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2.xml" ContentType="application/vnd.openxmlformats-officedocument.spreadsheetml.pivotTable+xml"/>
  <Override PartName="/xl/pivotTables/pivotTable1.xml" ContentType="application/vnd.openxmlformats-officedocument.spreadsheetml.pivotTable+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7.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Records2.xml" ContentType="application/vnd.openxmlformats-officedocument.spreadsheetml.pivotCacheRecord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H:\AMS Full Deployment\Rate Case\February - Round 2\"/>
    </mc:Choice>
  </mc:AlternateContent>
  <bookViews>
    <workbookView xWindow="0" yWindow="0" windowWidth="24000" windowHeight="9135" tabRatio="651"/>
  </bookViews>
  <sheets>
    <sheet name="Summary Schedule" sheetId="13" r:id="rId1"/>
    <sheet name="NBV" sheetId="10" r:id="rId2"/>
    <sheet name="LGE Meters Schedule" sheetId="1" r:id="rId3"/>
    <sheet name="KU Meter Schedule" sheetId="11" r:id="rId4"/>
    <sheet name="LGE Retirements" sheetId="8" r:id="rId5"/>
    <sheet name="KU Retirements" sheetId="12" r:id="rId6"/>
    <sheet name="UI Input" sheetId="14" r:id="rId7"/>
    <sheet name="Depr. Rate" sheetId="7" r:id="rId8"/>
  </sheets>
  <definedNames>
    <definedName name="_xlnm._FilterDatabase" localSheetId="3" hidden="1">'KU Meter Schedule'!$A$3:$H$172</definedName>
    <definedName name="_xlnm._FilterDatabase" localSheetId="2" hidden="1">'LGE Meters Schedule'!$A$3:$G$91</definedName>
    <definedName name="_xlnm.Print_Titles" localSheetId="3">'KU Meter Schedule'!$A:$D,'KU Meter Schedule'!$1:$3</definedName>
    <definedName name="_xlnm.Print_Titles" localSheetId="2">'LGE Meters Schedule'!$A:$C</definedName>
    <definedName name="_xlnm.Print_Titles" localSheetId="1">NBV!$3:$3</definedName>
  </definedNames>
  <calcPr calcId="152511" calcMode="manual"/>
  <pivotCaches>
    <pivotCache cacheId="6" r:id="rId9"/>
    <pivotCache cacheId="7" r:id="rId10"/>
  </pivotCaches>
</workbook>
</file>

<file path=xl/calcChain.xml><?xml version="1.0" encoding="utf-8"?>
<calcChain xmlns="http://schemas.openxmlformats.org/spreadsheetml/2006/main">
  <c r="EJ5" i="1" l="1"/>
  <c r="EK5" i="1"/>
  <c r="EL5" i="1"/>
  <c r="EM5" i="1"/>
  <c r="EN5" i="1"/>
  <c r="EO5" i="1"/>
  <c r="EP5" i="1"/>
  <c r="EQ5" i="1"/>
  <c r="ER5" i="1"/>
  <c r="ES5" i="1"/>
  <c r="ET5" i="1"/>
  <c r="EU5" i="1"/>
  <c r="EJ6" i="1"/>
  <c r="EK6" i="1"/>
  <c r="EL6" i="1"/>
  <c r="EM6" i="1"/>
  <c r="EN6" i="1"/>
  <c r="EO6" i="1"/>
  <c r="EP6" i="1"/>
  <c r="EQ6" i="1"/>
  <c r="ER6" i="1"/>
  <c r="ES6" i="1"/>
  <c r="ET6" i="1"/>
  <c r="EU6" i="1"/>
  <c r="EJ7" i="1"/>
  <c r="EK7" i="1"/>
  <c r="EL7" i="1"/>
  <c r="EM7" i="1"/>
  <c r="EN7" i="1"/>
  <c r="EO7" i="1"/>
  <c r="EP7" i="1"/>
  <c r="EQ7" i="1"/>
  <c r="ER7" i="1"/>
  <c r="ES7" i="1"/>
  <c r="ET7" i="1"/>
  <c r="EU7" i="1"/>
  <c r="EJ8" i="1"/>
  <c r="EK8" i="1"/>
  <c r="EL8" i="1"/>
  <c r="EM8" i="1"/>
  <c r="EN8" i="1"/>
  <c r="EO8" i="1"/>
  <c r="EP8" i="1"/>
  <c r="EQ8" i="1"/>
  <c r="ER8" i="1"/>
  <c r="ES8" i="1"/>
  <c r="ET8" i="1"/>
  <c r="EU8" i="1"/>
  <c r="EJ9" i="1"/>
  <c r="EK9" i="1"/>
  <c r="EL9" i="1"/>
  <c r="EM9" i="1"/>
  <c r="EN9" i="1"/>
  <c r="EO9" i="1"/>
  <c r="EP9" i="1"/>
  <c r="EQ9" i="1"/>
  <c r="ER9" i="1"/>
  <c r="ES9" i="1"/>
  <c r="ET9" i="1"/>
  <c r="EU9" i="1"/>
  <c r="EJ10" i="1"/>
  <c r="EK10" i="1"/>
  <c r="EL10" i="1"/>
  <c r="EM10" i="1"/>
  <c r="EN10" i="1"/>
  <c r="EO10" i="1"/>
  <c r="EP10" i="1"/>
  <c r="EQ10" i="1"/>
  <c r="ER10" i="1"/>
  <c r="ES10" i="1"/>
  <c r="ET10" i="1"/>
  <c r="EU10" i="1"/>
  <c r="EJ11" i="1"/>
  <c r="EK11" i="1"/>
  <c r="EL11" i="1"/>
  <c r="EM11" i="1"/>
  <c r="EN11" i="1"/>
  <c r="EO11" i="1"/>
  <c r="EP11" i="1"/>
  <c r="EQ11" i="1"/>
  <c r="ER11" i="1"/>
  <c r="ES11" i="1"/>
  <c r="ET11" i="1"/>
  <c r="EU11" i="1"/>
  <c r="EJ12" i="1"/>
  <c r="EK12" i="1"/>
  <c r="EL12" i="1"/>
  <c r="EM12" i="1"/>
  <c r="EN12" i="1"/>
  <c r="EO12" i="1"/>
  <c r="EP12" i="1"/>
  <c r="EQ12" i="1"/>
  <c r="ER12" i="1"/>
  <c r="ES12" i="1"/>
  <c r="ET12" i="1"/>
  <c r="EU12" i="1"/>
  <c r="EJ13" i="1"/>
  <c r="EK13" i="1"/>
  <c r="EL13" i="1"/>
  <c r="EM13" i="1"/>
  <c r="EN13" i="1"/>
  <c r="EO13" i="1"/>
  <c r="EP13" i="1"/>
  <c r="EQ13" i="1"/>
  <c r="ER13" i="1"/>
  <c r="ES13" i="1"/>
  <c r="ET13" i="1"/>
  <c r="EU13" i="1"/>
  <c r="EJ14" i="1"/>
  <c r="EK14" i="1"/>
  <c r="EL14" i="1"/>
  <c r="EM14" i="1"/>
  <c r="EN14" i="1"/>
  <c r="EO14" i="1"/>
  <c r="EP14" i="1"/>
  <c r="EQ14" i="1"/>
  <c r="ER14" i="1"/>
  <c r="ES14" i="1"/>
  <c r="ET14" i="1"/>
  <c r="EU14" i="1"/>
  <c r="EJ15" i="1"/>
  <c r="EK15" i="1"/>
  <c r="EL15" i="1"/>
  <c r="EM15" i="1"/>
  <c r="EN15" i="1"/>
  <c r="EO15" i="1"/>
  <c r="EP15" i="1"/>
  <c r="EQ15" i="1"/>
  <c r="ER15" i="1"/>
  <c r="ES15" i="1"/>
  <c r="ET15" i="1"/>
  <c r="EU15" i="1"/>
  <c r="EJ16" i="1"/>
  <c r="EK16" i="1"/>
  <c r="EL16" i="1"/>
  <c r="EM16" i="1"/>
  <c r="EN16" i="1"/>
  <c r="EO16" i="1"/>
  <c r="EP16" i="1"/>
  <c r="EQ16" i="1"/>
  <c r="ER16" i="1"/>
  <c r="ES16" i="1"/>
  <c r="ET16" i="1"/>
  <c r="EU16" i="1"/>
  <c r="EJ17" i="1"/>
  <c r="EK17" i="1"/>
  <c r="EL17" i="1"/>
  <c r="EM17" i="1"/>
  <c r="EN17" i="1"/>
  <c r="EO17" i="1"/>
  <c r="EP17" i="1"/>
  <c r="EQ17" i="1"/>
  <c r="ER17" i="1"/>
  <c r="ES17" i="1"/>
  <c r="ET17" i="1"/>
  <c r="EU17" i="1"/>
  <c r="EJ18" i="1"/>
  <c r="EK18" i="1"/>
  <c r="EL18" i="1"/>
  <c r="EM18" i="1"/>
  <c r="EN18" i="1"/>
  <c r="EO18" i="1"/>
  <c r="EP18" i="1"/>
  <c r="EQ18" i="1"/>
  <c r="ER18" i="1"/>
  <c r="ES18" i="1"/>
  <c r="ET18" i="1"/>
  <c r="EU18" i="1"/>
  <c r="EJ19" i="1"/>
  <c r="EK19" i="1"/>
  <c r="EL19" i="1"/>
  <c r="EM19" i="1"/>
  <c r="EN19" i="1"/>
  <c r="EO19" i="1"/>
  <c r="EP19" i="1"/>
  <c r="EQ19" i="1"/>
  <c r="ER19" i="1"/>
  <c r="ES19" i="1"/>
  <c r="ET19" i="1"/>
  <c r="EU19" i="1"/>
  <c r="EJ20" i="1"/>
  <c r="EK20" i="1"/>
  <c r="EL20" i="1"/>
  <c r="EM20" i="1"/>
  <c r="EN20" i="1"/>
  <c r="EO20" i="1"/>
  <c r="EP20" i="1"/>
  <c r="EQ20" i="1"/>
  <c r="ER20" i="1"/>
  <c r="ES20" i="1"/>
  <c r="ET20" i="1"/>
  <c r="EU20" i="1"/>
  <c r="EJ21" i="1"/>
  <c r="EK21" i="1"/>
  <c r="EL21" i="1"/>
  <c r="EM21" i="1"/>
  <c r="EN21" i="1"/>
  <c r="EO21" i="1"/>
  <c r="EP21" i="1"/>
  <c r="EQ21" i="1"/>
  <c r="ER21" i="1"/>
  <c r="ES21" i="1"/>
  <c r="ET21" i="1"/>
  <c r="EU21" i="1"/>
  <c r="EJ22" i="1"/>
  <c r="EK22" i="1"/>
  <c r="EL22" i="1"/>
  <c r="EM22" i="1"/>
  <c r="EN22" i="1"/>
  <c r="EO22" i="1"/>
  <c r="EP22" i="1"/>
  <c r="EQ22" i="1"/>
  <c r="ER22" i="1"/>
  <c r="ES22" i="1"/>
  <c r="ET22" i="1"/>
  <c r="EU22" i="1"/>
  <c r="EJ23" i="1"/>
  <c r="EK23" i="1"/>
  <c r="EL23" i="1"/>
  <c r="EM23" i="1"/>
  <c r="EN23" i="1"/>
  <c r="EO23" i="1"/>
  <c r="EP23" i="1"/>
  <c r="EQ23" i="1"/>
  <c r="ER23" i="1"/>
  <c r="ES23" i="1"/>
  <c r="ET23" i="1"/>
  <c r="EU23" i="1"/>
  <c r="EJ24" i="1"/>
  <c r="EK24" i="1"/>
  <c r="EL24" i="1"/>
  <c r="EM24" i="1"/>
  <c r="EN24" i="1"/>
  <c r="EO24" i="1"/>
  <c r="EP24" i="1"/>
  <c r="EQ24" i="1"/>
  <c r="ER24" i="1"/>
  <c r="ES24" i="1"/>
  <c r="ET24" i="1"/>
  <c r="EU24" i="1"/>
  <c r="EJ25" i="1"/>
  <c r="EK25" i="1"/>
  <c r="EL25" i="1"/>
  <c r="EM25" i="1"/>
  <c r="EN25" i="1"/>
  <c r="EO25" i="1"/>
  <c r="EP25" i="1"/>
  <c r="EQ25" i="1"/>
  <c r="ER25" i="1"/>
  <c r="ES25" i="1"/>
  <c r="ET25" i="1"/>
  <c r="EU25" i="1"/>
  <c r="EJ26" i="1"/>
  <c r="EK26" i="1"/>
  <c r="EL26" i="1"/>
  <c r="EM26" i="1"/>
  <c r="EN26" i="1"/>
  <c r="EO26" i="1"/>
  <c r="EP26" i="1"/>
  <c r="EQ26" i="1"/>
  <c r="ER26" i="1"/>
  <c r="ES26" i="1"/>
  <c r="ET26" i="1"/>
  <c r="EU26" i="1"/>
  <c r="EJ27" i="1"/>
  <c r="EK27" i="1"/>
  <c r="EL27" i="1"/>
  <c r="EM27" i="1"/>
  <c r="EN27" i="1"/>
  <c r="EO27" i="1"/>
  <c r="EP27" i="1"/>
  <c r="EQ27" i="1"/>
  <c r="ER27" i="1"/>
  <c r="ES27" i="1"/>
  <c r="ET27" i="1"/>
  <c r="EU27" i="1"/>
  <c r="EJ28" i="1"/>
  <c r="EK28" i="1"/>
  <c r="EL28" i="1"/>
  <c r="EM28" i="1"/>
  <c r="EN28" i="1"/>
  <c r="EO28" i="1"/>
  <c r="EP28" i="1"/>
  <c r="EQ28" i="1"/>
  <c r="ER28" i="1"/>
  <c r="ES28" i="1"/>
  <c r="ET28" i="1"/>
  <c r="EU28" i="1"/>
  <c r="EJ29" i="1"/>
  <c r="EK29" i="1"/>
  <c r="EL29" i="1"/>
  <c r="EM29" i="1"/>
  <c r="EN29" i="1"/>
  <c r="EO29" i="1"/>
  <c r="EP29" i="1"/>
  <c r="EQ29" i="1"/>
  <c r="ER29" i="1"/>
  <c r="ES29" i="1"/>
  <c r="ET29" i="1"/>
  <c r="EU29" i="1"/>
  <c r="EJ30" i="1"/>
  <c r="EK30" i="1"/>
  <c r="EL30" i="1"/>
  <c r="EM30" i="1"/>
  <c r="EN30" i="1"/>
  <c r="EO30" i="1"/>
  <c r="EP30" i="1"/>
  <c r="EQ30" i="1"/>
  <c r="ER30" i="1"/>
  <c r="ES30" i="1"/>
  <c r="ET30" i="1"/>
  <c r="EU30" i="1"/>
  <c r="EJ31" i="1"/>
  <c r="EK31" i="1"/>
  <c r="EL31" i="1"/>
  <c r="EM31" i="1"/>
  <c r="EN31" i="1"/>
  <c r="EO31" i="1"/>
  <c r="EP31" i="1"/>
  <c r="EQ31" i="1"/>
  <c r="ER31" i="1"/>
  <c r="ES31" i="1"/>
  <c r="ET31" i="1"/>
  <c r="EU31" i="1"/>
  <c r="EJ32" i="1"/>
  <c r="EK32" i="1"/>
  <c r="EL32" i="1"/>
  <c r="EM32" i="1"/>
  <c r="EN32" i="1"/>
  <c r="EO32" i="1"/>
  <c r="EP32" i="1"/>
  <c r="EQ32" i="1"/>
  <c r="ER32" i="1"/>
  <c r="ES32" i="1"/>
  <c r="ET32" i="1"/>
  <c r="EU32" i="1"/>
  <c r="EJ33" i="1"/>
  <c r="EK33" i="1"/>
  <c r="EL33" i="1"/>
  <c r="EM33" i="1"/>
  <c r="EN33" i="1"/>
  <c r="EO33" i="1"/>
  <c r="EP33" i="1"/>
  <c r="EQ33" i="1"/>
  <c r="ER33" i="1"/>
  <c r="ES33" i="1"/>
  <c r="ET33" i="1"/>
  <c r="EU33" i="1"/>
  <c r="EJ34" i="1"/>
  <c r="EK34" i="1"/>
  <c r="EL34" i="1"/>
  <c r="EM34" i="1"/>
  <c r="EN34" i="1"/>
  <c r="EO34" i="1"/>
  <c r="EP34" i="1"/>
  <c r="EQ34" i="1"/>
  <c r="ER34" i="1"/>
  <c r="ES34" i="1"/>
  <c r="ET34" i="1"/>
  <c r="EU34" i="1"/>
  <c r="EJ35" i="1"/>
  <c r="EK35" i="1"/>
  <c r="EL35" i="1"/>
  <c r="EM35" i="1"/>
  <c r="EN35" i="1"/>
  <c r="EO35" i="1"/>
  <c r="EP35" i="1"/>
  <c r="EQ35" i="1"/>
  <c r="ER35" i="1"/>
  <c r="ES35" i="1"/>
  <c r="ET35" i="1"/>
  <c r="EU35" i="1"/>
  <c r="EJ36" i="1"/>
  <c r="EK36" i="1"/>
  <c r="EL36" i="1"/>
  <c r="EM36" i="1"/>
  <c r="EN36" i="1"/>
  <c r="EO36" i="1"/>
  <c r="EP36" i="1"/>
  <c r="EQ36" i="1"/>
  <c r="ER36" i="1"/>
  <c r="ES36" i="1"/>
  <c r="ET36" i="1"/>
  <c r="EU36" i="1"/>
  <c r="EJ37" i="1"/>
  <c r="EK37" i="1"/>
  <c r="EL37" i="1"/>
  <c r="EM37" i="1"/>
  <c r="EN37" i="1"/>
  <c r="EO37" i="1"/>
  <c r="EP37" i="1"/>
  <c r="EQ37" i="1"/>
  <c r="ER37" i="1"/>
  <c r="ES37" i="1"/>
  <c r="ET37" i="1"/>
  <c r="EU37" i="1"/>
  <c r="EJ38" i="1"/>
  <c r="EK38" i="1"/>
  <c r="EL38" i="1"/>
  <c r="EM38" i="1"/>
  <c r="EN38" i="1"/>
  <c r="EO38" i="1"/>
  <c r="EP38" i="1"/>
  <c r="EQ38" i="1"/>
  <c r="ER38" i="1"/>
  <c r="ES38" i="1"/>
  <c r="ET38" i="1"/>
  <c r="EU38" i="1"/>
  <c r="EJ39" i="1"/>
  <c r="EK39" i="1"/>
  <c r="EL39" i="1"/>
  <c r="EM39" i="1"/>
  <c r="EN39" i="1"/>
  <c r="EO39" i="1"/>
  <c r="EP39" i="1"/>
  <c r="EQ39" i="1"/>
  <c r="ER39" i="1"/>
  <c r="ES39" i="1"/>
  <c r="ET39" i="1"/>
  <c r="EU39" i="1"/>
  <c r="EJ40" i="1"/>
  <c r="EK40" i="1"/>
  <c r="EL40" i="1"/>
  <c r="EM40" i="1"/>
  <c r="EN40" i="1"/>
  <c r="EO40" i="1"/>
  <c r="EP40" i="1"/>
  <c r="EQ40" i="1"/>
  <c r="ER40" i="1"/>
  <c r="ES40" i="1"/>
  <c r="ET40" i="1"/>
  <c r="EU40" i="1"/>
  <c r="EJ41" i="1"/>
  <c r="EK41" i="1"/>
  <c r="EL41" i="1"/>
  <c r="EM41" i="1"/>
  <c r="EN41" i="1"/>
  <c r="EO41" i="1"/>
  <c r="EP41" i="1"/>
  <c r="EQ41" i="1"/>
  <c r="ER41" i="1"/>
  <c r="ES41" i="1"/>
  <c r="ET41" i="1"/>
  <c r="EU41" i="1"/>
  <c r="EJ42" i="1"/>
  <c r="EK42" i="1"/>
  <c r="EL42" i="1"/>
  <c r="EM42" i="1"/>
  <c r="EN42" i="1"/>
  <c r="EO42" i="1"/>
  <c r="EP42" i="1"/>
  <c r="EQ42" i="1"/>
  <c r="ER42" i="1"/>
  <c r="ES42" i="1"/>
  <c r="ET42" i="1"/>
  <c r="EU42" i="1"/>
  <c r="EJ43" i="1"/>
  <c r="EK43" i="1"/>
  <c r="EL43" i="1"/>
  <c r="EM43" i="1"/>
  <c r="EN43" i="1"/>
  <c r="EO43" i="1"/>
  <c r="EP43" i="1"/>
  <c r="EQ43" i="1"/>
  <c r="ER43" i="1"/>
  <c r="ES43" i="1"/>
  <c r="ET43" i="1"/>
  <c r="EU43" i="1"/>
  <c r="EJ44" i="1"/>
  <c r="EK44" i="1"/>
  <c r="EL44" i="1"/>
  <c r="EM44" i="1"/>
  <c r="EN44" i="1"/>
  <c r="EO44" i="1"/>
  <c r="EP44" i="1"/>
  <c r="EQ44" i="1"/>
  <c r="ER44" i="1"/>
  <c r="ES44" i="1"/>
  <c r="ET44" i="1"/>
  <c r="EU44" i="1"/>
  <c r="EJ45" i="1"/>
  <c r="EK45" i="1"/>
  <c r="EL45" i="1"/>
  <c r="EM45" i="1"/>
  <c r="EN45" i="1"/>
  <c r="EO45" i="1"/>
  <c r="EP45" i="1"/>
  <c r="EQ45" i="1"/>
  <c r="ER45" i="1"/>
  <c r="ES45" i="1"/>
  <c r="ET45" i="1"/>
  <c r="EU45" i="1"/>
  <c r="EJ46" i="1"/>
  <c r="EK46" i="1"/>
  <c r="EL46" i="1"/>
  <c r="EM46" i="1"/>
  <c r="EN46" i="1"/>
  <c r="EO46" i="1"/>
  <c r="EP46" i="1"/>
  <c r="EQ46" i="1"/>
  <c r="ER46" i="1"/>
  <c r="ES46" i="1"/>
  <c r="ET46" i="1"/>
  <c r="EU46" i="1"/>
  <c r="EJ47" i="1"/>
  <c r="EK47" i="1"/>
  <c r="EL47" i="1"/>
  <c r="EM47" i="1"/>
  <c r="EN47" i="1"/>
  <c r="EO47" i="1"/>
  <c r="EP47" i="1"/>
  <c r="EQ47" i="1"/>
  <c r="ER47" i="1"/>
  <c r="ES47" i="1"/>
  <c r="ET47" i="1"/>
  <c r="EU47" i="1"/>
  <c r="EJ48" i="1"/>
  <c r="EK48" i="1"/>
  <c r="EL48" i="1"/>
  <c r="EM48" i="1"/>
  <c r="EN48" i="1"/>
  <c r="EO48" i="1"/>
  <c r="EP48" i="1"/>
  <c r="EQ48" i="1"/>
  <c r="ER48" i="1"/>
  <c r="ES48" i="1"/>
  <c r="ET48" i="1"/>
  <c r="EU48" i="1"/>
  <c r="EJ49" i="1"/>
  <c r="EK49" i="1"/>
  <c r="EL49" i="1"/>
  <c r="EM49" i="1"/>
  <c r="EN49" i="1"/>
  <c r="EO49" i="1"/>
  <c r="EP49" i="1"/>
  <c r="EQ49" i="1"/>
  <c r="ER49" i="1"/>
  <c r="ES49" i="1"/>
  <c r="ET49" i="1"/>
  <c r="EU49" i="1"/>
  <c r="EJ50" i="1"/>
  <c r="EK50" i="1"/>
  <c r="EL50" i="1"/>
  <c r="EM50" i="1"/>
  <c r="EN50" i="1"/>
  <c r="EO50" i="1"/>
  <c r="EP50" i="1"/>
  <c r="EQ50" i="1"/>
  <c r="ER50" i="1"/>
  <c r="ES50" i="1"/>
  <c r="ET50" i="1"/>
  <c r="EU50" i="1"/>
  <c r="EJ51" i="1"/>
  <c r="EK51" i="1"/>
  <c r="EL51" i="1"/>
  <c r="EM51" i="1"/>
  <c r="EN51" i="1"/>
  <c r="EO51" i="1"/>
  <c r="EP51" i="1"/>
  <c r="EQ51" i="1"/>
  <c r="ER51" i="1"/>
  <c r="ES51" i="1"/>
  <c r="ET51" i="1"/>
  <c r="EU51" i="1"/>
  <c r="EJ52" i="1"/>
  <c r="EK52" i="1"/>
  <c r="EL52" i="1"/>
  <c r="EM52" i="1"/>
  <c r="EN52" i="1"/>
  <c r="EO52" i="1"/>
  <c r="EP52" i="1"/>
  <c r="EQ52" i="1"/>
  <c r="ER52" i="1"/>
  <c r="ES52" i="1"/>
  <c r="ET52" i="1"/>
  <c r="EU52" i="1"/>
  <c r="EJ53" i="1"/>
  <c r="EK53" i="1"/>
  <c r="EL53" i="1"/>
  <c r="EM53" i="1"/>
  <c r="EN53" i="1"/>
  <c r="EO53" i="1"/>
  <c r="EP53" i="1"/>
  <c r="EQ53" i="1"/>
  <c r="ER53" i="1"/>
  <c r="ES53" i="1"/>
  <c r="ET53" i="1"/>
  <c r="EU53" i="1"/>
  <c r="EJ54" i="1"/>
  <c r="EK54" i="1"/>
  <c r="EL54" i="1"/>
  <c r="EM54" i="1"/>
  <c r="EN54" i="1"/>
  <c r="EO54" i="1"/>
  <c r="EP54" i="1"/>
  <c r="EQ54" i="1"/>
  <c r="ER54" i="1"/>
  <c r="ES54" i="1"/>
  <c r="ET54" i="1"/>
  <c r="EU54" i="1"/>
  <c r="EJ55" i="1"/>
  <c r="EK55" i="1"/>
  <c r="EL55" i="1"/>
  <c r="EM55" i="1"/>
  <c r="EN55" i="1"/>
  <c r="EO55" i="1"/>
  <c r="EP55" i="1"/>
  <c r="EQ55" i="1"/>
  <c r="ER55" i="1"/>
  <c r="ES55" i="1"/>
  <c r="ET55" i="1"/>
  <c r="EU55" i="1"/>
  <c r="EJ56" i="1"/>
  <c r="EK56" i="1"/>
  <c r="EL56" i="1"/>
  <c r="EM56" i="1"/>
  <c r="EN56" i="1"/>
  <c r="EO56" i="1"/>
  <c r="EP56" i="1"/>
  <c r="EQ56" i="1"/>
  <c r="ER56" i="1"/>
  <c r="ES56" i="1"/>
  <c r="ET56" i="1"/>
  <c r="EU56" i="1"/>
  <c r="EJ57" i="1"/>
  <c r="EK57" i="1"/>
  <c r="EL57" i="1"/>
  <c r="EM57" i="1"/>
  <c r="EN57" i="1"/>
  <c r="EO57" i="1"/>
  <c r="EP57" i="1"/>
  <c r="EQ57" i="1"/>
  <c r="ER57" i="1"/>
  <c r="ES57" i="1"/>
  <c r="ET57" i="1"/>
  <c r="EU57" i="1"/>
  <c r="EJ58" i="1"/>
  <c r="EK58" i="1"/>
  <c r="EL58" i="1"/>
  <c r="EM58" i="1"/>
  <c r="EN58" i="1"/>
  <c r="EO58" i="1"/>
  <c r="EP58" i="1"/>
  <c r="EQ58" i="1"/>
  <c r="ER58" i="1"/>
  <c r="ES58" i="1"/>
  <c r="ET58" i="1"/>
  <c r="EU58" i="1"/>
  <c r="EJ59" i="1"/>
  <c r="EK59" i="1"/>
  <c r="EL59" i="1"/>
  <c r="EM59" i="1"/>
  <c r="EN59" i="1"/>
  <c r="EO59" i="1"/>
  <c r="EP59" i="1"/>
  <c r="EQ59" i="1"/>
  <c r="ER59" i="1"/>
  <c r="ES59" i="1"/>
  <c r="ET59" i="1"/>
  <c r="EU59" i="1"/>
  <c r="EJ60" i="1"/>
  <c r="EK60" i="1"/>
  <c r="EL60" i="1"/>
  <c r="EM60" i="1"/>
  <c r="EN60" i="1"/>
  <c r="EO60" i="1"/>
  <c r="EP60" i="1"/>
  <c r="EQ60" i="1"/>
  <c r="ER60" i="1"/>
  <c r="ES60" i="1"/>
  <c r="ET60" i="1"/>
  <c r="EU60" i="1"/>
  <c r="EJ61" i="1"/>
  <c r="EK61" i="1"/>
  <c r="EL61" i="1"/>
  <c r="EM61" i="1"/>
  <c r="EN61" i="1"/>
  <c r="EO61" i="1"/>
  <c r="EP61" i="1"/>
  <c r="EQ61" i="1"/>
  <c r="ER61" i="1"/>
  <c r="ES61" i="1"/>
  <c r="ET61" i="1"/>
  <c r="EU61" i="1"/>
  <c r="EJ62" i="1"/>
  <c r="EK62" i="1"/>
  <c r="EL62" i="1"/>
  <c r="EM62" i="1"/>
  <c r="EN62" i="1"/>
  <c r="EO62" i="1"/>
  <c r="EP62" i="1"/>
  <c r="EQ62" i="1"/>
  <c r="ER62" i="1"/>
  <c r="ES62" i="1"/>
  <c r="ET62" i="1"/>
  <c r="EU62" i="1"/>
  <c r="EJ63" i="1"/>
  <c r="EK63" i="1"/>
  <c r="EL63" i="1"/>
  <c r="EM63" i="1"/>
  <c r="EN63" i="1"/>
  <c r="EO63" i="1"/>
  <c r="EP63" i="1"/>
  <c r="EQ63" i="1"/>
  <c r="ER63" i="1"/>
  <c r="ES63" i="1"/>
  <c r="ET63" i="1"/>
  <c r="EU63" i="1"/>
  <c r="EJ64" i="1"/>
  <c r="EK64" i="1"/>
  <c r="EL64" i="1"/>
  <c r="EM64" i="1"/>
  <c r="EN64" i="1"/>
  <c r="EO64" i="1"/>
  <c r="EP64" i="1"/>
  <c r="EQ64" i="1"/>
  <c r="ER64" i="1"/>
  <c r="ES64" i="1"/>
  <c r="ET64" i="1"/>
  <c r="EU64" i="1"/>
  <c r="EJ65" i="1"/>
  <c r="EK65" i="1"/>
  <c r="EL65" i="1"/>
  <c r="EM65" i="1"/>
  <c r="EN65" i="1"/>
  <c r="EO65" i="1"/>
  <c r="EP65" i="1"/>
  <c r="EQ65" i="1"/>
  <c r="ER65" i="1"/>
  <c r="ES65" i="1"/>
  <c r="ET65" i="1"/>
  <c r="EU65" i="1"/>
  <c r="EJ66" i="1"/>
  <c r="EK66" i="1"/>
  <c r="EL66" i="1"/>
  <c r="EM66" i="1"/>
  <c r="EN66" i="1"/>
  <c r="EO66" i="1"/>
  <c r="EP66" i="1"/>
  <c r="EQ66" i="1"/>
  <c r="ER66" i="1"/>
  <c r="ES66" i="1"/>
  <c r="ET66" i="1"/>
  <c r="EU66" i="1"/>
  <c r="EJ67" i="1"/>
  <c r="EK67" i="1"/>
  <c r="EL67" i="1"/>
  <c r="EM67" i="1"/>
  <c r="EN67" i="1"/>
  <c r="EO67" i="1"/>
  <c r="EP67" i="1"/>
  <c r="EQ67" i="1"/>
  <c r="ER67" i="1"/>
  <c r="ES67" i="1"/>
  <c r="ET67" i="1"/>
  <c r="EU67" i="1"/>
  <c r="EJ68" i="1"/>
  <c r="EK68" i="1"/>
  <c r="EL68" i="1"/>
  <c r="EM68" i="1"/>
  <c r="EN68" i="1"/>
  <c r="EO68" i="1"/>
  <c r="EP68" i="1"/>
  <c r="EQ68" i="1"/>
  <c r="ER68" i="1"/>
  <c r="ES68" i="1"/>
  <c r="ET68" i="1"/>
  <c r="EU68" i="1"/>
  <c r="EJ69" i="1"/>
  <c r="EK69" i="1"/>
  <c r="EL69" i="1"/>
  <c r="EM69" i="1"/>
  <c r="EN69" i="1"/>
  <c r="EO69" i="1"/>
  <c r="EP69" i="1"/>
  <c r="EQ69" i="1"/>
  <c r="ER69" i="1"/>
  <c r="ES69" i="1"/>
  <c r="ET69" i="1"/>
  <c r="EU69" i="1"/>
  <c r="EJ70" i="1"/>
  <c r="EK70" i="1"/>
  <c r="EL70" i="1"/>
  <c r="EM70" i="1"/>
  <c r="EN70" i="1"/>
  <c r="EO70" i="1"/>
  <c r="EP70" i="1"/>
  <c r="EQ70" i="1"/>
  <c r="ER70" i="1"/>
  <c r="ES70" i="1"/>
  <c r="ET70" i="1"/>
  <c r="EU70" i="1"/>
  <c r="EJ71" i="1"/>
  <c r="EK71" i="1"/>
  <c r="EL71" i="1"/>
  <c r="EM71" i="1"/>
  <c r="EN71" i="1"/>
  <c r="EO71" i="1"/>
  <c r="EP71" i="1"/>
  <c r="EQ71" i="1"/>
  <c r="ER71" i="1"/>
  <c r="ES71" i="1"/>
  <c r="ET71" i="1"/>
  <c r="EU71" i="1"/>
  <c r="EJ72" i="1"/>
  <c r="EK72" i="1"/>
  <c r="EL72" i="1"/>
  <c r="EM72" i="1"/>
  <c r="EN72" i="1"/>
  <c r="EO72" i="1"/>
  <c r="EP72" i="1"/>
  <c r="EQ72" i="1"/>
  <c r="ER72" i="1"/>
  <c r="ES72" i="1"/>
  <c r="ET72" i="1"/>
  <c r="EU72" i="1"/>
  <c r="EJ73" i="1"/>
  <c r="EK73" i="1"/>
  <c r="EL73" i="1"/>
  <c r="EM73" i="1"/>
  <c r="EN73" i="1"/>
  <c r="EO73" i="1"/>
  <c r="EP73" i="1"/>
  <c r="EQ73" i="1"/>
  <c r="ER73" i="1"/>
  <c r="ES73" i="1"/>
  <c r="ET73" i="1"/>
  <c r="EU73" i="1"/>
  <c r="EJ74" i="1"/>
  <c r="EK74" i="1"/>
  <c r="EL74" i="1"/>
  <c r="EM74" i="1"/>
  <c r="EN74" i="1"/>
  <c r="EO74" i="1"/>
  <c r="EP74" i="1"/>
  <c r="EQ74" i="1"/>
  <c r="ER74" i="1"/>
  <c r="ES74" i="1"/>
  <c r="ET74" i="1"/>
  <c r="EU74" i="1"/>
  <c r="EJ75" i="1"/>
  <c r="EK75" i="1"/>
  <c r="EL75" i="1"/>
  <c r="EM75" i="1"/>
  <c r="EN75" i="1"/>
  <c r="EO75" i="1"/>
  <c r="EP75" i="1"/>
  <c r="EQ75" i="1"/>
  <c r="ER75" i="1"/>
  <c r="ES75" i="1"/>
  <c r="ET75" i="1"/>
  <c r="EU75" i="1"/>
  <c r="EJ76" i="1"/>
  <c r="EK76" i="1"/>
  <c r="EL76" i="1"/>
  <c r="EM76" i="1"/>
  <c r="EN76" i="1"/>
  <c r="EO76" i="1"/>
  <c r="EP76" i="1"/>
  <c r="EQ76" i="1"/>
  <c r="ER76" i="1"/>
  <c r="ES76" i="1"/>
  <c r="ET76" i="1"/>
  <c r="EU76" i="1"/>
  <c r="EJ77" i="1"/>
  <c r="EK77" i="1"/>
  <c r="EL77" i="1"/>
  <c r="EM77" i="1"/>
  <c r="EN77" i="1"/>
  <c r="EO77" i="1"/>
  <c r="EP77" i="1"/>
  <c r="EQ77" i="1"/>
  <c r="ER77" i="1"/>
  <c r="ES77" i="1"/>
  <c r="ET77" i="1"/>
  <c r="EU77" i="1"/>
  <c r="EJ78" i="1"/>
  <c r="EK78" i="1"/>
  <c r="EL78" i="1"/>
  <c r="EM78" i="1"/>
  <c r="EN78" i="1"/>
  <c r="EO78" i="1"/>
  <c r="EP78" i="1"/>
  <c r="EQ78" i="1"/>
  <c r="ER78" i="1"/>
  <c r="ES78" i="1"/>
  <c r="ET78" i="1"/>
  <c r="EU78" i="1"/>
  <c r="EJ79" i="1"/>
  <c r="EK79" i="1"/>
  <c r="EL79" i="1"/>
  <c r="EM79" i="1"/>
  <c r="EN79" i="1"/>
  <c r="EO79" i="1"/>
  <c r="EP79" i="1"/>
  <c r="EQ79" i="1"/>
  <c r="ER79" i="1"/>
  <c r="ES79" i="1"/>
  <c r="ET79" i="1"/>
  <c r="EU79" i="1"/>
  <c r="EJ80" i="1"/>
  <c r="EK80" i="1"/>
  <c r="EL80" i="1"/>
  <c r="EM80" i="1"/>
  <c r="EN80" i="1"/>
  <c r="EO80" i="1"/>
  <c r="EP80" i="1"/>
  <c r="EQ80" i="1"/>
  <c r="ER80" i="1"/>
  <c r="ES80" i="1"/>
  <c r="ET80" i="1"/>
  <c r="EU80" i="1"/>
  <c r="EJ81" i="1"/>
  <c r="EK81" i="1"/>
  <c r="EL81" i="1"/>
  <c r="EM81" i="1"/>
  <c r="EN81" i="1"/>
  <c r="EO81" i="1"/>
  <c r="EP81" i="1"/>
  <c r="EQ81" i="1"/>
  <c r="ER81" i="1"/>
  <c r="ES81" i="1"/>
  <c r="ET81" i="1"/>
  <c r="EU81" i="1"/>
  <c r="EJ82" i="1"/>
  <c r="EK82" i="1"/>
  <c r="EL82" i="1"/>
  <c r="EM82" i="1"/>
  <c r="EN82" i="1"/>
  <c r="EO82" i="1"/>
  <c r="EP82" i="1"/>
  <c r="EQ82" i="1"/>
  <c r="ER82" i="1"/>
  <c r="ES82" i="1"/>
  <c r="ET82" i="1"/>
  <c r="EU82" i="1"/>
  <c r="EJ83" i="1"/>
  <c r="EK83" i="1"/>
  <c r="EL83" i="1"/>
  <c r="EM83" i="1"/>
  <c r="EN83" i="1"/>
  <c r="EO83" i="1"/>
  <c r="EP83" i="1"/>
  <c r="EQ83" i="1"/>
  <c r="ER83" i="1"/>
  <c r="ES83" i="1"/>
  <c r="ET83" i="1"/>
  <c r="EU83" i="1"/>
  <c r="EJ84" i="1"/>
  <c r="EK84" i="1"/>
  <c r="EL84" i="1"/>
  <c r="EM84" i="1"/>
  <c r="EN84" i="1"/>
  <c r="EO84" i="1"/>
  <c r="EP84" i="1"/>
  <c r="EQ84" i="1"/>
  <c r="ER84" i="1"/>
  <c r="ES84" i="1"/>
  <c r="ET84" i="1"/>
  <c r="EU84" i="1"/>
  <c r="EJ85" i="1"/>
  <c r="EK85" i="1"/>
  <c r="EL85" i="1"/>
  <c r="EM85" i="1"/>
  <c r="EN85" i="1"/>
  <c r="EO85" i="1"/>
  <c r="EP85" i="1"/>
  <c r="EQ85" i="1"/>
  <c r="ER85" i="1"/>
  <c r="ES85" i="1"/>
  <c r="ET85" i="1"/>
  <c r="EU85" i="1"/>
  <c r="EJ86" i="1"/>
  <c r="EK86" i="1"/>
  <c r="EL86" i="1"/>
  <c r="EM86" i="1"/>
  <c r="EN86" i="1"/>
  <c r="EO86" i="1"/>
  <c r="EP86" i="1"/>
  <c r="EQ86" i="1"/>
  <c r="ER86" i="1"/>
  <c r="ES86" i="1"/>
  <c r="ET86" i="1"/>
  <c r="EU86" i="1"/>
  <c r="EJ87" i="1"/>
  <c r="EK87" i="1"/>
  <c r="EL87" i="1"/>
  <c r="EM87" i="1"/>
  <c r="EN87" i="1"/>
  <c r="EO87" i="1"/>
  <c r="EP87" i="1"/>
  <c r="EQ87" i="1"/>
  <c r="ER87" i="1"/>
  <c r="ES87" i="1"/>
  <c r="ET87" i="1"/>
  <c r="EU87" i="1"/>
  <c r="EJ88" i="1"/>
  <c r="EK88" i="1"/>
  <c r="EL88" i="1"/>
  <c r="EM88" i="1"/>
  <c r="EN88" i="1"/>
  <c r="EO88" i="1"/>
  <c r="EP88" i="1"/>
  <c r="EQ88" i="1"/>
  <c r="ER88" i="1"/>
  <c r="ES88" i="1"/>
  <c r="ET88" i="1"/>
  <c r="EU88" i="1"/>
  <c r="EJ89" i="1"/>
  <c r="EK89" i="1"/>
  <c r="EL89" i="1"/>
  <c r="EM89" i="1"/>
  <c r="EN89" i="1"/>
  <c r="EO89" i="1"/>
  <c r="EP89" i="1"/>
  <c r="EQ89" i="1"/>
  <c r="ER89" i="1"/>
  <c r="ES89" i="1"/>
  <c r="ET89" i="1"/>
  <c r="EU89" i="1"/>
  <c r="EJ90" i="1"/>
  <c r="EK90" i="1"/>
  <c r="EL90" i="1"/>
  <c r="EM90" i="1"/>
  <c r="EN90" i="1"/>
  <c r="EO90" i="1"/>
  <c r="EP90" i="1"/>
  <c r="EQ90" i="1"/>
  <c r="ER90" i="1"/>
  <c r="ES90" i="1"/>
  <c r="ET90" i="1"/>
  <c r="EU90" i="1"/>
  <c r="EK4" i="1"/>
  <c r="EL4" i="1"/>
  <c r="EM4" i="1"/>
  <c r="EN4" i="1"/>
  <c r="EO4" i="1"/>
  <c r="EP4" i="1"/>
  <c r="EQ4" i="1"/>
  <c r="ER4" i="1"/>
  <c r="ES4" i="1"/>
  <c r="ET4" i="1"/>
  <c r="EU4" i="1"/>
  <c r="EJ4" i="1"/>
  <c r="CV6" i="1"/>
  <c r="CW6" i="1" s="1"/>
  <c r="CX6" i="1" s="1"/>
  <c r="CY6" i="1" s="1"/>
  <c r="CZ6" i="1" s="1"/>
  <c r="DA6" i="1" s="1"/>
  <c r="DB6" i="1" s="1"/>
  <c r="DC6" i="1" s="1"/>
  <c r="DD6" i="1"/>
  <c r="DE6" i="1" s="1"/>
  <c r="CU9" i="1"/>
  <c r="CV9" i="1" s="1"/>
  <c r="CW9" i="1" s="1"/>
  <c r="CX9" i="1" s="1"/>
  <c r="CY9" i="1" s="1"/>
  <c r="CZ9" i="1" s="1"/>
  <c r="DA9" i="1" s="1"/>
  <c r="DB9" i="1" s="1"/>
  <c r="DC9" i="1"/>
  <c r="DD9" i="1" s="1"/>
  <c r="DE9" i="1" s="1"/>
  <c r="CZ18" i="1"/>
  <c r="DA18" i="1" s="1"/>
  <c r="DB18" i="1" s="1"/>
  <c r="DC18" i="1" s="1"/>
  <c r="DD18" i="1" s="1"/>
  <c r="DE18" i="1" s="1"/>
  <c r="CU21" i="1"/>
  <c r="CV21" i="1" s="1"/>
  <c r="CW21" i="1" s="1"/>
  <c r="CX21" i="1" s="1"/>
  <c r="CY21" i="1" s="1"/>
  <c r="CZ21" i="1" s="1"/>
  <c r="DA21" i="1" s="1"/>
  <c r="DB21" i="1" s="1"/>
  <c r="DC21" i="1" s="1"/>
  <c r="DD21" i="1" s="1"/>
  <c r="DE21" i="1" s="1"/>
  <c r="CY26" i="1"/>
  <c r="CZ26" i="1" s="1"/>
  <c r="DA26" i="1" s="1"/>
  <c r="DB26" i="1" s="1"/>
  <c r="DC26" i="1" s="1"/>
  <c r="DD26" i="1"/>
  <c r="DE26" i="1" s="1"/>
  <c r="CW30" i="1"/>
  <c r="CX30" i="1" s="1"/>
  <c r="CY30" i="1" s="1"/>
  <c r="CZ30" i="1" s="1"/>
  <c r="DA30" i="1" s="1"/>
  <c r="DB30" i="1" s="1"/>
  <c r="DC30" i="1"/>
  <c r="DD30" i="1" s="1"/>
  <c r="DE30" i="1" s="1"/>
  <c r="DB32" i="1"/>
  <c r="DC32" i="1" s="1"/>
  <c r="DD32" i="1" s="1"/>
  <c r="DE32" i="1" s="1"/>
  <c r="CV34" i="1"/>
  <c r="CW34" i="1" s="1"/>
  <c r="CX34" i="1" s="1"/>
  <c r="CY34" i="1" s="1"/>
  <c r="CZ34" i="1" s="1"/>
  <c r="DA34" i="1"/>
  <c r="DB34" i="1" s="1"/>
  <c r="DC34" i="1" s="1"/>
  <c r="DD34" i="1" s="1"/>
  <c r="DE34" i="1" s="1"/>
  <c r="CU37" i="1"/>
  <c r="CV37" i="1" s="1"/>
  <c r="CW37" i="1"/>
  <c r="CX37" i="1" s="1"/>
  <c r="CY37" i="1" s="1"/>
  <c r="CZ37" i="1" s="1"/>
  <c r="DA37" i="1" s="1"/>
  <c r="DB37" i="1" s="1"/>
  <c r="DC37" i="1" s="1"/>
  <c r="DD37" i="1" s="1"/>
  <c r="DE37" i="1" s="1"/>
  <c r="CW38" i="1"/>
  <c r="CX38" i="1" s="1"/>
  <c r="CY38" i="1" s="1"/>
  <c r="CZ38" i="1" s="1"/>
  <c r="DA38" i="1" s="1"/>
  <c r="DB38" i="1" s="1"/>
  <c r="DC38" i="1" s="1"/>
  <c r="DD38" i="1" s="1"/>
  <c r="DE38" i="1" s="1"/>
  <c r="CV40" i="1"/>
  <c r="CW40" i="1" s="1"/>
  <c r="CX40" i="1" s="1"/>
  <c r="CY40" i="1" s="1"/>
  <c r="CZ40" i="1" s="1"/>
  <c r="DA40" i="1" s="1"/>
  <c r="DB40" i="1" s="1"/>
  <c r="DC40" i="1" s="1"/>
  <c r="DD40" i="1" s="1"/>
  <c r="DE40" i="1" s="1"/>
  <c r="CV41" i="1"/>
  <c r="CW41" i="1" s="1"/>
  <c r="CX41" i="1" s="1"/>
  <c r="CY41" i="1" s="1"/>
  <c r="CZ41" i="1" s="1"/>
  <c r="DA41" i="1" s="1"/>
  <c r="DB41" i="1" s="1"/>
  <c r="DC41" i="1" s="1"/>
  <c r="DD41" i="1" s="1"/>
  <c r="DE41" i="1" s="1"/>
  <c r="CV42" i="1"/>
  <c r="CW42" i="1" s="1"/>
  <c r="CX42" i="1" s="1"/>
  <c r="CY42" i="1" s="1"/>
  <c r="CZ42" i="1" s="1"/>
  <c r="DA42" i="1" s="1"/>
  <c r="DB42" i="1" s="1"/>
  <c r="DC42" i="1" s="1"/>
  <c r="DD42" i="1" s="1"/>
  <c r="DE42" i="1" s="1"/>
  <c r="CU44" i="1"/>
  <c r="CV44" i="1" s="1"/>
  <c r="CW44" i="1" s="1"/>
  <c r="CX44" i="1" s="1"/>
  <c r="CY44" i="1" s="1"/>
  <c r="CZ44" i="1" s="1"/>
  <c r="DA44" i="1" s="1"/>
  <c r="DB44" i="1" s="1"/>
  <c r="DC44" i="1" s="1"/>
  <c r="DD44" i="1" s="1"/>
  <c r="DE44" i="1" s="1"/>
  <c r="CU45" i="1"/>
  <c r="CV45" i="1" s="1"/>
  <c r="CW45" i="1" s="1"/>
  <c r="CX45" i="1" s="1"/>
  <c r="CY45" i="1" s="1"/>
  <c r="CZ45" i="1" s="1"/>
  <c r="DA45" i="1" s="1"/>
  <c r="DB45" i="1" s="1"/>
  <c r="DC45" i="1" s="1"/>
  <c r="DD45" i="1" s="1"/>
  <c r="DE45" i="1"/>
  <c r="DA47" i="1"/>
  <c r="DB47" i="1" s="1"/>
  <c r="DC47" i="1" s="1"/>
  <c r="DD47" i="1" s="1"/>
  <c r="DE47" i="1" s="1"/>
  <c r="CU49" i="1"/>
  <c r="CV49" i="1" s="1"/>
  <c r="CW49" i="1" s="1"/>
  <c r="CX49" i="1" s="1"/>
  <c r="CY49" i="1" s="1"/>
  <c r="CZ49" i="1" s="1"/>
  <c r="DA49" i="1" s="1"/>
  <c r="DB49" i="1" s="1"/>
  <c r="DC49" i="1" s="1"/>
  <c r="DD49" i="1" s="1"/>
  <c r="DE49" i="1" s="1"/>
  <c r="CZ50" i="1"/>
  <c r="DA50" i="1" s="1"/>
  <c r="DB50" i="1" s="1"/>
  <c r="DC50" i="1" s="1"/>
  <c r="DD50" i="1" s="1"/>
  <c r="DE50" i="1" s="1"/>
  <c r="CV54" i="1"/>
  <c r="CW54" i="1" s="1"/>
  <c r="CX54" i="1" s="1"/>
  <c r="CY54" i="1" s="1"/>
  <c r="CZ54" i="1" s="1"/>
  <c r="DA54" i="1" s="1"/>
  <c r="DB54" i="1" s="1"/>
  <c r="DC54" i="1" s="1"/>
  <c r="DD54" i="1"/>
  <c r="DE54" i="1" s="1"/>
  <c r="CX56" i="1"/>
  <c r="CY56" i="1" s="1"/>
  <c r="CZ56" i="1" s="1"/>
  <c r="DA56" i="1" s="1"/>
  <c r="DB56" i="1" s="1"/>
  <c r="DC56" i="1" s="1"/>
  <c r="DD56" i="1" s="1"/>
  <c r="DE56" i="1" s="1"/>
  <c r="CU57" i="1"/>
  <c r="CV57" i="1" s="1"/>
  <c r="CW57" i="1" s="1"/>
  <c r="CX57" i="1" s="1"/>
  <c r="CY57" i="1" s="1"/>
  <c r="CZ57" i="1" s="1"/>
  <c r="DA57" i="1" s="1"/>
  <c r="DB57" i="1" s="1"/>
  <c r="DC57" i="1"/>
  <c r="DD57" i="1" s="1"/>
  <c r="DE57" i="1" s="1"/>
  <c r="CW59" i="1"/>
  <c r="CX59" i="1" s="1"/>
  <c r="CY59" i="1" s="1"/>
  <c r="CZ59" i="1" s="1"/>
  <c r="DA59" i="1" s="1"/>
  <c r="DB59" i="1" s="1"/>
  <c r="DC59" i="1" s="1"/>
  <c r="DD59" i="1" s="1"/>
  <c r="DE59" i="1" s="1"/>
  <c r="CX62" i="1"/>
  <c r="CY62" i="1" s="1"/>
  <c r="CZ62" i="1" s="1"/>
  <c r="DA62" i="1" s="1"/>
  <c r="DB62" i="1" s="1"/>
  <c r="DC62" i="1" s="1"/>
  <c r="DD62" i="1" s="1"/>
  <c r="DE62" i="1" s="1"/>
  <c r="CW63" i="1"/>
  <c r="CX63" i="1" s="1"/>
  <c r="CY63" i="1" s="1"/>
  <c r="CZ63" i="1" s="1"/>
  <c r="DA63" i="1" s="1"/>
  <c r="DB63" i="1" s="1"/>
  <c r="DC63" i="1" s="1"/>
  <c r="DD63" i="1" s="1"/>
  <c r="DE63" i="1" s="1"/>
  <c r="CU65" i="1"/>
  <c r="CV65" i="1" s="1"/>
  <c r="CW65" i="1"/>
  <c r="CX65" i="1" s="1"/>
  <c r="CY65" i="1" s="1"/>
  <c r="CZ65" i="1" s="1"/>
  <c r="DA65" i="1" s="1"/>
  <c r="DB65" i="1"/>
  <c r="DC65" i="1" s="1"/>
  <c r="DD65" i="1" s="1"/>
  <c r="DE65" i="1" s="1"/>
  <c r="CU66" i="1"/>
  <c r="CV66" i="1"/>
  <c r="CW66" i="1" s="1"/>
  <c r="CX66" i="1" s="1"/>
  <c r="CY66" i="1" s="1"/>
  <c r="CZ66" i="1" s="1"/>
  <c r="DA66" i="1" s="1"/>
  <c r="DB66" i="1" s="1"/>
  <c r="DC66" i="1" s="1"/>
  <c r="DD66" i="1" s="1"/>
  <c r="DE66" i="1" s="1"/>
  <c r="CV68" i="1"/>
  <c r="CW68" i="1" s="1"/>
  <c r="CX68" i="1" s="1"/>
  <c r="CY68" i="1" s="1"/>
  <c r="CZ68" i="1" s="1"/>
  <c r="DA68" i="1" s="1"/>
  <c r="DB68" i="1" s="1"/>
  <c r="DC68" i="1" s="1"/>
  <c r="DD68" i="1" s="1"/>
  <c r="DE68" i="1" s="1"/>
  <c r="CU69" i="1"/>
  <c r="CV69" i="1" s="1"/>
  <c r="CW69" i="1" s="1"/>
  <c r="CX69" i="1" s="1"/>
  <c r="CY69" i="1" s="1"/>
  <c r="CZ69" i="1" s="1"/>
  <c r="DA69" i="1" s="1"/>
  <c r="DB69" i="1" s="1"/>
  <c r="DC69" i="1" s="1"/>
  <c r="DD69" i="1" s="1"/>
  <c r="DE69" i="1" s="1"/>
  <c r="CU70" i="1"/>
  <c r="CV70" i="1" s="1"/>
  <c r="CW70" i="1" s="1"/>
  <c r="CX70" i="1" s="1"/>
  <c r="CY70" i="1" s="1"/>
  <c r="CZ70" i="1" s="1"/>
  <c r="DA70" i="1" s="1"/>
  <c r="DB70" i="1" s="1"/>
  <c r="DC70" i="1" s="1"/>
  <c r="DD70" i="1" s="1"/>
  <c r="DE70" i="1" s="1"/>
  <c r="CU77" i="1"/>
  <c r="CV77" i="1"/>
  <c r="CW77" i="1" s="1"/>
  <c r="CX77" i="1" s="1"/>
  <c r="CY77" i="1" s="1"/>
  <c r="CZ77" i="1" s="1"/>
  <c r="DA77" i="1" s="1"/>
  <c r="DB77" i="1" s="1"/>
  <c r="DC77" i="1" s="1"/>
  <c r="DD77" i="1" s="1"/>
  <c r="DE77" i="1" s="1"/>
  <c r="CU81" i="1"/>
  <c r="CV81" i="1" s="1"/>
  <c r="CW81" i="1" s="1"/>
  <c r="CX81" i="1" s="1"/>
  <c r="CY81" i="1" s="1"/>
  <c r="CZ81" i="1" s="1"/>
  <c r="DA81" i="1" s="1"/>
  <c r="DB81" i="1" s="1"/>
  <c r="DC81" i="1" s="1"/>
  <c r="DD81" i="1" s="1"/>
  <c r="DE81" i="1" s="1"/>
  <c r="CV82" i="1"/>
  <c r="CW82" i="1" s="1"/>
  <c r="CX82" i="1" s="1"/>
  <c r="CY82" i="1" s="1"/>
  <c r="CZ82" i="1" s="1"/>
  <c r="DA82" i="1" s="1"/>
  <c r="DB82" i="1" s="1"/>
  <c r="DC82" i="1" s="1"/>
  <c r="DD82" i="1" s="1"/>
  <c r="DE82" i="1" s="1"/>
  <c r="CW83" i="1"/>
  <c r="CX83" i="1" s="1"/>
  <c r="CY83" i="1" s="1"/>
  <c r="CZ83" i="1" s="1"/>
  <c r="DA83" i="1" s="1"/>
  <c r="DB83" i="1" s="1"/>
  <c r="DC83" i="1" s="1"/>
  <c r="DD83" i="1" s="1"/>
  <c r="DE83" i="1" s="1"/>
  <c r="CU85" i="1"/>
  <c r="CV85" i="1" s="1"/>
  <c r="CW85" i="1" s="1"/>
  <c r="CX85" i="1" s="1"/>
  <c r="CY85" i="1" s="1"/>
  <c r="CZ85" i="1" s="1"/>
  <c r="DA85" i="1" s="1"/>
  <c r="DB85" i="1" s="1"/>
  <c r="DC85" i="1" s="1"/>
  <c r="DD85" i="1" s="1"/>
  <c r="DE85" i="1" s="1"/>
  <c r="CV86" i="1"/>
  <c r="CW86" i="1" s="1"/>
  <c r="CX86" i="1" s="1"/>
  <c r="CY86" i="1" s="1"/>
  <c r="CZ86" i="1" s="1"/>
  <c r="DA86" i="1" s="1"/>
  <c r="DB86" i="1" s="1"/>
  <c r="DC86" i="1" s="1"/>
  <c r="DD86" i="1" s="1"/>
  <c r="DE86" i="1" s="1"/>
  <c r="CU89" i="1"/>
  <c r="CV89" i="1" s="1"/>
  <c r="CW89" i="1" s="1"/>
  <c r="CX89" i="1" s="1"/>
  <c r="CY89" i="1" s="1"/>
  <c r="CZ89" i="1" s="1"/>
  <c r="DA89" i="1" s="1"/>
  <c r="DB89" i="1" s="1"/>
  <c r="DC89" i="1" s="1"/>
  <c r="DD89" i="1" s="1"/>
  <c r="DE89" i="1" s="1"/>
  <c r="CV90" i="1"/>
  <c r="CW90" i="1" s="1"/>
  <c r="CX90" i="1" s="1"/>
  <c r="CY90" i="1" s="1"/>
  <c r="CZ90" i="1" s="1"/>
  <c r="DA90" i="1" s="1"/>
  <c r="DB90" i="1" s="1"/>
  <c r="DC90" i="1" s="1"/>
  <c r="DD90" i="1" s="1"/>
  <c r="DE90" i="1" s="1"/>
  <c r="CT5" i="1"/>
  <c r="CU5" i="1" s="1"/>
  <c r="CV5" i="1" s="1"/>
  <c r="CW5" i="1" s="1"/>
  <c r="CX5" i="1" s="1"/>
  <c r="CY5" i="1" s="1"/>
  <c r="CZ5" i="1" s="1"/>
  <c r="DA5" i="1" s="1"/>
  <c r="DB5" i="1" s="1"/>
  <c r="DC5" i="1" s="1"/>
  <c r="DD5" i="1" s="1"/>
  <c r="DE5" i="1" s="1"/>
  <c r="CT6" i="1"/>
  <c r="CU6" i="1" s="1"/>
  <c r="CT7" i="1"/>
  <c r="CU7" i="1" s="1"/>
  <c r="CV7" i="1" s="1"/>
  <c r="CW7" i="1" s="1"/>
  <c r="CX7" i="1" s="1"/>
  <c r="CY7" i="1" s="1"/>
  <c r="CZ7" i="1" s="1"/>
  <c r="DA7" i="1" s="1"/>
  <c r="DB7" i="1" s="1"/>
  <c r="DC7" i="1" s="1"/>
  <c r="DD7" i="1" s="1"/>
  <c r="DE7" i="1" s="1"/>
  <c r="CT8" i="1"/>
  <c r="CU8" i="1" s="1"/>
  <c r="CV8" i="1" s="1"/>
  <c r="CW8" i="1" s="1"/>
  <c r="CX8" i="1" s="1"/>
  <c r="CY8" i="1" s="1"/>
  <c r="CZ8" i="1" s="1"/>
  <c r="DA8" i="1" s="1"/>
  <c r="DB8" i="1" s="1"/>
  <c r="DC8" i="1" s="1"/>
  <c r="DD8" i="1" s="1"/>
  <c r="DE8" i="1" s="1"/>
  <c r="CT9" i="1"/>
  <c r="CT10" i="1"/>
  <c r="CU10" i="1" s="1"/>
  <c r="CV10" i="1" s="1"/>
  <c r="CW10" i="1" s="1"/>
  <c r="CX10" i="1" s="1"/>
  <c r="CY10" i="1" s="1"/>
  <c r="CZ10" i="1" s="1"/>
  <c r="DA10" i="1" s="1"/>
  <c r="DB10" i="1" s="1"/>
  <c r="DC10" i="1" s="1"/>
  <c r="DD10" i="1" s="1"/>
  <c r="DE10" i="1" s="1"/>
  <c r="CT11" i="1"/>
  <c r="CU11" i="1" s="1"/>
  <c r="CV11" i="1" s="1"/>
  <c r="CW11" i="1" s="1"/>
  <c r="CX11" i="1" s="1"/>
  <c r="CY11" i="1" s="1"/>
  <c r="CZ11" i="1" s="1"/>
  <c r="DA11" i="1" s="1"/>
  <c r="DB11" i="1" s="1"/>
  <c r="DC11" i="1" s="1"/>
  <c r="DD11" i="1" s="1"/>
  <c r="DE11" i="1" s="1"/>
  <c r="CT12" i="1"/>
  <c r="CU12" i="1" s="1"/>
  <c r="CV12" i="1" s="1"/>
  <c r="CW12" i="1" s="1"/>
  <c r="CX12" i="1" s="1"/>
  <c r="CY12" i="1" s="1"/>
  <c r="CZ12" i="1" s="1"/>
  <c r="DA12" i="1" s="1"/>
  <c r="DB12" i="1" s="1"/>
  <c r="DC12" i="1" s="1"/>
  <c r="DD12" i="1" s="1"/>
  <c r="DE12" i="1" s="1"/>
  <c r="CT13" i="1"/>
  <c r="CU13" i="1" s="1"/>
  <c r="CV13" i="1" s="1"/>
  <c r="CW13" i="1" s="1"/>
  <c r="CX13" i="1" s="1"/>
  <c r="CY13" i="1" s="1"/>
  <c r="CZ13" i="1" s="1"/>
  <c r="DA13" i="1" s="1"/>
  <c r="DB13" i="1" s="1"/>
  <c r="DC13" i="1" s="1"/>
  <c r="DD13" i="1" s="1"/>
  <c r="DE13" i="1" s="1"/>
  <c r="CT14" i="1"/>
  <c r="CU14" i="1" s="1"/>
  <c r="CV14" i="1" s="1"/>
  <c r="CW14" i="1" s="1"/>
  <c r="CX14" i="1" s="1"/>
  <c r="CY14" i="1" s="1"/>
  <c r="CZ14" i="1" s="1"/>
  <c r="DA14" i="1" s="1"/>
  <c r="DB14" i="1" s="1"/>
  <c r="DC14" i="1" s="1"/>
  <c r="DD14" i="1" s="1"/>
  <c r="DE14" i="1" s="1"/>
  <c r="CT15" i="1"/>
  <c r="CU15" i="1" s="1"/>
  <c r="CV15" i="1" s="1"/>
  <c r="CW15" i="1" s="1"/>
  <c r="CX15" i="1" s="1"/>
  <c r="CY15" i="1" s="1"/>
  <c r="CZ15" i="1" s="1"/>
  <c r="DA15" i="1" s="1"/>
  <c r="DB15" i="1" s="1"/>
  <c r="DC15" i="1" s="1"/>
  <c r="DD15" i="1" s="1"/>
  <c r="DE15" i="1" s="1"/>
  <c r="CT16" i="1"/>
  <c r="CU16" i="1" s="1"/>
  <c r="CV16" i="1" s="1"/>
  <c r="CW16" i="1" s="1"/>
  <c r="CX16" i="1" s="1"/>
  <c r="CY16" i="1" s="1"/>
  <c r="CZ16" i="1" s="1"/>
  <c r="DA16" i="1" s="1"/>
  <c r="DB16" i="1" s="1"/>
  <c r="DC16" i="1" s="1"/>
  <c r="DD16" i="1" s="1"/>
  <c r="DE16" i="1" s="1"/>
  <c r="CT17" i="1"/>
  <c r="CU17" i="1" s="1"/>
  <c r="CV17" i="1" s="1"/>
  <c r="CW17" i="1" s="1"/>
  <c r="CX17" i="1" s="1"/>
  <c r="CY17" i="1" s="1"/>
  <c r="CZ17" i="1" s="1"/>
  <c r="DA17" i="1" s="1"/>
  <c r="DB17" i="1" s="1"/>
  <c r="DC17" i="1" s="1"/>
  <c r="DD17" i="1" s="1"/>
  <c r="DE17" i="1" s="1"/>
  <c r="CT18" i="1"/>
  <c r="CU18" i="1" s="1"/>
  <c r="CV18" i="1" s="1"/>
  <c r="CW18" i="1" s="1"/>
  <c r="CX18" i="1" s="1"/>
  <c r="CY18" i="1" s="1"/>
  <c r="CT19" i="1"/>
  <c r="CU19" i="1" s="1"/>
  <c r="CV19" i="1" s="1"/>
  <c r="CW19" i="1" s="1"/>
  <c r="CX19" i="1" s="1"/>
  <c r="CY19" i="1" s="1"/>
  <c r="CZ19" i="1" s="1"/>
  <c r="DA19" i="1" s="1"/>
  <c r="DB19" i="1" s="1"/>
  <c r="DC19" i="1" s="1"/>
  <c r="DD19" i="1" s="1"/>
  <c r="DE19" i="1" s="1"/>
  <c r="CT20" i="1"/>
  <c r="CU20" i="1" s="1"/>
  <c r="CV20" i="1" s="1"/>
  <c r="CW20" i="1" s="1"/>
  <c r="CX20" i="1" s="1"/>
  <c r="CY20" i="1" s="1"/>
  <c r="CZ20" i="1" s="1"/>
  <c r="DA20" i="1" s="1"/>
  <c r="DB20" i="1" s="1"/>
  <c r="DC20" i="1" s="1"/>
  <c r="DD20" i="1" s="1"/>
  <c r="DE20" i="1" s="1"/>
  <c r="CT21" i="1"/>
  <c r="CT22" i="1"/>
  <c r="CU22" i="1" s="1"/>
  <c r="CV22" i="1" s="1"/>
  <c r="CW22" i="1" s="1"/>
  <c r="CX22" i="1" s="1"/>
  <c r="CY22" i="1" s="1"/>
  <c r="CZ22" i="1" s="1"/>
  <c r="DA22" i="1" s="1"/>
  <c r="DB22" i="1" s="1"/>
  <c r="DC22" i="1" s="1"/>
  <c r="DD22" i="1" s="1"/>
  <c r="DE22" i="1" s="1"/>
  <c r="CT23" i="1"/>
  <c r="CU23" i="1" s="1"/>
  <c r="CV23" i="1" s="1"/>
  <c r="CW23" i="1" s="1"/>
  <c r="CX23" i="1" s="1"/>
  <c r="CY23" i="1" s="1"/>
  <c r="CZ23" i="1" s="1"/>
  <c r="DA23" i="1" s="1"/>
  <c r="DB23" i="1" s="1"/>
  <c r="DC23" i="1" s="1"/>
  <c r="DD23" i="1" s="1"/>
  <c r="DE23" i="1" s="1"/>
  <c r="CT24" i="1"/>
  <c r="CU24" i="1" s="1"/>
  <c r="CV24" i="1" s="1"/>
  <c r="CW24" i="1" s="1"/>
  <c r="CX24" i="1" s="1"/>
  <c r="CY24" i="1" s="1"/>
  <c r="CZ24" i="1" s="1"/>
  <c r="DA24" i="1" s="1"/>
  <c r="DB24" i="1" s="1"/>
  <c r="DC24" i="1" s="1"/>
  <c r="DD24" i="1" s="1"/>
  <c r="DE24" i="1" s="1"/>
  <c r="CT25" i="1"/>
  <c r="CU25" i="1" s="1"/>
  <c r="CV25" i="1" s="1"/>
  <c r="CW25" i="1" s="1"/>
  <c r="CX25" i="1" s="1"/>
  <c r="CY25" i="1" s="1"/>
  <c r="CZ25" i="1" s="1"/>
  <c r="DA25" i="1" s="1"/>
  <c r="DB25" i="1" s="1"/>
  <c r="DC25" i="1" s="1"/>
  <c r="DD25" i="1" s="1"/>
  <c r="DE25" i="1" s="1"/>
  <c r="CT26" i="1"/>
  <c r="CU26" i="1" s="1"/>
  <c r="CV26" i="1" s="1"/>
  <c r="CW26" i="1" s="1"/>
  <c r="CX26" i="1" s="1"/>
  <c r="CT27" i="1"/>
  <c r="CU27" i="1" s="1"/>
  <c r="CV27" i="1" s="1"/>
  <c r="CW27" i="1" s="1"/>
  <c r="CX27" i="1" s="1"/>
  <c r="CY27" i="1" s="1"/>
  <c r="CZ27" i="1" s="1"/>
  <c r="DA27" i="1" s="1"/>
  <c r="DB27" i="1" s="1"/>
  <c r="DC27" i="1" s="1"/>
  <c r="DD27" i="1" s="1"/>
  <c r="DE27" i="1" s="1"/>
  <c r="CT28" i="1"/>
  <c r="CU28" i="1" s="1"/>
  <c r="CV28" i="1" s="1"/>
  <c r="CW28" i="1" s="1"/>
  <c r="CX28" i="1" s="1"/>
  <c r="CY28" i="1" s="1"/>
  <c r="CZ28" i="1" s="1"/>
  <c r="DA28" i="1" s="1"/>
  <c r="DB28" i="1" s="1"/>
  <c r="DC28" i="1" s="1"/>
  <c r="DD28" i="1" s="1"/>
  <c r="DE28" i="1" s="1"/>
  <c r="CT29" i="1"/>
  <c r="CU29" i="1" s="1"/>
  <c r="CV29" i="1" s="1"/>
  <c r="CW29" i="1" s="1"/>
  <c r="CX29" i="1" s="1"/>
  <c r="CY29" i="1" s="1"/>
  <c r="CZ29" i="1" s="1"/>
  <c r="DA29" i="1" s="1"/>
  <c r="DB29" i="1" s="1"/>
  <c r="DC29" i="1" s="1"/>
  <c r="DD29" i="1" s="1"/>
  <c r="DE29" i="1" s="1"/>
  <c r="CT30" i="1"/>
  <c r="CU30" i="1" s="1"/>
  <c r="CV30" i="1" s="1"/>
  <c r="CT31" i="1"/>
  <c r="CU31" i="1" s="1"/>
  <c r="CV31" i="1" s="1"/>
  <c r="CW31" i="1" s="1"/>
  <c r="CX31" i="1" s="1"/>
  <c r="CY31" i="1" s="1"/>
  <c r="CZ31" i="1" s="1"/>
  <c r="DA31" i="1" s="1"/>
  <c r="DB31" i="1" s="1"/>
  <c r="DC31" i="1" s="1"/>
  <c r="DD31" i="1" s="1"/>
  <c r="DE31" i="1" s="1"/>
  <c r="CT32" i="1"/>
  <c r="CU32" i="1" s="1"/>
  <c r="CV32" i="1" s="1"/>
  <c r="CW32" i="1" s="1"/>
  <c r="CX32" i="1" s="1"/>
  <c r="CY32" i="1" s="1"/>
  <c r="CZ32" i="1" s="1"/>
  <c r="DA32" i="1" s="1"/>
  <c r="CT33" i="1"/>
  <c r="CU33" i="1" s="1"/>
  <c r="CV33" i="1" s="1"/>
  <c r="CW33" i="1" s="1"/>
  <c r="CX33" i="1" s="1"/>
  <c r="CY33" i="1" s="1"/>
  <c r="CZ33" i="1" s="1"/>
  <c r="DA33" i="1" s="1"/>
  <c r="DB33" i="1" s="1"/>
  <c r="DC33" i="1" s="1"/>
  <c r="DD33" i="1" s="1"/>
  <c r="DE33" i="1" s="1"/>
  <c r="CT34" i="1"/>
  <c r="CU34" i="1" s="1"/>
  <c r="CT35" i="1"/>
  <c r="CU35" i="1" s="1"/>
  <c r="CV35" i="1" s="1"/>
  <c r="CW35" i="1" s="1"/>
  <c r="CX35" i="1" s="1"/>
  <c r="CY35" i="1" s="1"/>
  <c r="CZ35" i="1" s="1"/>
  <c r="DA35" i="1" s="1"/>
  <c r="DB35" i="1" s="1"/>
  <c r="DC35" i="1" s="1"/>
  <c r="DD35" i="1" s="1"/>
  <c r="DE35" i="1" s="1"/>
  <c r="CT36" i="1"/>
  <c r="CU36" i="1" s="1"/>
  <c r="CV36" i="1" s="1"/>
  <c r="CW36" i="1" s="1"/>
  <c r="CX36" i="1" s="1"/>
  <c r="CY36" i="1" s="1"/>
  <c r="CZ36" i="1" s="1"/>
  <c r="DA36" i="1" s="1"/>
  <c r="DB36" i="1" s="1"/>
  <c r="DC36" i="1" s="1"/>
  <c r="DD36" i="1" s="1"/>
  <c r="DE36" i="1" s="1"/>
  <c r="CT37" i="1"/>
  <c r="CT38" i="1"/>
  <c r="CU38" i="1" s="1"/>
  <c r="CV38" i="1" s="1"/>
  <c r="CT39" i="1"/>
  <c r="CU39" i="1" s="1"/>
  <c r="CV39" i="1" s="1"/>
  <c r="CW39" i="1" s="1"/>
  <c r="CX39" i="1" s="1"/>
  <c r="CY39" i="1" s="1"/>
  <c r="CZ39" i="1" s="1"/>
  <c r="DA39" i="1" s="1"/>
  <c r="DB39" i="1" s="1"/>
  <c r="DC39" i="1" s="1"/>
  <c r="DD39" i="1" s="1"/>
  <c r="DE39" i="1" s="1"/>
  <c r="CT40" i="1"/>
  <c r="CU40" i="1" s="1"/>
  <c r="CT41" i="1"/>
  <c r="CU41" i="1" s="1"/>
  <c r="CT42" i="1"/>
  <c r="CU42" i="1" s="1"/>
  <c r="CT43" i="1"/>
  <c r="CU43" i="1" s="1"/>
  <c r="CV43" i="1" s="1"/>
  <c r="CW43" i="1" s="1"/>
  <c r="CX43" i="1" s="1"/>
  <c r="CY43" i="1" s="1"/>
  <c r="CZ43" i="1" s="1"/>
  <c r="DA43" i="1" s="1"/>
  <c r="DB43" i="1" s="1"/>
  <c r="DC43" i="1" s="1"/>
  <c r="DD43" i="1" s="1"/>
  <c r="DE43" i="1" s="1"/>
  <c r="CT44" i="1"/>
  <c r="CT45" i="1"/>
  <c r="CT46" i="1"/>
  <c r="CU46" i="1" s="1"/>
  <c r="CV46" i="1" s="1"/>
  <c r="CW46" i="1" s="1"/>
  <c r="CX46" i="1" s="1"/>
  <c r="CY46" i="1" s="1"/>
  <c r="CZ46" i="1" s="1"/>
  <c r="DA46" i="1" s="1"/>
  <c r="DB46" i="1" s="1"/>
  <c r="DC46" i="1" s="1"/>
  <c r="DD46" i="1" s="1"/>
  <c r="DE46" i="1" s="1"/>
  <c r="CT47" i="1"/>
  <c r="CU47" i="1" s="1"/>
  <c r="CV47" i="1" s="1"/>
  <c r="CW47" i="1" s="1"/>
  <c r="CX47" i="1" s="1"/>
  <c r="CY47" i="1" s="1"/>
  <c r="CZ47" i="1" s="1"/>
  <c r="CT48" i="1"/>
  <c r="CU48" i="1" s="1"/>
  <c r="CV48" i="1" s="1"/>
  <c r="CW48" i="1" s="1"/>
  <c r="CX48" i="1" s="1"/>
  <c r="CY48" i="1" s="1"/>
  <c r="CZ48" i="1" s="1"/>
  <c r="DA48" i="1" s="1"/>
  <c r="DB48" i="1" s="1"/>
  <c r="DC48" i="1" s="1"/>
  <c r="DD48" i="1" s="1"/>
  <c r="DE48" i="1" s="1"/>
  <c r="CT49" i="1"/>
  <c r="CT50" i="1"/>
  <c r="CU50" i="1" s="1"/>
  <c r="CV50" i="1" s="1"/>
  <c r="CW50" i="1" s="1"/>
  <c r="CX50" i="1" s="1"/>
  <c r="CY50" i="1" s="1"/>
  <c r="CT51" i="1"/>
  <c r="CU51" i="1" s="1"/>
  <c r="CV51" i="1" s="1"/>
  <c r="CW51" i="1" s="1"/>
  <c r="CX51" i="1" s="1"/>
  <c r="CY51" i="1" s="1"/>
  <c r="CZ51" i="1" s="1"/>
  <c r="DA51" i="1" s="1"/>
  <c r="DB51" i="1" s="1"/>
  <c r="DC51" i="1" s="1"/>
  <c r="DD51" i="1" s="1"/>
  <c r="DE51" i="1" s="1"/>
  <c r="CT52" i="1"/>
  <c r="CU52" i="1" s="1"/>
  <c r="CV52" i="1" s="1"/>
  <c r="CW52" i="1" s="1"/>
  <c r="CX52" i="1" s="1"/>
  <c r="CY52" i="1" s="1"/>
  <c r="CZ52" i="1" s="1"/>
  <c r="DA52" i="1" s="1"/>
  <c r="DB52" i="1" s="1"/>
  <c r="DC52" i="1" s="1"/>
  <c r="DD52" i="1" s="1"/>
  <c r="DE52" i="1" s="1"/>
  <c r="CT53" i="1"/>
  <c r="CU53" i="1" s="1"/>
  <c r="CV53" i="1" s="1"/>
  <c r="CW53" i="1" s="1"/>
  <c r="CX53" i="1" s="1"/>
  <c r="CY53" i="1" s="1"/>
  <c r="CZ53" i="1" s="1"/>
  <c r="DA53" i="1" s="1"/>
  <c r="DB53" i="1" s="1"/>
  <c r="DC53" i="1" s="1"/>
  <c r="DD53" i="1" s="1"/>
  <c r="DE53" i="1" s="1"/>
  <c r="CT54" i="1"/>
  <c r="CU54" i="1" s="1"/>
  <c r="CT55" i="1"/>
  <c r="CU55" i="1" s="1"/>
  <c r="CV55" i="1" s="1"/>
  <c r="CW55" i="1" s="1"/>
  <c r="CX55" i="1" s="1"/>
  <c r="CY55" i="1" s="1"/>
  <c r="CZ55" i="1" s="1"/>
  <c r="DA55" i="1" s="1"/>
  <c r="DB55" i="1" s="1"/>
  <c r="DC55" i="1" s="1"/>
  <c r="DD55" i="1" s="1"/>
  <c r="DE55" i="1" s="1"/>
  <c r="CT56" i="1"/>
  <c r="CU56" i="1" s="1"/>
  <c r="CV56" i="1" s="1"/>
  <c r="CW56" i="1" s="1"/>
  <c r="CT57" i="1"/>
  <c r="CT58" i="1"/>
  <c r="CU58" i="1" s="1"/>
  <c r="CV58" i="1" s="1"/>
  <c r="CW58" i="1" s="1"/>
  <c r="CX58" i="1" s="1"/>
  <c r="CY58" i="1" s="1"/>
  <c r="CZ58" i="1" s="1"/>
  <c r="DA58" i="1" s="1"/>
  <c r="DB58" i="1" s="1"/>
  <c r="DC58" i="1" s="1"/>
  <c r="DD58" i="1" s="1"/>
  <c r="DE58" i="1" s="1"/>
  <c r="CT59" i="1"/>
  <c r="CU59" i="1" s="1"/>
  <c r="CV59" i="1" s="1"/>
  <c r="CT60" i="1"/>
  <c r="CU60" i="1" s="1"/>
  <c r="CV60" i="1" s="1"/>
  <c r="CW60" i="1" s="1"/>
  <c r="CX60" i="1" s="1"/>
  <c r="CY60" i="1" s="1"/>
  <c r="CZ60" i="1" s="1"/>
  <c r="DA60" i="1" s="1"/>
  <c r="DB60" i="1" s="1"/>
  <c r="DC60" i="1" s="1"/>
  <c r="DD60" i="1" s="1"/>
  <c r="DE60" i="1" s="1"/>
  <c r="CT61" i="1"/>
  <c r="CU61" i="1" s="1"/>
  <c r="CV61" i="1" s="1"/>
  <c r="CW61" i="1" s="1"/>
  <c r="CX61" i="1" s="1"/>
  <c r="CY61" i="1" s="1"/>
  <c r="CZ61" i="1" s="1"/>
  <c r="DA61" i="1" s="1"/>
  <c r="DB61" i="1" s="1"/>
  <c r="DC61" i="1" s="1"/>
  <c r="DD61" i="1" s="1"/>
  <c r="DE61" i="1" s="1"/>
  <c r="CT62" i="1"/>
  <c r="CU62" i="1" s="1"/>
  <c r="CV62" i="1" s="1"/>
  <c r="CW62" i="1" s="1"/>
  <c r="CT63" i="1"/>
  <c r="CU63" i="1" s="1"/>
  <c r="CV63" i="1" s="1"/>
  <c r="CT64" i="1"/>
  <c r="CU64" i="1" s="1"/>
  <c r="CV64" i="1" s="1"/>
  <c r="CW64" i="1" s="1"/>
  <c r="CX64" i="1" s="1"/>
  <c r="CY64" i="1" s="1"/>
  <c r="CZ64" i="1" s="1"/>
  <c r="DA64" i="1" s="1"/>
  <c r="DB64" i="1" s="1"/>
  <c r="DC64" i="1" s="1"/>
  <c r="DD64" i="1" s="1"/>
  <c r="DE64" i="1" s="1"/>
  <c r="CT65" i="1"/>
  <c r="CT66" i="1"/>
  <c r="CT67" i="1"/>
  <c r="CU67" i="1" s="1"/>
  <c r="CV67" i="1" s="1"/>
  <c r="CW67" i="1" s="1"/>
  <c r="CX67" i="1" s="1"/>
  <c r="CY67" i="1" s="1"/>
  <c r="CZ67" i="1" s="1"/>
  <c r="DA67" i="1" s="1"/>
  <c r="DB67" i="1" s="1"/>
  <c r="DC67" i="1" s="1"/>
  <c r="DD67" i="1" s="1"/>
  <c r="DE67" i="1" s="1"/>
  <c r="CT68" i="1"/>
  <c r="CU68" i="1" s="1"/>
  <c r="CT69" i="1"/>
  <c r="CT70" i="1"/>
  <c r="CT71" i="1"/>
  <c r="CU71" i="1" s="1"/>
  <c r="CV71" i="1" s="1"/>
  <c r="CW71" i="1" s="1"/>
  <c r="CX71" i="1" s="1"/>
  <c r="CY71" i="1" s="1"/>
  <c r="CZ71" i="1" s="1"/>
  <c r="DA71" i="1" s="1"/>
  <c r="DB71" i="1" s="1"/>
  <c r="DC71" i="1" s="1"/>
  <c r="DD71" i="1" s="1"/>
  <c r="DE71" i="1" s="1"/>
  <c r="CT72" i="1"/>
  <c r="CU72" i="1" s="1"/>
  <c r="CV72" i="1" s="1"/>
  <c r="CW72" i="1" s="1"/>
  <c r="CX72" i="1" s="1"/>
  <c r="CY72" i="1" s="1"/>
  <c r="CZ72" i="1" s="1"/>
  <c r="DA72" i="1" s="1"/>
  <c r="DB72" i="1" s="1"/>
  <c r="DC72" i="1" s="1"/>
  <c r="DD72" i="1" s="1"/>
  <c r="DE72" i="1" s="1"/>
  <c r="CT73" i="1"/>
  <c r="CU73" i="1" s="1"/>
  <c r="CV73" i="1" s="1"/>
  <c r="CW73" i="1" s="1"/>
  <c r="CX73" i="1" s="1"/>
  <c r="CY73" i="1" s="1"/>
  <c r="CZ73" i="1" s="1"/>
  <c r="DA73" i="1" s="1"/>
  <c r="DB73" i="1" s="1"/>
  <c r="DC73" i="1" s="1"/>
  <c r="DD73" i="1" s="1"/>
  <c r="DE73" i="1" s="1"/>
  <c r="CT74" i="1"/>
  <c r="CU74" i="1" s="1"/>
  <c r="CV74" i="1" s="1"/>
  <c r="CW74" i="1" s="1"/>
  <c r="CX74" i="1" s="1"/>
  <c r="CY74" i="1" s="1"/>
  <c r="CZ74" i="1" s="1"/>
  <c r="DA74" i="1" s="1"/>
  <c r="DB74" i="1" s="1"/>
  <c r="DC74" i="1" s="1"/>
  <c r="DD74" i="1" s="1"/>
  <c r="DE74" i="1" s="1"/>
  <c r="CT75" i="1"/>
  <c r="CU75" i="1" s="1"/>
  <c r="CV75" i="1" s="1"/>
  <c r="CW75" i="1" s="1"/>
  <c r="CX75" i="1" s="1"/>
  <c r="CY75" i="1" s="1"/>
  <c r="CZ75" i="1" s="1"/>
  <c r="DA75" i="1" s="1"/>
  <c r="DB75" i="1" s="1"/>
  <c r="DC75" i="1" s="1"/>
  <c r="DD75" i="1" s="1"/>
  <c r="DE75" i="1" s="1"/>
  <c r="CT76" i="1"/>
  <c r="CU76" i="1" s="1"/>
  <c r="CV76" i="1" s="1"/>
  <c r="CW76" i="1" s="1"/>
  <c r="CX76" i="1" s="1"/>
  <c r="CY76" i="1" s="1"/>
  <c r="CZ76" i="1" s="1"/>
  <c r="DA76" i="1" s="1"/>
  <c r="DB76" i="1" s="1"/>
  <c r="DC76" i="1" s="1"/>
  <c r="DD76" i="1" s="1"/>
  <c r="DE76" i="1" s="1"/>
  <c r="CT77" i="1"/>
  <c r="CT78" i="1"/>
  <c r="CU78" i="1" s="1"/>
  <c r="CV78" i="1" s="1"/>
  <c r="CW78" i="1" s="1"/>
  <c r="CX78" i="1" s="1"/>
  <c r="CY78" i="1" s="1"/>
  <c r="CZ78" i="1" s="1"/>
  <c r="DA78" i="1" s="1"/>
  <c r="DB78" i="1" s="1"/>
  <c r="DC78" i="1" s="1"/>
  <c r="DD78" i="1" s="1"/>
  <c r="DE78" i="1" s="1"/>
  <c r="CT79" i="1"/>
  <c r="CU79" i="1" s="1"/>
  <c r="CV79" i="1" s="1"/>
  <c r="CW79" i="1" s="1"/>
  <c r="CX79" i="1" s="1"/>
  <c r="CY79" i="1" s="1"/>
  <c r="CZ79" i="1" s="1"/>
  <c r="DA79" i="1" s="1"/>
  <c r="DB79" i="1" s="1"/>
  <c r="DC79" i="1" s="1"/>
  <c r="DD79" i="1" s="1"/>
  <c r="DE79" i="1" s="1"/>
  <c r="CT80" i="1"/>
  <c r="CU80" i="1" s="1"/>
  <c r="CV80" i="1" s="1"/>
  <c r="CW80" i="1" s="1"/>
  <c r="CX80" i="1" s="1"/>
  <c r="CY80" i="1" s="1"/>
  <c r="CZ80" i="1" s="1"/>
  <c r="DA80" i="1" s="1"/>
  <c r="DB80" i="1" s="1"/>
  <c r="DC80" i="1" s="1"/>
  <c r="DD80" i="1" s="1"/>
  <c r="DE80" i="1" s="1"/>
  <c r="CT81" i="1"/>
  <c r="CT82" i="1"/>
  <c r="CU82" i="1" s="1"/>
  <c r="CT83" i="1"/>
  <c r="CU83" i="1" s="1"/>
  <c r="CV83" i="1" s="1"/>
  <c r="CT84" i="1"/>
  <c r="CU84" i="1" s="1"/>
  <c r="CV84" i="1" s="1"/>
  <c r="CW84" i="1" s="1"/>
  <c r="CX84" i="1" s="1"/>
  <c r="CY84" i="1" s="1"/>
  <c r="CZ84" i="1" s="1"/>
  <c r="DA84" i="1" s="1"/>
  <c r="DB84" i="1" s="1"/>
  <c r="DC84" i="1" s="1"/>
  <c r="DD84" i="1" s="1"/>
  <c r="DE84" i="1" s="1"/>
  <c r="CT85" i="1"/>
  <c r="CT86" i="1"/>
  <c r="CU86" i="1" s="1"/>
  <c r="CT87" i="1"/>
  <c r="CU87" i="1" s="1"/>
  <c r="CV87" i="1" s="1"/>
  <c r="CW87" i="1" s="1"/>
  <c r="CX87" i="1" s="1"/>
  <c r="CY87" i="1" s="1"/>
  <c r="CZ87" i="1" s="1"/>
  <c r="DA87" i="1" s="1"/>
  <c r="DB87" i="1" s="1"/>
  <c r="DC87" i="1" s="1"/>
  <c r="DD87" i="1" s="1"/>
  <c r="DE87" i="1" s="1"/>
  <c r="CT88" i="1"/>
  <c r="CU88" i="1" s="1"/>
  <c r="CV88" i="1" s="1"/>
  <c r="CW88" i="1" s="1"/>
  <c r="CX88" i="1" s="1"/>
  <c r="CY88" i="1" s="1"/>
  <c r="CZ88" i="1" s="1"/>
  <c r="DA88" i="1" s="1"/>
  <c r="DB88" i="1" s="1"/>
  <c r="DC88" i="1" s="1"/>
  <c r="DD88" i="1" s="1"/>
  <c r="DE88" i="1" s="1"/>
  <c r="CT89" i="1"/>
  <c r="CT90" i="1"/>
  <c r="CU90" i="1" s="1"/>
  <c r="CT4" i="1"/>
  <c r="CU4" i="1" s="1"/>
  <c r="CV4" i="1" s="1"/>
  <c r="CW4" i="1" s="1"/>
  <c r="CX4" i="1" s="1"/>
  <c r="CY4" i="1" s="1"/>
  <c r="CZ4" i="1" s="1"/>
  <c r="DA4" i="1" s="1"/>
  <c r="DB4" i="1" s="1"/>
  <c r="DC4" i="1" s="1"/>
  <c r="DD4" i="1" s="1"/>
  <c r="DE4" i="1" s="1"/>
  <c r="O13" i="13" l="1"/>
  <c r="O14" i="13"/>
  <c r="O15" i="13"/>
  <c r="O16" i="13"/>
  <c r="O17" i="13"/>
  <c r="O18" i="13"/>
  <c r="O19" i="13"/>
  <c r="O20" i="13"/>
  <c r="O21" i="13"/>
  <c r="O22" i="13"/>
  <c r="O23" i="13"/>
  <c r="O24" i="13"/>
  <c r="O25" i="13"/>
  <c r="O26" i="13"/>
  <c r="O27" i="13"/>
  <c r="O28" i="13"/>
  <c r="O29" i="13"/>
  <c r="O30" i="13"/>
  <c r="O31" i="13"/>
  <c r="O32" i="13"/>
  <c r="O33" i="13"/>
  <c r="O12" i="13"/>
  <c r="F95" i="13" l="1"/>
  <c r="B95" i="13"/>
  <c r="D14" i="13"/>
  <c r="D15" i="13" s="1"/>
  <c r="D16" i="13" s="1"/>
  <c r="D17" i="13" s="1"/>
  <c r="D18" i="13" s="1"/>
  <c r="D19" i="13" s="1"/>
  <c r="D20" i="13" s="1"/>
  <c r="D21" i="13" s="1"/>
  <c r="D22" i="13" s="1"/>
  <c r="D23" i="13" s="1"/>
  <c r="D24" i="13" s="1"/>
  <c r="D25" i="13" s="1"/>
  <c r="D26" i="13" s="1"/>
  <c r="D27" i="13" s="1"/>
  <c r="D28" i="13" s="1"/>
  <c r="D29" i="13" s="1"/>
  <c r="D30" i="13" s="1"/>
  <c r="D31" i="13" s="1"/>
  <c r="D32" i="13" s="1"/>
  <c r="D33" i="13" s="1"/>
  <c r="D13" i="13"/>
  <c r="H14" i="13"/>
  <c r="H15" i="13"/>
  <c r="H16" i="13"/>
  <c r="H17" i="13"/>
  <c r="H18" i="13" s="1"/>
  <c r="H19" i="13" s="1"/>
  <c r="H20" i="13" s="1"/>
  <c r="H21" i="13" s="1"/>
  <c r="H22" i="13" s="1"/>
  <c r="H23" i="13" s="1"/>
  <c r="H24" i="13" s="1"/>
  <c r="H25" i="13" s="1"/>
  <c r="H26" i="13" s="1"/>
  <c r="H27" i="13" s="1"/>
  <c r="H28" i="13" s="1"/>
  <c r="H29" i="13" s="1"/>
  <c r="H30" i="13" s="1"/>
  <c r="H31" i="13" s="1"/>
  <c r="H32" i="13" s="1"/>
  <c r="H33" i="13" s="1"/>
  <c r="H34" i="13" s="1"/>
  <c r="H35" i="13" s="1"/>
  <c r="H36" i="13" s="1"/>
  <c r="H37" i="13" s="1"/>
  <c r="H38" i="13" s="1"/>
  <c r="H39" i="13" s="1"/>
  <c r="H40" i="13" s="1"/>
  <c r="H41" i="13" s="1"/>
  <c r="H42" i="13" s="1"/>
  <c r="H43" i="13" s="1"/>
  <c r="H44" i="13" s="1"/>
  <c r="H45" i="13" s="1"/>
  <c r="H46" i="13" s="1"/>
  <c r="H47" i="13" s="1"/>
  <c r="H48" i="13" s="1"/>
  <c r="H49" i="13" s="1"/>
  <c r="H50" i="13" s="1"/>
  <c r="H51" i="13" s="1"/>
  <c r="H52" i="13" s="1"/>
  <c r="H53" i="13" s="1"/>
  <c r="H54" i="13" s="1"/>
  <c r="H55" i="13" s="1"/>
  <c r="H56" i="13" s="1"/>
  <c r="H57" i="13" s="1"/>
  <c r="H58" i="13" s="1"/>
  <c r="H59" i="13" s="1"/>
  <c r="H60" i="13" s="1"/>
  <c r="H61" i="13" s="1"/>
  <c r="H62" i="13" s="1"/>
  <c r="H63" i="13" s="1"/>
  <c r="H64" i="13" s="1"/>
  <c r="H65" i="13" s="1"/>
  <c r="H66" i="13" s="1"/>
  <c r="H67" i="13" s="1"/>
  <c r="H68" i="13" s="1"/>
  <c r="H69" i="13" s="1"/>
  <c r="H70" i="13" s="1"/>
  <c r="H71" i="13" s="1"/>
  <c r="H72" i="13" s="1"/>
  <c r="H73" i="13" s="1"/>
  <c r="H74" i="13" s="1"/>
  <c r="H75" i="13" s="1"/>
  <c r="H76" i="13" s="1"/>
  <c r="H77" i="13" s="1"/>
  <c r="H78" i="13" s="1"/>
  <c r="H79" i="13" s="1"/>
  <c r="H80" i="13" s="1"/>
  <c r="H81" i="13" s="1"/>
  <c r="H82" i="13" s="1"/>
  <c r="H83" i="13" s="1"/>
  <c r="H84" i="13" s="1"/>
  <c r="H85" i="13" s="1"/>
  <c r="H86" i="13" s="1"/>
  <c r="H87" i="13" s="1"/>
  <c r="H88" i="13" s="1"/>
  <c r="H89" i="13" s="1"/>
  <c r="H90" i="13" s="1"/>
  <c r="H91" i="13" s="1"/>
  <c r="H92" i="13" s="1"/>
  <c r="H93" i="13" s="1"/>
  <c r="H13" i="13"/>
  <c r="H12" i="13"/>
  <c r="D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12" i="13"/>
  <c r="D28" i="10"/>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12" i="13"/>
  <c r="D4" i="10"/>
  <c r="C34" i="13" l="1"/>
  <c r="D34" i="13" s="1"/>
  <c r="C35" i="13" l="1"/>
  <c r="D35" i="13" s="1"/>
  <c r="C36" i="13" l="1"/>
  <c r="D36" i="13" s="1"/>
  <c r="C37" i="13" l="1"/>
  <c r="D37" i="13" s="1"/>
  <c r="C38" i="13" l="1"/>
  <c r="D38" i="13" s="1"/>
  <c r="C39" i="13" l="1"/>
  <c r="D39" i="13" s="1"/>
  <c r="C40" i="13" l="1"/>
  <c r="D40" i="13" s="1"/>
  <c r="C41" i="13" l="1"/>
  <c r="D41" i="13" s="1"/>
  <c r="C42" i="13" l="1"/>
  <c r="D42" i="13" s="1"/>
  <c r="C43" i="13" l="1"/>
  <c r="D43" i="13" s="1"/>
  <c r="C44" i="13" l="1"/>
  <c r="D44" i="13" s="1"/>
  <c r="C45" i="13" l="1"/>
  <c r="D45" i="13" s="1"/>
  <c r="C46" i="13" l="1"/>
  <c r="D46" i="13" s="1"/>
  <c r="C47" i="13" l="1"/>
  <c r="D47" i="13" s="1"/>
  <c r="C48" i="13" l="1"/>
  <c r="D48" i="13" s="1"/>
  <c r="C49" i="13" l="1"/>
  <c r="D49" i="13" s="1"/>
  <c r="C50" i="13" l="1"/>
  <c r="D50" i="13" s="1"/>
  <c r="C51" i="13" l="1"/>
  <c r="D51" i="13" s="1"/>
  <c r="C52" i="13" l="1"/>
  <c r="D52" i="13" s="1"/>
  <c r="C53" i="13" l="1"/>
  <c r="D53" i="13" s="1"/>
  <c r="C54" i="13" l="1"/>
  <c r="D54" i="13" s="1"/>
  <c r="C55" i="13" l="1"/>
  <c r="D55" i="13" s="1"/>
  <c r="C56" i="13" l="1"/>
  <c r="D56" i="13" s="1"/>
  <c r="C57" i="13" l="1"/>
  <c r="D57" i="13" s="1"/>
  <c r="C58" i="13" l="1"/>
  <c r="D58" i="13" s="1"/>
  <c r="C59" i="13" l="1"/>
  <c r="D59" i="13" s="1"/>
  <c r="C60" i="13" l="1"/>
  <c r="D60" i="13" s="1"/>
  <c r="C61" i="13" l="1"/>
  <c r="D61" i="13" s="1"/>
  <c r="C62" i="13" l="1"/>
  <c r="D62" i="13" s="1"/>
  <c r="C63" i="13" l="1"/>
  <c r="D63" i="13" s="1"/>
  <c r="C64" i="13" l="1"/>
  <c r="D64" i="13" s="1"/>
  <c r="C65" i="13" l="1"/>
  <c r="D65" i="13" s="1"/>
  <c r="C66" i="13" l="1"/>
  <c r="D66" i="13" s="1"/>
  <c r="C67" i="13" l="1"/>
  <c r="D67" i="13" s="1"/>
  <c r="C68" i="13" l="1"/>
  <c r="D68" i="13" s="1"/>
  <c r="C69" i="13" l="1"/>
  <c r="D69" i="13" s="1"/>
  <c r="C70" i="13" l="1"/>
  <c r="D70" i="13" s="1"/>
  <c r="C71" i="13" l="1"/>
  <c r="D71" i="13" s="1"/>
  <c r="C72" i="13" l="1"/>
  <c r="D72" i="13" s="1"/>
  <c r="C73" i="13" l="1"/>
  <c r="D73" i="13" s="1"/>
  <c r="C74" i="13" l="1"/>
  <c r="D74" i="13" s="1"/>
  <c r="C75" i="13" l="1"/>
  <c r="D75" i="13" s="1"/>
  <c r="C76" i="13" l="1"/>
  <c r="D76" i="13" s="1"/>
  <c r="C77" i="13" l="1"/>
  <c r="D77" i="13" s="1"/>
  <c r="C78" i="13" l="1"/>
  <c r="D78" i="13" s="1"/>
  <c r="C79" i="13" l="1"/>
  <c r="D79" i="13" s="1"/>
  <c r="C80" i="13" l="1"/>
  <c r="D80" i="13" s="1"/>
  <c r="C81" i="13" l="1"/>
  <c r="D81" i="13" s="1"/>
  <c r="C82" i="13" l="1"/>
  <c r="D82" i="13" s="1"/>
  <c r="C83" i="13" l="1"/>
  <c r="D83" i="13" s="1"/>
  <c r="C84" i="13" l="1"/>
  <c r="D84" i="13" s="1"/>
  <c r="C85" i="13" l="1"/>
  <c r="D85" i="13" s="1"/>
  <c r="C86" i="13" l="1"/>
  <c r="D86" i="13" s="1"/>
  <c r="C87" i="13" l="1"/>
  <c r="D87" i="13" s="1"/>
  <c r="C88" i="13" l="1"/>
  <c r="D88" i="13" s="1"/>
  <c r="C89" i="13" l="1"/>
  <c r="D89" i="13" s="1"/>
  <c r="C90" i="13" l="1"/>
  <c r="D90" i="13" s="1"/>
  <c r="C91" i="13" l="1"/>
  <c r="D91" i="13" s="1"/>
  <c r="C92" i="13" l="1"/>
  <c r="D92" i="13" s="1"/>
  <c r="C93" i="13" l="1"/>
  <c r="D93" i="13" s="1"/>
  <c r="D68" i="10" l="1"/>
  <c r="D67" i="10"/>
  <c r="D66" i="10"/>
  <c r="D65" i="10"/>
  <c r="D64" i="10"/>
  <c r="D63" i="10"/>
  <c r="D62" i="10"/>
  <c r="D61" i="10"/>
  <c r="D60" i="10"/>
  <c r="D59" i="10"/>
  <c r="D58" i="10"/>
  <c r="D57" i="10"/>
  <c r="D56" i="10"/>
  <c r="D55" i="10"/>
  <c r="D54" i="10"/>
  <c r="D53" i="10"/>
  <c r="D52" i="10"/>
  <c r="D48" i="10"/>
  <c r="D47" i="10"/>
  <c r="D46" i="10"/>
  <c r="D45" i="10"/>
  <c r="D44" i="10"/>
  <c r="D43" i="10"/>
  <c r="D42" i="10"/>
  <c r="D41" i="10"/>
  <c r="D40" i="10"/>
  <c r="D39" i="10"/>
  <c r="D38" i="10"/>
  <c r="D37" i="10"/>
  <c r="D36" i="10"/>
  <c r="D35" i="10"/>
  <c r="D34" i="10"/>
  <c r="D33" i="10"/>
  <c r="D32" i="10"/>
  <c r="D31" i="10"/>
  <c r="D30" i="10"/>
  <c r="D29" i="10"/>
  <c r="D18" i="10"/>
  <c r="D17" i="10"/>
  <c r="D16" i="10"/>
  <c r="D15" i="10"/>
  <c r="D14" i="10"/>
  <c r="D13" i="10"/>
  <c r="D12" i="10"/>
  <c r="D11" i="10"/>
  <c r="D10" i="10"/>
  <c r="D9" i="10"/>
  <c r="D8" i="10"/>
  <c r="D7" i="10"/>
  <c r="D6" i="10"/>
  <c r="D5" i="10"/>
  <c r="L33" i="12" l="1"/>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D20" i="10" l="1"/>
  <c r="D21" i="10"/>
  <c r="D22" i="10"/>
  <c r="D23" i="10"/>
  <c r="D24" i="10"/>
  <c r="D25" i="10"/>
  <c r="D26" i="10"/>
  <c r="D27" i="10"/>
  <c r="D49" i="10"/>
  <c r="D50" i="10"/>
  <c r="D51" i="10"/>
  <c r="D69" i="10"/>
  <c r="D70" i="10"/>
  <c r="D71" i="10"/>
  <c r="D72" i="10"/>
  <c r="D73" i="10"/>
  <c r="D74" i="10"/>
  <c r="D75" i="10"/>
  <c r="D76" i="10"/>
  <c r="D77" i="10"/>
  <c r="D19" i="10"/>
  <c r="CQ259" i="11"/>
  <c r="CR259" i="11" s="1"/>
  <c r="CS259" i="11" s="1"/>
  <c r="CT259" i="11" s="1"/>
  <c r="CU259" i="11" s="1"/>
  <c r="CV259" i="11" s="1"/>
  <c r="CW259" i="11" s="1"/>
  <c r="CX259" i="11" s="1"/>
  <c r="CY259" i="11" s="1"/>
  <c r="CZ259" i="11" s="1"/>
  <c r="DA259" i="11" s="1"/>
  <c r="DB259" i="11" s="1"/>
  <c r="DC259" i="11" s="1"/>
  <c r="DD259" i="11" s="1"/>
  <c r="DE259" i="11" s="1"/>
  <c r="DF259" i="11" s="1"/>
  <c r="DG259" i="11" s="1"/>
  <c r="DH259" i="11" s="1"/>
  <c r="DI259" i="11" s="1"/>
  <c r="DJ259" i="11" s="1"/>
  <c r="DK259" i="11" s="1"/>
  <c r="DL259" i="11" s="1"/>
  <c r="DM259" i="11" s="1"/>
  <c r="DN259" i="11" s="1"/>
  <c r="DO259" i="11" s="1"/>
  <c r="DP259" i="11" s="1"/>
  <c r="DQ259" i="11" s="1"/>
  <c r="DR259" i="11" s="1"/>
  <c r="DS259" i="11" s="1"/>
  <c r="DT259" i="11" s="1"/>
  <c r="DU259" i="11" s="1"/>
  <c r="DV259" i="11" s="1"/>
  <c r="DW259" i="11" s="1"/>
  <c r="DX259" i="11" s="1"/>
  <c r="DY259" i="11" s="1"/>
  <c r="DZ259" i="11" s="1"/>
  <c r="EA259" i="11" s="1"/>
  <c r="EB259" i="11" s="1"/>
  <c r="EC259" i="11" s="1"/>
  <c r="ED259" i="11" s="1"/>
  <c r="CP259" i="11"/>
  <c r="CV258" i="11"/>
  <c r="CW258" i="11" s="1"/>
  <c r="CX258" i="11" s="1"/>
  <c r="CY258" i="11" s="1"/>
  <c r="CZ258" i="11" s="1"/>
  <c r="DA258" i="11" s="1"/>
  <c r="DB258" i="11" s="1"/>
  <c r="DC258" i="11" s="1"/>
  <c r="DD258" i="11" s="1"/>
  <c r="DE258" i="11" s="1"/>
  <c r="DF258" i="11" s="1"/>
  <c r="DG258" i="11" s="1"/>
  <c r="DH258" i="11" s="1"/>
  <c r="DI258" i="11" s="1"/>
  <c r="DJ258" i="11" s="1"/>
  <c r="DK258" i="11" s="1"/>
  <c r="DL258" i="11" s="1"/>
  <c r="DM258" i="11" s="1"/>
  <c r="DN258" i="11" s="1"/>
  <c r="DO258" i="11" s="1"/>
  <c r="DP258" i="11" s="1"/>
  <c r="DQ258" i="11" s="1"/>
  <c r="DR258" i="11" s="1"/>
  <c r="DS258" i="11" s="1"/>
  <c r="DT258" i="11" s="1"/>
  <c r="DU258" i="11" s="1"/>
  <c r="DV258" i="11" s="1"/>
  <c r="DW258" i="11" s="1"/>
  <c r="DX258" i="11" s="1"/>
  <c r="DY258" i="11" s="1"/>
  <c r="DZ258" i="11" s="1"/>
  <c r="EA258" i="11" s="1"/>
  <c r="EB258" i="11" s="1"/>
  <c r="EC258" i="11" s="1"/>
  <c r="ED258" i="11" s="1"/>
  <c r="CR258" i="11"/>
  <c r="CS258" i="11" s="1"/>
  <c r="CT258" i="11" s="1"/>
  <c r="CU258" i="11" s="1"/>
  <c r="CQ258" i="11"/>
  <c r="CP258" i="11"/>
  <c r="CP257" i="11"/>
  <c r="CQ257" i="11" s="1"/>
  <c r="CR257" i="11" s="1"/>
  <c r="CS257" i="11" s="1"/>
  <c r="CT257" i="11" s="1"/>
  <c r="CU257" i="11" s="1"/>
  <c r="CV257" i="11" s="1"/>
  <c r="CW257" i="11" s="1"/>
  <c r="CX257" i="11" s="1"/>
  <c r="CY257" i="11" s="1"/>
  <c r="CZ257" i="11" s="1"/>
  <c r="DA257" i="11" s="1"/>
  <c r="DB257" i="11" s="1"/>
  <c r="DC257" i="11" s="1"/>
  <c r="DD257" i="11" s="1"/>
  <c r="DE257" i="11" s="1"/>
  <c r="DF257" i="11" s="1"/>
  <c r="DG257" i="11" s="1"/>
  <c r="DH257" i="11" s="1"/>
  <c r="DI257" i="11" s="1"/>
  <c r="DJ257" i="11" s="1"/>
  <c r="DK257" i="11" s="1"/>
  <c r="DL257" i="11" s="1"/>
  <c r="DM257" i="11" s="1"/>
  <c r="DN257" i="11" s="1"/>
  <c r="DO257" i="11" s="1"/>
  <c r="DP257" i="11" s="1"/>
  <c r="DQ257" i="11" s="1"/>
  <c r="DR257" i="11" s="1"/>
  <c r="DS257" i="11" s="1"/>
  <c r="DT257" i="11" s="1"/>
  <c r="DU257" i="11" s="1"/>
  <c r="DV257" i="11" s="1"/>
  <c r="DW257" i="11" s="1"/>
  <c r="DX257" i="11" s="1"/>
  <c r="DY257" i="11" s="1"/>
  <c r="DZ257" i="11" s="1"/>
  <c r="EA257" i="11" s="1"/>
  <c r="EB257" i="11" s="1"/>
  <c r="EC257" i="11" s="1"/>
  <c r="ED257" i="11" s="1"/>
  <c r="DJ256" i="11"/>
  <c r="DK256" i="11" s="1"/>
  <c r="DL256" i="11" s="1"/>
  <c r="DM256" i="11" s="1"/>
  <c r="DN256" i="11" s="1"/>
  <c r="DO256" i="11" s="1"/>
  <c r="DP256" i="11" s="1"/>
  <c r="DQ256" i="11" s="1"/>
  <c r="DR256" i="11" s="1"/>
  <c r="DS256" i="11" s="1"/>
  <c r="DT256" i="11" s="1"/>
  <c r="DU256" i="11" s="1"/>
  <c r="DV256" i="11" s="1"/>
  <c r="DW256" i="11" s="1"/>
  <c r="DX256" i="11" s="1"/>
  <c r="DY256" i="11" s="1"/>
  <c r="DZ256" i="11" s="1"/>
  <c r="EA256" i="11" s="1"/>
  <c r="EB256" i="11" s="1"/>
  <c r="EC256" i="11" s="1"/>
  <c r="ED256" i="11" s="1"/>
  <c r="CT256" i="11"/>
  <c r="CU256" i="11" s="1"/>
  <c r="CV256" i="11" s="1"/>
  <c r="CW256" i="11" s="1"/>
  <c r="CX256" i="11" s="1"/>
  <c r="CY256" i="11" s="1"/>
  <c r="CZ256" i="11" s="1"/>
  <c r="DA256" i="11" s="1"/>
  <c r="DB256" i="11" s="1"/>
  <c r="DC256" i="11" s="1"/>
  <c r="DD256" i="11" s="1"/>
  <c r="DE256" i="11" s="1"/>
  <c r="DF256" i="11" s="1"/>
  <c r="DG256" i="11" s="1"/>
  <c r="DH256" i="11" s="1"/>
  <c r="DI256" i="11" s="1"/>
  <c r="CP256" i="11"/>
  <c r="CQ256" i="11" s="1"/>
  <c r="CR256" i="11" s="1"/>
  <c r="CS256" i="11" s="1"/>
  <c r="DC255" i="11"/>
  <c r="DD255" i="11" s="1"/>
  <c r="DE255" i="11" s="1"/>
  <c r="DF255" i="11" s="1"/>
  <c r="DG255" i="11" s="1"/>
  <c r="DH255" i="11" s="1"/>
  <c r="DI255" i="11" s="1"/>
  <c r="DJ255" i="11" s="1"/>
  <c r="DK255" i="11" s="1"/>
  <c r="DL255" i="11" s="1"/>
  <c r="DM255" i="11" s="1"/>
  <c r="DN255" i="11" s="1"/>
  <c r="DO255" i="11" s="1"/>
  <c r="DP255" i="11" s="1"/>
  <c r="DQ255" i="11" s="1"/>
  <c r="DR255" i="11" s="1"/>
  <c r="DS255" i="11" s="1"/>
  <c r="DT255" i="11" s="1"/>
  <c r="DU255" i="11" s="1"/>
  <c r="DV255" i="11" s="1"/>
  <c r="DW255" i="11" s="1"/>
  <c r="DX255" i="11" s="1"/>
  <c r="DY255" i="11" s="1"/>
  <c r="DZ255" i="11" s="1"/>
  <c r="EA255" i="11" s="1"/>
  <c r="EB255" i="11" s="1"/>
  <c r="EC255" i="11" s="1"/>
  <c r="ED255" i="11" s="1"/>
  <c r="CU255" i="11"/>
  <c r="CV255" i="11" s="1"/>
  <c r="CW255" i="11" s="1"/>
  <c r="CX255" i="11" s="1"/>
  <c r="CY255" i="11" s="1"/>
  <c r="CZ255" i="11" s="1"/>
  <c r="DA255" i="11" s="1"/>
  <c r="DB255" i="11" s="1"/>
  <c r="CQ255" i="11"/>
  <c r="CR255" i="11" s="1"/>
  <c r="CS255" i="11" s="1"/>
  <c r="CT255" i="11" s="1"/>
  <c r="CP255" i="11"/>
  <c r="DP254" i="11"/>
  <c r="DQ254" i="11" s="1"/>
  <c r="DR254" i="11" s="1"/>
  <c r="DS254" i="11" s="1"/>
  <c r="DT254" i="11" s="1"/>
  <c r="DU254" i="11" s="1"/>
  <c r="DV254" i="11" s="1"/>
  <c r="DW254" i="11" s="1"/>
  <c r="DX254" i="11" s="1"/>
  <c r="DY254" i="11" s="1"/>
  <c r="DZ254" i="11" s="1"/>
  <c r="EA254" i="11" s="1"/>
  <c r="EB254" i="11" s="1"/>
  <c r="EC254" i="11" s="1"/>
  <c r="ED254" i="11" s="1"/>
  <c r="CZ254" i="11"/>
  <c r="DA254" i="11" s="1"/>
  <c r="DB254" i="11" s="1"/>
  <c r="DC254" i="11" s="1"/>
  <c r="DD254" i="11" s="1"/>
  <c r="DE254" i="11" s="1"/>
  <c r="DF254" i="11" s="1"/>
  <c r="DG254" i="11" s="1"/>
  <c r="DH254" i="11" s="1"/>
  <c r="DI254" i="11" s="1"/>
  <c r="DJ254" i="11" s="1"/>
  <c r="DK254" i="11" s="1"/>
  <c r="DL254" i="11" s="1"/>
  <c r="DM254" i="11" s="1"/>
  <c r="DN254" i="11" s="1"/>
  <c r="DO254" i="11" s="1"/>
  <c r="CR254" i="11"/>
  <c r="CS254" i="11" s="1"/>
  <c r="CT254" i="11" s="1"/>
  <c r="CU254" i="11" s="1"/>
  <c r="CV254" i="11" s="1"/>
  <c r="CW254" i="11" s="1"/>
  <c r="CX254" i="11" s="1"/>
  <c r="CY254" i="11" s="1"/>
  <c r="CP254" i="11"/>
  <c r="CQ254" i="11" s="1"/>
  <c r="EC253" i="11"/>
  <c r="ED253" i="11" s="1"/>
  <c r="CQ253" i="11"/>
  <c r="CR253" i="11" s="1"/>
  <c r="CS253" i="11" s="1"/>
  <c r="CT253" i="11" s="1"/>
  <c r="CU253" i="11" s="1"/>
  <c r="CV253" i="11" s="1"/>
  <c r="CW253" i="11" s="1"/>
  <c r="CX253" i="11" s="1"/>
  <c r="CY253" i="11" s="1"/>
  <c r="CZ253" i="11" s="1"/>
  <c r="DA253" i="11" s="1"/>
  <c r="DB253" i="11" s="1"/>
  <c r="DC253" i="11" s="1"/>
  <c r="DD253" i="11" s="1"/>
  <c r="DE253" i="11" s="1"/>
  <c r="DF253" i="11" s="1"/>
  <c r="DG253" i="11" s="1"/>
  <c r="DH253" i="11" s="1"/>
  <c r="DI253" i="11" s="1"/>
  <c r="DJ253" i="11" s="1"/>
  <c r="DK253" i="11" s="1"/>
  <c r="DL253" i="11" s="1"/>
  <c r="DM253" i="11" s="1"/>
  <c r="DN253" i="11" s="1"/>
  <c r="DO253" i="11" s="1"/>
  <c r="DP253" i="11" s="1"/>
  <c r="DQ253" i="11" s="1"/>
  <c r="DR253" i="11" s="1"/>
  <c r="DS253" i="11" s="1"/>
  <c r="DT253" i="11" s="1"/>
  <c r="DU253" i="11" s="1"/>
  <c r="DV253" i="11" s="1"/>
  <c r="DW253" i="11" s="1"/>
  <c r="DX253" i="11" s="1"/>
  <c r="DY253" i="11" s="1"/>
  <c r="DZ253" i="11" s="1"/>
  <c r="EA253" i="11" s="1"/>
  <c r="EB253" i="11" s="1"/>
  <c r="CP253" i="11"/>
  <c r="CP252" i="11"/>
  <c r="CQ252" i="11" s="1"/>
  <c r="CR252" i="11" s="1"/>
  <c r="CS252" i="11" s="1"/>
  <c r="CT252" i="11" s="1"/>
  <c r="CU252" i="11" s="1"/>
  <c r="CV252" i="11" s="1"/>
  <c r="CW252" i="11" s="1"/>
  <c r="CX252" i="11" s="1"/>
  <c r="CY252" i="11" s="1"/>
  <c r="CZ252" i="11" s="1"/>
  <c r="DA252" i="11" s="1"/>
  <c r="DB252" i="11" s="1"/>
  <c r="DC252" i="11" s="1"/>
  <c r="DD252" i="11" s="1"/>
  <c r="DE252" i="11" s="1"/>
  <c r="DF252" i="11" s="1"/>
  <c r="DG252" i="11" s="1"/>
  <c r="DH252" i="11" s="1"/>
  <c r="DI252" i="11" s="1"/>
  <c r="DJ252" i="11" s="1"/>
  <c r="DK252" i="11" s="1"/>
  <c r="DL252" i="11" s="1"/>
  <c r="DM252" i="11" s="1"/>
  <c r="DN252" i="11" s="1"/>
  <c r="DO252" i="11" s="1"/>
  <c r="DP252" i="11" s="1"/>
  <c r="DQ252" i="11" s="1"/>
  <c r="DR252" i="11" s="1"/>
  <c r="DS252" i="11" s="1"/>
  <c r="DT252" i="11" s="1"/>
  <c r="DU252" i="11" s="1"/>
  <c r="DV252" i="11" s="1"/>
  <c r="DW252" i="11" s="1"/>
  <c r="DX252" i="11" s="1"/>
  <c r="DY252" i="11" s="1"/>
  <c r="DZ252" i="11" s="1"/>
  <c r="EA252" i="11" s="1"/>
  <c r="EB252" i="11" s="1"/>
  <c r="EC252" i="11" s="1"/>
  <c r="ED252" i="11" s="1"/>
  <c r="DB251" i="11"/>
  <c r="DC251" i="11" s="1"/>
  <c r="DD251" i="11" s="1"/>
  <c r="DE251" i="11" s="1"/>
  <c r="DF251" i="11" s="1"/>
  <c r="DG251" i="11" s="1"/>
  <c r="DH251" i="11" s="1"/>
  <c r="DI251" i="11" s="1"/>
  <c r="DJ251" i="11" s="1"/>
  <c r="DK251" i="11" s="1"/>
  <c r="DL251" i="11" s="1"/>
  <c r="DM251" i="11" s="1"/>
  <c r="DN251" i="11" s="1"/>
  <c r="DO251" i="11" s="1"/>
  <c r="DP251" i="11" s="1"/>
  <c r="DQ251" i="11" s="1"/>
  <c r="DR251" i="11" s="1"/>
  <c r="DS251" i="11" s="1"/>
  <c r="DT251" i="11" s="1"/>
  <c r="DU251" i="11" s="1"/>
  <c r="DV251" i="11" s="1"/>
  <c r="DW251" i="11" s="1"/>
  <c r="DX251" i="11" s="1"/>
  <c r="DY251" i="11" s="1"/>
  <c r="DZ251" i="11" s="1"/>
  <c r="EA251" i="11" s="1"/>
  <c r="EB251" i="11" s="1"/>
  <c r="EC251" i="11" s="1"/>
  <c r="ED251" i="11" s="1"/>
  <c r="CP251" i="11"/>
  <c r="CQ251" i="11" s="1"/>
  <c r="CR251" i="11" s="1"/>
  <c r="CS251" i="11" s="1"/>
  <c r="CT251" i="11" s="1"/>
  <c r="CU251" i="11" s="1"/>
  <c r="CV251" i="11" s="1"/>
  <c r="CW251" i="11" s="1"/>
  <c r="CX251" i="11" s="1"/>
  <c r="CY251" i="11" s="1"/>
  <c r="CZ251" i="11" s="1"/>
  <c r="DA251" i="11" s="1"/>
  <c r="CU250" i="11"/>
  <c r="CV250" i="11" s="1"/>
  <c r="CW250" i="11" s="1"/>
  <c r="CX250" i="11" s="1"/>
  <c r="CY250" i="11" s="1"/>
  <c r="CZ250" i="11" s="1"/>
  <c r="DA250" i="11" s="1"/>
  <c r="DB250" i="11" s="1"/>
  <c r="DC250" i="11" s="1"/>
  <c r="DD250" i="11" s="1"/>
  <c r="DE250" i="11" s="1"/>
  <c r="DF250" i="11" s="1"/>
  <c r="DG250" i="11" s="1"/>
  <c r="DH250" i="11" s="1"/>
  <c r="DI250" i="11" s="1"/>
  <c r="DJ250" i="11" s="1"/>
  <c r="DK250" i="11" s="1"/>
  <c r="DL250" i="11" s="1"/>
  <c r="DM250" i="11" s="1"/>
  <c r="DN250" i="11" s="1"/>
  <c r="DO250" i="11" s="1"/>
  <c r="DP250" i="11" s="1"/>
  <c r="DQ250" i="11" s="1"/>
  <c r="DR250" i="11" s="1"/>
  <c r="DS250" i="11" s="1"/>
  <c r="DT250" i="11" s="1"/>
  <c r="DU250" i="11" s="1"/>
  <c r="DV250" i="11" s="1"/>
  <c r="DW250" i="11" s="1"/>
  <c r="DX250" i="11" s="1"/>
  <c r="DY250" i="11" s="1"/>
  <c r="DZ250" i="11" s="1"/>
  <c r="EA250" i="11" s="1"/>
  <c r="EB250" i="11" s="1"/>
  <c r="EC250" i="11" s="1"/>
  <c r="ED250" i="11" s="1"/>
  <c r="CQ250" i="11"/>
  <c r="CR250" i="11" s="1"/>
  <c r="CS250" i="11" s="1"/>
  <c r="CT250" i="11" s="1"/>
  <c r="CP250" i="11"/>
  <c r="DH249" i="11"/>
  <c r="DI249" i="11" s="1"/>
  <c r="DJ249" i="11" s="1"/>
  <c r="DK249" i="11" s="1"/>
  <c r="DL249" i="11" s="1"/>
  <c r="DM249" i="11" s="1"/>
  <c r="DN249" i="11" s="1"/>
  <c r="DO249" i="11" s="1"/>
  <c r="DP249" i="11" s="1"/>
  <c r="DQ249" i="11" s="1"/>
  <c r="DR249" i="11" s="1"/>
  <c r="DS249" i="11" s="1"/>
  <c r="DT249" i="11" s="1"/>
  <c r="DU249" i="11" s="1"/>
  <c r="DV249" i="11" s="1"/>
  <c r="DW249" i="11" s="1"/>
  <c r="DX249" i="11" s="1"/>
  <c r="DY249" i="11" s="1"/>
  <c r="DZ249" i="11" s="1"/>
  <c r="EA249" i="11" s="1"/>
  <c r="EB249" i="11" s="1"/>
  <c r="EC249" i="11" s="1"/>
  <c r="ED249" i="11" s="1"/>
  <c r="CR249" i="11"/>
  <c r="CS249" i="11" s="1"/>
  <c r="CT249" i="11" s="1"/>
  <c r="CU249" i="11" s="1"/>
  <c r="CV249" i="11" s="1"/>
  <c r="CW249" i="11" s="1"/>
  <c r="CX249" i="11" s="1"/>
  <c r="CY249" i="11" s="1"/>
  <c r="CZ249" i="11" s="1"/>
  <c r="DA249" i="11" s="1"/>
  <c r="DB249" i="11" s="1"/>
  <c r="DC249" i="11" s="1"/>
  <c r="DD249" i="11" s="1"/>
  <c r="DE249" i="11" s="1"/>
  <c r="DF249" i="11" s="1"/>
  <c r="DG249" i="11" s="1"/>
  <c r="CP249" i="11"/>
  <c r="CQ249" i="11" s="1"/>
  <c r="DE248" i="11"/>
  <c r="DF248" i="11" s="1"/>
  <c r="DG248" i="11" s="1"/>
  <c r="DH248" i="11" s="1"/>
  <c r="DI248" i="11" s="1"/>
  <c r="DJ248" i="11" s="1"/>
  <c r="DK248" i="11" s="1"/>
  <c r="DL248" i="11" s="1"/>
  <c r="DM248" i="11" s="1"/>
  <c r="DN248" i="11" s="1"/>
  <c r="DO248" i="11" s="1"/>
  <c r="DP248" i="11" s="1"/>
  <c r="DQ248" i="11" s="1"/>
  <c r="DR248" i="11" s="1"/>
  <c r="DS248" i="11" s="1"/>
  <c r="DT248" i="11" s="1"/>
  <c r="DU248" i="11" s="1"/>
  <c r="DV248" i="11" s="1"/>
  <c r="DW248" i="11" s="1"/>
  <c r="DX248" i="11" s="1"/>
  <c r="DY248" i="11" s="1"/>
  <c r="DZ248" i="11" s="1"/>
  <c r="EA248" i="11" s="1"/>
  <c r="EB248" i="11" s="1"/>
  <c r="EC248" i="11" s="1"/>
  <c r="ED248" i="11" s="1"/>
  <c r="CQ248" i="11"/>
  <c r="CR248" i="11" s="1"/>
  <c r="CS248" i="11" s="1"/>
  <c r="CT248" i="11" s="1"/>
  <c r="CU248" i="11" s="1"/>
  <c r="CV248" i="11" s="1"/>
  <c r="CW248" i="11" s="1"/>
  <c r="CX248" i="11" s="1"/>
  <c r="CY248" i="11" s="1"/>
  <c r="CZ248" i="11" s="1"/>
  <c r="DA248" i="11" s="1"/>
  <c r="DB248" i="11" s="1"/>
  <c r="DC248" i="11" s="1"/>
  <c r="DD248" i="11" s="1"/>
  <c r="CP248" i="11"/>
  <c r="DF247" i="11"/>
  <c r="DG247" i="11" s="1"/>
  <c r="DH247" i="11" s="1"/>
  <c r="DI247" i="11" s="1"/>
  <c r="DJ247" i="11" s="1"/>
  <c r="DK247" i="11" s="1"/>
  <c r="DL247" i="11" s="1"/>
  <c r="DM247" i="11" s="1"/>
  <c r="DN247" i="11" s="1"/>
  <c r="DO247" i="11" s="1"/>
  <c r="DP247" i="11" s="1"/>
  <c r="DQ247" i="11" s="1"/>
  <c r="DR247" i="11" s="1"/>
  <c r="DS247" i="11" s="1"/>
  <c r="DT247" i="11" s="1"/>
  <c r="DU247" i="11" s="1"/>
  <c r="DV247" i="11" s="1"/>
  <c r="DW247" i="11" s="1"/>
  <c r="DX247" i="11" s="1"/>
  <c r="DY247" i="11" s="1"/>
  <c r="DZ247" i="11" s="1"/>
  <c r="EA247" i="11" s="1"/>
  <c r="EB247" i="11" s="1"/>
  <c r="EC247" i="11" s="1"/>
  <c r="ED247" i="11" s="1"/>
  <c r="CP247" i="11"/>
  <c r="CQ247" i="11" s="1"/>
  <c r="CR247" i="11" s="1"/>
  <c r="CS247" i="11" s="1"/>
  <c r="CT247" i="11" s="1"/>
  <c r="CU247" i="11" s="1"/>
  <c r="CV247" i="11" s="1"/>
  <c r="CW247" i="11" s="1"/>
  <c r="CX247" i="11" s="1"/>
  <c r="CY247" i="11" s="1"/>
  <c r="CZ247" i="11" s="1"/>
  <c r="DA247" i="11" s="1"/>
  <c r="DB247" i="11" s="1"/>
  <c r="DC247" i="11" s="1"/>
  <c r="DD247" i="11" s="1"/>
  <c r="DE247" i="11" s="1"/>
  <c r="CY246" i="11"/>
  <c r="CZ246" i="11" s="1"/>
  <c r="DA246" i="11" s="1"/>
  <c r="DB246" i="11" s="1"/>
  <c r="DC246" i="11" s="1"/>
  <c r="DD246" i="11" s="1"/>
  <c r="DE246" i="11" s="1"/>
  <c r="DF246" i="11" s="1"/>
  <c r="DG246" i="11" s="1"/>
  <c r="DH246" i="11" s="1"/>
  <c r="DI246" i="11" s="1"/>
  <c r="DJ246" i="11" s="1"/>
  <c r="DK246" i="11" s="1"/>
  <c r="DL246" i="11" s="1"/>
  <c r="DM246" i="11" s="1"/>
  <c r="DN246" i="11" s="1"/>
  <c r="DO246" i="11" s="1"/>
  <c r="DP246" i="11" s="1"/>
  <c r="DQ246" i="11" s="1"/>
  <c r="DR246" i="11" s="1"/>
  <c r="DS246" i="11" s="1"/>
  <c r="DT246" i="11" s="1"/>
  <c r="DU246" i="11" s="1"/>
  <c r="DV246" i="11" s="1"/>
  <c r="DW246" i="11" s="1"/>
  <c r="DX246" i="11" s="1"/>
  <c r="DY246" i="11" s="1"/>
  <c r="DZ246" i="11" s="1"/>
  <c r="EA246" i="11" s="1"/>
  <c r="EB246" i="11" s="1"/>
  <c r="EC246" i="11" s="1"/>
  <c r="ED246" i="11" s="1"/>
  <c r="CU246" i="11"/>
  <c r="CV246" i="11" s="1"/>
  <c r="CW246" i="11" s="1"/>
  <c r="CX246" i="11" s="1"/>
  <c r="CQ246" i="11"/>
  <c r="CR246" i="11" s="1"/>
  <c r="CS246" i="11" s="1"/>
  <c r="CT246" i="11" s="1"/>
  <c r="CP246" i="11"/>
  <c r="DL245" i="11"/>
  <c r="DM245" i="11" s="1"/>
  <c r="DN245" i="11" s="1"/>
  <c r="DO245" i="11" s="1"/>
  <c r="DP245" i="11" s="1"/>
  <c r="DQ245" i="11" s="1"/>
  <c r="DR245" i="11" s="1"/>
  <c r="DS245" i="11" s="1"/>
  <c r="DT245" i="11" s="1"/>
  <c r="DU245" i="11" s="1"/>
  <c r="DV245" i="11" s="1"/>
  <c r="DW245" i="11" s="1"/>
  <c r="DX245" i="11" s="1"/>
  <c r="DY245" i="11" s="1"/>
  <c r="DZ245" i="11" s="1"/>
  <c r="EA245" i="11" s="1"/>
  <c r="EB245" i="11" s="1"/>
  <c r="EC245" i="11" s="1"/>
  <c r="ED245" i="11" s="1"/>
  <c r="CV245" i="11"/>
  <c r="CW245" i="11" s="1"/>
  <c r="CX245" i="11" s="1"/>
  <c r="CY245" i="11" s="1"/>
  <c r="CZ245" i="11" s="1"/>
  <c r="DA245" i="11" s="1"/>
  <c r="DB245" i="11" s="1"/>
  <c r="DC245" i="11" s="1"/>
  <c r="DD245" i="11" s="1"/>
  <c r="DE245" i="11" s="1"/>
  <c r="DF245" i="11" s="1"/>
  <c r="DG245" i="11" s="1"/>
  <c r="DH245" i="11" s="1"/>
  <c r="DI245" i="11" s="1"/>
  <c r="DJ245" i="11" s="1"/>
  <c r="DK245" i="11" s="1"/>
  <c r="CQ245" i="11"/>
  <c r="CR245" i="11" s="1"/>
  <c r="CS245" i="11" s="1"/>
  <c r="CT245" i="11" s="1"/>
  <c r="CU245" i="11" s="1"/>
  <c r="CP245" i="11"/>
  <c r="DY244" i="11"/>
  <c r="DZ244" i="11" s="1"/>
  <c r="EA244" i="11" s="1"/>
  <c r="EB244" i="11" s="1"/>
  <c r="EC244" i="11" s="1"/>
  <c r="ED244" i="11" s="1"/>
  <c r="DD244" i="11"/>
  <c r="DE244" i="11" s="1"/>
  <c r="DF244" i="11" s="1"/>
  <c r="DG244" i="11" s="1"/>
  <c r="DH244" i="11" s="1"/>
  <c r="DI244" i="11" s="1"/>
  <c r="DJ244" i="11" s="1"/>
  <c r="DK244" i="11" s="1"/>
  <c r="DL244" i="11" s="1"/>
  <c r="DM244" i="11" s="1"/>
  <c r="DN244" i="11" s="1"/>
  <c r="DO244" i="11" s="1"/>
  <c r="DP244" i="11" s="1"/>
  <c r="DQ244" i="11" s="1"/>
  <c r="DR244" i="11" s="1"/>
  <c r="DS244" i="11" s="1"/>
  <c r="DT244" i="11" s="1"/>
  <c r="DU244" i="11" s="1"/>
  <c r="DV244" i="11" s="1"/>
  <c r="DW244" i="11" s="1"/>
  <c r="DX244" i="11" s="1"/>
  <c r="CY244" i="11"/>
  <c r="CZ244" i="11" s="1"/>
  <c r="DA244" i="11" s="1"/>
  <c r="DB244" i="11" s="1"/>
  <c r="DC244" i="11" s="1"/>
  <c r="CS244" i="11"/>
  <c r="CT244" i="11" s="1"/>
  <c r="CU244" i="11" s="1"/>
  <c r="CV244" i="11" s="1"/>
  <c r="CW244" i="11" s="1"/>
  <c r="CX244" i="11" s="1"/>
  <c r="CR244" i="11"/>
  <c r="CQ244" i="11"/>
  <c r="CP244" i="11"/>
  <c r="DE243" i="11"/>
  <c r="DF243" i="11" s="1"/>
  <c r="DG243" i="11" s="1"/>
  <c r="DH243" i="11" s="1"/>
  <c r="DI243" i="11" s="1"/>
  <c r="DJ243" i="11" s="1"/>
  <c r="DK243" i="11" s="1"/>
  <c r="DL243" i="11" s="1"/>
  <c r="DM243" i="11" s="1"/>
  <c r="DN243" i="11" s="1"/>
  <c r="DO243" i="11" s="1"/>
  <c r="DP243" i="11" s="1"/>
  <c r="DQ243" i="11" s="1"/>
  <c r="DR243" i="11" s="1"/>
  <c r="DS243" i="11" s="1"/>
  <c r="DT243" i="11" s="1"/>
  <c r="DU243" i="11" s="1"/>
  <c r="DV243" i="11" s="1"/>
  <c r="DW243" i="11" s="1"/>
  <c r="DX243" i="11" s="1"/>
  <c r="DY243" i="11" s="1"/>
  <c r="DZ243" i="11" s="1"/>
  <c r="EA243" i="11" s="1"/>
  <c r="EB243" i="11" s="1"/>
  <c r="EC243" i="11" s="1"/>
  <c r="ED243" i="11" s="1"/>
  <c r="CP243" i="11"/>
  <c r="CQ243" i="11" s="1"/>
  <c r="CR243" i="11" s="1"/>
  <c r="CS243" i="11" s="1"/>
  <c r="CT243" i="11" s="1"/>
  <c r="CU243" i="11" s="1"/>
  <c r="CV243" i="11" s="1"/>
  <c r="CW243" i="11" s="1"/>
  <c r="CX243" i="11" s="1"/>
  <c r="CY243" i="11" s="1"/>
  <c r="CZ243" i="11" s="1"/>
  <c r="DA243" i="11" s="1"/>
  <c r="DB243" i="11" s="1"/>
  <c r="DC243" i="11" s="1"/>
  <c r="DD243" i="11" s="1"/>
  <c r="CP242" i="11"/>
  <c r="CQ242" i="11" s="1"/>
  <c r="CR242" i="11" s="1"/>
  <c r="CS242" i="11" s="1"/>
  <c r="CT242" i="11" s="1"/>
  <c r="CU242" i="11" s="1"/>
  <c r="CV242" i="11" s="1"/>
  <c r="CW242" i="11" s="1"/>
  <c r="CX242" i="11" s="1"/>
  <c r="CY242" i="11" s="1"/>
  <c r="CZ242" i="11" s="1"/>
  <c r="DA242" i="11" s="1"/>
  <c r="DB242" i="11" s="1"/>
  <c r="DC242" i="11" s="1"/>
  <c r="DD242" i="11" s="1"/>
  <c r="DE242" i="11" s="1"/>
  <c r="DF242" i="11" s="1"/>
  <c r="DG242" i="11" s="1"/>
  <c r="DH242" i="11" s="1"/>
  <c r="DI242" i="11" s="1"/>
  <c r="DJ242" i="11" s="1"/>
  <c r="DK242" i="11" s="1"/>
  <c r="DL242" i="11" s="1"/>
  <c r="DM242" i="11" s="1"/>
  <c r="DN242" i="11" s="1"/>
  <c r="DO242" i="11" s="1"/>
  <c r="DP242" i="11" s="1"/>
  <c r="DQ242" i="11" s="1"/>
  <c r="DR242" i="11" s="1"/>
  <c r="DS242" i="11" s="1"/>
  <c r="DT242" i="11" s="1"/>
  <c r="DU242" i="11" s="1"/>
  <c r="DV242" i="11" s="1"/>
  <c r="DW242" i="11" s="1"/>
  <c r="DX242" i="11" s="1"/>
  <c r="DY242" i="11" s="1"/>
  <c r="DZ242" i="11" s="1"/>
  <c r="EA242" i="11" s="1"/>
  <c r="EB242" i="11" s="1"/>
  <c r="EC242" i="11" s="1"/>
  <c r="ED242" i="11" s="1"/>
  <c r="CU241" i="11"/>
  <c r="CV241" i="11" s="1"/>
  <c r="CW241" i="11" s="1"/>
  <c r="CX241" i="11" s="1"/>
  <c r="CY241" i="11" s="1"/>
  <c r="CZ241" i="11" s="1"/>
  <c r="DA241" i="11" s="1"/>
  <c r="DB241" i="11" s="1"/>
  <c r="DC241" i="11" s="1"/>
  <c r="DD241" i="11" s="1"/>
  <c r="DE241" i="11" s="1"/>
  <c r="DF241" i="11" s="1"/>
  <c r="DG241" i="11" s="1"/>
  <c r="DH241" i="11" s="1"/>
  <c r="DI241" i="11" s="1"/>
  <c r="DJ241" i="11" s="1"/>
  <c r="DK241" i="11" s="1"/>
  <c r="DL241" i="11" s="1"/>
  <c r="DM241" i="11" s="1"/>
  <c r="DN241" i="11" s="1"/>
  <c r="DO241" i="11" s="1"/>
  <c r="DP241" i="11" s="1"/>
  <c r="DQ241" i="11" s="1"/>
  <c r="DR241" i="11" s="1"/>
  <c r="DS241" i="11" s="1"/>
  <c r="DT241" i="11" s="1"/>
  <c r="DU241" i="11" s="1"/>
  <c r="DV241" i="11" s="1"/>
  <c r="DW241" i="11" s="1"/>
  <c r="DX241" i="11" s="1"/>
  <c r="DY241" i="11" s="1"/>
  <c r="DZ241" i="11" s="1"/>
  <c r="EA241" i="11" s="1"/>
  <c r="EB241" i="11" s="1"/>
  <c r="EC241" i="11" s="1"/>
  <c r="ED241" i="11" s="1"/>
  <c r="CQ241" i="11"/>
  <c r="CR241" i="11" s="1"/>
  <c r="CS241" i="11" s="1"/>
  <c r="CT241" i="11" s="1"/>
  <c r="CP241" i="11"/>
  <c r="CV240" i="11"/>
  <c r="CW240" i="11" s="1"/>
  <c r="CX240" i="11" s="1"/>
  <c r="CY240" i="11" s="1"/>
  <c r="CZ240" i="11" s="1"/>
  <c r="DA240" i="11" s="1"/>
  <c r="DB240" i="11" s="1"/>
  <c r="DC240" i="11" s="1"/>
  <c r="DD240" i="11" s="1"/>
  <c r="DE240" i="11" s="1"/>
  <c r="DF240" i="11" s="1"/>
  <c r="DG240" i="11" s="1"/>
  <c r="DH240" i="11" s="1"/>
  <c r="DI240" i="11" s="1"/>
  <c r="DJ240" i="11" s="1"/>
  <c r="DK240" i="11" s="1"/>
  <c r="DL240" i="11" s="1"/>
  <c r="DM240" i="11" s="1"/>
  <c r="DN240" i="11" s="1"/>
  <c r="DO240" i="11" s="1"/>
  <c r="DP240" i="11" s="1"/>
  <c r="DQ240" i="11" s="1"/>
  <c r="DR240" i="11" s="1"/>
  <c r="DS240" i="11" s="1"/>
  <c r="DT240" i="11" s="1"/>
  <c r="DU240" i="11" s="1"/>
  <c r="DV240" i="11" s="1"/>
  <c r="DW240" i="11" s="1"/>
  <c r="DX240" i="11" s="1"/>
  <c r="DY240" i="11" s="1"/>
  <c r="DZ240" i="11" s="1"/>
  <c r="EA240" i="11" s="1"/>
  <c r="EB240" i="11" s="1"/>
  <c r="EC240" i="11" s="1"/>
  <c r="ED240" i="11" s="1"/>
  <c r="CQ240" i="11"/>
  <c r="CR240" i="11" s="1"/>
  <c r="CS240" i="11" s="1"/>
  <c r="CT240" i="11" s="1"/>
  <c r="CU240" i="11" s="1"/>
  <c r="CP240" i="11"/>
  <c r="DP239" i="11"/>
  <c r="DQ239" i="11" s="1"/>
  <c r="DR239" i="11" s="1"/>
  <c r="DS239" i="11" s="1"/>
  <c r="DT239" i="11" s="1"/>
  <c r="DU239" i="11" s="1"/>
  <c r="DV239" i="11" s="1"/>
  <c r="DW239" i="11" s="1"/>
  <c r="DX239" i="11" s="1"/>
  <c r="DY239" i="11" s="1"/>
  <c r="DZ239" i="11" s="1"/>
  <c r="EA239" i="11" s="1"/>
  <c r="EB239" i="11" s="1"/>
  <c r="EC239" i="11" s="1"/>
  <c r="ED239" i="11" s="1"/>
  <c r="CR239" i="11"/>
  <c r="CS239" i="11" s="1"/>
  <c r="CT239" i="11" s="1"/>
  <c r="CU239" i="11" s="1"/>
  <c r="CV239" i="11" s="1"/>
  <c r="CW239" i="11" s="1"/>
  <c r="CX239" i="11" s="1"/>
  <c r="CY239" i="11" s="1"/>
  <c r="CZ239" i="11" s="1"/>
  <c r="DA239" i="11" s="1"/>
  <c r="DB239" i="11" s="1"/>
  <c r="DC239" i="11" s="1"/>
  <c r="DD239" i="11" s="1"/>
  <c r="DE239" i="11" s="1"/>
  <c r="DF239" i="11" s="1"/>
  <c r="DG239" i="11" s="1"/>
  <c r="DH239" i="11" s="1"/>
  <c r="DI239" i="11" s="1"/>
  <c r="DJ239" i="11" s="1"/>
  <c r="DK239" i="11" s="1"/>
  <c r="DL239" i="11" s="1"/>
  <c r="DM239" i="11" s="1"/>
  <c r="DN239" i="11" s="1"/>
  <c r="DO239" i="11" s="1"/>
  <c r="CP239" i="11"/>
  <c r="CQ239" i="11" s="1"/>
  <c r="CP238" i="11"/>
  <c r="CQ238" i="11" s="1"/>
  <c r="CR238" i="11" s="1"/>
  <c r="CS238" i="11" s="1"/>
  <c r="CT238" i="11" s="1"/>
  <c r="CU238" i="11" s="1"/>
  <c r="CV238" i="11" s="1"/>
  <c r="CW238" i="11" s="1"/>
  <c r="CX238" i="11" s="1"/>
  <c r="CY238" i="11" s="1"/>
  <c r="CZ238" i="11" s="1"/>
  <c r="DA238" i="11" s="1"/>
  <c r="DB238" i="11" s="1"/>
  <c r="DC238" i="11" s="1"/>
  <c r="DD238" i="11" s="1"/>
  <c r="DE238" i="11" s="1"/>
  <c r="DF238" i="11" s="1"/>
  <c r="DG238" i="11" s="1"/>
  <c r="DH238" i="11" s="1"/>
  <c r="DI238" i="11" s="1"/>
  <c r="DJ238" i="11" s="1"/>
  <c r="DK238" i="11" s="1"/>
  <c r="DL238" i="11" s="1"/>
  <c r="DM238" i="11" s="1"/>
  <c r="DN238" i="11" s="1"/>
  <c r="DO238" i="11" s="1"/>
  <c r="DP238" i="11" s="1"/>
  <c r="DQ238" i="11" s="1"/>
  <c r="DR238" i="11" s="1"/>
  <c r="DS238" i="11" s="1"/>
  <c r="DT238" i="11" s="1"/>
  <c r="DU238" i="11" s="1"/>
  <c r="DV238" i="11" s="1"/>
  <c r="DW238" i="11" s="1"/>
  <c r="DX238" i="11" s="1"/>
  <c r="DY238" i="11" s="1"/>
  <c r="DZ238" i="11" s="1"/>
  <c r="EA238" i="11" s="1"/>
  <c r="EB238" i="11" s="1"/>
  <c r="EC238" i="11" s="1"/>
  <c r="ED238" i="11" s="1"/>
  <c r="DO237" i="11"/>
  <c r="DP237" i="11" s="1"/>
  <c r="DQ237" i="11" s="1"/>
  <c r="DR237" i="11" s="1"/>
  <c r="DS237" i="11" s="1"/>
  <c r="DT237" i="11" s="1"/>
  <c r="DU237" i="11" s="1"/>
  <c r="DV237" i="11" s="1"/>
  <c r="DW237" i="11" s="1"/>
  <c r="DX237" i="11" s="1"/>
  <c r="DY237" i="11" s="1"/>
  <c r="DZ237" i="11" s="1"/>
  <c r="EA237" i="11" s="1"/>
  <c r="EB237" i="11" s="1"/>
  <c r="EC237" i="11" s="1"/>
  <c r="ED237" i="11" s="1"/>
  <c r="CY237" i="11"/>
  <c r="CZ237" i="11" s="1"/>
  <c r="DA237" i="11" s="1"/>
  <c r="DB237" i="11" s="1"/>
  <c r="DC237" i="11" s="1"/>
  <c r="DD237" i="11" s="1"/>
  <c r="DE237" i="11" s="1"/>
  <c r="DF237" i="11" s="1"/>
  <c r="DG237" i="11" s="1"/>
  <c r="DH237" i="11" s="1"/>
  <c r="DI237" i="11" s="1"/>
  <c r="DJ237" i="11" s="1"/>
  <c r="DK237" i="11" s="1"/>
  <c r="DL237" i="11" s="1"/>
  <c r="DM237" i="11" s="1"/>
  <c r="DN237" i="11" s="1"/>
  <c r="CU237" i="11"/>
  <c r="CV237" i="11" s="1"/>
  <c r="CW237" i="11" s="1"/>
  <c r="CX237" i="11" s="1"/>
  <c r="CQ237" i="11"/>
  <c r="CR237" i="11" s="1"/>
  <c r="CS237" i="11" s="1"/>
  <c r="CT237" i="11" s="1"/>
  <c r="CP237" i="11"/>
  <c r="CV236" i="11"/>
  <c r="CW236" i="11" s="1"/>
  <c r="CX236" i="11" s="1"/>
  <c r="CY236" i="11" s="1"/>
  <c r="CZ236" i="11" s="1"/>
  <c r="DA236" i="11" s="1"/>
  <c r="DB236" i="11" s="1"/>
  <c r="DC236" i="11" s="1"/>
  <c r="DD236" i="11" s="1"/>
  <c r="DE236" i="11" s="1"/>
  <c r="DF236" i="11" s="1"/>
  <c r="DG236" i="11" s="1"/>
  <c r="DH236" i="11" s="1"/>
  <c r="DI236" i="11" s="1"/>
  <c r="DJ236" i="11" s="1"/>
  <c r="DK236" i="11" s="1"/>
  <c r="DL236" i="11" s="1"/>
  <c r="DM236" i="11" s="1"/>
  <c r="DN236" i="11" s="1"/>
  <c r="DO236" i="11" s="1"/>
  <c r="DP236" i="11" s="1"/>
  <c r="DQ236" i="11" s="1"/>
  <c r="DR236" i="11" s="1"/>
  <c r="DS236" i="11" s="1"/>
  <c r="DT236" i="11" s="1"/>
  <c r="DU236" i="11" s="1"/>
  <c r="DV236" i="11" s="1"/>
  <c r="DW236" i="11" s="1"/>
  <c r="DX236" i="11" s="1"/>
  <c r="DY236" i="11" s="1"/>
  <c r="DZ236" i="11" s="1"/>
  <c r="EA236" i="11" s="1"/>
  <c r="EB236" i="11" s="1"/>
  <c r="EC236" i="11" s="1"/>
  <c r="ED236" i="11" s="1"/>
  <c r="CR236" i="11"/>
  <c r="CS236" i="11" s="1"/>
  <c r="CT236" i="11" s="1"/>
  <c r="CU236" i="11" s="1"/>
  <c r="CQ236" i="11"/>
  <c r="CP236" i="11"/>
  <c r="EC235" i="11"/>
  <c r="ED235" i="11" s="1"/>
  <c r="DM235" i="11"/>
  <c r="DN235" i="11" s="1"/>
  <c r="DO235" i="11" s="1"/>
  <c r="DP235" i="11" s="1"/>
  <c r="DQ235" i="11" s="1"/>
  <c r="DR235" i="11" s="1"/>
  <c r="DS235" i="11" s="1"/>
  <c r="DT235" i="11" s="1"/>
  <c r="DU235" i="11" s="1"/>
  <c r="DV235" i="11" s="1"/>
  <c r="DW235" i="11" s="1"/>
  <c r="DX235" i="11" s="1"/>
  <c r="DY235" i="11" s="1"/>
  <c r="DZ235" i="11" s="1"/>
  <c r="EA235" i="11" s="1"/>
  <c r="EB235" i="11" s="1"/>
  <c r="DA235" i="11"/>
  <c r="DB235" i="11" s="1"/>
  <c r="DC235" i="11" s="1"/>
  <c r="DD235" i="11" s="1"/>
  <c r="DE235" i="11" s="1"/>
  <c r="DF235" i="11" s="1"/>
  <c r="DG235" i="11" s="1"/>
  <c r="DH235" i="11" s="1"/>
  <c r="DI235" i="11" s="1"/>
  <c r="DJ235" i="11" s="1"/>
  <c r="DK235" i="11" s="1"/>
  <c r="DL235" i="11" s="1"/>
  <c r="CS235" i="11"/>
  <c r="CT235" i="11" s="1"/>
  <c r="CU235" i="11" s="1"/>
  <c r="CV235" i="11" s="1"/>
  <c r="CW235" i="11" s="1"/>
  <c r="CX235" i="11" s="1"/>
  <c r="CY235" i="11" s="1"/>
  <c r="CZ235" i="11" s="1"/>
  <c r="CR235" i="11"/>
  <c r="CP235" i="11"/>
  <c r="CQ235" i="11" s="1"/>
  <c r="DM234" i="11"/>
  <c r="DN234" i="11" s="1"/>
  <c r="DO234" i="11" s="1"/>
  <c r="DP234" i="11" s="1"/>
  <c r="DQ234" i="11" s="1"/>
  <c r="DR234" i="11" s="1"/>
  <c r="DS234" i="11" s="1"/>
  <c r="DT234" i="11" s="1"/>
  <c r="DU234" i="11" s="1"/>
  <c r="DV234" i="11" s="1"/>
  <c r="DW234" i="11" s="1"/>
  <c r="DX234" i="11" s="1"/>
  <c r="DY234" i="11" s="1"/>
  <c r="DZ234" i="11" s="1"/>
  <c r="EA234" i="11" s="1"/>
  <c r="EB234" i="11" s="1"/>
  <c r="EC234" i="11" s="1"/>
  <c r="ED234" i="11" s="1"/>
  <c r="DE234" i="11"/>
  <c r="DF234" i="11" s="1"/>
  <c r="DG234" i="11" s="1"/>
  <c r="DH234" i="11" s="1"/>
  <c r="DI234" i="11" s="1"/>
  <c r="DJ234" i="11" s="1"/>
  <c r="DK234" i="11" s="1"/>
  <c r="DL234" i="11" s="1"/>
  <c r="CW234" i="11"/>
  <c r="CX234" i="11" s="1"/>
  <c r="CY234" i="11" s="1"/>
  <c r="CZ234" i="11" s="1"/>
  <c r="DA234" i="11" s="1"/>
  <c r="DB234" i="11" s="1"/>
  <c r="DC234" i="11" s="1"/>
  <c r="DD234" i="11" s="1"/>
  <c r="CP234" i="11"/>
  <c r="CQ234" i="11" s="1"/>
  <c r="CR234" i="11" s="1"/>
  <c r="CS234" i="11" s="1"/>
  <c r="CT234" i="11" s="1"/>
  <c r="CU234" i="11" s="1"/>
  <c r="CV234" i="11" s="1"/>
  <c r="CX233" i="11"/>
  <c r="CY233" i="11" s="1"/>
  <c r="CZ233" i="11" s="1"/>
  <c r="DA233" i="11" s="1"/>
  <c r="DB233" i="11" s="1"/>
  <c r="DC233" i="11" s="1"/>
  <c r="DD233" i="11" s="1"/>
  <c r="DE233" i="11" s="1"/>
  <c r="DF233" i="11" s="1"/>
  <c r="DG233" i="11" s="1"/>
  <c r="DH233" i="11" s="1"/>
  <c r="DI233" i="11" s="1"/>
  <c r="DJ233" i="11" s="1"/>
  <c r="DK233" i="11" s="1"/>
  <c r="DL233" i="11" s="1"/>
  <c r="DM233" i="11" s="1"/>
  <c r="DN233" i="11" s="1"/>
  <c r="DO233" i="11" s="1"/>
  <c r="DP233" i="11" s="1"/>
  <c r="DQ233" i="11" s="1"/>
  <c r="DR233" i="11" s="1"/>
  <c r="DS233" i="11" s="1"/>
  <c r="DT233" i="11" s="1"/>
  <c r="DU233" i="11" s="1"/>
  <c r="DV233" i="11" s="1"/>
  <c r="DW233" i="11" s="1"/>
  <c r="DX233" i="11" s="1"/>
  <c r="DY233" i="11" s="1"/>
  <c r="DZ233" i="11" s="1"/>
  <c r="EA233" i="11" s="1"/>
  <c r="EB233" i="11" s="1"/>
  <c r="EC233" i="11" s="1"/>
  <c r="ED233" i="11" s="1"/>
  <c r="CP233" i="11"/>
  <c r="CQ233" i="11" s="1"/>
  <c r="CR233" i="11" s="1"/>
  <c r="CS233" i="11" s="1"/>
  <c r="CT233" i="11" s="1"/>
  <c r="CU233" i="11" s="1"/>
  <c r="CV233" i="11" s="1"/>
  <c r="CW233" i="11" s="1"/>
  <c r="DG232" i="11"/>
  <c r="DH232" i="11" s="1"/>
  <c r="DI232" i="11" s="1"/>
  <c r="DJ232" i="11" s="1"/>
  <c r="DK232" i="11" s="1"/>
  <c r="DL232" i="11" s="1"/>
  <c r="DM232" i="11" s="1"/>
  <c r="DN232" i="11" s="1"/>
  <c r="DO232" i="11" s="1"/>
  <c r="DP232" i="11" s="1"/>
  <c r="DQ232" i="11" s="1"/>
  <c r="DR232" i="11" s="1"/>
  <c r="DS232" i="11" s="1"/>
  <c r="DT232" i="11" s="1"/>
  <c r="DU232" i="11" s="1"/>
  <c r="DV232" i="11" s="1"/>
  <c r="DW232" i="11" s="1"/>
  <c r="DX232" i="11" s="1"/>
  <c r="DY232" i="11" s="1"/>
  <c r="DZ232" i="11" s="1"/>
  <c r="EA232" i="11" s="1"/>
  <c r="EB232" i="11" s="1"/>
  <c r="EC232" i="11" s="1"/>
  <c r="ED232" i="11" s="1"/>
  <c r="CY232" i="11"/>
  <c r="CZ232" i="11" s="1"/>
  <c r="DA232" i="11" s="1"/>
  <c r="DB232" i="11" s="1"/>
  <c r="DC232" i="11" s="1"/>
  <c r="DD232" i="11" s="1"/>
  <c r="DE232" i="11" s="1"/>
  <c r="DF232" i="11" s="1"/>
  <c r="CQ232" i="11"/>
  <c r="CR232" i="11" s="1"/>
  <c r="CS232" i="11" s="1"/>
  <c r="CT232" i="11" s="1"/>
  <c r="CU232" i="11" s="1"/>
  <c r="CV232" i="11" s="1"/>
  <c r="CW232" i="11" s="1"/>
  <c r="CX232" i="11" s="1"/>
  <c r="CP232" i="11"/>
  <c r="CS231" i="11"/>
  <c r="CT231" i="11" s="1"/>
  <c r="CU231" i="11" s="1"/>
  <c r="CV231" i="11" s="1"/>
  <c r="CW231" i="11" s="1"/>
  <c r="CX231" i="11" s="1"/>
  <c r="CY231" i="11" s="1"/>
  <c r="CZ231" i="11" s="1"/>
  <c r="DA231" i="11" s="1"/>
  <c r="DB231" i="11" s="1"/>
  <c r="DC231" i="11" s="1"/>
  <c r="DD231" i="11" s="1"/>
  <c r="DE231" i="11" s="1"/>
  <c r="DF231" i="11" s="1"/>
  <c r="DG231" i="11" s="1"/>
  <c r="DH231" i="11" s="1"/>
  <c r="DI231" i="11" s="1"/>
  <c r="DJ231" i="11" s="1"/>
  <c r="DK231" i="11" s="1"/>
  <c r="DL231" i="11" s="1"/>
  <c r="DM231" i="11" s="1"/>
  <c r="DN231" i="11" s="1"/>
  <c r="DO231" i="11" s="1"/>
  <c r="DP231" i="11" s="1"/>
  <c r="DQ231" i="11" s="1"/>
  <c r="DR231" i="11" s="1"/>
  <c r="DS231" i="11" s="1"/>
  <c r="DT231" i="11" s="1"/>
  <c r="DU231" i="11" s="1"/>
  <c r="DV231" i="11" s="1"/>
  <c r="DW231" i="11" s="1"/>
  <c r="DX231" i="11" s="1"/>
  <c r="DY231" i="11" s="1"/>
  <c r="DZ231" i="11" s="1"/>
  <c r="EA231" i="11" s="1"/>
  <c r="EB231" i="11" s="1"/>
  <c r="EC231" i="11" s="1"/>
  <c r="ED231" i="11" s="1"/>
  <c r="CR231" i="11"/>
  <c r="CP231" i="11"/>
  <c r="CQ231" i="11" s="1"/>
  <c r="CP230" i="11"/>
  <c r="CQ230" i="11" s="1"/>
  <c r="CR230" i="11" s="1"/>
  <c r="CS230" i="11" s="1"/>
  <c r="CT230" i="11" s="1"/>
  <c r="CU230" i="11" s="1"/>
  <c r="CV230" i="11" s="1"/>
  <c r="CW230" i="11" s="1"/>
  <c r="CX230" i="11" s="1"/>
  <c r="CY230" i="11" s="1"/>
  <c r="CZ230" i="11" s="1"/>
  <c r="DA230" i="11" s="1"/>
  <c r="DB230" i="11" s="1"/>
  <c r="DC230" i="11" s="1"/>
  <c r="DD230" i="11" s="1"/>
  <c r="DE230" i="11" s="1"/>
  <c r="DF230" i="11" s="1"/>
  <c r="DG230" i="11" s="1"/>
  <c r="DH230" i="11" s="1"/>
  <c r="DI230" i="11" s="1"/>
  <c r="DJ230" i="11" s="1"/>
  <c r="DK230" i="11" s="1"/>
  <c r="DL230" i="11" s="1"/>
  <c r="DM230" i="11" s="1"/>
  <c r="DN230" i="11" s="1"/>
  <c r="DO230" i="11" s="1"/>
  <c r="DP230" i="11" s="1"/>
  <c r="DQ230" i="11" s="1"/>
  <c r="DR230" i="11" s="1"/>
  <c r="DS230" i="11" s="1"/>
  <c r="DT230" i="11" s="1"/>
  <c r="DU230" i="11" s="1"/>
  <c r="DV230" i="11" s="1"/>
  <c r="DW230" i="11" s="1"/>
  <c r="DX230" i="11" s="1"/>
  <c r="DY230" i="11" s="1"/>
  <c r="DZ230" i="11" s="1"/>
  <c r="EA230" i="11" s="1"/>
  <c r="EB230" i="11" s="1"/>
  <c r="EC230" i="11" s="1"/>
  <c r="ED230" i="11" s="1"/>
  <c r="DF229" i="11"/>
  <c r="DG229" i="11" s="1"/>
  <c r="DH229" i="11" s="1"/>
  <c r="DI229" i="11" s="1"/>
  <c r="DJ229" i="11" s="1"/>
  <c r="DK229" i="11" s="1"/>
  <c r="DL229" i="11" s="1"/>
  <c r="DM229" i="11" s="1"/>
  <c r="DN229" i="11" s="1"/>
  <c r="DO229" i="11" s="1"/>
  <c r="DP229" i="11" s="1"/>
  <c r="DQ229" i="11" s="1"/>
  <c r="DR229" i="11" s="1"/>
  <c r="DS229" i="11" s="1"/>
  <c r="DT229" i="11" s="1"/>
  <c r="DU229" i="11" s="1"/>
  <c r="DV229" i="11" s="1"/>
  <c r="DW229" i="11" s="1"/>
  <c r="DX229" i="11" s="1"/>
  <c r="DY229" i="11" s="1"/>
  <c r="DZ229" i="11" s="1"/>
  <c r="EA229" i="11" s="1"/>
  <c r="EB229" i="11" s="1"/>
  <c r="EC229" i="11" s="1"/>
  <c r="ED229" i="11" s="1"/>
  <c r="CX229" i="11"/>
  <c r="CY229" i="11" s="1"/>
  <c r="CZ229" i="11" s="1"/>
  <c r="DA229" i="11" s="1"/>
  <c r="DB229" i="11" s="1"/>
  <c r="DC229" i="11" s="1"/>
  <c r="DD229" i="11" s="1"/>
  <c r="DE229" i="11" s="1"/>
  <c r="CP229" i="11"/>
  <c r="CQ229" i="11" s="1"/>
  <c r="CR229" i="11" s="1"/>
  <c r="CS229" i="11" s="1"/>
  <c r="CT229" i="11" s="1"/>
  <c r="CU229" i="11" s="1"/>
  <c r="CV229" i="11" s="1"/>
  <c r="CW229" i="11" s="1"/>
  <c r="DO228" i="11"/>
  <c r="DP228" i="11" s="1"/>
  <c r="DQ228" i="11" s="1"/>
  <c r="DR228" i="11" s="1"/>
  <c r="DS228" i="11" s="1"/>
  <c r="DT228" i="11" s="1"/>
  <c r="DU228" i="11" s="1"/>
  <c r="DV228" i="11" s="1"/>
  <c r="DW228" i="11" s="1"/>
  <c r="DX228" i="11" s="1"/>
  <c r="DY228" i="11" s="1"/>
  <c r="DZ228" i="11" s="1"/>
  <c r="EA228" i="11" s="1"/>
  <c r="EB228" i="11" s="1"/>
  <c r="EC228" i="11" s="1"/>
  <c r="ED228" i="11" s="1"/>
  <c r="DG228" i="11"/>
  <c r="DH228" i="11" s="1"/>
  <c r="DI228" i="11" s="1"/>
  <c r="DJ228" i="11" s="1"/>
  <c r="DK228" i="11" s="1"/>
  <c r="DL228" i="11" s="1"/>
  <c r="DM228" i="11" s="1"/>
  <c r="DN228" i="11" s="1"/>
  <c r="CY228" i="11"/>
  <c r="CZ228" i="11" s="1"/>
  <c r="DA228" i="11" s="1"/>
  <c r="DB228" i="11" s="1"/>
  <c r="DC228" i="11" s="1"/>
  <c r="DD228" i="11" s="1"/>
  <c r="DE228" i="11" s="1"/>
  <c r="DF228" i="11" s="1"/>
  <c r="CQ228" i="11"/>
  <c r="CR228" i="11" s="1"/>
  <c r="CS228" i="11" s="1"/>
  <c r="CT228" i="11" s="1"/>
  <c r="CU228" i="11" s="1"/>
  <c r="CV228" i="11" s="1"/>
  <c r="CW228" i="11" s="1"/>
  <c r="CX228" i="11" s="1"/>
  <c r="CP228" i="11"/>
  <c r="DA227" i="11"/>
  <c r="DB227" i="11" s="1"/>
  <c r="DC227" i="11" s="1"/>
  <c r="DD227" i="11" s="1"/>
  <c r="DE227" i="11" s="1"/>
  <c r="DF227" i="11" s="1"/>
  <c r="DG227" i="11" s="1"/>
  <c r="DH227" i="11" s="1"/>
  <c r="DI227" i="11" s="1"/>
  <c r="DJ227" i="11" s="1"/>
  <c r="DK227" i="11" s="1"/>
  <c r="DL227" i="11" s="1"/>
  <c r="DM227" i="11" s="1"/>
  <c r="DN227" i="11" s="1"/>
  <c r="DO227" i="11" s="1"/>
  <c r="DP227" i="11" s="1"/>
  <c r="DQ227" i="11" s="1"/>
  <c r="DR227" i="11" s="1"/>
  <c r="DS227" i="11" s="1"/>
  <c r="DT227" i="11" s="1"/>
  <c r="DU227" i="11" s="1"/>
  <c r="DV227" i="11" s="1"/>
  <c r="DW227" i="11" s="1"/>
  <c r="DX227" i="11" s="1"/>
  <c r="DY227" i="11" s="1"/>
  <c r="DZ227" i="11" s="1"/>
  <c r="EA227" i="11" s="1"/>
  <c r="EB227" i="11" s="1"/>
  <c r="EC227" i="11" s="1"/>
  <c r="ED227" i="11" s="1"/>
  <c r="CS227" i="11"/>
  <c r="CT227" i="11" s="1"/>
  <c r="CU227" i="11" s="1"/>
  <c r="CV227" i="11" s="1"/>
  <c r="CW227" i="11" s="1"/>
  <c r="CX227" i="11" s="1"/>
  <c r="CY227" i="11" s="1"/>
  <c r="CZ227" i="11" s="1"/>
  <c r="CR227" i="11"/>
  <c r="CP227" i="11"/>
  <c r="CQ227" i="11" s="1"/>
  <c r="EC226" i="11"/>
  <c r="ED226" i="11" s="1"/>
  <c r="CW226" i="11"/>
  <c r="CX226" i="11" s="1"/>
  <c r="CY226" i="11" s="1"/>
  <c r="CZ226" i="11" s="1"/>
  <c r="DA226" i="11" s="1"/>
  <c r="DB226" i="11" s="1"/>
  <c r="DC226" i="11" s="1"/>
  <c r="DD226" i="11" s="1"/>
  <c r="DE226" i="11" s="1"/>
  <c r="DF226" i="11" s="1"/>
  <c r="DG226" i="11" s="1"/>
  <c r="DH226" i="11" s="1"/>
  <c r="DI226" i="11" s="1"/>
  <c r="DJ226" i="11" s="1"/>
  <c r="DK226" i="11" s="1"/>
  <c r="DL226" i="11" s="1"/>
  <c r="DM226" i="11" s="1"/>
  <c r="DN226" i="11" s="1"/>
  <c r="DO226" i="11" s="1"/>
  <c r="DP226" i="11" s="1"/>
  <c r="DQ226" i="11" s="1"/>
  <c r="DR226" i="11" s="1"/>
  <c r="DS226" i="11" s="1"/>
  <c r="DT226" i="11" s="1"/>
  <c r="DU226" i="11" s="1"/>
  <c r="DV226" i="11" s="1"/>
  <c r="DW226" i="11" s="1"/>
  <c r="DX226" i="11" s="1"/>
  <c r="DY226" i="11" s="1"/>
  <c r="DZ226" i="11" s="1"/>
  <c r="EA226" i="11" s="1"/>
  <c r="EB226" i="11" s="1"/>
  <c r="CP226" i="11"/>
  <c r="CQ226" i="11" s="1"/>
  <c r="CR226" i="11" s="1"/>
  <c r="CS226" i="11" s="1"/>
  <c r="CT226" i="11" s="1"/>
  <c r="CU226" i="11" s="1"/>
  <c r="CV226" i="11" s="1"/>
  <c r="CT225" i="11"/>
  <c r="CU225" i="11" s="1"/>
  <c r="CV225" i="11" s="1"/>
  <c r="CW225" i="11" s="1"/>
  <c r="CX225" i="11" s="1"/>
  <c r="CY225" i="11" s="1"/>
  <c r="CZ225" i="11" s="1"/>
  <c r="DA225" i="11" s="1"/>
  <c r="DB225" i="11" s="1"/>
  <c r="DC225" i="11" s="1"/>
  <c r="DD225" i="11" s="1"/>
  <c r="DE225" i="11" s="1"/>
  <c r="DF225" i="11" s="1"/>
  <c r="DG225" i="11" s="1"/>
  <c r="DH225" i="11" s="1"/>
  <c r="DI225" i="11" s="1"/>
  <c r="DJ225" i="11" s="1"/>
  <c r="DK225" i="11" s="1"/>
  <c r="DL225" i="11" s="1"/>
  <c r="DM225" i="11" s="1"/>
  <c r="DN225" i="11" s="1"/>
  <c r="DO225" i="11" s="1"/>
  <c r="DP225" i="11" s="1"/>
  <c r="DQ225" i="11" s="1"/>
  <c r="DR225" i="11" s="1"/>
  <c r="DS225" i="11" s="1"/>
  <c r="DT225" i="11" s="1"/>
  <c r="DU225" i="11" s="1"/>
  <c r="DV225" i="11" s="1"/>
  <c r="DW225" i="11" s="1"/>
  <c r="DX225" i="11" s="1"/>
  <c r="DY225" i="11" s="1"/>
  <c r="DZ225" i="11" s="1"/>
  <c r="EA225" i="11" s="1"/>
  <c r="EB225" i="11" s="1"/>
  <c r="EC225" i="11" s="1"/>
  <c r="ED225" i="11" s="1"/>
  <c r="CP225" i="11"/>
  <c r="CQ225" i="11" s="1"/>
  <c r="CR225" i="11" s="1"/>
  <c r="CS225" i="11" s="1"/>
  <c r="CW224" i="11"/>
  <c r="CX224" i="11" s="1"/>
  <c r="CY224" i="11" s="1"/>
  <c r="CZ224" i="11" s="1"/>
  <c r="DA224" i="11" s="1"/>
  <c r="DB224" i="11" s="1"/>
  <c r="DC224" i="11" s="1"/>
  <c r="DD224" i="11" s="1"/>
  <c r="DE224" i="11" s="1"/>
  <c r="DF224" i="11" s="1"/>
  <c r="DG224" i="11" s="1"/>
  <c r="DH224" i="11" s="1"/>
  <c r="DI224" i="11" s="1"/>
  <c r="DJ224" i="11" s="1"/>
  <c r="DK224" i="11" s="1"/>
  <c r="DL224" i="11" s="1"/>
  <c r="DM224" i="11" s="1"/>
  <c r="DN224" i="11" s="1"/>
  <c r="DO224" i="11" s="1"/>
  <c r="DP224" i="11" s="1"/>
  <c r="DQ224" i="11" s="1"/>
  <c r="DR224" i="11" s="1"/>
  <c r="DS224" i="11" s="1"/>
  <c r="DT224" i="11" s="1"/>
  <c r="DU224" i="11" s="1"/>
  <c r="DV224" i="11" s="1"/>
  <c r="DW224" i="11" s="1"/>
  <c r="DX224" i="11" s="1"/>
  <c r="DY224" i="11" s="1"/>
  <c r="DZ224" i="11" s="1"/>
  <c r="EA224" i="11" s="1"/>
  <c r="EB224" i="11" s="1"/>
  <c r="EC224" i="11" s="1"/>
  <c r="ED224" i="11" s="1"/>
  <c r="CR224" i="11"/>
  <c r="CS224" i="11" s="1"/>
  <c r="CT224" i="11" s="1"/>
  <c r="CU224" i="11" s="1"/>
  <c r="CV224" i="11" s="1"/>
  <c r="CQ224" i="11"/>
  <c r="CP224" i="11"/>
  <c r="DJ223" i="11"/>
  <c r="DK223" i="11" s="1"/>
  <c r="DL223" i="11" s="1"/>
  <c r="DM223" i="11" s="1"/>
  <c r="DN223" i="11" s="1"/>
  <c r="DO223" i="11" s="1"/>
  <c r="DP223" i="11" s="1"/>
  <c r="DQ223" i="11" s="1"/>
  <c r="DR223" i="11" s="1"/>
  <c r="DS223" i="11" s="1"/>
  <c r="DT223" i="11" s="1"/>
  <c r="DU223" i="11" s="1"/>
  <c r="DV223" i="11" s="1"/>
  <c r="DW223" i="11" s="1"/>
  <c r="DX223" i="11" s="1"/>
  <c r="DY223" i="11" s="1"/>
  <c r="DZ223" i="11" s="1"/>
  <c r="EA223" i="11" s="1"/>
  <c r="EB223" i="11" s="1"/>
  <c r="EC223" i="11" s="1"/>
  <c r="ED223" i="11" s="1"/>
  <c r="CT223" i="11"/>
  <c r="CU223" i="11" s="1"/>
  <c r="CV223" i="11" s="1"/>
  <c r="CW223" i="11" s="1"/>
  <c r="CX223" i="11" s="1"/>
  <c r="CY223" i="11" s="1"/>
  <c r="CZ223" i="11" s="1"/>
  <c r="DA223" i="11" s="1"/>
  <c r="DB223" i="11" s="1"/>
  <c r="DC223" i="11" s="1"/>
  <c r="DD223" i="11" s="1"/>
  <c r="DE223" i="11" s="1"/>
  <c r="DF223" i="11" s="1"/>
  <c r="DG223" i="11" s="1"/>
  <c r="DH223" i="11" s="1"/>
  <c r="DI223" i="11" s="1"/>
  <c r="CP223" i="11"/>
  <c r="CQ223" i="11" s="1"/>
  <c r="CR223" i="11" s="1"/>
  <c r="CS223" i="11" s="1"/>
  <c r="DC222" i="11"/>
  <c r="DD222" i="11" s="1"/>
  <c r="DE222" i="11" s="1"/>
  <c r="DF222" i="11" s="1"/>
  <c r="DG222" i="11" s="1"/>
  <c r="DH222" i="11" s="1"/>
  <c r="DI222" i="11" s="1"/>
  <c r="DJ222" i="11" s="1"/>
  <c r="DK222" i="11" s="1"/>
  <c r="DL222" i="11" s="1"/>
  <c r="DM222" i="11" s="1"/>
  <c r="DN222" i="11" s="1"/>
  <c r="DO222" i="11" s="1"/>
  <c r="DP222" i="11" s="1"/>
  <c r="DQ222" i="11" s="1"/>
  <c r="DR222" i="11" s="1"/>
  <c r="DS222" i="11" s="1"/>
  <c r="DT222" i="11" s="1"/>
  <c r="DU222" i="11" s="1"/>
  <c r="DV222" i="11" s="1"/>
  <c r="DW222" i="11" s="1"/>
  <c r="DX222" i="11" s="1"/>
  <c r="DY222" i="11" s="1"/>
  <c r="DZ222" i="11" s="1"/>
  <c r="EA222" i="11" s="1"/>
  <c r="EB222" i="11" s="1"/>
  <c r="EC222" i="11" s="1"/>
  <c r="ED222" i="11" s="1"/>
  <c r="CY222" i="11"/>
  <c r="CZ222" i="11" s="1"/>
  <c r="DA222" i="11" s="1"/>
  <c r="DB222" i="11" s="1"/>
  <c r="CU222" i="11"/>
  <c r="CV222" i="11" s="1"/>
  <c r="CW222" i="11" s="1"/>
  <c r="CX222" i="11" s="1"/>
  <c r="CQ222" i="11"/>
  <c r="CR222" i="11" s="1"/>
  <c r="CS222" i="11" s="1"/>
  <c r="CT222" i="11" s="1"/>
  <c r="CP222" i="11"/>
  <c r="DP221" i="11"/>
  <c r="DQ221" i="11" s="1"/>
  <c r="DR221" i="11" s="1"/>
  <c r="DS221" i="11" s="1"/>
  <c r="DT221" i="11" s="1"/>
  <c r="DU221" i="11" s="1"/>
  <c r="DV221" i="11" s="1"/>
  <c r="DW221" i="11" s="1"/>
  <c r="DX221" i="11" s="1"/>
  <c r="DY221" i="11" s="1"/>
  <c r="DZ221" i="11" s="1"/>
  <c r="EA221" i="11" s="1"/>
  <c r="EB221" i="11" s="1"/>
  <c r="EC221" i="11" s="1"/>
  <c r="ED221" i="11" s="1"/>
  <c r="CZ221" i="11"/>
  <c r="DA221" i="11" s="1"/>
  <c r="DB221" i="11" s="1"/>
  <c r="DC221" i="11" s="1"/>
  <c r="DD221" i="11" s="1"/>
  <c r="DE221" i="11" s="1"/>
  <c r="DF221" i="11" s="1"/>
  <c r="DG221" i="11" s="1"/>
  <c r="DH221" i="11" s="1"/>
  <c r="DI221" i="11" s="1"/>
  <c r="DJ221" i="11" s="1"/>
  <c r="DK221" i="11" s="1"/>
  <c r="DL221" i="11" s="1"/>
  <c r="DM221" i="11" s="1"/>
  <c r="DN221" i="11" s="1"/>
  <c r="DO221" i="11" s="1"/>
  <c r="CV221" i="11"/>
  <c r="CW221" i="11" s="1"/>
  <c r="CX221" i="11" s="1"/>
  <c r="CY221" i="11" s="1"/>
  <c r="CR221" i="11"/>
  <c r="CS221" i="11" s="1"/>
  <c r="CT221" i="11" s="1"/>
  <c r="CU221" i="11" s="1"/>
  <c r="CQ221" i="11"/>
  <c r="CP221" i="11"/>
  <c r="DE220" i="11"/>
  <c r="DF220" i="11" s="1"/>
  <c r="DG220" i="11" s="1"/>
  <c r="DH220" i="11" s="1"/>
  <c r="DI220" i="11" s="1"/>
  <c r="DJ220" i="11" s="1"/>
  <c r="DK220" i="11" s="1"/>
  <c r="DL220" i="11" s="1"/>
  <c r="DM220" i="11" s="1"/>
  <c r="DN220" i="11" s="1"/>
  <c r="DO220" i="11" s="1"/>
  <c r="DP220" i="11" s="1"/>
  <c r="DQ220" i="11" s="1"/>
  <c r="DR220" i="11" s="1"/>
  <c r="DS220" i="11" s="1"/>
  <c r="DT220" i="11" s="1"/>
  <c r="DU220" i="11" s="1"/>
  <c r="DV220" i="11" s="1"/>
  <c r="DW220" i="11" s="1"/>
  <c r="DX220" i="11" s="1"/>
  <c r="DY220" i="11" s="1"/>
  <c r="DZ220" i="11" s="1"/>
  <c r="EA220" i="11" s="1"/>
  <c r="EB220" i="11" s="1"/>
  <c r="EC220" i="11" s="1"/>
  <c r="ED220" i="11" s="1"/>
  <c r="CW220" i="11"/>
  <c r="CX220" i="11" s="1"/>
  <c r="CY220" i="11" s="1"/>
  <c r="CZ220" i="11" s="1"/>
  <c r="DA220" i="11" s="1"/>
  <c r="DB220" i="11" s="1"/>
  <c r="DC220" i="11" s="1"/>
  <c r="DD220" i="11" s="1"/>
  <c r="CT220" i="11"/>
  <c r="CU220" i="11" s="1"/>
  <c r="CV220" i="11" s="1"/>
  <c r="CS220" i="11"/>
  <c r="CP220" i="11"/>
  <c r="CQ220" i="11" s="1"/>
  <c r="CR220" i="11" s="1"/>
  <c r="DF219" i="11"/>
  <c r="DG219" i="11" s="1"/>
  <c r="DH219" i="11" s="1"/>
  <c r="DI219" i="11" s="1"/>
  <c r="DJ219" i="11" s="1"/>
  <c r="DK219" i="11" s="1"/>
  <c r="DL219" i="11" s="1"/>
  <c r="DM219" i="11" s="1"/>
  <c r="DN219" i="11" s="1"/>
  <c r="DO219" i="11" s="1"/>
  <c r="DP219" i="11" s="1"/>
  <c r="DQ219" i="11" s="1"/>
  <c r="DR219" i="11" s="1"/>
  <c r="DS219" i="11" s="1"/>
  <c r="DT219" i="11" s="1"/>
  <c r="DU219" i="11" s="1"/>
  <c r="DV219" i="11" s="1"/>
  <c r="DW219" i="11" s="1"/>
  <c r="DX219" i="11" s="1"/>
  <c r="DY219" i="11" s="1"/>
  <c r="DZ219" i="11" s="1"/>
  <c r="EA219" i="11" s="1"/>
  <c r="EB219" i="11" s="1"/>
  <c r="EC219" i="11" s="1"/>
  <c r="ED219" i="11" s="1"/>
  <c r="CX219" i="11"/>
  <c r="CY219" i="11" s="1"/>
  <c r="CZ219" i="11" s="1"/>
  <c r="DA219" i="11" s="1"/>
  <c r="DB219" i="11" s="1"/>
  <c r="DC219" i="11" s="1"/>
  <c r="DD219" i="11" s="1"/>
  <c r="DE219" i="11" s="1"/>
  <c r="CP219" i="11"/>
  <c r="CQ219" i="11" s="1"/>
  <c r="CR219" i="11" s="1"/>
  <c r="CS219" i="11" s="1"/>
  <c r="CT219" i="11" s="1"/>
  <c r="CU219" i="11" s="1"/>
  <c r="CV219" i="11" s="1"/>
  <c r="CW219" i="11" s="1"/>
  <c r="DO218" i="11"/>
  <c r="DP218" i="11" s="1"/>
  <c r="DQ218" i="11" s="1"/>
  <c r="DR218" i="11" s="1"/>
  <c r="DS218" i="11" s="1"/>
  <c r="DT218" i="11" s="1"/>
  <c r="DU218" i="11" s="1"/>
  <c r="DV218" i="11" s="1"/>
  <c r="DW218" i="11" s="1"/>
  <c r="DX218" i="11" s="1"/>
  <c r="DY218" i="11" s="1"/>
  <c r="DZ218" i="11" s="1"/>
  <c r="EA218" i="11" s="1"/>
  <c r="EB218" i="11" s="1"/>
  <c r="EC218" i="11" s="1"/>
  <c r="ED218" i="11" s="1"/>
  <c r="CQ218" i="11"/>
  <c r="CR218" i="11" s="1"/>
  <c r="CS218" i="11" s="1"/>
  <c r="CT218" i="11" s="1"/>
  <c r="CU218" i="11" s="1"/>
  <c r="CV218" i="11" s="1"/>
  <c r="CW218" i="11" s="1"/>
  <c r="CX218" i="11" s="1"/>
  <c r="CY218" i="11" s="1"/>
  <c r="CZ218" i="11" s="1"/>
  <c r="DA218" i="11" s="1"/>
  <c r="DB218" i="11" s="1"/>
  <c r="DC218" i="11" s="1"/>
  <c r="DD218" i="11" s="1"/>
  <c r="DE218" i="11" s="1"/>
  <c r="DF218" i="11" s="1"/>
  <c r="DG218" i="11" s="1"/>
  <c r="DH218" i="11" s="1"/>
  <c r="DI218" i="11" s="1"/>
  <c r="DJ218" i="11" s="1"/>
  <c r="DK218" i="11" s="1"/>
  <c r="DL218" i="11" s="1"/>
  <c r="DM218" i="11" s="1"/>
  <c r="DN218" i="11" s="1"/>
  <c r="CP218" i="11"/>
  <c r="DA217" i="11"/>
  <c r="DB217" i="11" s="1"/>
  <c r="DC217" i="11" s="1"/>
  <c r="DD217" i="11" s="1"/>
  <c r="DE217" i="11" s="1"/>
  <c r="DF217" i="11" s="1"/>
  <c r="DG217" i="11" s="1"/>
  <c r="DH217" i="11" s="1"/>
  <c r="DI217" i="11" s="1"/>
  <c r="DJ217" i="11" s="1"/>
  <c r="DK217" i="11" s="1"/>
  <c r="DL217" i="11" s="1"/>
  <c r="DM217" i="11" s="1"/>
  <c r="DN217" i="11" s="1"/>
  <c r="DO217" i="11" s="1"/>
  <c r="DP217" i="11" s="1"/>
  <c r="DQ217" i="11" s="1"/>
  <c r="DR217" i="11" s="1"/>
  <c r="DS217" i="11" s="1"/>
  <c r="DT217" i="11" s="1"/>
  <c r="DU217" i="11" s="1"/>
  <c r="DV217" i="11" s="1"/>
  <c r="DW217" i="11" s="1"/>
  <c r="DX217" i="11" s="1"/>
  <c r="DY217" i="11" s="1"/>
  <c r="DZ217" i="11" s="1"/>
  <c r="EA217" i="11" s="1"/>
  <c r="EB217" i="11" s="1"/>
  <c r="EC217" i="11" s="1"/>
  <c r="ED217" i="11" s="1"/>
  <c r="CS217" i="11"/>
  <c r="CT217" i="11" s="1"/>
  <c r="CU217" i="11" s="1"/>
  <c r="CV217" i="11" s="1"/>
  <c r="CW217" i="11" s="1"/>
  <c r="CX217" i="11" s="1"/>
  <c r="CY217" i="11" s="1"/>
  <c r="CZ217" i="11" s="1"/>
  <c r="CR217" i="11"/>
  <c r="CQ217" i="11"/>
  <c r="CP217" i="11"/>
  <c r="DF216" i="11"/>
  <c r="DG216" i="11" s="1"/>
  <c r="DH216" i="11" s="1"/>
  <c r="DI216" i="11" s="1"/>
  <c r="DJ216" i="11" s="1"/>
  <c r="DK216" i="11" s="1"/>
  <c r="DL216" i="11" s="1"/>
  <c r="DM216" i="11" s="1"/>
  <c r="DN216" i="11" s="1"/>
  <c r="DO216" i="11" s="1"/>
  <c r="DP216" i="11" s="1"/>
  <c r="DQ216" i="11" s="1"/>
  <c r="DR216" i="11" s="1"/>
  <c r="DS216" i="11" s="1"/>
  <c r="DT216" i="11" s="1"/>
  <c r="DU216" i="11" s="1"/>
  <c r="DV216" i="11" s="1"/>
  <c r="DW216" i="11" s="1"/>
  <c r="DX216" i="11" s="1"/>
  <c r="DY216" i="11" s="1"/>
  <c r="DZ216" i="11" s="1"/>
  <c r="EA216" i="11" s="1"/>
  <c r="EB216" i="11" s="1"/>
  <c r="EC216" i="11" s="1"/>
  <c r="ED216" i="11" s="1"/>
  <c r="CX216" i="11"/>
  <c r="CY216" i="11" s="1"/>
  <c r="CZ216" i="11" s="1"/>
  <c r="DA216" i="11" s="1"/>
  <c r="DB216" i="11" s="1"/>
  <c r="DC216" i="11" s="1"/>
  <c r="DD216" i="11" s="1"/>
  <c r="DE216" i="11" s="1"/>
  <c r="CP216" i="11"/>
  <c r="CQ216" i="11" s="1"/>
  <c r="CR216" i="11" s="1"/>
  <c r="CS216" i="11" s="1"/>
  <c r="CT216" i="11" s="1"/>
  <c r="CU216" i="11" s="1"/>
  <c r="CV216" i="11" s="1"/>
  <c r="CW216" i="11" s="1"/>
  <c r="DG215" i="11"/>
  <c r="DH215" i="11" s="1"/>
  <c r="DI215" i="11" s="1"/>
  <c r="DJ215" i="11" s="1"/>
  <c r="DK215" i="11" s="1"/>
  <c r="DL215" i="11" s="1"/>
  <c r="DM215" i="11" s="1"/>
  <c r="DN215" i="11" s="1"/>
  <c r="DO215" i="11" s="1"/>
  <c r="DP215" i="11" s="1"/>
  <c r="DQ215" i="11" s="1"/>
  <c r="DR215" i="11" s="1"/>
  <c r="DS215" i="11" s="1"/>
  <c r="DT215" i="11" s="1"/>
  <c r="DU215" i="11" s="1"/>
  <c r="DV215" i="11" s="1"/>
  <c r="DW215" i="11" s="1"/>
  <c r="DX215" i="11" s="1"/>
  <c r="DY215" i="11" s="1"/>
  <c r="DZ215" i="11" s="1"/>
  <c r="EA215" i="11" s="1"/>
  <c r="EB215" i="11" s="1"/>
  <c r="EC215" i="11" s="1"/>
  <c r="ED215" i="11" s="1"/>
  <c r="CQ215" i="11"/>
  <c r="CR215" i="11" s="1"/>
  <c r="CS215" i="11" s="1"/>
  <c r="CT215" i="11" s="1"/>
  <c r="CU215" i="11" s="1"/>
  <c r="CV215" i="11" s="1"/>
  <c r="CW215" i="11" s="1"/>
  <c r="CX215" i="11" s="1"/>
  <c r="CY215" i="11" s="1"/>
  <c r="CZ215" i="11" s="1"/>
  <c r="DA215" i="11" s="1"/>
  <c r="DB215" i="11" s="1"/>
  <c r="DC215" i="11" s="1"/>
  <c r="DD215" i="11" s="1"/>
  <c r="DE215" i="11" s="1"/>
  <c r="DF215" i="11" s="1"/>
  <c r="CP215" i="11"/>
  <c r="CZ214" i="11"/>
  <c r="DA214" i="11" s="1"/>
  <c r="DB214" i="11" s="1"/>
  <c r="DC214" i="11" s="1"/>
  <c r="DD214" i="11" s="1"/>
  <c r="DE214" i="11" s="1"/>
  <c r="DF214" i="11" s="1"/>
  <c r="DG214" i="11" s="1"/>
  <c r="DH214" i="11" s="1"/>
  <c r="DI214" i="11" s="1"/>
  <c r="DJ214" i="11" s="1"/>
  <c r="DK214" i="11" s="1"/>
  <c r="DL214" i="11" s="1"/>
  <c r="DM214" i="11" s="1"/>
  <c r="DN214" i="11" s="1"/>
  <c r="DO214" i="11" s="1"/>
  <c r="DP214" i="11" s="1"/>
  <c r="DQ214" i="11" s="1"/>
  <c r="DR214" i="11" s="1"/>
  <c r="DS214" i="11" s="1"/>
  <c r="DT214" i="11" s="1"/>
  <c r="DU214" i="11" s="1"/>
  <c r="DV214" i="11" s="1"/>
  <c r="DW214" i="11" s="1"/>
  <c r="DX214" i="11" s="1"/>
  <c r="DY214" i="11" s="1"/>
  <c r="DZ214" i="11" s="1"/>
  <c r="EA214" i="11" s="1"/>
  <c r="EB214" i="11" s="1"/>
  <c r="EC214" i="11" s="1"/>
  <c r="ED214" i="11" s="1"/>
  <c r="CQ214" i="11"/>
  <c r="CR214" i="11" s="1"/>
  <c r="CS214" i="11" s="1"/>
  <c r="CT214" i="11" s="1"/>
  <c r="CU214" i="11" s="1"/>
  <c r="CV214" i="11" s="1"/>
  <c r="CW214" i="11" s="1"/>
  <c r="CX214" i="11" s="1"/>
  <c r="CY214" i="11" s="1"/>
  <c r="CP214" i="11"/>
  <c r="DE213" i="11"/>
  <c r="DF213" i="11" s="1"/>
  <c r="DG213" i="11" s="1"/>
  <c r="DH213" i="11" s="1"/>
  <c r="DI213" i="11" s="1"/>
  <c r="DJ213" i="11" s="1"/>
  <c r="DK213" i="11" s="1"/>
  <c r="DL213" i="11" s="1"/>
  <c r="DM213" i="11" s="1"/>
  <c r="DN213" i="11" s="1"/>
  <c r="DO213" i="11" s="1"/>
  <c r="DP213" i="11" s="1"/>
  <c r="DQ213" i="11" s="1"/>
  <c r="DR213" i="11" s="1"/>
  <c r="DS213" i="11" s="1"/>
  <c r="DT213" i="11" s="1"/>
  <c r="DU213" i="11" s="1"/>
  <c r="DV213" i="11" s="1"/>
  <c r="DW213" i="11" s="1"/>
  <c r="DX213" i="11" s="1"/>
  <c r="DY213" i="11" s="1"/>
  <c r="DZ213" i="11" s="1"/>
  <c r="EA213" i="11" s="1"/>
  <c r="EB213" i="11" s="1"/>
  <c r="EC213" i="11" s="1"/>
  <c r="ED213" i="11" s="1"/>
  <c r="CU213" i="11"/>
  <c r="CV213" i="11" s="1"/>
  <c r="CW213" i="11" s="1"/>
  <c r="CX213" i="11" s="1"/>
  <c r="CY213" i="11" s="1"/>
  <c r="CZ213" i="11" s="1"/>
  <c r="DA213" i="11" s="1"/>
  <c r="DB213" i="11" s="1"/>
  <c r="DC213" i="11" s="1"/>
  <c r="DD213" i="11" s="1"/>
  <c r="CQ213" i="11"/>
  <c r="CR213" i="11" s="1"/>
  <c r="CS213" i="11" s="1"/>
  <c r="CT213" i="11" s="1"/>
  <c r="CP213" i="11"/>
  <c r="CT212" i="11"/>
  <c r="CU212" i="11" s="1"/>
  <c r="CV212" i="11" s="1"/>
  <c r="CW212" i="11" s="1"/>
  <c r="CX212" i="11" s="1"/>
  <c r="CY212" i="11" s="1"/>
  <c r="CZ212" i="11" s="1"/>
  <c r="DA212" i="11" s="1"/>
  <c r="DB212" i="11" s="1"/>
  <c r="DC212" i="11" s="1"/>
  <c r="DD212" i="11" s="1"/>
  <c r="DE212" i="11" s="1"/>
  <c r="DF212" i="11" s="1"/>
  <c r="DG212" i="11" s="1"/>
  <c r="DH212" i="11" s="1"/>
  <c r="DI212" i="11" s="1"/>
  <c r="DJ212" i="11" s="1"/>
  <c r="DK212" i="11" s="1"/>
  <c r="DL212" i="11" s="1"/>
  <c r="DM212" i="11" s="1"/>
  <c r="DN212" i="11" s="1"/>
  <c r="DO212" i="11" s="1"/>
  <c r="DP212" i="11" s="1"/>
  <c r="DQ212" i="11" s="1"/>
  <c r="DR212" i="11" s="1"/>
  <c r="DS212" i="11" s="1"/>
  <c r="DT212" i="11" s="1"/>
  <c r="DU212" i="11" s="1"/>
  <c r="DV212" i="11" s="1"/>
  <c r="DW212" i="11" s="1"/>
  <c r="DX212" i="11" s="1"/>
  <c r="DY212" i="11" s="1"/>
  <c r="DZ212" i="11" s="1"/>
  <c r="EA212" i="11" s="1"/>
  <c r="EB212" i="11" s="1"/>
  <c r="EC212" i="11" s="1"/>
  <c r="ED212" i="11" s="1"/>
  <c r="CP212" i="11"/>
  <c r="CQ212" i="11" s="1"/>
  <c r="CR212" i="11" s="1"/>
  <c r="CS212" i="11" s="1"/>
  <c r="CS211" i="11"/>
  <c r="CT211" i="11" s="1"/>
  <c r="CU211" i="11" s="1"/>
  <c r="CV211" i="11" s="1"/>
  <c r="CW211" i="11" s="1"/>
  <c r="CX211" i="11" s="1"/>
  <c r="CY211" i="11" s="1"/>
  <c r="CZ211" i="11" s="1"/>
  <c r="DA211" i="11" s="1"/>
  <c r="DB211" i="11" s="1"/>
  <c r="DC211" i="11" s="1"/>
  <c r="DD211" i="11" s="1"/>
  <c r="DE211" i="11" s="1"/>
  <c r="DF211" i="11" s="1"/>
  <c r="DG211" i="11" s="1"/>
  <c r="DH211" i="11" s="1"/>
  <c r="DI211" i="11" s="1"/>
  <c r="DJ211" i="11" s="1"/>
  <c r="DK211" i="11" s="1"/>
  <c r="DL211" i="11" s="1"/>
  <c r="DM211" i="11" s="1"/>
  <c r="DN211" i="11" s="1"/>
  <c r="DO211" i="11" s="1"/>
  <c r="DP211" i="11" s="1"/>
  <c r="DQ211" i="11" s="1"/>
  <c r="DR211" i="11" s="1"/>
  <c r="DS211" i="11" s="1"/>
  <c r="DT211" i="11" s="1"/>
  <c r="DU211" i="11" s="1"/>
  <c r="DV211" i="11" s="1"/>
  <c r="DW211" i="11" s="1"/>
  <c r="DX211" i="11" s="1"/>
  <c r="DY211" i="11" s="1"/>
  <c r="DZ211" i="11" s="1"/>
  <c r="EA211" i="11" s="1"/>
  <c r="EB211" i="11" s="1"/>
  <c r="EC211" i="11" s="1"/>
  <c r="ED211" i="11" s="1"/>
  <c r="CQ211" i="11"/>
  <c r="CR211" i="11" s="1"/>
  <c r="CP211" i="11"/>
  <c r="CT210" i="11"/>
  <c r="CU210" i="11" s="1"/>
  <c r="CV210" i="11" s="1"/>
  <c r="CW210" i="11" s="1"/>
  <c r="CX210" i="11" s="1"/>
  <c r="CY210" i="11" s="1"/>
  <c r="CZ210" i="11" s="1"/>
  <c r="DA210" i="11" s="1"/>
  <c r="DB210" i="11" s="1"/>
  <c r="DC210" i="11" s="1"/>
  <c r="DD210" i="11" s="1"/>
  <c r="DE210" i="11" s="1"/>
  <c r="DF210" i="11" s="1"/>
  <c r="DG210" i="11" s="1"/>
  <c r="DH210" i="11" s="1"/>
  <c r="DI210" i="11" s="1"/>
  <c r="DJ210" i="11" s="1"/>
  <c r="DK210" i="11" s="1"/>
  <c r="DL210" i="11" s="1"/>
  <c r="DM210" i="11" s="1"/>
  <c r="DN210" i="11" s="1"/>
  <c r="DO210" i="11" s="1"/>
  <c r="DP210" i="11" s="1"/>
  <c r="DQ210" i="11" s="1"/>
  <c r="DR210" i="11" s="1"/>
  <c r="DS210" i="11" s="1"/>
  <c r="DT210" i="11" s="1"/>
  <c r="DU210" i="11" s="1"/>
  <c r="DV210" i="11" s="1"/>
  <c r="DW210" i="11" s="1"/>
  <c r="DX210" i="11" s="1"/>
  <c r="DY210" i="11" s="1"/>
  <c r="DZ210" i="11" s="1"/>
  <c r="EA210" i="11" s="1"/>
  <c r="EB210" i="11" s="1"/>
  <c r="EC210" i="11" s="1"/>
  <c r="ED210" i="11" s="1"/>
  <c r="CQ210" i="11"/>
  <c r="CR210" i="11" s="1"/>
  <c r="CS210" i="11" s="1"/>
  <c r="CP210" i="11"/>
  <c r="DK209" i="11"/>
  <c r="DL209" i="11" s="1"/>
  <c r="DM209" i="11" s="1"/>
  <c r="DN209" i="11" s="1"/>
  <c r="DO209" i="11" s="1"/>
  <c r="DP209" i="11" s="1"/>
  <c r="DQ209" i="11" s="1"/>
  <c r="DR209" i="11" s="1"/>
  <c r="DS209" i="11" s="1"/>
  <c r="DT209" i="11" s="1"/>
  <c r="DU209" i="11" s="1"/>
  <c r="DV209" i="11" s="1"/>
  <c r="DW209" i="11" s="1"/>
  <c r="DX209" i="11" s="1"/>
  <c r="DY209" i="11" s="1"/>
  <c r="DZ209" i="11" s="1"/>
  <c r="EA209" i="11" s="1"/>
  <c r="EB209" i="11" s="1"/>
  <c r="EC209" i="11" s="1"/>
  <c r="ED209" i="11" s="1"/>
  <c r="DC209" i="11"/>
  <c r="DD209" i="11" s="1"/>
  <c r="DE209" i="11" s="1"/>
  <c r="DF209" i="11" s="1"/>
  <c r="DG209" i="11" s="1"/>
  <c r="DH209" i="11" s="1"/>
  <c r="DI209" i="11" s="1"/>
  <c r="DJ209" i="11" s="1"/>
  <c r="CU209" i="11"/>
  <c r="CV209" i="11" s="1"/>
  <c r="CW209" i="11" s="1"/>
  <c r="CX209" i="11" s="1"/>
  <c r="CY209" i="11" s="1"/>
  <c r="CZ209" i="11" s="1"/>
  <c r="DA209" i="11" s="1"/>
  <c r="DB209" i="11" s="1"/>
  <c r="CR209" i="11"/>
  <c r="CS209" i="11" s="1"/>
  <c r="CT209" i="11" s="1"/>
  <c r="CQ209" i="11"/>
  <c r="CP209" i="11"/>
  <c r="CR208" i="11"/>
  <c r="CS208" i="11" s="1"/>
  <c r="CT208" i="11" s="1"/>
  <c r="CU208" i="11" s="1"/>
  <c r="CV208" i="11" s="1"/>
  <c r="CW208" i="11" s="1"/>
  <c r="CX208" i="11" s="1"/>
  <c r="CY208" i="11" s="1"/>
  <c r="CZ208" i="11" s="1"/>
  <c r="DA208" i="11" s="1"/>
  <c r="DB208" i="11" s="1"/>
  <c r="DC208" i="11" s="1"/>
  <c r="DD208" i="11" s="1"/>
  <c r="DE208" i="11" s="1"/>
  <c r="DF208" i="11" s="1"/>
  <c r="DG208" i="11" s="1"/>
  <c r="DH208" i="11" s="1"/>
  <c r="DI208" i="11" s="1"/>
  <c r="DJ208" i="11" s="1"/>
  <c r="DK208" i="11" s="1"/>
  <c r="DL208" i="11" s="1"/>
  <c r="DM208" i="11" s="1"/>
  <c r="DN208" i="11" s="1"/>
  <c r="DO208" i="11" s="1"/>
  <c r="DP208" i="11" s="1"/>
  <c r="DQ208" i="11" s="1"/>
  <c r="DR208" i="11" s="1"/>
  <c r="DS208" i="11" s="1"/>
  <c r="DT208" i="11" s="1"/>
  <c r="DU208" i="11" s="1"/>
  <c r="DV208" i="11" s="1"/>
  <c r="DW208" i="11" s="1"/>
  <c r="DX208" i="11" s="1"/>
  <c r="DY208" i="11" s="1"/>
  <c r="DZ208" i="11" s="1"/>
  <c r="EA208" i="11" s="1"/>
  <c r="EB208" i="11" s="1"/>
  <c r="EC208" i="11" s="1"/>
  <c r="ED208" i="11" s="1"/>
  <c r="CQ208" i="11"/>
  <c r="CP208" i="11"/>
  <c r="DJ207" i="11"/>
  <c r="DK207" i="11" s="1"/>
  <c r="DL207" i="11" s="1"/>
  <c r="DM207" i="11" s="1"/>
  <c r="DN207" i="11" s="1"/>
  <c r="DO207" i="11" s="1"/>
  <c r="DP207" i="11" s="1"/>
  <c r="DQ207" i="11" s="1"/>
  <c r="DR207" i="11" s="1"/>
  <c r="DS207" i="11" s="1"/>
  <c r="DT207" i="11" s="1"/>
  <c r="DU207" i="11" s="1"/>
  <c r="DV207" i="11" s="1"/>
  <c r="DW207" i="11" s="1"/>
  <c r="DX207" i="11" s="1"/>
  <c r="DY207" i="11" s="1"/>
  <c r="DZ207" i="11" s="1"/>
  <c r="EA207" i="11" s="1"/>
  <c r="EB207" i="11" s="1"/>
  <c r="EC207" i="11" s="1"/>
  <c r="ED207" i="11" s="1"/>
  <c r="DB207" i="11"/>
  <c r="DC207" i="11" s="1"/>
  <c r="DD207" i="11" s="1"/>
  <c r="DE207" i="11" s="1"/>
  <c r="DF207" i="11" s="1"/>
  <c r="DG207" i="11" s="1"/>
  <c r="DH207" i="11" s="1"/>
  <c r="DI207" i="11" s="1"/>
  <c r="CT207" i="11"/>
  <c r="CU207" i="11" s="1"/>
  <c r="CV207" i="11" s="1"/>
  <c r="CW207" i="11" s="1"/>
  <c r="CX207" i="11" s="1"/>
  <c r="CY207" i="11" s="1"/>
  <c r="CZ207" i="11" s="1"/>
  <c r="DA207" i="11" s="1"/>
  <c r="CS207" i="11"/>
  <c r="CP207" i="11"/>
  <c r="CQ207" i="11" s="1"/>
  <c r="CR207" i="11" s="1"/>
  <c r="DC206" i="11"/>
  <c r="DD206" i="11" s="1"/>
  <c r="DE206" i="11" s="1"/>
  <c r="DF206" i="11" s="1"/>
  <c r="DG206" i="11" s="1"/>
  <c r="DH206" i="11" s="1"/>
  <c r="DI206" i="11" s="1"/>
  <c r="DJ206" i="11" s="1"/>
  <c r="DK206" i="11" s="1"/>
  <c r="DL206" i="11" s="1"/>
  <c r="DM206" i="11" s="1"/>
  <c r="DN206" i="11" s="1"/>
  <c r="DO206" i="11" s="1"/>
  <c r="DP206" i="11" s="1"/>
  <c r="DQ206" i="11" s="1"/>
  <c r="DR206" i="11" s="1"/>
  <c r="DS206" i="11" s="1"/>
  <c r="DT206" i="11" s="1"/>
  <c r="DU206" i="11" s="1"/>
  <c r="DV206" i="11" s="1"/>
  <c r="DW206" i="11" s="1"/>
  <c r="DX206" i="11" s="1"/>
  <c r="DY206" i="11" s="1"/>
  <c r="DZ206" i="11" s="1"/>
  <c r="EA206" i="11" s="1"/>
  <c r="EB206" i="11" s="1"/>
  <c r="EC206" i="11" s="1"/>
  <c r="ED206" i="11" s="1"/>
  <c r="CU206" i="11"/>
  <c r="CV206" i="11" s="1"/>
  <c r="CW206" i="11" s="1"/>
  <c r="CX206" i="11" s="1"/>
  <c r="CY206" i="11" s="1"/>
  <c r="CZ206" i="11" s="1"/>
  <c r="DA206" i="11" s="1"/>
  <c r="DB206" i="11" s="1"/>
  <c r="CP206" i="11"/>
  <c r="CQ206" i="11" s="1"/>
  <c r="CR206" i="11" s="1"/>
  <c r="CS206" i="11" s="1"/>
  <c r="CT206" i="11" s="1"/>
  <c r="CQ205" i="11"/>
  <c r="CR205" i="11" s="1"/>
  <c r="CS205" i="11" s="1"/>
  <c r="CT205" i="11" s="1"/>
  <c r="CU205" i="11" s="1"/>
  <c r="CV205" i="11" s="1"/>
  <c r="CW205" i="11" s="1"/>
  <c r="CX205" i="11" s="1"/>
  <c r="CY205" i="11" s="1"/>
  <c r="CZ205" i="11" s="1"/>
  <c r="DA205" i="11" s="1"/>
  <c r="DB205" i="11" s="1"/>
  <c r="DC205" i="11" s="1"/>
  <c r="DD205" i="11" s="1"/>
  <c r="DE205" i="11" s="1"/>
  <c r="DF205" i="11" s="1"/>
  <c r="DG205" i="11" s="1"/>
  <c r="DH205" i="11" s="1"/>
  <c r="DI205" i="11" s="1"/>
  <c r="DJ205" i="11" s="1"/>
  <c r="DK205" i="11" s="1"/>
  <c r="DL205" i="11" s="1"/>
  <c r="DM205" i="11" s="1"/>
  <c r="DN205" i="11" s="1"/>
  <c r="DO205" i="11" s="1"/>
  <c r="DP205" i="11" s="1"/>
  <c r="DQ205" i="11" s="1"/>
  <c r="DR205" i="11" s="1"/>
  <c r="DS205" i="11" s="1"/>
  <c r="DT205" i="11" s="1"/>
  <c r="DU205" i="11" s="1"/>
  <c r="DV205" i="11" s="1"/>
  <c r="DW205" i="11" s="1"/>
  <c r="DX205" i="11" s="1"/>
  <c r="DY205" i="11" s="1"/>
  <c r="DZ205" i="11" s="1"/>
  <c r="EA205" i="11" s="1"/>
  <c r="EB205" i="11" s="1"/>
  <c r="EC205" i="11" s="1"/>
  <c r="ED205" i="11" s="1"/>
  <c r="CP205" i="11"/>
  <c r="DH204" i="11"/>
  <c r="DI204" i="11" s="1"/>
  <c r="DJ204" i="11" s="1"/>
  <c r="DK204" i="11" s="1"/>
  <c r="DL204" i="11" s="1"/>
  <c r="DM204" i="11" s="1"/>
  <c r="DN204" i="11" s="1"/>
  <c r="DO204" i="11" s="1"/>
  <c r="DP204" i="11" s="1"/>
  <c r="DQ204" i="11" s="1"/>
  <c r="DR204" i="11" s="1"/>
  <c r="DS204" i="11" s="1"/>
  <c r="DT204" i="11" s="1"/>
  <c r="DU204" i="11" s="1"/>
  <c r="DV204" i="11" s="1"/>
  <c r="DW204" i="11" s="1"/>
  <c r="DX204" i="11" s="1"/>
  <c r="DY204" i="11" s="1"/>
  <c r="DZ204" i="11" s="1"/>
  <c r="EA204" i="11" s="1"/>
  <c r="EB204" i="11" s="1"/>
  <c r="EC204" i="11" s="1"/>
  <c r="ED204" i="11" s="1"/>
  <c r="CQ204" i="11"/>
  <c r="CR204" i="11" s="1"/>
  <c r="CS204" i="11" s="1"/>
  <c r="CT204" i="11" s="1"/>
  <c r="CU204" i="11" s="1"/>
  <c r="CV204" i="11" s="1"/>
  <c r="CW204" i="11" s="1"/>
  <c r="CX204" i="11" s="1"/>
  <c r="CY204" i="11" s="1"/>
  <c r="CZ204" i="11" s="1"/>
  <c r="DA204" i="11" s="1"/>
  <c r="DB204" i="11" s="1"/>
  <c r="DC204" i="11" s="1"/>
  <c r="DD204" i="11" s="1"/>
  <c r="DE204" i="11" s="1"/>
  <c r="DF204" i="11" s="1"/>
  <c r="DG204" i="11" s="1"/>
  <c r="CP204" i="11"/>
  <c r="CP203" i="11"/>
  <c r="CQ203" i="11" s="1"/>
  <c r="CR203" i="11" s="1"/>
  <c r="CS203" i="11" s="1"/>
  <c r="CT203" i="11" s="1"/>
  <c r="CU203" i="11" s="1"/>
  <c r="CV203" i="11" s="1"/>
  <c r="CW203" i="11" s="1"/>
  <c r="CX203" i="11" s="1"/>
  <c r="CY203" i="11" s="1"/>
  <c r="CZ203" i="11" s="1"/>
  <c r="DA203" i="11" s="1"/>
  <c r="DB203" i="11" s="1"/>
  <c r="DC203" i="11" s="1"/>
  <c r="DD203" i="11" s="1"/>
  <c r="DE203" i="11" s="1"/>
  <c r="DF203" i="11" s="1"/>
  <c r="DG203" i="11" s="1"/>
  <c r="DH203" i="11" s="1"/>
  <c r="DI203" i="11" s="1"/>
  <c r="DJ203" i="11" s="1"/>
  <c r="DK203" i="11" s="1"/>
  <c r="DL203" i="11" s="1"/>
  <c r="DM203" i="11" s="1"/>
  <c r="DN203" i="11" s="1"/>
  <c r="DO203" i="11" s="1"/>
  <c r="DP203" i="11" s="1"/>
  <c r="DQ203" i="11" s="1"/>
  <c r="DR203" i="11" s="1"/>
  <c r="DS203" i="11" s="1"/>
  <c r="DT203" i="11" s="1"/>
  <c r="DU203" i="11" s="1"/>
  <c r="DV203" i="11" s="1"/>
  <c r="DW203" i="11" s="1"/>
  <c r="DX203" i="11" s="1"/>
  <c r="DY203" i="11" s="1"/>
  <c r="DZ203" i="11" s="1"/>
  <c r="EA203" i="11" s="1"/>
  <c r="EB203" i="11" s="1"/>
  <c r="EC203" i="11" s="1"/>
  <c r="ED203" i="11" s="1"/>
  <c r="CS202" i="11"/>
  <c r="CT202" i="11" s="1"/>
  <c r="CU202" i="11" s="1"/>
  <c r="CV202" i="11" s="1"/>
  <c r="CW202" i="11" s="1"/>
  <c r="CX202" i="11" s="1"/>
  <c r="CY202" i="11" s="1"/>
  <c r="CZ202" i="11" s="1"/>
  <c r="DA202" i="11" s="1"/>
  <c r="DB202" i="11" s="1"/>
  <c r="DC202" i="11" s="1"/>
  <c r="DD202" i="11" s="1"/>
  <c r="DE202" i="11" s="1"/>
  <c r="DF202" i="11" s="1"/>
  <c r="DG202" i="11" s="1"/>
  <c r="DH202" i="11" s="1"/>
  <c r="DI202" i="11" s="1"/>
  <c r="DJ202" i="11" s="1"/>
  <c r="DK202" i="11" s="1"/>
  <c r="DL202" i="11" s="1"/>
  <c r="DM202" i="11" s="1"/>
  <c r="DN202" i="11" s="1"/>
  <c r="DO202" i="11" s="1"/>
  <c r="DP202" i="11" s="1"/>
  <c r="DQ202" i="11" s="1"/>
  <c r="DR202" i="11" s="1"/>
  <c r="DS202" i="11" s="1"/>
  <c r="DT202" i="11" s="1"/>
  <c r="DU202" i="11" s="1"/>
  <c r="DV202" i="11" s="1"/>
  <c r="DW202" i="11" s="1"/>
  <c r="DX202" i="11" s="1"/>
  <c r="DY202" i="11" s="1"/>
  <c r="DZ202" i="11" s="1"/>
  <c r="EA202" i="11" s="1"/>
  <c r="EB202" i="11" s="1"/>
  <c r="EC202" i="11" s="1"/>
  <c r="ED202" i="11" s="1"/>
  <c r="CQ202" i="11"/>
  <c r="CR202" i="11" s="1"/>
  <c r="CP202" i="11"/>
  <c r="DE201" i="11"/>
  <c r="DF201" i="11" s="1"/>
  <c r="DG201" i="11" s="1"/>
  <c r="DH201" i="11" s="1"/>
  <c r="DI201" i="11" s="1"/>
  <c r="DJ201" i="11" s="1"/>
  <c r="DK201" i="11" s="1"/>
  <c r="DL201" i="11" s="1"/>
  <c r="DM201" i="11" s="1"/>
  <c r="DN201" i="11" s="1"/>
  <c r="DO201" i="11" s="1"/>
  <c r="DP201" i="11" s="1"/>
  <c r="DQ201" i="11" s="1"/>
  <c r="DR201" i="11" s="1"/>
  <c r="DS201" i="11" s="1"/>
  <c r="DT201" i="11" s="1"/>
  <c r="DU201" i="11" s="1"/>
  <c r="DV201" i="11" s="1"/>
  <c r="DW201" i="11" s="1"/>
  <c r="DX201" i="11" s="1"/>
  <c r="DY201" i="11" s="1"/>
  <c r="DZ201" i="11" s="1"/>
  <c r="EA201" i="11" s="1"/>
  <c r="EB201" i="11" s="1"/>
  <c r="EC201" i="11" s="1"/>
  <c r="ED201" i="11" s="1"/>
  <c r="CP201" i="11"/>
  <c r="CQ201" i="11" s="1"/>
  <c r="CR201" i="11" s="1"/>
  <c r="CS201" i="11" s="1"/>
  <c r="CT201" i="11" s="1"/>
  <c r="CU201" i="11" s="1"/>
  <c r="CV201" i="11" s="1"/>
  <c r="CW201" i="11" s="1"/>
  <c r="CX201" i="11" s="1"/>
  <c r="CY201" i="11" s="1"/>
  <c r="CZ201" i="11" s="1"/>
  <c r="DA201" i="11" s="1"/>
  <c r="DB201" i="11" s="1"/>
  <c r="DC201" i="11" s="1"/>
  <c r="DD201" i="11" s="1"/>
  <c r="CP200" i="11"/>
  <c r="CQ200" i="11" s="1"/>
  <c r="CR200" i="11" s="1"/>
  <c r="CS200" i="11" s="1"/>
  <c r="CT200" i="11" s="1"/>
  <c r="CU200" i="11" s="1"/>
  <c r="CV200" i="11" s="1"/>
  <c r="CW200" i="11" s="1"/>
  <c r="CX200" i="11" s="1"/>
  <c r="CY200" i="11" s="1"/>
  <c r="CZ200" i="11" s="1"/>
  <c r="DA200" i="11" s="1"/>
  <c r="DB200" i="11" s="1"/>
  <c r="DC200" i="11" s="1"/>
  <c r="DD200" i="11" s="1"/>
  <c r="DE200" i="11" s="1"/>
  <c r="DF200" i="11" s="1"/>
  <c r="DG200" i="11" s="1"/>
  <c r="DH200" i="11" s="1"/>
  <c r="DI200" i="11" s="1"/>
  <c r="DJ200" i="11" s="1"/>
  <c r="DK200" i="11" s="1"/>
  <c r="DL200" i="11" s="1"/>
  <c r="DM200" i="11" s="1"/>
  <c r="DN200" i="11" s="1"/>
  <c r="DO200" i="11" s="1"/>
  <c r="DP200" i="11" s="1"/>
  <c r="DQ200" i="11" s="1"/>
  <c r="DR200" i="11" s="1"/>
  <c r="DS200" i="11" s="1"/>
  <c r="DT200" i="11" s="1"/>
  <c r="DU200" i="11" s="1"/>
  <c r="DV200" i="11" s="1"/>
  <c r="DW200" i="11" s="1"/>
  <c r="DX200" i="11" s="1"/>
  <c r="DY200" i="11" s="1"/>
  <c r="DZ200" i="11" s="1"/>
  <c r="EA200" i="11" s="1"/>
  <c r="EB200" i="11" s="1"/>
  <c r="EC200" i="11" s="1"/>
  <c r="ED200" i="11" s="1"/>
  <c r="DK199" i="11"/>
  <c r="DL199" i="11" s="1"/>
  <c r="DM199" i="11" s="1"/>
  <c r="DN199" i="11" s="1"/>
  <c r="DO199" i="11" s="1"/>
  <c r="DP199" i="11" s="1"/>
  <c r="DQ199" i="11" s="1"/>
  <c r="DR199" i="11" s="1"/>
  <c r="DS199" i="11" s="1"/>
  <c r="DT199" i="11" s="1"/>
  <c r="DU199" i="11" s="1"/>
  <c r="DV199" i="11" s="1"/>
  <c r="DW199" i="11" s="1"/>
  <c r="DX199" i="11" s="1"/>
  <c r="DY199" i="11" s="1"/>
  <c r="DZ199" i="11" s="1"/>
  <c r="EA199" i="11" s="1"/>
  <c r="EB199" i="11" s="1"/>
  <c r="EC199" i="11" s="1"/>
  <c r="ED199" i="11" s="1"/>
  <c r="CU199" i="11"/>
  <c r="CV199" i="11" s="1"/>
  <c r="CW199" i="11" s="1"/>
  <c r="CX199" i="11" s="1"/>
  <c r="CY199" i="11" s="1"/>
  <c r="CZ199" i="11" s="1"/>
  <c r="DA199" i="11" s="1"/>
  <c r="DB199" i="11" s="1"/>
  <c r="DC199" i="11" s="1"/>
  <c r="DD199" i="11" s="1"/>
  <c r="DE199" i="11" s="1"/>
  <c r="DF199" i="11" s="1"/>
  <c r="DG199" i="11" s="1"/>
  <c r="DH199" i="11" s="1"/>
  <c r="DI199" i="11" s="1"/>
  <c r="DJ199" i="11" s="1"/>
  <c r="CQ199" i="11"/>
  <c r="CR199" i="11" s="1"/>
  <c r="CS199" i="11" s="1"/>
  <c r="CT199" i="11" s="1"/>
  <c r="CP199" i="11"/>
  <c r="CR198" i="11"/>
  <c r="CS198" i="11" s="1"/>
  <c r="CT198" i="11" s="1"/>
  <c r="CU198" i="11" s="1"/>
  <c r="CV198" i="11" s="1"/>
  <c r="CW198" i="11" s="1"/>
  <c r="CX198" i="11" s="1"/>
  <c r="CY198" i="11" s="1"/>
  <c r="CZ198" i="11" s="1"/>
  <c r="DA198" i="11" s="1"/>
  <c r="DB198" i="11" s="1"/>
  <c r="DC198" i="11" s="1"/>
  <c r="DD198" i="11" s="1"/>
  <c r="DE198" i="11" s="1"/>
  <c r="DF198" i="11" s="1"/>
  <c r="DG198" i="11" s="1"/>
  <c r="DH198" i="11" s="1"/>
  <c r="DI198" i="11" s="1"/>
  <c r="DJ198" i="11" s="1"/>
  <c r="DK198" i="11" s="1"/>
  <c r="DL198" i="11" s="1"/>
  <c r="DM198" i="11" s="1"/>
  <c r="DN198" i="11" s="1"/>
  <c r="DO198" i="11" s="1"/>
  <c r="DP198" i="11" s="1"/>
  <c r="DQ198" i="11" s="1"/>
  <c r="DR198" i="11" s="1"/>
  <c r="DS198" i="11" s="1"/>
  <c r="DT198" i="11" s="1"/>
  <c r="DU198" i="11" s="1"/>
  <c r="DV198" i="11" s="1"/>
  <c r="DW198" i="11" s="1"/>
  <c r="DX198" i="11" s="1"/>
  <c r="DY198" i="11" s="1"/>
  <c r="DZ198" i="11" s="1"/>
  <c r="EA198" i="11" s="1"/>
  <c r="EB198" i="11" s="1"/>
  <c r="EC198" i="11" s="1"/>
  <c r="ED198" i="11" s="1"/>
  <c r="CQ198" i="11"/>
  <c r="CP198" i="11"/>
  <c r="CP197" i="11"/>
  <c r="CQ197" i="11" s="1"/>
  <c r="CR197" i="11" s="1"/>
  <c r="CS197" i="11" s="1"/>
  <c r="CT197" i="11" s="1"/>
  <c r="CU197" i="11" s="1"/>
  <c r="CV197" i="11" s="1"/>
  <c r="CW197" i="11" s="1"/>
  <c r="CX197" i="11" s="1"/>
  <c r="CY197" i="11" s="1"/>
  <c r="CZ197" i="11" s="1"/>
  <c r="DA197" i="11" s="1"/>
  <c r="DB197" i="11" s="1"/>
  <c r="DC197" i="11" s="1"/>
  <c r="DD197" i="11" s="1"/>
  <c r="DE197" i="11" s="1"/>
  <c r="DF197" i="11" s="1"/>
  <c r="DG197" i="11" s="1"/>
  <c r="DH197" i="11" s="1"/>
  <c r="DI197" i="11" s="1"/>
  <c r="DJ197" i="11" s="1"/>
  <c r="DK197" i="11" s="1"/>
  <c r="DL197" i="11" s="1"/>
  <c r="DM197" i="11" s="1"/>
  <c r="DN197" i="11" s="1"/>
  <c r="DO197" i="11" s="1"/>
  <c r="DP197" i="11" s="1"/>
  <c r="DQ197" i="11" s="1"/>
  <c r="DR197" i="11" s="1"/>
  <c r="DS197" i="11" s="1"/>
  <c r="DT197" i="11" s="1"/>
  <c r="DU197" i="11" s="1"/>
  <c r="DV197" i="11" s="1"/>
  <c r="DW197" i="11" s="1"/>
  <c r="DX197" i="11" s="1"/>
  <c r="DY197" i="11" s="1"/>
  <c r="DZ197" i="11" s="1"/>
  <c r="EA197" i="11" s="1"/>
  <c r="EB197" i="11" s="1"/>
  <c r="EC197" i="11" s="1"/>
  <c r="ED197" i="11" s="1"/>
  <c r="DB196" i="11"/>
  <c r="DC196" i="11" s="1"/>
  <c r="DD196" i="11" s="1"/>
  <c r="DE196" i="11" s="1"/>
  <c r="DF196" i="11" s="1"/>
  <c r="DG196" i="11" s="1"/>
  <c r="DH196" i="11" s="1"/>
  <c r="DI196" i="11" s="1"/>
  <c r="DJ196" i="11" s="1"/>
  <c r="DK196" i="11" s="1"/>
  <c r="DL196" i="11" s="1"/>
  <c r="DM196" i="11" s="1"/>
  <c r="DN196" i="11" s="1"/>
  <c r="DO196" i="11" s="1"/>
  <c r="DP196" i="11" s="1"/>
  <c r="DQ196" i="11" s="1"/>
  <c r="DR196" i="11" s="1"/>
  <c r="DS196" i="11" s="1"/>
  <c r="DT196" i="11" s="1"/>
  <c r="DU196" i="11" s="1"/>
  <c r="DV196" i="11" s="1"/>
  <c r="DW196" i="11" s="1"/>
  <c r="DX196" i="11" s="1"/>
  <c r="DY196" i="11" s="1"/>
  <c r="DZ196" i="11" s="1"/>
  <c r="EA196" i="11" s="1"/>
  <c r="EB196" i="11" s="1"/>
  <c r="EC196" i="11" s="1"/>
  <c r="ED196" i="11" s="1"/>
  <c r="CP196" i="11"/>
  <c r="CQ196" i="11" s="1"/>
  <c r="CR196" i="11" s="1"/>
  <c r="CS196" i="11" s="1"/>
  <c r="CT196" i="11" s="1"/>
  <c r="CU196" i="11" s="1"/>
  <c r="CV196" i="11" s="1"/>
  <c r="CW196" i="11" s="1"/>
  <c r="CX196" i="11" s="1"/>
  <c r="CY196" i="11" s="1"/>
  <c r="CZ196" i="11" s="1"/>
  <c r="DA196" i="11" s="1"/>
  <c r="EA195" i="11"/>
  <c r="EB195" i="11" s="1"/>
  <c r="EC195" i="11" s="1"/>
  <c r="ED195" i="11" s="1"/>
  <c r="CU195" i="11"/>
  <c r="CV195" i="11" s="1"/>
  <c r="CW195" i="11" s="1"/>
  <c r="CX195" i="11" s="1"/>
  <c r="CY195" i="11" s="1"/>
  <c r="CZ195" i="11" s="1"/>
  <c r="DA195" i="11" s="1"/>
  <c r="DB195" i="11" s="1"/>
  <c r="DC195" i="11" s="1"/>
  <c r="DD195" i="11" s="1"/>
  <c r="DE195" i="11" s="1"/>
  <c r="DF195" i="11" s="1"/>
  <c r="DG195" i="11" s="1"/>
  <c r="DH195" i="11" s="1"/>
  <c r="DI195" i="11" s="1"/>
  <c r="DJ195" i="11" s="1"/>
  <c r="DK195" i="11" s="1"/>
  <c r="DL195" i="11" s="1"/>
  <c r="DM195" i="11" s="1"/>
  <c r="DN195" i="11" s="1"/>
  <c r="DO195" i="11" s="1"/>
  <c r="DP195" i="11" s="1"/>
  <c r="DQ195" i="11" s="1"/>
  <c r="DR195" i="11" s="1"/>
  <c r="DS195" i="11" s="1"/>
  <c r="DT195" i="11" s="1"/>
  <c r="DU195" i="11" s="1"/>
  <c r="DV195" i="11" s="1"/>
  <c r="DW195" i="11" s="1"/>
  <c r="DX195" i="11" s="1"/>
  <c r="DY195" i="11" s="1"/>
  <c r="DZ195" i="11" s="1"/>
  <c r="CQ195" i="11"/>
  <c r="CR195" i="11" s="1"/>
  <c r="CS195" i="11" s="1"/>
  <c r="CT195" i="11" s="1"/>
  <c r="CP195" i="11"/>
  <c r="DH194" i="11"/>
  <c r="DI194" i="11" s="1"/>
  <c r="DJ194" i="11" s="1"/>
  <c r="DK194" i="11" s="1"/>
  <c r="DL194" i="11" s="1"/>
  <c r="DM194" i="11" s="1"/>
  <c r="DN194" i="11" s="1"/>
  <c r="DO194" i="11" s="1"/>
  <c r="DP194" i="11" s="1"/>
  <c r="DQ194" i="11" s="1"/>
  <c r="DR194" i="11" s="1"/>
  <c r="DS194" i="11" s="1"/>
  <c r="DT194" i="11" s="1"/>
  <c r="DU194" i="11" s="1"/>
  <c r="DV194" i="11" s="1"/>
  <c r="DW194" i="11" s="1"/>
  <c r="DX194" i="11" s="1"/>
  <c r="DY194" i="11" s="1"/>
  <c r="DZ194" i="11" s="1"/>
  <c r="EA194" i="11" s="1"/>
  <c r="EB194" i="11" s="1"/>
  <c r="EC194" i="11" s="1"/>
  <c r="ED194" i="11" s="1"/>
  <c r="CR194" i="11"/>
  <c r="CS194" i="11" s="1"/>
  <c r="CT194" i="11" s="1"/>
  <c r="CU194" i="11" s="1"/>
  <c r="CV194" i="11" s="1"/>
  <c r="CW194" i="11" s="1"/>
  <c r="CX194" i="11" s="1"/>
  <c r="CY194" i="11" s="1"/>
  <c r="CZ194" i="11" s="1"/>
  <c r="DA194" i="11" s="1"/>
  <c r="DB194" i="11" s="1"/>
  <c r="DC194" i="11" s="1"/>
  <c r="DD194" i="11" s="1"/>
  <c r="DE194" i="11" s="1"/>
  <c r="DF194" i="11" s="1"/>
  <c r="DG194" i="11" s="1"/>
  <c r="CQ194" i="11"/>
  <c r="CP194" i="11"/>
  <c r="DY193" i="11"/>
  <c r="DZ193" i="11" s="1"/>
  <c r="EA193" i="11" s="1"/>
  <c r="EB193" i="11" s="1"/>
  <c r="EC193" i="11" s="1"/>
  <c r="ED193" i="11" s="1"/>
  <c r="CS193" i="11"/>
  <c r="CT193" i="11" s="1"/>
  <c r="CU193" i="11" s="1"/>
  <c r="CV193" i="11" s="1"/>
  <c r="CW193" i="11" s="1"/>
  <c r="CX193" i="11" s="1"/>
  <c r="CY193" i="11" s="1"/>
  <c r="CZ193" i="11" s="1"/>
  <c r="DA193" i="11" s="1"/>
  <c r="DB193" i="11" s="1"/>
  <c r="DC193" i="11" s="1"/>
  <c r="DD193" i="11" s="1"/>
  <c r="DE193" i="11" s="1"/>
  <c r="DF193" i="11" s="1"/>
  <c r="DG193" i="11" s="1"/>
  <c r="DH193" i="11" s="1"/>
  <c r="DI193" i="11" s="1"/>
  <c r="DJ193" i="11" s="1"/>
  <c r="DK193" i="11" s="1"/>
  <c r="DL193" i="11" s="1"/>
  <c r="DM193" i="11" s="1"/>
  <c r="DN193" i="11" s="1"/>
  <c r="DO193" i="11" s="1"/>
  <c r="DP193" i="11" s="1"/>
  <c r="DQ193" i="11" s="1"/>
  <c r="DR193" i="11" s="1"/>
  <c r="DS193" i="11" s="1"/>
  <c r="DT193" i="11" s="1"/>
  <c r="DU193" i="11" s="1"/>
  <c r="DV193" i="11" s="1"/>
  <c r="DW193" i="11" s="1"/>
  <c r="DX193" i="11" s="1"/>
  <c r="CP193" i="11"/>
  <c r="CQ193" i="11" s="1"/>
  <c r="CR193" i="11" s="1"/>
  <c r="CT192" i="11"/>
  <c r="CU192" i="11" s="1"/>
  <c r="CV192" i="11" s="1"/>
  <c r="CW192" i="11" s="1"/>
  <c r="CX192" i="11" s="1"/>
  <c r="CY192" i="11" s="1"/>
  <c r="CZ192" i="11" s="1"/>
  <c r="DA192" i="11" s="1"/>
  <c r="DB192" i="11" s="1"/>
  <c r="DC192" i="11" s="1"/>
  <c r="DD192" i="11" s="1"/>
  <c r="DE192" i="11" s="1"/>
  <c r="DF192" i="11" s="1"/>
  <c r="DG192" i="11" s="1"/>
  <c r="DH192" i="11" s="1"/>
  <c r="DI192" i="11" s="1"/>
  <c r="DJ192" i="11" s="1"/>
  <c r="DK192" i="11" s="1"/>
  <c r="DL192" i="11" s="1"/>
  <c r="DM192" i="11" s="1"/>
  <c r="DN192" i="11" s="1"/>
  <c r="DO192" i="11" s="1"/>
  <c r="DP192" i="11" s="1"/>
  <c r="DQ192" i="11" s="1"/>
  <c r="DR192" i="11" s="1"/>
  <c r="DS192" i="11" s="1"/>
  <c r="DT192" i="11" s="1"/>
  <c r="DU192" i="11" s="1"/>
  <c r="DV192" i="11" s="1"/>
  <c r="DW192" i="11" s="1"/>
  <c r="DX192" i="11" s="1"/>
  <c r="DY192" i="11" s="1"/>
  <c r="DZ192" i="11" s="1"/>
  <c r="EA192" i="11" s="1"/>
  <c r="EB192" i="11" s="1"/>
  <c r="EC192" i="11" s="1"/>
  <c r="ED192" i="11" s="1"/>
  <c r="CP192" i="11"/>
  <c r="CQ192" i="11" s="1"/>
  <c r="CR192" i="11" s="1"/>
  <c r="CS192" i="11" s="1"/>
  <c r="DS191" i="11"/>
  <c r="DT191" i="11" s="1"/>
  <c r="DU191" i="11" s="1"/>
  <c r="DV191" i="11" s="1"/>
  <c r="DW191" i="11" s="1"/>
  <c r="DX191" i="11" s="1"/>
  <c r="DY191" i="11" s="1"/>
  <c r="DZ191" i="11" s="1"/>
  <c r="EA191" i="11" s="1"/>
  <c r="EB191" i="11" s="1"/>
  <c r="EC191" i="11" s="1"/>
  <c r="ED191" i="11" s="1"/>
  <c r="CQ191" i="11"/>
  <c r="CR191" i="11" s="1"/>
  <c r="CS191" i="11" s="1"/>
  <c r="CT191" i="11" s="1"/>
  <c r="CU191" i="11" s="1"/>
  <c r="CV191" i="11" s="1"/>
  <c r="CW191" i="11" s="1"/>
  <c r="CX191" i="11" s="1"/>
  <c r="CY191" i="11" s="1"/>
  <c r="CZ191" i="11" s="1"/>
  <c r="DA191" i="11" s="1"/>
  <c r="DB191" i="11" s="1"/>
  <c r="DC191" i="11" s="1"/>
  <c r="DD191" i="11" s="1"/>
  <c r="DE191" i="11" s="1"/>
  <c r="DF191" i="11" s="1"/>
  <c r="DG191" i="11" s="1"/>
  <c r="DH191" i="11" s="1"/>
  <c r="DI191" i="11" s="1"/>
  <c r="DJ191" i="11" s="1"/>
  <c r="DK191" i="11" s="1"/>
  <c r="DL191" i="11" s="1"/>
  <c r="DM191" i="11" s="1"/>
  <c r="DN191" i="11" s="1"/>
  <c r="DO191" i="11" s="1"/>
  <c r="DP191" i="11" s="1"/>
  <c r="DQ191" i="11" s="1"/>
  <c r="DR191" i="11" s="1"/>
  <c r="CP191" i="11"/>
  <c r="CV190" i="11"/>
  <c r="CW190" i="11" s="1"/>
  <c r="CX190" i="11" s="1"/>
  <c r="CY190" i="11" s="1"/>
  <c r="CZ190" i="11" s="1"/>
  <c r="DA190" i="11" s="1"/>
  <c r="DB190" i="11" s="1"/>
  <c r="DC190" i="11" s="1"/>
  <c r="DD190" i="11" s="1"/>
  <c r="DE190" i="11" s="1"/>
  <c r="DF190" i="11" s="1"/>
  <c r="DG190" i="11" s="1"/>
  <c r="DH190" i="11" s="1"/>
  <c r="DI190" i="11" s="1"/>
  <c r="DJ190" i="11" s="1"/>
  <c r="DK190" i="11" s="1"/>
  <c r="DL190" i="11" s="1"/>
  <c r="DM190" i="11" s="1"/>
  <c r="DN190" i="11" s="1"/>
  <c r="DO190" i="11" s="1"/>
  <c r="DP190" i="11" s="1"/>
  <c r="DQ190" i="11" s="1"/>
  <c r="DR190" i="11" s="1"/>
  <c r="DS190" i="11" s="1"/>
  <c r="DT190" i="11" s="1"/>
  <c r="DU190" i="11" s="1"/>
  <c r="DV190" i="11" s="1"/>
  <c r="DW190" i="11" s="1"/>
  <c r="DX190" i="11" s="1"/>
  <c r="DY190" i="11" s="1"/>
  <c r="DZ190" i="11" s="1"/>
  <c r="EA190" i="11" s="1"/>
  <c r="EB190" i="11" s="1"/>
  <c r="EC190" i="11" s="1"/>
  <c r="ED190" i="11" s="1"/>
  <c r="CR190" i="11"/>
  <c r="CS190" i="11" s="1"/>
  <c r="CT190" i="11" s="1"/>
  <c r="CU190" i="11" s="1"/>
  <c r="CQ190" i="11"/>
  <c r="CP190" i="11"/>
  <c r="EC189" i="11"/>
  <c r="ED189" i="11" s="1"/>
  <c r="CW189" i="11"/>
  <c r="CX189" i="11" s="1"/>
  <c r="CY189" i="11" s="1"/>
  <c r="CZ189" i="11" s="1"/>
  <c r="DA189" i="11" s="1"/>
  <c r="DB189" i="11" s="1"/>
  <c r="DC189" i="11" s="1"/>
  <c r="DD189" i="11" s="1"/>
  <c r="DE189" i="11" s="1"/>
  <c r="DF189" i="11" s="1"/>
  <c r="DG189" i="11" s="1"/>
  <c r="DH189" i="11" s="1"/>
  <c r="DI189" i="11" s="1"/>
  <c r="DJ189" i="11" s="1"/>
  <c r="DK189" i="11" s="1"/>
  <c r="DL189" i="11" s="1"/>
  <c r="DM189" i="11" s="1"/>
  <c r="DN189" i="11" s="1"/>
  <c r="DO189" i="11" s="1"/>
  <c r="DP189" i="11" s="1"/>
  <c r="DQ189" i="11" s="1"/>
  <c r="DR189" i="11" s="1"/>
  <c r="DS189" i="11" s="1"/>
  <c r="DT189" i="11" s="1"/>
  <c r="DU189" i="11" s="1"/>
  <c r="DV189" i="11" s="1"/>
  <c r="DW189" i="11" s="1"/>
  <c r="DX189" i="11" s="1"/>
  <c r="DY189" i="11" s="1"/>
  <c r="DZ189" i="11" s="1"/>
  <c r="EA189" i="11" s="1"/>
  <c r="EB189" i="11" s="1"/>
  <c r="CP189" i="11"/>
  <c r="CQ189" i="11" s="1"/>
  <c r="CR189" i="11" s="1"/>
  <c r="CS189" i="11" s="1"/>
  <c r="CT189" i="11" s="1"/>
  <c r="CU189" i="11" s="1"/>
  <c r="CV189" i="11" s="1"/>
  <c r="CX188" i="11"/>
  <c r="CY188" i="11" s="1"/>
  <c r="CZ188" i="11" s="1"/>
  <c r="DA188" i="11" s="1"/>
  <c r="DB188" i="11" s="1"/>
  <c r="DC188" i="11" s="1"/>
  <c r="DD188" i="11" s="1"/>
  <c r="DE188" i="11" s="1"/>
  <c r="DF188" i="11" s="1"/>
  <c r="DG188" i="11" s="1"/>
  <c r="DH188" i="11" s="1"/>
  <c r="DI188" i="11" s="1"/>
  <c r="DJ188" i="11" s="1"/>
  <c r="DK188" i="11" s="1"/>
  <c r="DL188" i="11" s="1"/>
  <c r="DM188" i="11" s="1"/>
  <c r="DN188" i="11" s="1"/>
  <c r="DO188" i="11" s="1"/>
  <c r="DP188" i="11" s="1"/>
  <c r="DQ188" i="11" s="1"/>
  <c r="DR188" i="11" s="1"/>
  <c r="DS188" i="11" s="1"/>
  <c r="DT188" i="11" s="1"/>
  <c r="DU188" i="11" s="1"/>
  <c r="DV188" i="11" s="1"/>
  <c r="DW188" i="11" s="1"/>
  <c r="DX188" i="11" s="1"/>
  <c r="DY188" i="11" s="1"/>
  <c r="DZ188" i="11" s="1"/>
  <c r="EA188" i="11" s="1"/>
  <c r="EB188" i="11" s="1"/>
  <c r="EC188" i="11" s="1"/>
  <c r="ED188" i="11" s="1"/>
  <c r="CT188" i="11"/>
  <c r="CU188" i="11" s="1"/>
  <c r="CV188" i="11" s="1"/>
  <c r="CW188" i="11" s="1"/>
  <c r="CP188" i="11"/>
  <c r="CQ188" i="11" s="1"/>
  <c r="CR188" i="11" s="1"/>
  <c r="CS188" i="11" s="1"/>
  <c r="DC187" i="11"/>
  <c r="DD187" i="11" s="1"/>
  <c r="DE187" i="11" s="1"/>
  <c r="DF187" i="11" s="1"/>
  <c r="DG187" i="11" s="1"/>
  <c r="DH187" i="11" s="1"/>
  <c r="DI187" i="11" s="1"/>
  <c r="DJ187" i="11" s="1"/>
  <c r="DK187" i="11" s="1"/>
  <c r="DL187" i="11" s="1"/>
  <c r="DM187" i="11" s="1"/>
  <c r="DN187" i="11" s="1"/>
  <c r="DO187" i="11" s="1"/>
  <c r="DP187" i="11" s="1"/>
  <c r="DQ187" i="11" s="1"/>
  <c r="DR187" i="11" s="1"/>
  <c r="DS187" i="11" s="1"/>
  <c r="DT187" i="11" s="1"/>
  <c r="DU187" i="11" s="1"/>
  <c r="DV187" i="11" s="1"/>
  <c r="DW187" i="11" s="1"/>
  <c r="DX187" i="11" s="1"/>
  <c r="DY187" i="11" s="1"/>
  <c r="DZ187" i="11" s="1"/>
  <c r="EA187" i="11" s="1"/>
  <c r="EB187" i="11" s="1"/>
  <c r="EC187" i="11" s="1"/>
  <c r="ED187" i="11" s="1"/>
  <c r="CQ187" i="11"/>
  <c r="CR187" i="11" s="1"/>
  <c r="CS187" i="11" s="1"/>
  <c r="CT187" i="11" s="1"/>
  <c r="CU187" i="11" s="1"/>
  <c r="CV187" i="11" s="1"/>
  <c r="CW187" i="11" s="1"/>
  <c r="CX187" i="11" s="1"/>
  <c r="CY187" i="11" s="1"/>
  <c r="CZ187" i="11" s="1"/>
  <c r="DA187" i="11" s="1"/>
  <c r="DB187" i="11" s="1"/>
  <c r="CP187" i="11"/>
  <c r="CZ186" i="11"/>
  <c r="DA186" i="11" s="1"/>
  <c r="DB186" i="11" s="1"/>
  <c r="DC186" i="11" s="1"/>
  <c r="DD186" i="11" s="1"/>
  <c r="DE186" i="11" s="1"/>
  <c r="DF186" i="11" s="1"/>
  <c r="DG186" i="11" s="1"/>
  <c r="DH186" i="11" s="1"/>
  <c r="DI186" i="11" s="1"/>
  <c r="DJ186" i="11" s="1"/>
  <c r="DK186" i="11" s="1"/>
  <c r="DL186" i="11" s="1"/>
  <c r="DM186" i="11" s="1"/>
  <c r="DN186" i="11" s="1"/>
  <c r="DO186" i="11" s="1"/>
  <c r="DP186" i="11" s="1"/>
  <c r="DQ186" i="11" s="1"/>
  <c r="DR186" i="11" s="1"/>
  <c r="DS186" i="11" s="1"/>
  <c r="DT186" i="11" s="1"/>
  <c r="DU186" i="11" s="1"/>
  <c r="DV186" i="11" s="1"/>
  <c r="DW186" i="11" s="1"/>
  <c r="DX186" i="11" s="1"/>
  <c r="DY186" i="11" s="1"/>
  <c r="DZ186" i="11" s="1"/>
  <c r="EA186" i="11" s="1"/>
  <c r="EB186" i="11" s="1"/>
  <c r="EC186" i="11" s="1"/>
  <c r="ED186" i="11" s="1"/>
  <c r="CR186" i="11"/>
  <c r="CS186" i="11" s="1"/>
  <c r="CT186" i="11" s="1"/>
  <c r="CU186" i="11" s="1"/>
  <c r="CV186" i="11" s="1"/>
  <c r="CW186" i="11" s="1"/>
  <c r="CX186" i="11" s="1"/>
  <c r="CY186" i="11" s="1"/>
  <c r="CQ186" i="11"/>
  <c r="CP186" i="11"/>
  <c r="DU185" i="11"/>
  <c r="DV185" i="11" s="1"/>
  <c r="DW185" i="11" s="1"/>
  <c r="DX185" i="11" s="1"/>
  <c r="DY185" i="11" s="1"/>
  <c r="DZ185" i="11" s="1"/>
  <c r="EA185" i="11" s="1"/>
  <c r="EB185" i="11" s="1"/>
  <c r="EC185" i="11" s="1"/>
  <c r="ED185" i="11" s="1"/>
  <c r="CP185" i="11"/>
  <c r="CQ185" i="11" s="1"/>
  <c r="CR185" i="11" s="1"/>
  <c r="CS185" i="11" s="1"/>
  <c r="CT185" i="11" s="1"/>
  <c r="CU185" i="11" s="1"/>
  <c r="CV185" i="11" s="1"/>
  <c r="CW185" i="11" s="1"/>
  <c r="CX185" i="11" s="1"/>
  <c r="CY185" i="11" s="1"/>
  <c r="CZ185" i="11" s="1"/>
  <c r="DA185" i="11" s="1"/>
  <c r="DB185" i="11" s="1"/>
  <c r="DC185" i="11" s="1"/>
  <c r="DD185" i="11" s="1"/>
  <c r="DE185" i="11" s="1"/>
  <c r="DF185" i="11" s="1"/>
  <c r="DG185" i="11" s="1"/>
  <c r="DH185" i="11" s="1"/>
  <c r="DI185" i="11" s="1"/>
  <c r="DJ185" i="11" s="1"/>
  <c r="DK185" i="11" s="1"/>
  <c r="DL185" i="11" s="1"/>
  <c r="DM185" i="11" s="1"/>
  <c r="DN185" i="11" s="1"/>
  <c r="DO185" i="11" s="1"/>
  <c r="DP185" i="11" s="1"/>
  <c r="DQ185" i="11" s="1"/>
  <c r="DR185" i="11" s="1"/>
  <c r="DS185" i="11" s="1"/>
  <c r="DT185" i="11" s="1"/>
  <c r="DB184" i="11"/>
  <c r="DC184" i="11" s="1"/>
  <c r="DD184" i="11" s="1"/>
  <c r="DE184" i="11" s="1"/>
  <c r="DF184" i="11" s="1"/>
  <c r="DG184" i="11" s="1"/>
  <c r="DH184" i="11" s="1"/>
  <c r="DI184" i="11" s="1"/>
  <c r="DJ184" i="11" s="1"/>
  <c r="DK184" i="11" s="1"/>
  <c r="DL184" i="11" s="1"/>
  <c r="DM184" i="11" s="1"/>
  <c r="DN184" i="11" s="1"/>
  <c r="DO184" i="11" s="1"/>
  <c r="DP184" i="11" s="1"/>
  <c r="DQ184" i="11" s="1"/>
  <c r="DR184" i="11" s="1"/>
  <c r="DS184" i="11" s="1"/>
  <c r="DT184" i="11" s="1"/>
  <c r="DU184" i="11" s="1"/>
  <c r="DV184" i="11" s="1"/>
  <c r="DW184" i="11" s="1"/>
  <c r="DX184" i="11" s="1"/>
  <c r="DY184" i="11" s="1"/>
  <c r="DZ184" i="11" s="1"/>
  <c r="EA184" i="11" s="1"/>
  <c r="EB184" i="11" s="1"/>
  <c r="EC184" i="11" s="1"/>
  <c r="ED184" i="11" s="1"/>
  <c r="CP184" i="11"/>
  <c r="CQ184" i="11" s="1"/>
  <c r="CR184" i="11" s="1"/>
  <c r="CS184" i="11" s="1"/>
  <c r="CT184" i="11" s="1"/>
  <c r="CU184" i="11" s="1"/>
  <c r="CV184" i="11" s="1"/>
  <c r="CW184" i="11" s="1"/>
  <c r="CX184" i="11" s="1"/>
  <c r="CY184" i="11" s="1"/>
  <c r="CZ184" i="11" s="1"/>
  <c r="DA184" i="11" s="1"/>
  <c r="DW183" i="11"/>
  <c r="DX183" i="11" s="1"/>
  <c r="DY183" i="11" s="1"/>
  <c r="DZ183" i="11" s="1"/>
  <c r="EA183" i="11" s="1"/>
  <c r="EB183" i="11" s="1"/>
  <c r="EC183" i="11" s="1"/>
  <c r="ED183" i="11" s="1"/>
  <c r="CQ183" i="11"/>
  <c r="CR183" i="11" s="1"/>
  <c r="CS183" i="11" s="1"/>
  <c r="CT183" i="11" s="1"/>
  <c r="CU183" i="11" s="1"/>
  <c r="CV183" i="11" s="1"/>
  <c r="CW183" i="11" s="1"/>
  <c r="CX183" i="11" s="1"/>
  <c r="CY183" i="11" s="1"/>
  <c r="CZ183" i="11" s="1"/>
  <c r="DA183" i="11" s="1"/>
  <c r="DB183" i="11" s="1"/>
  <c r="DC183" i="11" s="1"/>
  <c r="DD183" i="11" s="1"/>
  <c r="DE183" i="11" s="1"/>
  <c r="DF183" i="11" s="1"/>
  <c r="DG183" i="11" s="1"/>
  <c r="DH183" i="11" s="1"/>
  <c r="DI183" i="11" s="1"/>
  <c r="DJ183" i="11" s="1"/>
  <c r="DK183" i="11" s="1"/>
  <c r="DL183" i="11" s="1"/>
  <c r="DM183" i="11" s="1"/>
  <c r="DN183" i="11" s="1"/>
  <c r="DO183" i="11" s="1"/>
  <c r="DP183" i="11" s="1"/>
  <c r="DQ183" i="11" s="1"/>
  <c r="DR183" i="11" s="1"/>
  <c r="DS183" i="11" s="1"/>
  <c r="DT183" i="11" s="1"/>
  <c r="DU183" i="11" s="1"/>
  <c r="DV183" i="11" s="1"/>
  <c r="CP183" i="11"/>
  <c r="CR182" i="11"/>
  <c r="CS182" i="11" s="1"/>
  <c r="CT182" i="11" s="1"/>
  <c r="CU182" i="11" s="1"/>
  <c r="CV182" i="11" s="1"/>
  <c r="CW182" i="11" s="1"/>
  <c r="CX182" i="11" s="1"/>
  <c r="CY182" i="11" s="1"/>
  <c r="CZ182" i="11" s="1"/>
  <c r="DA182" i="11" s="1"/>
  <c r="DB182" i="11" s="1"/>
  <c r="DC182" i="11" s="1"/>
  <c r="DD182" i="11" s="1"/>
  <c r="DE182" i="11" s="1"/>
  <c r="DF182" i="11" s="1"/>
  <c r="DG182" i="11" s="1"/>
  <c r="DH182" i="11" s="1"/>
  <c r="DI182" i="11" s="1"/>
  <c r="DJ182" i="11" s="1"/>
  <c r="DK182" i="11" s="1"/>
  <c r="DL182" i="11" s="1"/>
  <c r="DM182" i="11" s="1"/>
  <c r="DN182" i="11" s="1"/>
  <c r="DO182" i="11" s="1"/>
  <c r="DP182" i="11" s="1"/>
  <c r="DQ182" i="11" s="1"/>
  <c r="DR182" i="11" s="1"/>
  <c r="DS182" i="11" s="1"/>
  <c r="DT182" i="11" s="1"/>
  <c r="DU182" i="11" s="1"/>
  <c r="DV182" i="11" s="1"/>
  <c r="DW182" i="11" s="1"/>
  <c r="DX182" i="11" s="1"/>
  <c r="DY182" i="11" s="1"/>
  <c r="DZ182" i="11" s="1"/>
  <c r="EA182" i="11" s="1"/>
  <c r="EB182" i="11" s="1"/>
  <c r="EC182" i="11" s="1"/>
  <c r="ED182" i="11" s="1"/>
  <c r="CQ182" i="11"/>
  <c r="CP182" i="11"/>
  <c r="DE181" i="11"/>
  <c r="DF181" i="11" s="1"/>
  <c r="DG181" i="11" s="1"/>
  <c r="DH181" i="11" s="1"/>
  <c r="DI181" i="11" s="1"/>
  <c r="DJ181" i="11" s="1"/>
  <c r="DK181" i="11" s="1"/>
  <c r="DL181" i="11" s="1"/>
  <c r="DM181" i="11" s="1"/>
  <c r="DN181" i="11" s="1"/>
  <c r="DO181" i="11" s="1"/>
  <c r="DP181" i="11" s="1"/>
  <c r="DQ181" i="11" s="1"/>
  <c r="DR181" i="11" s="1"/>
  <c r="DS181" i="11" s="1"/>
  <c r="DT181" i="11" s="1"/>
  <c r="DU181" i="11" s="1"/>
  <c r="DV181" i="11" s="1"/>
  <c r="DW181" i="11" s="1"/>
  <c r="DX181" i="11" s="1"/>
  <c r="DY181" i="11" s="1"/>
  <c r="DZ181" i="11" s="1"/>
  <c r="EA181" i="11" s="1"/>
  <c r="EB181" i="11" s="1"/>
  <c r="EC181" i="11" s="1"/>
  <c r="ED181" i="11" s="1"/>
  <c r="CP181" i="11"/>
  <c r="CQ181" i="11" s="1"/>
  <c r="CR181" i="11" s="1"/>
  <c r="CS181" i="11" s="1"/>
  <c r="CT181" i="11" s="1"/>
  <c r="CU181" i="11" s="1"/>
  <c r="CV181" i="11" s="1"/>
  <c r="CW181" i="11" s="1"/>
  <c r="CX181" i="11" s="1"/>
  <c r="CY181" i="11" s="1"/>
  <c r="CZ181" i="11" s="1"/>
  <c r="DA181" i="11" s="1"/>
  <c r="DB181" i="11" s="1"/>
  <c r="DC181" i="11" s="1"/>
  <c r="DD181" i="11" s="1"/>
  <c r="CQ180" i="11"/>
  <c r="CR180" i="11" s="1"/>
  <c r="CS180" i="11" s="1"/>
  <c r="CT180" i="11" s="1"/>
  <c r="CU180" i="11" s="1"/>
  <c r="CV180" i="11" s="1"/>
  <c r="CW180" i="11" s="1"/>
  <c r="CX180" i="11" s="1"/>
  <c r="CY180" i="11" s="1"/>
  <c r="CZ180" i="11" s="1"/>
  <c r="DA180" i="11" s="1"/>
  <c r="DB180" i="11" s="1"/>
  <c r="DC180" i="11" s="1"/>
  <c r="DD180" i="11" s="1"/>
  <c r="DE180" i="11" s="1"/>
  <c r="DF180" i="11" s="1"/>
  <c r="DG180" i="11" s="1"/>
  <c r="DH180" i="11" s="1"/>
  <c r="DI180" i="11" s="1"/>
  <c r="DJ180" i="11" s="1"/>
  <c r="DK180" i="11" s="1"/>
  <c r="DL180" i="11" s="1"/>
  <c r="DM180" i="11" s="1"/>
  <c r="DN180" i="11" s="1"/>
  <c r="DO180" i="11" s="1"/>
  <c r="DP180" i="11" s="1"/>
  <c r="DQ180" i="11" s="1"/>
  <c r="DR180" i="11" s="1"/>
  <c r="DS180" i="11" s="1"/>
  <c r="DT180" i="11" s="1"/>
  <c r="DU180" i="11" s="1"/>
  <c r="DV180" i="11" s="1"/>
  <c r="DW180" i="11" s="1"/>
  <c r="DX180" i="11" s="1"/>
  <c r="DY180" i="11" s="1"/>
  <c r="DZ180" i="11" s="1"/>
  <c r="EA180" i="11" s="1"/>
  <c r="EB180" i="11" s="1"/>
  <c r="EC180" i="11" s="1"/>
  <c r="ED180" i="11" s="1"/>
  <c r="CP180" i="11"/>
  <c r="CU179" i="11"/>
  <c r="CV179" i="11" s="1"/>
  <c r="CW179" i="11" s="1"/>
  <c r="CX179" i="11" s="1"/>
  <c r="CY179" i="11" s="1"/>
  <c r="CZ179" i="11" s="1"/>
  <c r="DA179" i="11" s="1"/>
  <c r="DB179" i="11" s="1"/>
  <c r="DC179" i="11" s="1"/>
  <c r="DD179" i="11" s="1"/>
  <c r="DE179" i="11" s="1"/>
  <c r="DF179" i="11" s="1"/>
  <c r="DG179" i="11" s="1"/>
  <c r="DH179" i="11" s="1"/>
  <c r="DI179" i="11" s="1"/>
  <c r="DJ179" i="11" s="1"/>
  <c r="DK179" i="11" s="1"/>
  <c r="DL179" i="11" s="1"/>
  <c r="DM179" i="11" s="1"/>
  <c r="DN179" i="11" s="1"/>
  <c r="DO179" i="11" s="1"/>
  <c r="DP179" i="11" s="1"/>
  <c r="DQ179" i="11" s="1"/>
  <c r="DR179" i="11" s="1"/>
  <c r="DS179" i="11" s="1"/>
  <c r="DT179" i="11" s="1"/>
  <c r="DU179" i="11" s="1"/>
  <c r="DV179" i="11" s="1"/>
  <c r="DW179" i="11" s="1"/>
  <c r="DX179" i="11" s="1"/>
  <c r="DY179" i="11" s="1"/>
  <c r="DZ179" i="11" s="1"/>
  <c r="EA179" i="11" s="1"/>
  <c r="EB179" i="11" s="1"/>
  <c r="EC179" i="11" s="1"/>
  <c r="ED179" i="11" s="1"/>
  <c r="CR179" i="11"/>
  <c r="CS179" i="11" s="1"/>
  <c r="CT179" i="11" s="1"/>
  <c r="CQ179" i="11"/>
  <c r="CP179" i="11"/>
  <c r="EC178" i="11"/>
  <c r="ED178" i="11" s="1"/>
  <c r="CW178" i="11"/>
  <c r="CX178" i="11" s="1"/>
  <c r="CY178" i="11" s="1"/>
  <c r="CZ178" i="11" s="1"/>
  <c r="DA178" i="11" s="1"/>
  <c r="DB178" i="11" s="1"/>
  <c r="DC178" i="11" s="1"/>
  <c r="DD178" i="11" s="1"/>
  <c r="DE178" i="11" s="1"/>
  <c r="DF178" i="11" s="1"/>
  <c r="DG178" i="11" s="1"/>
  <c r="DH178" i="11" s="1"/>
  <c r="DI178" i="11" s="1"/>
  <c r="DJ178" i="11" s="1"/>
  <c r="DK178" i="11" s="1"/>
  <c r="DL178" i="11" s="1"/>
  <c r="DM178" i="11" s="1"/>
  <c r="DN178" i="11" s="1"/>
  <c r="DO178" i="11" s="1"/>
  <c r="DP178" i="11" s="1"/>
  <c r="DQ178" i="11" s="1"/>
  <c r="DR178" i="11" s="1"/>
  <c r="DS178" i="11" s="1"/>
  <c r="DT178" i="11" s="1"/>
  <c r="DU178" i="11" s="1"/>
  <c r="DV178" i="11" s="1"/>
  <c r="DW178" i="11" s="1"/>
  <c r="DX178" i="11" s="1"/>
  <c r="DY178" i="11" s="1"/>
  <c r="DZ178" i="11" s="1"/>
  <c r="EA178" i="11" s="1"/>
  <c r="EB178" i="11" s="1"/>
  <c r="CR178" i="11"/>
  <c r="CS178" i="11" s="1"/>
  <c r="CT178" i="11" s="1"/>
  <c r="CU178" i="11" s="1"/>
  <c r="CV178" i="11" s="1"/>
  <c r="CQ178" i="11"/>
  <c r="CP178" i="11"/>
  <c r="CV177" i="11"/>
  <c r="CW177" i="11" s="1"/>
  <c r="CX177" i="11" s="1"/>
  <c r="CY177" i="11" s="1"/>
  <c r="CZ177" i="11" s="1"/>
  <c r="DA177" i="11" s="1"/>
  <c r="DB177" i="11" s="1"/>
  <c r="DC177" i="11" s="1"/>
  <c r="DD177" i="11" s="1"/>
  <c r="DE177" i="11" s="1"/>
  <c r="DF177" i="11" s="1"/>
  <c r="DG177" i="11" s="1"/>
  <c r="DH177" i="11" s="1"/>
  <c r="DI177" i="11" s="1"/>
  <c r="DJ177" i="11" s="1"/>
  <c r="DK177" i="11" s="1"/>
  <c r="DL177" i="11" s="1"/>
  <c r="DM177" i="11" s="1"/>
  <c r="DN177" i="11" s="1"/>
  <c r="DO177" i="11" s="1"/>
  <c r="DP177" i="11" s="1"/>
  <c r="DQ177" i="11" s="1"/>
  <c r="DR177" i="11" s="1"/>
  <c r="DS177" i="11" s="1"/>
  <c r="DT177" i="11" s="1"/>
  <c r="DU177" i="11" s="1"/>
  <c r="DV177" i="11" s="1"/>
  <c r="DW177" i="11" s="1"/>
  <c r="DX177" i="11" s="1"/>
  <c r="DY177" i="11" s="1"/>
  <c r="DZ177" i="11" s="1"/>
  <c r="EA177" i="11" s="1"/>
  <c r="EB177" i="11" s="1"/>
  <c r="EC177" i="11" s="1"/>
  <c r="ED177" i="11" s="1"/>
  <c r="CP177" i="11"/>
  <c r="CQ177" i="11" s="1"/>
  <c r="CR177" i="11" s="1"/>
  <c r="CS177" i="11" s="1"/>
  <c r="CT177" i="11" s="1"/>
  <c r="CU177" i="11" s="1"/>
  <c r="DZ176" i="11"/>
  <c r="EA176" i="11" s="1"/>
  <c r="EB176" i="11" s="1"/>
  <c r="EC176" i="11" s="1"/>
  <c r="ED176" i="11" s="1"/>
  <c r="DE176" i="11"/>
  <c r="DF176" i="11" s="1"/>
  <c r="DG176" i="11" s="1"/>
  <c r="DH176" i="11" s="1"/>
  <c r="DI176" i="11" s="1"/>
  <c r="DJ176" i="11" s="1"/>
  <c r="DK176" i="11" s="1"/>
  <c r="DL176" i="11" s="1"/>
  <c r="DM176" i="11" s="1"/>
  <c r="DN176" i="11" s="1"/>
  <c r="DO176" i="11" s="1"/>
  <c r="DP176" i="11" s="1"/>
  <c r="DQ176" i="11" s="1"/>
  <c r="DR176" i="11" s="1"/>
  <c r="DS176" i="11" s="1"/>
  <c r="DT176" i="11" s="1"/>
  <c r="DU176" i="11" s="1"/>
  <c r="DV176" i="11" s="1"/>
  <c r="DW176" i="11" s="1"/>
  <c r="DX176" i="11" s="1"/>
  <c r="DY176" i="11" s="1"/>
  <c r="CT176" i="11"/>
  <c r="CU176" i="11" s="1"/>
  <c r="CV176" i="11" s="1"/>
  <c r="CW176" i="11" s="1"/>
  <c r="CX176" i="11" s="1"/>
  <c r="CY176" i="11" s="1"/>
  <c r="CZ176" i="11" s="1"/>
  <c r="DA176" i="11" s="1"/>
  <c r="DB176" i="11" s="1"/>
  <c r="DC176" i="11" s="1"/>
  <c r="DD176" i="11" s="1"/>
  <c r="CP176" i="11"/>
  <c r="CQ176" i="11" s="1"/>
  <c r="CR176" i="11" s="1"/>
  <c r="CS176" i="11" s="1"/>
  <c r="DS175" i="11"/>
  <c r="DT175" i="11" s="1"/>
  <c r="DU175" i="11" s="1"/>
  <c r="DV175" i="11" s="1"/>
  <c r="DW175" i="11" s="1"/>
  <c r="DX175" i="11" s="1"/>
  <c r="DY175" i="11" s="1"/>
  <c r="DZ175" i="11" s="1"/>
  <c r="EA175" i="11" s="1"/>
  <c r="EB175" i="11" s="1"/>
  <c r="EC175" i="11" s="1"/>
  <c r="ED175" i="11" s="1"/>
  <c r="CX175" i="11"/>
  <c r="CY175" i="11" s="1"/>
  <c r="CZ175" i="11" s="1"/>
  <c r="DA175" i="11" s="1"/>
  <c r="DB175" i="11" s="1"/>
  <c r="DC175" i="11" s="1"/>
  <c r="DD175" i="11" s="1"/>
  <c r="DE175" i="11" s="1"/>
  <c r="DF175" i="11" s="1"/>
  <c r="DG175" i="11" s="1"/>
  <c r="DH175" i="11" s="1"/>
  <c r="DI175" i="11" s="1"/>
  <c r="DJ175" i="11" s="1"/>
  <c r="DK175" i="11" s="1"/>
  <c r="DL175" i="11" s="1"/>
  <c r="DM175" i="11" s="1"/>
  <c r="DN175" i="11" s="1"/>
  <c r="DO175" i="11" s="1"/>
  <c r="DP175" i="11" s="1"/>
  <c r="DQ175" i="11" s="1"/>
  <c r="DR175" i="11" s="1"/>
  <c r="CR175" i="11"/>
  <c r="CS175" i="11" s="1"/>
  <c r="CT175" i="11" s="1"/>
  <c r="CU175" i="11" s="1"/>
  <c r="CV175" i="11" s="1"/>
  <c r="CW175" i="11" s="1"/>
  <c r="CP175" i="11"/>
  <c r="CQ175" i="11" s="1"/>
  <c r="DQ174" i="11"/>
  <c r="DR174" i="11" s="1"/>
  <c r="DS174" i="11" s="1"/>
  <c r="DT174" i="11" s="1"/>
  <c r="DU174" i="11" s="1"/>
  <c r="DV174" i="11" s="1"/>
  <c r="DW174" i="11" s="1"/>
  <c r="DX174" i="11" s="1"/>
  <c r="DY174" i="11" s="1"/>
  <c r="DZ174" i="11" s="1"/>
  <c r="EA174" i="11" s="1"/>
  <c r="EB174" i="11" s="1"/>
  <c r="EC174" i="11" s="1"/>
  <c r="ED174" i="11" s="1"/>
  <c r="DA174" i="11"/>
  <c r="DB174" i="11" s="1"/>
  <c r="DC174" i="11" s="1"/>
  <c r="DD174" i="11" s="1"/>
  <c r="DE174" i="11" s="1"/>
  <c r="DF174" i="11" s="1"/>
  <c r="DG174" i="11" s="1"/>
  <c r="DH174" i="11" s="1"/>
  <c r="DI174" i="11" s="1"/>
  <c r="DJ174" i="11" s="1"/>
  <c r="DK174" i="11" s="1"/>
  <c r="DL174" i="11" s="1"/>
  <c r="DM174" i="11" s="1"/>
  <c r="DN174" i="11" s="1"/>
  <c r="DO174" i="11" s="1"/>
  <c r="DP174" i="11" s="1"/>
  <c r="CS174" i="11"/>
  <c r="CT174" i="11" s="1"/>
  <c r="CU174" i="11" s="1"/>
  <c r="CV174" i="11" s="1"/>
  <c r="CW174" i="11" s="1"/>
  <c r="CX174" i="11" s="1"/>
  <c r="CY174" i="11" s="1"/>
  <c r="CZ174" i="11" s="1"/>
  <c r="CP174" i="11"/>
  <c r="CQ174" i="11" s="1"/>
  <c r="CR174" i="11" s="1"/>
  <c r="DU173" i="11"/>
  <c r="DV173" i="11" s="1"/>
  <c r="DW173" i="11" s="1"/>
  <c r="DX173" i="11" s="1"/>
  <c r="DY173" i="11" s="1"/>
  <c r="DZ173" i="11" s="1"/>
  <c r="EA173" i="11" s="1"/>
  <c r="EB173" i="11" s="1"/>
  <c r="EC173" i="11" s="1"/>
  <c r="ED173" i="11" s="1"/>
  <c r="DE173" i="11"/>
  <c r="DF173" i="11" s="1"/>
  <c r="DG173" i="11" s="1"/>
  <c r="DH173" i="11" s="1"/>
  <c r="DI173" i="11" s="1"/>
  <c r="DJ173" i="11" s="1"/>
  <c r="DK173" i="11" s="1"/>
  <c r="DL173" i="11" s="1"/>
  <c r="DM173" i="11" s="1"/>
  <c r="DN173" i="11" s="1"/>
  <c r="DO173" i="11" s="1"/>
  <c r="DP173" i="11" s="1"/>
  <c r="DQ173" i="11" s="1"/>
  <c r="DR173" i="11" s="1"/>
  <c r="DS173" i="11" s="1"/>
  <c r="DT173" i="11" s="1"/>
  <c r="CW173" i="11"/>
  <c r="CX173" i="11" s="1"/>
  <c r="CY173" i="11" s="1"/>
  <c r="CZ173" i="11" s="1"/>
  <c r="DA173" i="11" s="1"/>
  <c r="DB173" i="11" s="1"/>
  <c r="DC173" i="11" s="1"/>
  <c r="DD173" i="11" s="1"/>
  <c r="CS173" i="11"/>
  <c r="CT173" i="11" s="1"/>
  <c r="CU173" i="11" s="1"/>
  <c r="CV173" i="11" s="1"/>
  <c r="CP173" i="11"/>
  <c r="CQ173" i="11" s="1"/>
  <c r="CR173" i="11" s="1"/>
  <c r="CT172" i="11"/>
  <c r="CU172" i="11" s="1"/>
  <c r="CV172" i="11" s="1"/>
  <c r="CW172" i="11" s="1"/>
  <c r="CX172" i="11" s="1"/>
  <c r="CY172" i="11" s="1"/>
  <c r="CZ172" i="11" s="1"/>
  <c r="DA172" i="11" s="1"/>
  <c r="DB172" i="11" s="1"/>
  <c r="DC172" i="11" s="1"/>
  <c r="DD172" i="11" s="1"/>
  <c r="DE172" i="11" s="1"/>
  <c r="DF172" i="11" s="1"/>
  <c r="DG172" i="11" s="1"/>
  <c r="DH172" i="11" s="1"/>
  <c r="DI172" i="11" s="1"/>
  <c r="DJ172" i="11" s="1"/>
  <c r="DK172" i="11" s="1"/>
  <c r="DL172" i="11" s="1"/>
  <c r="DM172" i="11" s="1"/>
  <c r="DN172" i="11" s="1"/>
  <c r="DO172" i="11" s="1"/>
  <c r="DP172" i="11" s="1"/>
  <c r="DQ172" i="11" s="1"/>
  <c r="DR172" i="11" s="1"/>
  <c r="DS172" i="11" s="1"/>
  <c r="DT172" i="11" s="1"/>
  <c r="DU172" i="11" s="1"/>
  <c r="DV172" i="11" s="1"/>
  <c r="DW172" i="11" s="1"/>
  <c r="DX172" i="11" s="1"/>
  <c r="DY172" i="11" s="1"/>
  <c r="DZ172" i="11" s="1"/>
  <c r="EA172" i="11" s="1"/>
  <c r="EB172" i="11" s="1"/>
  <c r="EC172" i="11" s="1"/>
  <c r="ED172" i="11" s="1"/>
  <c r="CP172" i="11"/>
  <c r="CQ172" i="11" s="1"/>
  <c r="CR172" i="11" s="1"/>
  <c r="CS172" i="11" s="1"/>
  <c r="CU171" i="11"/>
  <c r="CV171" i="11" s="1"/>
  <c r="CW171" i="11" s="1"/>
  <c r="CX171" i="11" s="1"/>
  <c r="CY171" i="11" s="1"/>
  <c r="CZ171" i="11" s="1"/>
  <c r="DA171" i="11" s="1"/>
  <c r="DB171" i="11" s="1"/>
  <c r="DC171" i="11" s="1"/>
  <c r="DD171" i="11" s="1"/>
  <c r="DE171" i="11" s="1"/>
  <c r="DF171" i="11" s="1"/>
  <c r="DG171" i="11" s="1"/>
  <c r="DH171" i="11" s="1"/>
  <c r="DI171" i="11" s="1"/>
  <c r="DJ171" i="11" s="1"/>
  <c r="DK171" i="11" s="1"/>
  <c r="DL171" i="11" s="1"/>
  <c r="DM171" i="11" s="1"/>
  <c r="DN171" i="11" s="1"/>
  <c r="DO171" i="11" s="1"/>
  <c r="DP171" i="11" s="1"/>
  <c r="DQ171" i="11" s="1"/>
  <c r="DR171" i="11" s="1"/>
  <c r="DS171" i="11" s="1"/>
  <c r="DT171" i="11" s="1"/>
  <c r="DU171" i="11" s="1"/>
  <c r="DV171" i="11" s="1"/>
  <c r="DW171" i="11" s="1"/>
  <c r="DX171" i="11" s="1"/>
  <c r="DY171" i="11" s="1"/>
  <c r="DZ171" i="11" s="1"/>
  <c r="EA171" i="11" s="1"/>
  <c r="EB171" i="11" s="1"/>
  <c r="EC171" i="11" s="1"/>
  <c r="ED171" i="11" s="1"/>
  <c r="CQ171" i="11"/>
  <c r="CR171" i="11" s="1"/>
  <c r="CS171" i="11" s="1"/>
  <c r="CT171" i="11" s="1"/>
  <c r="CP171" i="11"/>
  <c r="DA170" i="11"/>
  <c r="DB170" i="11" s="1"/>
  <c r="DC170" i="11" s="1"/>
  <c r="DD170" i="11" s="1"/>
  <c r="DE170" i="11" s="1"/>
  <c r="DF170" i="11" s="1"/>
  <c r="DG170" i="11" s="1"/>
  <c r="DH170" i="11" s="1"/>
  <c r="DI170" i="11" s="1"/>
  <c r="DJ170" i="11" s="1"/>
  <c r="DK170" i="11" s="1"/>
  <c r="DL170" i="11" s="1"/>
  <c r="DM170" i="11" s="1"/>
  <c r="DN170" i="11" s="1"/>
  <c r="DO170" i="11" s="1"/>
  <c r="DP170" i="11" s="1"/>
  <c r="DQ170" i="11" s="1"/>
  <c r="DR170" i="11" s="1"/>
  <c r="DS170" i="11" s="1"/>
  <c r="DT170" i="11" s="1"/>
  <c r="DU170" i="11" s="1"/>
  <c r="DV170" i="11" s="1"/>
  <c r="DW170" i="11" s="1"/>
  <c r="DX170" i="11" s="1"/>
  <c r="DY170" i="11" s="1"/>
  <c r="DZ170" i="11" s="1"/>
  <c r="EA170" i="11" s="1"/>
  <c r="EB170" i="11" s="1"/>
  <c r="EC170" i="11" s="1"/>
  <c r="ED170" i="11" s="1"/>
  <c r="CS170" i="11"/>
  <c r="CT170" i="11" s="1"/>
  <c r="CU170" i="11" s="1"/>
  <c r="CV170" i="11" s="1"/>
  <c r="CW170" i="11" s="1"/>
  <c r="CX170" i="11" s="1"/>
  <c r="CY170" i="11" s="1"/>
  <c r="CZ170" i="11" s="1"/>
  <c r="CP170" i="11"/>
  <c r="CQ170" i="11" s="1"/>
  <c r="CR170" i="11" s="1"/>
  <c r="DE169" i="11"/>
  <c r="DF169" i="11" s="1"/>
  <c r="DG169" i="11" s="1"/>
  <c r="DH169" i="11" s="1"/>
  <c r="DI169" i="11" s="1"/>
  <c r="DJ169" i="11" s="1"/>
  <c r="DK169" i="11" s="1"/>
  <c r="DL169" i="11" s="1"/>
  <c r="DM169" i="11" s="1"/>
  <c r="DN169" i="11" s="1"/>
  <c r="DO169" i="11" s="1"/>
  <c r="DP169" i="11" s="1"/>
  <c r="DQ169" i="11" s="1"/>
  <c r="DR169" i="11" s="1"/>
  <c r="DS169" i="11" s="1"/>
  <c r="DT169" i="11" s="1"/>
  <c r="DU169" i="11" s="1"/>
  <c r="DV169" i="11" s="1"/>
  <c r="DW169" i="11" s="1"/>
  <c r="DX169" i="11" s="1"/>
  <c r="DY169" i="11" s="1"/>
  <c r="DZ169" i="11" s="1"/>
  <c r="EA169" i="11" s="1"/>
  <c r="EB169" i="11" s="1"/>
  <c r="EC169" i="11" s="1"/>
  <c r="ED169" i="11" s="1"/>
  <c r="CW169" i="11"/>
  <c r="CX169" i="11" s="1"/>
  <c r="CY169" i="11" s="1"/>
  <c r="CZ169" i="11" s="1"/>
  <c r="DA169" i="11" s="1"/>
  <c r="DB169" i="11" s="1"/>
  <c r="DC169" i="11" s="1"/>
  <c r="DD169" i="11" s="1"/>
  <c r="CS169" i="11"/>
  <c r="CT169" i="11" s="1"/>
  <c r="CU169" i="11" s="1"/>
  <c r="CV169" i="11" s="1"/>
  <c r="CP169" i="11"/>
  <c r="CQ169" i="11" s="1"/>
  <c r="CR169" i="11" s="1"/>
  <c r="DJ168" i="11"/>
  <c r="DK168" i="11" s="1"/>
  <c r="DL168" i="11" s="1"/>
  <c r="DM168" i="11" s="1"/>
  <c r="DN168" i="11" s="1"/>
  <c r="DO168" i="11" s="1"/>
  <c r="DP168" i="11" s="1"/>
  <c r="DQ168" i="11" s="1"/>
  <c r="DR168" i="11" s="1"/>
  <c r="DS168" i="11" s="1"/>
  <c r="DT168" i="11" s="1"/>
  <c r="DU168" i="11" s="1"/>
  <c r="DV168" i="11" s="1"/>
  <c r="DW168" i="11" s="1"/>
  <c r="DX168" i="11" s="1"/>
  <c r="DY168" i="11" s="1"/>
  <c r="DZ168" i="11" s="1"/>
  <c r="EA168" i="11" s="1"/>
  <c r="EB168" i="11" s="1"/>
  <c r="EC168" i="11" s="1"/>
  <c r="ED168" i="11" s="1"/>
  <c r="CT168" i="11"/>
  <c r="CU168" i="11" s="1"/>
  <c r="CV168" i="11" s="1"/>
  <c r="CW168" i="11" s="1"/>
  <c r="CX168" i="11" s="1"/>
  <c r="CY168" i="11" s="1"/>
  <c r="CZ168" i="11" s="1"/>
  <c r="DA168" i="11" s="1"/>
  <c r="DB168" i="11" s="1"/>
  <c r="DC168" i="11" s="1"/>
  <c r="DD168" i="11" s="1"/>
  <c r="DE168" i="11" s="1"/>
  <c r="DF168" i="11" s="1"/>
  <c r="DG168" i="11" s="1"/>
  <c r="DH168" i="11" s="1"/>
  <c r="DI168" i="11" s="1"/>
  <c r="CP168" i="11"/>
  <c r="CQ168" i="11" s="1"/>
  <c r="CR168" i="11" s="1"/>
  <c r="CS168" i="11" s="1"/>
  <c r="DK167" i="11"/>
  <c r="DL167" i="11" s="1"/>
  <c r="DM167" i="11" s="1"/>
  <c r="DN167" i="11" s="1"/>
  <c r="DO167" i="11" s="1"/>
  <c r="DP167" i="11" s="1"/>
  <c r="DQ167" i="11" s="1"/>
  <c r="DR167" i="11" s="1"/>
  <c r="DS167" i="11" s="1"/>
  <c r="DT167" i="11" s="1"/>
  <c r="DU167" i="11" s="1"/>
  <c r="DV167" i="11" s="1"/>
  <c r="DW167" i="11" s="1"/>
  <c r="DX167" i="11" s="1"/>
  <c r="DY167" i="11" s="1"/>
  <c r="DZ167" i="11" s="1"/>
  <c r="EA167" i="11" s="1"/>
  <c r="EB167" i="11" s="1"/>
  <c r="EC167" i="11" s="1"/>
  <c r="ED167" i="11" s="1"/>
  <c r="CU167" i="11"/>
  <c r="CV167" i="11" s="1"/>
  <c r="CW167" i="11" s="1"/>
  <c r="CX167" i="11" s="1"/>
  <c r="CY167" i="11" s="1"/>
  <c r="CZ167" i="11" s="1"/>
  <c r="DA167" i="11" s="1"/>
  <c r="DB167" i="11" s="1"/>
  <c r="DC167" i="11" s="1"/>
  <c r="DD167" i="11" s="1"/>
  <c r="DE167" i="11" s="1"/>
  <c r="DF167" i="11" s="1"/>
  <c r="DG167" i="11" s="1"/>
  <c r="DH167" i="11" s="1"/>
  <c r="DI167" i="11" s="1"/>
  <c r="DJ167" i="11" s="1"/>
  <c r="CQ167" i="11"/>
  <c r="CR167" i="11" s="1"/>
  <c r="CS167" i="11" s="1"/>
  <c r="CT167" i="11" s="1"/>
  <c r="CP167" i="11"/>
  <c r="DQ166" i="11"/>
  <c r="DR166" i="11" s="1"/>
  <c r="DS166" i="11" s="1"/>
  <c r="DT166" i="11" s="1"/>
  <c r="DU166" i="11" s="1"/>
  <c r="DV166" i="11" s="1"/>
  <c r="DW166" i="11" s="1"/>
  <c r="DX166" i="11" s="1"/>
  <c r="DY166" i="11" s="1"/>
  <c r="DZ166" i="11" s="1"/>
  <c r="EA166" i="11" s="1"/>
  <c r="EB166" i="11" s="1"/>
  <c r="EC166" i="11" s="1"/>
  <c r="ED166" i="11" s="1"/>
  <c r="DA166" i="11"/>
  <c r="DB166" i="11" s="1"/>
  <c r="DC166" i="11" s="1"/>
  <c r="DD166" i="11" s="1"/>
  <c r="DE166" i="11" s="1"/>
  <c r="DF166" i="11" s="1"/>
  <c r="DG166" i="11" s="1"/>
  <c r="DH166" i="11" s="1"/>
  <c r="DI166" i="11" s="1"/>
  <c r="DJ166" i="11" s="1"/>
  <c r="DK166" i="11" s="1"/>
  <c r="DL166" i="11" s="1"/>
  <c r="DM166" i="11" s="1"/>
  <c r="DN166" i="11" s="1"/>
  <c r="DO166" i="11" s="1"/>
  <c r="DP166" i="11" s="1"/>
  <c r="CS166" i="11"/>
  <c r="CT166" i="11" s="1"/>
  <c r="CU166" i="11" s="1"/>
  <c r="CV166" i="11" s="1"/>
  <c r="CW166" i="11" s="1"/>
  <c r="CX166" i="11" s="1"/>
  <c r="CY166" i="11" s="1"/>
  <c r="CZ166" i="11" s="1"/>
  <c r="CP166" i="11"/>
  <c r="CQ166" i="11" s="1"/>
  <c r="CR166" i="11" s="1"/>
  <c r="DU165" i="11"/>
  <c r="DV165" i="11" s="1"/>
  <c r="DW165" i="11" s="1"/>
  <c r="DX165" i="11" s="1"/>
  <c r="DY165" i="11" s="1"/>
  <c r="DZ165" i="11" s="1"/>
  <c r="EA165" i="11" s="1"/>
  <c r="EB165" i="11" s="1"/>
  <c r="EC165" i="11" s="1"/>
  <c r="ED165" i="11" s="1"/>
  <c r="DE165" i="11"/>
  <c r="DF165" i="11" s="1"/>
  <c r="DG165" i="11" s="1"/>
  <c r="DH165" i="11" s="1"/>
  <c r="DI165" i="11" s="1"/>
  <c r="DJ165" i="11" s="1"/>
  <c r="DK165" i="11" s="1"/>
  <c r="DL165" i="11" s="1"/>
  <c r="DM165" i="11" s="1"/>
  <c r="DN165" i="11" s="1"/>
  <c r="DO165" i="11" s="1"/>
  <c r="DP165" i="11" s="1"/>
  <c r="DQ165" i="11" s="1"/>
  <c r="DR165" i="11" s="1"/>
  <c r="DS165" i="11" s="1"/>
  <c r="DT165" i="11" s="1"/>
  <c r="CW165" i="11"/>
  <c r="CX165" i="11" s="1"/>
  <c r="CY165" i="11" s="1"/>
  <c r="CZ165" i="11" s="1"/>
  <c r="DA165" i="11" s="1"/>
  <c r="DB165" i="11" s="1"/>
  <c r="DC165" i="11" s="1"/>
  <c r="DD165" i="11" s="1"/>
  <c r="CS165" i="11"/>
  <c r="CT165" i="11" s="1"/>
  <c r="CU165" i="11" s="1"/>
  <c r="CV165" i="11" s="1"/>
  <c r="CP165" i="11"/>
  <c r="CQ165" i="11" s="1"/>
  <c r="CR165" i="11" s="1"/>
  <c r="CT164" i="11"/>
  <c r="CU164" i="11" s="1"/>
  <c r="CV164" i="11" s="1"/>
  <c r="CW164" i="11" s="1"/>
  <c r="CX164" i="11" s="1"/>
  <c r="CY164" i="11" s="1"/>
  <c r="CZ164" i="11" s="1"/>
  <c r="DA164" i="11" s="1"/>
  <c r="DB164" i="11" s="1"/>
  <c r="DC164" i="11" s="1"/>
  <c r="DD164" i="11" s="1"/>
  <c r="DE164" i="11" s="1"/>
  <c r="DF164" i="11" s="1"/>
  <c r="DG164" i="11" s="1"/>
  <c r="DH164" i="11" s="1"/>
  <c r="DI164" i="11" s="1"/>
  <c r="DJ164" i="11" s="1"/>
  <c r="DK164" i="11" s="1"/>
  <c r="DL164" i="11" s="1"/>
  <c r="DM164" i="11" s="1"/>
  <c r="DN164" i="11" s="1"/>
  <c r="DO164" i="11" s="1"/>
  <c r="DP164" i="11" s="1"/>
  <c r="DQ164" i="11" s="1"/>
  <c r="DR164" i="11" s="1"/>
  <c r="DS164" i="11" s="1"/>
  <c r="DT164" i="11" s="1"/>
  <c r="DU164" i="11" s="1"/>
  <c r="DV164" i="11" s="1"/>
  <c r="DW164" i="11" s="1"/>
  <c r="DX164" i="11" s="1"/>
  <c r="DY164" i="11" s="1"/>
  <c r="DZ164" i="11" s="1"/>
  <c r="EA164" i="11" s="1"/>
  <c r="EB164" i="11" s="1"/>
  <c r="EC164" i="11" s="1"/>
  <c r="ED164" i="11" s="1"/>
  <c r="CP164" i="11"/>
  <c r="CQ164" i="11" s="1"/>
  <c r="CR164" i="11" s="1"/>
  <c r="CS164" i="11" s="1"/>
  <c r="CU163" i="11"/>
  <c r="CV163" i="11" s="1"/>
  <c r="CW163" i="11" s="1"/>
  <c r="CX163" i="11" s="1"/>
  <c r="CY163" i="11" s="1"/>
  <c r="CZ163" i="11" s="1"/>
  <c r="DA163" i="11" s="1"/>
  <c r="DB163" i="11" s="1"/>
  <c r="DC163" i="11" s="1"/>
  <c r="DD163" i="11" s="1"/>
  <c r="DE163" i="11" s="1"/>
  <c r="DF163" i="11" s="1"/>
  <c r="DG163" i="11" s="1"/>
  <c r="DH163" i="11" s="1"/>
  <c r="DI163" i="11" s="1"/>
  <c r="DJ163" i="11" s="1"/>
  <c r="DK163" i="11" s="1"/>
  <c r="DL163" i="11" s="1"/>
  <c r="DM163" i="11" s="1"/>
  <c r="DN163" i="11" s="1"/>
  <c r="DO163" i="11" s="1"/>
  <c r="DP163" i="11" s="1"/>
  <c r="DQ163" i="11" s="1"/>
  <c r="DR163" i="11" s="1"/>
  <c r="DS163" i="11" s="1"/>
  <c r="DT163" i="11" s="1"/>
  <c r="DU163" i="11" s="1"/>
  <c r="DV163" i="11" s="1"/>
  <c r="DW163" i="11" s="1"/>
  <c r="DX163" i="11" s="1"/>
  <c r="DY163" i="11" s="1"/>
  <c r="DZ163" i="11" s="1"/>
  <c r="EA163" i="11" s="1"/>
  <c r="EB163" i="11" s="1"/>
  <c r="EC163" i="11" s="1"/>
  <c r="ED163" i="11" s="1"/>
  <c r="CQ163" i="11"/>
  <c r="CR163" i="11" s="1"/>
  <c r="CS163" i="11" s="1"/>
  <c r="CT163" i="11" s="1"/>
  <c r="CP163" i="11"/>
  <c r="DA162" i="11"/>
  <c r="DB162" i="11" s="1"/>
  <c r="DC162" i="11" s="1"/>
  <c r="DD162" i="11" s="1"/>
  <c r="DE162" i="11" s="1"/>
  <c r="DF162" i="11" s="1"/>
  <c r="DG162" i="11" s="1"/>
  <c r="DH162" i="11" s="1"/>
  <c r="DI162" i="11" s="1"/>
  <c r="DJ162" i="11" s="1"/>
  <c r="DK162" i="11" s="1"/>
  <c r="DL162" i="11" s="1"/>
  <c r="DM162" i="11" s="1"/>
  <c r="DN162" i="11" s="1"/>
  <c r="DO162" i="11" s="1"/>
  <c r="DP162" i="11" s="1"/>
  <c r="DQ162" i="11" s="1"/>
  <c r="DR162" i="11" s="1"/>
  <c r="DS162" i="11" s="1"/>
  <c r="DT162" i="11" s="1"/>
  <c r="DU162" i="11" s="1"/>
  <c r="DV162" i="11" s="1"/>
  <c r="DW162" i="11" s="1"/>
  <c r="DX162" i="11" s="1"/>
  <c r="DY162" i="11" s="1"/>
  <c r="DZ162" i="11" s="1"/>
  <c r="EA162" i="11" s="1"/>
  <c r="EB162" i="11" s="1"/>
  <c r="EC162" i="11" s="1"/>
  <c r="ED162" i="11" s="1"/>
  <c r="CS162" i="11"/>
  <c r="CT162" i="11" s="1"/>
  <c r="CU162" i="11" s="1"/>
  <c r="CV162" i="11" s="1"/>
  <c r="CW162" i="11" s="1"/>
  <c r="CX162" i="11" s="1"/>
  <c r="CY162" i="11" s="1"/>
  <c r="CZ162" i="11" s="1"/>
  <c r="CP162" i="11"/>
  <c r="CQ162" i="11" s="1"/>
  <c r="CR162" i="11" s="1"/>
  <c r="DE161" i="11"/>
  <c r="DF161" i="11" s="1"/>
  <c r="DG161" i="11" s="1"/>
  <c r="DH161" i="11" s="1"/>
  <c r="DI161" i="11" s="1"/>
  <c r="DJ161" i="11" s="1"/>
  <c r="DK161" i="11" s="1"/>
  <c r="DL161" i="11" s="1"/>
  <c r="DM161" i="11" s="1"/>
  <c r="DN161" i="11" s="1"/>
  <c r="DO161" i="11" s="1"/>
  <c r="DP161" i="11" s="1"/>
  <c r="DQ161" i="11" s="1"/>
  <c r="DR161" i="11" s="1"/>
  <c r="DS161" i="11" s="1"/>
  <c r="DT161" i="11" s="1"/>
  <c r="DU161" i="11" s="1"/>
  <c r="DV161" i="11" s="1"/>
  <c r="DW161" i="11" s="1"/>
  <c r="DX161" i="11" s="1"/>
  <c r="DY161" i="11" s="1"/>
  <c r="DZ161" i="11" s="1"/>
  <c r="EA161" i="11" s="1"/>
  <c r="EB161" i="11" s="1"/>
  <c r="EC161" i="11" s="1"/>
  <c r="ED161" i="11" s="1"/>
  <c r="CW161" i="11"/>
  <c r="CX161" i="11" s="1"/>
  <c r="CY161" i="11" s="1"/>
  <c r="CZ161" i="11" s="1"/>
  <c r="DA161" i="11" s="1"/>
  <c r="DB161" i="11" s="1"/>
  <c r="DC161" i="11" s="1"/>
  <c r="DD161" i="11" s="1"/>
  <c r="CS161" i="11"/>
  <c r="CT161" i="11" s="1"/>
  <c r="CU161" i="11" s="1"/>
  <c r="CV161" i="11" s="1"/>
  <c r="CP161" i="11"/>
  <c r="CQ161" i="11" s="1"/>
  <c r="CR161" i="11" s="1"/>
  <c r="DJ160" i="11"/>
  <c r="DK160" i="11" s="1"/>
  <c r="DL160" i="11" s="1"/>
  <c r="DM160" i="11" s="1"/>
  <c r="DN160" i="11" s="1"/>
  <c r="DO160" i="11" s="1"/>
  <c r="DP160" i="11" s="1"/>
  <c r="DQ160" i="11" s="1"/>
  <c r="DR160" i="11" s="1"/>
  <c r="DS160" i="11" s="1"/>
  <c r="DT160" i="11" s="1"/>
  <c r="DU160" i="11" s="1"/>
  <c r="DV160" i="11" s="1"/>
  <c r="DW160" i="11" s="1"/>
  <c r="DX160" i="11" s="1"/>
  <c r="DY160" i="11" s="1"/>
  <c r="DZ160" i="11" s="1"/>
  <c r="EA160" i="11" s="1"/>
  <c r="EB160" i="11" s="1"/>
  <c r="EC160" i="11" s="1"/>
  <c r="ED160" i="11" s="1"/>
  <c r="CT160" i="11"/>
  <c r="CU160" i="11" s="1"/>
  <c r="CV160" i="11" s="1"/>
  <c r="CW160" i="11" s="1"/>
  <c r="CX160" i="11" s="1"/>
  <c r="CY160" i="11" s="1"/>
  <c r="CZ160" i="11" s="1"/>
  <c r="DA160" i="11" s="1"/>
  <c r="DB160" i="11" s="1"/>
  <c r="DC160" i="11" s="1"/>
  <c r="DD160" i="11" s="1"/>
  <c r="DE160" i="11" s="1"/>
  <c r="DF160" i="11" s="1"/>
  <c r="DG160" i="11" s="1"/>
  <c r="DH160" i="11" s="1"/>
  <c r="DI160" i="11" s="1"/>
  <c r="CP160" i="11"/>
  <c r="CQ160" i="11" s="1"/>
  <c r="CR160" i="11" s="1"/>
  <c r="CS160" i="11" s="1"/>
  <c r="DK159" i="11"/>
  <c r="DL159" i="11" s="1"/>
  <c r="DM159" i="11" s="1"/>
  <c r="DN159" i="11" s="1"/>
  <c r="DO159" i="11" s="1"/>
  <c r="DP159" i="11" s="1"/>
  <c r="DQ159" i="11" s="1"/>
  <c r="DR159" i="11" s="1"/>
  <c r="DS159" i="11" s="1"/>
  <c r="DT159" i="11" s="1"/>
  <c r="DU159" i="11" s="1"/>
  <c r="DV159" i="11" s="1"/>
  <c r="DW159" i="11" s="1"/>
  <c r="DX159" i="11" s="1"/>
  <c r="DY159" i="11" s="1"/>
  <c r="DZ159" i="11" s="1"/>
  <c r="EA159" i="11" s="1"/>
  <c r="EB159" i="11" s="1"/>
  <c r="EC159" i="11" s="1"/>
  <c r="ED159" i="11" s="1"/>
  <c r="CU159" i="11"/>
  <c r="CV159" i="11" s="1"/>
  <c r="CW159" i="11" s="1"/>
  <c r="CX159" i="11" s="1"/>
  <c r="CY159" i="11" s="1"/>
  <c r="CZ159" i="11" s="1"/>
  <c r="DA159" i="11" s="1"/>
  <c r="DB159" i="11" s="1"/>
  <c r="DC159" i="11" s="1"/>
  <c r="DD159" i="11" s="1"/>
  <c r="DE159" i="11" s="1"/>
  <c r="DF159" i="11" s="1"/>
  <c r="DG159" i="11" s="1"/>
  <c r="DH159" i="11" s="1"/>
  <c r="DI159" i="11" s="1"/>
  <c r="DJ159" i="11" s="1"/>
  <c r="CQ159" i="11"/>
  <c r="CR159" i="11" s="1"/>
  <c r="CS159" i="11" s="1"/>
  <c r="CT159" i="11" s="1"/>
  <c r="CP159" i="11"/>
  <c r="DQ158" i="11"/>
  <c r="DR158" i="11" s="1"/>
  <c r="DS158" i="11" s="1"/>
  <c r="DT158" i="11" s="1"/>
  <c r="DU158" i="11" s="1"/>
  <c r="DV158" i="11" s="1"/>
  <c r="DW158" i="11" s="1"/>
  <c r="DX158" i="11" s="1"/>
  <c r="DY158" i="11" s="1"/>
  <c r="DZ158" i="11" s="1"/>
  <c r="EA158" i="11" s="1"/>
  <c r="EB158" i="11" s="1"/>
  <c r="EC158" i="11" s="1"/>
  <c r="ED158" i="11" s="1"/>
  <c r="DA158" i="11"/>
  <c r="DB158" i="11" s="1"/>
  <c r="DC158" i="11" s="1"/>
  <c r="DD158" i="11" s="1"/>
  <c r="DE158" i="11" s="1"/>
  <c r="DF158" i="11" s="1"/>
  <c r="DG158" i="11" s="1"/>
  <c r="DH158" i="11" s="1"/>
  <c r="DI158" i="11" s="1"/>
  <c r="DJ158" i="11" s="1"/>
  <c r="DK158" i="11" s="1"/>
  <c r="DL158" i="11" s="1"/>
  <c r="DM158" i="11" s="1"/>
  <c r="DN158" i="11" s="1"/>
  <c r="DO158" i="11" s="1"/>
  <c r="DP158" i="11" s="1"/>
  <c r="CS158" i="11"/>
  <c r="CT158" i="11" s="1"/>
  <c r="CU158" i="11" s="1"/>
  <c r="CV158" i="11" s="1"/>
  <c r="CW158" i="11" s="1"/>
  <c r="CX158" i="11" s="1"/>
  <c r="CY158" i="11" s="1"/>
  <c r="CZ158" i="11" s="1"/>
  <c r="CP158" i="11"/>
  <c r="CQ158" i="11" s="1"/>
  <c r="CR158" i="11" s="1"/>
  <c r="DU157" i="11"/>
  <c r="DV157" i="11" s="1"/>
  <c r="DW157" i="11" s="1"/>
  <c r="DX157" i="11" s="1"/>
  <c r="DY157" i="11" s="1"/>
  <c r="DZ157" i="11" s="1"/>
  <c r="EA157" i="11" s="1"/>
  <c r="EB157" i="11" s="1"/>
  <c r="EC157" i="11" s="1"/>
  <c r="ED157" i="11" s="1"/>
  <c r="DE157" i="11"/>
  <c r="DF157" i="11" s="1"/>
  <c r="DG157" i="11" s="1"/>
  <c r="DH157" i="11" s="1"/>
  <c r="DI157" i="11" s="1"/>
  <c r="DJ157" i="11" s="1"/>
  <c r="DK157" i="11" s="1"/>
  <c r="DL157" i="11" s="1"/>
  <c r="DM157" i="11" s="1"/>
  <c r="DN157" i="11" s="1"/>
  <c r="DO157" i="11" s="1"/>
  <c r="DP157" i="11" s="1"/>
  <c r="DQ157" i="11" s="1"/>
  <c r="DR157" i="11" s="1"/>
  <c r="DS157" i="11" s="1"/>
  <c r="DT157" i="11" s="1"/>
  <c r="CW157" i="11"/>
  <c r="CX157" i="11" s="1"/>
  <c r="CY157" i="11" s="1"/>
  <c r="CZ157" i="11" s="1"/>
  <c r="DA157" i="11" s="1"/>
  <c r="DB157" i="11" s="1"/>
  <c r="DC157" i="11" s="1"/>
  <c r="DD157" i="11" s="1"/>
  <c r="CS157" i="11"/>
  <c r="CT157" i="11" s="1"/>
  <c r="CU157" i="11" s="1"/>
  <c r="CV157" i="11" s="1"/>
  <c r="CP157" i="11"/>
  <c r="CQ157" i="11" s="1"/>
  <c r="CR157" i="11" s="1"/>
  <c r="CT156" i="11"/>
  <c r="CU156" i="11" s="1"/>
  <c r="CV156" i="11" s="1"/>
  <c r="CW156" i="11" s="1"/>
  <c r="CX156" i="11" s="1"/>
  <c r="CY156" i="11" s="1"/>
  <c r="CZ156" i="11" s="1"/>
  <c r="DA156" i="11" s="1"/>
  <c r="DB156" i="11" s="1"/>
  <c r="DC156" i="11" s="1"/>
  <c r="DD156" i="11" s="1"/>
  <c r="DE156" i="11" s="1"/>
  <c r="DF156" i="11" s="1"/>
  <c r="DG156" i="11" s="1"/>
  <c r="DH156" i="11" s="1"/>
  <c r="DI156" i="11" s="1"/>
  <c r="DJ156" i="11" s="1"/>
  <c r="DK156" i="11" s="1"/>
  <c r="DL156" i="11" s="1"/>
  <c r="DM156" i="11" s="1"/>
  <c r="DN156" i="11" s="1"/>
  <c r="DO156" i="11" s="1"/>
  <c r="DP156" i="11" s="1"/>
  <c r="DQ156" i="11" s="1"/>
  <c r="DR156" i="11" s="1"/>
  <c r="DS156" i="11" s="1"/>
  <c r="DT156" i="11" s="1"/>
  <c r="DU156" i="11" s="1"/>
  <c r="DV156" i="11" s="1"/>
  <c r="DW156" i="11" s="1"/>
  <c r="DX156" i="11" s="1"/>
  <c r="DY156" i="11" s="1"/>
  <c r="DZ156" i="11" s="1"/>
  <c r="EA156" i="11" s="1"/>
  <c r="EB156" i="11" s="1"/>
  <c r="EC156" i="11" s="1"/>
  <c r="ED156" i="11" s="1"/>
  <c r="CP156" i="11"/>
  <c r="CQ156" i="11" s="1"/>
  <c r="CR156" i="11" s="1"/>
  <c r="CS156" i="11" s="1"/>
  <c r="CU155" i="11"/>
  <c r="CV155" i="11" s="1"/>
  <c r="CW155" i="11" s="1"/>
  <c r="CX155" i="11" s="1"/>
  <c r="CY155" i="11" s="1"/>
  <c r="CZ155" i="11" s="1"/>
  <c r="DA155" i="11" s="1"/>
  <c r="DB155" i="11" s="1"/>
  <c r="DC155" i="11" s="1"/>
  <c r="DD155" i="11" s="1"/>
  <c r="DE155" i="11" s="1"/>
  <c r="DF155" i="11" s="1"/>
  <c r="DG155" i="11" s="1"/>
  <c r="DH155" i="11" s="1"/>
  <c r="DI155" i="11" s="1"/>
  <c r="DJ155" i="11" s="1"/>
  <c r="DK155" i="11" s="1"/>
  <c r="DL155" i="11" s="1"/>
  <c r="DM155" i="11" s="1"/>
  <c r="DN155" i="11" s="1"/>
  <c r="DO155" i="11" s="1"/>
  <c r="DP155" i="11" s="1"/>
  <c r="DQ155" i="11" s="1"/>
  <c r="DR155" i="11" s="1"/>
  <c r="DS155" i="11" s="1"/>
  <c r="DT155" i="11" s="1"/>
  <c r="DU155" i="11" s="1"/>
  <c r="DV155" i="11" s="1"/>
  <c r="DW155" i="11" s="1"/>
  <c r="DX155" i="11" s="1"/>
  <c r="DY155" i="11" s="1"/>
  <c r="DZ155" i="11" s="1"/>
  <c r="EA155" i="11" s="1"/>
  <c r="EB155" i="11" s="1"/>
  <c r="EC155" i="11" s="1"/>
  <c r="ED155" i="11" s="1"/>
  <c r="CQ155" i="11"/>
  <c r="CR155" i="11" s="1"/>
  <c r="CS155" i="11" s="1"/>
  <c r="CT155" i="11" s="1"/>
  <c r="CP155" i="11"/>
  <c r="DA154" i="11"/>
  <c r="DB154" i="11" s="1"/>
  <c r="DC154" i="11" s="1"/>
  <c r="DD154" i="11" s="1"/>
  <c r="DE154" i="11" s="1"/>
  <c r="DF154" i="11" s="1"/>
  <c r="DG154" i="11" s="1"/>
  <c r="DH154" i="11" s="1"/>
  <c r="DI154" i="11" s="1"/>
  <c r="DJ154" i="11" s="1"/>
  <c r="DK154" i="11" s="1"/>
  <c r="DL154" i="11" s="1"/>
  <c r="DM154" i="11" s="1"/>
  <c r="DN154" i="11" s="1"/>
  <c r="DO154" i="11" s="1"/>
  <c r="DP154" i="11" s="1"/>
  <c r="DQ154" i="11" s="1"/>
  <c r="DR154" i="11" s="1"/>
  <c r="DS154" i="11" s="1"/>
  <c r="DT154" i="11" s="1"/>
  <c r="DU154" i="11" s="1"/>
  <c r="DV154" i="11" s="1"/>
  <c r="DW154" i="11" s="1"/>
  <c r="DX154" i="11" s="1"/>
  <c r="DY154" i="11" s="1"/>
  <c r="DZ154" i="11" s="1"/>
  <c r="EA154" i="11" s="1"/>
  <c r="EB154" i="11" s="1"/>
  <c r="EC154" i="11" s="1"/>
  <c r="ED154" i="11" s="1"/>
  <c r="CS154" i="11"/>
  <c r="CT154" i="11" s="1"/>
  <c r="CU154" i="11" s="1"/>
  <c r="CV154" i="11" s="1"/>
  <c r="CW154" i="11" s="1"/>
  <c r="CX154" i="11" s="1"/>
  <c r="CY154" i="11" s="1"/>
  <c r="CZ154" i="11" s="1"/>
  <c r="CP154" i="11"/>
  <c r="CQ154" i="11" s="1"/>
  <c r="CR154" i="11" s="1"/>
  <c r="DE153" i="11"/>
  <c r="DF153" i="11" s="1"/>
  <c r="DG153" i="11" s="1"/>
  <c r="DH153" i="11" s="1"/>
  <c r="DI153" i="11" s="1"/>
  <c r="DJ153" i="11" s="1"/>
  <c r="DK153" i="11" s="1"/>
  <c r="DL153" i="11" s="1"/>
  <c r="DM153" i="11" s="1"/>
  <c r="DN153" i="11" s="1"/>
  <c r="DO153" i="11" s="1"/>
  <c r="DP153" i="11" s="1"/>
  <c r="DQ153" i="11" s="1"/>
  <c r="DR153" i="11" s="1"/>
  <c r="DS153" i="11" s="1"/>
  <c r="DT153" i="11" s="1"/>
  <c r="DU153" i="11" s="1"/>
  <c r="DV153" i="11" s="1"/>
  <c r="DW153" i="11" s="1"/>
  <c r="DX153" i="11" s="1"/>
  <c r="DY153" i="11" s="1"/>
  <c r="DZ153" i="11" s="1"/>
  <c r="EA153" i="11" s="1"/>
  <c r="EB153" i="11" s="1"/>
  <c r="EC153" i="11" s="1"/>
  <c r="ED153" i="11" s="1"/>
  <c r="CW153" i="11"/>
  <c r="CX153" i="11" s="1"/>
  <c r="CY153" i="11" s="1"/>
  <c r="CZ153" i="11" s="1"/>
  <c r="DA153" i="11" s="1"/>
  <c r="DB153" i="11" s="1"/>
  <c r="DC153" i="11" s="1"/>
  <c r="DD153" i="11" s="1"/>
  <c r="CS153" i="11"/>
  <c r="CT153" i="11" s="1"/>
  <c r="CU153" i="11" s="1"/>
  <c r="CV153" i="11" s="1"/>
  <c r="CP153" i="11"/>
  <c r="CQ153" i="11" s="1"/>
  <c r="CR153" i="11" s="1"/>
  <c r="DJ152" i="11"/>
  <c r="DK152" i="11" s="1"/>
  <c r="DL152" i="11" s="1"/>
  <c r="DM152" i="11" s="1"/>
  <c r="DN152" i="11" s="1"/>
  <c r="DO152" i="11" s="1"/>
  <c r="DP152" i="11" s="1"/>
  <c r="DQ152" i="11" s="1"/>
  <c r="DR152" i="11" s="1"/>
  <c r="DS152" i="11" s="1"/>
  <c r="DT152" i="11" s="1"/>
  <c r="DU152" i="11" s="1"/>
  <c r="DV152" i="11" s="1"/>
  <c r="DW152" i="11" s="1"/>
  <c r="DX152" i="11" s="1"/>
  <c r="DY152" i="11" s="1"/>
  <c r="DZ152" i="11" s="1"/>
  <c r="EA152" i="11" s="1"/>
  <c r="EB152" i="11" s="1"/>
  <c r="EC152" i="11" s="1"/>
  <c r="ED152" i="11" s="1"/>
  <c r="CT152" i="11"/>
  <c r="CU152" i="11" s="1"/>
  <c r="CV152" i="11" s="1"/>
  <c r="CW152" i="11" s="1"/>
  <c r="CX152" i="11" s="1"/>
  <c r="CY152" i="11" s="1"/>
  <c r="CZ152" i="11" s="1"/>
  <c r="DA152" i="11" s="1"/>
  <c r="DB152" i="11" s="1"/>
  <c r="DC152" i="11" s="1"/>
  <c r="DD152" i="11" s="1"/>
  <c r="DE152" i="11" s="1"/>
  <c r="DF152" i="11" s="1"/>
  <c r="DG152" i="11" s="1"/>
  <c r="DH152" i="11" s="1"/>
  <c r="DI152" i="11" s="1"/>
  <c r="CP152" i="11"/>
  <c r="CQ152" i="11" s="1"/>
  <c r="CR152" i="11" s="1"/>
  <c r="CS152" i="11" s="1"/>
  <c r="DK151" i="11"/>
  <c r="DL151" i="11" s="1"/>
  <c r="DM151" i="11" s="1"/>
  <c r="DN151" i="11" s="1"/>
  <c r="DO151" i="11" s="1"/>
  <c r="DP151" i="11" s="1"/>
  <c r="DQ151" i="11" s="1"/>
  <c r="DR151" i="11" s="1"/>
  <c r="DS151" i="11" s="1"/>
  <c r="DT151" i="11" s="1"/>
  <c r="DU151" i="11" s="1"/>
  <c r="DV151" i="11" s="1"/>
  <c r="DW151" i="11" s="1"/>
  <c r="DX151" i="11" s="1"/>
  <c r="DY151" i="11" s="1"/>
  <c r="DZ151" i="11" s="1"/>
  <c r="EA151" i="11" s="1"/>
  <c r="EB151" i="11" s="1"/>
  <c r="EC151" i="11" s="1"/>
  <c r="ED151" i="11" s="1"/>
  <c r="CU151" i="11"/>
  <c r="CV151" i="11" s="1"/>
  <c r="CW151" i="11" s="1"/>
  <c r="CX151" i="11" s="1"/>
  <c r="CY151" i="11" s="1"/>
  <c r="CZ151" i="11" s="1"/>
  <c r="DA151" i="11" s="1"/>
  <c r="DB151" i="11" s="1"/>
  <c r="DC151" i="11" s="1"/>
  <c r="DD151" i="11" s="1"/>
  <c r="DE151" i="11" s="1"/>
  <c r="DF151" i="11" s="1"/>
  <c r="DG151" i="11" s="1"/>
  <c r="DH151" i="11" s="1"/>
  <c r="DI151" i="11" s="1"/>
  <c r="DJ151" i="11" s="1"/>
  <c r="CQ151" i="11"/>
  <c r="CR151" i="11" s="1"/>
  <c r="CS151" i="11" s="1"/>
  <c r="CT151" i="11" s="1"/>
  <c r="CP151" i="11"/>
  <c r="DT150" i="11"/>
  <c r="DU150" i="11" s="1"/>
  <c r="DV150" i="11" s="1"/>
  <c r="DW150" i="11" s="1"/>
  <c r="DX150" i="11" s="1"/>
  <c r="DY150" i="11" s="1"/>
  <c r="DZ150" i="11" s="1"/>
  <c r="EA150" i="11" s="1"/>
  <c r="EB150" i="11" s="1"/>
  <c r="EC150" i="11" s="1"/>
  <c r="ED150" i="11" s="1"/>
  <c r="DI150" i="11"/>
  <c r="DJ150" i="11" s="1"/>
  <c r="DK150" i="11" s="1"/>
  <c r="DL150" i="11" s="1"/>
  <c r="DM150" i="11" s="1"/>
  <c r="DN150" i="11" s="1"/>
  <c r="DO150" i="11" s="1"/>
  <c r="DP150" i="11" s="1"/>
  <c r="DQ150" i="11" s="1"/>
  <c r="DR150" i="11" s="1"/>
  <c r="DS150" i="11" s="1"/>
  <c r="CX150" i="11"/>
  <c r="CY150" i="11" s="1"/>
  <c r="CZ150" i="11" s="1"/>
  <c r="DA150" i="11" s="1"/>
  <c r="DB150" i="11" s="1"/>
  <c r="DC150" i="11" s="1"/>
  <c r="DD150" i="11" s="1"/>
  <c r="DE150" i="11" s="1"/>
  <c r="DF150" i="11" s="1"/>
  <c r="DG150" i="11" s="1"/>
  <c r="DH150" i="11" s="1"/>
  <c r="CS150" i="11"/>
  <c r="CT150" i="11" s="1"/>
  <c r="CU150" i="11" s="1"/>
  <c r="CV150" i="11" s="1"/>
  <c r="CW150" i="11" s="1"/>
  <c r="CP150" i="11"/>
  <c r="CQ150" i="11" s="1"/>
  <c r="CR150" i="11" s="1"/>
  <c r="CQ149" i="11"/>
  <c r="CR149" i="11" s="1"/>
  <c r="CS149" i="11" s="1"/>
  <c r="CT149" i="11" s="1"/>
  <c r="CU149" i="11" s="1"/>
  <c r="CV149" i="11" s="1"/>
  <c r="CW149" i="11" s="1"/>
  <c r="CX149" i="11" s="1"/>
  <c r="CY149" i="11" s="1"/>
  <c r="CZ149" i="11" s="1"/>
  <c r="DA149" i="11" s="1"/>
  <c r="DB149" i="11" s="1"/>
  <c r="DC149" i="11" s="1"/>
  <c r="DD149" i="11" s="1"/>
  <c r="DE149" i="11" s="1"/>
  <c r="DF149" i="11" s="1"/>
  <c r="DG149" i="11" s="1"/>
  <c r="DH149" i="11" s="1"/>
  <c r="DI149" i="11" s="1"/>
  <c r="DJ149" i="11" s="1"/>
  <c r="DK149" i="11" s="1"/>
  <c r="DL149" i="11" s="1"/>
  <c r="DM149" i="11" s="1"/>
  <c r="DN149" i="11" s="1"/>
  <c r="DO149" i="11" s="1"/>
  <c r="DP149" i="11" s="1"/>
  <c r="DQ149" i="11" s="1"/>
  <c r="DR149" i="11" s="1"/>
  <c r="DS149" i="11" s="1"/>
  <c r="DT149" i="11" s="1"/>
  <c r="DU149" i="11" s="1"/>
  <c r="DV149" i="11" s="1"/>
  <c r="DW149" i="11" s="1"/>
  <c r="DX149" i="11" s="1"/>
  <c r="DY149" i="11" s="1"/>
  <c r="DZ149" i="11" s="1"/>
  <c r="EA149" i="11" s="1"/>
  <c r="EB149" i="11" s="1"/>
  <c r="EC149" i="11" s="1"/>
  <c r="ED149" i="11" s="1"/>
  <c r="CP149" i="11"/>
  <c r="DH148" i="11"/>
  <c r="DI148" i="11" s="1"/>
  <c r="DJ148" i="11" s="1"/>
  <c r="DK148" i="11" s="1"/>
  <c r="DL148" i="11" s="1"/>
  <c r="DM148" i="11" s="1"/>
  <c r="DN148" i="11" s="1"/>
  <c r="DO148" i="11" s="1"/>
  <c r="DP148" i="11" s="1"/>
  <c r="DQ148" i="11" s="1"/>
  <c r="DR148" i="11" s="1"/>
  <c r="DS148" i="11" s="1"/>
  <c r="DT148" i="11" s="1"/>
  <c r="DU148" i="11" s="1"/>
  <c r="DV148" i="11" s="1"/>
  <c r="DW148" i="11" s="1"/>
  <c r="DX148" i="11" s="1"/>
  <c r="DY148" i="11" s="1"/>
  <c r="DZ148" i="11" s="1"/>
  <c r="EA148" i="11" s="1"/>
  <c r="EB148" i="11" s="1"/>
  <c r="EC148" i="11" s="1"/>
  <c r="ED148" i="11" s="1"/>
  <c r="CX148" i="11"/>
  <c r="CY148" i="11" s="1"/>
  <c r="CZ148" i="11" s="1"/>
  <c r="DA148" i="11" s="1"/>
  <c r="DB148" i="11" s="1"/>
  <c r="DC148" i="11" s="1"/>
  <c r="DD148" i="11" s="1"/>
  <c r="DE148" i="11" s="1"/>
  <c r="DF148" i="11" s="1"/>
  <c r="DG148" i="11" s="1"/>
  <c r="CR148" i="11"/>
  <c r="CS148" i="11" s="1"/>
  <c r="CT148" i="11" s="1"/>
  <c r="CU148" i="11" s="1"/>
  <c r="CV148" i="11" s="1"/>
  <c r="CW148" i="11" s="1"/>
  <c r="CP148" i="11"/>
  <c r="CQ148" i="11" s="1"/>
  <c r="CQ147" i="11"/>
  <c r="CR147" i="11" s="1"/>
  <c r="CS147" i="11" s="1"/>
  <c r="CT147" i="11" s="1"/>
  <c r="CU147" i="11" s="1"/>
  <c r="CV147" i="11" s="1"/>
  <c r="CW147" i="11" s="1"/>
  <c r="CX147" i="11" s="1"/>
  <c r="CY147" i="11" s="1"/>
  <c r="CZ147" i="11" s="1"/>
  <c r="DA147" i="11" s="1"/>
  <c r="DB147" i="11" s="1"/>
  <c r="DC147" i="11" s="1"/>
  <c r="DD147" i="11" s="1"/>
  <c r="DE147" i="11" s="1"/>
  <c r="DF147" i="11" s="1"/>
  <c r="DG147" i="11" s="1"/>
  <c r="DH147" i="11" s="1"/>
  <c r="DI147" i="11" s="1"/>
  <c r="DJ147" i="11" s="1"/>
  <c r="DK147" i="11" s="1"/>
  <c r="DL147" i="11" s="1"/>
  <c r="DM147" i="11" s="1"/>
  <c r="DN147" i="11" s="1"/>
  <c r="DO147" i="11" s="1"/>
  <c r="DP147" i="11" s="1"/>
  <c r="DQ147" i="11" s="1"/>
  <c r="DR147" i="11" s="1"/>
  <c r="DS147" i="11" s="1"/>
  <c r="DT147" i="11" s="1"/>
  <c r="DU147" i="11" s="1"/>
  <c r="DV147" i="11" s="1"/>
  <c r="DW147" i="11" s="1"/>
  <c r="DX147" i="11" s="1"/>
  <c r="DY147" i="11" s="1"/>
  <c r="DZ147" i="11" s="1"/>
  <c r="EA147" i="11" s="1"/>
  <c r="EB147" i="11" s="1"/>
  <c r="EC147" i="11" s="1"/>
  <c r="ED147" i="11" s="1"/>
  <c r="CP147" i="11"/>
  <c r="CX146" i="11"/>
  <c r="CY146" i="11" s="1"/>
  <c r="CZ146" i="11" s="1"/>
  <c r="DA146" i="11" s="1"/>
  <c r="DB146" i="11" s="1"/>
  <c r="DC146" i="11" s="1"/>
  <c r="DD146" i="11" s="1"/>
  <c r="DE146" i="11" s="1"/>
  <c r="DF146" i="11" s="1"/>
  <c r="DG146" i="11" s="1"/>
  <c r="DH146" i="11" s="1"/>
  <c r="DI146" i="11" s="1"/>
  <c r="DJ146" i="11" s="1"/>
  <c r="DK146" i="11" s="1"/>
  <c r="DL146" i="11" s="1"/>
  <c r="DM146" i="11" s="1"/>
  <c r="DN146" i="11" s="1"/>
  <c r="DO146" i="11" s="1"/>
  <c r="DP146" i="11" s="1"/>
  <c r="DQ146" i="11" s="1"/>
  <c r="DR146" i="11" s="1"/>
  <c r="DS146" i="11" s="1"/>
  <c r="DT146" i="11" s="1"/>
  <c r="DU146" i="11" s="1"/>
  <c r="DV146" i="11" s="1"/>
  <c r="DW146" i="11" s="1"/>
  <c r="DX146" i="11" s="1"/>
  <c r="DY146" i="11" s="1"/>
  <c r="DZ146" i="11" s="1"/>
  <c r="EA146" i="11" s="1"/>
  <c r="EB146" i="11" s="1"/>
  <c r="EC146" i="11" s="1"/>
  <c r="ED146" i="11" s="1"/>
  <c r="CS146" i="11"/>
  <c r="CT146" i="11" s="1"/>
  <c r="CU146" i="11" s="1"/>
  <c r="CV146" i="11" s="1"/>
  <c r="CW146" i="11" s="1"/>
  <c r="CP146" i="11"/>
  <c r="CQ146" i="11" s="1"/>
  <c r="CR146" i="11" s="1"/>
  <c r="DM145" i="11"/>
  <c r="DN145" i="11" s="1"/>
  <c r="DO145" i="11" s="1"/>
  <c r="DP145" i="11" s="1"/>
  <c r="DQ145" i="11" s="1"/>
  <c r="DR145" i="11" s="1"/>
  <c r="DS145" i="11" s="1"/>
  <c r="DT145" i="11" s="1"/>
  <c r="DU145" i="11" s="1"/>
  <c r="DV145" i="11" s="1"/>
  <c r="DW145" i="11" s="1"/>
  <c r="DX145" i="11" s="1"/>
  <c r="DY145" i="11" s="1"/>
  <c r="DZ145" i="11" s="1"/>
  <c r="EA145" i="11" s="1"/>
  <c r="EB145" i="11" s="1"/>
  <c r="EC145" i="11" s="1"/>
  <c r="ED145" i="11" s="1"/>
  <c r="DB145" i="11"/>
  <c r="DC145" i="11" s="1"/>
  <c r="DD145" i="11" s="1"/>
  <c r="DE145" i="11" s="1"/>
  <c r="DF145" i="11" s="1"/>
  <c r="DG145" i="11" s="1"/>
  <c r="DH145" i="11" s="1"/>
  <c r="DI145" i="11" s="1"/>
  <c r="DJ145" i="11" s="1"/>
  <c r="DK145" i="11" s="1"/>
  <c r="DL145" i="11" s="1"/>
  <c r="CQ145" i="11"/>
  <c r="CR145" i="11" s="1"/>
  <c r="CS145" i="11" s="1"/>
  <c r="CT145" i="11" s="1"/>
  <c r="CU145" i="11" s="1"/>
  <c r="CV145" i="11" s="1"/>
  <c r="CW145" i="11" s="1"/>
  <c r="CX145" i="11" s="1"/>
  <c r="CY145" i="11" s="1"/>
  <c r="CZ145" i="11" s="1"/>
  <c r="DA145" i="11" s="1"/>
  <c r="CP145" i="11"/>
  <c r="CW144" i="11"/>
  <c r="CX144" i="11" s="1"/>
  <c r="CY144" i="11" s="1"/>
  <c r="CZ144" i="11" s="1"/>
  <c r="DA144" i="11" s="1"/>
  <c r="DB144" i="11" s="1"/>
  <c r="DC144" i="11" s="1"/>
  <c r="DD144" i="11" s="1"/>
  <c r="DE144" i="11" s="1"/>
  <c r="DF144" i="11" s="1"/>
  <c r="DG144" i="11" s="1"/>
  <c r="DH144" i="11" s="1"/>
  <c r="DI144" i="11" s="1"/>
  <c r="DJ144" i="11" s="1"/>
  <c r="DK144" i="11" s="1"/>
  <c r="DL144" i="11" s="1"/>
  <c r="DM144" i="11" s="1"/>
  <c r="DN144" i="11" s="1"/>
  <c r="DO144" i="11" s="1"/>
  <c r="DP144" i="11" s="1"/>
  <c r="DQ144" i="11" s="1"/>
  <c r="DR144" i="11" s="1"/>
  <c r="DS144" i="11" s="1"/>
  <c r="DT144" i="11" s="1"/>
  <c r="DU144" i="11" s="1"/>
  <c r="DV144" i="11" s="1"/>
  <c r="DW144" i="11" s="1"/>
  <c r="DX144" i="11" s="1"/>
  <c r="DY144" i="11" s="1"/>
  <c r="DZ144" i="11" s="1"/>
  <c r="EA144" i="11" s="1"/>
  <c r="EB144" i="11" s="1"/>
  <c r="EC144" i="11" s="1"/>
  <c r="ED144" i="11" s="1"/>
  <c r="CS144" i="11"/>
  <c r="CT144" i="11" s="1"/>
  <c r="CU144" i="11" s="1"/>
  <c r="CV144" i="11" s="1"/>
  <c r="CQ144" i="11"/>
  <c r="CR144" i="11" s="1"/>
  <c r="CP144" i="11"/>
  <c r="EB143" i="11"/>
  <c r="EC143" i="11" s="1"/>
  <c r="ED143" i="11" s="1"/>
  <c r="CV143" i="11"/>
  <c r="CW143" i="11" s="1"/>
  <c r="CX143" i="11" s="1"/>
  <c r="CY143" i="11" s="1"/>
  <c r="CZ143" i="11" s="1"/>
  <c r="DA143" i="11" s="1"/>
  <c r="DB143" i="11" s="1"/>
  <c r="DC143" i="11" s="1"/>
  <c r="DD143" i="11" s="1"/>
  <c r="DE143" i="11" s="1"/>
  <c r="DF143" i="11" s="1"/>
  <c r="DG143" i="11" s="1"/>
  <c r="DH143" i="11" s="1"/>
  <c r="DI143" i="11" s="1"/>
  <c r="DJ143" i="11" s="1"/>
  <c r="DK143" i="11" s="1"/>
  <c r="DL143" i="11" s="1"/>
  <c r="DM143" i="11" s="1"/>
  <c r="DN143" i="11" s="1"/>
  <c r="DO143" i="11" s="1"/>
  <c r="DP143" i="11" s="1"/>
  <c r="DQ143" i="11" s="1"/>
  <c r="DR143" i="11" s="1"/>
  <c r="DS143" i="11" s="1"/>
  <c r="DT143" i="11" s="1"/>
  <c r="DU143" i="11" s="1"/>
  <c r="DV143" i="11" s="1"/>
  <c r="DW143" i="11" s="1"/>
  <c r="DX143" i="11" s="1"/>
  <c r="DY143" i="11" s="1"/>
  <c r="DZ143" i="11" s="1"/>
  <c r="EA143" i="11" s="1"/>
  <c r="CR143" i="11"/>
  <c r="CS143" i="11" s="1"/>
  <c r="CT143" i="11" s="1"/>
  <c r="CU143" i="11" s="1"/>
  <c r="CP143" i="11"/>
  <c r="CQ143" i="11" s="1"/>
  <c r="DQ142" i="11"/>
  <c r="DR142" i="11" s="1"/>
  <c r="DS142" i="11" s="1"/>
  <c r="DT142" i="11" s="1"/>
  <c r="DU142" i="11" s="1"/>
  <c r="DV142" i="11" s="1"/>
  <c r="DW142" i="11" s="1"/>
  <c r="DX142" i="11" s="1"/>
  <c r="DY142" i="11" s="1"/>
  <c r="DZ142" i="11" s="1"/>
  <c r="EA142" i="11" s="1"/>
  <c r="EB142" i="11" s="1"/>
  <c r="EC142" i="11" s="1"/>
  <c r="ED142" i="11" s="1"/>
  <c r="CS142" i="11"/>
  <c r="CT142" i="11" s="1"/>
  <c r="CU142" i="11" s="1"/>
  <c r="CV142" i="11" s="1"/>
  <c r="CW142" i="11" s="1"/>
  <c r="CX142" i="11" s="1"/>
  <c r="CY142" i="11" s="1"/>
  <c r="CZ142" i="11" s="1"/>
  <c r="DA142" i="11" s="1"/>
  <c r="DB142" i="11" s="1"/>
  <c r="DC142" i="11" s="1"/>
  <c r="DD142" i="11" s="1"/>
  <c r="DE142" i="11" s="1"/>
  <c r="DF142" i="11" s="1"/>
  <c r="DG142" i="11" s="1"/>
  <c r="DH142" i="11" s="1"/>
  <c r="DI142" i="11" s="1"/>
  <c r="DJ142" i="11" s="1"/>
  <c r="DK142" i="11" s="1"/>
  <c r="DL142" i="11" s="1"/>
  <c r="DM142" i="11" s="1"/>
  <c r="DN142" i="11" s="1"/>
  <c r="DO142" i="11" s="1"/>
  <c r="DP142" i="11" s="1"/>
  <c r="CQ142" i="11"/>
  <c r="CR142" i="11" s="1"/>
  <c r="CP142" i="11"/>
  <c r="DH141" i="11"/>
  <c r="DI141" i="11" s="1"/>
  <c r="DJ141" i="11" s="1"/>
  <c r="DK141" i="11" s="1"/>
  <c r="DL141" i="11" s="1"/>
  <c r="DM141" i="11" s="1"/>
  <c r="DN141" i="11" s="1"/>
  <c r="DO141" i="11" s="1"/>
  <c r="DP141" i="11" s="1"/>
  <c r="DQ141" i="11" s="1"/>
  <c r="DR141" i="11" s="1"/>
  <c r="DS141" i="11" s="1"/>
  <c r="DT141" i="11" s="1"/>
  <c r="DU141" i="11" s="1"/>
  <c r="DV141" i="11" s="1"/>
  <c r="DW141" i="11" s="1"/>
  <c r="DX141" i="11" s="1"/>
  <c r="DY141" i="11" s="1"/>
  <c r="DZ141" i="11" s="1"/>
  <c r="EA141" i="11" s="1"/>
  <c r="EB141" i="11" s="1"/>
  <c r="EC141" i="11" s="1"/>
  <c r="ED141" i="11" s="1"/>
  <c r="CZ141" i="11"/>
  <c r="DA141" i="11" s="1"/>
  <c r="DB141" i="11" s="1"/>
  <c r="DC141" i="11" s="1"/>
  <c r="DD141" i="11" s="1"/>
  <c r="DE141" i="11" s="1"/>
  <c r="DF141" i="11" s="1"/>
  <c r="DG141" i="11" s="1"/>
  <c r="CR141" i="11"/>
  <c r="CS141" i="11" s="1"/>
  <c r="CT141" i="11" s="1"/>
  <c r="CU141" i="11" s="1"/>
  <c r="CV141" i="11" s="1"/>
  <c r="CW141" i="11" s="1"/>
  <c r="CX141" i="11" s="1"/>
  <c r="CY141" i="11" s="1"/>
  <c r="CP141" i="11"/>
  <c r="CQ141" i="11" s="1"/>
  <c r="EC140" i="11"/>
  <c r="ED140" i="11" s="1"/>
  <c r="CW140" i="11"/>
  <c r="CX140" i="11" s="1"/>
  <c r="CY140" i="11" s="1"/>
  <c r="CZ140" i="11" s="1"/>
  <c r="DA140" i="11" s="1"/>
  <c r="DB140" i="11" s="1"/>
  <c r="DC140" i="11" s="1"/>
  <c r="DD140" i="11" s="1"/>
  <c r="DE140" i="11" s="1"/>
  <c r="DF140" i="11" s="1"/>
  <c r="DG140" i="11" s="1"/>
  <c r="DH140" i="11" s="1"/>
  <c r="DI140" i="11" s="1"/>
  <c r="DJ140" i="11" s="1"/>
  <c r="DK140" i="11" s="1"/>
  <c r="DL140" i="11" s="1"/>
  <c r="DM140" i="11" s="1"/>
  <c r="DN140" i="11" s="1"/>
  <c r="DO140" i="11" s="1"/>
  <c r="DP140" i="11" s="1"/>
  <c r="DQ140" i="11" s="1"/>
  <c r="DR140" i="11" s="1"/>
  <c r="DS140" i="11" s="1"/>
  <c r="DT140" i="11" s="1"/>
  <c r="DU140" i="11" s="1"/>
  <c r="DV140" i="11" s="1"/>
  <c r="DW140" i="11" s="1"/>
  <c r="DX140" i="11" s="1"/>
  <c r="DY140" i="11" s="1"/>
  <c r="DZ140" i="11" s="1"/>
  <c r="EA140" i="11" s="1"/>
  <c r="EB140" i="11" s="1"/>
  <c r="CS140" i="11"/>
  <c r="CT140" i="11" s="1"/>
  <c r="CU140" i="11" s="1"/>
  <c r="CV140" i="11" s="1"/>
  <c r="CQ140" i="11"/>
  <c r="CR140" i="11" s="1"/>
  <c r="CP140" i="11"/>
  <c r="CV139" i="11"/>
  <c r="CW139" i="11" s="1"/>
  <c r="CX139" i="11" s="1"/>
  <c r="CY139" i="11" s="1"/>
  <c r="CZ139" i="11" s="1"/>
  <c r="DA139" i="11" s="1"/>
  <c r="DB139" i="11" s="1"/>
  <c r="DC139" i="11" s="1"/>
  <c r="DD139" i="11" s="1"/>
  <c r="DE139" i="11" s="1"/>
  <c r="DF139" i="11" s="1"/>
  <c r="DG139" i="11" s="1"/>
  <c r="DH139" i="11" s="1"/>
  <c r="DI139" i="11" s="1"/>
  <c r="DJ139" i="11" s="1"/>
  <c r="DK139" i="11" s="1"/>
  <c r="DL139" i="11" s="1"/>
  <c r="DM139" i="11" s="1"/>
  <c r="DN139" i="11" s="1"/>
  <c r="DO139" i="11" s="1"/>
  <c r="DP139" i="11" s="1"/>
  <c r="DQ139" i="11" s="1"/>
  <c r="DR139" i="11" s="1"/>
  <c r="DS139" i="11" s="1"/>
  <c r="DT139" i="11" s="1"/>
  <c r="DU139" i="11" s="1"/>
  <c r="DV139" i="11" s="1"/>
  <c r="DW139" i="11" s="1"/>
  <c r="DX139" i="11" s="1"/>
  <c r="DY139" i="11" s="1"/>
  <c r="DZ139" i="11" s="1"/>
  <c r="EA139" i="11" s="1"/>
  <c r="EB139" i="11" s="1"/>
  <c r="EC139" i="11" s="1"/>
  <c r="ED139" i="11" s="1"/>
  <c r="CR139" i="11"/>
  <c r="CS139" i="11" s="1"/>
  <c r="CT139" i="11" s="1"/>
  <c r="CU139" i="11" s="1"/>
  <c r="CP139" i="11"/>
  <c r="CQ139" i="11" s="1"/>
  <c r="CS138" i="11"/>
  <c r="CT138" i="11" s="1"/>
  <c r="CU138" i="11" s="1"/>
  <c r="CV138" i="11" s="1"/>
  <c r="CW138" i="11" s="1"/>
  <c r="CX138" i="11" s="1"/>
  <c r="CY138" i="11" s="1"/>
  <c r="CZ138" i="11" s="1"/>
  <c r="DA138" i="11" s="1"/>
  <c r="DB138" i="11" s="1"/>
  <c r="DC138" i="11" s="1"/>
  <c r="DD138" i="11" s="1"/>
  <c r="DE138" i="11" s="1"/>
  <c r="DF138" i="11" s="1"/>
  <c r="DG138" i="11" s="1"/>
  <c r="DH138" i="11" s="1"/>
  <c r="DI138" i="11" s="1"/>
  <c r="DJ138" i="11" s="1"/>
  <c r="DK138" i="11" s="1"/>
  <c r="DL138" i="11" s="1"/>
  <c r="DM138" i="11" s="1"/>
  <c r="DN138" i="11" s="1"/>
  <c r="DO138" i="11" s="1"/>
  <c r="DP138" i="11" s="1"/>
  <c r="DQ138" i="11" s="1"/>
  <c r="DR138" i="11" s="1"/>
  <c r="DS138" i="11" s="1"/>
  <c r="DT138" i="11" s="1"/>
  <c r="DU138" i="11" s="1"/>
  <c r="DV138" i="11" s="1"/>
  <c r="DW138" i="11" s="1"/>
  <c r="DX138" i="11" s="1"/>
  <c r="DY138" i="11" s="1"/>
  <c r="DZ138" i="11" s="1"/>
  <c r="EA138" i="11" s="1"/>
  <c r="EB138" i="11" s="1"/>
  <c r="EC138" i="11" s="1"/>
  <c r="ED138" i="11" s="1"/>
  <c r="CQ138" i="11"/>
  <c r="CR138" i="11" s="1"/>
  <c r="CP138" i="11"/>
  <c r="DH137" i="11"/>
  <c r="DI137" i="11" s="1"/>
  <c r="DJ137" i="11" s="1"/>
  <c r="DK137" i="11" s="1"/>
  <c r="DL137" i="11" s="1"/>
  <c r="DM137" i="11" s="1"/>
  <c r="DN137" i="11" s="1"/>
  <c r="DO137" i="11" s="1"/>
  <c r="DP137" i="11" s="1"/>
  <c r="DQ137" i="11" s="1"/>
  <c r="DR137" i="11" s="1"/>
  <c r="DS137" i="11" s="1"/>
  <c r="DT137" i="11" s="1"/>
  <c r="DU137" i="11" s="1"/>
  <c r="DV137" i="11" s="1"/>
  <c r="DW137" i="11" s="1"/>
  <c r="DX137" i="11" s="1"/>
  <c r="DY137" i="11" s="1"/>
  <c r="DZ137" i="11" s="1"/>
  <c r="EA137" i="11" s="1"/>
  <c r="EB137" i="11" s="1"/>
  <c r="EC137" i="11" s="1"/>
  <c r="ED137" i="11" s="1"/>
  <c r="CZ137" i="11"/>
  <c r="DA137" i="11" s="1"/>
  <c r="DB137" i="11" s="1"/>
  <c r="DC137" i="11" s="1"/>
  <c r="DD137" i="11" s="1"/>
  <c r="DE137" i="11" s="1"/>
  <c r="DF137" i="11" s="1"/>
  <c r="DG137" i="11" s="1"/>
  <c r="CR137" i="11"/>
  <c r="CS137" i="11" s="1"/>
  <c r="CT137" i="11" s="1"/>
  <c r="CU137" i="11" s="1"/>
  <c r="CV137" i="11" s="1"/>
  <c r="CW137" i="11" s="1"/>
  <c r="CX137" i="11" s="1"/>
  <c r="CY137" i="11" s="1"/>
  <c r="CP137" i="11"/>
  <c r="CQ137" i="11" s="1"/>
  <c r="CW136" i="11"/>
  <c r="CX136" i="11" s="1"/>
  <c r="CY136" i="11" s="1"/>
  <c r="CZ136" i="11" s="1"/>
  <c r="DA136" i="11" s="1"/>
  <c r="DB136" i="11" s="1"/>
  <c r="DC136" i="11" s="1"/>
  <c r="DD136" i="11" s="1"/>
  <c r="DE136" i="11" s="1"/>
  <c r="DF136" i="11" s="1"/>
  <c r="DG136" i="11" s="1"/>
  <c r="DH136" i="11" s="1"/>
  <c r="DI136" i="11" s="1"/>
  <c r="DJ136" i="11" s="1"/>
  <c r="DK136" i="11" s="1"/>
  <c r="DL136" i="11" s="1"/>
  <c r="DM136" i="11" s="1"/>
  <c r="DN136" i="11" s="1"/>
  <c r="DO136" i="11" s="1"/>
  <c r="DP136" i="11" s="1"/>
  <c r="DQ136" i="11" s="1"/>
  <c r="DR136" i="11" s="1"/>
  <c r="DS136" i="11" s="1"/>
  <c r="DT136" i="11" s="1"/>
  <c r="DU136" i="11" s="1"/>
  <c r="DV136" i="11" s="1"/>
  <c r="DW136" i="11" s="1"/>
  <c r="DX136" i="11" s="1"/>
  <c r="DY136" i="11" s="1"/>
  <c r="DZ136" i="11" s="1"/>
  <c r="EA136" i="11" s="1"/>
  <c r="EB136" i="11" s="1"/>
  <c r="EC136" i="11" s="1"/>
  <c r="ED136" i="11" s="1"/>
  <c r="CS136" i="11"/>
  <c r="CT136" i="11" s="1"/>
  <c r="CU136" i="11" s="1"/>
  <c r="CV136" i="11" s="1"/>
  <c r="CQ136" i="11"/>
  <c r="CR136" i="11" s="1"/>
  <c r="CP136" i="11"/>
  <c r="CV135" i="11"/>
  <c r="CW135" i="11" s="1"/>
  <c r="CX135" i="11" s="1"/>
  <c r="CY135" i="11" s="1"/>
  <c r="CZ135" i="11" s="1"/>
  <c r="DA135" i="11" s="1"/>
  <c r="DB135" i="11" s="1"/>
  <c r="DC135" i="11" s="1"/>
  <c r="DD135" i="11" s="1"/>
  <c r="DE135" i="11" s="1"/>
  <c r="DF135" i="11" s="1"/>
  <c r="DG135" i="11" s="1"/>
  <c r="DH135" i="11" s="1"/>
  <c r="DI135" i="11" s="1"/>
  <c r="DJ135" i="11" s="1"/>
  <c r="DK135" i="11" s="1"/>
  <c r="DL135" i="11" s="1"/>
  <c r="DM135" i="11" s="1"/>
  <c r="DN135" i="11" s="1"/>
  <c r="DO135" i="11" s="1"/>
  <c r="DP135" i="11" s="1"/>
  <c r="DQ135" i="11" s="1"/>
  <c r="DR135" i="11" s="1"/>
  <c r="DS135" i="11" s="1"/>
  <c r="DT135" i="11" s="1"/>
  <c r="DU135" i="11" s="1"/>
  <c r="DV135" i="11" s="1"/>
  <c r="DW135" i="11" s="1"/>
  <c r="DX135" i="11" s="1"/>
  <c r="DY135" i="11" s="1"/>
  <c r="DZ135" i="11" s="1"/>
  <c r="EA135" i="11" s="1"/>
  <c r="EB135" i="11" s="1"/>
  <c r="EC135" i="11" s="1"/>
  <c r="ED135" i="11" s="1"/>
  <c r="CR135" i="11"/>
  <c r="CS135" i="11" s="1"/>
  <c r="CT135" i="11" s="1"/>
  <c r="CU135" i="11" s="1"/>
  <c r="CP135" i="11"/>
  <c r="CQ135" i="11" s="1"/>
  <c r="CS134" i="11"/>
  <c r="CT134" i="11" s="1"/>
  <c r="CU134" i="11" s="1"/>
  <c r="CV134" i="11" s="1"/>
  <c r="CW134" i="11" s="1"/>
  <c r="CX134" i="11" s="1"/>
  <c r="CY134" i="11" s="1"/>
  <c r="CZ134" i="11" s="1"/>
  <c r="DA134" i="11" s="1"/>
  <c r="DB134" i="11" s="1"/>
  <c r="DC134" i="11" s="1"/>
  <c r="DD134" i="11" s="1"/>
  <c r="DE134" i="11" s="1"/>
  <c r="DF134" i="11" s="1"/>
  <c r="DG134" i="11" s="1"/>
  <c r="DH134" i="11" s="1"/>
  <c r="DI134" i="11" s="1"/>
  <c r="DJ134" i="11" s="1"/>
  <c r="DK134" i="11" s="1"/>
  <c r="DL134" i="11" s="1"/>
  <c r="DM134" i="11" s="1"/>
  <c r="DN134" i="11" s="1"/>
  <c r="DO134" i="11" s="1"/>
  <c r="DP134" i="11" s="1"/>
  <c r="DQ134" i="11" s="1"/>
  <c r="DR134" i="11" s="1"/>
  <c r="DS134" i="11" s="1"/>
  <c r="DT134" i="11" s="1"/>
  <c r="DU134" i="11" s="1"/>
  <c r="DV134" i="11" s="1"/>
  <c r="DW134" i="11" s="1"/>
  <c r="DX134" i="11" s="1"/>
  <c r="DY134" i="11" s="1"/>
  <c r="DZ134" i="11" s="1"/>
  <c r="EA134" i="11" s="1"/>
  <c r="EB134" i="11" s="1"/>
  <c r="EC134" i="11" s="1"/>
  <c r="ED134" i="11" s="1"/>
  <c r="CQ134" i="11"/>
  <c r="CR134" i="11" s="1"/>
  <c r="CP134" i="11"/>
  <c r="DH133" i="11"/>
  <c r="DI133" i="11" s="1"/>
  <c r="DJ133" i="11" s="1"/>
  <c r="DK133" i="11" s="1"/>
  <c r="DL133" i="11" s="1"/>
  <c r="DM133" i="11" s="1"/>
  <c r="DN133" i="11" s="1"/>
  <c r="DO133" i="11" s="1"/>
  <c r="DP133" i="11" s="1"/>
  <c r="DQ133" i="11" s="1"/>
  <c r="DR133" i="11" s="1"/>
  <c r="DS133" i="11" s="1"/>
  <c r="DT133" i="11" s="1"/>
  <c r="DU133" i="11" s="1"/>
  <c r="DV133" i="11" s="1"/>
  <c r="DW133" i="11" s="1"/>
  <c r="DX133" i="11" s="1"/>
  <c r="DY133" i="11" s="1"/>
  <c r="DZ133" i="11" s="1"/>
  <c r="EA133" i="11" s="1"/>
  <c r="EB133" i="11" s="1"/>
  <c r="EC133" i="11" s="1"/>
  <c r="ED133" i="11" s="1"/>
  <c r="CZ133" i="11"/>
  <c r="DA133" i="11" s="1"/>
  <c r="DB133" i="11" s="1"/>
  <c r="DC133" i="11" s="1"/>
  <c r="DD133" i="11" s="1"/>
  <c r="DE133" i="11" s="1"/>
  <c r="DF133" i="11" s="1"/>
  <c r="DG133" i="11" s="1"/>
  <c r="CR133" i="11"/>
  <c r="CS133" i="11" s="1"/>
  <c r="CT133" i="11" s="1"/>
  <c r="CU133" i="11" s="1"/>
  <c r="CV133" i="11" s="1"/>
  <c r="CW133" i="11" s="1"/>
  <c r="CX133" i="11" s="1"/>
  <c r="CY133" i="11" s="1"/>
  <c r="CP133" i="11"/>
  <c r="CQ133" i="11" s="1"/>
  <c r="CW132" i="11"/>
  <c r="CX132" i="11" s="1"/>
  <c r="CY132" i="11" s="1"/>
  <c r="CZ132" i="11" s="1"/>
  <c r="DA132" i="11" s="1"/>
  <c r="DB132" i="11" s="1"/>
  <c r="DC132" i="11" s="1"/>
  <c r="DD132" i="11" s="1"/>
  <c r="DE132" i="11" s="1"/>
  <c r="DF132" i="11" s="1"/>
  <c r="DG132" i="11" s="1"/>
  <c r="DH132" i="11" s="1"/>
  <c r="DI132" i="11" s="1"/>
  <c r="DJ132" i="11" s="1"/>
  <c r="DK132" i="11" s="1"/>
  <c r="DL132" i="11" s="1"/>
  <c r="DM132" i="11" s="1"/>
  <c r="DN132" i="11" s="1"/>
  <c r="DO132" i="11" s="1"/>
  <c r="DP132" i="11" s="1"/>
  <c r="DQ132" i="11" s="1"/>
  <c r="DR132" i="11" s="1"/>
  <c r="DS132" i="11" s="1"/>
  <c r="DT132" i="11" s="1"/>
  <c r="DU132" i="11" s="1"/>
  <c r="DV132" i="11" s="1"/>
  <c r="DW132" i="11" s="1"/>
  <c r="DX132" i="11" s="1"/>
  <c r="DY132" i="11" s="1"/>
  <c r="DZ132" i="11" s="1"/>
  <c r="EA132" i="11" s="1"/>
  <c r="EB132" i="11" s="1"/>
  <c r="EC132" i="11" s="1"/>
  <c r="ED132" i="11" s="1"/>
  <c r="CS132" i="11"/>
  <c r="CT132" i="11" s="1"/>
  <c r="CU132" i="11" s="1"/>
  <c r="CV132" i="11" s="1"/>
  <c r="CQ132" i="11"/>
  <c r="CR132" i="11" s="1"/>
  <c r="CP132" i="11"/>
  <c r="DF131" i="11"/>
  <c r="DG131" i="11" s="1"/>
  <c r="DH131" i="11" s="1"/>
  <c r="DI131" i="11" s="1"/>
  <c r="DJ131" i="11" s="1"/>
  <c r="DK131" i="11" s="1"/>
  <c r="DL131" i="11" s="1"/>
  <c r="DM131" i="11" s="1"/>
  <c r="DN131" i="11" s="1"/>
  <c r="DO131" i="11" s="1"/>
  <c r="DP131" i="11" s="1"/>
  <c r="DQ131" i="11" s="1"/>
  <c r="DR131" i="11" s="1"/>
  <c r="DS131" i="11" s="1"/>
  <c r="DT131" i="11" s="1"/>
  <c r="DU131" i="11" s="1"/>
  <c r="DV131" i="11" s="1"/>
  <c r="DW131" i="11" s="1"/>
  <c r="DX131" i="11" s="1"/>
  <c r="DY131" i="11" s="1"/>
  <c r="DZ131" i="11" s="1"/>
  <c r="EA131" i="11" s="1"/>
  <c r="EB131" i="11" s="1"/>
  <c r="EC131" i="11" s="1"/>
  <c r="ED131" i="11" s="1"/>
  <c r="CP131" i="11"/>
  <c r="CQ131" i="11" s="1"/>
  <c r="CR131" i="11" s="1"/>
  <c r="CS131" i="11" s="1"/>
  <c r="CT131" i="11" s="1"/>
  <c r="CU131" i="11" s="1"/>
  <c r="CV131" i="11" s="1"/>
  <c r="CW131" i="11" s="1"/>
  <c r="CX131" i="11" s="1"/>
  <c r="CY131" i="11" s="1"/>
  <c r="CZ131" i="11" s="1"/>
  <c r="DA131" i="11" s="1"/>
  <c r="DB131" i="11" s="1"/>
  <c r="DC131" i="11" s="1"/>
  <c r="DD131" i="11" s="1"/>
  <c r="DE131" i="11" s="1"/>
  <c r="DE130" i="11"/>
  <c r="DF130" i="11" s="1"/>
  <c r="DG130" i="11" s="1"/>
  <c r="DH130" i="11" s="1"/>
  <c r="DI130" i="11" s="1"/>
  <c r="DJ130" i="11" s="1"/>
  <c r="DK130" i="11" s="1"/>
  <c r="DL130" i="11" s="1"/>
  <c r="DM130" i="11" s="1"/>
  <c r="DN130" i="11" s="1"/>
  <c r="DO130" i="11" s="1"/>
  <c r="DP130" i="11" s="1"/>
  <c r="DQ130" i="11" s="1"/>
  <c r="DR130" i="11" s="1"/>
  <c r="DS130" i="11" s="1"/>
  <c r="DT130" i="11" s="1"/>
  <c r="DU130" i="11" s="1"/>
  <c r="DV130" i="11" s="1"/>
  <c r="DW130" i="11" s="1"/>
  <c r="DX130" i="11" s="1"/>
  <c r="DY130" i="11" s="1"/>
  <c r="DZ130" i="11" s="1"/>
  <c r="EA130" i="11" s="1"/>
  <c r="EB130" i="11" s="1"/>
  <c r="EC130" i="11" s="1"/>
  <c r="ED130" i="11" s="1"/>
  <c r="CY130" i="11"/>
  <c r="CZ130" i="11" s="1"/>
  <c r="DA130" i="11" s="1"/>
  <c r="DB130" i="11" s="1"/>
  <c r="DC130" i="11" s="1"/>
  <c r="DD130" i="11" s="1"/>
  <c r="CT130" i="11"/>
  <c r="CU130" i="11" s="1"/>
  <c r="CV130" i="11" s="1"/>
  <c r="CW130" i="11" s="1"/>
  <c r="CX130" i="11" s="1"/>
  <c r="CQ130" i="11"/>
  <c r="CR130" i="11" s="1"/>
  <c r="CS130" i="11" s="1"/>
  <c r="CP130" i="11"/>
  <c r="DP129" i="11"/>
  <c r="DQ129" i="11" s="1"/>
  <c r="DR129" i="11" s="1"/>
  <c r="DS129" i="11" s="1"/>
  <c r="DT129" i="11" s="1"/>
  <c r="DU129" i="11" s="1"/>
  <c r="DV129" i="11" s="1"/>
  <c r="DW129" i="11" s="1"/>
  <c r="DX129" i="11" s="1"/>
  <c r="DY129" i="11" s="1"/>
  <c r="DZ129" i="11" s="1"/>
  <c r="EA129" i="11" s="1"/>
  <c r="EB129" i="11" s="1"/>
  <c r="EC129" i="11" s="1"/>
  <c r="ED129" i="11" s="1"/>
  <c r="CZ129" i="11"/>
  <c r="DA129" i="11" s="1"/>
  <c r="DB129" i="11" s="1"/>
  <c r="DC129" i="11" s="1"/>
  <c r="DD129" i="11" s="1"/>
  <c r="DE129" i="11" s="1"/>
  <c r="DF129" i="11" s="1"/>
  <c r="DG129" i="11" s="1"/>
  <c r="DH129" i="11" s="1"/>
  <c r="DI129" i="11" s="1"/>
  <c r="DJ129" i="11" s="1"/>
  <c r="DK129" i="11" s="1"/>
  <c r="DL129" i="11" s="1"/>
  <c r="DM129" i="11" s="1"/>
  <c r="DN129" i="11" s="1"/>
  <c r="DO129" i="11" s="1"/>
  <c r="CV129" i="11"/>
  <c r="CW129" i="11" s="1"/>
  <c r="CX129" i="11" s="1"/>
  <c r="CY129" i="11" s="1"/>
  <c r="CR129" i="11"/>
  <c r="CS129" i="11" s="1"/>
  <c r="CT129" i="11" s="1"/>
  <c r="CU129" i="11" s="1"/>
  <c r="CP129" i="11"/>
  <c r="CQ129" i="11" s="1"/>
  <c r="CW128" i="11"/>
  <c r="CX128" i="11" s="1"/>
  <c r="CY128" i="11" s="1"/>
  <c r="CZ128" i="11" s="1"/>
  <c r="DA128" i="11" s="1"/>
  <c r="DB128" i="11" s="1"/>
  <c r="DC128" i="11" s="1"/>
  <c r="DD128" i="11" s="1"/>
  <c r="DE128" i="11" s="1"/>
  <c r="DF128" i="11" s="1"/>
  <c r="DG128" i="11" s="1"/>
  <c r="DH128" i="11" s="1"/>
  <c r="DI128" i="11" s="1"/>
  <c r="DJ128" i="11" s="1"/>
  <c r="DK128" i="11" s="1"/>
  <c r="DL128" i="11" s="1"/>
  <c r="DM128" i="11" s="1"/>
  <c r="DN128" i="11" s="1"/>
  <c r="DO128" i="11" s="1"/>
  <c r="DP128" i="11" s="1"/>
  <c r="DQ128" i="11" s="1"/>
  <c r="DR128" i="11" s="1"/>
  <c r="DS128" i="11" s="1"/>
  <c r="DT128" i="11" s="1"/>
  <c r="DU128" i="11" s="1"/>
  <c r="DV128" i="11" s="1"/>
  <c r="DW128" i="11" s="1"/>
  <c r="DX128" i="11" s="1"/>
  <c r="DY128" i="11" s="1"/>
  <c r="DZ128" i="11" s="1"/>
  <c r="EA128" i="11" s="1"/>
  <c r="EB128" i="11" s="1"/>
  <c r="EC128" i="11" s="1"/>
  <c r="ED128" i="11" s="1"/>
  <c r="CS128" i="11"/>
  <c r="CT128" i="11" s="1"/>
  <c r="CU128" i="11" s="1"/>
  <c r="CV128" i="11" s="1"/>
  <c r="CQ128" i="11"/>
  <c r="CR128" i="11" s="1"/>
  <c r="CP128" i="11"/>
  <c r="DL127" i="11"/>
  <c r="DM127" i="11" s="1"/>
  <c r="DN127" i="11" s="1"/>
  <c r="DO127" i="11" s="1"/>
  <c r="DP127" i="11" s="1"/>
  <c r="DQ127" i="11" s="1"/>
  <c r="DR127" i="11" s="1"/>
  <c r="DS127" i="11" s="1"/>
  <c r="DT127" i="11" s="1"/>
  <c r="DU127" i="11" s="1"/>
  <c r="DV127" i="11" s="1"/>
  <c r="DW127" i="11" s="1"/>
  <c r="DX127" i="11" s="1"/>
  <c r="DY127" i="11" s="1"/>
  <c r="DZ127" i="11" s="1"/>
  <c r="EA127" i="11" s="1"/>
  <c r="EB127" i="11" s="1"/>
  <c r="EC127" i="11" s="1"/>
  <c r="ED127" i="11" s="1"/>
  <c r="CV127" i="11"/>
  <c r="CW127" i="11" s="1"/>
  <c r="CX127" i="11" s="1"/>
  <c r="CY127" i="11" s="1"/>
  <c r="CZ127" i="11" s="1"/>
  <c r="DA127" i="11" s="1"/>
  <c r="DB127" i="11" s="1"/>
  <c r="DC127" i="11" s="1"/>
  <c r="DD127" i="11" s="1"/>
  <c r="DE127" i="11" s="1"/>
  <c r="DF127" i="11" s="1"/>
  <c r="DG127" i="11" s="1"/>
  <c r="DH127" i="11" s="1"/>
  <c r="DI127" i="11" s="1"/>
  <c r="DJ127" i="11" s="1"/>
  <c r="DK127" i="11" s="1"/>
  <c r="CR127" i="11"/>
  <c r="CS127" i="11" s="1"/>
  <c r="CT127" i="11" s="1"/>
  <c r="CU127" i="11" s="1"/>
  <c r="CP127" i="11"/>
  <c r="CQ127" i="11" s="1"/>
  <c r="CS126" i="11"/>
  <c r="CT126" i="11" s="1"/>
  <c r="CU126" i="11" s="1"/>
  <c r="CV126" i="11" s="1"/>
  <c r="CW126" i="11" s="1"/>
  <c r="CX126" i="11" s="1"/>
  <c r="CY126" i="11" s="1"/>
  <c r="CZ126" i="11" s="1"/>
  <c r="DA126" i="11" s="1"/>
  <c r="DB126" i="11" s="1"/>
  <c r="DC126" i="11" s="1"/>
  <c r="DD126" i="11" s="1"/>
  <c r="DE126" i="11" s="1"/>
  <c r="DF126" i="11" s="1"/>
  <c r="DG126" i="11" s="1"/>
  <c r="DH126" i="11" s="1"/>
  <c r="DI126" i="11" s="1"/>
  <c r="DJ126" i="11" s="1"/>
  <c r="DK126" i="11" s="1"/>
  <c r="DL126" i="11" s="1"/>
  <c r="DM126" i="11" s="1"/>
  <c r="DN126" i="11" s="1"/>
  <c r="DO126" i="11" s="1"/>
  <c r="DP126" i="11" s="1"/>
  <c r="DQ126" i="11" s="1"/>
  <c r="DR126" i="11" s="1"/>
  <c r="DS126" i="11" s="1"/>
  <c r="DT126" i="11" s="1"/>
  <c r="DU126" i="11" s="1"/>
  <c r="DV126" i="11" s="1"/>
  <c r="DW126" i="11" s="1"/>
  <c r="DX126" i="11" s="1"/>
  <c r="DY126" i="11" s="1"/>
  <c r="DZ126" i="11" s="1"/>
  <c r="EA126" i="11" s="1"/>
  <c r="EB126" i="11" s="1"/>
  <c r="EC126" i="11" s="1"/>
  <c r="ED126" i="11" s="1"/>
  <c r="CQ126" i="11"/>
  <c r="CR126" i="11" s="1"/>
  <c r="CP126" i="11"/>
  <c r="CR125" i="11"/>
  <c r="CS125" i="11" s="1"/>
  <c r="CT125" i="11" s="1"/>
  <c r="CU125" i="11" s="1"/>
  <c r="CV125" i="11" s="1"/>
  <c r="CW125" i="11" s="1"/>
  <c r="CX125" i="11" s="1"/>
  <c r="CY125" i="11" s="1"/>
  <c r="CZ125" i="11" s="1"/>
  <c r="DA125" i="11" s="1"/>
  <c r="DB125" i="11" s="1"/>
  <c r="DC125" i="11" s="1"/>
  <c r="DD125" i="11" s="1"/>
  <c r="DE125" i="11" s="1"/>
  <c r="DF125" i="11" s="1"/>
  <c r="DG125" i="11" s="1"/>
  <c r="DH125" i="11" s="1"/>
  <c r="DI125" i="11" s="1"/>
  <c r="DJ125" i="11" s="1"/>
  <c r="DK125" i="11" s="1"/>
  <c r="DL125" i="11" s="1"/>
  <c r="DM125" i="11" s="1"/>
  <c r="DN125" i="11" s="1"/>
  <c r="DO125" i="11" s="1"/>
  <c r="DP125" i="11" s="1"/>
  <c r="DQ125" i="11" s="1"/>
  <c r="DR125" i="11" s="1"/>
  <c r="DS125" i="11" s="1"/>
  <c r="DT125" i="11" s="1"/>
  <c r="DU125" i="11" s="1"/>
  <c r="DV125" i="11" s="1"/>
  <c r="DW125" i="11" s="1"/>
  <c r="DX125" i="11" s="1"/>
  <c r="DY125" i="11" s="1"/>
  <c r="DZ125" i="11" s="1"/>
  <c r="EA125" i="11" s="1"/>
  <c r="EB125" i="11" s="1"/>
  <c r="EC125" i="11" s="1"/>
  <c r="ED125" i="11" s="1"/>
  <c r="CP125" i="11"/>
  <c r="CQ125" i="11" s="1"/>
  <c r="CS124" i="11"/>
  <c r="CT124" i="11" s="1"/>
  <c r="CU124" i="11" s="1"/>
  <c r="CV124" i="11" s="1"/>
  <c r="CW124" i="11" s="1"/>
  <c r="CX124" i="11" s="1"/>
  <c r="CY124" i="11" s="1"/>
  <c r="CZ124" i="11" s="1"/>
  <c r="DA124" i="11" s="1"/>
  <c r="DB124" i="11" s="1"/>
  <c r="DC124" i="11" s="1"/>
  <c r="DD124" i="11" s="1"/>
  <c r="DE124" i="11" s="1"/>
  <c r="DF124" i="11" s="1"/>
  <c r="DG124" i="11" s="1"/>
  <c r="DH124" i="11" s="1"/>
  <c r="DI124" i="11" s="1"/>
  <c r="DJ124" i="11" s="1"/>
  <c r="DK124" i="11" s="1"/>
  <c r="DL124" i="11" s="1"/>
  <c r="DM124" i="11" s="1"/>
  <c r="DN124" i="11" s="1"/>
  <c r="DO124" i="11" s="1"/>
  <c r="DP124" i="11" s="1"/>
  <c r="DQ124" i="11" s="1"/>
  <c r="DR124" i="11" s="1"/>
  <c r="DS124" i="11" s="1"/>
  <c r="DT124" i="11" s="1"/>
  <c r="DU124" i="11" s="1"/>
  <c r="DV124" i="11" s="1"/>
  <c r="DW124" i="11" s="1"/>
  <c r="DX124" i="11" s="1"/>
  <c r="DY124" i="11" s="1"/>
  <c r="DZ124" i="11" s="1"/>
  <c r="EA124" i="11" s="1"/>
  <c r="EB124" i="11" s="1"/>
  <c r="EC124" i="11" s="1"/>
  <c r="ED124" i="11" s="1"/>
  <c r="CQ124" i="11"/>
  <c r="CR124" i="11" s="1"/>
  <c r="CP124" i="11"/>
  <c r="CR123" i="11"/>
  <c r="CS123" i="11" s="1"/>
  <c r="CT123" i="11" s="1"/>
  <c r="CU123" i="11" s="1"/>
  <c r="CV123" i="11" s="1"/>
  <c r="CW123" i="11" s="1"/>
  <c r="CX123" i="11" s="1"/>
  <c r="CY123" i="11" s="1"/>
  <c r="CZ123" i="11" s="1"/>
  <c r="DA123" i="11" s="1"/>
  <c r="DB123" i="11" s="1"/>
  <c r="DC123" i="11" s="1"/>
  <c r="DD123" i="11" s="1"/>
  <c r="DE123" i="11" s="1"/>
  <c r="DF123" i="11" s="1"/>
  <c r="DG123" i="11" s="1"/>
  <c r="DH123" i="11" s="1"/>
  <c r="DI123" i="11" s="1"/>
  <c r="DJ123" i="11" s="1"/>
  <c r="DK123" i="11" s="1"/>
  <c r="DL123" i="11" s="1"/>
  <c r="DM123" i="11" s="1"/>
  <c r="DN123" i="11" s="1"/>
  <c r="DO123" i="11" s="1"/>
  <c r="DP123" i="11" s="1"/>
  <c r="DQ123" i="11" s="1"/>
  <c r="DR123" i="11" s="1"/>
  <c r="DS123" i="11" s="1"/>
  <c r="DT123" i="11" s="1"/>
  <c r="DU123" i="11" s="1"/>
  <c r="DV123" i="11" s="1"/>
  <c r="DW123" i="11" s="1"/>
  <c r="DX123" i="11" s="1"/>
  <c r="DY123" i="11" s="1"/>
  <c r="DZ123" i="11" s="1"/>
  <c r="EA123" i="11" s="1"/>
  <c r="EB123" i="11" s="1"/>
  <c r="EC123" i="11" s="1"/>
  <c r="ED123" i="11" s="1"/>
  <c r="CP123" i="11"/>
  <c r="CQ123" i="11" s="1"/>
  <c r="DA122" i="11"/>
  <c r="DB122" i="11" s="1"/>
  <c r="DC122" i="11" s="1"/>
  <c r="DD122" i="11" s="1"/>
  <c r="DE122" i="11" s="1"/>
  <c r="DF122" i="11" s="1"/>
  <c r="DG122" i="11" s="1"/>
  <c r="DH122" i="11" s="1"/>
  <c r="DI122" i="11" s="1"/>
  <c r="DJ122" i="11" s="1"/>
  <c r="DK122" i="11" s="1"/>
  <c r="DL122" i="11" s="1"/>
  <c r="DM122" i="11" s="1"/>
  <c r="DN122" i="11" s="1"/>
  <c r="DO122" i="11" s="1"/>
  <c r="DP122" i="11" s="1"/>
  <c r="DQ122" i="11" s="1"/>
  <c r="DR122" i="11" s="1"/>
  <c r="DS122" i="11" s="1"/>
  <c r="DT122" i="11" s="1"/>
  <c r="DU122" i="11" s="1"/>
  <c r="DV122" i="11" s="1"/>
  <c r="DW122" i="11" s="1"/>
  <c r="DX122" i="11" s="1"/>
  <c r="DY122" i="11" s="1"/>
  <c r="DZ122" i="11" s="1"/>
  <c r="EA122" i="11" s="1"/>
  <c r="EB122" i="11" s="1"/>
  <c r="EC122" i="11" s="1"/>
  <c r="ED122" i="11" s="1"/>
  <c r="CW122" i="11"/>
  <c r="CX122" i="11" s="1"/>
  <c r="CY122" i="11" s="1"/>
  <c r="CZ122" i="11" s="1"/>
  <c r="CS122" i="11"/>
  <c r="CT122" i="11" s="1"/>
  <c r="CU122" i="11" s="1"/>
  <c r="CV122" i="11" s="1"/>
  <c r="CQ122" i="11"/>
  <c r="CR122" i="11" s="1"/>
  <c r="CP122" i="11"/>
  <c r="DP121" i="11"/>
  <c r="DQ121" i="11" s="1"/>
  <c r="DR121" i="11" s="1"/>
  <c r="DS121" i="11" s="1"/>
  <c r="DT121" i="11" s="1"/>
  <c r="DU121" i="11" s="1"/>
  <c r="DV121" i="11" s="1"/>
  <c r="DW121" i="11" s="1"/>
  <c r="DX121" i="11" s="1"/>
  <c r="DY121" i="11" s="1"/>
  <c r="DZ121" i="11" s="1"/>
  <c r="EA121" i="11" s="1"/>
  <c r="EB121" i="11" s="1"/>
  <c r="EC121" i="11" s="1"/>
  <c r="ED121" i="11" s="1"/>
  <c r="CZ121" i="11"/>
  <c r="DA121" i="11" s="1"/>
  <c r="DB121" i="11" s="1"/>
  <c r="DC121" i="11" s="1"/>
  <c r="DD121" i="11" s="1"/>
  <c r="DE121" i="11" s="1"/>
  <c r="DF121" i="11" s="1"/>
  <c r="DG121" i="11" s="1"/>
  <c r="DH121" i="11" s="1"/>
  <c r="DI121" i="11" s="1"/>
  <c r="DJ121" i="11" s="1"/>
  <c r="DK121" i="11" s="1"/>
  <c r="DL121" i="11" s="1"/>
  <c r="DM121" i="11" s="1"/>
  <c r="DN121" i="11" s="1"/>
  <c r="DO121" i="11" s="1"/>
  <c r="CV121" i="11"/>
  <c r="CW121" i="11" s="1"/>
  <c r="CX121" i="11" s="1"/>
  <c r="CY121" i="11" s="1"/>
  <c r="CR121" i="11"/>
  <c r="CS121" i="11" s="1"/>
  <c r="CT121" i="11" s="1"/>
  <c r="CU121" i="11" s="1"/>
  <c r="CP121" i="11"/>
  <c r="CQ121" i="11" s="1"/>
  <c r="CW120" i="11"/>
  <c r="CX120" i="11" s="1"/>
  <c r="CY120" i="11" s="1"/>
  <c r="CZ120" i="11" s="1"/>
  <c r="DA120" i="11" s="1"/>
  <c r="DB120" i="11" s="1"/>
  <c r="DC120" i="11" s="1"/>
  <c r="DD120" i="11" s="1"/>
  <c r="DE120" i="11" s="1"/>
  <c r="DF120" i="11" s="1"/>
  <c r="DG120" i="11" s="1"/>
  <c r="DH120" i="11" s="1"/>
  <c r="DI120" i="11" s="1"/>
  <c r="DJ120" i="11" s="1"/>
  <c r="DK120" i="11" s="1"/>
  <c r="DL120" i="11" s="1"/>
  <c r="DM120" i="11" s="1"/>
  <c r="DN120" i="11" s="1"/>
  <c r="DO120" i="11" s="1"/>
  <c r="DP120" i="11" s="1"/>
  <c r="DQ120" i="11" s="1"/>
  <c r="DR120" i="11" s="1"/>
  <c r="DS120" i="11" s="1"/>
  <c r="DT120" i="11" s="1"/>
  <c r="DU120" i="11" s="1"/>
  <c r="DV120" i="11" s="1"/>
  <c r="DW120" i="11" s="1"/>
  <c r="DX120" i="11" s="1"/>
  <c r="DY120" i="11" s="1"/>
  <c r="DZ120" i="11" s="1"/>
  <c r="EA120" i="11" s="1"/>
  <c r="EB120" i="11" s="1"/>
  <c r="EC120" i="11" s="1"/>
  <c r="ED120" i="11" s="1"/>
  <c r="CS120" i="11"/>
  <c r="CT120" i="11" s="1"/>
  <c r="CU120" i="11" s="1"/>
  <c r="CV120" i="11" s="1"/>
  <c r="CQ120" i="11"/>
  <c r="CR120" i="11" s="1"/>
  <c r="CP120" i="11"/>
  <c r="DL119" i="11"/>
  <c r="DM119" i="11" s="1"/>
  <c r="DN119" i="11" s="1"/>
  <c r="DO119" i="11" s="1"/>
  <c r="DP119" i="11" s="1"/>
  <c r="DQ119" i="11" s="1"/>
  <c r="DR119" i="11" s="1"/>
  <c r="DS119" i="11" s="1"/>
  <c r="DT119" i="11" s="1"/>
  <c r="DU119" i="11" s="1"/>
  <c r="DV119" i="11" s="1"/>
  <c r="DW119" i="11" s="1"/>
  <c r="DX119" i="11" s="1"/>
  <c r="DY119" i="11" s="1"/>
  <c r="DZ119" i="11" s="1"/>
  <c r="EA119" i="11" s="1"/>
  <c r="EB119" i="11" s="1"/>
  <c r="EC119" i="11" s="1"/>
  <c r="ED119" i="11" s="1"/>
  <c r="CV119" i="11"/>
  <c r="CW119" i="11" s="1"/>
  <c r="CX119" i="11" s="1"/>
  <c r="CY119" i="11" s="1"/>
  <c r="CZ119" i="11" s="1"/>
  <c r="DA119" i="11" s="1"/>
  <c r="DB119" i="11" s="1"/>
  <c r="DC119" i="11" s="1"/>
  <c r="DD119" i="11" s="1"/>
  <c r="DE119" i="11" s="1"/>
  <c r="DF119" i="11" s="1"/>
  <c r="DG119" i="11" s="1"/>
  <c r="DH119" i="11" s="1"/>
  <c r="DI119" i="11" s="1"/>
  <c r="DJ119" i="11" s="1"/>
  <c r="DK119" i="11" s="1"/>
  <c r="CR119" i="11"/>
  <c r="CS119" i="11" s="1"/>
  <c r="CT119" i="11" s="1"/>
  <c r="CU119" i="11" s="1"/>
  <c r="CP119" i="11"/>
  <c r="CQ119" i="11" s="1"/>
  <c r="CS118" i="11"/>
  <c r="CT118" i="11" s="1"/>
  <c r="CU118" i="11" s="1"/>
  <c r="CV118" i="11" s="1"/>
  <c r="CW118" i="11" s="1"/>
  <c r="CX118" i="11" s="1"/>
  <c r="CY118" i="11" s="1"/>
  <c r="CZ118" i="11" s="1"/>
  <c r="DA118" i="11" s="1"/>
  <c r="DB118" i="11" s="1"/>
  <c r="DC118" i="11" s="1"/>
  <c r="DD118" i="11" s="1"/>
  <c r="DE118" i="11" s="1"/>
  <c r="DF118" i="11" s="1"/>
  <c r="DG118" i="11" s="1"/>
  <c r="DH118" i="11" s="1"/>
  <c r="DI118" i="11" s="1"/>
  <c r="DJ118" i="11" s="1"/>
  <c r="DK118" i="11" s="1"/>
  <c r="DL118" i="11" s="1"/>
  <c r="DM118" i="11" s="1"/>
  <c r="DN118" i="11" s="1"/>
  <c r="DO118" i="11" s="1"/>
  <c r="DP118" i="11" s="1"/>
  <c r="DQ118" i="11" s="1"/>
  <c r="DR118" i="11" s="1"/>
  <c r="DS118" i="11" s="1"/>
  <c r="DT118" i="11" s="1"/>
  <c r="DU118" i="11" s="1"/>
  <c r="DV118" i="11" s="1"/>
  <c r="DW118" i="11" s="1"/>
  <c r="DX118" i="11" s="1"/>
  <c r="DY118" i="11" s="1"/>
  <c r="DZ118" i="11" s="1"/>
  <c r="EA118" i="11" s="1"/>
  <c r="EB118" i="11" s="1"/>
  <c r="EC118" i="11" s="1"/>
  <c r="ED118" i="11" s="1"/>
  <c r="CQ118" i="11"/>
  <c r="CR118" i="11" s="1"/>
  <c r="CP118" i="11"/>
  <c r="CR117" i="11"/>
  <c r="CS117" i="11" s="1"/>
  <c r="CT117" i="11" s="1"/>
  <c r="CU117" i="11" s="1"/>
  <c r="CV117" i="11" s="1"/>
  <c r="CW117" i="11" s="1"/>
  <c r="CX117" i="11" s="1"/>
  <c r="CY117" i="11" s="1"/>
  <c r="CZ117" i="11" s="1"/>
  <c r="DA117" i="11" s="1"/>
  <c r="DB117" i="11" s="1"/>
  <c r="DC117" i="11" s="1"/>
  <c r="DD117" i="11" s="1"/>
  <c r="DE117" i="11" s="1"/>
  <c r="DF117" i="11" s="1"/>
  <c r="DG117" i="11" s="1"/>
  <c r="DH117" i="11" s="1"/>
  <c r="DI117" i="11" s="1"/>
  <c r="DJ117" i="11" s="1"/>
  <c r="DK117" i="11" s="1"/>
  <c r="DL117" i="11" s="1"/>
  <c r="DM117" i="11" s="1"/>
  <c r="DN117" i="11" s="1"/>
  <c r="DO117" i="11" s="1"/>
  <c r="DP117" i="11" s="1"/>
  <c r="DQ117" i="11" s="1"/>
  <c r="DR117" i="11" s="1"/>
  <c r="DS117" i="11" s="1"/>
  <c r="DT117" i="11" s="1"/>
  <c r="DU117" i="11" s="1"/>
  <c r="DV117" i="11" s="1"/>
  <c r="DW117" i="11" s="1"/>
  <c r="DX117" i="11" s="1"/>
  <c r="DY117" i="11" s="1"/>
  <c r="DZ117" i="11" s="1"/>
  <c r="EA117" i="11" s="1"/>
  <c r="EB117" i="11" s="1"/>
  <c r="EC117" i="11" s="1"/>
  <c r="ED117" i="11" s="1"/>
  <c r="CP117" i="11"/>
  <c r="CQ117" i="11" s="1"/>
  <c r="CS116" i="11"/>
  <c r="CT116" i="11" s="1"/>
  <c r="CU116" i="11" s="1"/>
  <c r="CV116" i="11" s="1"/>
  <c r="CW116" i="11" s="1"/>
  <c r="CX116" i="11" s="1"/>
  <c r="CY116" i="11" s="1"/>
  <c r="CZ116" i="11" s="1"/>
  <c r="DA116" i="11" s="1"/>
  <c r="DB116" i="11" s="1"/>
  <c r="DC116" i="11" s="1"/>
  <c r="DD116" i="11" s="1"/>
  <c r="DE116" i="11" s="1"/>
  <c r="DF116" i="11" s="1"/>
  <c r="DG116" i="11" s="1"/>
  <c r="DH116" i="11" s="1"/>
  <c r="DI116" i="11" s="1"/>
  <c r="DJ116" i="11" s="1"/>
  <c r="DK116" i="11" s="1"/>
  <c r="DL116" i="11" s="1"/>
  <c r="DM116" i="11" s="1"/>
  <c r="DN116" i="11" s="1"/>
  <c r="DO116" i="11" s="1"/>
  <c r="DP116" i="11" s="1"/>
  <c r="DQ116" i="11" s="1"/>
  <c r="DR116" i="11" s="1"/>
  <c r="DS116" i="11" s="1"/>
  <c r="DT116" i="11" s="1"/>
  <c r="DU116" i="11" s="1"/>
  <c r="DV116" i="11" s="1"/>
  <c r="DW116" i="11" s="1"/>
  <c r="DX116" i="11" s="1"/>
  <c r="DY116" i="11" s="1"/>
  <c r="DZ116" i="11" s="1"/>
  <c r="EA116" i="11" s="1"/>
  <c r="EB116" i="11" s="1"/>
  <c r="EC116" i="11" s="1"/>
  <c r="ED116" i="11" s="1"/>
  <c r="CQ116" i="11"/>
  <c r="CR116" i="11" s="1"/>
  <c r="CP116" i="11"/>
  <c r="CR115" i="11"/>
  <c r="CS115" i="11" s="1"/>
  <c r="CT115" i="11" s="1"/>
  <c r="CU115" i="11" s="1"/>
  <c r="CV115" i="11" s="1"/>
  <c r="CW115" i="11" s="1"/>
  <c r="CX115" i="11" s="1"/>
  <c r="CY115" i="11" s="1"/>
  <c r="CZ115" i="11" s="1"/>
  <c r="DA115" i="11" s="1"/>
  <c r="DB115" i="11" s="1"/>
  <c r="DC115" i="11" s="1"/>
  <c r="DD115" i="11" s="1"/>
  <c r="DE115" i="11" s="1"/>
  <c r="DF115" i="11" s="1"/>
  <c r="DG115" i="11" s="1"/>
  <c r="DH115" i="11" s="1"/>
  <c r="DI115" i="11" s="1"/>
  <c r="DJ115" i="11" s="1"/>
  <c r="DK115" i="11" s="1"/>
  <c r="DL115" i="11" s="1"/>
  <c r="DM115" i="11" s="1"/>
  <c r="DN115" i="11" s="1"/>
  <c r="DO115" i="11" s="1"/>
  <c r="DP115" i="11" s="1"/>
  <c r="DQ115" i="11" s="1"/>
  <c r="DR115" i="11" s="1"/>
  <c r="DS115" i="11" s="1"/>
  <c r="DT115" i="11" s="1"/>
  <c r="DU115" i="11" s="1"/>
  <c r="DV115" i="11" s="1"/>
  <c r="DW115" i="11" s="1"/>
  <c r="DX115" i="11" s="1"/>
  <c r="DY115" i="11" s="1"/>
  <c r="DZ115" i="11" s="1"/>
  <c r="EA115" i="11" s="1"/>
  <c r="EB115" i="11" s="1"/>
  <c r="EC115" i="11" s="1"/>
  <c r="ED115" i="11" s="1"/>
  <c r="CP115" i="11"/>
  <c r="CQ115" i="11" s="1"/>
  <c r="DA114" i="11"/>
  <c r="DB114" i="11" s="1"/>
  <c r="DC114" i="11" s="1"/>
  <c r="DD114" i="11" s="1"/>
  <c r="DE114" i="11" s="1"/>
  <c r="DF114" i="11" s="1"/>
  <c r="DG114" i="11" s="1"/>
  <c r="DH114" i="11" s="1"/>
  <c r="DI114" i="11" s="1"/>
  <c r="DJ114" i="11" s="1"/>
  <c r="DK114" i="11" s="1"/>
  <c r="DL114" i="11" s="1"/>
  <c r="DM114" i="11" s="1"/>
  <c r="DN114" i="11" s="1"/>
  <c r="DO114" i="11" s="1"/>
  <c r="DP114" i="11" s="1"/>
  <c r="DQ114" i="11" s="1"/>
  <c r="DR114" i="11" s="1"/>
  <c r="DS114" i="11" s="1"/>
  <c r="DT114" i="11" s="1"/>
  <c r="DU114" i="11" s="1"/>
  <c r="DV114" i="11" s="1"/>
  <c r="DW114" i="11" s="1"/>
  <c r="DX114" i="11" s="1"/>
  <c r="DY114" i="11" s="1"/>
  <c r="DZ114" i="11" s="1"/>
  <c r="EA114" i="11" s="1"/>
  <c r="EB114" i="11" s="1"/>
  <c r="EC114" i="11" s="1"/>
  <c r="ED114" i="11" s="1"/>
  <c r="CW114" i="11"/>
  <c r="CX114" i="11" s="1"/>
  <c r="CY114" i="11" s="1"/>
  <c r="CZ114" i="11" s="1"/>
  <c r="CS114" i="11"/>
  <c r="CT114" i="11" s="1"/>
  <c r="CU114" i="11" s="1"/>
  <c r="CV114" i="11" s="1"/>
  <c r="CQ114" i="11"/>
  <c r="CR114" i="11" s="1"/>
  <c r="CP114" i="11"/>
  <c r="DP113" i="11"/>
  <c r="DQ113" i="11" s="1"/>
  <c r="DR113" i="11" s="1"/>
  <c r="DS113" i="11" s="1"/>
  <c r="DT113" i="11" s="1"/>
  <c r="DU113" i="11" s="1"/>
  <c r="DV113" i="11" s="1"/>
  <c r="DW113" i="11" s="1"/>
  <c r="DX113" i="11" s="1"/>
  <c r="DY113" i="11" s="1"/>
  <c r="DZ113" i="11" s="1"/>
  <c r="EA113" i="11" s="1"/>
  <c r="EB113" i="11" s="1"/>
  <c r="EC113" i="11" s="1"/>
  <c r="ED113" i="11" s="1"/>
  <c r="CZ113" i="11"/>
  <c r="DA113" i="11" s="1"/>
  <c r="DB113" i="11" s="1"/>
  <c r="DC113" i="11" s="1"/>
  <c r="DD113" i="11" s="1"/>
  <c r="DE113" i="11" s="1"/>
  <c r="DF113" i="11" s="1"/>
  <c r="DG113" i="11" s="1"/>
  <c r="DH113" i="11" s="1"/>
  <c r="DI113" i="11" s="1"/>
  <c r="DJ113" i="11" s="1"/>
  <c r="DK113" i="11" s="1"/>
  <c r="DL113" i="11" s="1"/>
  <c r="DM113" i="11" s="1"/>
  <c r="DN113" i="11" s="1"/>
  <c r="DO113" i="11" s="1"/>
  <c r="CV113" i="11"/>
  <c r="CW113" i="11" s="1"/>
  <c r="CX113" i="11" s="1"/>
  <c r="CY113" i="11" s="1"/>
  <c r="CR113" i="11"/>
  <c r="CS113" i="11" s="1"/>
  <c r="CT113" i="11" s="1"/>
  <c r="CU113" i="11" s="1"/>
  <c r="CP113" i="11"/>
  <c r="CQ113" i="11" s="1"/>
  <c r="CW112" i="11"/>
  <c r="CX112" i="11" s="1"/>
  <c r="CY112" i="11" s="1"/>
  <c r="CZ112" i="11" s="1"/>
  <c r="DA112" i="11" s="1"/>
  <c r="DB112" i="11" s="1"/>
  <c r="DC112" i="11" s="1"/>
  <c r="DD112" i="11" s="1"/>
  <c r="DE112" i="11" s="1"/>
  <c r="DF112" i="11" s="1"/>
  <c r="DG112" i="11" s="1"/>
  <c r="DH112" i="11" s="1"/>
  <c r="DI112" i="11" s="1"/>
  <c r="DJ112" i="11" s="1"/>
  <c r="DK112" i="11" s="1"/>
  <c r="DL112" i="11" s="1"/>
  <c r="DM112" i="11" s="1"/>
  <c r="DN112" i="11" s="1"/>
  <c r="DO112" i="11" s="1"/>
  <c r="DP112" i="11" s="1"/>
  <c r="DQ112" i="11" s="1"/>
  <c r="DR112" i="11" s="1"/>
  <c r="DS112" i="11" s="1"/>
  <c r="DT112" i="11" s="1"/>
  <c r="DU112" i="11" s="1"/>
  <c r="DV112" i="11" s="1"/>
  <c r="DW112" i="11" s="1"/>
  <c r="DX112" i="11" s="1"/>
  <c r="DY112" i="11" s="1"/>
  <c r="DZ112" i="11" s="1"/>
  <c r="EA112" i="11" s="1"/>
  <c r="EB112" i="11" s="1"/>
  <c r="EC112" i="11" s="1"/>
  <c r="ED112" i="11" s="1"/>
  <c r="CS112" i="11"/>
  <c r="CT112" i="11" s="1"/>
  <c r="CU112" i="11" s="1"/>
  <c r="CV112" i="11" s="1"/>
  <c r="CQ112" i="11"/>
  <c r="CR112" i="11" s="1"/>
  <c r="CP112" i="11"/>
  <c r="DL111" i="11"/>
  <c r="DM111" i="11" s="1"/>
  <c r="DN111" i="11" s="1"/>
  <c r="DO111" i="11" s="1"/>
  <c r="DP111" i="11" s="1"/>
  <c r="DQ111" i="11" s="1"/>
  <c r="DR111" i="11" s="1"/>
  <c r="DS111" i="11" s="1"/>
  <c r="DT111" i="11" s="1"/>
  <c r="DU111" i="11" s="1"/>
  <c r="DV111" i="11" s="1"/>
  <c r="DW111" i="11" s="1"/>
  <c r="DX111" i="11" s="1"/>
  <c r="DY111" i="11" s="1"/>
  <c r="DZ111" i="11" s="1"/>
  <c r="EA111" i="11" s="1"/>
  <c r="EB111" i="11" s="1"/>
  <c r="EC111" i="11" s="1"/>
  <c r="ED111" i="11" s="1"/>
  <c r="CV111" i="11"/>
  <c r="CW111" i="11" s="1"/>
  <c r="CX111" i="11" s="1"/>
  <c r="CY111" i="11" s="1"/>
  <c r="CZ111" i="11" s="1"/>
  <c r="DA111" i="11" s="1"/>
  <c r="DB111" i="11" s="1"/>
  <c r="DC111" i="11" s="1"/>
  <c r="DD111" i="11" s="1"/>
  <c r="DE111" i="11" s="1"/>
  <c r="DF111" i="11" s="1"/>
  <c r="DG111" i="11" s="1"/>
  <c r="DH111" i="11" s="1"/>
  <c r="DI111" i="11" s="1"/>
  <c r="DJ111" i="11" s="1"/>
  <c r="DK111" i="11" s="1"/>
  <c r="CR111" i="11"/>
  <c r="CS111" i="11" s="1"/>
  <c r="CT111" i="11" s="1"/>
  <c r="CU111" i="11" s="1"/>
  <c r="CP111" i="11"/>
  <c r="CQ111" i="11" s="1"/>
  <c r="CS110" i="11"/>
  <c r="CT110" i="11" s="1"/>
  <c r="CU110" i="11" s="1"/>
  <c r="CV110" i="11" s="1"/>
  <c r="CW110" i="11" s="1"/>
  <c r="CX110" i="11" s="1"/>
  <c r="CY110" i="11" s="1"/>
  <c r="CZ110" i="11" s="1"/>
  <c r="DA110" i="11" s="1"/>
  <c r="DB110" i="11" s="1"/>
  <c r="DC110" i="11" s="1"/>
  <c r="DD110" i="11" s="1"/>
  <c r="DE110" i="11" s="1"/>
  <c r="DF110" i="11" s="1"/>
  <c r="DG110" i="11" s="1"/>
  <c r="DH110" i="11" s="1"/>
  <c r="DI110" i="11" s="1"/>
  <c r="DJ110" i="11" s="1"/>
  <c r="DK110" i="11" s="1"/>
  <c r="DL110" i="11" s="1"/>
  <c r="DM110" i="11" s="1"/>
  <c r="DN110" i="11" s="1"/>
  <c r="DO110" i="11" s="1"/>
  <c r="DP110" i="11" s="1"/>
  <c r="DQ110" i="11" s="1"/>
  <c r="DR110" i="11" s="1"/>
  <c r="DS110" i="11" s="1"/>
  <c r="DT110" i="11" s="1"/>
  <c r="DU110" i="11" s="1"/>
  <c r="DV110" i="11" s="1"/>
  <c r="DW110" i="11" s="1"/>
  <c r="DX110" i="11" s="1"/>
  <c r="DY110" i="11" s="1"/>
  <c r="DZ110" i="11" s="1"/>
  <c r="EA110" i="11" s="1"/>
  <c r="EB110" i="11" s="1"/>
  <c r="EC110" i="11" s="1"/>
  <c r="ED110" i="11" s="1"/>
  <c r="CQ110" i="11"/>
  <c r="CR110" i="11" s="1"/>
  <c r="CP110" i="11"/>
  <c r="CR109" i="11"/>
  <c r="CS109" i="11" s="1"/>
  <c r="CT109" i="11" s="1"/>
  <c r="CU109" i="11" s="1"/>
  <c r="CV109" i="11" s="1"/>
  <c r="CW109" i="11" s="1"/>
  <c r="CX109" i="11" s="1"/>
  <c r="CY109" i="11" s="1"/>
  <c r="CZ109" i="11" s="1"/>
  <c r="DA109" i="11" s="1"/>
  <c r="DB109" i="11" s="1"/>
  <c r="DC109" i="11" s="1"/>
  <c r="DD109" i="11" s="1"/>
  <c r="DE109" i="11" s="1"/>
  <c r="DF109" i="11" s="1"/>
  <c r="DG109" i="11" s="1"/>
  <c r="DH109" i="11" s="1"/>
  <c r="DI109" i="11" s="1"/>
  <c r="DJ109" i="11" s="1"/>
  <c r="DK109" i="11" s="1"/>
  <c r="DL109" i="11" s="1"/>
  <c r="DM109" i="11" s="1"/>
  <c r="DN109" i="11" s="1"/>
  <c r="DO109" i="11" s="1"/>
  <c r="DP109" i="11" s="1"/>
  <c r="DQ109" i="11" s="1"/>
  <c r="DR109" i="11" s="1"/>
  <c r="DS109" i="11" s="1"/>
  <c r="DT109" i="11" s="1"/>
  <c r="DU109" i="11" s="1"/>
  <c r="DV109" i="11" s="1"/>
  <c r="DW109" i="11" s="1"/>
  <c r="DX109" i="11" s="1"/>
  <c r="DY109" i="11" s="1"/>
  <c r="DZ109" i="11" s="1"/>
  <c r="EA109" i="11" s="1"/>
  <c r="EB109" i="11" s="1"/>
  <c r="EC109" i="11" s="1"/>
  <c r="ED109" i="11" s="1"/>
  <c r="CP109" i="11"/>
  <c r="CQ109" i="11" s="1"/>
  <c r="CS108" i="11"/>
  <c r="CT108" i="11" s="1"/>
  <c r="CU108" i="11" s="1"/>
  <c r="CV108" i="11" s="1"/>
  <c r="CW108" i="11" s="1"/>
  <c r="CX108" i="11" s="1"/>
  <c r="CY108" i="11" s="1"/>
  <c r="CZ108" i="11" s="1"/>
  <c r="DA108" i="11" s="1"/>
  <c r="DB108" i="11" s="1"/>
  <c r="DC108" i="11" s="1"/>
  <c r="DD108" i="11" s="1"/>
  <c r="DE108" i="11" s="1"/>
  <c r="DF108" i="11" s="1"/>
  <c r="DG108" i="11" s="1"/>
  <c r="DH108" i="11" s="1"/>
  <c r="DI108" i="11" s="1"/>
  <c r="DJ108" i="11" s="1"/>
  <c r="DK108" i="11" s="1"/>
  <c r="DL108" i="11" s="1"/>
  <c r="DM108" i="11" s="1"/>
  <c r="DN108" i="11" s="1"/>
  <c r="DO108" i="11" s="1"/>
  <c r="DP108" i="11" s="1"/>
  <c r="DQ108" i="11" s="1"/>
  <c r="DR108" i="11" s="1"/>
  <c r="DS108" i="11" s="1"/>
  <c r="DT108" i="11" s="1"/>
  <c r="DU108" i="11" s="1"/>
  <c r="DV108" i="11" s="1"/>
  <c r="DW108" i="11" s="1"/>
  <c r="DX108" i="11" s="1"/>
  <c r="DY108" i="11" s="1"/>
  <c r="DZ108" i="11" s="1"/>
  <c r="EA108" i="11" s="1"/>
  <c r="EB108" i="11" s="1"/>
  <c r="EC108" i="11" s="1"/>
  <c r="ED108" i="11" s="1"/>
  <c r="CQ108" i="11"/>
  <c r="CR108" i="11" s="1"/>
  <c r="CP108" i="11"/>
  <c r="CR107" i="11"/>
  <c r="CS107" i="11" s="1"/>
  <c r="CT107" i="11" s="1"/>
  <c r="CU107" i="11" s="1"/>
  <c r="CV107" i="11" s="1"/>
  <c r="CW107" i="11" s="1"/>
  <c r="CX107" i="11" s="1"/>
  <c r="CY107" i="11" s="1"/>
  <c r="CZ107" i="11" s="1"/>
  <c r="DA107" i="11" s="1"/>
  <c r="DB107" i="11" s="1"/>
  <c r="DC107" i="11" s="1"/>
  <c r="DD107" i="11" s="1"/>
  <c r="DE107" i="11" s="1"/>
  <c r="DF107" i="11" s="1"/>
  <c r="DG107" i="11" s="1"/>
  <c r="DH107" i="11" s="1"/>
  <c r="DI107" i="11" s="1"/>
  <c r="DJ107" i="11" s="1"/>
  <c r="DK107" i="11" s="1"/>
  <c r="DL107" i="11" s="1"/>
  <c r="DM107" i="11" s="1"/>
  <c r="DN107" i="11" s="1"/>
  <c r="DO107" i="11" s="1"/>
  <c r="DP107" i="11" s="1"/>
  <c r="DQ107" i="11" s="1"/>
  <c r="DR107" i="11" s="1"/>
  <c r="DS107" i="11" s="1"/>
  <c r="DT107" i="11" s="1"/>
  <c r="DU107" i="11" s="1"/>
  <c r="DV107" i="11" s="1"/>
  <c r="DW107" i="11" s="1"/>
  <c r="DX107" i="11" s="1"/>
  <c r="DY107" i="11" s="1"/>
  <c r="DZ107" i="11" s="1"/>
  <c r="EA107" i="11" s="1"/>
  <c r="EB107" i="11" s="1"/>
  <c r="EC107" i="11" s="1"/>
  <c r="ED107" i="11" s="1"/>
  <c r="CP107" i="11"/>
  <c r="CQ107" i="11" s="1"/>
  <c r="DA106" i="11"/>
  <c r="DB106" i="11" s="1"/>
  <c r="DC106" i="11" s="1"/>
  <c r="DD106" i="11" s="1"/>
  <c r="DE106" i="11" s="1"/>
  <c r="DF106" i="11" s="1"/>
  <c r="DG106" i="11" s="1"/>
  <c r="DH106" i="11" s="1"/>
  <c r="DI106" i="11" s="1"/>
  <c r="DJ106" i="11" s="1"/>
  <c r="DK106" i="11" s="1"/>
  <c r="DL106" i="11" s="1"/>
  <c r="DM106" i="11" s="1"/>
  <c r="DN106" i="11" s="1"/>
  <c r="DO106" i="11" s="1"/>
  <c r="DP106" i="11" s="1"/>
  <c r="DQ106" i="11" s="1"/>
  <c r="DR106" i="11" s="1"/>
  <c r="DS106" i="11" s="1"/>
  <c r="DT106" i="11" s="1"/>
  <c r="DU106" i="11" s="1"/>
  <c r="DV106" i="11" s="1"/>
  <c r="DW106" i="11" s="1"/>
  <c r="DX106" i="11" s="1"/>
  <c r="DY106" i="11" s="1"/>
  <c r="DZ106" i="11" s="1"/>
  <c r="EA106" i="11" s="1"/>
  <c r="EB106" i="11" s="1"/>
  <c r="EC106" i="11" s="1"/>
  <c r="ED106" i="11" s="1"/>
  <c r="CW106" i="11"/>
  <c r="CX106" i="11" s="1"/>
  <c r="CY106" i="11" s="1"/>
  <c r="CZ106" i="11" s="1"/>
  <c r="CS106" i="11"/>
  <c r="CT106" i="11" s="1"/>
  <c r="CU106" i="11" s="1"/>
  <c r="CV106" i="11" s="1"/>
  <c r="CQ106" i="11"/>
  <c r="CR106" i="11" s="1"/>
  <c r="CP106" i="11"/>
  <c r="DP105" i="11"/>
  <c r="DQ105" i="11" s="1"/>
  <c r="DR105" i="11" s="1"/>
  <c r="DS105" i="11" s="1"/>
  <c r="DT105" i="11" s="1"/>
  <c r="DU105" i="11" s="1"/>
  <c r="DV105" i="11" s="1"/>
  <c r="DW105" i="11" s="1"/>
  <c r="DX105" i="11" s="1"/>
  <c r="DY105" i="11" s="1"/>
  <c r="DZ105" i="11" s="1"/>
  <c r="EA105" i="11" s="1"/>
  <c r="EB105" i="11" s="1"/>
  <c r="EC105" i="11" s="1"/>
  <c r="ED105" i="11" s="1"/>
  <c r="CZ105" i="11"/>
  <c r="DA105" i="11" s="1"/>
  <c r="DB105" i="11" s="1"/>
  <c r="DC105" i="11" s="1"/>
  <c r="DD105" i="11" s="1"/>
  <c r="DE105" i="11" s="1"/>
  <c r="DF105" i="11" s="1"/>
  <c r="DG105" i="11" s="1"/>
  <c r="DH105" i="11" s="1"/>
  <c r="DI105" i="11" s="1"/>
  <c r="DJ105" i="11" s="1"/>
  <c r="DK105" i="11" s="1"/>
  <c r="DL105" i="11" s="1"/>
  <c r="DM105" i="11" s="1"/>
  <c r="DN105" i="11" s="1"/>
  <c r="DO105" i="11" s="1"/>
  <c r="CV105" i="11"/>
  <c r="CW105" i="11" s="1"/>
  <c r="CX105" i="11" s="1"/>
  <c r="CY105" i="11" s="1"/>
  <c r="CR105" i="11"/>
  <c r="CS105" i="11" s="1"/>
  <c r="CT105" i="11" s="1"/>
  <c r="CU105" i="11" s="1"/>
  <c r="CP105" i="11"/>
  <c r="CQ105" i="11" s="1"/>
  <c r="CW104" i="11"/>
  <c r="CX104" i="11" s="1"/>
  <c r="CY104" i="11" s="1"/>
  <c r="CZ104" i="11" s="1"/>
  <c r="DA104" i="11" s="1"/>
  <c r="DB104" i="11" s="1"/>
  <c r="DC104" i="11" s="1"/>
  <c r="DD104" i="11" s="1"/>
  <c r="DE104" i="11" s="1"/>
  <c r="DF104" i="11" s="1"/>
  <c r="DG104" i="11" s="1"/>
  <c r="DH104" i="11" s="1"/>
  <c r="DI104" i="11" s="1"/>
  <c r="DJ104" i="11" s="1"/>
  <c r="DK104" i="11" s="1"/>
  <c r="DL104" i="11" s="1"/>
  <c r="DM104" i="11" s="1"/>
  <c r="DN104" i="11" s="1"/>
  <c r="DO104" i="11" s="1"/>
  <c r="DP104" i="11" s="1"/>
  <c r="DQ104" i="11" s="1"/>
  <c r="DR104" i="11" s="1"/>
  <c r="DS104" i="11" s="1"/>
  <c r="DT104" i="11" s="1"/>
  <c r="DU104" i="11" s="1"/>
  <c r="DV104" i="11" s="1"/>
  <c r="DW104" i="11" s="1"/>
  <c r="DX104" i="11" s="1"/>
  <c r="DY104" i="11" s="1"/>
  <c r="DZ104" i="11" s="1"/>
  <c r="EA104" i="11" s="1"/>
  <c r="EB104" i="11" s="1"/>
  <c r="EC104" i="11" s="1"/>
  <c r="ED104" i="11" s="1"/>
  <c r="CS104" i="11"/>
  <c r="CT104" i="11" s="1"/>
  <c r="CU104" i="11" s="1"/>
  <c r="CV104" i="11" s="1"/>
  <c r="CQ104" i="11"/>
  <c r="CR104" i="11" s="1"/>
  <c r="CP104" i="11"/>
  <c r="DL103" i="11"/>
  <c r="DM103" i="11" s="1"/>
  <c r="DN103" i="11" s="1"/>
  <c r="DO103" i="11" s="1"/>
  <c r="DP103" i="11" s="1"/>
  <c r="DQ103" i="11" s="1"/>
  <c r="DR103" i="11" s="1"/>
  <c r="DS103" i="11" s="1"/>
  <c r="DT103" i="11" s="1"/>
  <c r="DU103" i="11" s="1"/>
  <c r="DV103" i="11" s="1"/>
  <c r="DW103" i="11" s="1"/>
  <c r="DX103" i="11" s="1"/>
  <c r="DY103" i="11" s="1"/>
  <c r="DZ103" i="11" s="1"/>
  <c r="EA103" i="11" s="1"/>
  <c r="EB103" i="11" s="1"/>
  <c r="EC103" i="11" s="1"/>
  <c r="ED103" i="11" s="1"/>
  <c r="CV103" i="11"/>
  <c r="CW103" i="11" s="1"/>
  <c r="CX103" i="11" s="1"/>
  <c r="CY103" i="11" s="1"/>
  <c r="CZ103" i="11" s="1"/>
  <c r="DA103" i="11" s="1"/>
  <c r="DB103" i="11" s="1"/>
  <c r="DC103" i="11" s="1"/>
  <c r="DD103" i="11" s="1"/>
  <c r="DE103" i="11" s="1"/>
  <c r="DF103" i="11" s="1"/>
  <c r="DG103" i="11" s="1"/>
  <c r="DH103" i="11" s="1"/>
  <c r="DI103" i="11" s="1"/>
  <c r="DJ103" i="11" s="1"/>
  <c r="DK103" i="11" s="1"/>
  <c r="CR103" i="11"/>
  <c r="CS103" i="11" s="1"/>
  <c r="CT103" i="11" s="1"/>
  <c r="CU103" i="11" s="1"/>
  <c r="CP103" i="11"/>
  <c r="CQ103" i="11" s="1"/>
  <c r="DY102" i="11"/>
  <c r="DZ102" i="11" s="1"/>
  <c r="EA102" i="11" s="1"/>
  <c r="EB102" i="11" s="1"/>
  <c r="EC102" i="11" s="1"/>
  <c r="ED102" i="11" s="1"/>
  <c r="DI102" i="11"/>
  <c r="DJ102" i="11" s="1"/>
  <c r="DK102" i="11" s="1"/>
  <c r="DL102" i="11" s="1"/>
  <c r="DM102" i="11" s="1"/>
  <c r="DN102" i="11" s="1"/>
  <c r="DO102" i="11" s="1"/>
  <c r="DP102" i="11" s="1"/>
  <c r="DQ102" i="11" s="1"/>
  <c r="DR102" i="11" s="1"/>
  <c r="DS102" i="11" s="1"/>
  <c r="DT102" i="11" s="1"/>
  <c r="DU102" i="11" s="1"/>
  <c r="DV102" i="11" s="1"/>
  <c r="DW102" i="11" s="1"/>
  <c r="DX102" i="11" s="1"/>
  <c r="CS102" i="11"/>
  <c r="CT102" i="11" s="1"/>
  <c r="CU102" i="11" s="1"/>
  <c r="CV102" i="11" s="1"/>
  <c r="CW102" i="11" s="1"/>
  <c r="CX102" i="11" s="1"/>
  <c r="CY102" i="11" s="1"/>
  <c r="CZ102" i="11" s="1"/>
  <c r="DA102" i="11" s="1"/>
  <c r="DB102" i="11" s="1"/>
  <c r="DC102" i="11" s="1"/>
  <c r="DD102" i="11" s="1"/>
  <c r="DE102" i="11" s="1"/>
  <c r="DF102" i="11" s="1"/>
  <c r="DG102" i="11" s="1"/>
  <c r="DH102" i="11" s="1"/>
  <c r="CQ102" i="11"/>
  <c r="CR102" i="11" s="1"/>
  <c r="CP102" i="11"/>
  <c r="CR101" i="11"/>
  <c r="CS101" i="11" s="1"/>
  <c r="CT101" i="11" s="1"/>
  <c r="CU101" i="11" s="1"/>
  <c r="CV101" i="11" s="1"/>
  <c r="CW101" i="11" s="1"/>
  <c r="CX101" i="11" s="1"/>
  <c r="CY101" i="11" s="1"/>
  <c r="CZ101" i="11" s="1"/>
  <c r="DA101" i="11" s="1"/>
  <c r="DB101" i="11" s="1"/>
  <c r="DC101" i="11" s="1"/>
  <c r="DD101" i="11" s="1"/>
  <c r="DE101" i="11" s="1"/>
  <c r="DF101" i="11" s="1"/>
  <c r="DG101" i="11" s="1"/>
  <c r="DH101" i="11" s="1"/>
  <c r="DI101" i="11" s="1"/>
  <c r="DJ101" i="11" s="1"/>
  <c r="DK101" i="11" s="1"/>
  <c r="DL101" i="11" s="1"/>
  <c r="DM101" i="11" s="1"/>
  <c r="DN101" i="11" s="1"/>
  <c r="DO101" i="11" s="1"/>
  <c r="DP101" i="11" s="1"/>
  <c r="DQ101" i="11" s="1"/>
  <c r="DR101" i="11" s="1"/>
  <c r="DS101" i="11" s="1"/>
  <c r="DT101" i="11" s="1"/>
  <c r="DU101" i="11" s="1"/>
  <c r="DV101" i="11" s="1"/>
  <c r="DW101" i="11" s="1"/>
  <c r="DX101" i="11" s="1"/>
  <c r="DY101" i="11" s="1"/>
  <c r="DZ101" i="11" s="1"/>
  <c r="EA101" i="11" s="1"/>
  <c r="EB101" i="11" s="1"/>
  <c r="EC101" i="11" s="1"/>
  <c r="ED101" i="11" s="1"/>
  <c r="CP101" i="11"/>
  <c r="CQ101" i="11" s="1"/>
  <c r="CS100" i="11"/>
  <c r="CT100" i="11" s="1"/>
  <c r="CU100" i="11" s="1"/>
  <c r="CV100" i="11" s="1"/>
  <c r="CW100" i="11" s="1"/>
  <c r="CX100" i="11" s="1"/>
  <c r="CY100" i="11" s="1"/>
  <c r="CZ100" i="11" s="1"/>
  <c r="DA100" i="11" s="1"/>
  <c r="DB100" i="11" s="1"/>
  <c r="DC100" i="11" s="1"/>
  <c r="DD100" i="11" s="1"/>
  <c r="DE100" i="11" s="1"/>
  <c r="DF100" i="11" s="1"/>
  <c r="DG100" i="11" s="1"/>
  <c r="DH100" i="11" s="1"/>
  <c r="DI100" i="11" s="1"/>
  <c r="DJ100" i="11" s="1"/>
  <c r="DK100" i="11" s="1"/>
  <c r="DL100" i="11" s="1"/>
  <c r="DM100" i="11" s="1"/>
  <c r="DN100" i="11" s="1"/>
  <c r="DO100" i="11" s="1"/>
  <c r="DP100" i="11" s="1"/>
  <c r="DQ100" i="11" s="1"/>
  <c r="DR100" i="11" s="1"/>
  <c r="DS100" i="11" s="1"/>
  <c r="DT100" i="11" s="1"/>
  <c r="DU100" i="11" s="1"/>
  <c r="DV100" i="11" s="1"/>
  <c r="DW100" i="11" s="1"/>
  <c r="DX100" i="11" s="1"/>
  <c r="DY100" i="11" s="1"/>
  <c r="DZ100" i="11" s="1"/>
  <c r="EA100" i="11" s="1"/>
  <c r="EB100" i="11" s="1"/>
  <c r="EC100" i="11" s="1"/>
  <c r="ED100" i="11" s="1"/>
  <c r="CQ100" i="11"/>
  <c r="CR100" i="11" s="1"/>
  <c r="CP100" i="11"/>
  <c r="CR99" i="11"/>
  <c r="CS99" i="11" s="1"/>
  <c r="CT99" i="11" s="1"/>
  <c r="CU99" i="11" s="1"/>
  <c r="CV99" i="11" s="1"/>
  <c r="CW99" i="11" s="1"/>
  <c r="CX99" i="11" s="1"/>
  <c r="CY99" i="11" s="1"/>
  <c r="CZ99" i="11" s="1"/>
  <c r="DA99" i="11" s="1"/>
  <c r="DB99" i="11" s="1"/>
  <c r="DC99" i="11" s="1"/>
  <c r="DD99" i="11" s="1"/>
  <c r="DE99" i="11" s="1"/>
  <c r="DF99" i="11" s="1"/>
  <c r="DG99" i="11" s="1"/>
  <c r="DH99" i="11" s="1"/>
  <c r="DI99" i="11" s="1"/>
  <c r="DJ99" i="11" s="1"/>
  <c r="DK99" i="11" s="1"/>
  <c r="DL99" i="11" s="1"/>
  <c r="DM99" i="11" s="1"/>
  <c r="DN99" i="11" s="1"/>
  <c r="DO99" i="11" s="1"/>
  <c r="DP99" i="11" s="1"/>
  <c r="DQ99" i="11" s="1"/>
  <c r="DR99" i="11" s="1"/>
  <c r="DS99" i="11" s="1"/>
  <c r="DT99" i="11" s="1"/>
  <c r="DU99" i="11" s="1"/>
  <c r="DV99" i="11" s="1"/>
  <c r="DW99" i="11" s="1"/>
  <c r="DX99" i="11" s="1"/>
  <c r="DY99" i="11" s="1"/>
  <c r="DZ99" i="11" s="1"/>
  <c r="EA99" i="11" s="1"/>
  <c r="EB99" i="11" s="1"/>
  <c r="EC99" i="11" s="1"/>
  <c r="ED99" i="11" s="1"/>
  <c r="CP99" i="11"/>
  <c r="CQ99" i="11" s="1"/>
  <c r="DA98" i="11"/>
  <c r="DB98" i="11" s="1"/>
  <c r="DC98" i="11" s="1"/>
  <c r="DD98" i="11" s="1"/>
  <c r="DE98" i="11" s="1"/>
  <c r="DF98" i="11" s="1"/>
  <c r="DG98" i="11" s="1"/>
  <c r="DH98" i="11" s="1"/>
  <c r="DI98" i="11" s="1"/>
  <c r="DJ98" i="11" s="1"/>
  <c r="DK98" i="11" s="1"/>
  <c r="DL98" i="11" s="1"/>
  <c r="DM98" i="11" s="1"/>
  <c r="DN98" i="11" s="1"/>
  <c r="DO98" i="11" s="1"/>
  <c r="DP98" i="11" s="1"/>
  <c r="DQ98" i="11" s="1"/>
  <c r="DR98" i="11" s="1"/>
  <c r="DS98" i="11" s="1"/>
  <c r="DT98" i="11" s="1"/>
  <c r="DU98" i="11" s="1"/>
  <c r="DV98" i="11" s="1"/>
  <c r="DW98" i="11" s="1"/>
  <c r="DX98" i="11" s="1"/>
  <c r="DY98" i="11" s="1"/>
  <c r="DZ98" i="11" s="1"/>
  <c r="EA98" i="11" s="1"/>
  <c r="EB98" i="11" s="1"/>
  <c r="EC98" i="11" s="1"/>
  <c r="ED98" i="11" s="1"/>
  <c r="CW98" i="11"/>
  <c r="CX98" i="11" s="1"/>
  <c r="CY98" i="11" s="1"/>
  <c r="CZ98" i="11" s="1"/>
  <c r="CS98" i="11"/>
  <c r="CT98" i="11" s="1"/>
  <c r="CU98" i="11" s="1"/>
  <c r="CV98" i="11" s="1"/>
  <c r="CQ98" i="11"/>
  <c r="CR98" i="11" s="1"/>
  <c r="CP98" i="11"/>
  <c r="DP97" i="11"/>
  <c r="DQ97" i="11" s="1"/>
  <c r="DR97" i="11" s="1"/>
  <c r="DS97" i="11" s="1"/>
  <c r="DT97" i="11" s="1"/>
  <c r="DU97" i="11" s="1"/>
  <c r="DV97" i="11" s="1"/>
  <c r="DW97" i="11" s="1"/>
  <c r="DX97" i="11" s="1"/>
  <c r="DY97" i="11" s="1"/>
  <c r="DZ97" i="11" s="1"/>
  <c r="EA97" i="11" s="1"/>
  <c r="EB97" i="11" s="1"/>
  <c r="EC97" i="11" s="1"/>
  <c r="ED97" i="11" s="1"/>
  <c r="CZ97" i="11"/>
  <c r="DA97" i="11" s="1"/>
  <c r="DB97" i="11" s="1"/>
  <c r="DC97" i="11" s="1"/>
  <c r="DD97" i="11" s="1"/>
  <c r="DE97" i="11" s="1"/>
  <c r="DF97" i="11" s="1"/>
  <c r="DG97" i="11" s="1"/>
  <c r="DH97" i="11" s="1"/>
  <c r="DI97" i="11" s="1"/>
  <c r="DJ97" i="11" s="1"/>
  <c r="DK97" i="11" s="1"/>
  <c r="DL97" i="11" s="1"/>
  <c r="DM97" i="11" s="1"/>
  <c r="DN97" i="11" s="1"/>
  <c r="DO97" i="11" s="1"/>
  <c r="CV97" i="11"/>
  <c r="CW97" i="11" s="1"/>
  <c r="CX97" i="11" s="1"/>
  <c r="CY97" i="11" s="1"/>
  <c r="CR97" i="11"/>
  <c r="CS97" i="11" s="1"/>
  <c r="CT97" i="11" s="1"/>
  <c r="CU97" i="11" s="1"/>
  <c r="CP97" i="11"/>
  <c r="CQ97" i="11" s="1"/>
  <c r="CW96" i="11"/>
  <c r="CX96" i="11" s="1"/>
  <c r="CY96" i="11" s="1"/>
  <c r="CZ96" i="11" s="1"/>
  <c r="DA96" i="11" s="1"/>
  <c r="DB96" i="11" s="1"/>
  <c r="DC96" i="11" s="1"/>
  <c r="DD96" i="11" s="1"/>
  <c r="DE96" i="11" s="1"/>
  <c r="DF96" i="11" s="1"/>
  <c r="DG96" i="11" s="1"/>
  <c r="DH96" i="11" s="1"/>
  <c r="DI96" i="11" s="1"/>
  <c r="DJ96" i="11" s="1"/>
  <c r="DK96" i="11" s="1"/>
  <c r="DL96" i="11" s="1"/>
  <c r="DM96" i="11" s="1"/>
  <c r="DN96" i="11" s="1"/>
  <c r="DO96" i="11" s="1"/>
  <c r="DP96" i="11" s="1"/>
  <c r="DQ96" i="11" s="1"/>
  <c r="DR96" i="11" s="1"/>
  <c r="DS96" i="11" s="1"/>
  <c r="DT96" i="11" s="1"/>
  <c r="DU96" i="11" s="1"/>
  <c r="DV96" i="11" s="1"/>
  <c r="DW96" i="11" s="1"/>
  <c r="DX96" i="11" s="1"/>
  <c r="DY96" i="11" s="1"/>
  <c r="DZ96" i="11" s="1"/>
  <c r="EA96" i="11" s="1"/>
  <c r="EB96" i="11" s="1"/>
  <c r="EC96" i="11" s="1"/>
  <c r="ED96" i="11" s="1"/>
  <c r="CS96" i="11"/>
  <c r="CT96" i="11" s="1"/>
  <c r="CU96" i="11" s="1"/>
  <c r="CV96" i="11" s="1"/>
  <c r="CQ96" i="11"/>
  <c r="CR96" i="11" s="1"/>
  <c r="CP96" i="11"/>
  <c r="DL95" i="11"/>
  <c r="DM95" i="11" s="1"/>
  <c r="DN95" i="11" s="1"/>
  <c r="DO95" i="11" s="1"/>
  <c r="DP95" i="11" s="1"/>
  <c r="DQ95" i="11" s="1"/>
  <c r="DR95" i="11" s="1"/>
  <c r="DS95" i="11" s="1"/>
  <c r="DT95" i="11" s="1"/>
  <c r="DU95" i="11" s="1"/>
  <c r="DV95" i="11" s="1"/>
  <c r="DW95" i="11" s="1"/>
  <c r="DX95" i="11" s="1"/>
  <c r="DY95" i="11" s="1"/>
  <c r="DZ95" i="11" s="1"/>
  <c r="EA95" i="11" s="1"/>
  <c r="EB95" i="11" s="1"/>
  <c r="EC95" i="11" s="1"/>
  <c r="ED95" i="11" s="1"/>
  <c r="CV95" i="11"/>
  <c r="CW95" i="11" s="1"/>
  <c r="CX95" i="11" s="1"/>
  <c r="CY95" i="11" s="1"/>
  <c r="CZ95" i="11" s="1"/>
  <c r="DA95" i="11" s="1"/>
  <c r="DB95" i="11" s="1"/>
  <c r="DC95" i="11" s="1"/>
  <c r="DD95" i="11" s="1"/>
  <c r="DE95" i="11" s="1"/>
  <c r="DF95" i="11" s="1"/>
  <c r="DG95" i="11" s="1"/>
  <c r="DH95" i="11" s="1"/>
  <c r="DI95" i="11" s="1"/>
  <c r="DJ95" i="11" s="1"/>
  <c r="DK95" i="11" s="1"/>
  <c r="CR95" i="11"/>
  <c r="CS95" i="11" s="1"/>
  <c r="CT95" i="11" s="1"/>
  <c r="CU95" i="11" s="1"/>
  <c r="CP95" i="11"/>
  <c r="CQ95" i="11" s="1"/>
  <c r="DY94" i="11"/>
  <c r="DZ94" i="11" s="1"/>
  <c r="EA94" i="11" s="1"/>
  <c r="EB94" i="11" s="1"/>
  <c r="EC94" i="11" s="1"/>
  <c r="ED94" i="11" s="1"/>
  <c r="DI94" i="11"/>
  <c r="DJ94" i="11" s="1"/>
  <c r="DK94" i="11" s="1"/>
  <c r="DL94" i="11" s="1"/>
  <c r="DM94" i="11" s="1"/>
  <c r="DN94" i="11" s="1"/>
  <c r="DO94" i="11" s="1"/>
  <c r="DP94" i="11" s="1"/>
  <c r="DQ94" i="11" s="1"/>
  <c r="DR94" i="11" s="1"/>
  <c r="DS94" i="11" s="1"/>
  <c r="DT94" i="11" s="1"/>
  <c r="DU94" i="11" s="1"/>
  <c r="DV94" i="11" s="1"/>
  <c r="DW94" i="11" s="1"/>
  <c r="DX94" i="11" s="1"/>
  <c r="CS94" i="11"/>
  <c r="CT94" i="11" s="1"/>
  <c r="CU94" i="11" s="1"/>
  <c r="CV94" i="11" s="1"/>
  <c r="CW94" i="11" s="1"/>
  <c r="CX94" i="11" s="1"/>
  <c r="CY94" i="11" s="1"/>
  <c r="CZ94" i="11" s="1"/>
  <c r="DA94" i="11" s="1"/>
  <c r="DB94" i="11" s="1"/>
  <c r="DC94" i="11" s="1"/>
  <c r="DD94" i="11" s="1"/>
  <c r="DE94" i="11" s="1"/>
  <c r="DF94" i="11" s="1"/>
  <c r="DG94" i="11" s="1"/>
  <c r="DH94" i="11" s="1"/>
  <c r="CQ94" i="11"/>
  <c r="CR94" i="11" s="1"/>
  <c r="CP94" i="11"/>
  <c r="CR93" i="11"/>
  <c r="CS93" i="11" s="1"/>
  <c r="CT93" i="11" s="1"/>
  <c r="CU93" i="11" s="1"/>
  <c r="CV93" i="11" s="1"/>
  <c r="CW93" i="11" s="1"/>
  <c r="CX93" i="11" s="1"/>
  <c r="CY93" i="11" s="1"/>
  <c r="CZ93" i="11" s="1"/>
  <c r="DA93" i="11" s="1"/>
  <c r="DB93" i="11" s="1"/>
  <c r="DC93" i="11" s="1"/>
  <c r="DD93" i="11" s="1"/>
  <c r="DE93" i="11" s="1"/>
  <c r="DF93" i="11" s="1"/>
  <c r="DG93" i="11" s="1"/>
  <c r="DH93" i="11" s="1"/>
  <c r="DI93" i="11" s="1"/>
  <c r="DJ93" i="11" s="1"/>
  <c r="DK93" i="11" s="1"/>
  <c r="DL93" i="11" s="1"/>
  <c r="DM93" i="11" s="1"/>
  <c r="DN93" i="11" s="1"/>
  <c r="DO93" i="11" s="1"/>
  <c r="DP93" i="11" s="1"/>
  <c r="DQ93" i="11" s="1"/>
  <c r="DR93" i="11" s="1"/>
  <c r="DS93" i="11" s="1"/>
  <c r="DT93" i="11" s="1"/>
  <c r="DU93" i="11" s="1"/>
  <c r="DV93" i="11" s="1"/>
  <c r="DW93" i="11" s="1"/>
  <c r="DX93" i="11" s="1"/>
  <c r="DY93" i="11" s="1"/>
  <c r="DZ93" i="11" s="1"/>
  <c r="EA93" i="11" s="1"/>
  <c r="EB93" i="11" s="1"/>
  <c r="EC93" i="11" s="1"/>
  <c r="ED93" i="11" s="1"/>
  <c r="CP93" i="11"/>
  <c r="CQ93" i="11" s="1"/>
  <c r="CS92" i="11"/>
  <c r="CT92" i="11" s="1"/>
  <c r="CU92" i="11" s="1"/>
  <c r="CV92" i="11" s="1"/>
  <c r="CW92" i="11" s="1"/>
  <c r="CX92" i="11" s="1"/>
  <c r="CY92" i="11" s="1"/>
  <c r="CZ92" i="11" s="1"/>
  <c r="DA92" i="11" s="1"/>
  <c r="DB92" i="11" s="1"/>
  <c r="DC92" i="11" s="1"/>
  <c r="DD92" i="11" s="1"/>
  <c r="DE92" i="11" s="1"/>
  <c r="DF92" i="11" s="1"/>
  <c r="DG92" i="11" s="1"/>
  <c r="DH92" i="11" s="1"/>
  <c r="DI92" i="11" s="1"/>
  <c r="DJ92" i="11" s="1"/>
  <c r="DK92" i="11" s="1"/>
  <c r="DL92" i="11" s="1"/>
  <c r="DM92" i="11" s="1"/>
  <c r="DN92" i="11" s="1"/>
  <c r="DO92" i="11" s="1"/>
  <c r="DP92" i="11" s="1"/>
  <c r="DQ92" i="11" s="1"/>
  <c r="DR92" i="11" s="1"/>
  <c r="DS92" i="11" s="1"/>
  <c r="DT92" i="11" s="1"/>
  <c r="DU92" i="11" s="1"/>
  <c r="DV92" i="11" s="1"/>
  <c r="DW92" i="11" s="1"/>
  <c r="DX92" i="11" s="1"/>
  <c r="DY92" i="11" s="1"/>
  <c r="DZ92" i="11" s="1"/>
  <c r="EA92" i="11" s="1"/>
  <c r="EB92" i="11" s="1"/>
  <c r="EC92" i="11" s="1"/>
  <c r="ED92" i="11" s="1"/>
  <c r="CQ92" i="11"/>
  <c r="CR92" i="11" s="1"/>
  <c r="CP92" i="11"/>
  <c r="CR91" i="11"/>
  <c r="CS91" i="11" s="1"/>
  <c r="CT91" i="11" s="1"/>
  <c r="CU91" i="11" s="1"/>
  <c r="CV91" i="11" s="1"/>
  <c r="CW91" i="11" s="1"/>
  <c r="CX91" i="11" s="1"/>
  <c r="CY91" i="11" s="1"/>
  <c r="CZ91" i="11" s="1"/>
  <c r="DA91" i="11" s="1"/>
  <c r="DB91" i="11" s="1"/>
  <c r="DC91" i="11" s="1"/>
  <c r="DD91" i="11" s="1"/>
  <c r="DE91" i="11" s="1"/>
  <c r="DF91" i="11" s="1"/>
  <c r="DG91" i="11" s="1"/>
  <c r="DH91" i="11" s="1"/>
  <c r="DI91" i="11" s="1"/>
  <c r="DJ91" i="11" s="1"/>
  <c r="DK91" i="11" s="1"/>
  <c r="DL91" i="11" s="1"/>
  <c r="DM91" i="11" s="1"/>
  <c r="DN91" i="11" s="1"/>
  <c r="DO91" i="11" s="1"/>
  <c r="DP91" i="11" s="1"/>
  <c r="DQ91" i="11" s="1"/>
  <c r="DR91" i="11" s="1"/>
  <c r="DS91" i="11" s="1"/>
  <c r="DT91" i="11" s="1"/>
  <c r="DU91" i="11" s="1"/>
  <c r="DV91" i="11" s="1"/>
  <c r="DW91" i="11" s="1"/>
  <c r="DX91" i="11" s="1"/>
  <c r="DY91" i="11" s="1"/>
  <c r="DZ91" i="11" s="1"/>
  <c r="EA91" i="11" s="1"/>
  <c r="EB91" i="11" s="1"/>
  <c r="EC91" i="11" s="1"/>
  <c r="ED91" i="11" s="1"/>
  <c r="CP91" i="11"/>
  <c r="CQ91" i="11" s="1"/>
  <c r="DA90" i="11"/>
  <c r="DB90" i="11" s="1"/>
  <c r="DC90" i="11" s="1"/>
  <c r="DD90" i="11" s="1"/>
  <c r="DE90" i="11" s="1"/>
  <c r="DF90" i="11" s="1"/>
  <c r="DG90" i="11" s="1"/>
  <c r="DH90" i="11" s="1"/>
  <c r="DI90" i="11" s="1"/>
  <c r="DJ90" i="11" s="1"/>
  <c r="DK90" i="11" s="1"/>
  <c r="DL90" i="11" s="1"/>
  <c r="DM90" i="11" s="1"/>
  <c r="DN90" i="11" s="1"/>
  <c r="DO90" i="11" s="1"/>
  <c r="DP90" i="11" s="1"/>
  <c r="DQ90" i="11" s="1"/>
  <c r="DR90" i="11" s="1"/>
  <c r="DS90" i="11" s="1"/>
  <c r="DT90" i="11" s="1"/>
  <c r="DU90" i="11" s="1"/>
  <c r="DV90" i="11" s="1"/>
  <c r="DW90" i="11" s="1"/>
  <c r="DX90" i="11" s="1"/>
  <c r="DY90" i="11" s="1"/>
  <c r="DZ90" i="11" s="1"/>
  <c r="EA90" i="11" s="1"/>
  <c r="EB90" i="11" s="1"/>
  <c r="EC90" i="11" s="1"/>
  <c r="ED90" i="11" s="1"/>
  <c r="CW90" i="11"/>
  <c r="CX90" i="11" s="1"/>
  <c r="CY90" i="11" s="1"/>
  <c r="CZ90" i="11" s="1"/>
  <c r="CS90" i="11"/>
  <c r="CT90" i="11" s="1"/>
  <c r="CU90" i="11" s="1"/>
  <c r="CV90" i="11" s="1"/>
  <c r="CQ90" i="11"/>
  <c r="CR90" i="11" s="1"/>
  <c r="CP90" i="11"/>
  <c r="DP89" i="11"/>
  <c r="DQ89" i="11" s="1"/>
  <c r="DR89" i="11" s="1"/>
  <c r="DS89" i="11" s="1"/>
  <c r="DT89" i="11" s="1"/>
  <c r="DU89" i="11" s="1"/>
  <c r="DV89" i="11" s="1"/>
  <c r="DW89" i="11" s="1"/>
  <c r="DX89" i="11" s="1"/>
  <c r="DY89" i="11" s="1"/>
  <c r="DZ89" i="11" s="1"/>
  <c r="EA89" i="11" s="1"/>
  <c r="EB89" i="11" s="1"/>
  <c r="EC89" i="11" s="1"/>
  <c r="ED89" i="11" s="1"/>
  <c r="CZ89" i="11"/>
  <c r="DA89" i="11" s="1"/>
  <c r="DB89" i="11" s="1"/>
  <c r="DC89" i="11" s="1"/>
  <c r="DD89" i="11" s="1"/>
  <c r="DE89" i="11" s="1"/>
  <c r="DF89" i="11" s="1"/>
  <c r="DG89" i="11" s="1"/>
  <c r="DH89" i="11" s="1"/>
  <c r="DI89" i="11" s="1"/>
  <c r="DJ89" i="11" s="1"/>
  <c r="DK89" i="11" s="1"/>
  <c r="DL89" i="11" s="1"/>
  <c r="DM89" i="11" s="1"/>
  <c r="DN89" i="11" s="1"/>
  <c r="DO89" i="11" s="1"/>
  <c r="CV89" i="11"/>
  <c r="CW89" i="11" s="1"/>
  <c r="CX89" i="11" s="1"/>
  <c r="CY89" i="11" s="1"/>
  <c r="CR89" i="11"/>
  <c r="CS89" i="11" s="1"/>
  <c r="CT89" i="11" s="1"/>
  <c r="CU89" i="11" s="1"/>
  <c r="CP89" i="11"/>
  <c r="CQ89" i="11" s="1"/>
  <c r="CW88" i="11"/>
  <c r="CX88" i="11" s="1"/>
  <c r="CY88" i="11" s="1"/>
  <c r="CZ88" i="11" s="1"/>
  <c r="DA88" i="11" s="1"/>
  <c r="DB88" i="11" s="1"/>
  <c r="DC88" i="11" s="1"/>
  <c r="DD88" i="11" s="1"/>
  <c r="DE88" i="11" s="1"/>
  <c r="DF88" i="11" s="1"/>
  <c r="DG88" i="11" s="1"/>
  <c r="DH88" i="11" s="1"/>
  <c r="DI88" i="11" s="1"/>
  <c r="DJ88" i="11" s="1"/>
  <c r="DK88" i="11" s="1"/>
  <c r="DL88" i="11" s="1"/>
  <c r="DM88" i="11" s="1"/>
  <c r="DN88" i="11" s="1"/>
  <c r="DO88" i="11" s="1"/>
  <c r="DP88" i="11" s="1"/>
  <c r="DQ88" i="11" s="1"/>
  <c r="DR88" i="11" s="1"/>
  <c r="DS88" i="11" s="1"/>
  <c r="DT88" i="11" s="1"/>
  <c r="DU88" i="11" s="1"/>
  <c r="DV88" i="11" s="1"/>
  <c r="DW88" i="11" s="1"/>
  <c r="DX88" i="11" s="1"/>
  <c r="DY88" i="11" s="1"/>
  <c r="DZ88" i="11" s="1"/>
  <c r="EA88" i="11" s="1"/>
  <c r="EB88" i="11" s="1"/>
  <c r="EC88" i="11" s="1"/>
  <c r="ED88" i="11" s="1"/>
  <c r="CS88" i="11"/>
  <c r="CT88" i="11" s="1"/>
  <c r="CU88" i="11" s="1"/>
  <c r="CV88" i="11" s="1"/>
  <c r="CQ88" i="11"/>
  <c r="CR88" i="11" s="1"/>
  <c r="CP88" i="11"/>
  <c r="DL87" i="11"/>
  <c r="DM87" i="11" s="1"/>
  <c r="DN87" i="11" s="1"/>
  <c r="DO87" i="11" s="1"/>
  <c r="DP87" i="11" s="1"/>
  <c r="DQ87" i="11" s="1"/>
  <c r="DR87" i="11" s="1"/>
  <c r="DS87" i="11" s="1"/>
  <c r="DT87" i="11" s="1"/>
  <c r="DU87" i="11" s="1"/>
  <c r="DV87" i="11" s="1"/>
  <c r="DW87" i="11" s="1"/>
  <c r="DX87" i="11" s="1"/>
  <c r="DY87" i="11" s="1"/>
  <c r="DZ87" i="11" s="1"/>
  <c r="EA87" i="11" s="1"/>
  <c r="EB87" i="11" s="1"/>
  <c r="EC87" i="11" s="1"/>
  <c r="ED87" i="11" s="1"/>
  <c r="CV87" i="11"/>
  <c r="CW87" i="11" s="1"/>
  <c r="CX87" i="11" s="1"/>
  <c r="CY87" i="11" s="1"/>
  <c r="CZ87" i="11" s="1"/>
  <c r="DA87" i="11" s="1"/>
  <c r="DB87" i="11" s="1"/>
  <c r="DC87" i="11" s="1"/>
  <c r="DD87" i="11" s="1"/>
  <c r="DE87" i="11" s="1"/>
  <c r="DF87" i="11" s="1"/>
  <c r="DG87" i="11" s="1"/>
  <c r="DH87" i="11" s="1"/>
  <c r="DI87" i="11" s="1"/>
  <c r="DJ87" i="11" s="1"/>
  <c r="DK87" i="11" s="1"/>
  <c r="CR87" i="11"/>
  <c r="CS87" i="11" s="1"/>
  <c r="CT87" i="11" s="1"/>
  <c r="CU87" i="11" s="1"/>
  <c r="CP87" i="11"/>
  <c r="CQ87" i="11" s="1"/>
  <c r="DY86" i="11"/>
  <c r="DZ86" i="11" s="1"/>
  <c r="EA86" i="11" s="1"/>
  <c r="EB86" i="11" s="1"/>
  <c r="EC86" i="11" s="1"/>
  <c r="ED86" i="11" s="1"/>
  <c r="DI86" i="11"/>
  <c r="DJ86" i="11" s="1"/>
  <c r="DK86" i="11" s="1"/>
  <c r="DL86" i="11" s="1"/>
  <c r="DM86" i="11" s="1"/>
  <c r="DN86" i="11" s="1"/>
  <c r="DO86" i="11" s="1"/>
  <c r="DP86" i="11" s="1"/>
  <c r="DQ86" i="11" s="1"/>
  <c r="DR86" i="11" s="1"/>
  <c r="DS86" i="11" s="1"/>
  <c r="DT86" i="11" s="1"/>
  <c r="DU86" i="11" s="1"/>
  <c r="DV86" i="11" s="1"/>
  <c r="DW86" i="11" s="1"/>
  <c r="DX86" i="11" s="1"/>
  <c r="CS86" i="11"/>
  <c r="CT86" i="11" s="1"/>
  <c r="CU86" i="11" s="1"/>
  <c r="CV86" i="11" s="1"/>
  <c r="CW86" i="11" s="1"/>
  <c r="CX86" i="11" s="1"/>
  <c r="CY86" i="11" s="1"/>
  <c r="CZ86" i="11" s="1"/>
  <c r="DA86" i="11" s="1"/>
  <c r="DB86" i="11" s="1"/>
  <c r="DC86" i="11" s="1"/>
  <c r="DD86" i="11" s="1"/>
  <c r="DE86" i="11" s="1"/>
  <c r="DF86" i="11" s="1"/>
  <c r="DG86" i="11" s="1"/>
  <c r="DH86" i="11" s="1"/>
  <c r="CQ86" i="11"/>
  <c r="CR86" i="11" s="1"/>
  <c r="CP86" i="11"/>
  <c r="CR85" i="11"/>
  <c r="CS85" i="11" s="1"/>
  <c r="CT85" i="11" s="1"/>
  <c r="CU85" i="11" s="1"/>
  <c r="CV85" i="11" s="1"/>
  <c r="CW85" i="11" s="1"/>
  <c r="CX85" i="11" s="1"/>
  <c r="CY85" i="11" s="1"/>
  <c r="CZ85" i="11" s="1"/>
  <c r="DA85" i="11" s="1"/>
  <c r="DB85" i="11" s="1"/>
  <c r="DC85" i="11" s="1"/>
  <c r="DD85" i="11" s="1"/>
  <c r="DE85" i="11" s="1"/>
  <c r="DF85" i="11" s="1"/>
  <c r="DG85" i="11" s="1"/>
  <c r="DH85" i="11" s="1"/>
  <c r="DI85" i="11" s="1"/>
  <c r="DJ85" i="11" s="1"/>
  <c r="DK85" i="11" s="1"/>
  <c r="DL85" i="11" s="1"/>
  <c r="DM85" i="11" s="1"/>
  <c r="DN85" i="11" s="1"/>
  <c r="DO85" i="11" s="1"/>
  <c r="DP85" i="11" s="1"/>
  <c r="DQ85" i="11" s="1"/>
  <c r="DR85" i="11" s="1"/>
  <c r="DS85" i="11" s="1"/>
  <c r="DT85" i="11" s="1"/>
  <c r="DU85" i="11" s="1"/>
  <c r="DV85" i="11" s="1"/>
  <c r="DW85" i="11" s="1"/>
  <c r="DX85" i="11" s="1"/>
  <c r="DY85" i="11" s="1"/>
  <c r="DZ85" i="11" s="1"/>
  <c r="EA85" i="11" s="1"/>
  <c r="EB85" i="11" s="1"/>
  <c r="EC85" i="11" s="1"/>
  <c r="ED85" i="11" s="1"/>
  <c r="CP85" i="11"/>
  <c r="CQ85" i="11" s="1"/>
  <c r="CS84" i="11"/>
  <c r="CT84" i="11" s="1"/>
  <c r="CU84" i="11" s="1"/>
  <c r="CV84" i="11" s="1"/>
  <c r="CW84" i="11" s="1"/>
  <c r="CX84" i="11" s="1"/>
  <c r="CY84" i="11" s="1"/>
  <c r="CZ84" i="11" s="1"/>
  <c r="DA84" i="11" s="1"/>
  <c r="DB84" i="11" s="1"/>
  <c r="DC84" i="11" s="1"/>
  <c r="DD84" i="11" s="1"/>
  <c r="DE84" i="11" s="1"/>
  <c r="DF84" i="11" s="1"/>
  <c r="DG84" i="11" s="1"/>
  <c r="DH84" i="11" s="1"/>
  <c r="DI84" i="11" s="1"/>
  <c r="DJ84" i="11" s="1"/>
  <c r="DK84" i="11" s="1"/>
  <c r="DL84" i="11" s="1"/>
  <c r="DM84" i="11" s="1"/>
  <c r="DN84" i="11" s="1"/>
  <c r="DO84" i="11" s="1"/>
  <c r="DP84" i="11" s="1"/>
  <c r="DQ84" i="11" s="1"/>
  <c r="DR84" i="11" s="1"/>
  <c r="DS84" i="11" s="1"/>
  <c r="DT84" i="11" s="1"/>
  <c r="DU84" i="11" s="1"/>
  <c r="DV84" i="11" s="1"/>
  <c r="DW84" i="11" s="1"/>
  <c r="DX84" i="11" s="1"/>
  <c r="DY84" i="11" s="1"/>
  <c r="DZ84" i="11" s="1"/>
  <c r="EA84" i="11" s="1"/>
  <c r="EB84" i="11" s="1"/>
  <c r="EC84" i="11" s="1"/>
  <c r="ED84" i="11" s="1"/>
  <c r="CQ84" i="11"/>
  <c r="CR84" i="11" s="1"/>
  <c r="CP84" i="11"/>
  <c r="CR83" i="11"/>
  <c r="CS83" i="11" s="1"/>
  <c r="CT83" i="11" s="1"/>
  <c r="CU83" i="11" s="1"/>
  <c r="CV83" i="11" s="1"/>
  <c r="CW83" i="11" s="1"/>
  <c r="CX83" i="11" s="1"/>
  <c r="CY83" i="11" s="1"/>
  <c r="CZ83" i="11" s="1"/>
  <c r="DA83" i="11" s="1"/>
  <c r="DB83" i="11" s="1"/>
  <c r="DC83" i="11" s="1"/>
  <c r="DD83" i="11" s="1"/>
  <c r="DE83" i="11" s="1"/>
  <c r="DF83" i="11" s="1"/>
  <c r="DG83" i="11" s="1"/>
  <c r="DH83" i="11" s="1"/>
  <c r="DI83" i="11" s="1"/>
  <c r="DJ83" i="11" s="1"/>
  <c r="DK83" i="11" s="1"/>
  <c r="DL83" i="11" s="1"/>
  <c r="DM83" i="11" s="1"/>
  <c r="DN83" i="11" s="1"/>
  <c r="DO83" i="11" s="1"/>
  <c r="DP83" i="11" s="1"/>
  <c r="DQ83" i="11" s="1"/>
  <c r="DR83" i="11" s="1"/>
  <c r="DS83" i="11" s="1"/>
  <c r="DT83" i="11" s="1"/>
  <c r="DU83" i="11" s="1"/>
  <c r="DV83" i="11" s="1"/>
  <c r="DW83" i="11" s="1"/>
  <c r="DX83" i="11" s="1"/>
  <c r="DY83" i="11" s="1"/>
  <c r="DZ83" i="11" s="1"/>
  <c r="EA83" i="11" s="1"/>
  <c r="EB83" i="11" s="1"/>
  <c r="EC83" i="11" s="1"/>
  <c r="ED83" i="11" s="1"/>
  <c r="CP83" i="11"/>
  <c r="CQ83" i="11" s="1"/>
  <c r="DA82" i="11"/>
  <c r="DB82" i="11" s="1"/>
  <c r="DC82" i="11" s="1"/>
  <c r="DD82" i="11" s="1"/>
  <c r="DE82" i="11" s="1"/>
  <c r="DF82" i="11" s="1"/>
  <c r="DG82" i="11" s="1"/>
  <c r="DH82" i="11" s="1"/>
  <c r="DI82" i="11" s="1"/>
  <c r="DJ82" i="11" s="1"/>
  <c r="DK82" i="11" s="1"/>
  <c r="DL82" i="11" s="1"/>
  <c r="DM82" i="11" s="1"/>
  <c r="DN82" i="11" s="1"/>
  <c r="DO82" i="11" s="1"/>
  <c r="DP82" i="11" s="1"/>
  <c r="DQ82" i="11" s="1"/>
  <c r="DR82" i="11" s="1"/>
  <c r="DS82" i="11" s="1"/>
  <c r="DT82" i="11" s="1"/>
  <c r="DU82" i="11" s="1"/>
  <c r="DV82" i="11" s="1"/>
  <c r="DW82" i="11" s="1"/>
  <c r="DX82" i="11" s="1"/>
  <c r="DY82" i="11" s="1"/>
  <c r="DZ82" i="11" s="1"/>
  <c r="EA82" i="11" s="1"/>
  <c r="EB82" i="11" s="1"/>
  <c r="EC82" i="11" s="1"/>
  <c r="ED82" i="11" s="1"/>
  <c r="CW82" i="11"/>
  <c r="CX82" i="11" s="1"/>
  <c r="CY82" i="11" s="1"/>
  <c r="CZ82" i="11" s="1"/>
  <c r="CS82" i="11"/>
  <c r="CT82" i="11" s="1"/>
  <c r="CU82" i="11" s="1"/>
  <c r="CV82" i="11" s="1"/>
  <c r="CQ82" i="11"/>
  <c r="CR82" i="11" s="1"/>
  <c r="CP82" i="11"/>
  <c r="DP81" i="11"/>
  <c r="DQ81" i="11" s="1"/>
  <c r="DR81" i="11" s="1"/>
  <c r="DS81" i="11" s="1"/>
  <c r="DT81" i="11" s="1"/>
  <c r="DU81" i="11" s="1"/>
  <c r="DV81" i="11" s="1"/>
  <c r="DW81" i="11" s="1"/>
  <c r="DX81" i="11" s="1"/>
  <c r="DY81" i="11" s="1"/>
  <c r="DZ81" i="11" s="1"/>
  <c r="EA81" i="11" s="1"/>
  <c r="EB81" i="11" s="1"/>
  <c r="EC81" i="11" s="1"/>
  <c r="ED81" i="11" s="1"/>
  <c r="CZ81" i="11"/>
  <c r="DA81" i="11" s="1"/>
  <c r="DB81" i="11" s="1"/>
  <c r="DC81" i="11" s="1"/>
  <c r="DD81" i="11" s="1"/>
  <c r="DE81" i="11" s="1"/>
  <c r="DF81" i="11" s="1"/>
  <c r="DG81" i="11" s="1"/>
  <c r="DH81" i="11" s="1"/>
  <c r="DI81" i="11" s="1"/>
  <c r="DJ81" i="11" s="1"/>
  <c r="DK81" i="11" s="1"/>
  <c r="DL81" i="11" s="1"/>
  <c r="DM81" i="11" s="1"/>
  <c r="DN81" i="11" s="1"/>
  <c r="DO81" i="11" s="1"/>
  <c r="CV81" i="11"/>
  <c r="CW81" i="11" s="1"/>
  <c r="CX81" i="11" s="1"/>
  <c r="CY81" i="11" s="1"/>
  <c r="CR81" i="11"/>
  <c r="CS81" i="11" s="1"/>
  <c r="CT81" i="11" s="1"/>
  <c r="CU81" i="11" s="1"/>
  <c r="CP81" i="11"/>
  <c r="CQ81" i="11" s="1"/>
  <c r="CW80" i="11"/>
  <c r="CX80" i="11" s="1"/>
  <c r="CY80" i="11" s="1"/>
  <c r="CZ80" i="11" s="1"/>
  <c r="DA80" i="11" s="1"/>
  <c r="DB80" i="11" s="1"/>
  <c r="DC80" i="11" s="1"/>
  <c r="DD80" i="11" s="1"/>
  <c r="DE80" i="11" s="1"/>
  <c r="DF80" i="11" s="1"/>
  <c r="DG80" i="11" s="1"/>
  <c r="DH80" i="11" s="1"/>
  <c r="DI80" i="11" s="1"/>
  <c r="DJ80" i="11" s="1"/>
  <c r="DK80" i="11" s="1"/>
  <c r="DL80" i="11" s="1"/>
  <c r="DM80" i="11" s="1"/>
  <c r="DN80" i="11" s="1"/>
  <c r="DO80" i="11" s="1"/>
  <c r="DP80" i="11" s="1"/>
  <c r="DQ80" i="11" s="1"/>
  <c r="DR80" i="11" s="1"/>
  <c r="DS80" i="11" s="1"/>
  <c r="DT80" i="11" s="1"/>
  <c r="DU80" i="11" s="1"/>
  <c r="DV80" i="11" s="1"/>
  <c r="DW80" i="11" s="1"/>
  <c r="DX80" i="11" s="1"/>
  <c r="DY80" i="11" s="1"/>
  <c r="DZ80" i="11" s="1"/>
  <c r="EA80" i="11" s="1"/>
  <c r="EB80" i="11" s="1"/>
  <c r="EC80" i="11" s="1"/>
  <c r="ED80" i="11" s="1"/>
  <c r="CS80" i="11"/>
  <c r="CT80" i="11" s="1"/>
  <c r="CU80" i="11" s="1"/>
  <c r="CV80" i="11" s="1"/>
  <c r="CQ80" i="11"/>
  <c r="CR80" i="11" s="1"/>
  <c r="CP80" i="11"/>
  <c r="DL79" i="11"/>
  <c r="DM79" i="11" s="1"/>
  <c r="DN79" i="11" s="1"/>
  <c r="DO79" i="11" s="1"/>
  <c r="DP79" i="11" s="1"/>
  <c r="DQ79" i="11" s="1"/>
  <c r="DR79" i="11" s="1"/>
  <c r="DS79" i="11" s="1"/>
  <c r="DT79" i="11" s="1"/>
  <c r="DU79" i="11" s="1"/>
  <c r="DV79" i="11" s="1"/>
  <c r="DW79" i="11" s="1"/>
  <c r="DX79" i="11" s="1"/>
  <c r="DY79" i="11" s="1"/>
  <c r="DZ79" i="11" s="1"/>
  <c r="EA79" i="11" s="1"/>
  <c r="EB79" i="11" s="1"/>
  <c r="EC79" i="11" s="1"/>
  <c r="ED79" i="11" s="1"/>
  <c r="CV79" i="11"/>
  <c r="CW79" i="11" s="1"/>
  <c r="CX79" i="11" s="1"/>
  <c r="CY79" i="11" s="1"/>
  <c r="CZ79" i="11" s="1"/>
  <c r="DA79" i="11" s="1"/>
  <c r="DB79" i="11" s="1"/>
  <c r="DC79" i="11" s="1"/>
  <c r="DD79" i="11" s="1"/>
  <c r="DE79" i="11" s="1"/>
  <c r="DF79" i="11" s="1"/>
  <c r="DG79" i="11" s="1"/>
  <c r="DH79" i="11" s="1"/>
  <c r="DI79" i="11" s="1"/>
  <c r="DJ79" i="11" s="1"/>
  <c r="DK79" i="11" s="1"/>
  <c r="CR79" i="11"/>
  <c r="CS79" i="11" s="1"/>
  <c r="CT79" i="11" s="1"/>
  <c r="CU79" i="11" s="1"/>
  <c r="CP79" i="11"/>
  <c r="CQ79" i="11" s="1"/>
  <c r="CP78" i="11"/>
  <c r="CQ78" i="11" s="1"/>
  <c r="CR78" i="11" s="1"/>
  <c r="CS78" i="11" s="1"/>
  <c r="CT78" i="11" s="1"/>
  <c r="CU78" i="11" s="1"/>
  <c r="CV78" i="11" s="1"/>
  <c r="CW78" i="11" s="1"/>
  <c r="CX78" i="11" s="1"/>
  <c r="CY78" i="11" s="1"/>
  <c r="CZ78" i="11" s="1"/>
  <c r="DA78" i="11" s="1"/>
  <c r="DB78" i="11" s="1"/>
  <c r="DC78" i="11" s="1"/>
  <c r="DD78" i="11" s="1"/>
  <c r="DE78" i="11" s="1"/>
  <c r="DF78" i="11" s="1"/>
  <c r="DG78" i="11" s="1"/>
  <c r="DH78" i="11" s="1"/>
  <c r="DI78" i="11" s="1"/>
  <c r="DJ78" i="11" s="1"/>
  <c r="DK78" i="11" s="1"/>
  <c r="DL78" i="11" s="1"/>
  <c r="DM78" i="11" s="1"/>
  <c r="DN78" i="11" s="1"/>
  <c r="DO78" i="11" s="1"/>
  <c r="DP78" i="11" s="1"/>
  <c r="DQ78" i="11" s="1"/>
  <c r="DR78" i="11" s="1"/>
  <c r="DS78" i="11" s="1"/>
  <c r="DT78" i="11" s="1"/>
  <c r="DU78" i="11" s="1"/>
  <c r="DV78" i="11" s="1"/>
  <c r="DW78" i="11" s="1"/>
  <c r="DX78" i="11" s="1"/>
  <c r="DY78" i="11" s="1"/>
  <c r="DZ78" i="11" s="1"/>
  <c r="EA78" i="11" s="1"/>
  <c r="EB78" i="11" s="1"/>
  <c r="EC78" i="11" s="1"/>
  <c r="ED78" i="11" s="1"/>
  <c r="CY77" i="11"/>
  <c r="CZ77" i="11" s="1"/>
  <c r="DA77" i="11" s="1"/>
  <c r="DB77" i="11" s="1"/>
  <c r="DC77" i="11" s="1"/>
  <c r="DD77" i="11" s="1"/>
  <c r="DE77" i="11" s="1"/>
  <c r="DF77" i="11" s="1"/>
  <c r="DG77" i="11" s="1"/>
  <c r="DH77" i="11" s="1"/>
  <c r="DI77" i="11" s="1"/>
  <c r="DJ77" i="11" s="1"/>
  <c r="DK77" i="11" s="1"/>
  <c r="DL77" i="11" s="1"/>
  <c r="DM77" i="11" s="1"/>
  <c r="DN77" i="11" s="1"/>
  <c r="DO77" i="11" s="1"/>
  <c r="DP77" i="11" s="1"/>
  <c r="DQ77" i="11" s="1"/>
  <c r="DR77" i="11" s="1"/>
  <c r="DS77" i="11" s="1"/>
  <c r="DT77" i="11" s="1"/>
  <c r="DU77" i="11" s="1"/>
  <c r="DV77" i="11" s="1"/>
  <c r="DW77" i="11" s="1"/>
  <c r="DX77" i="11" s="1"/>
  <c r="DY77" i="11" s="1"/>
  <c r="DZ77" i="11" s="1"/>
  <c r="EA77" i="11" s="1"/>
  <c r="EB77" i="11" s="1"/>
  <c r="EC77" i="11" s="1"/>
  <c r="ED77" i="11" s="1"/>
  <c r="CQ77" i="11"/>
  <c r="CR77" i="11" s="1"/>
  <c r="CS77" i="11" s="1"/>
  <c r="CT77" i="11" s="1"/>
  <c r="CU77" i="11" s="1"/>
  <c r="CV77" i="11" s="1"/>
  <c r="CW77" i="11" s="1"/>
  <c r="CX77" i="11" s="1"/>
  <c r="CP77" i="11"/>
  <c r="CT76" i="11"/>
  <c r="CU76" i="11" s="1"/>
  <c r="CV76" i="11" s="1"/>
  <c r="CW76" i="11" s="1"/>
  <c r="CX76" i="11" s="1"/>
  <c r="CY76" i="11" s="1"/>
  <c r="CZ76" i="11" s="1"/>
  <c r="DA76" i="11" s="1"/>
  <c r="DB76" i="11" s="1"/>
  <c r="DC76" i="11" s="1"/>
  <c r="DD76" i="11" s="1"/>
  <c r="DE76" i="11" s="1"/>
  <c r="DF76" i="11" s="1"/>
  <c r="DG76" i="11" s="1"/>
  <c r="DH76" i="11" s="1"/>
  <c r="DI76" i="11" s="1"/>
  <c r="DJ76" i="11" s="1"/>
  <c r="DK76" i="11" s="1"/>
  <c r="DL76" i="11" s="1"/>
  <c r="DM76" i="11" s="1"/>
  <c r="DN76" i="11" s="1"/>
  <c r="DO76" i="11" s="1"/>
  <c r="DP76" i="11" s="1"/>
  <c r="DQ76" i="11" s="1"/>
  <c r="DR76" i="11" s="1"/>
  <c r="DS76" i="11" s="1"/>
  <c r="DT76" i="11" s="1"/>
  <c r="DU76" i="11" s="1"/>
  <c r="DV76" i="11" s="1"/>
  <c r="DW76" i="11" s="1"/>
  <c r="DX76" i="11" s="1"/>
  <c r="DY76" i="11" s="1"/>
  <c r="DZ76" i="11" s="1"/>
  <c r="EA76" i="11" s="1"/>
  <c r="EB76" i="11" s="1"/>
  <c r="EC76" i="11" s="1"/>
  <c r="ED76" i="11" s="1"/>
  <c r="CR76" i="11"/>
  <c r="CS76" i="11" s="1"/>
  <c r="CP76" i="11"/>
  <c r="CQ76" i="11" s="1"/>
  <c r="DK75" i="11"/>
  <c r="DL75" i="11" s="1"/>
  <c r="DM75" i="11" s="1"/>
  <c r="DN75" i="11" s="1"/>
  <c r="DO75" i="11" s="1"/>
  <c r="DP75" i="11" s="1"/>
  <c r="DQ75" i="11" s="1"/>
  <c r="DR75" i="11" s="1"/>
  <c r="DS75" i="11" s="1"/>
  <c r="DT75" i="11" s="1"/>
  <c r="DU75" i="11" s="1"/>
  <c r="DV75" i="11" s="1"/>
  <c r="DW75" i="11" s="1"/>
  <c r="DX75" i="11" s="1"/>
  <c r="DY75" i="11" s="1"/>
  <c r="DZ75" i="11" s="1"/>
  <c r="EA75" i="11" s="1"/>
  <c r="EB75" i="11" s="1"/>
  <c r="EC75" i="11" s="1"/>
  <c r="ED75" i="11" s="1"/>
  <c r="DC75" i="11"/>
  <c r="DD75" i="11" s="1"/>
  <c r="DE75" i="11" s="1"/>
  <c r="DF75" i="11" s="1"/>
  <c r="DG75" i="11" s="1"/>
  <c r="DH75" i="11" s="1"/>
  <c r="DI75" i="11" s="1"/>
  <c r="DJ75" i="11" s="1"/>
  <c r="CU75" i="11"/>
  <c r="CV75" i="11" s="1"/>
  <c r="CW75" i="11" s="1"/>
  <c r="CX75" i="11" s="1"/>
  <c r="CY75" i="11" s="1"/>
  <c r="CZ75" i="11" s="1"/>
  <c r="DA75" i="11" s="1"/>
  <c r="DB75" i="11" s="1"/>
  <c r="CS75" i="11"/>
  <c r="CT75" i="11" s="1"/>
  <c r="CQ75" i="11"/>
  <c r="CR75" i="11" s="1"/>
  <c r="CP75" i="11"/>
  <c r="CP74" i="11"/>
  <c r="CQ74" i="11" s="1"/>
  <c r="CR74" i="11" s="1"/>
  <c r="CS74" i="11" s="1"/>
  <c r="CT74" i="11" s="1"/>
  <c r="CU74" i="11" s="1"/>
  <c r="CV74" i="11" s="1"/>
  <c r="CW74" i="11" s="1"/>
  <c r="CX74" i="11" s="1"/>
  <c r="CY74" i="11" s="1"/>
  <c r="CZ74" i="11" s="1"/>
  <c r="DA74" i="11" s="1"/>
  <c r="DB74" i="11" s="1"/>
  <c r="DC74" i="11" s="1"/>
  <c r="DD74" i="11" s="1"/>
  <c r="DE74" i="11" s="1"/>
  <c r="DF74" i="11" s="1"/>
  <c r="DG74" i="11" s="1"/>
  <c r="DH74" i="11" s="1"/>
  <c r="DI74" i="11" s="1"/>
  <c r="DJ74" i="11" s="1"/>
  <c r="DK74" i="11" s="1"/>
  <c r="DL74" i="11" s="1"/>
  <c r="DM74" i="11" s="1"/>
  <c r="DN74" i="11" s="1"/>
  <c r="DO74" i="11" s="1"/>
  <c r="DP74" i="11" s="1"/>
  <c r="DQ74" i="11" s="1"/>
  <c r="DR74" i="11" s="1"/>
  <c r="DS74" i="11" s="1"/>
  <c r="DT74" i="11" s="1"/>
  <c r="DU74" i="11" s="1"/>
  <c r="DV74" i="11" s="1"/>
  <c r="DW74" i="11" s="1"/>
  <c r="DX74" i="11" s="1"/>
  <c r="DY74" i="11" s="1"/>
  <c r="DZ74" i="11" s="1"/>
  <c r="EA74" i="11" s="1"/>
  <c r="EB74" i="11" s="1"/>
  <c r="EC74" i="11" s="1"/>
  <c r="ED74" i="11" s="1"/>
  <c r="CQ73" i="11"/>
  <c r="CR73" i="11" s="1"/>
  <c r="CS73" i="11" s="1"/>
  <c r="CT73" i="11" s="1"/>
  <c r="CU73" i="11" s="1"/>
  <c r="CV73" i="11" s="1"/>
  <c r="CW73" i="11" s="1"/>
  <c r="CX73" i="11" s="1"/>
  <c r="CY73" i="11" s="1"/>
  <c r="CZ73" i="11" s="1"/>
  <c r="DA73" i="11" s="1"/>
  <c r="DB73" i="11" s="1"/>
  <c r="DC73" i="11" s="1"/>
  <c r="DD73" i="11" s="1"/>
  <c r="DE73" i="11" s="1"/>
  <c r="DF73" i="11" s="1"/>
  <c r="DG73" i="11" s="1"/>
  <c r="DH73" i="11" s="1"/>
  <c r="DI73" i="11" s="1"/>
  <c r="DJ73" i="11" s="1"/>
  <c r="DK73" i="11" s="1"/>
  <c r="DL73" i="11" s="1"/>
  <c r="DM73" i="11" s="1"/>
  <c r="DN73" i="11" s="1"/>
  <c r="DO73" i="11" s="1"/>
  <c r="DP73" i="11" s="1"/>
  <c r="DQ73" i="11" s="1"/>
  <c r="DR73" i="11" s="1"/>
  <c r="DS73" i="11" s="1"/>
  <c r="DT73" i="11" s="1"/>
  <c r="DU73" i="11" s="1"/>
  <c r="DV73" i="11" s="1"/>
  <c r="DW73" i="11" s="1"/>
  <c r="DX73" i="11" s="1"/>
  <c r="DY73" i="11" s="1"/>
  <c r="DZ73" i="11" s="1"/>
  <c r="EA73" i="11" s="1"/>
  <c r="EB73" i="11" s="1"/>
  <c r="EC73" i="11" s="1"/>
  <c r="ED73" i="11" s="1"/>
  <c r="CP73" i="11"/>
  <c r="DJ72" i="11"/>
  <c r="DK72" i="11" s="1"/>
  <c r="DL72" i="11" s="1"/>
  <c r="DM72" i="11" s="1"/>
  <c r="DN72" i="11" s="1"/>
  <c r="DO72" i="11" s="1"/>
  <c r="DP72" i="11" s="1"/>
  <c r="DQ72" i="11" s="1"/>
  <c r="DR72" i="11" s="1"/>
  <c r="DS72" i="11" s="1"/>
  <c r="DT72" i="11" s="1"/>
  <c r="DU72" i="11" s="1"/>
  <c r="DV72" i="11" s="1"/>
  <c r="DW72" i="11" s="1"/>
  <c r="DX72" i="11" s="1"/>
  <c r="DY72" i="11" s="1"/>
  <c r="DZ72" i="11" s="1"/>
  <c r="EA72" i="11" s="1"/>
  <c r="EB72" i="11" s="1"/>
  <c r="EC72" i="11" s="1"/>
  <c r="ED72" i="11" s="1"/>
  <c r="DB72" i="11"/>
  <c r="DC72" i="11" s="1"/>
  <c r="DD72" i="11" s="1"/>
  <c r="DE72" i="11" s="1"/>
  <c r="DF72" i="11" s="1"/>
  <c r="DG72" i="11" s="1"/>
  <c r="DH72" i="11" s="1"/>
  <c r="DI72" i="11" s="1"/>
  <c r="CT72" i="11"/>
  <c r="CU72" i="11" s="1"/>
  <c r="CV72" i="11" s="1"/>
  <c r="CW72" i="11" s="1"/>
  <c r="CX72" i="11" s="1"/>
  <c r="CY72" i="11" s="1"/>
  <c r="CZ72" i="11" s="1"/>
  <c r="DA72" i="11" s="1"/>
  <c r="CR72" i="11"/>
  <c r="CS72" i="11" s="1"/>
  <c r="CP72" i="11"/>
  <c r="CQ72" i="11" s="1"/>
  <c r="DC71" i="11"/>
  <c r="DD71" i="11" s="1"/>
  <c r="DE71" i="11" s="1"/>
  <c r="DF71" i="11" s="1"/>
  <c r="DG71" i="11" s="1"/>
  <c r="DH71" i="11" s="1"/>
  <c r="DI71" i="11" s="1"/>
  <c r="DJ71" i="11" s="1"/>
  <c r="DK71" i="11" s="1"/>
  <c r="DL71" i="11" s="1"/>
  <c r="DM71" i="11" s="1"/>
  <c r="DN71" i="11" s="1"/>
  <c r="DO71" i="11" s="1"/>
  <c r="DP71" i="11" s="1"/>
  <c r="DQ71" i="11" s="1"/>
  <c r="DR71" i="11" s="1"/>
  <c r="DS71" i="11" s="1"/>
  <c r="DT71" i="11" s="1"/>
  <c r="DU71" i="11" s="1"/>
  <c r="DV71" i="11" s="1"/>
  <c r="DW71" i="11" s="1"/>
  <c r="DX71" i="11" s="1"/>
  <c r="DY71" i="11" s="1"/>
  <c r="DZ71" i="11" s="1"/>
  <c r="EA71" i="11" s="1"/>
  <c r="EB71" i="11" s="1"/>
  <c r="EC71" i="11" s="1"/>
  <c r="ED71" i="11" s="1"/>
  <c r="CU71" i="11"/>
  <c r="CV71" i="11" s="1"/>
  <c r="CW71" i="11" s="1"/>
  <c r="CX71" i="11" s="1"/>
  <c r="CY71" i="11" s="1"/>
  <c r="CZ71" i="11" s="1"/>
  <c r="DA71" i="11" s="1"/>
  <c r="DB71" i="11" s="1"/>
  <c r="CS71" i="11"/>
  <c r="CT71" i="11" s="1"/>
  <c r="CQ71" i="11"/>
  <c r="CR71" i="11" s="1"/>
  <c r="CP71" i="11"/>
  <c r="DF70" i="11"/>
  <c r="DG70" i="11" s="1"/>
  <c r="DH70" i="11" s="1"/>
  <c r="DI70" i="11" s="1"/>
  <c r="DJ70" i="11" s="1"/>
  <c r="DK70" i="11" s="1"/>
  <c r="DL70" i="11" s="1"/>
  <c r="DM70" i="11" s="1"/>
  <c r="DN70" i="11" s="1"/>
  <c r="DO70" i="11" s="1"/>
  <c r="DP70" i="11" s="1"/>
  <c r="DQ70" i="11" s="1"/>
  <c r="DR70" i="11" s="1"/>
  <c r="DS70" i="11" s="1"/>
  <c r="DT70" i="11" s="1"/>
  <c r="DU70" i="11" s="1"/>
  <c r="DV70" i="11" s="1"/>
  <c r="DW70" i="11" s="1"/>
  <c r="DX70" i="11" s="1"/>
  <c r="DY70" i="11" s="1"/>
  <c r="DZ70" i="11" s="1"/>
  <c r="EA70" i="11" s="1"/>
  <c r="EB70" i="11" s="1"/>
  <c r="EC70" i="11" s="1"/>
  <c r="ED70" i="11" s="1"/>
  <c r="CX70" i="11"/>
  <c r="CY70" i="11" s="1"/>
  <c r="CZ70" i="11" s="1"/>
  <c r="DA70" i="11" s="1"/>
  <c r="DB70" i="11" s="1"/>
  <c r="DC70" i="11" s="1"/>
  <c r="DD70" i="11" s="1"/>
  <c r="DE70" i="11" s="1"/>
  <c r="CP70" i="11"/>
  <c r="CQ70" i="11" s="1"/>
  <c r="CR70" i="11" s="1"/>
  <c r="CS70" i="11" s="1"/>
  <c r="CT70" i="11" s="1"/>
  <c r="CU70" i="11" s="1"/>
  <c r="CV70" i="11" s="1"/>
  <c r="CW70" i="11" s="1"/>
  <c r="CQ69" i="11"/>
  <c r="CR69" i="11" s="1"/>
  <c r="CS69" i="11" s="1"/>
  <c r="CT69" i="11" s="1"/>
  <c r="CU69" i="11" s="1"/>
  <c r="CV69" i="11" s="1"/>
  <c r="CW69" i="11" s="1"/>
  <c r="CX69" i="11" s="1"/>
  <c r="CY69" i="11" s="1"/>
  <c r="CZ69" i="11" s="1"/>
  <c r="DA69" i="11" s="1"/>
  <c r="DB69" i="11" s="1"/>
  <c r="DC69" i="11" s="1"/>
  <c r="DD69" i="11" s="1"/>
  <c r="DE69" i="11" s="1"/>
  <c r="DF69" i="11" s="1"/>
  <c r="DG69" i="11" s="1"/>
  <c r="DH69" i="11" s="1"/>
  <c r="DI69" i="11" s="1"/>
  <c r="DJ69" i="11" s="1"/>
  <c r="DK69" i="11" s="1"/>
  <c r="DL69" i="11" s="1"/>
  <c r="DM69" i="11" s="1"/>
  <c r="DN69" i="11" s="1"/>
  <c r="DO69" i="11" s="1"/>
  <c r="DP69" i="11" s="1"/>
  <c r="DQ69" i="11" s="1"/>
  <c r="DR69" i="11" s="1"/>
  <c r="DS69" i="11" s="1"/>
  <c r="DT69" i="11" s="1"/>
  <c r="DU69" i="11" s="1"/>
  <c r="DV69" i="11" s="1"/>
  <c r="DW69" i="11" s="1"/>
  <c r="DX69" i="11" s="1"/>
  <c r="DY69" i="11" s="1"/>
  <c r="DZ69" i="11" s="1"/>
  <c r="EA69" i="11" s="1"/>
  <c r="EB69" i="11" s="1"/>
  <c r="EC69" i="11" s="1"/>
  <c r="ED69" i="11" s="1"/>
  <c r="CP69" i="11"/>
  <c r="DB68" i="11"/>
  <c r="DC68" i="11" s="1"/>
  <c r="DD68" i="11" s="1"/>
  <c r="DE68" i="11" s="1"/>
  <c r="DF68" i="11" s="1"/>
  <c r="DG68" i="11" s="1"/>
  <c r="DH68" i="11" s="1"/>
  <c r="DI68" i="11" s="1"/>
  <c r="DJ68" i="11" s="1"/>
  <c r="DK68" i="11" s="1"/>
  <c r="DL68" i="11" s="1"/>
  <c r="DM68" i="11" s="1"/>
  <c r="DN68" i="11" s="1"/>
  <c r="DO68" i="11" s="1"/>
  <c r="DP68" i="11" s="1"/>
  <c r="DQ68" i="11" s="1"/>
  <c r="DR68" i="11" s="1"/>
  <c r="DS68" i="11" s="1"/>
  <c r="DT68" i="11" s="1"/>
  <c r="DU68" i="11" s="1"/>
  <c r="DV68" i="11" s="1"/>
  <c r="DW68" i="11" s="1"/>
  <c r="DX68" i="11" s="1"/>
  <c r="DY68" i="11" s="1"/>
  <c r="DZ68" i="11" s="1"/>
  <c r="EA68" i="11" s="1"/>
  <c r="EB68" i="11" s="1"/>
  <c r="EC68" i="11" s="1"/>
  <c r="ED68" i="11" s="1"/>
  <c r="CT68" i="11"/>
  <c r="CU68" i="11" s="1"/>
  <c r="CV68" i="11" s="1"/>
  <c r="CW68" i="11" s="1"/>
  <c r="CX68" i="11" s="1"/>
  <c r="CY68" i="11" s="1"/>
  <c r="CZ68" i="11" s="1"/>
  <c r="DA68" i="11" s="1"/>
  <c r="CR68" i="11"/>
  <c r="CS68" i="11" s="1"/>
  <c r="CP68" i="11"/>
  <c r="CQ68" i="11" s="1"/>
  <c r="CU67" i="11"/>
  <c r="CV67" i="11" s="1"/>
  <c r="CW67" i="11" s="1"/>
  <c r="CX67" i="11" s="1"/>
  <c r="CY67" i="11" s="1"/>
  <c r="CZ67" i="11" s="1"/>
  <c r="DA67" i="11" s="1"/>
  <c r="DB67" i="11" s="1"/>
  <c r="DC67" i="11" s="1"/>
  <c r="DD67" i="11" s="1"/>
  <c r="DE67" i="11" s="1"/>
  <c r="DF67" i="11" s="1"/>
  <c r="DG67" i="11" s="1"/>
  <c r="DH67" i="11" s="1"/>
  <c r="DI67" i="11" s="1"/>
  <c r="DJ67" i="11" s="1"/>
  <c r="DK67" i="11" s="1"/>
  <c r="DL67" i="11" s="1"/>
  <c r="DM67" i="11" s="1"/>
  <c r="DN67" i="11" s="1"/>
  <c r="DO67" i="11" s="1"/>
  <c r="DP67" i="11" s="1"/>
  <c r="DQ67" i="11" s="1"/>
  <c r="DR67" i="11" s="1"/>
  <c r="DS67" i="11" s="1"/>
  <c r="DT67" i="11" s="1"/>
  <c r="DU67" i="11" s="1"/>
  <c r="DV67" i="11" s="1"/>
  <c r="DW67" i="11" s="1"/>
  <c r="DX67" i="11" s="1"/>
  <c r="DY67" i="11" s="1"/>
  <c r="DZ67" i="11" s="1"/>
  <c r="EA67" i="11" s="1"/>
  <c r="EB67" i="11" s="1"/>
  <c r="EC67" i="11" s="1"/>
  <c r="ED67" i="11" s="1"/>
  <c r="CS67" i="11"/>
  <c r="CT67" i="11" s="1"/>
  <c r="CQ67" i="11"/>
  <c r="CR67" i="11" s="1"/>
  <c r="CP67" i="11"/>
  <c r="CX66" i="11"/>
  <c r="CY66" i="11" s="1"/>
  <c r="CZ66" i="11" s="1"/>
  <c r="DA66" i="11" s="1"/>
  <c r="DB66" i="11" s="1"/>
  <c r="DC66" i="11" s="1"/>
  <c r="DD66" i="11" s="1"/>
  <c r="DE66" i="11" s="1"/>
  <c r="DF66" i="11" s="1"/>
  <c r="DG66" i="11" s="1"/>
  <c r="DH66" i="11" s="1"/>
  <c r="DI66" i="11" s="1"/>
  <c r="DJ66" i="11" s="1"/>
  <c r="DK66" i="11" s="1"/>
  <c r="DL66" i="11" s="1"/>
  <c r="DM66" i="11" s="1"/>
  <c r="DN66" i="11" s="1"/>
  <c r="DO66" i="11" s="1"/>
  <c r="DP66" i="11" s="1"/>
  <c r="DQ66" i="11" s="1"/>
  <c r="DR66" i="11" s="1"/>
  <c r="DS66" i="11" s="1"/>
  <c r="DT66" i="11" s="1"/>
  <c r="DU66" i="11" s="1"/>
  <c r="DV66" i="11" s="1"/>
  <c r="DW66" i="11" s="1"/>
  <c r="DX66" i="11" s="1"/>
  <c r="DY66" i="11" s="1"/>
  <c r="DZ66" i="11" s="1"/>
  <c r="EA66" i="11" s="1"/>
  <c r="EB66" i="11" s="1"/>
  <c r="EC66" i="11" s="1"/>
  <c r="ED66" i="11" s="1"/>
  <c r="CP66" i="11"/>
  <c r="CQ66" i="11" s="1"/>
  <c r="CR66" i="11" s="1"/>
  <c r="CS66" i="11" s="1"/>
  <c r="CT66" i="11" s="1"/>
  <c r="CU66" i="11" s="1"/>
  <c r="CV66" i="11" s="1"/>
  <c r="CW66" i="11" s="1"/>
  <c r="DG65" i="11"/>
  <c r="DH65" i="11" s="1"/>
  <c r="DI65" i="11" s="1"/>
  <c r="DJ65" i="11" s="1"/>
  <c r="DK65" i="11" s="1"/>
  <c r="DL65" i="11" s="1"/>
  <c r="DM65" i="11" s="1"/>
  <c r="DN65" i="11" s="1"/>
  <c r="DO65" i="11" s="1"/>
  <c r="DP65" i="11" s="1"/>
  <c r="DQ65" i="11" s="1"/>
  <c r="DR65" i="11" s="1"/>
  <c r="DS65" i="11" s="1"/>
  <c r="DT65" i="11" s="1"/>
  <c r="DU65" i="11" s="1"/>
  <c r="DV65" i="11" s="1"/>
  <c r="DW65" i="11" s="1"/>
  <c r="DX65" i="11" s="1"/>
  <c r="DY65" i="11" s="1"/>
  <c r="DZ65" i="11" s="1"/>
  <c r="EA65" i="11" s="1"/>
  <c r="EB65" i="11" s="1"/>
  <c r="EC65" i="11" s="1"/>
  <c r="ED65" i="11" s="1"/>
  <c r="CY65" i="11"/>
  <c r="CZ65" i="11" s="1"/>
  <c r="DA65" i="11" s="1"/>
  <c r="DB65" i="11" s="1"/>
  <c r="DC65" i="11" s="1"/>
  <c r="DD65" i="11" s="1"/>
  <c r="DE65" i="11" s="1"/>
  <c r="DF65" i="11" s="1"/>
  <c r="CQ65" i="11"/>
  <c r="CR65" i="11" s="1"/>
  <c r="CS65" i="11" s="1"/>
  <c r="CT65" i="11" s="1"/>
  <c r="CU65" i="11" s="1"/>
  <c r="CV65" i="11" s="1"/>
  <c r="CW65" i="11" s="1"/>
  <c r="CX65" i="11" s="1"/>
  <c r="CP65" i="11"/>
  <c r="CT64" i="11"/>
  <c r="CU64" i="11" s="1"/>
  <c r="CV64" i="11" s="1"/>
  <c r="CW64" i="11" s="1"/>
  <c r="CX64" i="11" s="1"/>
  <c r="CY64" i="11" s="1"/>
  <c r="CZ64" i="11" s="1"/>
  <c r="DA64" i="11" s="1"/>
  <c r="DB64" i="11" s="1"/>
  <c r="DC64" i="11" s="1"/>
  <c r="DD64" i="11" s="1"/>
  <c r="DE64" i="11" s="1"/>
  <c r="DF64" i="11" s="1"/>
  <c r="DG64" i="11" s="1"/>
  <c r="DH64" i="11" s="1"/>
  <c r="DI64" i="11" s="1"/>
  <c r="DJ64" i="11" s="1"/>
  <c r="DK64" i="11" s="1"/>
  <c r="DL64" i="11" s="1"/>
  <c r="DM64" i="11" s="1"/>
  <c r="DN64" i="11" s="1"/>
  <c r="DO64" i="11" s="1"/>
  <c r="DP64" i="11" s="1"/>
  <c r="DQ64" i="11" s="1"/>
  <c r="DR64" i="11" s="1"/>
  <c r="DS64" i="11" s="1"/>
  <c r="DT64" i="11" s="1"/>
  <c r="DU64" i="11" s="1"/>
  <c r="DV64" i="11" s="1"/>
  <c r="DW64" i="11" s="1"/>
  <c r="DX64" i="11" s="1"/>
  <c r="DY64" i="11" s="1"/>
  <c r="DZ64" i="11" s="1"/>
  <c r="EA64" i="11" s="1"/>
  <c r="EB64" i="11" s="1"/>
  <c r="EC64" i="11" s="1"/>
  <c r="ED64" i="11" s="1"/>
  <c r="CR64" i="11"/>
  <c r="CS64" i="11" s="1"/>
  <c r="CP64" i="11"/>
  <c r="CQ64" i="11" s="1"/>
  <c r="CU63" i="11"/>
  <c r="CV63" i="11" s="1"/>
  <c r="CW63" i="11" s="1"/>
  <c r="CX63" i="11" s="1"/>
  <c r="CY63" i="11" s="1"/>
  <c r="CZ63" i="11" s="1"/>
  <c r="DA63" i="11" s="1"/>
  <c r="DB63" i="11" s="1"/>
  <c r="DC63" i="11" s="1"/>
  <c r="DD63" i="11" s="1"/>
  <c r="DE63" i="11" s="1"/>
  <c r="DF63" i="11" s="1"/>
  <c r="DG63" i="11" s="1"/>
  <c r="DH63" i="11" s="1"/>
  <c r="DI63" i="11" s="1"/>
  <c r="DJ63" i="11" s="1"/>
  <c r="DK63" i="11" s="1"/>
  <c r="DL63" i="11" s="1"/>
  <c r="DM63" i="11" s="1"/>
  <c r="DN63" i="11" s="1"/>
  <c r="DO63" i="11" s="1"/>
  <c r="DP63" i="11" s="1"/>
  <c r="DQ63" i="11" s="1"/>
  <c r="DR63" i="11" s="1"/>
  <c r="DS63" i="11" s="1"/>
  <c r="DT63" i="11" s="1"/>
  <c r="DU63" i="11" s="1"/>
  <c r="DV63" i="11" s="1"/>
  <c r="DW63" i="11" s="1"/>
  <c r="DX63" i="11" s="1"/>
  <c r="DY63" i="11" s="1"/>
  <c r="DZ63" i="11" s="1"/>
  <c r="EA63" i="11" s="1"/>
  <c r="EB63" i="11" s="1"/>
  <c r="EC63" i="11" s="1"/>
  <c r="ED63" i="11" s="1"/>
  <c r="CS63" i="11"/>
  <c r="CT63" i="11" s="1"/>
  <c r="CQ63" i="11"/>
  <c r="CR63" i="11" s="1"/>
  <c r="CP63" i="11"/>
  <c r="CP62" i="11"/>
  <c r="CQ62" i="11" s="1"/>
  <c r="CR62" i="11" s="1"/>
  <c r="CS62" i="11" s="1"/>
  <c r="CT62" i="11" s="1"/>
  <c r="CU62" i="11" s="1"/>
  <c r="CV62" i="11" s="1"/>
  <c r="CW62" i="11" s="1"/>
  <c r="CX62" i="11" s="1"/>
  <c r="CY62" i="11" s="1"/>
  <c r="CZ62" i="11" s="1"/>
  <c r="DA62" i="11" s="1"/>
  <c r="DB62" i="11" s="1"/>
  <c r="DC62" i="11" s="1"/>
  <c r="DD62" i="11" s="1"/>
  <c r="DE62" i="11" s="1"/>
  <c r="DF62" i="11" s="1"/>
  <c r="DG62" i="11" s="1"/>
  <c r="DH62" i="11" s="1"/>
  <c r="DI62" i="11" s="1"/>
  <c r="DJ62" i="11" s="1"/>
  <c r="DK62" i="11" s="1"/>
  <c r="DL62" i="11" s="1"/>
  <c r="DM62" i="11" s="1"/>
  <c r="DN62" i="11" s="1"/>
  <c r="DO62" i="11" s="1"/>
  <c r="DP62" i="11" s="1"/>
  <c r="DQ62" i="11" s="1"/>
  <c r="DR62" i="11" s="1"/>
  <c r="DS62" i="11" s="1"/>
  <c r="DT62" i="11" s="1"/>
  <c r="DU62" i="11" s="1"/>
  <c r="DV62" i="11" s="1"/>
  <c r="DW62" i="11" s="1"/>
  <c r="DX62" i="11" s="1"/>
  <c r="DY62" i="11" s="1"/>
  <c r="DZ62" i="11" s="1"/>
  <c r="EA62" i="11" s="1"/>
  <c r="EB62" i="11" s="1"/>
  <c r="EC62" i="11" s="1"/>
  <c r="ED62" i="11" s="1"/>
  <c r="CY61" i="11"/>
  <c r="CZ61" i="11" s="1"/>
  <c r="DA61" i="11" s="1"/>
  <c r="DB61" i="11" s="1"/>
  <c r="DC61" i="11" s="1"/>
  <c r="DD61" i="11" s="1"/>
  <c r="DE61" i="11" s="1"/>
  <c r="DF61" i="11" s="1"/>
  <c r="DG61" i="11" s="1"/>
  <c r="DH61" i="11" s="1"/>
  <c r="DI61" i="11" s="1"/>
  <c r="DJ61" i="11" s="1"/>
  <c r="DK61" i="11" s="1"/>
  <c r="DL61" i="11" s="1"/>
  <c r="DM61" i="11" s="1"/>
  <c r="DN61" i="11" s="1"/>
  <c r="DO61" i="11" s="1"/>
  <c r="DP61" i="11" s="1"/>
  <c r="DQ61" i="11" s="1"/>
  <c r="DR61" i="11" s="1"/>
  <c r="DS61" i="11" s="1"/>
  <c r="DT61" i="11" s="1"/>
  <c r="DU61" i="11" s="1"/>
  <c r="DV61" i="11" s="1"/>
  <c r="DW61" i="11" s="1"/>
  <c r="DX61" i="11" s="1"/>
  <c r="DY61" i="11" s="1"/>
  <c r="DZ61" i="11" s="1"/>
  <c r="EA61" i="11" s="1"/>
  <c r="EB61" i="11" s="1"/>
  <c r="EC61" i="11" s="1"/>
  <c r="ED61" i="11" s="1"/>
  <c r="CQ61" i="11"/>
  <c r="CR61" i="11" s="1"/>
  <c r="CS61" i="11" s="1"/>
  <c r="CT61" i="11" s="1"/>
  <c r="CU61" i="11" s="1"/>
  <c r="CV61" i="11" s="1"/>
  <c r="CW61" i="11" s="1"/>
  <c r="CX61" i="11" s="1"/>
  <c r="CP61" i="11"/>
  <c r="CT60" i="11"/>
  <c r="CU60" i="11" s="1"/>
  <c r="CV60" i="11" s="1"/>
  <c r="CW60" i="11" s="1"/>
  <c r="CX60" i="11" s="1"/>
  <c r="CY60" i="11" s="1"/>
  <c r="CZ60" i="11" s="1"/>
  <c r="DA60" i="11" s="1"/>
  <c r="DB60" i="11" s="1"/>
  <c r="DC60" i="11" s="1"/>
  <c r="DD60" i="11" s="1"/>
  <c r="DE60" i="11" s="1"/>
  <c r="DF60" i="11" s="1"/>
  <c r="DG60" i="11" s="1"/>
  <c r="DH60" i="11" s="1"/>
  <c r="DI60" i="11" s="1"/>
  <c r="DJ60" i="11" s="1"/>
  <c r="DK60" i="11" s="1"/>
  <c r="DL60" i="11" s="1"/>
  <c r="DM60" i="11" s="1"/>
  <c r="DN60" i="11" s="1"/>
  <c r="DO60" i="11" s="1"/>
  <c r="DP60" i="11" s="1"/>
  <c r="DQ60" i="11" s="1"/>
  <c r="DR60" i="11" s="1"/>
  <c r="DS60" i="11" s="1"/>
  <c r="DT60" i="11" s="1"/>
  <c r="DU60" i="11" s="1"/>
  <c r="DV60" i="11" s="1"/>
  <c r="DW60" i="11" s="1"/>
  <c r="DX60" i="11" s="1"/>
  <c r="DY60" i="11" s="1"/>
  <c r="DZ60" i="11" s="1"/>
  <c r="EA60" i="11" s="1"/>
  <c r="EB60" i="11" s="1"/>
  <c r="EC60" i="11" s="1"/>
  <c r="ED60" i="11" s="1"/>
  <c r="CR60" i="11"/>
  <c r="CS60" i="11" s="1"/>
  <c r="CP60" i="11"/>
  <c r="CQ60" i="11" s="1"/>
  <c r="DK59" i="11"/>
  <c r="DL59" i="11" s="1"/>
  <c r="DM59" i="11" s="1"/>
  <c r="DN59" i="11" s="1"/>
  <c r="DO59" i="11" s="1"/>
  <c r="DP59" i="11" s="1"/>
  <c r="DQ59" i="11" s="1"/>
  <c r="DR59" i="11" s="1"/>
  <c r="DS59" i="11" s="1"/>
  <c r="DT59" i="11" s="1"/>
  <c r="DU59" i="11" s="1"/>
  <c r="DV59" i="11" s="1"/>
  <c r="DW59" i="11" s="1"/>
  <c r="DX59" i="11" s="1"/>
  <c r="DY59" i="11" s="1"/>
  <c r="DZ59" i="11" s="1"/>
  <c r="EA59" i="11" s="1"/>
  <c r="EB59" i="11" s="1"/>
  <c r="EC59" i="11" s="1"/>
  <c r="ED59" i="11" s="1"/>
  <c r="DC59" i="11"/>
  <c r="DD59" i="11" s="1"/>
  <c r="DE59" i="11" s="1"/>
  <c r="DF59" i="11" s="1"/>
  <c r="DG59" i="11" s="1"/>
  <c r="DH59" i="11" s="1"/>
  <c r="DI59" i="11" s="1"/>
  <c r="DJ59" i="11" s="1"/>
  <c r="CU59" i="11"/>
  <c r="CV59" i="11" s="1"/>
  <c r="CW59" i="11" s="1"/>
  <c r="CX59" i="11" s="1"/>
  <c r="CY59" i="11" s="1"/>
  <c r="CZ59" i="11" s="1"/>
  <c r="DA59" i="11" s="1"/>
  <c r="DB59" i="11" s="1"/>
  <c r="CS59" i="11"/>
  <c r="CT59" i="11" s="1"/>
  <c r="CQ59" i="11"/>
  <c r="CR59" i="11" s="1"/>
  <c r="CP59" i="11"/>
  <c r="CP58" i="11"/>
  <c r="CQ58" i="11" s="1"/>
  <c r="CR58" i="11" s="1"/>
  <c r="CS58" i="11" s="1"/>
  <c r="CT58" i="11" s="1"/>
  <c r="CU58" i="11" s="1"/>
  <c r="CV58" i="11" s="1"/>
  <c r="CW58" i="11" s="1"/>
  <c r="CX58" i="11" s="1"/>
  <c r="CY58" i="11" s="1"/>
  <c r="CZ58" i="11" s="1"/>
  <c r="DA58" i="11" s="1"/>
  <c r="DB58" i="11" s="1"/>
  <c r="DC58" i="11" s="1"/>
  <c r="DD58" i="11" s="1"/>
  <c r="DE58" i="11" s="1"/>
  <c r="DF58" i="11" s="1"/>
  <c r="DG58" i="11" s="1"/>
  <c r="DH58" i="11" s="1"/>
  <c r="DI58" i="11" s="1"/>
  <c r="DJ58" i="11" s="1"/>
  <c r="DK58" i="11" s="1"/>
  <c r="DL58" i="11" s="1"/>
  <c r="DM58" i="11" s="1"/>
  <c r="DN58" i="11" s="1"/>
  <c r="DO58" i="11" s="1"/>
  <c r="DP58" i="11" s="1"/>
  <c r="DQ58" i="11" s="1"/>
  <c r="DR58" i="11" s="1"/>
  <c r="DS58" i="11" s="1"/>
  <c r="DT58" i="11" s="1"/>
  <c r="DU58" i="11" s="1"/>
  <c r="DV58" i="11" s="1"/>
  <c r="DW58" i="11" s="1"/>
  <c r="DX58" i="11" s="1"/>
  <c r="DY58" i="11" s="1"/>
  <c r="DZ58" i="11" s="1"/>
  <c r="EA58" i="11" s="1"/>
  <c r="EB58" i="11" s="1"/>
  <c r="EC58" i="11" s="1"/>
  <c r="ED58" i="11" s="1"/>
  <c r="CQ57" i="11"/>
  <c r="CR57" i="11" s="1"/>
  <c r="CS57" i="11" s="1"/>
  <c r="CT57" i="11" s="1"/>
  <c r="CU57" i="11" s="1"/>
  <c r="CV57" i="11" s="1"/>
  <c r="CW57" i="11" s="1"/>
  <c r="CX57" i="11" s="1"/>
  <c r="CY57" i="11" s="1"/>
  <c r="CZ57" i="11" s="1"/>
  <c r="DA57" i="11" s="1"/>
  <c r="DB57" i="11" s="1"/>
  <c r="DC57" i="11" s="1"/>
  <c r="DD57" i="11" s="1"/>
  <c r="DE57" i="11" s="1"/>
  <c r="DF57" i="11" s="1"/>
  <c r="DG57" i="11" s="1"/>
  <c r="DH57" i="11" s="1"/>
  <c r="DI57" i="11" s="1"/>
  <c r="DJ57" i="11" s="1"/>
  <c r="DK57" i="11" s="1"/>
  <c r="DL57" i="11" s="1"/>
  <c r="DM57" i="11" s="1"/>
  <c r="DN57" i="11" s="1"/>
  <c r="DO57" i="11" s="1"/>
  <c r="DP57" i="11" s="1"/>
  <c r="DQ57" i="11" s="1"/>
  <c r="DR57" i="11" s="1"/>
  <c r="DS57" i="11" s="1"/>
  <c r="DT57" i="11" s="1"/>
  <c r="DU57" i="11" s="1"/>
  <c r="DV57" i="11" s="1"/>
  <c r="DW57" i="11" s="1"/>
  <c r="DX57" i="11" s="1"/>
  <c r="DY57" i="11" s="1"/>
  <c r="DZ57" i="11" s="1"/>
  <c r="EA57" i="11" s="1"/>
  <c r="EB57" i="11" s="1"/>
  <c r="EC57" i="11" s="1"/>
  <c r="ED57" i="11" s="1"/>
  <c r="CP57" i="11"/>
  <c r="DJ56" i="11"/>
  <c r="DK56" i="11" s="1"/>
  <c r="DL56" i="11" s="1"/>
  <c r="DM56" i="11" s="1"/>
  <c r="DN56" i="11" s="1"/>
  <c r="DO56" i="11" s="1"/>
  <c r="DP56" i="11" s="1"/>
  <c r="DQ56" i="11" s="1"/>
  <c r="DR56" i="11" s="1"/>
  <c r="DS56" i="11" s="1"/>
  <c r="DT56" i="11" s="1"/>
  <c r="DU56" i="11" s="1"/>
  <c r="DV56" i="11" s="1"/>
  <c r="DW56" i="11" s="1"/>
  <c r="DX56" i="11" s="1"/>
  <c r="DY56" i="11" s="1"/>
  <c r="DZ56" i="11" s="1"/>
  <c r="EA56" i="11" s="1"/>
  <c r="EB56" i="11" s="1"/>
  <c r="EC56" i="11" s="1"/>
  <c r="ED56" i="11" s="1"/>
  <c r="DB56" i="11"/>
  <c r="DC56" i="11" s="1"/>
  <c r="DD56" i="11" s="1"/>
  <c r="DE56" i="11" s="1"/>
  <c r="DF56" i="11" s="1"/>
  <c r="DG56" i="11" s="1"/>
  <c r="DH56" i="11" s="1"/>
  <c r="DI56" i="11" s="1"/>
  <c r="CT56" i="11"/>
  <c r="CU56" i="11" s="1"/>
  <c r="CV56" i="11" s="1"/>
  <c r="CW56" i="11" s="1"/>
  <c r="CX56" i="11" s="1"/>
  <c r="CY56" i="11" s="1"/>
  <c r="CZ56" i="11" s="1"/>
  <c r="DA56" i="11" s="1"/>
  <c r="CR56" i="11"/>
  <c r="CS56" i="11" s="1"/>
  <c r="CP56" i="11"/>
  <c r="CQ56" i="11" s="1"/>
  <c r="DC55" i="11"/>
  <c r="DD55" i="11" s="1"/>
  <c r="DE55" i="11" s="1"/>
  <c r="DF55" i="11" s="1"/>
  <c r="DG55" i="11" s="1"/>
  <c r="DH55" i="11" s="1"/>
  <c r="DI55" i="11" s="1"/>
  <c r="DJ55" i="11" s="1"/>
  <c r="DK55" i="11" s="1"/>
  <c r="DL55" i="11" s="1"/>
  <c r="DM55" i="11" s="1"/>
  <c r="DN55" i="11" s="1"/>
  <c r="DO55" i="11" s="1"/>
  <c r="DP55" i="11" s="1"/>
  <c r="DQ55" i="11" s="1"/>
  <c r="DR55" i="11" s="1"/>
  <c r="DS55" i="11" s="1"/>
  <c r="DT55" i="11" s="1"/>
  <c r="DU55" i="11" s="1"/>
  <c r="DV55" i="11" s="1"/>
  <c r="DW55" i="11" s="1"/>
  <c r="DX55" i="11" s="1"/>
  <c r="DY55" i="11" s="1"/>
  <c r="DZ55" i="11" s="1"/>
  <c r="EA55" i="11" s="1"/>
  <c r="EB55" i="11" s="1"/>
  <c r="EC55" i="11" s="1"/>
  <c r="ED55" i="11" s="1"/>
  <c r="CU55" i="11"/>
  <c r="CV55" i="11" s="1"/>
  <c r="CW55" i="11" s="1"/>
  <c r="CX55" i="11" s="1"/>
  <c r="CY55" i="11" s="1"/>
  <c r="CZ55" i="11" s="1"/>
  <c r="DA55" i="11" s="1"/>
  <c r="DB55" i="11" s="1"/>
  <c r="CS55" i="11"/>
  <c r="CT55" i="11" s="1"/>
  <c r="CQ55" i="11"/>
  <c r="CR55" i="11" s="1"/>
  <c r="CP55" i="11"/>
  <c r="DF54" i="11"/>
  <c r="DG54" i="11" s="1"/>
  <c r="DH54" i="11" s="1"/>
  <c r="DI54" i="11" s="1"/>
  <c r="DJ54" i="11" s="1"/>
  <c r="DK54" i="11" s="1"/>
  <c r="DL54" i="11" s="1"/>
  <c r="DM54" i="11" s="1"/>
  <c r="DN54" i="11" s="1"/>
  <c r="DO54" i="11" s="1"/>
  <c r="DP54" i="11" s="1"/>
  <c r="DQ54" i="11" s="1"/>
  <c r="DR54" i="11" s="1"/>
  <c r="DS54" i="11" s="1"/>
  <c r="DT54" i="11" s="1"/>
  <c r="DU54" i="11" s="1"/>
  <c r="DV54" i="11" s="1"/>
  <c r="DW54" i="11" s="1"/>
  <c r="DX54" i="11" s="1"/>
  <c r="DY54" i="11" s="1"/>
  <c r="DZ54" i="11" s="1"/>
  <c r="EA54" i="11" s="1"/>
  <c r="EB54" i="11" s="1"/>
  <c r="EC54" i="11" s="1"/>
  <c r="ED54" i="11" s="1"/>
  <c r="CX54" i="11"/>
  <c r="CY54" i="11" s="1"/>
  <c r="CZ54" i="11" s="1"/>
  <c r="DA54" i="11" s="1"/>
  <c r="DB54" i="11" s="1"/>
  <c r="DC54" i="11" s="1"/>
  <c r="DD54" i="11" s="1"/>
  <c r="DE54" i="11" s="1"/>
  <c r="CP54" i="11"/>
  <c r="CQ54" i="11" s="1"/>
  <c r="CR54" i="11" s="1"/>
  <c r="CS54" i="11" s="1"/>
  <c r="CT54" i="11" s="1"/>
  <c r="CU54" i="11" s="1"/>
  <c r="CV54" i="11" s="1"/>
  <c r="CW54" i="11" s="1"/>
  <c r="CQ53" i="11"/>
  <c r="CR53" i="11" s="1"/>
  <c r="CS53" i="11" s="1"/>
  <c r="CT53" i="11" s="1"/>
  <c r="CU53" i="11" s="1"/>
  <c r="CV53" i="11" s="1"/>
  <c r="CW53" i="11" s="1"/>
  <c r="CX53" i="11" s="1"/>
  <c r="CY53" i="11" s="1"/>
  <c r="CZ53" i="11" s="1"/>
  <c r="DA53" i="11" s="1"/>
  <c r="DB53" i="11" s="1"/>
  <c r="DC53" i="11" s="1"/>
  <c r="DD53" i="11" s="1"/>
  <c r="DE53" i="11" s="1"/>
  <c r="DF53" i="11" s="1"/>
  <c r="DG53" i="11" s="1"/>
  <c r="DH53" i="11" s="1"/>
  <c r="DI53" i="11" s="1"/>
  <c r="DJ53" i="11" s="1"/>
  <c r="DK53" i="11" s="1"/>
  <c r="DL53" i="11" s="1"/>
  <c r="DM53" i="11" s="1"/>
  <c r="DN53" i="11" s="1"/>
  <c r="DO53" i="11" s="1"/>
  <c r="DP53" i="11" s="1"/>
  <c r="DQ53" i="11" s="1"/>
  <c r="DR53" i="11" s="1"/>
  <c r="DS53" i="11" s="1"/>
  <c r="DT53" i="11" s="1"/>
  <c r="DU53" i="11" s="1"/>
  <c r="DV53" i="11" s="1"/>
  <c r="DW53" i="11" s="1"/>
  <c r="DX53" i="11" s="1"/>
  <c r="DY53" i="11" s="1"/>
  <c r="DZ53" i="11" s="1"/>
  <c r="EA53" i="11" s="1"/>
  <c r="EB53" i="11" s="1"/>
  <c r="EC53" i="11" s="1"/>
  <c r="ED53" i="11" s="1"/>
  <c r="CP53" i="11"/>
  <c r="DB52" i="11"/>
  <c r="DC52" i="11" s="1"/>
  <c r="DD52" i="11" s="1"/>
  <c r="DE52" i="11" s="1"/>
  <c r="DF52" i="11" s="1"/>
  <c r="DG52" i="11" s="1"/>
  <c r="DH52" i="11" s="1"/>
  <c r="DI52" i="11" s="1"/>
  <c r="DJ52" i="11" s="1"/>
  <c r="DK52" i="11" s="1"/>
  <c r="DL52" i="11" s="1"/>
  <c r="DM52" i="11" s="1"/>
  <c r="DN52" i="11" s="1"/>
  <c r="DO52" i="11" s="1"/>
  <c r="DP52" i="11" s="1"/>
  <c r="DQ52" i="11" s="1"/>
  <c r="DR52" i="11" s="1"/>
  <c r="DS52" i="11" s="1"/>
  <c r="DT52" i="11" s="1"/>
  <c r="DU52" i="11" s="1"/>
  <c r="DV52" i="11" s="1"/>
  <c r="DW52" i="11" s="1"/>
  <c r="DX52" i="11" s="1"/>
  <c r="DY52" i="11" s="1"/>
  <c r="DZ52" i="11" s="1"/>
  <c r="EA52" i="11" s="1"/>
  <c r="EB52" i="11" s="1"/>
  <c r="EC52" i="11" s="1"/>
  <c r="ED52" i="11" s="1"/>
  <c r="CT52" i="11"/>
  <c r="CU52" i="11" s="1"/>
  <c r="CV52" i="11" s="1"/>
  <c r="CW52" i="11" s="1"/>
  <c r="CX52" i="11" s="1"/>
  <c r="CY52" i="11" s="1"/>
  <c r="CZ52" i="11" s="1"/>
  <c r="DA52" i="11" s="1"/>
  <c r="CR52" i="11"/>
  <c r="CS52" i="11" s="1"/>
  <c r="CP52" i="11"/>
  <c r="CQ52" i="11" s="1"/>
  <c r="CU51" i="11"/>
  <c r="CV51" i="11" s="1"/>
  <c r="CW51" i="11" s="1"/>
  <c r="CX51" i="11" s="1"/>
  <c r="CY51" i="11" s="1"/>
  <c r="CZ51" i="11" s="1"/>
  <c r="DA51" i="11" s="1"/>
  <c r="DB51" i="11" s="1"/>
  <c r="DC51" i="11" s="1"/>
  <c r="DD51" i="11" s="1"/>
  <c r="DE51" i="11" s="1"/>
  <c r="DF51" i="11" s="1"/>
  <c r="DG51" i="11" s="1"/>
  <c r="DH51" i="11" s="1"/>
  <c r="DI51" i="11" s="1"/>
  <c r="DJ51" i="11" s="1"/>
  <c r="DK51" i="11" s="1"/>
  <c r="DL51" i="11" s="1"/>
  <c r="DM51" i="11" s="1"/>
  <c r="DN51" i="11" s="1"/>
  <c r="DO51" i="11" s="1"/>
  <c r="DP51" i="11" s="1"/>
  <c r="DQ51" i="11" s="1"/>
  <c r="DR51" i="11" s="1"/>
  <c r="DS51" i="11" s="1"/>
  <c r="DT51" i="11" s="1"/>
  <c r="DU51" i="11" s="1"/>
  <c r="DV51" i="11" s="1"/>
  <c r="DW51" i="11" s="1"/>
  <c r="DX51" i="11" s="1"/>
  <c r="DY51" i="11" s="1"/>
  <c r="DZ51" i="11" s="1"/>
  <c r="EA51" i="11" s="1"/>
  <c r="EB51" i="11" s="1"/>
  <c r="EC51" i="11" s="1"/>
  <c r="ED51" i="11" s="1"/>
  <c r="CS51" i="11"/>
  <c r="CT51" i="11" s="1"/>
  <c r="CQ51" i="11"/>
  <c r="CR51" i="11" s="1"/>
  <c r="CP51" i="11"/>
  <c r="CX50" i="11"/>
  <c r="CY50" i="11" s="1"/>
  <c r="CZ50" i="11" s="1"/>
  <c r="DA50" i="11" s="1"/>
  <c r="DB50" i="11" s="1"/>
  <c r="DC50" i="11" s="1"/>
  <c r="DD50" i="11" s="1"/>
  <c r="DE50" i="11" s="1"/>
  <c r="DF50" i="11" s="1"/>
  <c r="DG50" i="11" s="1"/>
  <c r="DH50" i="11" s="1"/>
  <c r="DI50" i="11" s="1"/>
  <c r="DJ50" i="11" s="1"/>
  <c r="DK50" i="11" s="1"/>
  <c r="DL50" i="11" s="1"/>
  <c r="DM50" i="11" s="1"/>
  <c r="DN50" i="11" s="1"/>
  <c r="DO50" i="11" s="1"/>
  <c r="DP50" i="11" s="1"/>
  <c r="DQ50" i="11" s="1"/>
  <c r="DR50" i="11" s="1"/>
  <c r="DS50" i="11" s="1"/>
  <c r="DT50" i="11" s="1"/>
  <c r="DU50" i="11" s="1"/>
  <c r="DV50" i="11" s="1"/>
  <c r="DW50" i="11" s="1"/>
  <c r="DX50" i="11" s="1"/>
  <c r="DY50" i="11" s="1"/>
  <c r="DZ50" i="11" s="1"/>
  <c r="EA50" i="11" s="1"/>
  <c r="EB50" i="11" s="1"/>
  <c r="EC50" i="11" s="1"/>
  <c r="ED50" i="11" s="1"/>
  <c r="CP50" i="11"/>
  <c r="CQ50" i="11" s="1"/>
  <c r="CR50" i="11" s="1"/>
  <c r="CS50" i="11" s="1"/>
  <c r="CT50" i="11" s="1"/>
  <c r="CU50" i="11" s="1"/>
  <c r="CV50" i="11" s="1"/>
  <c r="CW50" i="11" s="1"/>
  <c r="DG49" i="11"/>
  <c r="DH49" i="11" s="1"/>
  <c r="DI49" i="11" s="1"/>
  <c r="DJ49" i="11" s="1"/>
  <c r="DK49" i="11" s="1"/>
  <c r="DL49" i="11" s="1"/>
  <c r="DM49" i="11" s="1"/>
  <c r="DN49" i="11" s="1"/>
  <c r="DO49" i="11" s="1"/>
  <c r="DP49" i="11" s="1"/>
  <c r="DQ49" i="11" s="1"/>
  <c r="DR49" i="11" s="1"/>
  <c r="DS49" i="11" s="1"/>
  <c r="DT49" i="11" s="1"/>
  <c r="DU49" i="11" s="1"/>
  <c r="DV49" i="11" s="1"/>
  <c r="DW49" i="11" s="1"/>
  <c r="DX49" i="11" s="1"/>
  <c r="DY49" i="11" s="1"/>
  <c r="DZ49" i="11" s="1"/>
  <c r="EA49" i="11" s="1"/>
  <c r="EB49" i="11" s="1"/>
  <c r="EC49" i="11" s="1"/>
  <c r="ED49" i="11" s="1"/>
  <c r="CY49" i="11"/>
  <c r="CZ49" i="11" s="1"/>
  <c r="DA49" i="11" s="1"/>
  <c r="DB49" i="11" s="1"/>
  <c r="DC49" i="11" s="1"/>
  <c r="DD49" i="11" s="1"/>
  <c r="DE49" i="11" s="1"/>
  <c r="DF49" i="11" s="1"/>
  <c r="CQ49" i="11"/>
  <c r="CR49" i="11" s="1"/>
  <c r="CS49" i="11" s="1"/>
  <c r="CT49" i="11" s="1"/>
  <c r="CU49" i="11" s="1"/>
  <c r="CV49" i="11" s="1"/>
  <c r="CW49" i="11" s="1"/>
  <c r="CX49" i="11" s="1"/>
  <c r="CP49" i="11"/>
  <c r="CT48" i="11"/>
  <c r="CU48" i="11" s="1"/>
  <c r="CV48" i="11" s="1"/>
  <c r="CW48" i="11" s="1"/>
  <c r="CX48" i="11" s="1"/>
  <c r="CY48" i="11" s="1"/>
  <c r="CZ48" i="11" s="1"/>
  <c r="DA48" i="11" s="1"/>
  <c r="DB48" i="11" s="1"/>
  <c r="DC48" i="11" s="1"/>
  <c r="DD48" i="11" s="1"/>
  <c r="DE48" i="11" s="1"/>
  <c r="DF48" i="11" s="1"/>
  <c r="DG48" i="11" s="1"/>
  <c r="DH48" i="11" s="1"/>
  <c r="DI48" i="11" s="1"/>
  <c r="DJ48" i="11" s="1"/>
  <c r="DK48" i="11" s="1"/>
  <c r="DL48" i="11" s="1"/>
  <c r="DM48" i="11" s="1"/>
  <c r="DN48" i="11" s="1"/>
  <c r="DO48" i="11" s="1"/>
  <c r="DP48" i="11" s="1"/>
  <c r="DQ48" i="11" s="1"/>
  <c r="DR48" i="11" s="1"/>
  <c r="DS48" i="11" s="1"/>
  <c r="DT48" i="11" s="1"/>
  <c r="DU48" i="11" s="1"/>
  <c r="DV48" i="11" s="1"/>
  <c r="DW48" i="11" s="1"/>
  <c r="DX48" i="11" s="1"/>
  <c r="DY48" i="11" s="1"/>
  <c r="DZ48" i="11" s="1"/>
  <c r="EA48" i="11" s="1"/>
  <c r="EB48" i="11" s="1"/>
  <c r="EC48" i="11" s="1"/>
  <c r="ED48" i="11" s="1"/>
  <c r="CR48" i="11"/>
  <c r="CS48" i="11" s="1"/>
  <c r="CP48" i="11"/>
  <c r="CQ48" i="11" s="1"/>
  <c r="CU47" i="11"/>
  <c r="CV47" i="11" s="1"/>
  <c r="CW47" i="11" s="1"/>
  <c r="CX47" i="11" s="1"/>
  <c r="CY47" i="11" s="1"/>
  <c r="CZ47" i="11" s="1"/>
  <c r="DA47" i="11" s="1"/>
  <c r="DB47" i="11" s="1"/>
  <c r="DC47" i="11" s="1"/>
  <c r="DD47" i="11" s="1"/>
  <c r="DE47" i="11" s="1"/>
  <c r="DF47" i="11" s="1"/>
  <c r="DG47" i="11" s="1"/>
  <c r="DH47" i="11" s="1"/>
  <c r="DI47" i="11" s="1"/>
  <c r="DJ47" i="11" s="1"/>
  <c r="DK47" i="11" s="1"/>
  <c r="DL47" i="11" s="1"/>
  <c r="DM47" i="11" s="1"/>
  <c r="DN47" i="11" s="1"/>
  <c r="DO47" i="11" s="1"/>
  <c r="DP47" i="11" s="1"/>
  <c r="DQ47" i="11" s="1"/>
  <c r="DR47" i="11" s="1"/>
  <c r="DS47" i="11" s="1"/>
  <c r="DT47" i="11" s="1"/>
  <c r="DU47" i="11" s="1"/>
  <c r="DV47" i="11" s="1"/>
  <c r="DW47" i="11" s="1"/>
  <c r="DX47" i="11" s="1"/>
  <c r="DY47" i="11" s="1"/>
  <c r="DZ47" i="11" s="1"/>
  <c r="EA47" i="11" s="1"/>
  <c r="EB47" i="11" s="1"/>
  <c r="EC47" i="11" s="1"/>
  <c r="ED47" i="11" s="1"/>
  <c r="CS47" i="11"/>
  <c r="CT47" i="11" s="1"/>
  <c r="CQ47" i="11"/>
  <c r="CR47" i="11" s="1"/>
  <c r="CP47" i="11"/>
  <c r="CP46" i="11"/>
  <c r="CQ46" i="11" s="1"/>
  <c r="CR46" i="11" s="1"/>
  <c r="CS46" i="11" s="1"/>
  <c r="CT46" i="11" s="1"/>
  <c r="CU46" i="11" s="1"/>
  <c r="CV46" i="11" s="1"/>
  <c r="CW46" i="11" s="1"/>
  <c r="CX46" i="11" s="1"/>
  <c r="CY46" i="11" s="1"/>
  <c r="CZ46" i="11" s="1"/>
  <c r="DA46" i="11" s="1"/>
  <c r="DB46" i="11" s="1"/>
  <c r="DC46" i="11" s="1"/>
  <c r="DD46" i="11" s="1"/>
  <c r="DE46" i="11" s="1"/>
  <c r="DF46" i="11" s="1"/>
  <c r="DG46" i="11" s="1"/>
  <c r="DH46" i="11" s="1"/>
  <c r="DI46" i="11" s="1"/>
  <c r="DJ46" i="11" s="1"/>
  <c r="DK46" i="11" s="1"/>
  <c r="DL46" i="11" s="1"/>
  <c r="DM46" i="11" s="1"/>
  <c r="DN46" i="11" s="1"/>
  <c r="DO46" i="11" s="1"/>
  <c r="DP46" i="11" s="1"/>
  <c r="DQ46" i="11" s="1"/>
  <c r="DR46" i="11" s="1"/>
  <c r="DS46" i="11" s="1"/>
  <c r="DT46" i="11" s="1"/>
  <c r="DU46" i="11" s="1"/>
  <c r="DV46" i="11" s="1"/>
  <c r="DW46" i="11" s="1"/>
  <c r="DX46" i="11" s="1"/>
  <c r="DY46" i="11" s="1"/>
  <c r="DZ46" i="11" s="1"/>
  <c r="EA46" i="11" s="1"/>
  <c r="EB46" i="11" s="1"/>
  <c r="EC46" i="11" s="1"/>
  <c r="ED46" i="11" s="1"/>
  <c r="CY45" i="11"/>
  <c r="CZ45" i="11" s="1"/>
  <c r="DA45" i="11" s="1"/>
  <c r="DB45" i="11" s="1"/>
  <c r="DC45" i="11" s="1"/>
  <c r="DD45" i="11" s="1"/>
  <c r="DE45" i="11" s="1"/>
  <c r="DF45" i="11" s="1"/>
  <c r="DG45" i="11" s="1"/>
  <c r="DH45" i="11" s="1"/>
  <c r="DI45" i="11" s="1"/>
  <c r="DJ45" i="11" s="1"/>
  <c r="DK45" i="11" s="1"/>
  <c r="DL45" i="11" s="1"/>
  <c r="DM45" i="11" s="1"/>
  <c r="DN45" i="11" s="1"/>
  <c r="DO45" i="11" s="1"/>
  <c r="DP45" i="11" s="1"/>
  <c r="DQ45" i="11" s="1"/>
  <c r="DR45" i="11" s="1"/>
  <c r="DS45" i="11" s="1"/>
  <c r="DT45" i="11" s="1"/>
  <c r="DU45" i="11" s="1"/>
  <c r="DV45" i="11" s="1"/>
  <c r="DW45" i="11" s="1"/>
  <c r="DX45" i="11" s="1"/>
  <c r="DY45" i="11" s="1"/>
  <c r="DZ45" i="11" s="1"/>
  <c r="EA45" i="11" s="1"/>
  <c r="EB45" i="11" s="1"/>
  <c r="EC45" i="11" s="1"/>
  <c r="ED45" i="11" s="1"/>
  <c r="CQ45" i="11"/>
  <c r="CR45" i="11" s="1"/>
  <c r="CS45" i="11" s="1"/>
  <c r="CT45" i="11" s="1"/>
  <c r="CU45" i="11" s="1"/>
  <c r="CV45" i="11" s="1"/>
  <c r="CW45" i="11" s="1"/>
  <c r="CX45" i="11" s="1"/>
  <c r="CP45" i="11"/>
  <c r="CT44" i="11"/>
  <c r="CU44" i="11" s="1"/>
  <c r="CV44" i="11" s="1"/>
  <c r="CW44" i="11" s="1"/>
  <c r="CX44" i="11" s="1"/>
  <c r="CY44" i="11" s="1"/>
  <c r="CZ44" i="11" s="1"/>
  <c r="DA44" i="11" s="1"/>
  <c r="DB44" i="11" s="1"/>
  <c r="DC44" i="11" s="1"/>
  <c r="DD44" i="11" s="1"/>
  <c r="DE44" i="11" s="1"/>
  <c r="DF44" i="11" s="1"/>
  <c r="DG44" i="11" s="1"/>
  <c r="DH44" i="11" s="1"/>
  <c r="DI44" i="11" s="1"/>
  <c r="DJ44" i="11" s="1"/>
  <c r="DK44" i="11" s="1"/>
  <c r="DL44" i="11" s="1"/>
  <c r="DM44" i="11" s="1"/>
  <c r="DN44" i="11" s="1"/>
  <c r="DO44" i="11" s="1"/>
  <c r="DP44" i="11" s="1"/>
  <c r="DQ44" i="11" s="1"/>
  <c r="DR44" i="11" s="1"/>
  <c r="DS44" i="11" s="1"/>
  <c r="DT44" i="11" s="1"/>
  <c r="DU44" i="11" s="1"/>
  <c r="DV44" i="11" s="1"/>
  <c r="DW44" i="11" s="1"/>
  <c r="DX44" i="11" s="1"/>
  <c r="DY44" i="11" s="1"/>
  <c r="DZ44" i="11" s="1"/>
  <c r="EA44" i="11" s="1"/>
  <c r="EB44" i="11" s="1"/>
  <c r="EC44" i="11" s="1"/>
  <c r="ED44" i="11" s="1"/>
  <c r="CR44" i="11"/>
  <c r="CS44" i="11" s="1"/>
  <c r="CP44" i="11"/>
  <c r="CQ44" i="11" s="1"/>
  <c r="DK43" i="11"/>
  <c r="DL43" i="11" s="1"/>
  <c r="DM43" i="11" s="1"/>
  <c r="DN43" i="11" s="1"/>
  <c r="DO43" i="11" s="1"/>
  <c r="DP43" i="11" s="1"/>
  <c r="DQ43" i="11" s="1"/>
  <c r="DR43" i="11" s="1"/>
  <c r="DS43" i="11" s="1"/>
  <c r="DT43" i="11" s="1"/>
  <c r="DU43" i="11" s="1"/>
  <c r="DV43" i="11" s="1"/>
  <c r="DW43" i="11" s="1"/>
  <c r="DX43" i="11" s="1"/>
  <c r="DY43" i="11" s="1"/>
  <c r="DZ43" i="11" s="1"/>
  <c r="EA43" i="11" s="1"/>
  <c r="EB43" i="11" s="1"/>
  <c r="EC43" i="11" s="1"/>
  <c r="ED43" i="11" s="1"/>
  <c r="DC43" i="11"/>
  <c r="DD43" i="11" s="1"/>
  <c r="DE43" i="11" s="1"/>
  <c r="DF43" i="11" s="1"/>
  <c r="DG43" i="11" s="1"/>
  <c r="DH43" i="11" s="1"/>
  <c r="DI43" i="11" s="1"/>
  <c r="DJ43" i="11" s="1"/>
  <c r="CU43" i="11"/>
  <c r="CV43" i="11" s="1"/>
  <c r="CW43" i="11" s="1"/>
  <c r="CX43" i="11" s="1"/>
  <c r="CY43" i="11" s="1"/>
  <c r="CZ43" i="11" s="1"/>
  <c r="DA43" i="11" s="1"/>
  <c r="DB43" i="11" s="1"/>
  <c r="CS43" i="11"/>
  <c r="CT43" i="11" s="1"/>
  <c r="CQ43" i="11"/>
  <c r="CR43" i="11" s="1"/>
  <c r="CP43" i="11"/>
  <c r="CQ42" i="11"/>
  <c r="CR42" i="11" s="1"/>
  <c r="CS42" i="11" s="1"/>
  <c r="CT42" i="11" s="1"/>
  <c r="CU42" i="11" s="1"/>
  <c r="CV42" i="11" s="1"/>
  <c r="CW42" i="11" s="1"/>
  <c r="CX42" i="11" s="1"/>
  <c r="CY42" i="11" s="1"/>
  <c r="CZ42" i="11" s="1"/>
  <c r="DA42" i="11" s="1"/>
  <c r="DB42" i="11" s="1"/>
  <c r="DC42" i="11" s="1"/>
  <c r="DD42" i="11" s="1"/>
  <c r="DE42" i="11" s="1"/>
  <c r="DF42" i="11" s="1"/>
  <c r="DG42" i="11" s="1"/>
  <c r="DH42" i="11" s="1"/>
  <c r="DI42" i="11" s="1"/>
  <c r="DJ42" i="11" s="1"/>
  <c r="DK42" i="11" s="1"/>
  <c r="DL42" i="11" s="1"/>
  <c r="DM42" i="11" s="1"/>
  <c r="DN42" i="11" s="1"/>
  <c r="DO42" i="11" s="1"/>
  <c r="DP42" i="11" s="1"/>
  <c r="DQ42" i="11" s="1"/>
  <c r="DR42" i="11" s="1"/>
  <c r="DS42" i="11" s="1"/>
  <c r="DT42" i="11" s="1"/>
  <c r="DU42" i="11" s="1"/>
  <c r="DV42" i="11" s="1"/>
  <c r="DW42" i="11" s="1"/>
  <c r="DX42" i="11" s="1"/>
  <c r="DY42" i="11" s="1"/>
  <c r="DZ42" i="11" s="1"/>
  <c r="EA42" i="11" s="1"/>
  <c r="EB42" i="11" s="1"/>
  <c r="EC42" i="11" s="1"/>
  <c r="ED42" i="11" s="1"/>
  <c r="CP42" i="11"/>
  <c r="CU41" i="11"/>
  <c r="CV41" i="11" s="1"/>
  <c r="CW41" i="11" s="1"/>
  <c r="CX41" i="11" s="1"/>
  <c r="CY41" i="11" s="1"/>
  <c r="CZ41" i="11" s="1"/>
  <c r="DA41" i="11" s="1"/>
  <c r="DB41" i="11" s="1"/>
  <c r="DC41" i="11" s="1"/>
  <c r="DD41" i="11" s="1"/>
  <c r="DE41" i="11" s="1"/>
  <c r="DF41" i="11" s="1"/>
  <c r="DG41" i="11" s="1"/>
  <c r="DH41" i="11" s="1"/>
  <c r="DI41" i="11" s="1"/>
  <c r="DJ41" i="11" s="1"/>
  <c r="DK41" i="11" s="1"/>
  <c r="DL41" i="11" s="1"/>
  <c r="DM41" i="11" s="1"/>
  <c r="DN41" i="11" s="1"/>
  <c r="DO41" i="11" s="1"/>
  <c r="DP41" i="11" s="1"/>
  <c r="DQ41" i="11" s="1"/>
  <c r="DR41" i="11" s="1"/>
  <c r="DS41" i="11" s="1"/>
  <c r="DT41" i="11" s="1"/>
  <c r="DU41" i="11" s="1"/>
  <c r="DV41" i="11" s="1"/>
  <c r="DW41" i="11" s="1"/>
  <c r="DX41" i="11" s="1"/>
  <c r="DY41" i="11" s="1"/>
  <c r="DZ41" i="11" s="1"/>
  <c r="EA41" i="11" s="1"/>
  <c r="EB41" i="11" s="1"/>
  <c r="EC41" i="11" s="1"/>
  <c r="ED41" i="11" s="1"/>
  <c r="CQ41" i="11"/>
  <c r="CR41" i="11" s="1"/>
  <c r="CS41" i="11" s="1"/>
  <c r="CT41" i="11" s="1"/>
  <c r="CP41" i="11"/>
  <c r="CZ40" i="11"/>
  <c r="DA40" i="11" s="1"/>
  <c r="DB40" i="11" s="1"/>
  <c r="DC40" i="11" s="1"/>
  <c r="DD40" i="11" s="1"/>
  <c r="DE40" i="11" s="1"/>
  <c r="DF40" i="11" s="1"/>
  <c r="DG40" i="11" s="1"/>
  <c r="DH40" i="11" s="1"/>
  <c r="DI40" i="11" s="1"/>
  <c r="DJ40" i="11" s="1"/>
  <c r="DK40" i="11" s="1"/>
  <c r="DL40" i="11" s="1"/>
  <c r="DM40" i="11" s="1"/>
  <c r="DN40" i="11" s="1"/>
  <c r="DO40" i="11" s="1"/>
  <c r="DP40" i="11" s="1"/>
  <c r="DQ40" i="11" s="1"/>
  <c r="DR40" i="11" s="1"/>
  <c r="DS40" i="11" s="1"/>
  <c r="DT40" i="11" s="1"/>
  <c r="DU40" i="11" s="1"/>
  <c r="DV40" i="11" s="1"/>
  <c r="DW40" i="11" s="1"/>
  <c r="DX40" i="11" s="1"/>
  <c r="DY40" i="11" s="1"/>
  <c r="DZ40" i="11" s="1"/>
  <c r="EA40" i="11" s="1"/>
  <c r="EB40" i="11" s="1"/>
  <c r="EC40" i="11" s="1"/>
  <c r="ED40" i="11" s="1"/>
  <c r="CT40" i="11"/>
  <c r="CU40" i="11" s="1"/>
  <c r="CV40" i="11" s="1"/>
  <c r="CW40" i="11" s="1"/>
  <c r="CX40" i="11" s="1"/>
  <c r="CY40" i="11" s="1"/>
  <c r="CP40" i="11"/>
  <c r="CQ40" i="11" s="1"/>
  <c r="CR40" i="11" s="1"/>
  <c r="CS40" i="11" s="1"/>
  <c r="DC39" i="11"/>
  <c r="DD39" i="11" s="1"/>
  <c r="DE39" i="11" s="1"/>
  <c r="DF39" i="11" s="1"/>
  <c r="DG39" i="11" s="1"/>
  <c r="DH39" i="11" s="1"/>
  <c r="DI39" i="11" s="1"/>
  <c r="DJ39" i="11" s="1"/>
  <c r="DK39" i="11" s="1"/>
  <c r="DL39" i="11" s="1"/>
  <c r="DM39" i="11" s="1"/>
  <c r="DN39" i="11" s="1"/>
  <c r="DO39" i="11" s="1"/>
  <c r="DP39" i="11" s="1"/>
  <c r="DQ39" i="11" s="1"/>
  <c r="DR39" i="11" s="1"/>
  <c r="DS39" i="11" s="1"/>
  <c r="DT39" i="11" s="1"/>
  <c r="DU39" i="11" s="1"/>
  <c r="DV39" i="11" s="1"/>
  <c r="DW39" i="11" s="1"/>
  <c r="DX39" i="11" s="1"/>
  <c r="DY39" i="11" s="1"/>
  <c r="DZ39" i="11" s="1"/>
  <c r="EA39" i="11" s="1"/>
  <c r="EB39" i="11" s="1"/>
  <c r="EC39" i="11" s="1"/>
  <c r="ED39" i="11" s="1"/>
  <c r="CX39" i="11"/>
  <c r="CY39" i="11" s="1"/>
  <c r="CZ39" i="11" s="1"/>
  <c r="DA39" i="11" s="1"/>
  <c r="DB39" i="11" s="1"/>
  <c r="CS39" i="11"/>
  <c r="CT39" i="11" s="1"/>
  <c r="CU39" i="11" s="1"/>
  <c r="CV39" i="11" s="1"/>
  <c r="CW39" i="11" s="1"/>
  <c r="CQ39" i="11"/>
  <c r="CR39" i="11" s="1"/>
  <c r="CP39" i="11"/>
  <c r="CQ38" i="11"/>
  <c r="CR38" i="11" s="1"/>
  <c r="CS38" i="11" s="1"/>
  <c r="CT38" i="11" s="1"/>
  <c r="CU38" i="11" s="1"/>
  <c r="CV38" i="11" s="1"/>
  <c r="CW38" i="11" s="1"/>
  <c r="CX38" i="11" s="1"/>
  <c r="CY38" i="11" s="1"/>
  <c r="CZ38" i="11" s="1"/>
  <c r="DA38" i="11" s="1"/>
  <c r="DB38" i="11" s="1"/>
  <c r="DC38" i="11" s="1"/>
  <c r="DD38" i="11" s="1"/>
  <c r="DE38" i="11" s="1"/>
  <c r="DF38" i="11" s="1"/>
  <c r="DG38" i="11" s="1"/>
  <c r="DH38" i="11" s="1"/>
  <c r="DI38" i="11" s="1"/>
  <c r="DJ38" i="11" s="1"/>
  <c r="DK38" i="11" s="1"/>
  <c r="DL38" i="11" s="1"/>
  <c r="DM38" i="11" s="1"/>
  <c r="DN38" i="11" s="1"/>
  <c r="DO38" i="11" s="1"/>
  <c r="DP38" i="11" s="1"/>
  <c r="DQ38" i="11" s="1"/>
  <c r="DR38" i="11" s="1"/>
  <c r="DS38" i="11" s="1"/>
  <c r="DT38" i="11" s="1"/>
  <c r="DU38" i="11" s="1"/>
  <c r="DV38" i="11" s="1"/>
  <c r="DW38" i="11" s="1"/>
  <c r="DX38" i="11" s="1"/>
  <c r="DY38" i="11" s="1"/>
  <c r="DZ38" i="11" s="1"/>
  <c r="EA38" i="11" s="1"/>
  <c r="EB38" i="11" s="1"/>
  <c r="EC38" i="11" s="1"/>
  <c r="ED38" i="11" s="1"/>
  <c r="CP38" i="11"/>
  <c r="CU37" i="11"/>
  <c r="CV37" i="11" s="1"/>
  <c r="CW37" i="11" s="1"/>
  <c r="CX37" i="11" s="1"/>
  <c r="CY37" i="11" s="1"/>
  <c r="CZ37" i="11" s="1"/>
  <c r="DA37" i="11" s="1"/>
  <c r="DB37" i="11" s="1"/>
  <c r="DC37" i="11" s="1"/>
  <c r="DD37" i="11" s="1"/>
  <c r="DE37" i="11" s="1"/>
  <c r="DF37" i="11" s="1"/>
  <c r="DG37" i="11" s="1"/>
  <c r="DH37" i="11" s="1"/>
  <c r="DI37" i="11" s="1"/>
  <c r="DJ37" i="11" s="1"/>
  <c r="DK37" i="11" s="1"/>
  <c r="DL37" i="11" s="1"/>
  <c r="DM37" i="11" s="1"/>
  <c r="DN37" i="11" s="1"/>
  <c r="DO37" i="11" s="1"/>
  <c r="DP37" i="11" s="1"/>
  <c r="DQ37" i="11" s="1"/>
  <c r="DR37" i="11" s="1"/>
  <c r="DS37" i="11" s="1"/>
  <c r="DT37" i="11" s="1"/>
  <c r="DU37" i="11" s="1"/>
  <c r="DV37" i="11" s="1"/>
  <c r="DW37" i="11" s="1"/>
  <c r="DX37" i="11" s="1"/>
  <c r="DY37" i="11" s="1"/>
  <c r="DZ37" i="11" s="1"/>
  <c r="EA37" i="11" s="1"/>
  <c r="EB37" i="11" s="1"/>
  <c r="EC37" i="11" s="1"/>
  <c r="ED37" i="11" s="1"/>
  <c r="CQ37" i="11"/>
  <c r="CR37" i="11" s="1"/>
  <c r="CS37" i="11" s="1"/>
  <c r="CT37" i="11" s="1"/>
  <c r="CP37" i="11"/>
  <c r="CZ36" i="11"/>
  <c r="DA36" i="11" s="1"/>
  <c r="DB36" i="11" s="1"/>
  <c r="DC36" i="11" s="1"/>
  <c r="DD36" i="11" s="1"/>
  <c r="DE36" i="11" s="1"/>
  <c r="DF36" i="11" s="1"/>
  <c r="DG36" i="11" s="1"/>
  <c r="DH36" i="11" s="1"/>
  <c r="DI36" i="11" s="1"/>
  <c r="DJ36" i="11" s="1"/>
  <c r="DK36" i="11" s="1"/>
  <c r="DL36" i="11" s="1"/>
  <c r="DM36" i="11" s="1"/>
  <c r="DN36" i="11" s="1"/>
  <c r="DO36" i="11" s="1"/>
  <c r="DP36" i="11" s="1"/>
  <c r="DQ36" i="11" s="1"/>
  <c r="DR36" i="11" s="1"/>
  <c r="DS36" i="11" s="1"/>
  <c r="DT36" i="11" s="1"/>
  <c r="DU36" i="11" s="1"/>
  <c r="DV36" i="11" s="1"/>
  <c r="DW36" i="11" s="1"/>
  <c r="DX36" i="11" s="1"/>
  <c r="DY36" i="11" s="1"/>
  <c r="DZ36" i="11" s="1"/>
  <c r="EA36" i="11" s="1"/>
  <c r="EB36" i="11" s="1"/>
  <c r="EC36" i="11" s="1"/>
  <c r="ED36" i="11" s="1"/>
  <c r="CT36" i="11"/>
  <c r="CU36" i="11" s="1"/>
  <c r="CV36" i="11" s="1"/>
  <c r="CW36" i="11" s="1"/>
  <c r="CX36" i="11" s="1"/>
  <c r="CY36" i="11" s="1"/>
  <c r="CP36" i="11"/>
  <c r="CQ36" i="11" s="1"/>
  <c r="CR36" i="11" s="1"/>
  <c r="CS36" i="11" s="1"/>
  <c r="DC35" i="11"/>
  <c r="DD35" i="11" s="1"/>
  <c r="DE35" i="11" s="1"/>
  <c r="DF35" i="11" s="1"/>
  <c r="DG35" i="11" s="1"/>
  <c r="DH35" i="11" s="1"/>
  <c r="DI35" i="11" s="1"/>
  <c r="DJ35" i="11" s="1"/>
  <c r="DK35" i="11" s="1"/>
  <c r="DL35" i="11" s="1"/>
  <c r="DM35" i="11" s="1"/>
  <c r="DN35" i="11" s="1"/>
  <c r="DO35" i="11" s="1"/>
  <c r="DP35" i="11" s="1"/>
  <c r="DQ35" i="11" s="1"/>
  <c r="DR35" i="11" s="1"/>
  <c r="DS35" i="11" s="1"/>
  <c r="DT35" i="11" s="1"/>
  <c r="DU35" i="11" s="1"/>
  <c r="DV35" i="11" s="1"/>
  <c r="DW35" i="11" s="1"/>
  <c r="DX35" i="11" s="1"/>
  <c r="DY35" i="11" s="1"/>
  <c r="DZ35" i="11" s="1"/>
  <c r="EA35" i="11" s="1"/>
  <c r="EB35" i="11" s="1"/>
  <c r="EC35" i="11" s="1"/>
  <c r="ED35" i="11" s="1"/>
  <c r="CX35" i="11"/>
  <c r="CY35" i="11" s="1"/>
  <c r="CZ35" i="11" s="1"/>
  <c r="DA35" i="11" s="1"/>
  <c r="DB35" i="11" s="1"/>
  <c r="CS35" i="11"/>
  <c r="CT35" i="11" s="1"/>
  <c r="CU35" i="11" s="1"/>
  <c r="CV35" i="11" s="1"/>
  <c r="CW35" i="11" s="1"/>
  <c r="CQ35" i="11"/>
  <c r="CR35" i="11" s="1"/>
  <c r="CP35" i="11"/>
  <c r="CP34" i="11"/>
  <c r="CQ34" i="11" s="1"/>
  <c r="CR34" i="11" s="1"/>
  <c r="CS34" i="11" s="1"/>
  <c r="CT34" i="11" s="1"/>
  <c r="CU34" i="11" s="1"/>
  <c r="CV34" i="11" s="1"/>
  <c r="CW34" i="11" s="1"/>
  <c r="CX34" i="11" s="1"/>
  <c r="CY34" i="11" s="1"/>
  <c r="CZ34" i="11" s="1"/>
  <c r="DA34" i="11" s="1"/>
  <c r="DB34" i="11" s="1"/>
  <c r="DC34" i="11" s="1"/>
  <c r="DD34" i="11" s="1"/>
  <c r="DE34" i="11" s="1"/>
  <c r="DF34" i="11" s="1"/>
  <c r="DG34" i="11" s="1"/>
  <c r="DH34" i="11" s="1"/>
  <c r="DI34" i="11" s="1"/>
  <c r="DJ34" i="11" s="1"/>
  <c r="DK34" i="11" s="1"/>
  <c r="DL34" i="11" s="1"/>
  <c r="DM34" i="11" s="1"/>
  <c r="DN34" i="11" s="1"/>
  <c r="DO34" i="11" s="1"/>
  <c r="DP34" i="11" s="1"/>
  <c r="DQ34" i="11" s="1"/>
  <c r="DR34" i="11" s="1"/>
  <c r="DS34" i="11" s="1"/>
  <c r="DT34" i="11" s="1"/>
  <c r="DU34" i="11" s="1"/>
  <c r="DV34" i="11" s="1"/>
  <c r="DW34" i="11" s="1"/>
  <c r="DX34" i="11" s="1"/>
  <c r="DY34" i="11" s="1"/>
  <c r="DZ34" i="11" s="1"/>
  <c r="EA34" i="11" s="1"/>
  <c r="EB34" i="11" s="1"/>
  <c r="EC34" i="11" s="1"/>
  <c r="ED34" i="11" s="1"/>
  <c r="CX33" i="11"/>
  <c r="CY33" i="11" s="1"/>
  <c r="CZ33" i="11" s="1"/>
  <c r="DA33" i="11" s="1"/>
  <c r="DB33" i="11" s="1"/>
  <c r="DC33" i="11" s="1"/>
  <c r="DD33" i="11" s="1"/>
  <c r="DE33" i="11" s="1"/>
  <c r="DF33" i="11" s="1"/>
  <c r="DG33" i="11" s="1"/>
  <c r="DH33" i="11" s="1"/>
  <c r="DI33" i="11" s="1"/>
  <c r="DJ33" i="11" s="1"/>
  <c r="DK33" i="11" s="1"/>
  <c r="DL33" i="11" s="1"/>
  <c r="DM33" i="11" s="1"/>
  <c r="DN33" i="11" s="1"/>
  <c r="DO33" i="11" s="1"/>
  <c r="DP33" i="11" s="1"/>
  <c r="DQ33" i="11" s="1"/>
  <c r="DR33" i="11" s="1"/>
  <c r="DS33" i="11" s="1"/>
  <c r="DT33" i="11" s="1"/>
  <c r="DU33" i="11" s="1"/>
  <c r="DV33" i="11" s="1"/>
  <c r="DW33" i="11" s="1"/>
  <c r="DX33" i="11" s="1"/>
  <c r="DY33" i="11" s="1"/>
  <c r="DZ33" i="11" s="1"/>
  <c r="EA33" i="11" s="1"/>
  <c r="EB33" i="11" s="1"/>
  <c r="EC33" i="11" s="1"/>
  <c r="ED33" i="11" s="1"/>
  <c r="CT33" i="11"/>
  <c r="CU33" i="11" s="1"/>
  <c r="CV33" i="11" s="1"/>
  <c r="CW33" i="11" s="1"/>
  <c r="CP33" i="11"/>
  <c r="CQ33" i="11" s="1"/>
  <c r="CR33" i="11" s="1"/>
  <c r="CS33" i="11" s="1"/>
  <c r="CQ32" i="11"/>
  <c r="CR32" i="11" s="1"/>
  <c r="CS32" i="11" s="1"/>
  <c r="CT32" i="11" s="1"/>
  <c r="CU32" i="11" s="1"/>
  <c r="CV32" i="11" s="1"/>
  <c r="CW32" i="11" s="1"/>
  <c r="CX32" i="11" s="1"/>
  <c r="CY32" i="11" s="1"/>
  <c r="CZ32" i="11" s="1"/>
  <c r="DA32" i="11" s="1"/>
  <c r="DB32" i="11" s="1"/>
  <c r="DC32" i="11" s="1"/>
  <c r="DD32" i="11" s="1"/>
  <c r="DE32" i="11" s="1"/>
  <c r="DF32" i="11" s="1"/>
  <c r="DG32" i="11" s="1"/>
  <c r="DH32" i="11" s="1"/>
  <c r="DI32" i="11" s="1"/>
  <c r="DJ32" i="11" s="1"/>
  <c r="DK32" i="11" s="1"/>
  <c r="DL32" i="11" s="1"/>
  <c r="DM32" i="11" s="1"/>
  <c r="DN32" i="11" s="1"/>
  <c r="DO32" i="11" s="1"/>
  <c r="DP32" i="11" s="1"/>
  <c r="DQ32" i="11" s="1"/>
  <c r="DR32" i="11" s="1"/>
  <c r="DS32" i="11" s="1"/>
  <c r="DT32" i="11" s="1"/>
  <c r="DU32" i="11" s="1"/>
  <c r="DV32" i="11" s="1"/>
  <c r="DW32" i="11" s="1"/>
  <c r="DX32" i="11" s="1"/>
  <c r="DY32" i="11" s="1"/>
  <c r="DZ32" i="11" s="1"/>
  <c r="EA32" i="11" s="1"/>
  <c r="EB32" i="11" s="1"/>
  <c r="EC32" i="11" s="1"/>
  <c r="ED32" i="11" s="1"/>
  <c r="CP32" i="11"/>
  <c r="CR31" i="11"/>
  <c r="CS31" i="11" s="1"/>
  <c r="CT31" i="11" s="1"/>
  <c r="CU31" i="11" s="1"/>
  <c r="CV31" i="11" s="1"/>
  <c r="CW31" i="11" s="1"/>
  <c r="CX31" i="11" s="1"/>
  <c r="CY31" i="11" s="1"/>
  <c r="CZ31" i="11" s="1"/>
  <c r="DA31" i="11" s="1"/>
  <c r="DB31" i="11" s="1"/>
  <c r="DC31" i="11" s="1"/>
  <c r="DD31" i="11" s="1"/>
  <c r="DE31" i="11" s="1"/>
  <c r="DF31" i="11" s="1"/>
  <c r="DG31" i="11" s="1"/>
  <c r="DH31" i="11" s="1"/>
  <c r="DI31" i="11" s="1"/>
  <c r="DJ31" i="11" s="1"/>
  <c r="DK31" i="11" s="1"/>
  <c r="DL31" i="11" s="1"/>
  <c r="DM31" i="11" s="1"/>
  <c r="DN31" i="11" s="1"/>
  <c r="DO31" i="11" s="1"/>
  <c r="DP31" i="11" s="1"/>
  <c r="DQ31" i="11" s="1"/>
  <c r="DR31" i="11" s="1"/>
  <c r="DS31" i="11" s="1"/>
  <c r="DT31" i="11" s="1"/>
  <c r="DU31" i="11" s="1"/>
  <c r="DV31" i="11" s="1"/>
  <c r="DW31" i="11" s="1"/>
  <c r="DX31" i="11" s="1"/>
  <c r="DY31" i="11" s="1"/>
  <c r="DZ31" i="11" s="1"/>
  <c r="EA31" i="11" s="1"/>
  <c r="EB31" i="11" s="1"/>
  <c r="EC31" i="11" s="1"/>
  <c r="ED31" i="11" s="1"/>
  <c r="CQ31" i="11"/>
  <c r="CP31" i="11"/>
  <c r="CP30" i="11"/>
  <c r="CQ30" i="11" s="1"/>
  <c r="CR30" i="11" s="1"/>
  <c r="CS30" i="11" s="1"/>
  <c r="CT30" i="11" s="1"/>
  <c r="CU30" i="11" s="1"/>
  <c r="CV30" i="11" s="1"/>
  <c r="CW30" i="11" s="1"/>
  <c r="CX30" i="11" s="1"/>
  <c r="CY30" i="11" s="1"/>
  <c r="CZ30" i="11" s="1"/>
  <c r="DA30" i="11" s="1"/>
  <c r="DB30" i="11" s="1"/>
  <c r="DC30" i="11" s="1"/>
  <c r="DD30" i="11" s="1"/>
  <c r="DE30" i="11" s="1"/>
  <c r="DF30" i="11" s="1"/>
  <c r="DG30" i="11" s="1"/>
  <c r="DH30" i="11" s="1"/>
  <c r="DI30" i="11" s="1"/>
  <c r="DJ30" i="11" s="1"/>
  <c r="DK30" i="11" s="1"/>
  <c r="DL30" i="11" s="1"/>
  <c r="DM30" i="11" s="1"/>
  <c r="DN30" i="11" s="1"/>
  <c r="DO30" i="11" s="1"/>
  <c r="DP30" i="11" s="1"/>
  <c r="DQ30" i="11" s="1"/>
  <c r="DR30" i="11" s="1"/>
  <c r="DS30" i="11" s="1"/>
  <c r="DT30" i="11" s="1"/>
  <c r="DU30" i="11" s="1"/>
  <c r="DV30" i="11" s="1"/>
  <c r="DW30" i="11" s="1"/>
  <c r="DX30" i="11" s="1"/>
  <c r="DY30" i="11" s="1"/>
  <c r="DZ30" i="11" s="1"/>
  <c r="EA30" i="11" s="1"/>
  <c r="EB30" i="11" s="1"/>
  <c r="EC30" i="11" s="1"/>
  <c r="ED30" i="11" s="1"/>
  <c r="CP29" i="11"/>
  <c r="CQ29" i="11" s="1"/>
  <c r="CR29" i="11" s="1"/>
  <c r="CS29" i="11" s="1"/>
  <c r="CT29" i="11" s="1"/>
  <c r="CU29" i="11" s="1"/>
  <c r="CV29" i="11" s="1"/>
  <c r="CW29" i="11" s="1"/>
  <c r="CX29" i="11" s="1"/>
  <c r="CY29" i="11" s="1"/>
  <c r="CZ29" i="11" s="1"/>
  <c r="DA29" i="11" s="1"/>
  <c r="DB29" i="11" s="1"/>
  <c r="DC29" i="11" s="1"/>
  <c r="DD29" i="11" s="1"/>
  <c r="DE29" i="11" s="1"/>
  <c r="DF29" i="11" s="1"/>
  <c r="DG29" i="11" s="1"/>
  <c r="DH29" i="11" s="1"/>
  <c r="DI29" i="11" s="1"/>
  <c r="DJ29" i="11" s="1"/>
  <c r="DK29" i="11" s="1"/>
  <c r="DL29" i="11" s="1"/>
  <c r="DM29" i="11" s="1"/>
  <c r="DN29" i="11" s="1"/>
  <c r="DO29" i="11" s="1"/>
  <c r="DP29" i="11" s="1"/>
  <c r="DQ29" i="11" s="1"/>
  <c r="DR29" i="11" s="1"/>
  <c r="DS29" i="11" s="1"/>
  <c r="DT29" i="11" s="1"/>
  <c r="DU29" i="11" s="1"/>
  <c r="DV29" i="11" s="1"/>
  <c r="DW29" i="11" s="1"/>
  <c r="DX29" i="11" s="1"/>
  <c r="DY29" i="11" s="1"/>
  <c r="DZ29" i="11" s="1"/>
  <c r="EA29" i="11" s="1"/>
  <c r="EB29" i="11" s="1"/>
  <c r="EC29" i="11" s="1"/>
  <c r="ED29" i="11" s="1"/>
  <c r="CU28" i="11"/>
  <c r="CV28" i="11" s="1"/>
  <c r="CW28" i="11" s="1"/>
  <c r="CX28" i="11" s="1"/>
  <c r="CY28" i="11" s="1"/>
  <c r="CZ28" i="11" s="1"/>
  <c r="DA28" i="11" s="1"/>
  <c r="DB28" i="11" s="1"/>
  <c r="DC28" i="11" s="1"/>
  <c r="DD28" i="11" s="1"/>
  <c r="DE28" i="11" s="1"/>
  <c r="DF28" i="11" s="1"/>
  <c r="DG28" i="11" s="1"/>
  <c r="DH28" i="11" s="1"/>
  <c r="DI28" i="11" s="1"/>
  <c r="DJ28" i="11" s="1"/>
  <c r="DK28" i="11" s="1"/>
  <c r="DL28" i="11" s="1"/>
  <c r="DM28" i="11" s="1"/>
  <c r="DN28" i="11" s="1"/>
  <c r="DO28" i="11" s="1"/>
  <c r="DP28" i="11" s="1"/>
  <c r="DQ28" i="11" s="1"/>
  <c r="DR28" i="11" s="1"/>
  <c r="DS28" i="11" s="1"/>
  <c r="DT28" i="11" s="1"/>
  <c r="DU28" i="11" s="1"/>
  <c r="DV28" i="11" s="1"/>
  <c r="DW28" i="11" s="1"/>
  <c r="DX28" i="11" s="1"/>
  <c r="DY28" i="11" s="1"/>
  <c r="DZ28" i="11" s="1"/>
  <c r="EA28" i="11" s="1"/>
  <c r="EB28" i="11" s="1"/>
  <c r="EC28" i="11" s="1"/>
  <c r="ED28" i="11" s="1"/>
  <c r="CQ28" i="11"/>
  <c r="CR28" i="11" s="1"/>
  <c r="CS28" i="11" s="1"/>
  <c r="CT28" i="11" s="1"/>
  <c r="CP28" i="11"/>
  <c r="CR27" i="11"/>
  <c r="CS27" i="11" s="1"/>
  <c r="CT27" i="11" s="1"/>
  <c r="CU27" i="11" s="1"/>
  <c r="CV27" i="11" s="1"/>
  <c r="CW27" i="11" s="1"/>
  <c r="CX27" i="11" s="1"/>
  <c r="CY27" i="11" s="1"/>
  <c r="CZ27" i="11" s="1"/>
  <c r="DA27" i="11" s="1"/>
  <c r="DB27" i="11" s="1"/>
  <c r="DC27" i="11" s="1"/>
  <c r="DD27" i="11" s="1"/>
  <c r="DE27" i="11" s="1"/>
  <c r="DF27" i="11" s="1"/>
  <c r="DG27" i="11" s="1"/>
  <c r="DH27" i="11" s="1"/>
  <c r="DI27" i="11" s="1"/>
  <c r="DJ27" i="11" s="1"/>
  <c r="DK27" i="11" s="1"/>
  <c r="DL27" i="11" s="1"/>
  <c r="DM27" i="11" s="1"/>
  <c r="DN27" i="11" s="1"/>
  <c r="DO27" i="11" s="1"/>
  <c r="DP27" i="11" s="1"/>
  <c r="DQ27" i="11" s="1"/>
  <c r="DR27" i="11" s="1"/>
  <c r="DS27" i="11" s="1"/>
  <c r="DT27" i="11" s="1"/>
  <c r="DU27" i="11" s="1"/>
  <c r="DV27" i="11" s="1"/>
  <c r="DW27" i="11" s="1"/>
  <c r="DX27" i="11" s="1"/>
  <c r="DY27" i="11" s="1"/>
  <c r="DZ27" i="11" s="1"/>
  <c r="EA27" i="11" s="1"/>
  <c r="EB27" i="11" s="1"/>
  <c r="EC27" i="11" s="1"/>
  <c r="ED27" i="11" s="1"/>
  <c r="CQ27" i="11"/>
  <c r="CP27" i="11"/>
  <c r="CS26" i="11"/>
  <c r="CT26" i="11" s="1"/>
  <c r="CU26" i="11" s="1"/>
  <c r="CV26" i="11" s="1"/>
  <c r="CW26" i="11" s="1"/>
  <c r="CX26" i="11" s="1"/>
  <c r="CY26" i="11" s="1"/>
  <c r="CZ26" i="11" s="1"/>
  <c r="DA26" i="11" s="1"/>
  <c r="DB26" i="11" s="1"/>
  <c r="DC26" i="11" s="1"/>
  <c r="DD26" i="11" s="1"/>
  <c r="DE26" i="11" s="1"/>
  <c r="DF26" i="11" s="1"/>
  <c r="DG26" i="11" s="1"/>
  <c r="DH26" i="11" s="1"/>
  <c r="DI26" i="11" s="1"/>
  <c r="DJ26" i="11" s="1"/>
  <c r="DK26" i="11" s="1"/>
  <c r="DL26" i="11" s="1"/>
  <c r="DM26" i="11" s="1"/>
  <c r="DN26" i="11" s="1"/>
  <c r="DO26" i="11" s="1"/>
  <c r="DP26" i="11" s="1"/>
  <c r="DQ26" i="11" s="1"/>
  <c r="DR26" i="11" s="1"/>
  <c r="DS26" i="11" s="1"/>
  <c r="DT26" i="11" s="1"/>
  <c r="DU26" i="11" s="1"/>
  <c r="DV26" i="11" s="1"/>
  <c r="DW26" i="11" s="1"/>
  <c r="DX26" i="11" s="1"/>
  <c r="DY26" i="11" s="1"/>
  <c r="DZ26" i="11" s="1"/>
  <c r="EA26" i="11" s="1"/>
  <c r="EB26" i="11" s="1"/>
  <c r="EC26" i="11" s="1"/>
  <c r="ED26" i="11" s="1"/>
  <c r="CP26" i="11"/>
  <c r="CQ26" i="11" s="1"/>
  <c r="CR26" i="11" s="1"/>
  <c r="CP25" i="11"/>
  <c r="CQ25" i="11" s="1"/>
  <c r="CR25" i="11" s="1"/>
  <c r="CS25" i="11" s="1"/>
  <c r="CT25" i="11" s="1"/>
  <c r="CU25" i="11" s="1"/>
  <c r="CV25" i="11" s="1"/>
  <c r="CW25" i="11" s="1"/>
  <c r="CX25" i="11" s="1"/>
  <c r="CY25" i="11" s="1"/>
  <c r="CZ25" i="11" s="1"/>
  <c r="DA25" i="11" s="1"/>
  <c r="DB25" i="11" s="1"/>
  <c r="DC25" i="11" s="1"/>
  <c r="DD25" i="11" s="1"/>
  <c r="DE25" i="11" s="1"/>
  <c r="DF25" i="11" s="1"/>
  <c r="DG25" i="11" s="1"/>
  <c r="DH25" i="11" s="1"/>
  <c r="DI25" i="11" s="1"/>
  <c r="DJ25" i="11" s="1"/>
  <c r="DK25" i="11" s="1"/>
  <c r="DL25" i="11" s="1"/>
  <c r="DM25" i="11" s="1"/>
  <c r="DN25" i="11" s="1"/>
  <c r="DO25" i="11" s="1"/>
  <c r="DP25" i="11" s="1"/>
  <c r="DQ25" i="11" s="1"/>
  <c r="DR25" i="11" s="1"/>
  <c r="DS25" i="11" s="1"/>
  <c r="DT25" i="11" s="1"/>
  <c r="DU25" i="11" s="1"/>
  <c r="DV25" i="11" s="1"/>
  <c r="DW25" i="11" s="1"/>
  <c r="DX25" i="11" s="1"/>
  <c r="DY25" i="11" s="1"/>
  <c r="DZ25" i="11" s="1"/>
  <c r="EA25" i="11" s="1"/>
  <c r="EB25" i="11" s="1"/>
  <c r="EC25" i="11" s="1"/>
  <c r="ED25" i="11" s="1"/>
  <c r="CY24" i="11"/>
  <c r="CZ24" i="11" s="1"/>
  <c r="DA24" i="11" s="1"/>
  <c r="DB24" i="11" s="1"/>
  <c r="DC24" i="11" s="1"/>
  <c r="DD24" i="11" s="1"/>
  <c r="DE24" i="11" s="1"/>
  <c r="DF24" i="11" s="1"/>
  <c r="DG24" i="11" s="1"/>
  <c r="DH24" i="11" s="1"/>
  <c r="DI24" i="11" s="1"/>
  <c r="DJ24" i="11" s="1"/>
  <c r="DK24" i="11" s="1"/>
  <c r="DL24" i="11" s="1"/>
  <c r="DM24" i="11" s="1"/>
  <c r="DN24" i="11" s="1"/>
  <c r="DO24" i="11" s="1"/>
  <c r="DP24" i="11" s="1"/>
  <c r="DQ24" i="11" s="1"/>
  <c r="DR24" i="11" s="1"/>
  <c r="DS24" i="11" s="1"/>
  <c r="DT24" i="11" s="1"/>
  <c r="DU24" i="11" s="1"/>
  <c r="DV24" i="11" s="1"/>
  <c r="DW24" i="11" s="1"/>
  <c r="DX24" i="11" s="1"/>
  <c r="DY24" i="11" s="1"/>
  <c r="DZ24" i="11" s="1"/>
  <c r="EA24" i="11" s="1"/>
  <c r="EB24" i="11" s="1"/>
  <c r="EC24" i="11" s="1"/>
  <c r="ED24" i="11" s="1"/>
  <c r="CU24" i="11"/>
  <c r="CV24" i="11" s="1"/>
  <c r="CW24" i="11" s="1"/>
  <c r="CX24" i="11" s="1"/>
  <c r="CQ24" i="11"/>
  <c r="CR24" i="11" s="1"/>
  <c r="CS24" i="11" s="1"/>
  <c r="CT24" i="11" s="1"/>
  <c r="CP24" i="11"/>
  <c r="CV23" i="11"/>
  <c r="CW23" i="11" s="1"/>
  <c r="CX23" i="11" s="1"/>
  <c r="CY23" i="11" s="1"/>
  <c r="CZ23" i="11" s="1"/>
  <c r="DA23" i="11" s="1"/>
  <c r="DB23" i="11" s="1"/>
  <c r="DC23" i="11" s="1"/>
  <c r="DD23" i="11" s="1"/>
  <c r="DE23" i="11" s="1"/>
  <c r="DF23" i="11" s="1"/>
  <c r="DG23" i="11" s="1"/>
  <c r="DH23" i="11" s="1"/>
  <c r="DI23" i="11" s="1"/>
  <c r="DJ23" i="11" s="1"/>
  <c r="DK23" i="11" s="1"/>
  <c r="DL23" i="11" s="1"/>
  <c r="DM23" i="11" s="1"/>
  <c r="DN23" i="11" s="1"/>
  <c r="DO23" i="11" s="1"/>
  <c r="DP23" i="11" s="1"/>
  <c r="DQ23" i="11" s="1"/>
  <c r="DR23" i="11" s="1"/>
  <c r="DS23" i="11" s="1"/>
  <c r="DT23" i="11" s="1"/>
  <c r="DU23" i="11" s="1"/>
  <c r="DV23" i="11" s="1"/>
  <c r="DW23" i="11" s="1"/>
  <c r="DX23" i="11" s="1"/>
  <c r="DY23" i="11" s="1"/>
  <c r="DZ23" i="11" s="1"/>
  <c r="EA23" i="11" s="1"/>
  <c r="EB23" i="11" s="1"/>
  <c r="EC23" i="11" s="1"/>
  <c r="ED23" i="11" s="1"/>
  <c r="CR23" i="11"/>
  <c r="CS23" i="11" s="1"/>
  <c r="CT23" i="11" s="1"/>
  <c r="CU23" i="11" s="1"/>
  <c r="CQ23" i="11"/>
  <c r="CP23" i="11"/>
  <c r="CW22" i="11"/>
  <c r="CX22" i="11" s="1"/>
  <c r="CY22" i="11" s="1"/>
  <c r="CZ22" i="11" s="1"/>
  <c r="DA22" i="11" s="1"/>
  <c r="DB22" i="11" s="1"/>
  <c r="DC22" i="11" s="1"/>
  <c r="DD22" i="11" s="1"/>
  <c r="DE22" i="11" s="1"/>
  <c r="DF22" i="11" s="1"/>
  <c r="DG22" i="11" s="1"/>
  <c r="DH22" i="11" s="1"/>
  <c r="DI22" i="11" s="1"/>
  <c r="DJ22" i="11" s="1"/>
  <c r="DK22" i="11" s="1"/>
  <c r="DL22" i="11" s="1"/>
  <c r="DM22" i="11" s="1"/>
  <c r="DN22" i="11" s="1"/>
  <c r="DO22" i="11" s="1"/>
  <c r="DP22" i="11" s="1"/>
  <c r="DQ22" i="11" s="1"/>
  <c r="DR22" i="11" s="1"/>
  <c r="DS22" i="11" s="1"/>
  <c r="DT22" i="11" s="1"/>
  <c r="DU22" i="11" s="1"/>
  <c r="DV22" i="11" s="1"/>
  <c r="DW22" i="11" s="1"/>
  <c r="DX22" i="11" s="1"/>
  <c r="DY22" i="11" s="1"/>
  <c r="DZ22" i="11" s="1"/>
  <c r="EA22" i="11" s="1"/>
  <c r="EB22" i="11" s="1"/>
  <c r="EC22" i="11" s="1"/>
  <c r="ED22" i="11" s="1"/>
  <c r="CS22" i="11"/>
  <c r="CT22" i="11" s="1"/>
  <c r="CU22" i="11" s="1"/>
  <c r="CV22" i="11" s="1"/>
  <c r="CP22" i="11"/>
  <c r="CQ22" i="11" s="1"/>
  <c r="CR22" i="11" s="1"/>
  <c r="CT21" i="11"/>
  <c r="CU21" i="11" s="1"/>
  <c r="CV21" i="11" s="1"/>
  <c r="CW21" i="11" s="1"/>
  <c r="CX21" i="11" s="1"/>
  <c r="CY21" i="11" s="1"/>
  <c r="CZ21" i="11" s="1"/>
  <c r="DA21" i="11" s="1"/>
  <c r="DB21" i="11" s="1"/>
  <c r="DC21" i="11" s="1"/>
  <c r="DD21" i="11" s="1"/>
  <c r="DE21" i="11" s="1"/>
  <c r="DF21" i="11" s="1"/>
  <c r="DG21" i="11" s="1"/>
  <c r="DH21" i="11" s="1"/>
  <c r="DI21" i="11" s="1"/>
  <c r="DJ21" i="11" s="1"/>
  <c r="DK21" i="11" s="1"/>
  <c r="DL21" i="11" s="1"/>
  <c r="DM21" i="11" s="1"/>
  <c r="DN21" i="11" s="1"/>
  <c r="DO21" i="11" s="1"/>
  <c r="DP21" i="11" s="1"/>
  <c r="DQ21" i="11" s="1"/>
  <c r="DR21" i="11" s="1"/>
  <c r="DS21" i="11" s="1"/>
  <c r="DT21" i="11" s="1"/>
  <c r="DU21" i="11" s="1"/>
  <c r="DV21" i="11" s="1"/>
  <c r="DW21" i="11" s="1"/>
  <c r="DX21" i="11" s="1"/>
  <c r="DY21" i="11" s="1"/>
  <c r="DZ21" i="11" s="1"/>
  <c r="EA21" i="11" s="1"/>
  <c r="EB21" i="11" s="1"/>
  <c r="EC21" i="11" s="1"/>
  <c r="ED21" i="11" s="1"/>
  <c r="CP21" i="11"/>
  <c r="CQ21" i="11" s="1"/>
  <c r="CR21" i="11" s="1"/>
  <c r="CS21" i="11" s="1"/>
  <c r="CQ20" i="11"/>
  <c r="CR20" i="11" s="1"/>
  <c r="CS20" i="11" s="1"/>
  <c r="CT20" i="11" s="1"/>
  <c r="CU20" i="11" s="1"/>
  <c r="CV20" i="11" s="1"/>
  <c r="CW20" i="11" s="1"/>
  <c r="CX20" i="11" s="1"/>
  <c r="CY20" i="11" s="1"/>
  <c r="CZ20" i="11" s="1"/>
  <c r="DA20" i="11" s="1"/>
  <c r="DB20" i="11" s="1"/>
  <c r="DC20" i="11" s="1"/>
  <c r="DD20" i="11" s="1"/>
  <c r="DE20" i="11" s="1"/>
  <c r="DF20" i="11" s="1"/>
  <c r="DG20" i="11" s="1"/>
  <c r="DH20" i="11" s="1"/>
  <c r="DI20" i="11" s="1"/>
  <c r="DJ20" i="11" s="1"/>
  <c r="DK20" i="11" s="1"/>
  <c r="DL20" i="11" s="1"/>
  <c r="DM20" i="11" s="1"/>
  <c r="DN20" i="11" s="1"/>
  <c r="DO20" i="11" s="1"/>
  <c r="DP20" i="11" s="1"/>
  <c r="DQ20" i="11" s="1"/>
  <c r="DR20" i="11" s="1"/>
  <c r="DS20" i="11" s="1"/>
  <c r="DT20" i="11" s="1"/>
  <c r="DU20" i="11" s="1"/>
  <c r="DV20" i="11" s="1"/>
  <c r="DW20" i="11" s="1"/>
  <c r="DX20" i="11" s="1"/>
  <c r="DY20" i="11" s="1"/>
  <c r="DZ20" i="11" s="1"/>
  <c r="EA20" i="11" s="1"/>
  <c r="EB20" i="11" s="1"/>
  <c r="EC20" i="11" s="1"/>
  <c r="ED20" i="11" s="1"/>
  <c r="CP20" i="11"/>
  <c r="CZ19" i="11"/>
  <c r="DA19" i="11" s="1"/>
  <c r="DB19" i="11" s="1"/>
  <c r="DC19" i="11" s="1"/>
  <c r="DD19" i="11" s="1"/>
  <c r="DE19" i="11" s="1"/>
  <c r="DF19" i="11" s="1"/>
  <c r="DG19" i="11" s="1"/>
  <c r="DH19" i="11" s="1"/>
  <c r="DI19" i="11" s="1"/>
  <c r="DJ19" i="11" s="1"/>
  <c r="DK19" i="11" s="1"/>
  <c r="DL19" i="11" s="1"/>
  <c r="DM19" i="11" s="1"/>
  <c r="DN19" i="11" s="1"/>
  <c r="DO19" i="11" s="1"/>
  <c r="DP19" i="11" s="1"/>
  <c r="DQ19" i="11" s="1"/>
  <c r="DR19" i="11" s="1"/>
  <c r="DS19" i="11" s="1"/>
  <c r="DT19" i="11" s="1"/>
  <c r="DU19" i="11" s="1"/>
  <c r="DV19" i="11" s="1"/>
  <c r="DW19" i="11" s="1"/>
  <c r="DX19" i="11" s="1"/>
  <c r="DY19" i="11" s="1"/>
  <c r="DZ19" i="11" s="1"/>
  <c r="EA19" i="11" s="1"/>
  <c r="EB19" i="11" s="1"/>
  <c r="EC19" i="11" s="1"/>
  <c r="ED19" i="11" s="1"/>
  <c r="CV19" i="11"/>
  <c r="CW19" i="11" s="1"/>
  <c r="CX19" i="11" s="1"/>
  <c r="CY19" i="11" s="1"/>
  <c r="CR19" i="11"/>
  <c r="CS19" i="11" s="1"/>
  <c r="CT19" i="11" s="1"/>
  <c r="CU19" i="11" s="1"/>
  <c r="CQ19" i="11"/>
  <c r="CP19" i="11"/>
  <c r="CP18" i="11"/>
  <c r="CQ18" i="11" s="1"/>
  <c r="CR18" i="11" s="1"/>
  <c r="CS18" i="11" s="1"/>
  <c r="CT18" i="11" s="1"/>
  <c r="CU18" i="11" s="1"/>
  <c r="CV18" i="11" s="1"/>
  <c r="CW18" i="11" s="1"/>
  <c r="CX18" i="11" s="1"/>
  <c r="CY18" i="11" s="1"/>
  <c r="CZ18" i="11" s="1"/>
  <c r="DA18" i="11" s="1"/>
  <c r="DB18" i="11" s="1"/>
  <c r="DC18" i="11" s="1"/>
  <c r="DD18" i="11" s="1"/>
  <c r="DE18" i="11" s="1"/>
  <c r="DF18" i="11" s="1"/>
  <c r="DG18" i="11" s="1"/>
  <c r="DH18" i="11" s="1"/>
  <c r="DI18" i="11" s="1"/>
  <c r="DJ18" i="11" s="1"/>
  <c r="DK18" i="11" s="1"/>
  <c r="DL18" i="11" s="1"/>
  <c r="DM18" i="11" s="1"/>
  <c r="DN18" i="11" s="1"/>
  <c r="DO18" i="11" s="1"/>
  <c r="DP18" i="11" s="1"/>
  <c r="DQ18" i="11" s="1"/>
  <c r="DR18" i="11" s="1"/>
  <c r="DS18" i="11" s="1"/>
  <c r="DT18" i="11" s="1"/>
  <c r="DU18" i="11" s="1"/>
  <c r="DV18" i="11" s="1"/>
  <c r="DW18" i="11" s="1"/>
  <c r="DX18" i="11" s="1"/>
  <c r="DY18" i="11" s="1"/>
  <c r="DZ18" i="11" s="1"/>
  <c r="EA18" i="11" s="1"/>
  <c r="EB18" i="11" s="1"/>
  <c r="EC18" i="11" s="1"/>
  <c r="ED18" i="11" s="1"/>
  <c r="CX17" i="11"/>
  <c r="CY17" i="11" s="1"/>
  <c r="CZ17" i="11" s="1"/>
  <c r="DA17" i="11" s="1"/>
  <c r="DB17" i="11" s="1"/>
  <c r="DC17" i="11" s="1"/>
  <c r="DD17" i="11" s="1"/>
  <c r="DE17" i="11" s="1"/>
  <c r="DF17" i="11" s="1"/>
  <c r="DG17" i="11" s="1"/>
  <c r="DH17" i="11" s="1"/>
  <c r="DI17" i="11" s="1"/>
  <c r="DJ17" i="11" s="1"/>
  <c r="DK17" i="11" s="1"/>
  <c r="DL17" i="11" s="1"/>
  <c r="DM17" i="11" s="1"/>
  <c r="DN17" i="11" s="1"/>
  <c r="DO17" i="11" s="1"/>
  <c r="DP17" i="11" s="1"/>
  <c r="DQ17" i="11" s="1"/>
  <c r="DR17" i="11" s="1"/>
  <c r="DS17" i="11" s="1"/>
  <c r="DT17" i="11" s="1"/>
  <c r="DU17" i="11" s="1"/>
  <c r="DV17" i="11" s="1"/>
  <c r="DW17" i="11" s="1"/>
  <c r="DX17" i="11" s="1"/>
  <c r="DY17" i="11" s="1"/>
  <c r="DZ17" i="11" s="1"/>
  <c r="EA17" i="11" s="1"/>
  <c r="EB17" i="11" s="1"/>
  <c r="EC17" i="11" s="1"/>
  <c r="ED17" i="11" s="1"/>
  <c r="CT17" i="11"/>
  <c r="CU17" i="11" s="1"/>
  <c r="CV17" i="11" s="1"/>
  <c r="CW17" i="11" s="1"/>
  <c r="CP17" i="11"/>
  <c r="CQ17" i="11" s="1"/>
  <c r="CR17" i="11" s="1"/>
  <c r="CS17" i="11" s="1"/>
  <c r="CQ16" i="11"/>
  <c r="CR16" i="11" s="1"/>
  <c r="CS16" i="11" s="1"/>
  <c r="CT16" i="11" s="1"/>
  <c r="CU16" i="11" s="1"/>
  <c r="CV16" i="11" s="1"/>
  <c r="CW16" i="11" s="1"/>
  <c r="CX16" i="11" s="1"/>
  <c r="CY16" i="11" s="1"/>
  <c r="CZ16" i="11" s="1"/>
  <c r="DA16" i="11" s="1"/>
  <c r="DB16" i="11" s="1"/>
  <c r="DC16" i="11" s="1"/>
  <c r="DD16" i="11" s="1"/>
  <c r="DE16" i="11" s="1"/>
  <c r="DF16" i="11" s="1"/>
  <c r="DG16" i="11" s="1"/>
  <c r="DH16" i="11" s="1"/>
  <c r="DI16" i="11" s="1"/>
  <c r="DJ16" i="11" s="1"/>
  <c r="DK16" i="11" s="1"/>
  <c r="DL16" i="11" s="1"/>
  <c r="DM16" i="11" s="1"/>
  <c r="DN16" i="11" s="1"/>
  <c r="DO16" i="11" s="1"/>
  <c r="DP16" i="11" s="1"/>
  <c r="DQ16" i="11" s="1"/>
  <c r="DR16" i="11" s="1"/>
  <c r="DS16" i="11" s="1"/>
  <c r="DT16" i="11" s="1"/>
  <c r="DU16" i="11" s="1"/>
  <c r="DV16" i="11" s="1"/>
  <c r="DW16" i="11" s="1"/>
  <c r="DX16" i="11" s="1"/>
  <c r="DY16" i="11" s="1"/>
  <c r="DZ16" i="11" s="1"/>
  <c r="EA16" i="11" s="1"/>
  <c r="EB16" i="11" s="1"/>
  <c r="EC16" i="11" s="1"/>
  <c r="ED16" i="11" s="1"/>
  <c r="CP16" i="11"/>
  <c r="CP15" i="11"/>
  <c r="CQ15" i="11" s="1"/>
  <c r="CR15" i="11" s="1"/>
  <c r="CS15" i="11" s="1"/>
  <c r="CT15" i="11" s="1"/>
  <c r="CU15" i="11" s="1"/>
  <c r="CV15" i="11" s="1"/>
  <c r="CW15" i="11" s="1"/>
  <c r="CX15" i="11" s="1"/>
  <c r="CY15" i="11" s="1"/>
  <c r="CZ15" i="11" s="1"/>
  <c r="DA15" i="11" s="1"/>
  <c r="DB15" i="11" s="1"/>
  <c r="DC15" i="11" s="1"/>
  <c r="DD15" i="11" s="1"/>
  <c r="DE15" i="11" s="1"/>
  <c r="DF15" i="11" s="1"/>
  <c r="DG15" i="11" s="1"/>
  <c r="DH15" i="11" s="1"/>
  <c r="DI15" i="11" s="1"/>
  <c r="DJ15" i="11" s="1"/>
  <c r="DK15" i="11" s="1"/>
  <c r="DL15" i="11" s="1"/>
  <c r="DM15" i="11" s="1"/>
  <c r="DN15" i="11" s="1"/>
  <c r="DO15" i="11" s="1"/>
  <c r="DP15" i="11" s="1"/>
  <c r="DQ15" i="11" s="1"/>
  <c r="DR15" i="11" s="1"/>
  <c r="DS15" i="11" s="1"/>
  <c r="DT15" i="11" s="1"/>
  <c r="DU15" i="11" s="1"/>
  <c r="DV15" i="11" s="1"/>
  <c r="DW15" i="11" s="1"/>
  <c r="DX15" i="11" s="1"/>
  <c r="DY15" i="11" s="1"/>
  <c r="DZ15" i="11" s="1"/>
  <c r="EA15" i="11" s="1"/>
  <c r="EB15" i="11" s="1"/>
  <c r="EC15" i="11" s="1"/>
  <c r="ED15" i="11" s="1"/>
  <c r="CP14" i="11"/>
  <c r="CQ14" i="11" s="1"/>
  <c r="CR14" i="11" s="1"/>
  <c r="CS14" i="11" s="1"/>
  <c r="CT14" i="11" s="1"/>
  <c r="CU14" i="11" s="1"/>
  <c r="CV14" i="11" s="1"/>
  <c r="CW14" i="11" s="1"/>
  <c r="CX14" i="11" s="1"/>
  <c r="CY14" i="11" s="1"/>
  <c r="CZ14" i="11" s="1"/>
  <c r="DA14" i="11" s="1"/>
  <c r="DB14" i="11" s="1"/>
  <c r="DC14" i="11" s="1"/>
  <c r="DD14" i="11" s="1"/>
  <c r="DE14" i="11" s="1"/>
  <c r="DF14" i="11" s="1"/>
  <c r="DG14" i="11" s="1"/>
  <c r="DH14" i="11" s="1"/>
  <c r="DI14" i="11" s="1"/>
  <c r="DJ14" i="11" s="1"/>
  <c r="DK14" i="11" s="1"/>
  <c r="DL14" i="11" s="1"/>
  <c r="DM14" i="11" s="1"/>
  <c r="DN14" i="11" s="1"/>
  <c r="DO14" i="11" s="1"/>
  <c r="DP14" i="11" s="1"/>
  <c r="DQ14" i="11" s="1"/>
  <c r="DR14" i="11" s="1"/>
  <c r="DS14" i="11" s="1"/>
  <c r="DT14" i="11" s="1"/>
  <c r="DU14" i="11" s="1"/>
  <c r="DV14" i="11" s="1"/>
  <c r="DW14" i="11" s="1"/>
  <c r="DX14" i="11" s="1"/>
  <c r="DY14" i="11" s="1"/>
  <c r="DZ14" i="11" s="1"/>
  <c r="EA14" i="11" s="1"/>
  <c r="EB14" i="11" s="1"/>
  <c r="EC14" i="11" s="1"/>
  <c r="ED14" i="11" s="1"/>
  <c r="CX13" i="11"/>
  <c r="CY13" i="11" s="1"/>
  <c r="CZ13" i="11" s="1"/>
  <c r="DA13" i="11" s="1"/>
  <c r="DB13" i="11" s="1"/>
  <c r="DC13" i="11" s="1"/>
  <c r="DD13" i="11" s="1"/>
  <c r="DE13" i="11" s="1"/>
  <c r="DF13" i="11" s="1"/>
  <c r="DG13" i="11" s="1"/>
  <c r="DH13" i="11" s="1"/>
  <c r="DI13" i="11" s="1"/>
  <c r="DJ13" i="11" s="1"/>
  <c r="DK13" i="11" s="1"/>
  <c r="DL13" i="11" s="1"/>
  <c r="DM13" i="11" s="1"/>
  <c r="DN13" i="11" s="1"/>
  <c r="DO13" i="11" s="1"/>
  <c r="DP13" i="11" s="1"/>
  <c r="DQ13" i="11" s="1"/>
  <c r="DR13" i="11" s="1"/>
  <c r="DS13" i="11" s="1"/>
  <c r="DT13" i="11" s="1"/>
  <c r="DU13" i="11" s="1"/>
  <c r="DV13" i="11" s="1"/>
  <c r="DW13" i="11" s="1"/>
  <c r="DX13" i="11" s="1"/>
  <c r="DY13" i="11" s="1"/>
  <c r="DZ13" i="11" s="1"/>
  <c r="EA13" i="11" s="1"/>
  <c r="EB13" i="11" s="1"/>
  <c r="EC13" i="11" s="1"/>
  <c r="ED13" i="11" s="1"/>
  <c r="CT13" i="11"/>
  <c r="CU13" i="11" s="1"/>
  <c r="CV13" i="11" s="1"/>
  <c r="CW13" i="11" s="1"/>
  <c r="CP13" i="11"/>
  <c r="CQ13" i="11" s="1"/>
  <c r="CR13" i="11" s="1"/>
  <c r="CS13" i="11" s="1"/>
  <c r="CQ12" i="11"/>
  <c r="CR12" i="11" s="1"/>
  <c r="CS12" i="11" s="1"/>
  <c r="CT12" i="11" s="1"/>
  <c r="CU12" i="11" s="1"/>
  <c r="CV12" i="11" s="1"/>
  <c r="CW12" i="11" s="1"/>
  <c r="CX12" i="11" s="1"/>
  <c r="CY12" i="11" s="1"/>
  <c r="CZ12" i="11" s="1"/>
  <c r="DA12" i="11" s="1"/>
  <c r="DB12" i="11" s="1"/>
  <c r="DC12" i="11" s="1"/>
  <c r="DD12" i="11" s="1"/>
  <c r="DE12" i="11" s="1"/>
  <c r="DF12" i="11" s="1"/>
  <c r="DG12" i="11" s="1"/>
  <c r="DH12" i="11" s="1"/>
  <c r="DI12" i="11" s="1"/>
  <c r="DJ12" i="11" s="1"/>
  <c r="DK12" i="11" s="1"/>
  <c r="DL12" i="11" s="1"/>
  <c r="DM12" i="11" s="1"/>
  <c r="DN12" i="11" s="1"/>
  <c r="DO12" i="11" s="1"/>
  <c r="DP12" i="11" s="1"/>
  <c r="DQ12" i="11" s="1"/>
  <c r="DR12" i="11" s="1"/>
  <c r="DS12" i="11" s="1"/>
  <c r="DT12" i="11" s="1"/>
  <c r="DU12" i="11" s="1"/>
  <c r="DV12" i="11" s="1"/>
  <c r="DW12" i="11" s="1"/>
  <c r="DX12" i="11" s="1"/>
  <c r="DY12" i="11" s="1"/>
  <c r="DZ12" i="11" s="1"/>
  <c r="EA12" i="11" s="1"/>
  <c r="EB12" i="11" s="1"/>
  <c r="EC12" i="11" s="1"/>
  <c r="ED12" i="11" s="1"/>
  <c r="CP12" i="11"/>
  <c r="CP11" i="11"/>
  <c r="CQ11" i="11" s="1"/>
  <c r="CR11" i="11" s="1"/>
  <c r="CS11" i="11" s="1"/>
  <c r="CT11" i="11" s="1"/>
  <c r="CU11" i="11" s="1"/>
  <c r="CV11" i="11" s="1"/>
  <c r="CW11" i="11" s="1"/>
  <c r="CX11" i="11" s="1"/>
  <c r="CY11" i="11" s="1"/>
  <c r="CZ11" i="11" s="1"/>
  <c r="DA11" i="11" s="1"/>
  <c r="DB11" i="11" s="1"/>
  <c r="DC11" i="11" s="1"/>
  <c r="DD11" i="11" s="1"/>
  <c r="DE11" i="11" s="1"/>
  <c r="DF11" i="11" s="1"/>
  <c r="DG11" i="11" s="1"/>
  <c r="DH11" i="11" s="1"/>
  <c r="DI11" i="11" s="1"/>
  <c r="DJ11" i="11" s="1"/>
  <c r="DK11" i="11" s="1"/>
  <c r="DL11" i="11" s="1"/>
  <c r="DM11" i="11" s="1"/>
  <c r="DN11" i="11" s="1"/>
  <c r="DO11" i="11" s="1"/>
  <c r="DP11" i="11" s="1"/>
  <c r="DQ11" i="11" s="1"/>
  <c r="DR11" i="11" s="1"/>
  <c r="DS11" i="11" s="1"/>
  <c r="DT11" i="11" s="1"/>
  <c r="DU11" i="11" s="1"/>
  <c r="DV11" i="11" s="1"/>
  <c r="DW11" i="11" s="1"/>
  <c r="DX11" i="11" s="1"/>
  <c r="DY11" i="11" s="1"/>
  <c r="DZ11" i="11" s="1"/>
  <c r="EA11" i="11" s="1"/>
  <c r="EB11" i="11" s="1"/>
  <c r="EC11" i="11" s="1"/>
  <c r="ED11" i="11" s="1"/>
  <c r="CP10" i="11"/>
  <c r="CQ10" i="11" s="1"/>
  <c r="CR10" i="11" s="1"/>
  <c r="CS10" i="11" s="1"/>
  <c r="CT10" i="11" s="1"/>
  <c r="CU10" i="11" s="1"/>
  <c r="CV10" i="11" s="1"/>
  <c r="CW10" i="11" s="1"/>
  <c r="CX10" i="11" s="1"/>
  <c r="CY10" i="11" s="1"/>
  <c r="CZ10" i="11" s="1"/>
  <c r="DA10" i="11" s="1"/>
  <c r="DB10" i="11" s="1"/>
  <c r="DC10" i="11" s="1"/>
  <c r="DD10" i="11" s="1"/>
  <c r="DE10" i="11" s="1"/>
  <c r="DF10" i="11" s="1"/>
  <c r="DG10" i="11" s="1"/>
  <c r="DH10" i="11" s="1"/>
  <c r="DI10" i="11" s="1"/>
  <c r="DJ10" i="11" s="1"/>
  <c r="DK10" i="11" s="1"/>
  <c r="DL10" i="11" s="1"/>
  <c r="DM10" i="11" s="1"/>
  <c r="DN10" i="11" s="1"/>
  <c r="DO10" i="11" s="1"/>
  <c r="DP10" i="11" s="1"/>
  <c r="DQ10" i="11" s="1"/>
  <c r="DR10" i="11" s="1"/>
  <c r="DS10" i="11" s="1"/>
  <c r="DT10" i="11" s="1"/>
  <c r="DU10" i="11" s="1"/>
  <c r="DV10" i="11" s="1"/>
  <c r="DW10" i="11" s="1"/>
  <c r="DX10" i="11" s="1"/>
  <c r="DY10" i="11" s="1"/>
  <c r="DZ10" i="11" s="1"/>
  <c r="EA10" i="11" s="1"/>
  <c r="EB10" i="11" s="1"/>
  <c r="EC10" i="11" s="1"/>
  <c r="ED10" i="11" s="1"/>
  <c r="CX9" i="11"/>
  <c r="CY9" i="11" s="1"/>
  <c r="CZ9" i="11" s="1"/>
  <c r="DA9" i="11" s="1"/>
  <c r="DB9" i="11" s="1"/>
  <c r="DC9" i="11" s="1"/>
  <c r="DD9" i="11" s="1"/>
  <c r="DE9" i="11" s="1"/>
  <c r="DF9" i="11" s="1"/>
  <c r="DG9" i="11" s="1"/>
  <c r="DH9" i="11" s="1"/>
  <c r="DI9" i="11" s="1"/>
  <c r="DJ9" i="11" s="1"/>
  <c r="DK9" i="11" s="1"/>
  <c r="DL9" i="11" s="1"/>
  <c r="DM9" i="11" s="1"/>
  <c r="DN9" i="11" s="1"/>
  <c r="DO9" i="11" s="1"/>
  <c r="DP9" i="11" s="1"/>
  <c r="DQ9" i="11" s="1"/>
  <c r="DR9" i="11" s="1"/>
  <c r="DS9" i="11" s="1"/>
  <c r="DT9" i="11" s="1"/>
  <c r="DU9" i="11" s="1"/>
  <c r="DV9" i="11" s="1"/>
  <c r="DW9" i="11" s="1"/>
  <c r="DX9" i="11" s="1"/>
  <c r="DY9" i="11" s="1"/>
  <c r="DZ9" i="11" s="1"/>
  <c r="EA9" i="11" s="1"/>
  <c r="EB9" i="11" s="1"/>
  <c r="EC9" i="11" s="1"/>
  <c r="ED9" i="11" s="1"/>
  <c r="CT9" i="11"/>
  <c r="CU9" i="11" s="1"/>
  <c r="CV9" i="11" s="1"/>
  <c r="CW9" i="11" s="1"/>
  <c r="CP9" i="11"/>
  <c r="CQ9" i="11" s="1"/>
  <c r="CR9" i="11" s="1"/>
  <c r="CS9" i="11" s="1"/>
  <c r="CQ8" i="11"/>
  <c r="CR8" i="11" s="1"/>
  <c r="CS8" i="11" s="1"/>
  <c r="CT8" i="11" s="1"/>
  <c r="CU8" i="11" s="1"/>
  <c r="CV8" i="11" s="1"/>
  <c r="CW8" i="11" s="1"/>
  <c r="CX8" i="11" s="1"/>
  <c r="CY8" i="11" s="1"/>
  <c r="CZ8" i="11" s="1"/>
  <c r="DA8" i="11" s="1"/>
  <c r="DB8" i="11" s="1"/>
  <c r="DC8" i="11" s="1"/>
  <c r="DD8" i="11" s="1"/>
  <c r="DE8" i="11" s="1"/>
  <c r="DF8" i="11" s="1"/>
  <c r="DG8" i="11" s="1"/>
  <c r="DH8" i="11" s="1"/>
  <c r="DI8" i="11" s="1"/>
  <c r="DJ8" i="11" s="1"/>
  <c r="DK8" i="11" s="1"/>
  <c r="DL8" i="11" s="1"/>
  <c r="DM8" i="11" s="1"/>
  <c r="DN8" i="11" s="1"/>
  <c r="DO8" i="11" s="1"/>
  <c r="DP8" i="11" s="1"/>
  <c r="DQ8" i="11" s="1"/>
  <c r="DR8" i="11" s="1"/>
  <c r="DS8" i="11" s="1"/>
  <c r="DT8" i="11" s="1"/>
  <c r="DU8" i="11" s="1"/>
  <c r="DV8" i="11" s="1"/>
  <c r="DW8" i="11" s="1"/>
  <c r="DX8" i="11" s="1"/>
  <c r="DY8" i="11" s="1"/>
  <c r="DZ8" i="11" s="1"/>
  <c r="EA8" i="11" s="1"/>
  <c r="EB8" i="11" s="1"/>
  <c r="EC8" i="11" s="1"/>
  <c r="ED8" i="11" s="1"/>
  <c r="CP8" i="11"/>
  <c r="CR7" i="11"/>
  <c r="CS7" i="11" s="1"/>
  <c r="CT7" i="11" s="1"/>
  <c r="CU7" i="11" s="1"/>
  <c r="CV7" i="11" s="1"/>
  <c r="CW7" i="11" s="1"/>
  <c r="CX7" i="11" s="1"/>
  <c r="CY7" i="11" s="1"/>
  <c r="CZ7" i="11" s="1"/>
  <c r="DA7" i="11" s="1"/>
  <c r="DB7" i="11" s="1"/>
  <c r="DC7" i="11" s="1"/>
  <c r="DD7" i="11" s="1"/>
  <c r="DE7" i="11" s="1"/>
  <c r="DF7" i="11" s="1"/>
  <c r="DG7" i="11" s="1"/>
  <c r="DH7" i="11" s="1"/>
  <c r="DI7" i="11" s="1"/>
  <c r="DJ7" i="11" s="1"/>
  <c r="DK7" i="11" s="1"/>
  <c r="DL7" i="11" s="1"/>
  <c r="DM7" i="11" s="1"/>
  <c r="DN7" i="11" s="1"/>
  <c r="DO7" i="11" s="1"/>
  <c r="DP7" i="11" s="1"/>
  <c r="DQ7" i="11" s="1"/>
  <c r="DR7" i="11" s="1"/>
  <c r="DS7" i="11" s="1"/>
  <c r="DT7" i="11" s="1"/>
  <c r="DU7" i="11" s="1"/>
  <c r="DV7" i="11" s="1"/>
  <c r="DW7" i="11" s="1"/>
  <c r="DX7" i="11" s="1"/>
  <c r="DY7" i="11" s="1"/>
  <c r="DZ7" i="11" s="1"/>
  <c r="EA7" i="11" s="1"/>
  <c r="EB7" i="11" s="1"/>
  <c r="EC7" i="11" s="1"/>
  <c r="ED7" i="11" s="1"/>
  <c r="CQ7" i="11"/>
  <c r="CP7" i="11"/>
  <c r="CS6" i="11"/>
  <c r="CT6" i="11" s="1"/>
  <c r="CU6" i="11" s="1"/>
  <c r="CV6" i="11" s="1"/>
  <c r="CW6" i="11" s="1"/>
  <c r="CX6" i="11" s="1"/>
  <c r="CY6" i="11" s="1"/>
  <c r="CZ6" i="11" s="1"/>
  <c r="DA6" i="11" s="1"/>
  <c r="DB6" i="11" s="1"/>
  <c r="DC6" i="11" s="1"/>
  <c r="DD6" i="11" s="1"/>
  <c r="DE6" i="11" s="1"/>
  <c r="DF6" i="11" s="1"/>
  <c r="DG6" i="11" s="1"/>
  <c r="DH6" i="11" s="1"/>
  <c r="DI6" i="11" s="1"/>
  <c r="DJ6" i="11" s="1"/>
  <c r="DK6" i="11" s="1"/>
  <c r="DL6" i="11" s="1"/>
  <c r="DM6" i="11" s="1"/>
  <c r="DN6" i="11" s="1"/>
  <c r="DO6" i="11" s="1"/>
  <c r="DP6" i="11" s="1"/>
  <c r="DQ6" i="11" s="1"/>
  <c r="DR6" i="11" s="1"/>
  <c r="DS6" i="11" s="1"/>
  <c r="DT6" i="11" s="1"/>
  <c r="DU6" i="11" s="1"/>
  <c r="DV6" i="11" s="1"/>
  <c r="DW6" i="11" s="1"/>
  <c r="DX6" i="11" s="1"/>
  <c r="DY6" i="11" s="1"/>
  <c r="DZ6" i="11" s="1"/>
  <c r="EA6" i="11" s="1"/>
  <c r="EB6" i="11" s="1"/>
  <c r="EC6" i="11" s="1"/>
  <c r="ED6" i="11" s="1"/>
  <c r="CR6" i="11"/>
  <c r="CQ6" i="11"/>
  <c r="CP6" i="11"/>
  <c r="CT5" i="11"/>
  <c r="CU5" i="11" s="1"/>
  <c r="CV5" i="11" s="1"/>
  <c r="CW5" i="11" s="1"/>
  <c r="CX5" i="11" s="1"/>
  <c r="CY5" i="11" s="1"/>
  <c r="CZ5" i="11" s="1"/>
  <c r="DA5" i="11" s="1"/>
  <c r="DB5" i="11" s="1"/>
  <c r="DC5" i="11" s="1"/>
  <c r="DD5" i="11" s="1"/>
  <c r="DE5" i="11" s="1"/>
  <c r="DF5" i="11" s="1"/>
  <c r="DG5" i="11" s="1"/>
  <c r="DH5" i="11" s="1"/>
  <c r="DI5" i="11" s="1"/>
  <c r="DJ5" i="11" s="1"/>
  <c r="DK5" i="11" s="1"/>
  <c r="DL5" i="11" s="1"/>
  <c r="DM5" i="11" s="1"/>
  <c r="DN5" i="11" s="1"/>
  <c r="DO5" i="11" s="1"/>
  <c r="DP5" i="11" s="1"/>
  <c r="DQ5" i="11" s="1"/>
  <c r="DR5" i="11" s="1"/>
  <c r="DS5" i="11" s="1"/>
  <c r="DT5" i="11" s="1"/>
  <c r="DU5" i="11" s="1"/>
  <c r="DV5" i="11" s="1"/>
  <c r="DW5" i="11" s="1"/>
  <c r="DX5" i="11" s="1"/>
  <c r="DY5" i="11" s="1"/>
  <c r="DZ5" i="11" s="1"/>
  <c r="EA5" i="11" s="1"/>
  <c r="EB5" i="11" s="1"/>
  <c r="EC5" i="11" s="1"/>
  <c r="ED5" i="11" s="1"/>
  <c r="CP5" i="11"/>
  <c r="CQ5" i="11" s="1"/>
  <c r="CR5" i="11" s="1"/>
  <c r="CS5" i="11" s="1"/>
  <c r="CQ4" i="11"/>
  <c r="CR4" i="11" s="1"/>
  <c r="CS4" i="11" s="1"/>
  <c r="CT4" i="11" s="1"/>
  <c r="CU4" i="11" s="1"/>
  <c r="CV4" i="11" s="1"/>
  <c r="CW4" i="11" s="1"/>
  <c r="CX4" i="11" s="1"/>
  <c r="CY4" i="11" s="1"/>
  <c r="CZ4" i="11" s="1"/>
  <c r="DA4" i="11" s="1"/>
  <c r="DB4" i="11" s="1"/>
  <c r="DC4" i="11" s="1"/>
  <c r="DD4" i="11" s="1"/>
  <c r="DE4" i="11" s="1"/>
  <c r="DF4" i="11" s="1"/>
  <c r="DG4" i="11" s="1"/>
  <c r="DH4" i="11" s="1"/>
  <c r="DI4" i="11" s="1"/>
  <c r="DJ4" i="11" s="1"/>
  <c r="DK4" i="11" s="1"/>
  <c r="DL4" i="11" s="1"/>
  <c r="DM4" i="11" s="1"/>
  <c r="DN4" i="11" s="1"/>
  <c r="DO4" i="11" s="1"/>
  <c r="DP4" i="11" s="1"/>
  <c r="DQ4" i="11" s="1"/>
  <c r="DR4" i="11" s="1"/>
  <c r="DS4" i="11" s="1"/>
  <c r="DT4" i="11" s="1"/>
  <c r="DU4" i="11" s="1"/>
  <c r="DV4" i="11" s="1"/>
  <c r="DW4" i="11" s="1"/>
  <c r="DX4" i="11" s="1"/>
  <c r="DY4" i="11" s="1"/>
  <c r="DZ4" i="11" s="1"/>
  <c r="EA4" i="11" s="1"/>
  <c r="EB4" i="11" s="1"/>
  <c r="EC4" i="11" s="1"/>
  <c r="ED4" i="11" s="1"/>
  <c r="CP4" i="11"/>
  <c r="S259" i="11"/>
  <c r="T259" i="11" s="1"/>
  <c r="U259" i="11" s="1"/>
  <c r="V259" i="11" s="1"/>
  <c r="W259" i="11" s="1"/>
  <c r="X259" i="11" s="1"/>
  <c r="Y259" i="11" s="1"/>
  <c r="Z259" i="11" s="1"/>
  <c r="AA259" i="11" s="1"/>
  <c r="AB259" i="11" s="1"/>
  <c r="AC259" i="11" s="1"/>
  <c r="AD259" i="11" s="1"/>
  <c r="AE259" i="11" s="1"/>
  <c r="AF259" i="11" s="1"/>
  <c r="AG259" i="11" s="1"/>
  <c r="AH259" i="11" s="1"/>
  <c r="AI259" i="11" s="1"/>
  <c r="AJ259" i="11" s="1"/>
  <c r="AK259" i="11" s="1"/>
  <c r="AL259" i="11" s="1"/>
  <c r="AM259" i="11" s="1"/>
  <c r="AN259" i="11" s="1"/>
  <c r="AO259" i="11" s="1"/>
  <c r="AP259" i="11" s="1"/>
  <c r="AQ259" i="11" s="1"/>
  <c r="AR259" i="11" s="1"/>
  <c r="AS259" i="11" s="1"/>
  <c r="AT259" i="11" s="1"/>
  <c r="AU259" i="11" s="1"/>
  <c r="AV259" i="11" s="1"/>
  <c r="AW259" i="11" s="1"/>
  <c r="AX259" i="11" s="1"/>
  <c r="K259" i="11"/>
  <c r="L259" i="11" s="1"/>
  <c r="M259" i="11" s="1"/>
  <c r="N259" i="11" s="1"/>
  <c r="O259" i="11" s="1"/>
  <c r="P259" i="11" s="1"/>
  <c r="Q259" i="11" s="1"/>
  <c r="R259" i="11" s="1"/>
  <c r="J259" i="11"/>
  <c r="P258" i="11"/>
  <c r="Q258" i="11" s="1"/>
  <c r="R258" i="11" s="1"/>
  <c r="S258" i="11" s="1"/>
  <c r="T258" i="11" s="1"/>
  <c r="U258" i="11" s="1"/>
  <c r="V258" i="11" s="1"/>
  <c r="W258" i="11" s="1"/>
  <c r="X258" i="11" s="1"/>
  <c r="Y258" i="11" s="1"/>
  <c r="Z258" i="11" s="1"/>
  <c r="AA258" i="11" s="1"/>
  <c r="AB258" i="11" s="1"/>
  <c r="AC258" i="11" s="1"/>
  <c r="AD258" i="11" s="1"/>
  <c r="AE258" i="11" s="1"/>
  <c r="AF258" i="11" s="1"/>
  <c r="AG258" i="11" s="1"/>
  <c r="AH258" i="11" s="1"/>
  <c r="AI258" i="11" s="1"/>
  <c r="AJ258" i="11" s="1"/>
  <c r="AK258" i="11" s="1"/>
  <c r="AL258" i="11" s="1"/>
  <c r="AM258" i="11" s="1"/>
  <c r="AN258" i="11" s="1"/>
  <c r="AO258" i="11" s="1"/>
  <c r="AP258" i="11" s="1"/>
  <c r="AQ258" i="11" s="1"/>
  <c r="AR258" i="11" s="1"/>
  <c r="AS258" i="11" s="1"/>
  <c r="AT258" i="11" s="1"/>
  <c r="AU258" i="11" s="1"/>
  <c r="AV258" i="11" s="1"/>
  <c r="AW258" i="11" s="1"/>
  <c r="AX258" i="11" s="1"/>
  <c r="M258" i="11"/>
  <c r="N258" i="11" s="1"/>
  <c r="O258" i="11" s="1"/>
  <c r="L258" i="11"/>
  <c r="K258" i="11"/>
  <c r="J258" i="11"/>
  <c r="AP257" i="11"/>
  <c r="AQ257" i="11" s="1"/>
  <c r="AR257" i="11" s="1"/>
  <c r="AS257" i="11" s="1"/>
  <c r="AT257" i="11" s="1"/>
  <c r="AU257" i="11" s="1"/>
  <c r="AV257" i="11" s="1"/>
  <c r="AW257" i="11" s="1"/>
  <c r="AX257" i="11" s="1"/>
  <c r="J257" i="11"/>
  <c r="K257" i="11" s="1"/>
  <c r="L257" i="11" s="1"/>
  <c r="M257" i="11" s="1"/>
  <c r="N257" i="11" s="1"/>
  <c r="O257" i="11" s="1"/>
  <c r="P257" i="11" s="1"/>
  <c r="Q257" i="11" s="1"/>
  <c r="R257" i="11" s="1"/>
  <c r="S257" i="11" s="1"/>
  <c r="T257" i="11" s="1"/>
  <c r="U257" i="11" s="1"/>
  <c r="V257" i="11" s="1"/>
  <c r="W257" i="11" s="1"/>
  <c r="X257" i="11" s="1"/>
  <c r="Y257" i="11" s="1"/>
  <c r="Z257" i="11" s="1"/>
  <c r="AA257" i="11" s="1"/>
  <c r="AB257" i="11" s="1"/>
  <c r="AC257" i="11" s="1"/>
  <c r="AD257" i="11" s="1"/>
  <c r="AE257" i="11" s="1"/>
  <c r="AF257" i="11" s="1"/>
  <c r="AG257" i="11" s="1"/>
  <c r="AH257" i="11" s="1"/>
  <c r="AI257" i="11" s="1"/>
  <c r="AJ257" i="11" s="1"/>
  <c r="AK257" i="11" s="1"/>
  <c r="AL257" i="11" s="1"/>
  <c r="AM257" i="11" s="1"/>
  <c r="AN257" i="11" s="1"/>
  <c r="AO257" i="11" s="1"/>
  <c r="AD256" i="11"/>
  <c r="AE256" i="11" s="1"/>
  <c r="AF256" i="11" s="1"/>
  <c r="AG256" i="11" s="1"/>
  <c r="AH256" i="11" s="1"/>
  <c r="AI256" i="11" s="1"/>
  <c r="AJ256" i="11" s="1"/>
  <c r="AK256" i="11" s="1"/>
  <c r="AL256" i="11" s="1"/>
  <c r="AM256" i="11" s="1"/>
  <c r="AN256" i="11" s="1"/>
  <c r="AO256" i="11" s="1"/>
  <c r="AP256" i="11" s="1"/>
  <c r="AQ256" i="11" s="1"/>
  <c r="AR256" i="11" s="1"/>
  <c r="AS256" i="11" s="1"/>
  <c r="AT256" i="11" s="1"/>
  <c r="AU256" i="11" s="1"/>
  <c r="AV256" i="11" s="1"/>
  <c r="AW256" i="11" s="1"/>
  <c r="AX256" i="11" s="1"/>
  <c r="S256" i="11"/>
  <c r="T256" i="11" s="1"/>
  <c r="U256" i="11" s="1"/>
  <c r="V256" i="11" s="1"/>
  <c r="W256" i="11" s="1"/>
  <c r="X256" i="11" s="1"/>
  <c r="Y256" i="11" s="1"/>
  <c r="Z256" i="11" s="1"/>
  <c r="AA256" i="11" s="1"/>
  <c r="AB256" i="11" s="1"/>
  <c r="AC256" i="11" s="1"/>
  <c r="N256" i="11"/>
  <c r="O256" i="11" s="1"/>
  <c r="P256" i="11" s="1"/>
  <c r="Q256" i="11" s="1"/>
  <c r="R256" i="11" s="1"/>
  <c r="K256" i="11"/>
  <c r="L256" i="11" s="1"/>
  <c r="M256" i="11" s="1"/>
  <c r="J256" i="11"/>
  <c r="AU255" i="11"/>
  <c r="AV255" i="11" s="1"/>
  <c r="AW255" i="11" s="1"/>
  <c r="AX255" i="11" s="1"/>
  <c r="O255" i="11"/>
  <c r="P255" i="11" s="1"/>
  <c r="Q255" i="11" s="1"/>
  <c r="R255" i="11" s="1"/>
  <c r="S255" i="11" s="1"/>
  <c r="T255" i="11" s="1"/>
  <c r="U255" i="11" s="1"/>
  <c r="V255" i="11" s="1"/>
  <c r="W255" i="11" s="1"/>
  <c r="X255" i="11" s="1"/>
  <c r="Y255" i="11" s="1"/>
  <c r="Z255" i="11" s="1"/>
  <c r="AA255" i="11" s="1"/>
  <c r="AB255" i="11" s="1"/>
  <c r="AC255" i="11" s="1"/>
  <c r="AD255" i="11" s="1"/>
  <c r="AE255" i="11" s="1"/>
  <c r="AF255" i="11" s="1"/>
  <c r="AG255" i="11" s="1"/>
  <c r="AH255" i="11" s="1"/>
  <c r="AI255" i="11" s="1"/>
  <c r="AJ255" i="11" s="1"/>
  <c r="AK255" i="11" s="1"/>
  <c r="AL255" i="11" s="1"/>
  <c r="AM255" i="11" s="1"/>
  <c r="AN255" i="11" s="1"/>
  <c r="AO255" i="11" s="1"/>
  <c r="AP255" i="11" s="1"/>
  <c r="AQ255" i="11" s="1"/>
  <c r="AR255" i="11" s="1"/>
  <c r="AS255" i="11" s="1"/>
  <c r="AT255" i="11" s="1"/>
  <c r="L255" i="11"/>
  <c r="M255" i="11" s="1"/>
  <c r="N255" i="11" s="1"/>
  <c r="K255" i="11"/>
  <c r="J255" i="11"/>
  <c r="AF254" i="11"/>
  <c r="AG254" i="11" s="1"/>
  <c r="AH254" i="11" s="1"/>
  <c r="AI254" i="11" s="1"/>
  <c r="AJ254" i="11" s="1"/>
  <c r="AK254" i="11" s="1"/>
  <c r="AL254" i="11" s="1"/>
  <c r="AM254" i="11" s="1"/>
  <c r="AN254" i="11" s="1"/>
  <c r="AO254" i="11" s="1"/>
  <c r="AP254" i="11" s="1"/>
  <c r="AQ254" i="11" s="1"/>
  <c r="AR254" i="11" s="1"/>
  <c r="AS254" i="11" s="1"/>
  <c r="AT254" i="11" s="1"/>
  <c r="AU254" i="11" s="1"/>
  <c r="AV254" i="11" s="1"/>
  <c r="AW254" i="11" s="1"/>
  <c r="AX254" i="11" s="1"/>
  <c r="Q254" i="11"/>
  <c r="R254" i="11" s="1"/>
  <c r="S254" i="11" s="1"/>
  <c r="T254" i="11" s="1"/>
  <c r="U254" i="11" s="1"/>
  <c r="V254" i="11" s="1"/>
  <c r="W254" i="11" s="1"/>
  <c r="X254" i="11" s="1"/>
  <c r="Y254" i="11" s="1"/>
  <c r="Z254" i="11" s="1"/>
  <c r="AA254" i="11" s="1"/>
  <c r="AB254" i="11" s="1"/>
  <c r="AC254" i="11" s="1"/>
  <c r="AD254" i="11" s="1"/>
  <c r="AE254" i="11" s="1"/>
  <c r="P254" i="11"/>
  <c r="K254" i="11"/>
  <c r="L254" i="11" s="1"/>
  <c r="M254" i="11" s="1"/>
  <c r="N254" i="11" s="1"/>
  <c r="O254" i="11" s="1"/>
  <c r="J254" i="11"/>
  <c r="N253" i="11"/>
  <c r="O253" i="11" s="1"/>
  <c r="P253" i="11" s="1"/>
  <c r="Q253" i="11" s="1"/>
  <c r="R253" i="11" s="1"/>
  <c r="S253" i="11" s="1"/>
  <c r="T253" i="11" s="1"/>
  <c r="U253" i="11" s="1"/>
  <c r="V253" i="11" s="1"/>
  <c r="W253" i="11" s="1"/>
  <c r="X253" i="11" s="1"/>
  <c r="Y253" i="11" s="1"/>
  <c r="Z253" i="11" s="1"/>
  <c r="AA253" i="11" s="1"/>
  <c r="AB253" i="11" s="1"/>
  <c r="AC253" i="11" s="1"/>
  <c r="AD253" i="11" s="1"/>
  <c r="AE253" i="11" s="1"/>
  <c r="AF253" i="11" s="1"/>
  <c r="AG253" i="11" s="1"/>
  <c r="AH253" i="11" s="1"/>
  <c r="AI253" i="11" s="1"/>
  <c r="AJ253" i="11" s="1"/>
  <c r="AK253" i="11" s="1"/>
  <c r="AL253" i="11" s="1"/>
  <c r="AM253" i="11" s="1"/>
  <c r="AN253" i="11" s="1"/>
  <c r="AO253" i="11" s="1"/>
  <c r="AP253" i="11" s="1"/>
  <c r="AQ253" i="11" s="1"/>
  <c r="AR253" i="11" s="1"/>
  <c r="AS253" i="11" s="1"/>
  <c r="AT253" i="11" s="1"/>
  <c r="AU253" i="11" s="1"/>
  <c r="AV253" i="11" s="1"/>
  <c r="AW253" i="11" s="1"/>
  <c r="AX253" i="11" s="1"/>
  <c r="J253" i="11"/>
  <c r="K253" i="11" s="1"/>
  <c r="L253" i="11" s="1"/>
  <c r="M253" i="11" s="1"/>
  <c r="N252" i="11"/>
  <c r="O252" i="11" s="1"/>
  <c r="P252" i="11" s="1"/>
  <c r="Q252" i="11" s="1"/>
  <c r="R252" i="11" s="1"/>
  <c r="S252" i="11" s="1"/>
  <c r="T252" i="11" s="1"/>
  <c r="U252" i="11" s="1"/>
  <c r="V252" i="11" s="1"/>
  <c r="W252" i="11" s="1"/>
  <c r="X252" i="11" s="1"/>
  <c r="Y252" i="11" s="1"/>
  <c r="Z252" i="11" s="1"/>
  <c r="AA252" i="11" s="1"/>
  <c r="AB252" i="11" s="1"/>
  <c r="AC252" i="11" s="1"/>
  <c r="AD252" i="11" s="1"/>
  <c r="AE252" i="11" s="1"/>
  <c r="AF252" i="11" s="1"/>
  <c r="AG252" i="11" s="1"/>
  <c r="AH252" i="11" s="1"/>
  <c r="AI252" i="11" s="1"/>
  <c r="AJ252" i="11" s="1"/>
  <c r="AK252" i="11" s="1"/>
  <c r="AL252" i="11" s="1"/>
  <c r="AM252" i="11" s="1"/>
  <c r="AN252" i="11" s="1"/>
  <c r="AO252" i="11" s="1"/>
  <c r="AP252" i="11" s="1"/>
  <c r="AQ252" i="11" s="1"/>
  <c r="AR252" i="11" s="1"/>
  <c r="AS252" i="11" s="1"/>
  <c r="AT252" i="11" s="1"/>
  <c r="AU252" i="11" s="1"/>
  <c r="AV252" i="11" s="1"/>
  <c r="AW252" i="11" s="1"/>
  <c r="AX252" i="11" s="1"/>
  <c r="M252" i="11"/>
  <c r="J252" i="11"/>
  <c r="K252" i="11" s="1"/>
  <c r="L252" i="11" s="1"/>
  <c r="AL251" i="11"/>
  <c r="AM251" i="11" s="1"/>
  <c r="AN251" i="11" s="1"/>
  <c r="AO251" i="11" s="1"/>
  <c r="AP251" i="11" s="1"/>
  <c r="AQ251" i="11" s="1"/>
  <c r="AR251" i="11" s="1"/>
  <c r="AS251" i="11" s="1"/>
  <c r="AT251" i="11" s="1"/>
  <c r="AU251" i="11" s="1"/>
  <c r="AV251" i="11" s="1"/>
  <c r="AW251" i="11" s="1"/>
  <c r="AX251" i="11" s="1"/>
  <c r="Y251" i="11"/>
  <c r="Z251" i="11" s="1"/>
  <c r="AA251" i="11" s="1"/>
  <c r="AB251" i="11" s="1"/>
  <c r="AC251" i="11" s="1"/>
  <c r="AD251" i="11" s="1"/>
  <c r="AE251" i="11" s="1"/>
  <c r="AF251" i="11" s="1"/>
  <c r="AG251" i="11" s="1"/>
  <c r="AH251" i="11" s="1"/>
  <c r="AI251" i="11" s="1"/>
  <c r="AJ251" i="11" s="1"/>
  <c r="AK251" i="11" s="1"/>
  <c r="J251" i="11"/>
  <c r="K251" i="11" s="1"/>
  <c r="L251" i="11" s="1"/>
  <c r="M251" i="11" s="1"/>
  <c r="N251" i="11" s="1"/>
  <c r="O251" i="11" s="1"/>
  <c r="P251" i="11" s="1"/>
  <c r="Q251" i="11" s="1"/>
  <c r="R251" i="11" s="1"/>
  <c r="S251" i="11" s="1"/>
  <c r="T251" i="11" s="1"/>
  <c r="U251" i="11" s="1"/>
  <c r="V251" i="11" s="1"/>
  <c r="W251" i="11" s="1"/>
  <c r="X251" i="11" s="1"/>
  <c r="AT250" i="11"/>
  <c r="AU250" i="11" s="1"/>
  <c r="AV250" i="11" s="1"/>
  <c r="AW250" i="11" s="1"/>
  <c r="AX250" i="11" s="1"/>
  <c r="AK250" i="11"/>
  <c r="AL250" i="11" s="1"/>
  <c r="AM250" i="11" s="1"/>
  <c r="AN250" i="11" s="1"/>
  <c r="AO250" i="11" s="1"/>
  <c r="AP250" i="11" s="1"/>
  <c r="AQ250" i="11" s="1"/>
  <c r="AR250" i="11" s="1"/>
  <c r="AS250" i="11" s="1"/>
  <c r="N250" i="11"/>
  <c r="O250" i="11" s="1"/>
  <c r="P250" i="11" s="1"/>
  <c r="Q250" i="11" s="1"/>
  <c r="R250" i="11" s="1"/>
  <c r="S250" i="11" s="1"/>
  <c r="T250" i="11" s="1"/>
  <c r="U250" i="11" s="1"/>
  <c r="V250" i="11" s="1"/>
  <c r="W250" i="11" s="1"/>
  <c r="X250" i="11" s="1"/>
  <c r="Y250" i="11" s="1"/>
  <c r="Z250" i="11" s="1"/>
  <c r="AA250" i="11" s="1"/>
  <c r="AB250" i="11" s="1"/>
  <c r="AC250" i="11" s="1"/>
  <c r="AD250" i="11" s="1"/>
  <c r="AE250" i="11" s="1"/>
  <c r="AF250" i="11" s="1"/>
  <c r="AG250" i="11" s="1"/>
  <c r="AH250" i="11" s="1"/>
  <c r="AI250" i="11" s="1"/>
  <c r="AJ250" i="11" s="1"/>
  <c r="M250" i="11"/>
  <c r="J250" i="11"/>
  <c r="K250" i="11" s="1"/>
  <c r="L250" i="11" s="1"/>
  <c r="AE249" i="11"/>
  <c r="AF249" i="11" s="1"/>
  <c r="AG249" i="11" s="1"/>
  <c r="AH249" i="11" s="1"/>
  <c r="AI249" i="11" s="1"/>
  <c r="AJ249" i="11" s="1"/>
  <c r="AK249" i="11" s="1"/>
  <c r="AL249" i="11" s="1"/>
  <c r="AM249" i="11" s="1"/>
  <c r="AN249" i="11" s="1"/>
  <c r="AO249" i="11" s="1"/>
  <c r="AP249" i="11" s="1"/>
  <c r="AQ249" i="11" s="1"/>
  <c r="AR249" i="11" s="1"/>
  <c r="AS249" i="11" s="1"/>
  <c r="AT249" i="11" s="1"/>
  <c r="AU249" i="11" s="1"/>
  <c r="AV249" i="11" s="1"/>
  <c r="AW249" i="11" s="1"/>
  <c r="AX249" i="11" s="1"/>
  <c r="N249" i="11"/>
  <c r="O249" i="11" s="1"/>
  <c r="P249" i="11" s="1"/>
  <c r="Q249" i="11" s="1"/>
  <c r="R249" i="11" s="1"/>
  <c r="S249" i="11" s="1"/>
  <c r="T249" i="11" s="1"/>
  <c r="U249" i="11" s="1"/>
  <c r="V249" i="11" s="1"/>
  <c r="W249" i="11" s="1"/>
  <c r="X249" i="11" s="1"/>
  <c r="Y249" i="11" s="1"/>
  <c r="Z249" i="11" s="1"/>
  <c r="AA249" i="11" s="1"/>
  <c r="AB249" i="11" s="1"/>
  <c r="AC249" i="11" s="1"/>
  <c r="AD249" i="11" s="1"/>
  <c r="J249" i="11"/>
  <c r="K249" i="11" s="1"/>
  <c r="L249" i="11" s="1"/>
  <c r="M249" i="11" s="1"/>
  <c r="X248" i="11"/>
  <c r="Y248" i="11" s="1"/>
  <c r="Z248" i="11" s="1"/>
  <c r="AA248" i="11" s="1"/>
  <c r="AB248" i="11" s="1"/>
  <c r="AC248" i="11" s="1"/>
  <c r="AD248" i="11" s="1"/>
  <c r="AE248" i="11" s="1"/>
  <c r="AF248" i="11" s="1"/>
  <c r="AG248" i="11" s="1"/>
  <c r="AH248" i="11" s="1"/>
  <c r="AI248" i="11" s="1"/>
  <c r="AJ248" i="11" s="1"/>
  <c r="AK248" i="11" s="1"/>
  <c r="AL248" i="11" s="1"/>
  <c r="AM248" i="11" s="1"/>
  <c r="AN248" i="11" s="1"/>
  <c r="AO248" i="11" s="1"/>
  <c r="AP248" i="11" s="1"/>
  <c r="AQ248" i="11" s="1"/>
  <c r="AR248" i="11" s="1"/>
  <c r="AS248" i="11" s="1"/>
  <c r="AT248" i="11" s="1"/>
  <c r="AU248" i="11" s="1"/>
  <c r="AV248" i="11" s="1"/>
  <c r="AW248" i="11" s="1"/>
  <c r="AX248" i="11" s="1"/>
  <c r="K248" i="11"/>
  <c r="L248" i="11" s="1"/>
  <c r="M248" i="11" s="1"/>
  <c r="N248" i="11" s="1"/>
  <c r="O248" i="11" s="1"/>
  <c r="P248" i="11" s="1"/>
  <c r="Q248" i="11" s="1"/>
  <c r="R248" i="11" s="1"/>
  <c r="S248" i="11" s="1"/>
  <c r="T248" i="11" s="1"/>
  <c r="U248" i="11" s="1"/>
  <c r="V248" i="11" s="1"/>
  <c r="W248" i="11" s="1"/>
  <c r="J248" i="11"/>
  <c r="P247" i="11"/>
  <c r="Q247" i="11" s="1"/>
  <c r="R247" i="11" s="1"/>
  <c r="S247" i="11" s="1"/>
  <c r="T247" i="11" s="1"/>
  <c r="U247" i="11" s="1"/>
  <c r="V247" i="11" s="1"/>
  <c r="W247" i="11" s="1"/>
  <c r="X247" i="11" s="1"/>
  <c r="Y247" i="11" s="1"/>
  <c r="Z247" i="11" s="1"/>
  <c r="AA247" i="11" s="1"/>
  <c r="AB247" i="11" s="1"/>
  <c r="AC247" i="11" s="1"/>
  <c r="AD247" i="11" s="1"/>
  <c r="AE247" i="11" s="1"/>
  <c r="AF247" i="11" s="1"/>
  <c r="AG247" i="11" s="1"/>
  <c r="AH247" i="11" s="1"/>
  <c r="AI247" i="11" s="1"/>
  <c r="AJ247" i="11" s="1"/>
  <c r="AK247" i="11" s="1"/>
  <c r="AL247" i="11" s="1"/>
  <c r="AM247" i="11" s="1"/>
  <c r="AN247" i="11" s="1"/>
  <c r="AO247" i="11" s="1"/>
  <c r="AP247" i="11" s="1"/>
  <c r="AQ247" i="11" s="1"/>
  <c r="AR247" i="11" s="1"/>
  <c r="AS247" i="11" s="1"/>
  <c r="AT247" i="11" s="1"/>
  <c r="AU247" i="11" s="1"/>
  <c r="AV247" i="11" s="1"/>
  <c r="AW247" i="11" s="1"/>
  <c r="AX247" i="11" s="1"/>
  <c r="J247" i="11"/>
  <c r="K247" i="11" s="1"/>
  <c r="L247" i="11" s="1"/>
  <c r="M247" i="11" s="1"/>
  <c r="N247" i="11" s="1"/>
  <c r="O247" i="11" s="1"/>
  <c r="J246" i="11"/>
  <c r="K246" i="11" s="1"/>
  <c r="L246" i="11" s="1"/>
  <c r="M246" i="11" s="1"/>
  <c r="N246" i="11" s="1"/>
  <c r="O246" i="11" s="1"/>
  <c r="P246" i="11" s="1"/>
  <c r="Q246" i="11" s="1"/>
  <c r="R246" i="11" s="1"/>
  <c r="S246" i="11" s="1"/>
  <c r="T246" i="11" s="1"/>
  <c r="U246" i="11" s="1"/>
  <c r="V246" i="11" s="1"/>
  <c r="W246" i="11" s="1"/>
  <c r="X246" i="11" s="1"/>
  <c r="Y246" i="11" s="1"/>
  <c r="Z246" i="11" s="1"/>
  <c r="AA246" i="11" s="1"/>
  <c r="AB246" i="11" s="1"/>
  <c r="AC246" i="11" s="1"/>
  <c r="AD246" i="11" s="1"/>
  <c r="AE246" i="11" s="1"/>
  <c r="AF246" i="11" s="1"/>
  <c r="AG246" i="11" s="1"/>
  <c r="AH246" i="11" s="1"/>
  <c r="AI246" i="11" s="1"/>
  <c r="AJ246" i="11" s="1"/>
  <c r="AK246" i="11" s="1"/>
  <c r="AL246" i="11" s="1"/>
  <c r="AM246" i="11" s="1"/>
  <c r="AN246" i="11" s="1"/>
  <c r="AO246" i="11" s="1"/>
  <c r="AP246" i="11" s="1"/>
  <c r="AQ246" i="11" s="1"/>
  <c r="AR246" i="11" s="1"/>
  <c r="AS246" i="11" s="1"/>
  <c r="AT246" i="11" s="1"/>
  <c r="AU246" i="11" s="1"/>
  <c r="AV246" i="11" s="1"/>
  <c r="AW246" i="11" s="1"/>
  <c r="AX246" i="11" s="1"/>
  <c r="S245" i="11"/>
  <c r="T245" i="11" s="1"/>
  <c r="U245" i="11" s="1"/>
  <c r="V245" i="11" s="1"/>
  <c r="W245" i="11" s="1"/>
  <c r="X245" i="11" s="1"/>
  <c r="Y245" i="11" s="1"/>
  <c r="Z245" i="11" s="1"/>
  <c r="AA245" i="11" s="1"/>
  <c r="AB245" i="11" s="1"/>
  <c r="AC245" i="11" s="1"/>
  <c r="AD245" i="11" s="1"/>
  <c r="AE245" i="11" s="1"/>
  <c r="AF245" i="11" s="1"/>
  <c r="AG245" i="11" s="1"/>
  <c r="AH245" i="11" s="1"/>
  <c r="AI245" i="11" s="1"/>
  <c r="AJ245" i="11" s="1"/>
  <c r="AK245" i="11" s="1"/>
  <c r="AL245" i="11" s="1"/>
  <c r="AM245" i="11" s="1"/>
  <c r="AN245" i="11" s="1"/>
  <c r="AO245" i="11" s="1"/>
  <c r="AP245" i="11" s="1"/>
  <c r="AQ245" i="11" s="1"/>
  <c r="AR245" i="11" s="1"/>
  <c r="AS245" i="11" s="1"/>
  <c r="AT245" i="11" s="1"/>
  <c r="AU245" i="11" s="1"/>
  <c r="AV245" i="11" s="1"/>
  <c r="AW245" i="11" s="1"/>
  <c r="AX245" i="11" s="1"/>
  <c r="N245" i="11"/>
  <c r="O245" i="11" s="1"/>
  <c r="P245" i="11" s="1"/>
  <c r="Q245" i="11" s="1"/>
  <c r="R245" i="11" s="1"/>
  <c r="K245" i="11"/>
  <c r="L245" i="11" s="1"/>
  <c r="M245" i="11" s="1"/>
  <c r="J245" i="11"/>
  <c r="O244" i="11"/>
  <c r="P244" i="11" s="1"/>
  <c r="Q244" i="11" s="1"/>
  <c r="R244" i="11" s="1"/>
  <c r="S244" i="11" s="1"/>
  <c r="T244" i="11" s="1"/>
  <c r="U244" i="11" s="1"/>
  <c r="V244" i="11" s="1"/>
  <c r="W244" i="11" s="1"/>
  <c r="X244" i="11" s="1"/>
  <c r="Y244" i="11" s="1"/>
  <c r="Z244" i="11" s="1"/>
  <c r="AA244" i="11" s="1"/>
  <c r="AB244" i="11" s="1"/>
  <c r="AC244" i="11" s="1"/>
  <c r="AD244" i="11" s="1"/>
  <c r="AE244" i="11" s="1"/>
  <c r="AF244" i="11" s="1"/>
  <c r="AG244" i="11" s="1"/>
  <c r="AH244" i="11" s="1"/>
  <c r="AI244" i="11" s="1"/>
  <c r="AJ244" i="11" s="1"/>
  <c r="AK244" i="11" s="1"/>
  <c r="AL244" i="11" s="1"/>
  <c r="AM244" i="11" s="1"/>
  <c r="AN244" i="11" s="1"/>
  <c r="AO244" i="11" s="1"/>
  <c r="AP244" i="11" s="1"/>
  <c r="AQ244" i="11" s="1"/>
  <c r="AR244" i="11" s="1"/>
  <c r="AS244" i="11" s="1"/>
  <c r="AT244" i="11" s="1"/>
  <c r="AU244" i="11" s="1"/>
  <c r="AV244" i="11" s="1"/>
  <c r="AW244" i="11" s="1"/>
  <c r="AX244" i="11" s="1"/>
  <c r="L244" i="11"/>
  <c r="M244" i="11" s="1"/>
  <c r="N244" i="11" s="1"/>
  <c r="K244" i="11"/>
  <c r="J244" i="11"/>
  <c r="AG243" i="11"/>
  <c r="AH243" i="11" s="1"/>
  <c r="AI243" i="11" s="1"/>
  <c r="AJ243" i="11" s="1"/>
  <c r="AK243" i="11" s="1"/>
  <c r="AL243" i="11" s="1"/>
  <c r="AM243" i="11" s="1"/>
  <c r="AN243" i="11" s="1"/>
  <c r="AO243" i="11" s="1"/>
  <c r="AP243" i="11" s="1"/>
  <c r="AQ243" i="11" s="1"/>
  <c r="AR243" i="11" s="1"/>
  <c r="AS243" i="11" s="1"/>
  <c r="AT243" i="11" s="1"/>
  <c r="AU243" i="11" s="1"/>
  <c r="AV243" i="11" s="1"/>
  <c r="AW243" i="11" s="1"/>
  <c r="AX243" i="11" s="1"/>
  <c r="Q243" i="11"/>
  <c r="R243" i="11" s="1"/>
  <c r="S243" i="11" s="1"/>
  <c r="T243" i="11" s="1"/>
  <c r="U243" i="11" s="1"/>
  <c r="V243" i="11" s="1"/>
  <c r="W243" i="11" s="1"/>
  <c r="X243" i="11" s="1"/>
  <c r="Y243" i="11" s="1"/>
  <c r="Z243" i="11" s="1"/>
  <c r="AA243" i="11" s="1"/>
  <c r="AB243" i="11" s="1"/>
  <c r="AC243" i="11" s="1"/>
  <c r="AD243" i="11" s="1"/>
  <c r="AE243" i="11" s="1"/>
  <c r="AF243" i="11" s="1"/>
  <c r="P243" i="11"/>
  <c r="J243" i="11"/>
  <c r="K243" i="11" s="1"/>
  <c r="L243" i="11" s="1"/>
  <c r="M243" i="11" s="1"/>
  <c r="N243" i="11" s="1"/>
  <c r="O243" i="11" s="1"/>
  <c r="Z242" i="11"/>
  <c r="AA242" i="11" s="1"/>
  <c r="AB242" i="11" s="1"/>
  <c r="AC242" i="11" s="1"/>
  <c r="AD242" i="11" s="1"/>
  <c r="AE242" i="11" s="1"/>
  <c r="AF242" i="11" s="1"/>
  <c r="AG242" i="11" s="1"/>
  <c r="AH242" i="11" s="1"/>
  <c r="AI242" i="11" s="1"/>
  <c r="AJ242" i="11" s="1"/>
  <c r="AK242" i="11" s="1"/>
  <c r="AL242" i="11" s="1"/>
  <c r="AM242" i="11" s="1"/>
  <c r="AN242" i="11" s="1"/>
  <c r="AO242" i="11" s="1"/>
  <c r="AP242" i="11" s="1"/>
  <c r="AQ242" i="11" s="1"/>
  <c r="AR242" i="11" s="1"/>
  <c r="AS242" i="11" s="1"/>
  <c r="AT242" i="11" s="1"/>
  <c r="AU242" i="11" s="1"/>
  <c r="AV242" i="11" s="1"/>
  <c r="AW242" i="11" s="1"/>
  <c r="AX242" i="11" s="1"/>
  <c r="J242" i="11"/>
  <c r="K242" i="11" s="1"/>
  <c r="L242" i="11" s="1"/>
  <c r="M242" i="11" s="1"/>
  <c r="N242" i="11" s="1"/>
  <c r="O242" i="11" s="1"/>
  <c r="P242" i="11" s="1"/>
  <c r="Q242" i="11" s="1"/>
  <c r="R242" i="11" s="1"/>
  <c r="S242" i="11" s="1"/>
  <c r="T242" i="11" s="1"/>
  <c r="U242" i="11" s="1"/>
  <c r="V242" i="11" s="1"/>
  <c r="W242" i="11" s="1"/>
  <c r="X242" i="11" s="1"/>
  <c r="Y242" i="11" s="1"/>
  <c r="S241" i="11"/>
  <c r="T241" i="11" s="1"/>
  <c r="U241" i="11" s="1"/>
  <c r="V241" i="11" s="1"/>
  <c r="W241" i="11" s="1"/>
  <c r="X241" i="11" s="1"/>
  <c r="Y241" i="11" s="1"/>
  <c r="Z241" i="11" s="1"/>
  <c r="AA241" i="11" s="1"/>
  <c r="AB241" i="11" s="1"/>
  <c r="AC241" i="11" s="1"/>
  <c r="AD241" i="11" s="1"/>
  <c r="AE241" i="11" s="1"/>
  <c r="AF241" i="11" s="1"/>
  <c r="AG241" i="11" s="1"/>
  <c r="AH241" i="11" s="1"/>
  <c r="AI241" i="11" s="1"/>
  <c r="AJ241" i="11" s="1"/>
  <c r="AK241" i="11" s="1"/>
  <c r="AL241" i="11" s="1"/>
  <c r="AM241" i="11" s="1"/>
  <c r="AN241" i="11" s="1"/>
  <c r="AO241" i="11" s="1"/>
  <c r="AP241" i="11" s="1"/>
  <c r="AQ241" i="11" s="1"/>
  <c r="AR241" i="11" s="1"/>
  <c r="AS241" i="11" s="1"/>
  <c r="AT241" i="11" s="1"/>
  <c r="AU241" i="11" s="1"/>
  <c r="AV241" i="11" s="1"/>
  <c r="AW241" i="11" s="1"/>
  <c r="AX241" i="11" s="1"/>
  <c r="K241" i="11"/>
  <c r="L241" i="11" s="1"/>
  <c r="M241" i="11" s="1"/>
  <c r="N241" i="11" s="1"/>
  <c r="O241" i="11" s="1"/>
  <c r="P241" i="11" s="1"/>
  <c r="Q241" i="11" s="1"/>
  <c r="R241" i="11" s="1"/>
  <c r="J241" i="11"/>
  <c r="T240" i="11"/>
  <c r="U240" i="11" s="1"/>
  <c r="V240" i="11" s="1"/>
  <c r="W240" i="11" s="1"/>
  <c r="X240" i="11" s="1"/>
  <c r="Y240" i="11" s="1"/>
  <c r="Z240" i="11" s="1"/>
  <c r="AA240" i="11" s="1"/>
  <c r="AB240" i="11" s="1"/>
  <c r="AC240" i="11" s="1"/>
  <c r="AD240" i="11" s="1"/>
  <c r="AE240" i="11" s="1"/>
  <c r="AF240" i="11" s="1"/>
  <c r="AG240" i="11" s="1"/>
  <c r="AH240" i="11" s="1"/>
  <c r="AI240" i="11" s="1"/>
  <c r="AJ240" i="11" s="1"/>
  <c r="AK240" i="11" s="1"/>
  <c r="AL240" i="11" s="1"/>
  <c r="AM240" i="11" s="1"/>
  <c r="AN240" i="11" s="1"/>
  <c r="AO240" i="11" s="1"/>
  <c r="AP240" i="11" s="1"/>
  <c r="AQ240" i="11" s="1"/>
  <c r="AR240" i="11" s="1"/>
  <c r="AS240" i="11" s="1"/>
  <c r="AT240" i="11" s="1"/>
  <c r="AU240" i="11" s="1"/>
  <c r="AV240" i="11" s="1"/>
  <c r="AW240" i="11" s="1"/>
  <c r="AX240" i="11" s="1"/>
  <c r="O240" i="11"/>
  <c r="P240" i="11" s="1"/>
  <c r="Q240" i="11" s="1"/>
  <c r="R240" i="11" s="1"/>
  <c r="S240" i="11" s="1"/>
  <c r="L240" i="11"/>
  <c r="M240" i="11" s="1"/>
  <c r="N240" i="11" s="1"/>
  <c r="K240" i="11"/>
  <c r="J240" i="11"/>
  <c r="J239" i="11"/>
  <c r="K239" i="11" s="1"/>
  <c r="L239" i="11" s="1"/>
  <c r="M239" i="11" s="1"/>
  <c r="N239" i="11" s="1"/>
  <c r="O239" i="11" s="1"/>
  <c r="P239" i="11" s="1"/>
  <c r="Q239" i="11" s="1"/>
  <c r="R239" i="11" s="1"/>
  <c r="S239" i="11" s="1"/>
  <c r="T239" i="11" s="1"/>
  <c r="U239" i="11" s="1"/>
  <c r="V239" i="11" s="1"/>
  <c r="W239" i="11" s="1"/>
  <c r="X239" i="11" s="1"/>
  <c r="Y239" i="11" s="1"/>
  <c r="Z239" i="11" s="1"/>
  <c r="AA239" i="11" s="1"/>
  <c r="AB239" i="11" s="1"/>
  <c r="AC239" i="11" s="1"/>
  <c r="AD239" i="11" s="1"/>
  <c r="AE239" i="11" s="1"/>
  <c r="AF239" i="11" s="1"/>
  <c r="AG239" i="11" s="1"/>
  <c r="AH239" i="11" s="1"/>
  <c r="AI239" i="11" s="1"/>
  <c r="AJ239" i="11" s="1"/>
  <c r="AK239" i="11" s="1"/>
  <c r="AL239" i="11" s="1"/>
  <c r="AM239" i="11" s="1"/>
  <c r="AN239" i="11" s="1"/>
  <c r="AO239" i="11" s="1"/>
  <c r="AP239" i="11" s="1"/>
  <c r="AQ239" i="11" s="1"/>
  <c r="AR239" i="11" s="1"/>
  <c r="AS239" i="11" s="1"/>
  <c r="AT239" i="11" s="1"/>
  <c r="AU239" i="11" s="1"/>
  <c r="AV239" i="11" s="1"/>
  <c r="AW239" i="11" s="1"/>
  <c r="AX239" i="11" s="1"/>
  <c r="AS238" i="11"/>
  <c r="AT238" i="11" s="1"/>
  <c r="AU238" i="11" s="1"/>
  <c r="AV238" i="11" s="1"/>
  <c r="AW238" i="11" s="1"/>
  <c r="AX238" i="11" s="1"/>
  <c r="M238" i="11"/>
  <c r="N238" i="11" s="1"/>
  <c r="O238" i="11" s="1"/>
  <c r="P238" i="11" s="1"/>
  <c r="Q238" i="11" s="1"/>
  <c r="R238" i="11" s="1"/>
  <c r="S238" i="11" s="1"/>
  <c r="T238" i="11" s="1"/>
  <c r="U238" i="11" s="1"/>
  <c r="V238" i="11" s="1"/>
  <c r="W238" i="11" s="1"/>
  <c r="X238" i="11" s="1"/>
  <c r="Y238" i="11" s="1"/>
  <c r="Z238" i="11" s="1"/>
  <c r="AA238" i="11" s="1"/>
  <c r="AB238" i="11" s="1"/>
  <c r="AC238" i="11" s="1"/>
  <c r="AD238" i="11" s="1"/>
  <c r="AE238" i="11" s="1"/>
  <c r="AF238" i="11" s="1"/>
  <c r="AG238" i="11" s="1"/>
  <c r="AH238" i="11" s="1"/>
  <c r="AI238" i="11" s="1"/>
  <c r="AJ238" i="11" s="1"/>
  <c r="AK238" i="11" s="1"/>
  <c r="AL238" i="11" s="1"/>
  <c r="AM238" i="11" s="1"/>
  <c r="AN238" i="11" s="1"/>
  <c r="AO238" i="11" s="1"/>
  <c r="AP238" i="11" s="1"/>
  <c r="AQ238" i="11" s="1"/>
  <c r="AR238" i="11" s="1"/>
  <c r="J238" i="11"/>
  <c r="K238" i="11" s="1"/>
  <c r="L238" i="11" s="1"/>
  <c r="K237" i="11"/>
  <c r="L237" i="11" s="1"/>
  <c r="M237" i="11" s="1"/>
  <c r="N237" i="11" s="1"/>
  <c r="O237" i="11" s="1"/>
  <c r="P237" i="11" s="1"/>
  <c r="Q237" i="11" s="1"/>
  <c r="R237" i="11" s="1"/>
  <c r="S237" i="11" s="1"/>
  <c r="T237" i="11" s="1"/>
  <c r="U237" i="11" s="1"/>
  <c r="V237" i="11" s="1"/>
  <c r="W237" i="11" s="1"/>
  <c r="X237" i="11" s="1"/>
  <c r="Y237" i="11" s="1"/>
  <c r="Z237" i="11" s="1"/>
  <c r="AA237" i="11" s="1"/>
  <c r="AB237" i="11" s="1"/>
  <c r="AC237" i="11" s="1"/>
  <c r="AD237" i="11" s="1"/>
  <c r="AE237" i="11" s="1"/>
  <c r="AF237" i="11" s="1"/>
  <c r="AG237" i="11" s="1"/>
  <c r="AH237" i="11" s="1"/>
  <c r="AI237" i="11" s="1"/>
  <c r="AJ237" i="11" s="1"/>
  <c r="AK237" i="11" s="1"/>
  <c r="AL237" i="11" s="1"/>
  <c r="AM237" i="11" s="1"/>
  <c r="AN237" i="11" s="1"/>
  <c r="AO237" i="11" s="1"/>
  <c r="AP237" i="11" s="1"/>
  <c r="AQ237" i="11" s="1"/>
  <c r="AR237" i="11" s="1"/>
  <c r="AS237" i="11" s="1"/>
  <c r="AT237" i="11" s="1"/>
  <c r="AU237" i="11" s="1"/>
  <c r="AV237" i="11" s="1"/>
  <c r="AW237" i="11" s="1"/>
  <c r="AX237" i="11" s="1"/>
  <c r="J237" i="11"/>
  <c r="L236" i="11"/>
  <c r="M236" i="11" s="1"/>
  <c r="N236" i="11" s="1"/>
  <c r="O236" i="11" s="1"/>
  <c r="P236" i="11" s="1"/>
  <c r="Q236" i="11" s="1"/>
  <c r="R236" i="11" s="1"/>
  <c r="S236" i="11" s="1"/>
  <c r="T236" i="11" s="1"/>
  <c r="U236" i="11" s="1"/>
  <c r="V236" i="11" s="1"/>
  <c r="W236" i="11" s="1"/>
  <c r="X236" i="11" s="1"/>
  <c r="Y236" i="11" s="1"/>
  <c r="Z236" i="11" s="1"/>
  <c r="AA236" i="11" s="1"/>
  <c r="AB236" i="11" s="1"/>
  <c r="AC236" i="11" s="1"/>
  <c r="AD236" i="11" s="1"/>
  <c r="AE236" i="11" s="1"/>
  <c r="AF236" i="11" s="1"/>
  <c r="AG236" i="11" s="1"/>
  <c r="AH236" i="11" s="1"/>
  <c r="AI236" i="11" s="1"/>
  <c r="AJ236" i="11" s="1"/>
  <c r="AK236" i="11" s="1"/>
  <c r="AL236" i="11" s="1"/>
  <c r="AM236" i="11" s="1"/>
  <c r="AN236" i="11" s="1"/>
  <c r="AO236" i="11" s="1"/>
  <c r="AP236" i="11" s="1"/>
  <c r="AQ236" i="11" s="1"/>
  <c r="AR236" i="11" s="1"/>
  <c r="AS236" i="11" s="1"/>
  <c r="AT236" i="11" s="1"/>
  <c r="AU236" i="11" s="1"/>
  <c r="AV236" i="11" s="1"/>
  <c r="AW236" i="11" s="1"/>
  <c r="AX236" i="11" s="1"/>
  <c r="K236" i="11"/>
  <c r="J236" i="11"/>
  <c r="O235" i="11"/>
  <c r="P235" i="11" s="1"/>
  <c r="Q235" i="11" s="1"/>
  <c r="R235" i="11" s="1"/>
  <c r="S235" i="11" s="1"/>
  <c r="T235" i="11" s="1"/>
  <c r="U235" i="11" s="1"/>
  <c r="V235" i="11" s="1"/>
  <c r="W235" i="11" s="1"/>
  <c r="X235" i="11" s="1"/>
  <c r="Y235" i="11" s="1"/>
  <c r="Z235" i="11" s="1"/>
  <c r="AA235" i="11" s="1"/>
  <c r="AB235" i="11" s="1"/>
  <c r="AC235" i="11" s="1"/>
  <c r="AD235" i="11" s="1"/>
  <c r="AE235" i="11" s="1"/>
  <c r="AF235" i="11" s="1"/>
  <c r="AG235" i="11" s="1"/>
  <c r="AH235" i="11" s="1"/>
  <c r="AI235" i="11" s="1"/>
  <c r="AJ235" i="11" s="1"/>
  <c r="AK235" i="11" s="1"/>
  <c r="AL235" i="11" s="1"/>
  <c r="AM235" i="11" s="1"/>
  <c r="AN235" i="11" s="1"/>
  <c r="AO235" i="11" s="1"/>
  <c r="AP235" i="11" s="1"/>
  <c r="AQ235" i="11" s="1"/>
  <c r="AR235" i="11" s="1"/>
  <c r="AS235" i="11" s="1"/>
  <c r="AT235" i="11" s="1"/>
  <c r="AU235" i="11" s="1"/>
  <c r="AV235" i="11" s="1"/>
  <c r="AW235" i="11" s="1"/>
  <c r="AX235" i="11" s="1"/>
  <c r="K235" i="11"/>
  <c r="L235" i="11" s="1"/>
  <c r="M235" i="11" s="1"/>
  <c r="N235" i="11" s="1"/>
  <c r="J235" i="11"/>
  <c r="AB234" i="11"/>
  <c r="AC234" i="11" s="1"/>
  <c r="AD234" i="11" s="1"/>
  <c r="AE234" i="11" s="1"/>
  <c r="AF234" i="11" s="1"/>
  <c r="AG234" i="11" s="1"/>
  <c r="AH234" i="11" s="1"/>
  <c r="AI234" i="11" s="1"/>
  <c r="AJ234" i="11" s="1"/>
  <c r="AK234" i="11" s="1"/>
  <c r="AL234" i="11" s="1"/>
  <c r="AM234" i="11" s="1"/>
  <c r="AN234" i="11" s="1"/>
  <c r="AO234" i="11" s="1"/>
  <c r="AP234" i="11" s="1"/>
  <c r="AQ234" i="11" s="1"/>
  <c r="AR234" i="11" s="1"/>
  <c r="AS234" i="11" s="1"/>
  <c r="AT234" i="11" s="1"/>
  <c r="AU234" i="11" s="1"/>
  <c r="AV234" i="11" s="1"/>
  <c r="AW234" i="11" s="1"/>
  <c r="AX234" i="11" s="1"/>
  <c r="L234" i="11"/>
  <c r="M234" i="11" s="1"/>
  <c r="N234" i="11" s="1"/>
  <c r="O234" i="11" s="1"/>
  <c r="P234" i="11" s="1"/>
  <c r="Q234" i="11" s="1"/>
  <c r="R234" i="11" s="1"/>
  <c r="S234" i="11" s="1"/>
  <c r="T234" i="11" s="1"/>
  <c r="U234" i="11" s="1"/>
  <c r="V234" i="11" s="1"/>
  <c r="W234" i="11" s="1"/>
  <c r="X234" i="11" s="1"/>
  <c r="Y234" i="11" s="1"/>
  <c r="Z234" i="11" s="1"/>
  <c r="AA234" i="11" s="1"/>
  <c r="K234" i="11"/>
  <c r="J234" i="11"/>
  <c r="AW233" i="11"/>
  <c r="AX233" i="11" s="1"/>
  <c r="AG233" i="11"/>
  <c r="AH233" i="11" s="1"/>
  <c r="AI233" i="11" s="1"/>
  <c r="AJ233" i="11" s="1"/>
  <c r="AK233" i="11" s="1"/>
  <c r="AL233" i="11" s="1"/>
  <c r="AM233" i="11" s="1"/>
  <c r="AN233" i="11" s="1"/>
  <c r="AO233" i="11" s="1"/>
  <c r="AP233" i="11" s="1"/>
  <c r="AQ233" i="11" s="1"/>
  <c r="AR233" i="11" s="1"/>
  <c r="AS233" i="11" s="1"/>
  <c r="AT233" i="11" s="1"/>
  <c r="AU233" i="11" s="1"/>
  <c r="AV233" i="11" s="1"/>
  <c r="Q233" i="11"/>
  <c r="R233" i="11" s="1"/>
  <c r="S233" i="11" s="1"/>
  <c r="T233" i="11" s="1"/>
  <c r="U233" i="11" s="1"/>
  <c r="V233" i="11" s="1"/>
  <c r="W233" i="11" s="1"/>
  <c r="X233" i="11" s="1"/>
  <c r="Y233" i="11" s="1"/>
  <c r="Z233" i="11" s="1"/>
  <c r="AA233" i="11" s="1"/>
  <c r="AB233" i="11" s="1"/>
  <c r="AC233" i="11" s="1"/>
  <c r="AD233" i="11" s="1"/>
  <c r="AE233" i="11" s="1"/>
  <c r="AF233" i="11" s="1"/>
  <c r="J233" i="11"/>
  <c r="K233" i="11" s="1"/>
  <c r="L233" i="11" s="1"/>
  <c r="M233" i="11" s="1"/>
  <c r="N233" i="11" s="1"/>
  <c r="O233" i="11" s="1"/>
  <c r="P233" i="11" s="1"/>
  <c r="AP232" i="11"/>
  <c r="AQ232" i="11" s="1"/>
  <c r="AR232" i="11" s="1"/>
  <c r="AS232" i="11" s="1"/>
  <c r="AT232" i="11" s="1"/>
  <c r="AU232" i="11" s="1"/>
  <c r="AV232" i="11" s="1"/>
  <c r="AW232" i="11" s="1"/>
  <c r="AX232" i="11" s="1"/>
  <c r="Z232" i="11"/>
  <c r="AA232" i="11" s="1"/>
  <c r="AB232" i="11" s="1"/>
  <c r="AC232" i="11" s="1"/>
  <c r="AD232" i="11" s="1"/>
  <c r="AE232" i="11" s="1"/>
  <c r="AF232" i="11" s="1"/>
  <c r="AG232" i="11" s="1"/>
  <c r="AH232" i="11" s="1"/>
  <c r="AI232" i="11" s="1"/>
  <c r="AJ232" i="11" s="1"/>
  <c r="AK232" i="11" s="1"/>
  <c r="AL232" i="11" s="1"/>
  <c r="AM232" i="11" s="1"/>
  <c r="AN232" i="11" s="1"/>
  <c r="AO232" i="11" s="1"/>
  <c r="J232" i="11"/>
  <c r="K232" i="11" s="1"/>
  <c r="L232" i="11" s="1"/>
  <c r="M232" i="11" s="1"/>
  <c r="N232" i="11" s="1"/>
  <c r="O232" i="11" s="1"/>
  <c r="P232" i="11" s="1"/>
  <c r="Q232" i="11" s="1"/>
  <c r="R232" i="11" s="1"/>
  <c r="S232" i="11" s="1"/>
  <c r="T232" i="11" s="1"/>
  <c r="U232" i="11" s="1"/>
  <c r="V232" i="11" s="1"/>
  <c r="W232" i="11" s="1"/>
  <c r="X232" i="11" s="1"/>
  <c r="Y232" i="11" s="1"/>
  <c r="K231" i="11"/>
  <c r="L231" i="11" s="1"/>
  <c r="M231" i="11" s="1"/>
  <c r="N231" i="11" s="1"/>
  <c r="O231" i="11" s="1"/>
  <c r="P231" i="11" s="1"/>
  <c r="Q231" i="11" s="1"/>
  <c r="R231" i="11" s="1"/>
  <c r="S231" i="11" s="1"/>
  <c r="T231" i="11" s="1"/>
  <c r="U231" i="11" s="1"/>
  <c r="V231" i="11" s="1"/>
  <c r="W231" i="11" s="1"/>
  <c r="X231" i="11" s="1"/>
  <c r="Y231" i="11" s="1"/>
  <c r="Z231" i="11" s="1"/>
  <c r="AA231" i="11" s="1"/>
  <c r="AB231" i="11" s="1"/>
  <c r="AC231" i="11" s="1"/>
  <c r="AD231" i="11" s="1"/>
  <c r="AE231" i="11" s="1"/>
  <c r="AF231" i="11" s="1"/>
  <c r="AG231" i="11" s="1"/>
  <c r="AH231" i="11" s="1"/>
  <c r="AI231" i="11" s="1"/>
  <c r="AJ231" i="11" s="1"/>
  <c r="AK231" i="11" s="1"/>
  <c r="AL231" i="11" s="1"/>
  <c r="AM231" i="11" s="1"/>
  <c r="AN231" i="11" s="1"/>
  <c r="AO231" i="11" s="1"/>
  <c r="AP231" i="11" s="1"/>
  <c r="AQ231" i="11" s="1"/>
  <c r="AR231" i="11" s="1"/>
  <c r="AS231" i="11" s="1"/>
  <c r="AT231" i="11" s="1"/>
  <c r="AU231" i="11" s="1"/>
  <c r="AV231" i="11" s="1"/>
  <c r="AW231" i="11" s="1"/>
  <c r="AX231" i="11" s="1"/>
  <c r="J231" i="11"/>
  <c r="P230" i="11"/>
  <c r="Q230" i="11" s="1"/>
  <c r="R230" i="11" s="1"/>
  <c r="S230" i="11" s="1"/>
  <c r="T230" i="11" s="1"/>
  <c r="U230" i="11" s="1"/>
  <c r="V230" i="11" s="1"/>
  <c r="W230" i="11" s="1"/>
  <c r="X230" i="11" s="1"/>
  <c r="Y230" i="11" s="1"/>
  <c r="Z230" i="11" s="1"/>
  <c r="AA230" i="11" s="1"/>
  <c r="AB230" i="11" s="1"/>
  <c r="AC230" i="11" s="1"/>
  <c r="AD230" i="11" s="1"/>
  <c r="AE230" i="11" s="1"/>
  <c r="AF230" i="11" s="1"/>
  <c r="AG230" i="11" s="1"/>
  <c r="AH230" i="11" s="1"/>
  <c r="AI230" i="11" s="1"/>
  <c r="AJ230" i="11" s="1"/>
  <c r="AK230" i="11" s="1"/>
  <c r="AL230" i="11" s="1"/>
  <c r="AM230" i="11" s="1"/>
  <c r="AN230" i="11" s="1"/>
  <c r="AO230" i="11" s="1"/>
  <c r="AP230" i="11" s="1"/>
  <c r="AQ230" i="11" s="1"/>
  <c r="AR230" i="11" s="1"/>
  <c r="AS230" i="11" s="1"/>
  <c r="AT230" i="11" s="1"/>
  <c r="AU230" i="11" s="1"/>
  <c r="AV230" i="11" s="1"/>
  <c r="AW230" i="11" s="1"/>
  <c r="AX230" i="11" s="1"/>
  <c r="M230" i="11"/>
  <c r="N230" i="11" s="1"/>
  <c r="O230" i="11" s="1"/>
  <c r="L230" i="11"/>
  <c r="K230" i="11"/>
  <c r="J230" i="11"/>
  <c r="M229" i="11"/>
  <c r="N229" i="11" s="1"/>
  <c r="O229" i="11" s="1"/>
  <c r="P229" i="11" s="1"/>
  <c r="Q229" i="11" s="1"/>
  <c r="R229" i="11" s="1"/>
  <c r="S229" i="11" s="1"/>
  <c r="T229" i="11" s="1"/>
  <c r="U229" i="11" s="1"/>
  <c r="V229" i="11" s="1"/>
  <c r="W229" i="11" s="1"/>
  <c r="X229" i="11" s="1"/>
  <c r="Y229" i="11" s="1"/>
  <c r="Z229" i="11" s="1"/>
  <c r="AA229" i="11" s="1"/>
  <c r="AB229" i="11" s="1"/>
  <c r="AC229" i="11" s="1"/>
  <c r="AD229" i="11" s="1"/>
  <c r="AE229" i="11" s="1"/>
  <c r="AF229" i="11" s="1"/>
  <c r="AG229" i="11" s="1"/>
  <c r="AH229" i="11" s="1"/>
  <c r="AI229" i="11" s="1"/>
  <c r="AJ229" i="11" s="1"/>
  <c r="AK229" i="11" s="1"/>
  <c r="AL229" i="11" s="1"/>
  <c r="AM229" i="11" s="1"/>
  <c r="AN229" i="11" s="1"/>
  <c r="AO229" i="11" s="1"/>
  <c r="AP229" i="11" s="1"/>
  <c r="AQ229" i="11" s="1"/>
  <c r="AR229" i="11" s="1"/>
  <c r="AS229" i="11" s="1"/>
  <c r="AT229" i="11" s="1"/>
  <c r="AU229" i="11" s="1"/>
  <c r="AV229" i="11" s="1"/>
  <c r="AW229" i="11" s="1"/>
  <c r="AX229" i="11" s="1"/>
  <c r="J229" i="11"/>
  <c r="K229" i="11" s="1"/>
  <c r="L229" i="11" s="1"/>
  <c r="N228" i="11"/>
  <c r="O228" i="11" s="1"/>
  <c r="P228" i="11" s="1"/>
  <c r="Q228" i="11" s="1"/>
  <c r="R228" i="11" s="1"/>
  <c r="S228" i="11" s="1"/>
  <c r="T228" i="11" s="1"/>
  <c r="U228" i="11" s="1"/>
  <c r="V228" i="11" s="1"/>
  <c r="W228" i="11" s="1"/>
  <c r="X228" i="11" s="1"/>
  <c r="Y228" i="11" s="1"/>
  <c r="Z228" i="11" s="1"/>
  <c r="AA228" i="11" s="1"/>
  <c r="AB228" i="11" s="1"/>
  <c r="AC228" i="11" s="1"/>
  <c r="AD228" i="11" s="1"/>
  <c r="AE228" i="11" s="1"/>
  <c r="AF228" i="11" s="1"/>
  <c r="AG228" i="11" s="1"/>
  <c r="AH228" i="11" s="1"/>
  <c r="AI228" i="11" s="1"/>
  <c r="AJ228" i="11" s="1"/>
  <c r="AK228" i="11" s="1"/>
  <c r="AL228" i="11" s="1"/>
  <c r="AM228" i="11" s="1"/>
  <c r="AN228" i="11" s="1"/>
  <c r="AO228" i="11" s="1"/>
  <c r="AP228" i="11" s="1"/>
  <c r="AQ228" i="11" s="1"/>
  <c r="AR228" i="11" s="1"/>
  <c r="AS228" i="11" s="1"/>
  <c r="AT228" i="11" s="1"/>
  <c r="AU228" i="11" s="1"/>
  <c r="AV228" i="11" s="1"/>
  <c r="AW228" i="11" s="1"/>
  <c r="AX228" i="11" s="1"/>
  <c r="K228" i="11"/>
  <c r="L228" i="11" s="1"/>
  <c r="M228" i="11" s="1"/>
  <c r="J228" i="11"/>
  <c r="AB227" i="11"/>
  <c r="AC227" i="11" s="1"/>
  <c r="AD227" i="11" s="1"/>
  <c r="AE227" i="11" s="1"/>
  <c r="AF227" i="11" s="1"/>
  <c r="AG227" i="11" s="1"/>
  <c r="AH227" i="11" s="1"/>
  <c r="AI227" i="11" s="1"/>
  <c r="AJ227" i="11" s="1"/>
  <c r="AK227" i="11" s="1"/>
  <c r="AL227" i="11" s="1"/>
  <c r="AM227" i="11" s="1"/>
  <c r="AN227" i="11" s="1"/>
  <c r="AO227" i="11" s="1"/>
  <c r="AP227" i="11" s="1"/>
  <c r="AQ227" i="11" s="1"/>
  <c r="AR227" i="11" s="1"/>
  <c r="AS227" i="11" s="1"/>
  <c r="AT227" i="11" s="1"/>
  <c r="AU227" i="11" s="1"/>
  <c r="AV227" i="11" s="1"/>
  <c r="AW227" i="11" s="1"/>
  <c r="AX227" i="11" s="1"/>
  <c r="L227" i="11"/>
  <c r="M227" i="11" s="1"/>
  <c r="N227" i="11" s="1"/>
  <c r="O227" i="11" s="1"/>
  <c r="P227" i="11" s="1"/>
  <c r="Q227" i="11" s="1"/>
  <c r="R227" i="11" s="1"/>
  <c r="S227" i="11" s="1"/>
  <c r="T227" i="11" s="1"/>
  <c r="U227" i="11" s="1"/>
  <c r="V227" i="11" s="1"/>
  <c r="W227" i="11" s="1"/>
  <c r="X227" i="11" s="1"/>
  <c r="Y227" i="11" s="1"/>
  <c r="Z227" i="11" s="1"/>
  <c r="AA227" i="11" s="1"/>
  <c r="K227" i="11"/>
  <c r="J227" i="11"/>
  <c r="AV226" i="11"/>
  <c r="AW226" i="11" s="1"/>
  <c r="AX226" i="11" s="1"/>
  <c r="AF226" i="11"/>
  <c r="AG226" i="11" s="1"/>
  <c r="AH226" i="11" s="1"/>
  <c r="AI226" i="11" s="1"/>
  <c r="AJ226" i="11" s="1"/>
  <c r="AK226" i="11" s="1"/>
  <c r="AL226" i="11" s="1"/>
  <c r="AM226" i="11" s="1"/>
  <c r="AN226" i="11" s="1"/>
  <c r="AO226" i="11" s="1"/>
  <c r="AP226" i="11" s="1"/>
  <c r="AQ226" i="11" s="1"/>
  <c r="AR226" i="11" s="1"/>
  <c r="AS226" i="11" s="1"/>
  <c r="AT226" i="11" s="1"/>
  <c r="AU226" i="11" s="1"/>
  <c r="P226" i="11"/>
  <c r="Q226" i="11" s="1"/>
  <c r="R226" i="11" s="1"/>
  <c r="S226" i="11" s="1"/>
  <c r="T226" i="11" s="1"/>
  <c r="U226" i="11" s="1"/>
  <c r="V226" i="11" s="1"/>
  <c r="W226" i="11" s="1"/>
  <c r="X226" i="11" s="1"/>
  <c r="Y226" i="11" s="1"/>
  <c r="Z226" i="11" s="1"/>
  <c r="AA226" i="11" s="1"/>
  <c r="AB226" i="11" s="1"/>
  <c r="AC226" i="11" s="1"/>
  <c r="AD226" i="11" s="1"/>
  <c r="AE226" i="11" s="1"/>
  <c r="L226" i="11"/>
  <c r="M226" i="11" s="1"/>
  <c r="N226" i="11" s="1"/>
  <c r="O226" i="11" s="1"/>
  <c r="K226" i="11"/>
  <c r="J226" i="11"/>
  <c r="L225" i="11"/>
  <c r="M225" i="11" s="1"/>
  <c r="N225" i="11" s="1"/>
  <c r="O225" i="11" s="1"/>
  <c r="P225" i="11" s="1"/>
  <c r="Q225" i="11" s="1"/>
  <c r="R225" i="11" s="1"/>
  <c r="S225" i="11" s="1"/>
  <c r="T225" i="11" s="1"/>
  <c r="U225" i="11" s="1"/>
  <c r="V225" i="11" s="1"/>
  <c r="W225" i="11" s="1"/>
  <c r="X225" i="11" s="1"/>
  <c r="Y225" i="11" s="1"/>
  <c r="Z225" i="11" s="1"/>
  <c r="AA225" i="11" s="1"/>
  <c r="AB225" i="11" s="1"/>
  <c r="AC225" i="11" s="1"/>
  <c r="AD225" i="11" s="1"/>
  <c r="AE225" i="11" s="1"/>
  <c r="AF225" i="11" s="1"/>
  <c r="AG225" i="11" s="1"/>
  <c r="AH225" i="11" s="1"/>
  <c r="AI225" i="11" s="1"/>
  <c r="AJ225" i="11" s="1"/>
  <c r="AK225" i="11" s="1"/>
  <c r="AL225" i="11" s="1"/>
  <c r="AM225" i="11" s="1"/>
  <c r="AN225" i="11" s="1"/>
  <c r="AO225" i="11" s="1"/>
  <c r="AP225" i="11" s="1"/>
  <c r="AQ225" i="11" s="1"/>
  <c r="AR225" i="11" s="1"/>
  <c r="AS225" i="11" s="1"/>
  <c r="AT225" i="11" s="1"/>
  <c r="AU225" i="11" s="1"/>
  <c r="AV225" i="11" s="1"/>
  <c r="AW225" i="11" s="1"/>
  <c r="AX225" i="11" s="1"/>
  <c r="J225" i="11"/>
  <c r="K225" i="11" s="1"/>
  <c r="U224" i="11"/>
  <c r="V224" i="11" s="1"/>
  <c r="W224" i="11" s="1"/>
  <c r="X224" i="11" s="1"/>
  <c r="Y224" i="11" s="1"/>
  <c r="Z224" i="11" s="1"/>
  <c r="AA224" i="11" s="1"/>
  <c r="AB224" i="11" s="1"/>
  <c r="AC224" i="11" s="1"/>
  <c r="AD224" i="11" s="1"/>
  <c r="AE224" i="11" s="1"/>
  <c r="AF224" i="11" s="1"/>
  <c r="AG224" i="11" s="1"/>
  <c r="AH224" i="11" s="1"/>
  <c r="AI224" i="11" s="1"/>
  <c r="AJ224" i="11" s="1"/>
  <c r="AK224" i="11" s="1"/>
  <c r="AL224" i="11" s="1"/>
  <c r="AM224" i="11" s="1"/>
  <c r="AN224" i="11" s="1"/>
  <c r="AO224" i="11" s="1"/>
  <c r="AP224" i="11" s="1"/>
  <c r="AQ224" i="11" s="1"/>
  <c r="AR224" i="11" s="1"/>
  <c r="AS224" i="11" s="1"/>
  <c r="AT224" i="11" s="1"/>
  <c r="AU224" i="11" s="1"/>
  <c r="AV224" i="11" s="1"/>
  <c r="AW224" i="11" s="1"/>
  <c r="AX224" i="11" s="1"/>
  <c r="J224" i="11"/>
  <c r="K224" i="11" s="1"/>
  <c r="L224" i="11" s="1"/>
  <c r="M224" i="11" s="1"/>
  <c r="N224" i="11" s="1"/>
  <c r="O224" i="11" s="1"/>
  <c r="P224" i="11" s="1"/>
  <c r="Q224" i="11" s="1"/>
  <c r="R224" i="11" s="1"/>
  <c r="S224" i="11" s="1"/>
  <c r="T224" i="11" s="1"/>
  <c r="AD223" i="11"/>
  <c r="AE223" i="11" s="1"/>
  <c r="AF223" i="11" s="1"/>
  <c r="AG223" i="11" s="1"/>
  <c r="AH223" i="11" s="1"/>
  <c r="AI223" i="11" s="1"/>
  <c r="AJ223" i="11" s="1"/>
  <c r="AK223" i="11" s="1"/>
  <c r="AL223" i="11" s="1"/>
  <c r="AM223" i="11" s="1"/>
  <c r="AN223" i="11" s="1"/>
  <c r="AO223" i="11" s="1"/>
  <c r="AP223" i="11" s="1"/>
  <c r="AQ223" i="11" s="1"/>
  <c r="AR223" i="11" s="1"/>
  <c r="AS223" i="11" s="1"/>
  <c r="AT223" i="11" s="1"/>
  <c r="AU223" i="11" s="1"/>
  <c r="AV223" i="11" s="1"/>
  <c r="AW223" i="11" s="1"/>
  <c r="AX223" i="11" s="1"/>
  <c r="S223" i="11"/>
  <c r="T223" i="11" s="1"/>
  <c r="U223" i="11" s="1"/>
  <c r="V223" i="11" s="1"/>
  <c r="W223" i="11" s="1"/>
  <c r="X223" i="11" s="1"/>
  <c r="Y223" i="11" s="1"/>
  <c r="Z223" i="11" s="1"/>
  <c r="AA223" i="11" s="1"/>
  <c r="AB223" i="11" s="1"/>
  <c r="AC223" i="11" s="1"/>
  <c r="J223" i="11"/>
  <c r="K223" i="11" s="1"/>
  <c r="L223" i="11" s="1"/>
  <c r="M223" i="11" s="1"/>
  <c r="N223" i="11" s="1"/>
  <c r="O223" i="11" s="1"/>
  <c r="P223" i="11" s="1"/>
  <c r="Q223" i="11" s="1"/>
  <c r="R223" i="11" s="1"/>
  <c r="AF222" i="11"/>
  <c r="AG222" i="11" s="1"/>
  <c r="AH222" i="11" s="1"/>
  <c r="AI222" i="11" s="1"/>
  <c r="AJ222" i="11" s="1"/>
  <c r="AK222" i="11" s="1"/>
  <c r="AL222" i="11" s="1"/>
  <c r="AM222" i="11" s="1"/>
  <c r="AN222" i="11" s="1"/>
  <c r="AO222" i="11" s="1"/>
  <c r="AP222" i="11" s="1"/>
  <c r="AQ222" i="11" s="1"/>
  <c r="AR222" i="11" s="1"/>
  <c r="AS222" i="11" s="1"/>
  <c r="AT222" i="11" s="1"/>
  <c r="AU222" i="11" s="1"/>
  <c r="AV222" i="11" s="1"/>
  <c r="AW222" i="11" s="1"/>
  <c r="AX222" i="11" s="1"/>
  <c r="U222" i="11"/>
  <c r="V222" i="11" s="1"/>
  <c r="W222" i="11" s="1"/>
  <c r="X222" i="11" s="1"/>
  <c r="Y222" i="11" s="1"/>
  <c r="Z222" i="11" s="1"/>
  <c r="AA222" i="11" s="1"/>
  <c r="AB222" i="11" s="1"/>
  <c r="AC222" i="11" s="1"/>
  <c r="AD222" i="11" s="1"/>
  <c r="AE222" i="11" s="1"/>
  <c r="K222" i="11"/>
  <c r="L222" i="11" s="1"/>
  <c r="M222" i="11" s="1"/>
  <c r="N222" i="11" s="1"/>
  <c r="O222" i="11" s="1"/>
  <c r="P222" i="11" s="1"/>
  <c r="Q222" i="11" s="1"/>
  <c r="R222" i="11" s="1"/>
  <c r="S222" i="11" s="1"/>
  <c r="T222" i="11" s="1"/>
  <c r="J222" i="11"/>
  <c r="AR221" i="11"/>
  <c r="AS221" i="11" s="1"/>
  <c r="AT221" i="11" s="1"/>
  <c r="AU221" i="11" s="1"/>
  <c r="AV221" i="11" s="1"/>
  <c r="AW221" i="11" s="1"/>
  <c r="AX221" i="11" s="1"/>
  <c r="AG221" i="11"/>
  <c r="AH221" i="11" s="1"/>
  <c r="AI221" i="11" s="1"/>
  <c r="AJ221" i="11" s="1"/>
  <c r="AK221" i="11" s="1"/>
  <c r="AL221" i="11" s="1"/>
  <c r="AM221" i="11" s="1"/>
  <c r="AN221" i="11" s="1"/>
  <c r="AO221" i="11" s="1"/>
  <c r="AP221" i="11" s="1"/>
  <c r="AQ221" i="11" s="1"/>
  <c r="V221" i="11"/>
  <c r="W221" i="11" s="1"/>
  <c r="X221" i="11" s="1"/>
  <c r="Y221" i="11" s="1"/>
  <c r="Z221" i="11" s="1"/>
  <c r="AA221" i="11" s="1"/>
  <c r="AB221" i="11" s="1"/>
  <c r="AC221" i="11" s="1"/>
  <c r="AD221" i="11" s="1"/>
  <c r="AE221" i="11" s="1"/>
  <c r="AF221" i="11" s="1"/>
  <c r="L221" i="11"/>
  <c r="M221" i="11" s="1"/>
  <c r="N221" i="11" s="1"/>
  <c r="O221" i="11" s="1"/>
  <c r="P221" i="11" s="1"/>
  <c r="Q221" i="11" s="1"/>
  <c r="R221" i="11" s="1"/>
  <c r="S221" i="11" s="1"/>
  <c r="T221" i="11" s="1"/>
  <c r="U221" i="11" s="1"/>
  <c r="J221" i="11"/>
  <c r="K221" i="11" s="1"/>
  <c r="O220" i="11"/>
  <c r="P220" i="11" s="1"/>
  <c r="Q220" i="11" s="1"/>
  <c r="R220" i="11" s="1"/>
  <c r="S220" i="11" s="1"/>
  <c r="T220" i="11" s="1"/>
  <c r="U220" i="11" s="1"/>
  <c r="V220" i="11" s="1"/>
  <c r="W220" i="11" s="1"/>
  <c r="X220" i="11" s="1"/>
  <c r="Y220" i="11" s="1"/>
  <c r="Z220" i="11" s="1"/>
  <c r="AA220" i="11" s="1"/>
  <c r="AB220" i="11" s="1"/>
  <c r="AC220" i="11" s="1"/>
  <c r="AD220" i="11" s="1"/>
  <c r="AE220" i="11" s="1"/>
  <c r="AF220" i="11" s="1"/>
  <c r="AG220" i="11" s="1"/>
  <c r="AH220" i="11" s="1"/>
  <c r="AI220" i="11" s="1"/>
  <c r="AJ220" i="11" s="1"/>
  <c r="AK220" i="11" s="1"/>
  <c r="AL220" i="11" s="1"/>
  <c r="AM220" i="11" s="1"/>
  <c r="AN220" i="11" s="1"/>
  <c r="AO220" i="11" s="1"/>
  <c r="AP220" i="11" s="1"/>
  <c r="AQ220" i="11" s="1"/>
  <c r="AR220" i="11" s="1"/>
  <c r="AS220" i="11" s="1"/>
  <c r="AT220" i="11" s="1"/>
  <c r="AU220" i="11" s="1"/>
  <c r="AV220" i="11" s="1"/>
  <c r="AW220" i="11" s="1"/>
  <c r="AX220" i="11" s="1"/>
  <c r="J220" i="11"/>
  <c r="K220" i="11" s="1"/>
  <c r="L220" i="11" s="1"/>
  <c r="M220" i="11" s="1"/>
  <c r="N220" i="11" s="1"/>
  <c r="N219" i="11"/>
  <c r="O219" i="11" s="1"/>
  <c r="P219" i="11" s="1"/>
  <c r="Q219" i="11" s="1"/>
  <c r="R219" i="11" s="1"/>
  <c r="S219" i="11" s="1"/>
  <c r="T219" i="11" s="1"/>
  <c r="U219" i="11" s="1"/>
  <c r="V219" i="11" s="1"/>
  <c r="W219" i="11" s="1"/>
  <c r="X219" i="11" s="1"/>
  <c r="Y219" i="11" s="1"/>
  <c r="Z219" i="11" s="1"/>
  <c r="AA219" i="11" s="1"/>
  <c r="AB219" i="11" s="1"/>
  <c r="AC219" i="11" s="1"/>
  <c r="AD219" i="11" s="1"/>
  <c r="AE219" i="11" s="1"/>
  <c r="AF219" i="11" s="1"/>
  <c r="AG219" i="11" s="1"/>
  <c r="AH219" i="11" s="1"/>
  <c r="AI219" i="11" s="1"/>
  <c r="AJ219" i="11" s="1"/>
  <c r="AK219" i="11" s="1"/>
  <c r="AL219" i="11" s="1"/>
  <c r="AM219" i="11" s="1"/>
  <c r="AN219" i="11" s="1"/>
  <c r="AO219" i="11" s="1"/>
  <c r="AP219" i="11" s="1"/>
  <c r="AQ219" i="11" s="1"/>
  <c r="AR219" i="11" s="1"/>
  <c r="AS219" i="11" s="1"/>
  <c r="AT219" i="11" s="1"/>
  <c r="AU219" i="11" s="1"/>
  <c r="AV219" i="11" s="1"/>
  <c r="AW219" i="11" s="1"/>
  <c r="AX219" i="11" s="1"/>
  <c r="J219" i="11"/>
  <c r="K219" i="11" s="1"/>
  <c r="L219" i="11" s="1"/>
  <c r="M219" i="11" s="1"/>
  <c r="AK218" i="11"/>
  <c r="AL218" i="11" s="1"/>
  <c r="AM218" i="11" s="1"/>
  <c r="AN218" i="11" s="1"/>
  <c r="AO218" i="11" s="1"/>
  <c r="AP218" i="11" s="1"/>
  <c r="AQ218" i="11" s="1"/>
  <c r="AR218" i="11" s="1"/>
  <c r="AS218" i="11" s="1"/>
  <c r="AT218" i="11" s="1"/>
  <c r="AU218" i="11" s="1"/>
  <c r="AV218" i="11" s="1"/>
  <c r="AW218" i="11" s="1"/>
  <c r="AX218" i="11" s="1"/>
  <c r="U218" i="11"/>
  <c r="V218" i="11" s="1"/>
  <c r="W218" i="11" s="1"/>
  <c r="X218" i="11" s="1"/>
  <c r="Y218" i="11" s="1"/>
  <c r="Z218" i="11" s="1"/>
  <c r="AA218" i="11" s="1"/>
  <c r="AB218" i="11" s="1"/>
  <c r="AC218" i="11" s="1"/>
  <c r="AD218" i="11" s="1"/>
  <c r="AE218" i="11" s="1"/>
  <c r="AF218" i="11" s="1"/>
  <c r="AG218" i="11" s="1"/>
  <c r="AH218" i="11" s="1"/>
  <c r="AI218" i="11" s="1"/>
  <c r="AJ218" i="11" s="1"/>
  <c r="P218" i="11"/>
  <c r="Q218" i="11" s="1"/>
  <c r="R218" i="11" s="1"/>
  <c r="S218" i="11" s="1"/>
  <c r="T218" i="11" s="1"/>
  <c r="K218" i="11"/>
  <c r="L218" i="11" s="1"/>
  <c r="M218" i="11" s="1"/>
  <c r="N218" i="11" s="1"/>
  <c r="O218" i="11" s="1"/>
  <c r="J218" i="11"/>
  <c r="V217" i="11"/>
  <c r="W217" i="11" s="1"/>
  <c r="X217" i="11" s="1"/>
  <c r="Y217" i="11" s="1"/>
  <c r="Z217" i="11" s="1"/>
  <c r="AA217" i="11" s="1"/>
  <c r="AB217" i="11" s="1"/>
  <c r="AC217" i="11" s="1"/>
  <c r="AD217" i="11" s="1"/>
  <c r="AE217" i="11" s="1"/>
  <c r="AF217" i="11" s="1"/>
  <c r="AG217" i="11" s="1"/>
  <c r="AH217" i="11" s="1"/>
  <c r="AI217" i="11" s="1"/>
  <c r="AJ217" i="11" s="1"/>
  <c r="AK217" i="11" s="1"/>
  <c r="AL217" i="11" s="1"/>
  <c r="AM217" i="11" s="1"/>
  <c r="AN217" i="11" s="1"/>
  <c r="AO217" i="11" s="1"/>
  <c r="AP217" i="11" s="1"/>
  <c r="AQ217" i="11" s="1"/>
  <c r="AR217" i="11" s="1"/>
  <c r="AS217" i="11" s="1"/>
  <c r="AT217" i="11" s="1"/>
  <c r="AU217" i="11" s="1"/>
  <c r="AV217" i="11" s="1"/>
  <c r="AW217" i="11" s="1"/>
  <c r="AX217" i="11" s="1"/>
  <c r="Q217" i="11"/>
  <c r="R217" i="11" s="1"/>
  <c r="S217" i="11" s="1"/>
  <c r="T217" i="11" s="1"/>
  <c r="U217" i="11" s="1"/>
  <c r="L217" i="11"/>
  <c r="M217" i="11" s="1"/>
  <c r="N217" i="11" s="1"/>
  <c r="O217" i="11" s="1"/>
  <c r="P217" i="11" s="1"/>
  <c r="J217" i="11"/>
  <c r="K217" i="11" s="1"/>
  <c r="AE216" i="11"/>
  <c r="AF216" i="11" s="1"/>
  <c r="AG216" i="11" s="1"/>
  <c r="AH216" i="11" s="1"/>
  <c r="AI216" i="11" s="1"/>
  <c r="AJ216" i="11" s="1"/>
  <c r="AK216" i="11" s="1"/>
  <c r="AL216" i="11" s="1"/>
  <c r="AM216" i="11" s="1"/>
  <c r="AN216" i="11" s="1"/>
  <c r="AO216" i="11" s="1"/>
  <c r="AP216" i="11" s="1"/>
  <c r="AQ216" i="11" s="1"/>
  <c r="AR216" i="11" s="1"/>
  <c r="AS216" i="11" s="1"/>
  <c r="AT216" i="11" s="1"/>
  <c r="AU216" i="11" s="1"/>
  <c r="AV216" i="11" s="1"/>
  <c r="AW216" i="11" s="1"/>
  <c r="AX216" i="11" s="1"/>
  <c r="Z216" i="11"/>
  <c r="AA216" i="11" s="1"/>
  <c r="AB216" i="11" s="1"/>
  <c r="AC216" i="11" s="1"/>
  <c r="AD216" i="11" s="1"/>
  <c r="J216" i="11"/>
  <c r="K216" i="11" s="1"/>
  <c r="L216" i="11" s="1"/>
  <c r="M216" i="11" s="1"/>
  <c r="N216" i="11" s="1"/>
  <c r="O216" i="11" s="1"/>
  <c r="P216" i="11" s="1"/>
  <c r="Q216" i="11" s="1"/>
  <c r="R216" i="11" s="1"/>
  <c r="S216" i="11" s="1"/>
  <c r="T216" i="11" s="1"/>
  <c r="U216" i="11" s="1"/>
  <c r="V216" i="11" s="1"/>
  <c r="W216" i="11" s="1"/>
  <c r="X216" i="11" s="1"/>
  <c r="Y216" i="11" s="1"/>
  <c r="AD215" i="11"/>
  <c r="AE215" i="11" s="1"/>
  <c r="AF215" i="11" s="1"/>
  <c r="AG215" i="11" s="1"/>
  <c r="AH215" i="11" s="1"/>
  <c r="AI215" i="11" s="1"/>
  <c r="AJ215" i="11" s="1"/>
  <c r="AK215" i="11" s="1"/>
  <c r="AL215" i="11" s="1"/>
  <c r="AM215" i="11" s="1"/>
  <c r="AN215" i="11" s="1"/>
  <c r="AO215" i="11" s="1"/>
  <c r="AP215" i="11" s="1"/>
  <c r="AQ215" i="11" s="1"/>
  <c r="AR215" i="11" s="1"/>
  <c r="AS215" i="11" s="1"/>
  <c r="AT215" i="11" s="1"/>
  <c r="AU215" i="11" s="1"/>
  <c r="AV215" i="11" s="1"/>
  <c r="AW215" i="11" s="1"/>
  <c r="AX215" i="11" s="1"/>
  <c r="X215" i="11"/>
  <c r="Y215" i="11" s="1"/>
  <c r="Z215" i="11" s="1"/>
  <c r="AA215" i="11" s="1"/>
  <c r="AB215" i="11" s="1"/>
  <c r="AC215" i="11" s="1"/>
  <c r="J215" i="11"/>
  <c r="K215" i="11" s="1"/>
  <c r="L215" i="11" s="1"/>
  <c r="M215" i="11" s="1"/>
  <c r="N215" i="11" s="1"/>
  <c r="O215" i="11" s="1"/>
  <c r="P215" i="11" s="1"/>
  <c r="Q215" i="11" s="1"/>
  <c r="R215" i="11" s="1"/>
  <c r="S215" i="11" s="1"/>
  <c r="T215" i="11" s="1"/>
  <c r="U215" i="11" s="1"/>
  <c r="V215" i="11" s="1"/>
  <c r="W215" i="11" s="1"/>
  <c r="AF214" i="11"/>
  <c r="AG214" i="11" s="1"/>
  <c r="AH214" i="11" s="1"/>
  <c r="AI214" i="11" s="1"/>
  <c r="AJ214" i="11" s="1"/>
  <c r="AK214" i="11" s="1"/>
  <c r="AL214" i="11" s="1"/>
  <c r="AM214" i="11" s="1"/>
  <c r="AN214" i="11" s="1"/>
  <c r="AO214" i="11" s="1"/>
  <c r="AP214" i="11" s="1"/>
  <c r="AQ214" i="11" s="1"/>
  <c r="AR214" i="11" s="1"/>
  <c r="AS214" i="11" s="1"/>
  <c r="AT214" i="11" s="1"/>
  <c r="AU214" i="11" s="1"/>
  <c r="AV214" i="11" s="1"/>
  <c r="AW214" i="11" s="1"/>
  <c r="AX214" i="11" s="1"/>
  <c r="AA214" i="11"/>
  <c r="AB214" i="11" s="1"/>
  <c r="AC214" i="11" s="1"/>
  <c r="AD214" i="11" s="1"/>
  <c r="AE214" i="11" s="1"/>
  <c r="K214" i="11"/>
  <c r="L214" i="11" s="1"/>
  <c r="M214" i="11" s="1"/>
  <c r="N214" i="11" s="1"/>
  <c r="O214" i="11" s="1"/>
  <c r="P214" i="11" s="1"/>
  <c r="Q214" i="11" s="1"/>
  <c r="R214" i="11" s="1"/>
  <c r="S214" i="11" s="1"/>
  <c r="T214" i="11" s="1"/>
  <c r="U214" i="11" s="1"/>
  <c r="V214" i="11" s="1"/>
  <c r="W214" i="11" s="1"/>
  <c r="X214" i="11" s="1"/>
  <c r="Y214" i="11" s="1"/>
  <c r="Z214" i="11" s="1"/>
  <c r="J214" i="11"/>
  <c r="L213" i="11"/>
  <c r="M213" i="11" s="1"/>
  <c r="N213" i="11" s="1"/>
  <c r="O213" i="11" s="1"/>
  <c r="P213" i="11" s="1"/>
  <c r="Q213" i="11" s="1"/>
  <c r="R213" i="11" s="1"/>
  <c r="S213" i="11" s="1"/>
  <c r="T213" i="11" s="1"/>
  <c r="U213" i="11" s="1"/>
  <c r="V213" i="11" s="1"/>
  <c r="W213" i="11" s="1"/>
  <c r="X213" i="11" s="1"/>
  <c r="Y213" i="11" s="1"/>
  <c r="Z213" i="11" s="1"/>
  <c r="AA213" i="11" s="1"/>
  <c r="AB213" i="11" s="1"/>
  <c r="AC213" i="11" s="1"/>
  <c r="AD213" i="11" s="1"/>
  <c r="AE213" i="11" s="1"/>
  <c r="AF213" i="11" s="1"/>
  <c r="AG213" i="11" s="1"/>
  <c r="AH213" i="11" s="1"/>
  <c r="AI213" i="11" s="1"/>
  <c r="AJ213" i="11" s="1"/>
  <c r="AK213" i="11" s="1"/>
  <c r="AL213" i="11" s="1"/>
  <c r="AM213" i="11" s="1"/>
  <c r="AN213" i="11" s="1"/>
  <c r="AO213" i="11" s="1"/>
  <c r="AP213" i="11" s="1"/>
  <c r="AQ213" i="11" s="1"/>
  <c r="AR213" i="11" s="1"/>
  <c r="AS213" i="11" s="1"/>
  <c r="AT213" i="11" s="1"/>
  <c r="AU213" i="11" s="1"/>
  <c r="AV213" i="11" s="1"/>
  <c r="AW213" i="11" s="1"/>
  <c r="AX213" i="11" s="1"/>
  <c r="J213" i="11"/>
  <c r="K213" i="11" s="1"/>
  <c r="X212" i="11"/>
  <c r="Y212" i="11" s="1"/>
  <c r="Z212" i="11" s="1"/>
  <c r="AA212" i="11" s="1"/>
  <c r="AB212" i="11" s="1"/>
  <c r="AC212" i="11" s="1"/>
  <c r="AD212" i="11" s="1"/>
  <c r="AE212" i="11" s="1"/>
  <c r="AF212" i="11" s="1"/>
  <c r="AG212" i="11" s="1"/>
  <c r="AH212" i="11" s="1"/>
  <c r="AI212" i="11" s="1"/>
  <c r="AJ212" i="11" s="1"/>
  <c r="AK212" i="11" s="1"/>
  <c r="AL212" i="11" s="1"/>
  <c r="AM212" i="11" s="1"/>
  <c r="AN212" i="11" s="1"/>
  <c r="AO212" i="11" s="1"/>
  <c r="AP212" i="11" s="1"/>
  <c r="AQ212" i="11" s="1"/>
  <c r="AR212" i="11" s="1"/>
  <c r="AS212" i="11" s="1"/>
  <c r="AT212" i="11" s="1"/>
  <c r="AU212" i="11" s="1"/>
  <c r="AV212" i="11" s="1"/>
  <c r="AW212" i="11" s="1"/>
  <c r="AX212" i="11" s="1"/>
  <c r="P212" i="11"/>
  <c r="Q212" i="11" s="1"/>
  <c r="R212" i="11" s="1"/>
  <c r="S212" i="11" s="1"/>
  <c r="T212" i="11" s="1"/>
  <c r="U212" i="11" s="1"/>
  <c r="V212" i="11" s="1"/>
  <c r="W212" i="11" s="1"/>
  <c r="L212" i="11"/>
  <c r="M212" i="11" s="1"/>
  <c r="N212" i="11" s="1"/>
  <c r="O212" i="11" s="1"/>
  <c r="K212" i="11"/>
  <c r="J212" i="11"/>
  <c r="M211" i="11"/>
  <c r="N211" i="11" s="1"/>
  <c r="O211" i="11" s="1"/>
  <c r="P211" i="11" s="1"/>
  <c r="Q211" i="11" s="1"/>
  <c r="R211" i="11" s="1"/>
  <c r="S211" i="11" s="1"/>
  <c r="T211" i="11" s="1"/>
  <c r="U211" i="11" s="1"/>
  <c r="V211" i="11" s="1"/>
  <c r="W211" i="11" s="1"/>
  <c r="X211" i="11" s="1"/>
  <c r="Y211" i="11" s="1"/>
  <c r="Z211" i="11" s="1"/>
  <c r="AA211" i="11" s="1"/>
  <c r="AB211" i="11" s="1"/>
  <c r="AC211" i="11" s="1"/>
  <c r="AD211" i="11" s="1"/>
  <c r="AE211" i="11" s="1"/>
  <c r="AF211" i="11" s="1"/>
  <c r="AG211" i="11" s="1"/>
  <c r="AH211" i="11" s="1"/>
  <c r="AI211" i="11" s="1"/>
  <c r="AJ211" i="11" s="1"/>
  <c r="AK211" i="11" s="1"/>
  <c r="AL211" i="11" s="1"/>
  <c r="AM211" i="11" s="1"/>
  <c r="AN211" i="11" s="1"/>
  <c r="AO211" i="11" s="1"/>
  <c r="AP211" i="11" s="1"/>
  <c r="AQ211" i="11" s="1"/>
  <c r="AR211" i="11" s="1"/>
  <c r="AS211" i="11" s="1"/>
  <c r="AT211" i="11" s="1"/>
  <c r="AU211" i="11" s="1"/>
  <c r="AV211" i="11" s="1"/>
  <c r="AW211" i="11" s="1"/>
  <c r="AX211" i="11" s="1"/>
  <c r="L211" i="11"/>
  <c r="J211" i="11"/>
  <c r="K211" i="11" s="1"/>
  <c r="AD210" i="11"/>
  <c r="AE210" i="11" s="1"/>
  <c r="AF210" i="11" s="1"/>
  <c r="AG210" i="11" s="1"/>
  <c r="AH210" i="11" s="1"/>
  <c r="AI210" i="11" s="1"/>
  <c r="AJ210" i="11" s="1"/>
  <c r="AK210" i="11" s="1"/>
  <c r="AL210" i="11" s="1"/>
  <c r="AM210" i="11" s="1"/>
  <c r="AN210" i="11" s="1"/>
  <c r="AO210" i="11" s="1"/>
  <c r="AP210" i="11" s="1"/>
  <c r="AQ210" i="11" s="1"/>
  <c r="AR210" i="11" s="1"/>
  <c r="AS210" i="11" s="1"/>
  <c r="AT210" i="11" s="1"/>
  <c r="AU210" i="11" s="1"/>
  <c r="AV210" i="11" s="1"/>
  <c r="AW210" i="11" s="1"/>
  <c r="AX210" i="11" s="1"/>
  <c r="Z210" i="11"/>
  <c r="AA210" i="11" s="1"/>
  <c r="AB210" i="11" s="1"/>
  <c r="AC210" i="11" s="1"/>
  <c r="R210" i="11"/>
  <c r="S210" i="11" s="1"/>
  <c r="T210" i="11" s="1"/>
  <c r="U210" i="11" s="1"/>
  <c r="V210" i="11" s="1"/>
  <c r="W210" i="11" s="1"/>
  <c r="X210" i="11" s="1"/>
  <c r="Y210" i="11" s="1"/>
  <c r="Q210" i="11"/>
  <c r="N210" i="11"/>
  <c r="O210" i="11" s="1"/>
  <c r="P210" i="11" s="1"/>
  <c r="J210" i="11"/>
  <c r="K210" i="11" s="1"/>
  <c r="L210" i="11" s="1"/>
  <c r="M210" i="11" s="1"/>
  <c r="AI209" i="11"/>
  <c r="AJ209" i="11" s="1"/>
  <c r="AK209" i="11" s="1"/>
  <c r="AL209" i="11" s="1"/>
  <c r="AM209" i="11" s="1"/>
  <c r="AN209" i="11" s="1"/>
  <c r="AO209" i="11" s="1"/>
  <c r="AP209" i="11" s="1"/>
  <c r="AQ209" i="11" s="1"/>
  <c r="AR209" i="11" s="1"/>
  <c r="AS209" i="11" s="1"/>
  <c r="AT209" i="11" s="1"/>
  <c r="AU209" i="11" s="1"/>
  <c r="AV209" i="11" s="1"/>
  <c r="AW209" i="11" s="1"/>
  <c r="AX209" i="11" s="1"/>
  <c r="R209" i="11"/>
  <c r="S209" i="11" s="1"/>
  <c r="T209" i="11" s="1"/>
  <c r="U209" i="11" s="1"/>
  <c r="V209" i="11" s="1"/>
  <c r="W209" i="11" s="1"/>
  <c r="X209" i="11" s="1"/>
  <c r="Y209" i="11" s="1"/>
  <c r="Z209" i="11" s="1"/>
  <c r="AA209" i="11" s="1"/>
  <c r="AB209" i="11" s="1"/>
  <c r="AC209" i="11" s="1"/>
  <c r="AD209" i="11" s="1"/>
  <c r="AE209" i="11" s="1"/>
  <c r="AF209" i="11" s="1"/>
  <c r="AG209" i="11" s="1"/>
  <c r="AH209" i="11" s="1"/>
  <c r="O209" i="11"/>
  <c r="P209" i="11" s="1"/>
  <c r="Q209" i="11" s="1"/>
  <c r="K209" i="11"/>
  <c r="L209" i="11" s="1"/>
  <c r="M209" i="11" s="1"/>
  <c r="N209" i="11" s="1"/>
  <c r="J209" i="11"/>
  <c r="X208" i="11"/>
  <c r="Y208" i="11" s="1"/>
  <c r="Z208" i="11" s="1"/>
  <c r="AA208" i="11" s="1"/>
  <c r="AB208" i="11" s="1"/>
  <c r="AC208" i="11" s="1"/>
  <c r="AD208" i="11" s="1"/>
  <c r="AE208" i="11" s="1"/>
  <c r="AF208" i="11" s="1"/>
  <c r="AG208" i="11" s="1"/>
  <c r="AH208" i="11" s="1"/>
  <c r="AI208" i="11" s="1"/>
  <c r="AJ208" i="11" s="1"/>
  <c r="AK208" i="11" s="1"/>
  <c r="AL208" i="11" s="1"/>
  <c r="AM208" i="11" s="1"/>
  <c r="AN208" i="11" s="1"/>
  <c r="AO208" i="11" s="1"/>
  <c r="AP208" i="11" s="1"/>
  <c r="AQ208" i="11" s="1"/>
  <c r="AR208" i="11" s="1"/>
  <c r="AS208" i="11" s="1"/>
  <c r="AT208" i="11" s="1"/>
  <c r="AU208" i="11" s="1"/>
  <c r="AV208" i="11" s="1"/>
  <c r="AW208" i="11" s="1"/>
  <c r="AX208" i="11" s="1"/>
  <c r="P208" i="11"/>
  <c r="Q208" i="11" s="1"/>
  <c r="R208" i="11" s="1"/>
  <c r="S208" i="11" s="1"/>
  <c r="T208" i="11" s="1"/>
  <c r="U208" i="11" s="1"/>
  <c r="V208" i="11" s="1"/>
  <c r="W208" i="11" s="1"/>
  <c r="L208" i="11"/>
  <c r="M208" i="11" s="1"/>
  <c r="N208" i="11" s="1"/>
  <c r="O208" i="11" s="1"/>
  <c r="K208" i="11"/>
  <c r="J208" i="11"/>
  <c r="M207" i="11"/>
  <c r="N207" i="11" s="1"/>
  <c r="O207" i="11" s="1"/>
  <c r="P207" i="11" s="1"/>
  <c r="Q207" i="11" s="1"/>
  <c r="R207" i="11" s="1"/>
  <c r="S207" i="11" s="1"/>
  <c r="T207" i="11" s="1"/>
  <c r="U207" i="11" s="1"/>
  <c r="V207" i="11" s="1"/>
  <c r="W207" i="11" s="1"/>
  <c r="X207" i="11" s="1"/>
  <c r="Y207" i="11" s="1"/>
  <c r="Z207" i="11" s="1"/>
  <c r="AA207" i="11" s="1"/>
  <c r="AB207" i="11" s="1"/>
  <c r="AC207" i="11" s="1"/>
  <c r="AD207" i="11" s="1"/>
  <c r="AE207" i="11" s="1"/>
  <c r="AF207" i="11" s="1"/>
  <c r="AG207" i="11" s="1"/>
  <c r="AH207" i="11" s="1"/>
  <c r="AI207" i="11" s="1"/>
  <c r="AJ207" i="11" s="1"/>
  <c r="AK207" i="11" s="1"/>
  <c r="AL207" i="11" s="1"/>
  <c r="AM207" i="11" s="1"/>
  <c r="AN207" i="11" s="1"/>
  <c r="AO207" i="11" s="1"/>
  <c r="AP207" i="11" s="1"/>
  <c r="AQ207" i="11" s="1"/>
  <c r="AR207" i="11" s="1"/>
  <c r="AS207" i="11" s="1"/>
  <c r="AT207" i="11" s="1"/>
  <c r="AU207" i="11" s="1"/>
  <c r="AV207" i="11" s="1"/>
  <c r="AW207" i="11" s="1"/>
  <c r="AX207" i="11" s="1"/>
  <c r="L207" i="11"/>
  <c r="K207" i="11"/>
  <c r="J207" i="11"/>
  <c r="AX206" i="11"/>
  <c r="J206" i="11"/>
  <c r="K206" i="11" s="1"/>
  <c r="L206" i="11" s="1"/>
  <c r="M206" i="11" s="1"/>
  <c r="N206" i="11" s="1"/>
  <c r="O206" i="11" s="1"/>
  <c r="P206" i="11" s="1"/>
  <c r="Q206" i="11" s="1"/>
  <c r="R206" i="11" s="1"/>
  <c r="S206" i="11" s="1"/>
  <c r="T206" i="11" s="1"/>
  <c r="U206" i="11" s="1"/>
  <c r="V206" i="11" s="1"/>
  <c r="W206" i="11" s="1"/>
  <c r="X206" i="11" s="1"/>
  <c r="Y206" i="11" s="1"/>
  <c r="Z206" i="11" s="1"/>
  <c r="AA206" i="11" s="1"/>
  <c r="AB206" i="11" s="1"/>
  <c r="AC206" i="11" s="1"/>
  <c r="AD206" i="11" s="1"/>
  <c r="AE206" i="11" s="1"/>
  <c r="AF206" i="11" s="1"/>
  <c r="AG206" i="11" s="1"/>
  <c r="AH206" i="11" s="1"/>
  <c r="AI206" i="11" s="1"/>
  <c r="AJ206" i="11" s="1"/>
  <c r="AK206" i="11" s="1"/>
  <c r="AL206" i="11" s="1"/>
  <c r="AM206" i="11" s="1"/>
  <c r="AN206" i="11" s="1"/>
  <c r="AO206" i="11" s="1"/>
  <c r="AP206" i="11" s="1"/>
  <c r="AQ206" i="11" s="1"/>
  <c r="AR206" i="11" s="1"/>
  <c r="AS206" i="11" s="1"/>
  <c r="AT206" i="11" s="1"/>
  <c r="AU206" i="11" s="1"/>
  <c r="AV206" i="11" s="1"/>
  <c r="AW206" i="11" s="1"/>
  <c r="AD205" i="11"/>
  <c r="AE205" i="11" s="1"/>
  <c r="AF205" i="11" s="1"/>
  <c r="AG205" i="11" s="1"/>
  <c r="AH205" i="11" s="1"/>
  <c r="AI205" i="11" s="1"/>
  <c r="AJ205" i="11" s="1"/>
  <c r="AK205" i="11" s="1"/>
  <c r="AL205" i="11" s="1"/>
  <c r="AM205" i="11" s="1"/>
  <c r="AN205" i="11" s="1"/>
  <c r="AO205" i="11" s="1"/>
  <c r="AP205" i="11" s="1"/>
  <c r="AQ205" i="11" s="1"/>
  <c r="AR205" i="11" s="1"/>
  <c r="AS205" i="11" s="1"/>
  <c r="AT205" i="11" s="1"/>
  <c r="AU205" i="11" s="1"/>
  <c r="AV205" i="11" s="1"/>
  <c r="AW205" i="11" s="1"/>
  <c r="AX205" i="11" s="1"/>
  <c r="J205" i="11"/>
  <c r="K205" i="11" s="1"/>
  <c r="L205" i="11" s="1"/>
  <c r="M205" i="11" s="1"/>
  <c r="N205" i="11" s="1"/>
  <c r="O205" i="11" s="1"/>
  <c r="P205" i="11" s="1"/>
  <c r="Q205" i="11" s="1"/>
  <c r="R205" i="11" s="1"/>
  <c r="S205" i="11" s="1"/>
  <c r="T205" i="11" s="1"/>
  <c r="U205" i="11" s="1"/>
  <c r="V205" i="11" s="1"/>
  <c r="W205" i="11" s="1"/>
  <c r="X205" i="11" s="1"/>
  <c r="Y205" i="11" s="1"/>
  <c r="Z205" i="11" s="1"/>
  <c r="AA205" i="11" s="1"/>
  <c r="AB205" i="11" s="1"/>
  <c r="AC205" i="11" s="1"/>
  <c r="AB204" i="11"/>
  <c r="AC204" i="11" s="1"/>
  <c r="AD204" i="11" s="1"/>
  <c r="AE204" i="11" s="1"/>
  <c r="AF204" i="11" s="1"/>
  <c r="AG204" i="11" s="1"/>
  <c r="AH204" i="11" s="1"/>
  <c r="AI204" i="11" s="1"/>
  <c r="AJ204" i="11" s="1"/>
  <c r="AK204" i="11" s="1"/>
  <c r="AL204" i="11" s="1"/>
  <c r="AM204" i="11" s="1"/>
  <c r="AN204" i="11" s="1"/>
  <c r="AO204" i="11" s="1"/>
  <c r="AP204" i="11" s="1"/>
  <c r="AQ204" i="11" s="1"/>
  <c r="AR204" i="11" s="1"/>
  <c r="AS204" i="11" s="1"/>
  <c r="AT204" i="11" s="1"/>
  <c r="AU204" i="11" s="1"/>
  <c r="AV204" i="11" s="1"/>
  <c r="AW204" i="11" s="1"/>
  <c r="AX204" i="11" s="1"/>
  <c r="AA204" i="11"/>
  <c r="S204" i="11"/>
  <c r="T204" i="11" s="1"/>
  <c r="U204" i="11" s="1"/>
  <c r="V204" i="11" s="1"/>
  <c r="W204" i="11" s="1"/>
  <c r="X204" i="11" s="1"/>
  <c r="Y204" i="11" s="1"/>
  <c r="Z204" i="11" s="1"/>
  <c r="O204" i="11"/>
  <c r="P204" i="11" s="1"/>
  <c r="Q204" i="11" s="1"/>
  <c r="R204" i="11" s="1"/>
  <c r="L204" i="11"/>
  <c r="M204" i="11" s="1"/>
  <c r="N204" i="11" s="1"/>
  <c r="K204" i="11"/>
  <c r="J204" i="11"/>
  <c r="Q203" i="11"/>
  <c r="R203" i="11" s="1"/>
  <c r="S203" i="11" s="1"/>
  <c r="T203" i="11" s="1"/>
  <c r="U203" i="11" s="1"/>
  <c r="V203" i="11" s="1"/>
  <c r="W203" i="11" s="1"/>
  <c r="X203" i="11" s="1"/>
  <c r="Y203" i="11" s="1"/>
  <c r="Z203" i="11" s="1"/>
  <c r="AA203" i="11" s="1"/>
  <c r="AB203" i="11" s="1"/>
  <c r="AC203" i="11" s="1"/>
  <c r="AD203" i="11" s="1"/>
  <c r="AE203" i="11" s="1"/>
  <c r="AF203" i="11" s="1"/>
  <c r="AG203" i="11" s="1"/>
  <c r="AH203" i="11" s="1"/>
  <c r="AI203" i="11" s="1"/>
  <c r="AJ203" i="11" s="1"/>
  <c r="AK203" i="11" s="1"/>
  <c r="AL203" i="11" s="1"/>
  <c r="AM203" i="11" s="1"/>
  <c r="AN203" i="11" s="1"/>
  <c r="AO203" i="11" s="1"/>
  <c r="AP203" i="11" s="1"/>
  <c r="AQ203" i="11" s="1"/>
  <c r="AR203" i="11" s="1"/>
  <c r="AS203" i="11" s="1"/>
  <c r="AT203" i="11" s="1"/>
  <c r="AU203" i="11" s="1"/>
  <c r="AV203" i="11" s="1"/>
  <c r="AW203" i="11" s="1"/>
  <c r="AX203" i="11" s="1"/>
  <c r="P203" i="11"/>
  <c r="M203" i="11"/>
  <c r="N203" i="11" s="1"/>
  <c r="O203" i="11" s="1"/>
  <c r="L203" i="11"/>
  <c r="K203" i="11"/>
  <c r="J203" i="11"/>
  <c r="N202" i="11"/>
  <c r="O202" i="11" s="1"/>
  <c r="P202" i="11" s="1"/>
  <c r="Q202" i="11" s="1"/>
  <c r="R202" i="11" s="1"/>
  <c r="S202" i="11" s="1"/>
  <c r="T202" i="11" s="1"/>
  <c r="U202" i="11" s="1"/>
  <c r="V202" i="11" s="1"/>
  <c r="W202" i="11" s="1"/>
  <c r="X202" i="11" s="1"/>
  <c r="Y202" i="11" s="1"/>
  <c r="Z202" i="11" s="1"/>
  <c r="AA202" i="11" s="1"/>
  <c r="AB202" i="11" s="1"/>
  <c r="AC202" i="11" s="1"/>
  <c r="AD202" i="11" s="1"/>
  <c r="AE202" i="11" s="1"/>
  <c r="AF202" i="11" s="1"/>
  <c r="AG202" i="11" s="1"/>
  <c r="AH202" i="11" s="1"/>
  <c r="AI202" i="11" s="1"/>
  <c r="AJ202" i="11" s="1"/>
  <c r="AK202" i="11" s="1"/>
  <c r="AL202" i="11" s="1"/>
  <c r="AM202" i="11" s="1"/>
  <c r="AN202" i="11" s="1"/>
  <c r="AO202" i="11" s="1"/>
  <c r="AP202" i="11" s="1"/>
  <c r="AQ202" i="11" s="1"/>
  <c r="AR202" i="11" s="1"/>
  <c r="AS202" i="11" s="1"/>
  <c r="AT202" i="11" s="1"/>
  <c r="AU202" i="11" s="1"/>
  <c r="AV202" i="11" s="1"/>
  <c r="AW202" i="11" s="1"/>
  <c r="AX202" i="11" s="1"/>
  <c r="M202" i="11"/>
  <c r="J202" i="11"/>
  <c r="K202" i="11" s="1"/>
  <c r="L202" i="11" s="1"/>
  <c r="K201" i="11"/>
  <c r="L201" i="11" s="1"/>
  <c r="M201" i="11" s="1"/>
  <c r="N201" i="11" s="1"/>
  <c r="O201" i="11" s="1"/>
  <c r="P201" i="11" s="1"/>
  <c r="Q201" i="11" s="1"/>
  <c r="R201" i="11" s="1"/>
  <c r="S201" i="11" s="1"/>
  <c r="T201" i="11" s="1"/>
  <c r="U201" i="11" s="1"/>
  <c r="V201" i="11" s="1"/>
  <c r="W201" i="11" s="1"/>
  <c r="X201" i="11" s="1"/>
  <c r="Y201" i="11" s="1"/>
  <c r="Z201" i="11" s="1"/>
  <c r="AA201" i="11" s="1"/>
  <c r="AB201" i="11" s="1"/>
  <c r="AC201" i="11" s="1"/>
  <c r="AD201" i="11" s="1"/>
  <c r="AE201" i="11" s="1"/>
  <c r="AF201" i="11" s="1"/>
  <c r="AG201" i="11" s="1"/>
  <c r="AH201" i="11" s="1"/>
  <c r="AI201" i="11" s="1"/>
  <c r="AJ201" i="11" s="1"/>
  <c r="AK201" i="11" s="1"/>
  <c r="AL201" i="11" s="1"/>
  <c r="AM201" i="11" s="1"/>
  <c r="AN201" i="11" s="1"/>
  <c r="AO201" i="11" s="1"/>
  <c r="AP201" i="11" s="1"/>
  <c r="AQ201" i="11" s="1"/>
  <c r="AR201" i="11" s="1"/>
  <c r="AS201" i="11" s="1"/>
  <c r="AT201" i="11" s="1"/>
  <c r="AU201" i="11" s="1"/>
  <c r="AV201" i="11" s="1"/>
  <c r="AW201" i="11" s="1"/>
  <c r="AX201" i="11" s="1"/>
  <c r="J201" i="11"/>
  <c r="K200" i="11"/>
  <c r="L200" i="11" s="1"/>
  <c r="M200" i="11" s="1"/>
  <c r="N200" i="11" s="1"/>
  <c r="O200" i="11" s="1"/>
  <c r="P200" i="11" s="1"/>
  <c r="Q200" i="11" s="1"/>
  <c r="R200" i="11" s="1"/>
  <c r="S200" i="11" s="1"/>
  <c r="T200" i="11" s="1"/>
  <c r="U200" i="11" s="1"/>
  <c r="V200" i="11" s="1"/>
  <c r="W200" i="11" s="1"/>
  <c r="X200" i="11" s="1"/>
  <c r="Y200" i="11" s="1"/>
  <c r="Z200" i="11" s="1"/>
  <c r="AA200" i="11" s="1"/>
  <c r="AB200" i="11" s="1"/>
  <c r="AC200" i="11" s="1"/>
  <c r="AD200" i="11" s="1"/>
  <c r="AE200" i="11" s="1"/>
  <c r="AF200" i="11" s="1"/>
  <c r="AG200" i="11" s="1"/>
  <c r="AH200" i="11" s="1"/>
  <c r="AI200" i="11" s="1"/>
  <c r="AJ200" i="11" s="1"/>
  <c r="AK200" i="11" s="1"/>
  <c r="AL200" i="11" s="1"/>
  <c r="AM200" i="11" s="1"/>
  <c r="AN200" i="11" s="1"/>
  <c r="AO200" i="11" s="1"/>
  <c r="AP200" i="11" s="1"/>
  <c r="AQ200" i="11" s="1"/>
  <c r="AR200" i="11" s="1"/>
  <c r="AS200" i="11" s="1"/>
  <c r="AT200" i="11" s="1"/>
  <c r="AU200" i="11" s="1"/>
  <c r="AV200" i="11" s="1"/>
  <c r="AW200" i="11" s="1"/>
  <c r="AX200" i="11" s="1"/>
  <c r="J200" i="11"/>
  <c r="X199" i="11"/>
  <c r="Y199" i="11" s="1"/>
  <c r="Z199" i="11" s="1"/>
  <c r="AA199" i="11" s="1"/>
  <c r="AB199" i="11" s="1"/>
  <c r="AC199" i="11" s="1"/>
  <c r="AD199" i="11" s="1"/>
  <c r="AE199" i="11" s="1"/>
  <c r="AF199" i="11" s="1"/>
  <c r="AG199" i="11" s="1"/>
  <c r="AH199" i="11" s="1"/>
  <c r="AI199" i="11" s="1"/>
  <c r="AJ199" i="11" s="1"/>
  <c r="AK199" i="11" s="1"/>
  <c r="AL199" i="11" s="1"/>
  <c r="AM199" i="11" s="1"/>
  <c r="AN199" i="11" s="1"/>
  <c r="AO199" i="11" s="1"/>
  <c r="AP199" i="11" s="1"/>
  <c r="AQ199" i="11" s="1"/>
  <c r="AR199" i="11" s="1"/>
  <c r="AS199" i="11" s="1"/>
  <c r="AT199" i="11" s="1"/>
  <c r="AU199" i="11" s="1"/>
  <c r="AV199" i="11" s="1"/>
  <c r="AW199" i="11" s="1"/>
  <c r="AX199" i="11" s="1"/>
  <c r="U199" i="11"/>
  <c r="V199" i="11" s="1"/>
  <c r="W199" i="11" s="1"/>
  <c r="P199" i="11"/>
  <c r="Q199" i="11" s="1"/>
  <c r="R199" i="11" s="1"/>
  <c r="S199" i="11" s="1"/>
  <c r="T199" i="11" s="1"/>
  <c r="O199" i="11"/>
  <c r="M199" i="11"/>
  <c r="N199" i="11" s="1"/>
  <c r="K199" i="11"/>
  <c r="L199" i="11" s="1"/>
  <c r="J199" i="11"/>
  <c r="P198" i="11"/>
  <c r="Q198" i="11" s="1"/>
  <c r="R198" i="11" s="1"/>
  <c r="S198" i="11" s="1"/>
  <c r="T198" i="11" s="1"/>
  <c r="U198" i="11" s="1"/>
  <c r="V198" i="11" s="1"/>
  <c r="W198" i="11" s="1"/>
  <c r="X198" i="11" s="1"/>
  <c r="Y198" i="11" s="1"/>
  <c r="Z198" i="11" s="1"/>
  <c r="AA198" i="11" s="1"/>
  <c r="AB198" i="11" s="1"/>
  <c r="AC198" i="11" s="1"/>
  <c r="AD198" i="11" s="1"/>
  <c r="AE198" i="11" s="1"/>
  <c r="AF198" i="11" s="1"/>
  <c r="AG198" i="11" s="1"/>
  <c r="AH198" i="11" s="1"/>
  <c r="AI198" i="11" s="1"/>
  <c r="AJ198" i="11" s="1"/>
  <c r="AK198" i="11" s="1"/>
  <c r="AL198" i="11" s="1"/>
  <c r="AM198" i="11" s="1"/>
  <c r="AN198" i="11" s="1"/>
  <c r="AO198" i="11" s="1"/>
  <c r="AP198" i="11" s="1"/>
  <c r="AQ198" i="11" s="1"/>
  <c r="AR198" i="11" s="1"/>
  <c r="AS198" i="11" s="1"/>
  <c r="AT198" i="11" s="1"/>
  <c r="AU198" i="11" s="1"/>
  <c r="AV198" i="11" s="1"/>
  <c r="AW198" i="11" s="1"/>
  <c r="AX198" i="11" s="1"/>
  <c r="N198" i="11"/>
  <c r="O198" i="11" s="1"/>
  <c r="M198" i="11"/>
  <c r="J198" i="11"/>
  <c r="K198" i="11" s="1"/>
  <c r="L198" i="11" s="1"/>
  <c r="S197" i="11"/>
  <c r="T197" i="11" s="1"/>
  <c r="U197" i="11" s="1"/>
  <c r="V197" i="11" s="1"/>
  <c r="W197" i="11" s="1"/>
  <c r="X197" i="11" s="1"/>
  <c r="Y197" i="11" s="1"/>
  <c r="Z197" i="11" s="1"/>
  <c r="AA197" i="11" s="1"/>
  <c r="AB197" i="11" s="1"/>
  <c r="AC197" i="11" s="1"/>
  <c r="AD197" i="11" s="1"/>
  <c r="AE197" i="11" s="1"/>
  <c r="AF197" i="11" s="1"/>
  <c r="AG197" i="11" s="1"/>
  <c r="AH197" i="11" s="1"/>
  <c r="AI197" i="11" s="1"/>
  <c r="AJ197" i="11" s="1"/>
  <c r="AK197" i="11" s="1"/>
  <c r="AL197" i="11" s="1"/>
  <c r="AM197" i="11" s="1"/>
  <c r="AN197" i="11" s="1"/>
  <c r="AO197" i="11" s="1"/>
  <c r="AP197" i="11" s="1"/>
  <c r="AQ197" i="11" s="1"/>
  <c r="AR197" i="11" s="1"/>
  <c r="AS197" i="11" s="1"/>
  <c r="AT197" i="11" s="1"/>
  <c r="AU197" i="11" s="1"/>
  <c r="AV197" i="11" s="1"/>
  <c r="AW197" i="11" s="1"/>
  <c r="AX197" i="11" s="1"/>
  <c r="N197" i="11"/>
  <c r="O197" i="11" s="1"/>
  <c r="P197" i="11" s="1"/>
  <c r="Q197" i="11" s="1"/>
  <c r="R197" i="11" s="1"/>
  <c r="M197" i="11"/>
  <c r="K197" i="11"/>
  <c r="L197" i="11" s="1"/>
  <c r="J197" i="11"/>
  <c r="J196" i="11"/>
  <c r="K196" i="11" s="1"/>
  <c r="L196" i="11" s="1"/>
  <c r="M196" i="11" s="1"/>
  <c r="N196" i="11" s="1"/>
  <c r="O196" i="11" s="1"/>
  <c r="P196" i="11" s="1"/>
  <c r="Q196" i="11" s="1"/>
  <c r="R196" i="11" s="1"/>
  <c r="S196" i="11" s="1"/>
  <c r="T196" i="11" s="1"/>
  <c r="U196" i="11" s="1"/>
  <c r="V196" i="11" s="1"/>
  <c r="W196" i="11" s="1"/>
  <c r="X196" i="11" s="1"/>
  <c r="Y196" i="11" s="1"/>
  <c r="Z196" i="11" s="1"/>
  <c r="AA196" i="11" s="1"/>
  <c r="AB196" i="11" s="1"/>
  <c r="AC196" i="11" s="1"/>
  <c r="AD196" i="11" s="1"/>
  <c r="AE196" i="11" s="1"/>
  <c r="AF196" i="11" s="1"/>
  <c r="AG196" i="11" s="1"/>
  <c r="AH196" i="11" s="1"/>
  <c r="AI196" i="11" s="1"/>
  <c r="AJ196" i="11" s="1"/>
  <c r="AK196" i="11" s="1"/>
  <c r="AL196" i="11" s="1"/>
  <c r="AM196" i="11" s="1"/>
  <c r="AN196" i="11" s="1"/>
  <c r="AO196" i="11" s="1"/>
  <c r="AP196" i="11" s="1"/>
  <c r="AQ196" i="11" s="1"/>
  <c r="AR196" i="11" s="1"/>
  <c r="AS196" i="11" s="1"/>
  <c r="AT196" i="11" s="1"/>
  <c r="AU196" i="11" s="1"/>
  <c r="AV196" i="11" s="1"/>
  <c r="AW196" i="11" s="1"/>
  <c r="AX196" i="11" s="1"/>
  <c r="S195" i="11"/>
  <c r="T195" i="11" s="1"/>
  <c r="U195" i="11" s="1"/>
  <c r="V195" i="11" s="1"/>
  <c r="W195" i="11" s="1"/>
  <c r="X195" i="11" s="1"/>
  <c r="Y195" i="11" s="1"/>
  <c r="Z195" i="11" s="1"/>
  <c r="AA195" i="11" s="1"/>
  <c r="AB195" i="11" s="1"/>
  <c r="AC195" i="11" s="1"/>
  <c r="AD195" i="11" s="1"/>
  <c r="AE195" i="11" s="1"/>
  <c r="AF195" i="11" s="1"/>
  <c r="AG195" i="11" s="1"/>
  <c r="AH195" i="11" s="1"/>
  <c r="AI195" i="11" s="1"/>
  <c r="AJ195" i="11" s="1"/>
  <c r="AK195" i="11" s="1"/>
  <c r="AL195" i="11" s="1"/>
  <c r="AM195" i="11" s="1"/>
  <c r="AN195" i="11" s="1"/>
  <c r="AO195" i="11" s="1"/>
  <c r="AP195" i="11" s="1"/>
  <c r="AQ195" i="11" s="1"/>
  <c r="AR195" i="11" s="1"/>
  <c r="AS195" i="11" s="1"/>
  <c r="AT195" i="11" s="1"/>
  <c r="AU195" i="11" s="1"/>
  <c r="AV195" i="11" s="1"/>
  <c r="AW195" i="11" s="1"/>
  <c r="AX195" i="11" s="1"/>
  <c r="O195" i="11"/>
  <c r="P195" i="11" s="1"/>
  <c r="Q195" i="11" s="1"/>
  <c r="R195" i="11" s="1"/>
  <c r="M195" i="11"/>
  <c r="N195" i="11" s="1"/>
  <c r="L195" i="11"/>
  <c r="K195" i="11"/>
  <c r="J195" i="11"/>
  <c r="M194" i="11"/>
  <c r="N194" i="11" s="1"/>
  <c r="O194" i="11" s="1"/>
  <c r="P194" i="11" s="1"/>
  <c r="Q194" i="11" s="1"/>
  <c r="R194" i="11" s="1"/>
  <c r="S194" i="11" s="1"/>
  <c r="T194" i="11" s="1"/>
  <c r="U194" i="11" s="1"/>
  <c r="V194" i="11" s="1"/>
  <c r="W194" i="11" s="1"/>
  <c r="X194" i="11" s="1"/>
  <c r="Y194" i="11" s="1"/>
  <c r="Z194" i="11" s="1"/>
  <c r="AA194" i="11" s="1"/>
  <c r="AB194" i="11" s="1"/>
  <c r="AC194" i="11" s="1"/>
  <c r="AD194" i="11" s="1"/>
  <c r="AE194" i="11" s="1"/>
  <c r="AF194" i="11" s="1"/>
  <c r="AG194" i="11" s="1"/>
  <c r="AH194" i="11" s="1"/>
  <c r="AI194" i="11" s="1"/>
  <c r="AJ194" i="11" s="1"/>
  <c r="AK194" i="11" s="1"/>
  <c r="AL194" i="11" s="1"/>
  <c r="AM194" i="11" s="1"/>
  <c r="AN194" i="11" s="1"/>
  <c r="AO194" i="11" s="1"/>
  <c r="AP194" i="11" s="1"/>
  <c r="AQ194" i="11" s="1"/>
  <c r="AR194" i="11" s="1"/>
  <c r="AS194" i="11" s="1"/>
  <c r="AT194" i="11" s="1"/>
  <c r="AU194" i="11" s="1"/>
  <c r="AV194" i="11" s="1"/>
  <c r="AW194" i="11" s="1"/>
  <c r="AX194" i="11" s="1"/>
  <c r="L194" i="11"/>
  <c r="J194" i="11"/>
  <c r="K194" i="11" s="1"/>
  <c r="AA193" i="11"/>
  <c r="AB193" i="11" s="1"/>
  <c r="AC193" i="11" s="1"/>
  <c r="AD193" i="11" s="1"/>
  <c r="AE193" i="11" s="1"/>
  <c r="AF193" i="11" s="1"/>
  <c r="AG193" i="11" s="1"/>
  <c r="AH193" i="11" s="1"/>
  <c r="AI193" i="11" s="1"/>
  <c r="AJ193" i="11" s="1"/>
  <c r="AK193" i="11" s="1"/>
  <c r="AL193" i="11" s="1"/>
  <c r="AM193" i="11" s="1"/>
  <c r="AN193" i="11" s="1"/>
  <c r="AO193" i="11" s="1"/>
  <c r="AP193" i="11" s="1"/>
  <c r="AQ193" i="11" s="1"/>
  <c r="AR193" i="11" s="1"/>
  <c r="AS193" i="11" s="1"/>
  <c r="AT193" i="11" s="1"/>
  <c r="AU193" i="11" s="1"/>
  <c r="AV193" i="11" s="1"/>
  <c r="AW193" i="11" s="1"/>
  <c r="AX193" i="11" s="1"/>
  <c r="R193" i="11"/>
  <c r="S193" i="11" s="1"/>
  <c r="T193" i="11" s="1"/>
  <c r="U193" i="11" s="1"/>
  <c r="V193" i="11" s="1"/>
  <c r="W193" i="11" s="1"/>
  <c r="X193" i="11" s="1"/>
  <c r="Y193" i="11" s="1"/>
  <c r="Z193" i="11" s="1"/>
  <c r="Q193" i="11"/>
  <c r="M193" i="11"/>
  <c r="N193" i="11" s="1"/>
  <c r="O193" i="11" s="1"/>
  <c r="P193" i="11" s="1"/>
  <c r="K193" i="11"/>
  <c r="L193" i="11" s="1"/>
  <c r="J193" i="11"/>
  <c r="P192" i="11"/>
  <c r="Q192" i="11" s="1"/>
  <c r="R192" i="11" s="1"/>
  <c r="S192" i="11" s="1"/>
  <c r="T192" i="11" s="1"/>
  <c r="U192" i="11" s="1"/>
  <c r="V192" i="11" s="1"/>
  <c r="W192" i="11" s="1"/>
  <c r="X192" i="11" s="1"/>
  <c r="Y192" i="11" s="1"/>
  <c r="Z192" i="11" s="1"/>
  <c r="AA192" i="11" s="1"/>
  <c r="AB192" i="11" s="1"/>
  <c r="AC192" i="11" s="1"/>
  <c r="AD192" i="11" s="1"/>
  <c r="AE192" i="11" s="1"/>
  <c r="AF192" i="11" s="1"/>
  <c r="AG192" i="11" s="1"/>
  <c r="AH192" i="11" s="1"/>
  <c r="AI192" i="11" s="1"/>
  <c r="AJ192" i="11" s="1"/>
  <c r="AK192" i="11" s="1"/>
  <c r="AL192" i="11" s="1"/>
  <c r="AM192" i="11" s="1"/>
  <c r="AN192" i="11" s="1"/>
  <c r="AO192" i="11" s="1"/>
  <c r="AP192" i="11" s="1"/>
  <c r="AQ192" i="11" s="1"/>
  <c r="AR192" i="11" s="1"/>
  <c r="AS192" i="11" s="1"/>
  <c r="AT192" i="11" s="1"/>
  <c r="AU192" i="11" s="1"/>
  <c r="AV192" i="11" s="1"/>
  <c r="AW192" i="11" s="1"/>
  <c r="AX192" i="11" s="1"/>
  <c r="J192" i="11"/>
  <c r="K192" i="11" s="1"/>
  <c r="L192" i="11" s="1"/>
  <c r="M192" i="11" s="1"/>
  <c r="N192" i="11" s="1"/>
  <c r="O192" i="11" s="1"/>
  <c r="O191" i="11"/>
  <c r="P191" i="11" s="1"/>
  <c r="Q191" i="11" s="1"/>
  <c r="R191" i="11" s="1"/>
  <c r="S191" i="11" s="1"/>
  <c r="T191" i="11" s="1"/>
  <c r="U191" i="11" s="1"/>
  <c r="V191" i="11" s="1"/>
  <c r="W191" i="11" s="1"/>
  <c r="X191" i="11" s="1"/>
  <c r="Y191" i="11" s="1"/>
  <c r="Z191" i="11" s="1"/>
  <c r="AA191" i="11" s="1"/>
  <c r="AB191" i="11" s="1"/>
  <c r="AC191" i="11" s="1"/>
  <c r="AD191" i="11" s="1"/>
  <c r="AE191" i="11" s="1"/>
  <c r="AF191" i="11" s="1"/>
  <c r="AG191" i="11" s="1"/>
  <c r="AH191" i="11" s="1"/>
  <c r="AI191" i="11" s="1"/>
  <c r="AJ191" i="11" s="1"/>
  <c r="AK191" i="11" s="1"/>
  <c r="AL191" i="11" s="1"/>
  <c r="AM191" i="11" s="1"/>
  <c r="AN191" i="11" s="1"/>
  <c r="AO191" i="11" s="1"/>
  <c r="AP191" i="11" s="1"/>
  <c r="AQ191" i="11" s="1"/>
  <c r="AR191" i="11" s="1"/>
  <c r="AS191" i="11" s="1"/>
  <c r="AT191" i="11" s="1"/>
  <c r="AU191" i="11" s="1"/>
  <c r="AV191" i="11" s="1"/>
  <c r="AW191" i="11" s="1"/>
  <c r="AX191" i="11" s="1"/>
  <c r="M191" i="11"/>
  <c r="N191" i="11" s="1"/>
  <c r="L191" i="11"/>
  <c r="K191" i="11"/>
  <c r="J191" i="11"/>
  <c r="M190" i="11"/>
  <c r="N190" i="11" s="1"/>
  <c r="O190" i="11" s="1"/>
  <c r="P190" i="11" s="1"/>
  <c r="Q190" i="11" s="1"/>
  <c r="R190" i="11" s="1"/>
  <c r="S190" i="11" s="1"/>
  <c r="T190" i="11" s="1"/>
  <c r="U190" i="11" s="1"/>
  <c r="V190" i="11" s="1"/>
  <c r="W190" i="11" s="1"/>
  <c r="X190" i="11" s="1"/>
  <c r="Y190" i="11" s="1"/>
  <c r="Z190" i="11" s="1"/>
  <c r="AA190" i="11" s="1"/>
  <c r="AB190" i="11" s="1"/>
  <c r="AC190" i="11" s="1"/>
  <c r="AD190" i="11" s="1"/>
  <c r="AE190" i="11" s="1"/>
  <c r="AF190" i="11" s="1"/>
  <c r="AG190" i="11" s="1"/>
  <c r="AH190" i="11" s="1"/>
  <c r="AI190" i="11" s="1"/>
  <c r="AJ190" i="11" s="1"/>
  <c r="AK190" i="11" s="1"/>
  <c r="AL190" i="11" s="1"/>
  <c r="AM190" i="11" s="1"/>
  <c r="AN190" i="11" s="1"/>
  <c r="AO190" i="11" s="1"/>
  <c r="AP190" i="11" s="1"/>
  <c r="AQ190" i="11" s="1"/>
  <c r="AR190" i="11" s="1"/>
  <c r="AS190" i="11" s="1"/>
  <c r="AT190" i="11" s="1"/>
  <c r="AU190" i="11" s="1"/>
  <c r="AV190" i="11" s="1"/>
  <c r="AW190" i="11" s="1"/>
  <c r="AX190" i="11" s="1"/>
  <c r="L190" i="11"/>
  <c r="J190" i="11"/>
  <c r="K190" i="11" s="1"/>
  <c r="M189" i="11"/>
  <c r="N189" i="11" s="1"/>
  <c r="O189" i="11" s="1"/>
  <c r="P189" i="11" s="1"/>
  <c r="Q189" i="11" s="1"/>
  <c r="R189" i="11" s="1"/>
  <c r="S189" i="11" s="1"/>
  <c r="T189" i="11" s="1"/>
  <c r="U189" i="11" s="1"/>
  <c r="V189" i="11" s="1"/>
  <c r="W189" i="11" s="1"/>
  <c r="X189" i="11" s="1"/>
  <c r="Y189" i="11" s="1"/>
  <c r="Z189" i="11" s="1"/>
  <c r="AA189" i="11" s="1"/>
  <c r="AB189" i="11" s="1"/>
  <c r="AC189" i="11" s="1"/>
  <c r="AD189" i="11" s="1"/>
  <c r="AE189" i="11" s="1"/>
  <c r="AF189" i="11" s="1"/>
  <c r="AG189" i="11" s="1"/>
  <c r="AH189" i="11" s="1"/>
  <c r="AI189" i="11" s="1"/>
  <c r="AJ189" i="11" s="1"/>
  <c r="AK189" i="11" s="1"/>
  <c r="AL189" i="11" s="1"/>
  <c r="AM189" i="11" s="1"/>
  <c r="AN189" i="11" s="1"/>
  <c r="AO189" i="11" s="1"/>
  <c r="AP189" i="11" s="1"/>
  <c r="AQ189" i="11" s="1"/>
  <c r="AR189" i="11" s="1"/>
  <c r="AS189" i="11" s="1"/>
  <c r="AT189" i="11" s="1"/>
  <c r="AU189" i="11" s="1"/>
  <c r="AV189" i="11" s="1"/>
  <c r="AW189" i="11" s="1"/>
  <c r="AX189" i="11" s="1"/>
  <c r="K189" i="11"/>
  <c r="L189" i="11" s="1"/>
  <c r="J189" i="11"/>
  <c r="Z188" i="11"/>
  <c r="AA188" i="11" s="1"/>
  <c r="AB188" i="11" s="1"/>
  <c r="AC188" i="11" s="1"/>
  <c r="AD188" i="11" s="1"/>
  <c r="AE188" i="11" s="1"/>
  <c r="AF188" i="11" s="1"/>
  <c r="AG188" i="11" s="1"/>
  <c r="AH188" i="11" s="1"/>
  <c r="AI188" i="11" s="1"/>
  <c r="AJ188" i="11" s="1"/>
  <c r="AK188" i="11" s="1"/>
  <c r="AL188" i="11" s="1"/>
  <c r="AM188" i="11" s="1"/>
  <c r="AN188" i="11" s="1"/>
  <c r="AO188" i="11" s="1"/>
  <c r="AP188" i="11" s="1"/>
  <c r="AQ188" i="11" s="1"/>
  <c r="AR188" i="11" s="1"/>
  <c r="AS188" i="11" s="1"/>
  <c r="AT188" i="11" s="1"/>
  <c r="AU188" i="11" s="1"/>
  <c r="AV188" i="11" s="1"/>
  <c r="AW188" i="11" s="1"/>
  <c r="AX188" i="11" s="1"/>
  <c r="O188" i="11"/>
  <c r="P188" i="11" s="1"/>
  <c r="Q188" i="11" s="1"/>
  <c r="R188" i="11" s="1"/>
  <c r="S188" i="11" s="1"/>
  <c r="T188" i="11" s="1"/>
  <c r="U188" i="11" s="1"/>
  <c r="V188" i="11" s="1"/>
  <c r="W188" i="11" s="1"/>
  <c r="X188" i="11" s="1"/>
  <c r="Y188" i="11" s="1"/>
  <c r="K188" i="11"/>
  <c r="L188" i="11" s="1"/>
  <c r="M188" i="11" s="1"/>
  <c r="N188" i="11" s="1"/>
  <c r="J188" i="11"/>
  <c r="M187" i="11"/>
  <c r="N187" i="11" s="1"/>
  <c r="O187" i="11" s="1"/>
  <c r="P187" i="11" s="1"/>
  <c r="Q187" i="11" s="1"/>
  <c r="R187" i="11" s="1"/>
  <c r="S187" i="11" s="1"/>
  <c r="T187" i="11" s="1"/>
  <c r="U187" i="11" s="1"/>
  <c r="V187" i="11" s="1"/>
  <c r="W187" i="11" s="1"/>
  <c r="X187" i="11" s="1"/>
  <c r="Y187" i="11" s="1"/>
  <c r="Z187" i="11" s="1"/>
  <c r="AA187" i="11" s="1"/>
  <c r="AB187" i="11" s="1"/>
  <c r="AC187" i="11" s="1"/>
  <c r="AD187" i="11" s="1"/>
  <c r="AE187" i="11" s="1"/>
  <c r="AF187" i="11" s="1"/>
  <c r="AG187" i="11" s="1"/>
  <c r="AH187" i="11" s="1"/>
  <c r="AI187" i="11" s="1"/>
  <c r="AJ187" i="11" s="1"/>
  <c r="AK187" i="11" s="1"/>
  <c r="AL187" i="11" s="1"/>
  <c r="AM187" i="11" s="1"/>
  <c r="AN187" i="11" s="1"/>
  <c r="AO187" i="11" s="1"/>
  <c r="AP187" i="11" s="1"/>
  <c r="AQ187" i="11" s="1"/>
  <c r="AR187" i="11" s="1"/>
  <c r="AS187" i="11" s="1"/>
  <c r="AT187" i="11" s="1"/>
  <c r="AU187" i="11" s="1"/>
  <c r="AV187" i="11" s="1"/>
  <c r="AW187" i="11" s="1"/>
  <c r="AX187" i="11" s="1"/>
  <c r="L187" i="11"/>
  <c r="K187" i="11"/>
  <c r="J187" i="11"/>
  <c r="R186" i="11"/>
  <c r="S186" i="11" s="1"/>
  <c r="T186" i="11" s="1"/>
  <c r="U186" i="11" s="1"/>
  <c r="V186" i="11" s="1"/>
  <c r="W186" i="11" s="1"/>
  <c r="X186" i="11" s="1"/>
  <c r="Y186" i="11" s="1"/>
  <c r="Z186" i="11" s="1"/>
  <c r="AA186" i="11" s="1"/>
  <c r="AB186" i="11" s="1"/>
  <c r="AC186" i="11" s="1"/>
  <c r="AD186" i="11" s="1"/>
  <c r="AE186" i="11" s="1"/>
  <c r="AF186" i="11" s="1"/>
  <c r="AG186" i="11" s="1"/>
  <c r="AH186" i="11" s="1"/>
  <c r="AI186" i="11" s="1"/>
  <c r="AJ186" i="11" s="1"/>
  <c r="AK186" i="11" s="1"/>
  <c r="AL186" i="11" s="1"/>
  <c r="AM186" i="11" s="1"/>
  <c r="AN186" i="11" s="1"/>
  <c r="AO186" i="11" s="1"/>
  <c r="AP186" i="11" s="1"/>
  <c r="AQ186" i="11" s="1"/>
  <c r="AR186" i="11" s="1"/>
  <c r="AS186" i="11" s="1"/>
  <c r="AT186" i="11" s="1"/>
  <c r="AU186" i="11" s="1"/>
  <c r="AV186" i="11" s="1"/>
  <c r="AW186" i="11" s="1"/>
  <c r="AX186" i="11" s="1"/>
  <c r="N186" i="11"/>
  <c r="O186" i="11" s="1"/>
  <c r="P186" i="11" s="1"/>
  <c r="Q186" i="11" s="1"/>
  <c r="M186" i="11"/>
  <c r="L186" i="11"/>
  <c r="J186" i="11"/>
  <c r="K186" i="11" s="1"/>
  <c r="K185" i="11"/>
  <c r="L185" i="11" s="1"/>
  <c r="M185" i="11" s="1"/>
  <c r="N185" i="11" s="1"/>
  <c r="O185" i="11" s="1"/>
  <c r="P185" i="11" s="1"/>
  <c r="Q185" i="11" s="1"/>
  <c r="R185" i="11" s="1"/>
  <c r="S185" i="11" s="1"/>
  <c r="T185" i="11" s="1"/>
  <c r="U185" i="11" s="1"/>
  <c r="V185" i="11" s="1"/>
  <c r="W185" i="11" s="1"/>
  <c r="X185" i="11" s="1"/>
  <c r="Y185" i="11" s="1"/>
  <c r="Z185" i="11" s="1"/>
  <c r="AA185" i="11" s="1"/>
  <c r="AB185" i="11" s="1"/>
  <c r="AC185" i="11" s="1"/>
  <c r="AD185" i="11" s="1"/>
  <c r="AE185" i="11" s="1"/>
  <c r="AF185" i="11" s="1"/>
  <c r="AG185" i="11" s="1"/>
  <c r="AH185" i="11" s="1"/>
  <c r="AI185" i="11" s="1"/>
  <c r="AJ185" i="11" s="1"/>
  <c r="AK185" i="11" s="1"/>
  <c r="AL185" i="11" s="1"/>
  <c r="AM185" i="11" s="1"/>
  <c r="AN185" i="11" s="1"/>
  <c r="AO185" i="11" s="1"/>
  <c r="AP185" i="11" s="1"/>
  <c r="AQ185" i="11" s="1"/>
  <c r="AR185" i="11" s="1"/>
  <c r="AS185" i="11" s="1"/>
  <c r="AT185" i="11" s="1"/>
  <c r="AU185" i="11" s="1"/>
  <c r="AV185" i="11" s="1"/>
  <c r="AW185" i="11" s="1"/>
  <c r="AX185" i="11" s="1"/>
  <c r="J185" i="11"/>
  <c r="K184" i="11"/>
  <c r="L184" i="11" s="1"/>
  <c r="M184" i="11" s="1"/>
  <c r="N184" i="11" s="1"/>
  <c r="O184" i="11" s="1"/>
  <c r="P184" i="11" s="1"/>
  <c r="Q184" i="11" s="1"/>
  <c r="R184" i="11" s="1"/>
  <c r="S184" i="11" s="1"/>
  <c r="T184" i="11" s="1"/>
  <c r="U184" i="11" s="1"/>
  <c r="V184" i="11" s="1"/>
  <c r="W184" i="11" s="1"/>
  <c r="X184" i="11" s="1"/>
  <c r="Y184" i="11" s="1"/>
  <c r="Z184" i="11" s="1"/>
  <c r="AA184" i="11" s="1"/>
  <c r="AB184" i="11" s="1"/>
  <c r="AC184" i="11" s="1"/>
  <c r="AD184" i="11" s="1"/>
  <c r="AE184" i="11" s="1"/>
  <c r="AF184" i="11" s="1"/>
  <c r="AG184" i="11" s="1"/>
  <c r="AH184" i="11" s="1"/>
  <c r="AI184" i="11" s="1"/>
  <c r="AJ184" i="11" s="1"/>
  <c r="AK184" i="11" s="1"/>
  <c r="AL184" i="11" s="1"/>
  <c r="AM184" i="11" s="1"/>
  <c r="AN184" i="11" s="1"/>
  <c r="AO184" i="11" s="1"/>
  <c r="AP184" i="11" s="1"/>
  <c r="AQ184" i="11" s="1"/>
  <c r="AR184" i="11" s="1"/>
  <c r="AS184" i="11" s="1"/>
  <c r="AT184" i="11" s="1"/>
  <c r="AU184" i="11" s="1"/>
  <c r="AV184" i="11" s="1"/>
  <c r="AW184" i="11" s="1"/>
  <c r="AX184" i="11" s="1"/>
  <c r="J184" i="11"/>
  <c r="M183" i="11"/>
  <c r="N183" i="11" s="1"/>
  <c r="O183" i="11" s="1"/>
  <c r="P183" i="11" s="1"/>
  <c r="Q183" i="11" s="1"/>
  <c r="R183" i="11" s="1"/>
  <c r="S183" i="11" s="1"/>
  <c r="T183" i="11" s="1"/>
  <c r="U183" i="11" s="1"/>
  <c r="V183" i="11" s="1"/>
  <c r="W183" i="11" s="1"/>
  <c r="X183" i="11" s="1"/>
  <c r="Y183" i="11" s="1"/>
  <c r="Z183" i="11" s="1"/>
  <c r="AA183" i="11" s="1"/>
  <c r="AB183" i="11" s="1"/>
  <c r="AC183" i="11" s="1"/>
  <c r="AD183" i="11" s="1"/>
  <c r="AE183" i="11" s="1"/>
  <c r="AF183" i="11" s="1"/>
  <c r="AG183" i="11" s="1"/>
  <c r="AH183" i="11" s="1"/>
  <c r="AI183" i="11" s="1"/>
  <c r="AJ183" i="11" s="1"/>
  <c r="AK183" i="11" s="1"/>
  <c r="AL183" i="11" s="1"/>
  <c r="AM183" i="11" s="1"/>
  <c r="AN183" i="11" s="1"/>
  <c r="AO183" i="11" s="1"/>
  <c r="AP183" i="11" s="1"/>
  <c r="AQ183" i="11" s="1"/>
  <c r="AR183" i="11" s="1"/>
  <c r="AS183" i="11" s="1"/>
  <c r="AT183" i="11" s="1"/>
  <c r="AU183" i="11" s="1"/>
  <c r="AV183" i="11" s="1"/>
  <c r="AW183" i="11" s="1"/>
  <c r="AX183" i="11" s="1"/>
  <c r="L183" i="11"/>
  <c r="K183" i="11"/>
  <c r="J183" i="11"/>
  <c r="N182" i="11"/>
  <c r="O182" i="11" s="1"/>
  <c r="P182" i="11" s="1"/>
  <c r="Q182" i="11" s="1"/>
  <c r="R182" i="11" s="1"/>
  <c r="S182" i="11" s="1"/>
  <c r="T182" i="11" s="1"/>
  <c r="U182" i="11" s="1"/>
  <c r="V182" i="11" s="1"/>
  <c r="W182" i="11" s="1"/>
  <c r="X182" i="11" s="1"/>
  <c r="Y182" i="11" s="1"/>
  <c r="Z182" i="11" s="1"/>
  <c r="AA182" i="11" s="1"/>
  <c r="AB182" i="11" s="1"/>
  <c r="AC182" i="11" s="1"/>
  <c r="AD182" i="11" s="1"/>
  <c r="AE182" i="11" s="1"/>
  <c r="AF182" i="11" s="1"/>
  <c r="AG182" i="11" s="1"/>
  <c r="AH182" i="11" s="1"/>
  <c r="AI182" i="11" s="1"/>
  <c r="AJ182" i="11" s="1"/>
  <c r="AK182" i="11" s="1"/>
  <c r="AL182" i="11" s="1"/>
  <c r="AM182" i="11" s="1"/>
  <c r="AN182" i="11" s="1"/>
  <c r="AO182" i="11" s="1"/>
  <c r="AP182" i="11" s="1"/>
  <c r="AQ182" i="11" s="1"/>
  <c r="AR182" i="11" s="1"/>
  <c r="AS182" i="11" s="1"/>
  <c r="AT182" i="11" s="1"/>
  <c r="AU182" i="11" s="1"/>
  <c r="AV182" i="11" s="1"/>
  <c r="AW182" i="11" s="1"/>
  <c r="AX182" i="11" s="1"/>
  <c r="M182" i="11"/>
  <c r="L182" i="11"/>
  <c r="J182" i="11"/>
  <c r="K182" i="11" s="1"/>
  <c r="L181" i="11"/>
  <c r="M181" i="11" s="1"/>
  <c r="N181" i="11" s="1"/>
  <c r="O181" i="11" s="1"/>
  <c r="P181" i="11" s="1"/>
  <c r="Q181" i="11" s="1"/>
  <c r="R181" i="11" s="1"/>
  <c r="S181" i="11" s="1"/>
  <c r="T181" i="11" s="1"/>
  <c r="U181" i="11" s="1"/>
  <c r="V181" i="11" s="1"/>
  <c r="W181" i="11" s="1"/>
  <c r="X181" i="11" s="1"/>
  <c r="Y181" i="11" s="1"/>
  <c r="Z181" i="11" s="1"/>
  <c r="AA181" i="11" s="1"/>
  <c r="AB181" i="11" s="1"/>
  <c r="AC181" i="11" s="1"/>
  <c r="AD181" i="11" s="1"/>
  <c r="AE181" i="11" s="1"/>
  <c r="AF181" i="11" s="1"/>
  <c r="AG181" i="11" s="1"/>
  <c r="AH181" i="11" s="1"/>
  <c r="AI181" i="11" s="1"/>
  <c r="AJ181" i="11" s="1"/>
  <c r="AK181" i="11" s="1"/>
  <c r="AL181" i="11" s="1"/>
  <c r="AM181" i="11" s="1"/>
  <c r="AN181" i="11" s="1"/>
  <c r="AO181" i="11" s="1"/>
  <c r="AP181" i="11" s="1"/>
  <c r="AQ181" i="11" s="1"/>
  <c r="AR181" i="11" s="1"/>
  <c r="AS181" i="11" s="1"/>
  <c r="AT181" i="11" s="1"/>
  <c r="AU181" i="11" s="1"/>
  <c r="AV181" i="11" s="1"/>
  <c r="AW181" i="11" s="1"/>
  <c r="AX181" i="11" s="1"/>
  <c r="K181" i="11"/>
  <c r="J181" i="11"/>
  <c r="P180" i="11"/>
  <c r="Q180" i="11" s="1"/>
  <c r="R180" i="11" s="1"/>
  <c r="S180" i="11" s="1"/>
  <c r="T180" i="11" s="1"/>
  <c r="U180" i="11" s="1"/>
  <c r="V180" i="11" s="1"/>
  <c r="W180" i="11" s="1"/>
  <c r="X180" i="11" s="1"/>
  <c r="Y180" i="11" s="1"/>
  <c r="Z180" i="11" s="1"/>
  <c r="AA180" i="11" s="1"/>
  <c r="AB180" i="11" s="1"/>
  <c r="AC180" i="11" s="1"/>
  <c r="AD180" i="11" s="1"/>
  <c r="AE180" i="11" s="1"/>
  <c r="AF180" i="11" s="1"/>
  <c r="AG180" i="11" s="1"/>
  <c r="AH180" i="11" s="1"/>
  <c r="AI180" i="11" s="1"/>
  <c r="AJ180" i="11" s="1"/>
  <c r="AK180" i="11" s="1"/>
  <c r="AL180" i="11" s="1"/>
  <c r="AM180" i="11" s="1"/>
  <c r="AN180" i="11" s="1"/>
  <c r="AO180" i="11" s="1"/>
  <c r="AP180" i="11" s="1"/>
  <c r="AQ180" i="11" s="1"/>
  <c r="AR180" i="11" s="1"/>
  <c r="AS180" i="11" s="1"/>
  <c r="AT180" i="11" s="1"/>
  <c r="AU180" i="11" s="1"/>
  <c r="AV180" i="11" s="1"/>
  <c r="AW180" i="11" s="1"/>
  <c r="AX180" i="11" s="1"/>
  <c r="M180" i="11"/>
  <c r="N180" i="11" s="1"/>
  <c r="O180" i="11" s="1"/>
  <c r="L180" i="11"/>
  <c r="K180" i="11"/>
  <c r="J180" i="11"/>
  <c r="N179" i="11"/>
  <c r="O179" i="11" s="1"/>
  <c r="P179" i="11" s="1"/>
  <c r="Q179" i="11" s="1"/>
  <c r="R179" i="11" s="1"/>
  <c r="S179" i="11" s="1"/>
  <c r="T179" i="11" s="1"/>
  <c r="U179" i="11" s="1"/>
  <c r="V179" i="11" s="1"/>
  <c r="W179" i="11" s="1"/>
  <c r="X179" i="11" s="1"/>
  <c r="Y179" i="11" s="1"/>
  <c r="Z179" i="11" s="1"/>
  <c r="AA179" i="11" s="1"/>
  <c r="AB179" i="11" s="1"/>
  <c r="AC179" i="11" s="1"/>
  <c r="AD179" i="11" s="1"/>
  <c r="AE179" i="11" s="1"/>
  <c r="AF179" i="11" s="1"/>
  <c r="AG179" i="11" s="1"/>
  <c r="AH179" i="11" s="1"/>
  <c r="AI179" i="11" s="1"/>
  <c r="AJ179" i="11" s="1"/>
  <c r="AK179" i="11" s="1"/>
  <c r="AL179" i="11" s="1"/>
  <c r="AM179" i="11" s="1"/>
  <c r="AN179" i="11" s="1"/>
  <c r="AO179" i="11" s="1"/>
  <c r="AP179" i="11" s="1"/>
  <c r="AQ179" i="11" s="1"/>
  <c r="AR179" i="11" s="1"/>
  <c r="AS179" i="11" s="1"/>
  <c r="AT179" i="11" s="1"/>
  <c r="AU179" i="11" s="1"/>
  <c r="AV179" i="11" s="1"/>
  <c r="AW179" i="11" s="1"/>
  <c r="AX179" i="11" s="1"/>
  <c r="M179" i="11"/>
  <c r="J179" i="11"/>
  <c r="K179" i="11" s="1"/>
  <c r="L179" i="11" s="1"/>
  <c r="N178" i="11"/>
  <c r="O178" i="11" s="1"/>
  <c r="P178" i="11" s="1"/>
  <c r="Q178" i="11" s="1"/>
  <c r="R178" i="11" s="1"/>
  <c r="S178" i="11" s="1"/>
  <c r="T178" i="11" s="1"/>
  <c r="U178" i="11" s="1"/>
  <c r="V178" i="11" s="1"/>
  <c r="W178" i="11" s="1"/>
  <c r="X178" i="11" s="1"/>
  <c r="Y178" i="11" s="1"/>
  <c r="Z178" i="11" s="1"/>
  <c r="AA178" i="11" s="1"/>
  <c r="AB178" i="11" s="1"/>
  <c r="AC178" i="11" s="1"/>
  <c r="AD178" i="11" s="1"/>
  <c r="AE178" i="11" s="1"/>
  <c r="AF178" i="11" s="1"/>
  <c r="AG178" i="11" s="1"/>
  <c r="AH178" i="11" s="1"/>
  <c r="AI178" i="11" s="1"/>
  <c r="AJ178" i="11" s="1"/>
  <c r="AK178" i="11" s="1"/>
  <c r="AL178" i="11" s="1"/>
  <c r="AM178" i="11" s="1"/>
  <c r="AN178" i="11" s="1"/>
  <c r="AO178" i="11" s="1"/>
  <c r="AP178" i="11" s="1"/>
  <c r="AQ178" i="11" s="1"/>
  <c r="AR178" i="11" s="1"/>
  <c r="AS178" i="11" s="1"/>
  <c r="AT178" i="11" s="1"/>
  <c r="AU178" i="11" s="1"/>
  <c r="AV178" i="11" s="1"/>
  <c r="AW178" i="11" s="1"/>
  <c r="AX178" i="11" s="1"/>
  <c r="K178" i="11"/>
  <c r="L178" i="11" s="1"/>
  <c r="M178" i="11" s="1"/>
  <c r="J178" i="11"/>
  <c r="O177" i="11"/>
  <c r="P177" i="11" s="1"/>
  <c r="Q177" i="11" s="1"/>
  <c r="R177" i="11" s="1"/>
  <c r="S177" i="11" s="1"/>
  <c r="T177" i="11" s="1"/>
  <c r="U177" i="11" s="1"/>
  <c r="V177" i="11" s="1"/>
  <c r="W177" i="11" s="1"/>
  <c r="X177" i="11" s="1"/>
  <c r="Y177" i="11" s="1"/>
  <c r="Z177" i="11" s="1"/>
  <c r="AA177" i="11" s="1"/>
  <c r="AB177" i="11" s="1"/>
  <c r="AC177" i="11" s="1"/>
  <c r="AD177" i="11" s="1"/>
  <c r="AE177" i="11" s="1"/>
  <c r="AF177" i="11" s="1"/>
  <c r="AG177" i="11" s="1"/>
  <c r="AH177" i="11" s="1"/>
  <c r="AI177" i="11" s="1"/>
  <c r="AJ177" i="11" s="1"/>
  <c r="AK177" i="11" s="1"/>
  <c r="AL177" i="11" s="1"/>
  <c r="AM177" i="11" s="1"/>
  <c r="AN177" i="11" s="1"/>
  <c r="AO177" i="11" s="1"/>
  <c r="AP177" i="11" s="1"/>
  <c r="AQ177" i="11" s="1"/>
  <c r="AR177" i="11" s="1"/>
  <c r="AS177" i="11" s="1"/>
  <c r="AT177" i="11" s="1"/>
  <c r="AU177" i="11" s="1"/>
  <c r="AV177" i="11" s="1"/>
  <c r="AW177" i="11" s="1"/>
  <c r="AX177" i="11" s="1"/>
  <c r="L177" i="11"/>
  <c r="M177" i="11" s="1"/>
  <c r="N177" i="11" s="1"/>
  <c r="K177" i="11"/>
  <c r="J177" i="11"/>
  <c r="L176" i="11"/>
  <c r="M176" i="11" s="1"/>
  <c r="N176" i="11" s="1"/>
  <c r="O176" i="11" s="1"/>
  <c r="P176" i="11" s="1"/>
  <c r="Q176" i="11" s="1"/>
  <c r="R176" i="11" s="1"/>
  <c r="S176" i="11" s="1"/>
  <c r="T176" i="11" s="1"/>
  <c r="U176" i="11" s="1"/>
  <c r="V176" i="11" s="1"/>
  <c r="W176" i="11" s="1"/>
  <c r="X176" i="11" s="1"/>
  <c r="Y176" i="11" s="1"/>
  <c r="Z176" i="11" s="1"/>
  <c r="AA176" i="11" s="1"/>
  <c r="AB176" i="11" s="1"/>
  <c r="AC176" i="11" s="1"/>
  <c r="AD176" i="11" s="1"/>
  <c r="AE176" i="11" s="1"/>
  <c r="AF176" i="11" s="1"/>
  <c r="AG176" i="11" s="1"/>
  <c r="AH176" i="11" s="1"/>
  <c r="AI176" i="11" s="1"/>
  <c r="AJ176" i="11" s="1"/>
  <c r="AK176" i="11" s="1"/>
  <c r="AL176" i="11" s="1"/>
  <c r="AM176" i="11" s="1"/>
  <c r="AN176" i="11" s="1"/>
  <c r="AO176" i="11" s="1"/>
  <c r="AP176" i="11" s="1"/>
  <c r="AQ176" i="11" s="1"/>
  <c r="AR176" i="11" s="1"/>
  <c r="AS176" i="11" s="1"/>
  <c r="AT176" i="11" s="1"/>
  <c r="AU176" i="11" s="1"/>
  <c r="AV176" i="11" s="1"/>
  <c r="AW176" i="11" s="1"/>
  <c r="AX176" i="11" s="1"/>
  <c r="K176" i="11"/>
  <c r="J176" i="11"/>
  <c r="N175" i="11"/>
  <c r="O175" i="11" s="1"/>
  <c r="P175" i="11" s="1"/>
  <c r="Q175" i="11" s="1"/>
  <c r="R175" i="11" s="1"/>
  <c r="S175" i="11" s="1"/>
  <c r="T175" i="11" s="1"/>
  <c r="U175" i="11" s="1"/>
  <c r="V175" i="11" s="1"/>
  <c r="W175" i="11" s="1"/>
  <c r="X175" i="11" s="1"/>
  <c r="Y175" i="11" s="1"/>
  <c r="Z175" i="11" s="1"/>
  <c r="AA175" i="11" s="1"/>
  <c r="AB175" i="11" s="1"/>
  <c r="AC175" i="11" s="1"/>
  <c r="AD175" i="11" s="1"/>
  <c r="AE175" i="11" s="1"/>
  <c r="AF175" i="11" s="1"/>
  <c r="AG175" i="11" s="1"/>
  <c r="AH175" i="11" s="1"/>
  <c r="AI175" i="11" s="1"/>
  <c r="AJ175" i="11" s="1"/>
  <c r="AK175" i="11" s="1"/>
  <c r="AL175" i="11" s="1"/>
  <c r="AM175" i="11" s="1"/>
  <c r="AN175" i="11" s="1"/>
  <c r="AO175" i="11" s="1"/>
  <c r="AP175" i="11" s="1"/>
  <c r="AQ175" i="11" s="1"/>
  <c r="AR175" i="11" s="1"/>
  <c r="AS175" i="11" s="1"/>
  <c r="AT175" i="11" s="1"/>
  <c r="AU175" i="11" s="1"/>
  <c r="AV175" i="11" s="1"/>
  <c r="AW175" i="11" s="1"/>
  <c r="AX175" i="11" s="1"/>
  <c r="M175" i="11"/>
  <c r="J175" i="11"/>
  <c r="K175" i="11" s="1"/>
  <c r="L175" i="11" s="1"/>
  <c r="O174" i="11"/>
  <c r="P174" i="11" s="1"/>
  <c r="Q174" i="11" s="1"/>
  <c r="R174" i="11" s="1"/>
  <c r="S174" i="11" s="1"/>
  <c r="T174" i="11" s="1"/>
  <c r="U174" i="11" s="1"/>
  <c r="V174" i="11" s="1"/>
  <c r="W174" i="11" s="1"/>
  <c r="X174" i="11" s="1"/>
  <c r="Y174" i="11" s="1"/>
  <c r="Z174" i="11" s="1"/>
  <c r="AA174" i="11" s="1"/>
  <c r="AB174" i="11" s="1"/>
  <c r="AC174" i="11" s="1"/>
  <c r="AD174" i="11" s="1"/>
  <c r="AE174" i="11" s="1"/>
  <c r="AF174" i="11" s="1"/>
  <c r="AG174" i="11" s="1"/>
  <c r="AH174" i="11" s="1"/>
  <c r="AI174" i="11" s="1"/>
  <c r="AJ174" i="11" s="1"/>
  <c r="AK174" i="11" s="1"/>
  <c r="AL174" i="11" s="1"/>
  <c r="AM174" i="11" s="1"/>
  <c r="AN174" i="11" s="1"/>
  <c r="AO174" i="11" s="1"/>
  <c r="AP174" i="11" s="1"/>
  <c r="AQ174" i="11" s="1"/>
  <c r="AR174" i="11" s="1"/>
  <c r="AS174" i="11" s="1"/>
  <c r="AT174" i="11" s="1"/>
  <c r="AU174" i="11" s="1"/>
  <c r="AV174" i="11" s="1"/>
  <c r="AW174" i="11" s="1"/>
  <c r="AX174" i="11" s="1"/>
  <c r="J174" i="11"/>
  <c r="K174" i="11" s="1"/>
  <c r="L174" i="11" s="1"/>
  <c r="M174" i="11" s="1"/>
  <c r="N174" i="11" s="1"/>
  <c r="X173" i="11"/>
  <c r="Y173" i="11" s="1"/>
  <c r="Z173" i="11" s="1"/>
  <c r="AA173" i="11" s="1"/>
  <c r="AB173" i="11" s="1"/>
  <c r="AC173" i="11" s="1"/>
  <c r="AD173" i="11" s="1"/>
  <c r="AE173" i="11" s="1"/>
  <c r="AF173" i="11" s="1"/>
  <c r="AG173" i="11" s="1"/>
  <c r="AH173" i="11" s="1"/>
  <c r="AI173" i="11" s="1"/>
  <c r="AJ173" i="11" s="1"/>
  <c r="AK173" i="11" s="1"/>
  <c r="AL173" i="11" s="1"/>
  <c r="AM173" i="11" s="1"/>
  <c r="AN173" i="11" s="1"/>
  <c r="AO173" i="11" s="1"/>
  <c r="AP173" i="11" s="1"/>
  <c r="AQ173" i="11" s="1"/>
  <c r="AR173" i="11" s="1"/>
  <c r="AS173" i="11" s="1"/>
  <c r="AT173" i="11" s="1"/>
  <c r="AU173" i="11" s="1"/>
  <c r="AV173" i="11" s="1"/>
  <c r="AW173" i="11" s="1"/>
  <c r="AX173" i="11" s="1"/>
  <c r="K173" i="11"/>
  <c r="L173" i="11" s="1"/>
  <c r="M173" i="11" s="1"/>
  <c r="N173" i="11" s="1"/>
  <c r="O173" i="11" s="1"/>
  <c r="P173" i="11" s="1"/>
  <c r="Q173" i="11" s="1"/>
  <c r="R173" i="11" s="1"/>
  <c r="S173" i="11" s="1"/>
  <c r="T173" i="11" s="1"/>
  <c r="U173" i="11" s="1"/>
  <c r="V173" i="11" s="1"/>
  <c r="W173" i="11" s="1"/>
  <c r="J173" i="11"/>
  <c r="AJ172" i="11"/>
  <c r="AK172" i="11" s="1"/>
  <c r="AL172" i="11" s="1"/>
  <c r="AM172" i="11" s="1"/>
  <c r="AN172" i="11" s="1"/>
  <c r="AO172" i="11" s="1"/>
  <c r="AP172" i="11" s="1"/>
  <c r="AQ172" i="11" s="1"/>
  <c r="AR172" i="11" s="1"/>
  <c r="AS172" i="11" s="1"/>
  <c r="AT172" i="11" s="1"/>
  <c r="AU172" i="11" s="1"/>
  <c r="AV172" i="11" s="1"/>
  <c r="AW172" i="11" s="1"/>
  <c r="AX172" i="11" s="1"/>
  <c r="L172" i="11"/>
  <c r="M172" i="11" s="1"/>
  <c r="N172" i="11" s="1"/>
  <c r="O172" i="11" s="1"/>
  <c r="P172" i="11" s="1"/>
  <c r="Q172" i="11" s="1"/>
  <c r="R172" i="11" s="1"/>
  <c r="S172" i="11" s="1"/>
  <c r="T172" i="11" s="1"/>
  <c r="U172" i="11" s="1"/>
  <c r="V172" i="11" s="1"/>
  <c r="W172" i="11" s="1"/>
  <c r="X172" i="11" s="1"/>
  <c r="Y172" i="11" s="1"/>
  <c r="Z172" i="11" s="1"/>
  <c r="AA172" i="11" s="1"/>
  <c r="AB172" i="11" s="1"/>
  <c r="AC172" i="11" s="1"/>
  <c r="AD172" i="11" s="1"/>
  <c r="AE172" i="11" s="1"/>
  <c r="AF172" i="11" s="1"/>
  <c r="AG172" i="11" s="1"/>
  <c r="AH172" i="11" s="1"/>
  <c r="AI172" i="11" s="1"/>
  <c r="K172" i="11"/>
  <c r="J172" i="11"/>
  <c r="Z171" i="11"/>
  <c r="AA171" i="11" s="1"/>
  <c r="AB171" i="11" s="1"/>
  <c r="AC171" i="11" s="1"/>
  <c r="AD171" i="11" s="1"/>
  <c r="AE171" i="11" s="1"/>
  <c r="AF171" i="11" s="1"/>
  <c r="AG171" i="11" s="1"/>
  <c r="AH171" i="11" s="1"/>
  <c r="AI171" i="11" s="1"/>
  <c r="AJ171" i="11" s="1"/>
  <c r="AK171" i="11" s="1"/>
  <c r="AL171" i="11" s="1"/>
  <c r="AM171" i="11" s="1"/>
  <c r="AN171" i="11" s="1"/>
  <c r="AO171" i="11" s="1"/>
  <c r="AP171" i="11" s="1"/>
  <c r="AQ171" i="11" s="1"/>
  <c r="AR171" i="11" s="1"/>
  <c r="AS171" i="11" s="1"/>
  <c r="AT171" i="11" s="1"/>
  <c r="AU171" i="11" s="1"/>
  <c r="AV171" i="11" s="1"/>
  <c r="AW171" i="11" s="1"/>
  <c r="AX171" i="11" s="1"/>
  <c r="J171" i="11"/>
  <c r="K171" i="11" s="1"/>
  <c r="L171" i="11" s="1"/>
  <c r="M171" i="11" s="1"/>
  <c r="N171" i="11" s="1"/>
  <c r="O171" i="11" s="1"/>
  <c r="P171" i="11" s="1"/>
  <c r="Q171" i="11" s="1"/>
  <c r="R171" i="11" s="1"/>
  <c r="S171" i="11" s="1"/>
  <c r="T171" i="11" s="1"/>
  <c r="U171" i="11" s="1"/>
  <c r="V171" i="11" s="1"/>
  <c r="W171" i="11" s="1"/>
  <c r="X171" i="11" s="1"/>
  <c r="Y171" i="11" s="1"/>
  <c r="J170" i="11"/>
  <c r="K170" i="11" s="1"/>
  <c r="L170" i="11" s="1"/>
  <c r="M170" i="11" s="1"/>
  <c r="N170" i="11" s="1"/>
  <c r="O170" i="11" s="1"/>
  <c r="P170" i="11" s="1"/>
  <c r="Q170" i="11" s="1"/>
  <c r="R170" i="11" s="1"/>
  <c r="S170" i="11" s="1"/>
  <c r="T170" i="11" s="1"/>
  <c r="U170" i="11" s="1"/>
  <c r="V170" i="11" s="1"/>
  <c r="W170" i="11" s="1"/>
  <c r="X170" i="11" s="1"/>
  <c r="Y170" i="11" s="1"/>
  <c r="Z170" i="11" s="1"/>
  <c r="AA170" i="11" s="1"/>
  <c r="AB170" i="11" s="1"/>
  <c r="AC170" i="11" s="1"/>
  <c r="AD170" i="11" s="1"/>
  <c r="AE170" i="11" s="1"/>
  <c r="AF170" i="11" s="1"/>
  <c r="AG170" i="11" s="1"/>
  <c r="AH170" i="11" s="1"/>
  <c r="AI170" i="11" s="1"/>
  <c r="AJ170" i="11" s="1"/>
  <c r="AK170" i="11" s="1"/>
  <c r="AL170" i="11" s="1"/>
  <c r="AM170" i="11" s="1"/>
  <c r="AN170" i="11" s="1"/>
  <c r="AO170" i="11" s="1"/>
  <c r="AP170" i="11" s="1"/>
  <c r="AQ170" i="11" s="1"/>
  <c r="AR170" i="11" s="1"/>
  <c r="AS170" i="11" s="1"/>
  <c r="AT170" i="11" s="1"/>
  <c r="AU170" i="11" s="1"/>
  <c r="AV170" i="11" s="1"/>
  <c r="AW170" i="11" s="1"/>
  <c r="AX170" i="11" s="1"/>
  <c r="AA169" i="11"/>
  <c r="AB169" i="11" s="1"/>
  <c r="AC169" i="11" s="1"/>
  <c r="AD169" i="11" s="1"/>
  <c r="AE169" i="11" s="1"/>
  <c r="AF169" i="11" s="1"/>
  <c r="AG169" i="11" s="1"/>
  <c r="AH169" i="11" s="1"/>
  <c r="AI169" i="11" s="1"/>
  <c r="AJ169" i="11" s="1"/>
  <c r="AK169" i="11" s="1"/>
  <c r="AL169" i="11" s="1"/>
  <c r="AM169" i="11" s="1"/>
  <c r="AN169" i="11" s="1"/>
  <c r="AO169" i="11" s="1"/>
  <c r="AP169" i="11" s="1"/>
  <c r="AQ169" i="11" s="1"/>
  <c r="AR169" i="11" s="1"/>
  <c r="AS169" i="11" s="1"/>
  <c r="AT169" i="11" s="1"/>
  <c r="AU169" i="11" s="1"/>
  <c r="AV169" i="11" s="1"/>
  <c r="AW169" i="11" s="1"/>
  <c r="AX169" i="11" s="1"/>
  <c r="K169" i="11"/>
  <c r="L169" i="11" s="1"/>
  <c r="M169" i="11" s="1"/>
  <c r="N169" i="11" s="1"/>
  <c r="O169" i="11" s="1"/>
  <c r="P169" i="11" s="1"/>
  <c r="Q169" i="11" s="1"/>
  <c r="R169" i="11" s="1"/>
  <c r="S169" i="11" s="1"/>
  <c r="T169" i="11" s="1"/>
  <c r="U169" i="11" s="1"/>
  <c r="V169" i="11" s="1"/>
  <c r="W169" i="11" s="1"/>
  <c r="X169" i="11" s="1"/>
  <c r="Y169" i="11" s="1"/>
  <c r="Z169" i="11" s="1"/>
  <c r="J169" i="11"/>
  <c r="W168" i="11"/>
  <c r="X168" i="11" s="1"/>
  <c r="Y168" i="11" s="1"/>
  <c r="Z168" i="11" s="1"/>
  <c r="AA168" i="11" s="1"/>
  <c r="AB168" i="11" s="1"/>
  <c r="AC168" i="11" s="1"/>
  <c r="AD168" i="11" s="1"/>
  <c r="AE168" i="11" s="1"/>
  <c r="AF168" i="11" s="1"/>
  <c r="AG168" i="11" s="1"/>
  <c r="AH168" i="11" s="1"/>
  <c r="AI168" i="11" s="1"/>
  <c r="AJ168" i="11" s="1"/>
  <c r="AK168" i="11" s="1"/>
  <c r="AL168" i="11" s="1"/>
  <c r="AM168" i="11" s="1"/>
  <c r="AN168" i="11" s="1"/>
  <c r="AO168" i="11" s="1"/>
  <c r="AP168" i="11" s="1"/>
  <c r="AQ168" i="11" s="1"/>
  <c r="AR168" i="11" s="1"/>
  <c r="AS168" i="11" s="1"/>
  <c r="AT168" i="11" s="1"/>
  <c r="AU168" i="11" s="1"/>
  <c r="AV168" i="11" s="1"/>
  <c r="AW168" i="11" s="1"/>
  <c r="AX168" i="11" s="1"/>
  <c r="L168" i="11"/>
  <c r="M168" i="11" s="1"/>
  <c r="N168" i="11" s="1"/>
  <c r="O168" i="11" s="1"/>
  <c r="P168" i="11" s="1"/>
  <c r="Q168" i="11" s="1"/>
  <c r="R168" i="11" s="1"/>
  <c r="S168" i="11" s="1"/>
  <c r="T168" i="11" s="1"/>
  <c r="U168" i="11" s="1"/>
  <c r="V168" i="11" s="1"/>
  <c r="K168" i="11"/>
  <c r="J168" i="11"/>
  <c r="AH167" i="11"/>
  <c r="AI167" i="11" s="1"/>
  <c r="AJ167" i="11" s="1"/>
  <c r="AK167" i="11" s="1"/>
  <c r="AL167" i="11" s="1"/>
  <c r="AM167" i="11" s="1"/>
  <c r="AN167" i="11" s="1"/>
  <c r="AO167" i="11" s="1"/>
  <c r="AP167" i="11" s="1"/>
  <c r="AQ167" i="11" s="1"/>
  <c r="AR167" i="11" s="1"/>
  <c r="AS167" i="11" s="1"/>
  <c r="AT167" i="11" s="1"/>
  <c r="AU167" i="11" s="1"/>
  <c r="AV167" i="11" s="1"/>
  <c r="AW167" i="11" s="1"/>
  <c r="AX167" i="11" s="1"/>
  <c r="M167" i="11"/>
  <c r="N167" i="11" s="1"/>
  <c r="O167" i="11" s="1"/>
  <c r="P167" i="11" s="1"/>
  <c r="Q167" i="11" s="1"/>
  <c r="R167" i="11" s="1"/>
  <c r="S167" i="11" s="1"/>
  <c r="T167" i="11" s="1"/>
  <c r="U167" i="11" s="1"/>
  <c r="V167" i="11" s="1"/>
  <c r="W167" i="11" s="1"/>
  <c r="X167" i="11" s="1"/>
  <c r="Y167" i="11" s="1"/>
  <c r="Z167" i="11" s="1"/>
  <c r="AA167" i="11" s="1"/>
  <c r="AB167" i="11" s="1"/>
  <c r="AC167" i="11" s="1"/>
  <c r="AD167" i="11" s="1"/>
  <c r="AE167" i="11" s="1"/>
  <c r="AF167" i="11" s="1"/>
  <c r="AG167" i="11" s="1"/>
  <c r="L167" i="11"/>
  <c r="J167" i="11"/>
  <c r="K167" i="11" s="1"/>
  <c r="J166" i="11"/>
  <c r="K166" i="11" s="1"/>
  <c r="L166" i="11" s="1"/>
  <c r="M166" i="11" s="1"/>
  <c r="N166" i="11" s="1"/>
  <c r="O166" i="11" s="1"/>
  <c r="P166" i="11" s="1"/>
  <c r="Q166" i="11" s="1"/>
  <c r="R166" i="11" s="1"/>
  <c r="S166" i="11" s="1"/>
  <c r="T166" i="11" s="1"/>
  <c r="U166" i="11" s="1"/>
  <c r="V166" i="11" s="1"/>
  <c r="W166" i="11" s="1"/>
  <c r="X166" i="11" s="1"/>
  <c r="Y166" i="11" s="1"/>
  <c r="Z166" i="11" s="1"/>
  <c r="AA166" i="11" s="1"/>
  <c r="AB166" i="11" s="1"/>
  <c r="AC166" i="11" s="1"/>
  <c r="AD166" i="11" s="1"/>
  <c r="AE166" i="11" s="1"/>
  <c r="AF166" i="11" s="1"/>
  <c r="AG166" i="11" s="1"/>
  <c r="AH166" i="11" s="1"/>
  <c r="AI166" i="11" s="1"/>
  <c r="AJ166" i="11" s="1"/>
  <c r="AK166" i="11" s="1"/>
  <c r="AL166" i="11" s="1"/>
  <c r="AM166" i="11" s="1"/>
  <c r="AN166" i="11" s="1"/>
  <c r="AO166" i="11" s="1"/>
  <c r="AP166" i="11" s="1"/>
  <c r="AQ166" i="11" s="1"/>
  <c r="AR166" i="11" s="1"/>
  <c r="AS166" i="11" s="1"/>
  <c r="AT166" i="11" s="1"/>
  <c r="AU166" i="11" s="1"/>
  <c r="AV166" i="11" s="1"/>
  <c r="AW166" i="11" s="1"/>
  <c r="AX166" i="11" s="1"/>
  <c r="Z165" i="11"/>
  <c r="AA165" i="11" s="1"/>
  <c r="AB165" i="11" s="1"/>
  <c r="AC165" i="11" s="1"/>
  <c r="AD165" i="11" s="1"/>
  <c r="AE165" i="11" s="1"/>
  <c r="AF165" i="11" s="1"/>
  <c r="AG165" i="11" s="1"/>
  <c r="AH165" i="11" s="1"/>
  <c r="AI165" i="11" s="1"/>
  <c r="AJ165" i="11" s="1"/>
  <c r="AK165" i="11" s="1"/>
  <c r="AL165" i="11" s="1"/>
  <c r="AM165" i="11" s="1"/>
  <c r="AN165" i="11" s="1"/>
  <c r="AO165" i="11" s="1"/>
  <c r="AP165" i="11" s="1"/>
  <c r="AQ165" i="11" s="1"/>
  <c r="AR165" i="11" s="1"/>
  <c r="AS165" i="11" s="1"/>
  <c r="AT165" i="11" s="1"/>
  <c r="AU165" i="11" s="1"/>
  <c r="AV165" i="11" s="1"/>
  <c r="AW165" i="11" s="1"/>
  <c r="AX165" i="11" s="1"/>
  <c r="N165" i="11"/>
  <c r="O165" i="11" s="1"/>
  <c r="P165" i="11" s="1"/>
  <c r="Q165" i="11" s="1"/>
  <c r="R165" i="11" s="1"/>
  <c r="S165" i="11" s="1"/>
  <c r="T165" i="11" s="1"/>
  <c r="U165" i="11" s="1"/>
  <c r="V165" i="11" s="1"/>
  <c r="W165" i="11" s="1"/>
  <c r="X165" i="11" s="1"/>
  <c r="Y165" i="11" s="1"/>
  <c r="J165" i="11"/>
  <c r="K165" i="11" s="1"/>
  <c r="L165" i="11" s="1"/>
  <c r="M165" i="11" s="1"/>
  <c r="L164" i="11"/>
  <c r="M164" i="11" s="1"/>
  <c r="N164" i="11" s="1"/>
  <c r="O164" i="11" s="1"/>
  <c r="P164" i="11" s="1"/>
  <c r="Q164" i="11" s="1"/>
  <c r="R164" i="11" s="1"/>
  <c r="S164" i="11" s="1"/>
  <c r="T164" i="11" s="1"/>
  <c r="U164" i="11" s="1"/>
  <c r="V164" i="11" s="1"/>
  <c r="W164" i="11" s="1"/>
  <c r="X164" i="11" s="1"/>
  <c r="Y164" i="11" s="1"/>
  <c r="Z164" i="11" s="1"/>
  <c r="AA164" i="11" s="1"/>
  <c r="AB164" i="11" s="1"/>
  <c r="AC164" i="11" s="1"/>
  <c r="AD164" i="11" s="1"/>
  <c r="AE164" i="11" s="1"/>
  <c r="AF164" i="11" s="1"/>
  <c r="AG164" i="11" s="1"/>
  <c r="AH164" i="11" s="1"/>
  <c r="AI164" i="11" s="1"/>
  <c r="AJ164" i="11" s="1"/>
  <c r="AK164" i="11" s="1"/>
  <c r="AL164" i="11" s="1"/>
  <c r="AM164" i="11" s="1"/>
  <c r="AN164" i="11" s="1"/>
  <c r="AO164" i="11" s="1"/>
  <c r="AP164" i="11" s="1"/>
  <c r="AQ164" i="11" s="1"/>
  <c r="AR164" i="11" s="1"/>
  <c r="AS164" i="11" s="1"/>
  <c r="AT164" i="11" s="1"/>
  <c r="AU164" i="11" s="1"/>
  <c r="AV164" i="11" s="1"/>
  <c r="AW164" i="11" s="1"/>
  <c r="AX164" i="11" s="1"/>
  <c r="K164" i="11"/>
  <c r="J164" i="11"/>
  <c r="AB163" i="11"/>
  <c r="AC163" i="11" s="1"/>
  <c r="AD163" i="11" s="1"/>
  <c r="AE163" i="11" s="1"/>
  <c r="AF163" i="11" s="1"/>
  <c r="AG163" i="11" s="1"/>
  <c r="AH163" i="11" s="1"/>
  <c r="AI163" i="11" s="1"/>
  <c r="AJ163" i="11" s="1"/>
  <c r="AK163" i="11" s="1"/>
  <c r="AL163" i="11" s="1"/>
  <c r="AM163" i="11" s="1"/>
  <c r="AN163" i="11" s="1"/>
  <c r="AO163" i="11" s="1"/>
  <c r="AP163" i="11" s="1"/>
  <c r="AQ163" i="11" s="1"/>
  <c r="AR163" i="11" s="1"/>
  <c r="AS163" i="11" s="1"/>
  <c r="AT163" i="11" s="1"/>
  <c r="AU163" i="11" s="1"/>
  <c r="AV163" i="11" s="1"/>
  <c r="AW163" i="11" s="1"/>
  <c r="AX163" i="11" s="1"/>
  <c r="L163" i="11"/>
  <c r="M163" i="11" s="1"/>
  <c r="N163" i="11" s="1"/>
  <c r="O163" i="11" s="1"/>
  <c r="P163" i="11" s="1"/>
  <c r="Q163" i="11" s="1"/>
  <c r="R163" i="11" s="1"/>
  <c r="S163" i="11" s="1"/>
  <c r="T163" i="11" s="1"/>
  <c r="U163" i="11" s="1"/>
  <c r="V163" i="11" s="1"/>
  <c r="W163" i="11" s="1"/>
  <c r="X163" i="11" s="1"/>
  <c r="Y163" i="11" s="1"/>
  <c r="Z163" i="11" s="1"/>
  <c r="AA163" i="11" s="1"/>
  <c r="J163" i="11"/>
  <c r="K163" i="11" s="1"/>
  <c r="J162" i="11"/>
  <c r="K162" i="11" s="1"/>
  <c r="L162" i="11" s="1"/>
  <c r="M162" i="11" s="1"/>
  <c r="N162" i="11" s="1"/>
  <c r="O162" i="11" s="1"/>
  <c r="P162" i="11" s="1"/>
  <c r="Q162" i="11" s="1"/>
  <c r="R162" i="11" s="1"/>
  <c r="S162" i="11" s="1"/>
  <c r="T162" i="11" s="1"/>
  <c r="U162" i="11" s="1"/>
  <c r="V162" i="11" s="1"/>
  <c r="W162" i="11" s="1"/>
  <c r="X162" i="11" s="1"/>
  <c r="Y162" i="11" s="1"/>
  <c r="Z162" i="11" s="1"/>
  <c r="AA162" i="11" s="1"/>
  <c r="AB162" i="11" s="1"/>
  <c r="AC162" i="11" s="1"/>
  <c r="AD162" i="11" s="1"/>
  <c r="AE162" i="11" s="1"/>
  <c r="AF162" i="11" s="1"/>
  <c r="AG162" i="11" s="1"/>
  <c r="AH162" i="11" s="1"/>
  <c r="AI162" i="11" s="1"/>
  <c r="AJ162" i="11" s="1"/>
  <c r="AK162" i="11" s="1"/>
  <c r="AL162" i="11" s="1"/>
  <c r="AM162" i="11" s="1"/>
  <c r="AN162" i="11" s="1"/>
  <c r="AO162" i="11" s="1"/>
  <c r="AP162" i="11" s="1"/>
  <c r="AQ162" i="11" s="1"/>
  <c r="AR162" i="11" s="1"/>
  <c r="AS162" i="11" s="1"/>
  <c r="AT162" i="11" s="1"/>
  <c r="AU162" i="11" s="1"/>
  <c r="AV162" i="11" s="1"/>
  <c r="AW162" i="11" s="1"/>
  <c r="AX162" i="11" s="1"/>
  <c r="J161" i="11"/>
  <c r="K161" i="11" s="1"/>
  <c r="L161" i="11" s="1"/>
  <c r="M161" i="11" s="1"/>
  <c r="N161" i="11" s="1"/>
  <c r="O161" i="11" s="1"/>
  <c r="P161" i="11" s="1"/>
  <c r="Q161" i="11" s="1"/>
  <c r="R161" i="11" s="1"/>
  <c r="S161" i="11" s="1"/>
  <c r="T161" i="11" s="1"/>
  <c r="U161" i="11" s="1"/>
  <c r="V161" i="11" s="1"/>
  <c r="W161" i="11" s="1"/>
  <c r="X161" i="11" s="1"/>
  <c r="Y161" i="11" s="1"/>
  <c r="Z161" i="11" s="1"/>
  <c r="AA161" i="11" s="1"/>
  <c r="AB161" i="11" s="1"/>
  <c r="AC161" i="11" s="1"/>
  <c r="AD161" i="11" s="1"/>
  <c r="AE161" i="11" s="1"/>
  <c r="AF161" i="11" s="1"/>
  <c r="AG161" i="11" s="1"/>
  <c r="AH161" i="11" s="1"/>
  <c r="AI161" i="11" s="1"/>
  <c r="AJ161" i="11" s="1"/>
  <c r="AK161" i="11" s="1"/>
  <c r="AL161" i="11" s="1"/>
  <c r="AM161" i="11" s="1"/>
  <c r="AN161" i="11" s="1"/>
  <c r="AO161" i="11" s="1"/>
  <c r="AP161" i="11" s="1"/>
  <c r="AQ161" i="11" s="1"/>
  <c r="AR161" i="11" s="1"/>
  <c r="AS161" i="11" s="1"/>
  <c r="AT161" i="11" s="1"/>
  <c r="AU161" i="11" s="1"/>
  <c r="AV161" i="11" s="1"/>
  <c r="AW161" i="11" s="1"/>
  <c r="AX161" i="11" s="1"/>
  <c r="M160" i="11"/>
  <c r="N160" i="11" s="1"/>
  <c r="O160" i="11" s="1"/>
  <c r="P160" i="11" s="1"/>
  <c r="Q160" i="11" s="1"/>
  <c r="R160" i="11" s="1"/>
  <c r="S160" i="11" s="1"/>
  <c r="T160" i="11" s="1"/>
  <c r="U160" i="11" s="1"/>
  <c r="V160" i="11" s="1"/>
  <c r="W160" i="11" s="1"/>
  <c r="X160" i="11" s="1"/>
  <c r="Y160" i="11" s="1"/>
  <c r="Z160" i="11" s="1"/>
  <c r="AA160" i="11" s="1"/>
  <c r="AB160" i="11" s="1"/>
  <c r="AC160" i="11" s="1"/>
  <c r="AD160" i="11" s="1"/>
  <c r="AE160" i="11" s="1"/>
  <c r="AF160" i="11" s="1"/>
  <c r="AG160" i="11" s="1"/>
  <c r="AH160" i="11" s="1"/>
  <c r="AI160" i="11" s="1"/>
  <c r="AJ160" i="11" s="1"/>
  <c r="AK160" i="11" s="1"/>
  <c r="AL160" i="11" s="1"/>
  <c r="AM160" i="11" s="1"/>
  <c r="AN160" i="11" s="1"/>
  <c r="AO160" i="11" s="1"/>
  <c r="AP160" i="11" s="1"/>
  <c r="AQ160" i="11" s="1"/>
  <c r="AR160" i="11" s="1"/>
  <c r="AS160" i="11" s="1"/>
  <c r="AT160" i="11" s="1"/>
  <c r="AU160" i="11" s="1"/>
  <c r="AV160" i="11" s="1"/>
  <c r="AW160" i="11" s="1"/>
  <c r="AX160" i="11" s="1"/>
  <c r="L160" i="11"/>
  <c r="K160" i="11"/>
  <c r="J160" i="11"/>
  <c r="L159" i="11"/>
  <c r="M159" i="11" s="1"/>
  <c r="N159" i="11" s="1"/>
  <c r="O159" i="11" s="1"/>
  <c r="P159" i="11" s="1"/>
  <c r="Q159" i="11" s="1"/>
  <c r="R159" i="11" s="1"/>
  <c r="S159" i="11" s="1"/>
  <c r="T159" i="11" s="1"/>
  <c r="U159" i="11" s="1"/>
  <c r="V159" i="11" s="1"/>
  <c r="W159" i="11" s="1"/>
  <c r="X159" i="11" s="1"/>
  <c r="Y159" i="11" s="1"/>
  <c r="Z159" i="11" s="1"/>
  <c r="AA159" i="11" s="1"/>
  <c r="AB159" i="11" s="1"/>
  <c r="AC159" i="11" s="1"/>
  <c r="AD159" i="11" s="1"/>
  <c r="AE159" i="11" s="1"/>
  <c r="AF159" i="11" s="1"/>
  <c r="AG159" i="11" s="1"/>
  <c r="AH159" i="11" s="1"/>
  <c r="AI159" i="11" s="1"/>
  <c r="AJ159" i="11" s="1"/>
  <c r="AK159" i="11" s="1"/>
  <c r="AL159" i="11" s="1"/>
  <c r="AM159" i="11" s="1"/>
  <c r="AN159" i="11" s="1"/>
  <c r="AO159" i="11" s="1"/>
  <c r="AP159" i="11" s="1"/>
  <c r="AQ159" i="11" s="1"/>
  <c r="AR159" i="11" s="1"/>
  <c r="AS159" i="11" s="1"/>
  <c r="AT159" i="11" s="1"/>
  <c r="AU159" i="11" s="1"/>
  <c r="AV159" i="11" s="1"/>
  <c r="AW159" i="11" s="1"/>
  <c r="AX159" i="11" s="1"/>
  <c r="J159" i="11"/>
  <c r="K159" i="11" s="1"/>
  <c r="AE158" i="11"/>
  <c r="AF158" i="11" s="1"/>
  <c r="AG158" i="11" s="1"/>
  <c r="AH158" i="11" s="1"/>
  <c r="AI158" i="11" s="1"/>
  <c r="AJ158" i="11" s="1"/>
  <c r="AK158" i="11" s="1"/>
  <c r="AL158" i="11" s="1"/>
  <c r="AM158" i="11" s="1"/>
  <c r="AN158" i="11" s="1"/>
  <c r="AO158" i="11" s="1"/>
  <c r="AP158" i="11" s="1"/>
  <c r="AQ158" i="11" s="1"/>
  <c r="AR158" i="11" s="1"/>
  <c r="AS158" i="11" s="1"/>
  <c r="AT158" i="11" s="1"/>
  <c r="AU158" i="11" s="1"/>
  <c r="AV158" i="11" s="1"/>
  <c r="AW158" i="11" s="1"/>
  <c r="AX158" i="11" s="1"/>
  <c r="J158" i="11"/>
  <c r="K158" i="11" s="1"/>
  <c r="L158" i="11" s="1"/>
  <c r="M158" i="11" s="1"/>
  <c r="N158" i="11" s="1"/>
  <c r="O158" i="11" s="1"/>
  <c r="P158" i="11" s="1"/>
  <c r="Q158" i="11" s="1"/>
  <c r="R158" i="11" s="1"/>
  <c r="S158" i="11" s="1"/>
  <c r="T158" i="11" s="1"/>
  <c r="U158" i="11" s="1"/>
  <c r="V158" i="11" s="1"/>
  <c r="W158" i="11" s="1"/>
  <c r="X158" i="11" s="1"/>
  <c r="Y158" i="11" s="1"/>
  <c r="Z158" i="11" s="1"/>
  <c r="AA158" i="11" s="1"/>
  <c r="AB158" i="11" s="1"/>
  <c r="AC158" i="11" s="1"/>
  <c r="AD158" i="11" s="1"/>
  <c r="J157" i="11"/>
  <c r="K157" i="11" s="1"/>
  <c r="L157" i="11" s="1"/>
  <c r="M157" i="11" s="1"/>
  <c r="N157" i="11" s="1"/>
  <c r="O157" i="11" s="1"/>
  <c r="P157" i="11" s="1"/>
  <c r="Q157" i="11" s="1"/>
  <c r="R157" i="11" s="1"/>
  <c r="S157" i="11" s="1"/>
  <c r="T157" i="11" s="1"/>
  <c r="U157" i="11" s="1"/>
  <c r="V157" i="11" s="1"/>
  <c r="W157" i="11" s="1"/>
  <c r="X157" i="11" s="1"/>
  <c r="Y157" i="11" s="1"/>
  <c r="Z157" i="11" s="1"/>
  <c r="AA157" i="11" s="1"/>
  <c r="AB157" i="11" s="1"/>
  <c r="AC157" i="11" s="1"/>
  <c r="AD157" i="11" s="1"/>
  <c r="AE157" i="11" s="1"/>
  <c r="AF157" i="11" s="1"/>
  <c r="AG157" i="11" s="1"/>
  <c r="AH157" i="11" s="1"/>
  <c r="AI157" i="11" s="1"/>
  <c r="AJ157" i="11" s="1"/>
  <c r="AK157" i="11" s="1"/>
  <c r="AL157" i="11" s="1"/>
  <c r="AM157" i="11" s="1"/>
  <c r="AN157" i="11" s="1"/>
  <c r="AO157" i="11" s="1"/>
  <c r="AP157" i="11" s="1"/>
  <c r="AQ157" i="11" s="1"/>
  <c r="AR157" i="11" s="1"/>
  <c r="AS157" i="11" s="1"/>
  <c r="AT157" i="11" s="1"/>
  <c r="AU157" i="11" s="1"/>
  <c r="AV157" i="11" s="1"/>
  <c r="AW157" i="11" s="1"/>
  <c r="AX157" i="11" s="1"/>
  <c r="L156" i="11"/>
  <c r="M156" i="11" s="1"/>
  <c r="N156" i="11" s="1"/>
  <c r="O156" i="11" s="1"/>
  <c r="P156" i="11" s="1"/>
  <c r="Q156" i="11" s="1"/>
  <c r="R156" i="11" s="1"/>
  <c r="S156" i="11" s="1"/>
  <c r="T156" i="11" s="1"/>
  <c r="U156" i="11" s="1"/>
  <c r="V156" i="11" s="1"/>
  <c r="W156" i="11" s="1"/>
  <c r="X156" i="11" s="1"/>
  <c r="Y156" i="11" s="1"/>
  <c r="Z156" i="11" s="1"/>
  <c r="AA156" i="11" s="1"/>
  <c r="AB156" i="11" s="1"/>
  <c r="AC156" i="11" s="1"/>
  <c r="AD156" i="11" s="1"/>
  <c r="AE156" i="11" s="1"/>
  <c r="AF156" i="11" s="1"/>
  <c r="AG156" i="11" s="1"/>
  <c r="AH156" i="11" s="1"/>
  <c r="AI156" i="11" s="1"/>
  <c r="AJ156" i="11" s="1"/>
  <c r="AK156" i="11" s="1"/>
  <c r="AL156" i="11" s="1"/>
  <c r="AM156" i="11" s="1"/>
  <c r="AN156" i="11" s="1"/>
  <c r="AO156" i="11" s="1"/>
  <c r="AP156" i="11" s="1"/>
  <c r="AQ156" i="11" s="1"/>
  <c r="AR156" i="11" s="1"/>
  <c r="AS156" i="11" s="1"/>
  <c r="AT156" i="11" s="1"/>
  <c r="AU156" i="11" s="1"/>
  <c r="AV156" i="11" s="1"/>
  <c r="AW156" i="11" s="1"/>
  <c r="AX156" i="11" s="1"/>
  <c r="K156" i="11"/>
  <c r="J156" i="11"/>
  <c r="M155" i="11"/>
  <c r="N155" i="11" s="1"/>
  <c r="O155" i="11" s="1"/>
  <c r="P155" i="11" s="1"/>
  <c r="Q155" i="11" s="1"/>
  <c r="R155" i="11" s="1"/>
  <c r="S155" i="11" s="1"/>
  <c r="T155" i="11" s="1"/>
  <c r="U155" i="11" s="1"/>
  <c r="V155" i="11" s="1"/>
  <c r="W155" i="11" s="1"/>
  <c r="X155" i="11" s="1"/>
  <c r="Y155" i="11" s="1"/>
  <c r="Z155" i="11" s="1"/>
  <c r="AA155" i="11" s="1"/>
  <c r="AB155" i="11" s="1"/>
  <c r="AC155" i="11" s="1"/>
  <c r="AD155" i="11" s="1"/>
  <c r="AE155" i="11" s="1"/>
  <c r="AF155" i="11" s="1"/>
  <c r="AG155" i="11" s="1"/>
  <c r="AH155" i="11" s="1"/>
  <c r="AI155" i="11" s="1"/>
  <c r="AJ155" i="11" s="1"/>
  <c r="AK155" i="11" s="1"/>
  <c r="AL155" i="11" s="1"/>
  <c r="AM155" i="11" s="1"/>
  <c r="AN155" i="11" s="1"/>
  <c r="AO155" i="11" s="1"/>
  <c r="AP155" i="11" s="1"/>
  <c r="AQ155" i="11" s="1"/>
  <c r="AR155" i="11" s="1"/>
  <c r="AS155" i="11" s="1"/>
  <c r="AT155" i="11" s="1"/>
  <c r="AU155" i="11" s="1"/>
  <c r="AV155" i="11" s="1"/>
  <c r="AW155" i="11" s="1"/>
  <c r="AX155" i="11" s="1"/>
  <c r="L155" i="11"/>
  <c r="J155" i="11"/>
  <c r="K155" i="11" s="1"/>
  <c r="K154" i="11"/>
  <c r="L154" i="11" s="1"/>
  <c r="M154" i="11" s="1"/>
  <c r="N154" i="11" s="1"/>
  <c r="O154" i="11" s="1"/>
  <c r="P154" i="11" s="1"/>
  <c r="Q154" i="11" s="1"/>
  <c r="R154" i="11" s="1"/>
  <c r="S154" i="11" s="1"/>
  <c r="T154" i="11" s="1"/>
  <c r="U154" i="11" s="1"/>
  <c r="V154" i="11" s="1"/>
  <c r="W154" i="11" s="1"/>
  <c r="X154" i="11" s="1"/>
  <c r="Y154" i="11" s="1"/>
  <c r="Z154" i="11" s="1"/>
  <c r="AA154" i="11" s="1"/>
  <c r="AB154" i="11" s="1"/>
  <c r="AC154" i="11" s="1"/>
  <c r="AD154" i="11" s="1"/>
  <c r="AE154" i="11" s="1"/>
  <c r="AF154" i="11" s="1"/>
  <c r="AG154" i="11" s="1"/>
  <c r="AH154" i="11" s="1"/>
  <c r="AI154" i="11" s="1"/>
  <c r="AJ154" i="11" s="1"/>
  <c r="AK154" i="11" s="1"/>
  <c r="AL154" i="11" s="1"/>
  <c r="AM154" i="11" s="1"/>
  <c r="AN154" i="11" s="1"/>
  <c r="AO154" i="11" s="1"/>
  <c r="AP154" i="11" s="1"/>
  <c r="AQ154" i="11" s="1"/>
  <c r="AR154" i="11" s="1"/>
  <c r="AS154" i="11" s="1"/>
  <c r="AT154" i="11" s="1"/>
  <c r="AU154" i="11" s="1"/>
  <c r="AV154" i="11" s="1"/>
  <c r="AW154" i="11" s="1"/>
  <c r="AX154" i="11" s="1"/>
  <c r="J154" i="11"/>
  <c r="J153" i="11"/>
  <c r="K153" i="11" s="1"/>
  <c r="L153" i="11" s="1"/>
  <c r="M153" i="11" s="1"/>
  <c r="N153" i="11" s="1"/>
  <c r="O153" i="11" s="1"/>
  <c r="P153" i="11" s="1"/>
  <c r="Q153" i="11" s="1"/>
  <c r="R153" i="11" s="1"/>
  <c r="S153" i="11" s="1"/>
  <c r="T153" i="11" s="1"/>
  <c r="U153" i="11" s="1"/>
  <c r="V153" i="11" s="1"/>
  <c r="W153" i="11" s="1"/>
  <c r="X153" i="11" s="1"/>
  <c r="Y153" i="11" s="1"/>
  <c r="Z153" i="11" s="1"/>
  <c r="AA153" i="11" s="1"/>
  <c r="AB153" i="11" s="1"/>
  <c r="AC153" i="11" s="1"/>
  <c r="AD153" i="11" s="1"/>
  <c r="AE153" i="11" s="1"/>
  <c r="AF153" i="11" s="1"/>
  <c r="AG153" i="11" s="1"/>
  <c r="AH153" i="11" s="1"/>
  <c r="AI153" i="11" s="1"/>
  <c r="AJ153" i="11" s="1"/>
  <c r="AK153" i="11" s="1"/>
  <c r="AL153" i="11" s="1"/>
  <c r="AM153" i="11" s="1"/>
  <c r="AN153" i="11" s="1"/>
  <c r="AO153" i="11" s="1"/>
  <c r="AP153" i="11" s="1"/>
  <c r="AQ153" i="11" s="1"/>
  <c r="AR153" i="11" s="1"/>
  <c r="AS153" i="11" s="1"/>
  <c r="AT153" i="11" s="1"/>
  <c r="AU153" i="11" s="1"/>
  <c r="AV153" i="11" s="1"/>
  <c r="AW153" i="11" s="1"/>
  <c r="AX153" i="11" s="1"/>
  <c r="L152" i="11"/>
  <c r="M152" i="11" s="1"/>
  <c r="N152" i="11" s="1"/>
  <c r="O152" i="11" s="1"/>
  <c r="P152" i="11" s="1"/>
  <c r="Q152" i="11" s="1"/>
  <c r="R152" i="11" s="1"/>
  <c r="S152" i="11" s="1"/>
  <c r="T152" i="11" s="1"/>
  <c r="U152" i="11" s="1"/>
  <c r="V152" i="11" s="1"/>
  <c r="W152" i="11" s="1"/>
  <c r="X152" i="11" s="1"/>
  <c r="Y152" i="11" s="1"/>
  <c r="Z152" i="11" s="1"/>
  <c r="AA152" i="11" s="1"/>
  <c r="AB152" i="11" s="1"/>
  <c r="AC152" i="11" s="1"/>
  <c r="AD152" i="11" s="1"/>
  <c r="AE152" i="11" s="1"/>
  <c r="AF152" i="11" s="1"/>
  <c r="AG152" i="11" s="1"/>
  <c r="AH152" i="11" s="1"/>
  <c r="AI152" i="11" s="1"/>
  <c r="AJ152" i="11" s="1"/>
  <c r="AK152" i="11" s="1"/>
  <c r="AL152" i="11" s="1"/>
  <c r="AM152" i="11" s="1"/>
  <c r="AN152" i="11" s="1"/>
  <c r="AO152" i="11" s="1"/>
  <c r="AP152" i="11" s="1"/>
  <c r="AQ152" i="11" s="1"/>
  <c r="AR152" i="11" s="1"/>
  <c r="AS152" i="11" s="1"/>
  <c r="AT152" i="11" s="1"/>
  <c r="AU152" i="11" s="1"/>
  <c r="AV152" i="11" s="1"/>
  <c r="AW152" i="11" s="1"/>
  <c r="AX152" i="11" s="1"/>
  <c r="K152" i="11"/>
  <c r="J152" i="11"/>
  <c r="M151" i="11"/>
  <c r="N151" i="11" s="1"/>
  <c r="O151" i="11" s="1"/>
  <c r="P151" i="11" s="1"/>
  <c r="Q151" i="11" s="1"/>
  <c r="R151" i="11" s="1"/>
  <c r="S151" i="11" s="1"/>
  <c r="T151" i="11" s="1"/>
  <c r="U151" i="11" s="1"/>
  <c r="V151" i="11" s="1"/>
  <c r="W151" i="11" s="1"/>
  <c r="X151" i="11" s="1"/>
  <c r="Y151" i="11" s="1"/>
  <c r="Z151" i="11" s="1"/>
  <c r="AA151" i="11" s="1"/>
  <c r="AB151" i="11" s="1"/>
  <c r="AC151" i="11" s="1"/>
  <c r="AD151" i="11" s="1"/>
  <c r="AE151" i="11" s="1"/>
  <c r="AF151" i="11" s="1"/>
  <c r="AG151" i="11" s="1"/>
  <c r="AH151" i="11" s="1"/>
  <c r="AI151" i="11" s="1"/>
  <c r="AJ151" i="11" s="1"/>
  <c r="AK151" i="11" s="1"/>
  <c r="AL151" i="11" s="1"/>
  <c r="AM151" i="11" s="1"/>
  <c r="AN151" i="11" s="1"/>
  <c r="AO151" i="11" s="1"/>
  <c r="AP151" i="11" s="1"/>
  <c r="AQ151" i="11" s="1"/>
  <c r="AR151" i="11" s="1"/>
  <c r="AS151" i="11" s="1"/>
  <c r="AT151" i="11" s="1"/>
  <c r="AU151" i="11" s="1"/>
  <c r="AV151" i="11" s="1"/>
  <c r="AW151" i="11" s="1"/>
  <c r="AX151" i="11" s="1"/>
  <c r="L151" i="11"/>
  <c r="J151" i="11"/>
  <c r="K151" i="11" s="1"/>
  <c r="J150" i="11"/>
  <c r="K150" i="11" s="1"/>
  <c r="L150" i="11" s="1"/>
  <c r="M150" i="11" s="1"/>
  <c r="N150" i="11" s="1"/>
  <c r="O150" i="11" s="1"/>
  <c r="P150" i="11" s="1"/>
  <c r="Q150" i="11" s="1"/>
  <c r="R150" i="11" s="1"/>
  <c r="S150" i="11" s="1"/>
  <c r="T150" i="11" s="1"/>
  <c r="U150" i="11" s="1"/>
  <c r="V150" i="11" s="1"/>
  <c r="W150" i="11" s="1"/>
  <c r="X150" i="11" s="1"/>
  <c r="Y150" i="11" s="1"/>
  <c r="Z150" i="11" s="1"/>
  <c r="AA150" i="11" s="1"/>
  <c r="AB150" i="11" s="1"/>
  <c r="AC150" i="11" s="1"/>
  <c r="AD150" i="11" s="1"/>
  <c r="AE150" i="11" s="1"/>
  <c r="AF150" i="11" s="1"/>
  <c r="AG150" i="11" s="1"/>
  <c r="AH150" i="11" s="1"/>
  <c r="AI150" i="11" s="1"/>
  <c r="AJ150" i="11" s="1"/>
  <c r="AK150" i="11" s="1"/>
  <c r="AL150" i="11" s="1"/>
  <c r="AM150" i="11" s="1"/>
  <c r="AN150" i="11" s="1"/>
  <c r="AO150" i="11" s="1"/>
  <c r="AP150" i="11" s="1"/>
  <c r="AQ150" i="11" s="1"/>
  <c r="AR150" i="11" s="1"/>
  <c r="AS150" i="11" s="1"/>
  <c r="AT150" i="11" s="1"/>
  <c r="AU150" i="11" s="1"/>
  <c r="AV150" i="11" s="1"/>
  <c r="AW150" i="11" s="1"/>
  <c r="AX150" i="11" s="1"/>
  <c r="N149" i="11"/>
  <c r="O149" i="11" s="1"/>
  <c r="P149" i="11" s="1"/>
  <c r="Q149" i="11" s="1"/>
  <c r="R149" i="11" s="1"/>
  <c r="S149" i="11" s="1"/>
  <c r="T149" i="11" s="1"/>
  <c r="U149" i="11" s="1"/>
  <c r="V149" i="11" s="1"/>
  <c r="W149" i="11" s="1"/>
  <c r="X149" i="11" s="1"/>
  <c r="Y149" i="11" s="1"/>
  <c r="Z149" i="11" s="1"/>
  <c r="AA149" i="11" s="1"/>
  <c r="AB149" i="11" s="1"/>
  <c r="AC149" i="11" s="1"/>
  <c r="AD149" i="11" s="1"/>
  <c r="AE149" i="11" s="1"/>
  <c r="AF149" i="11" s="1"/>
  <c r="AG149" i="11" s="1"/>
  <c r="AH149" i="11" s="1"/>
  <c r="AI149" i="11" s="1"/>
  <c r="AJ149" i="11" s="1"/>
  <c r="AK149" i="11" s="1"/>
  <c r="AL149" i="11" s="1"/>
  <c r="AM149" i="11" s="1"/>
  <c r="AN149" i="11" s="1"/>
  <c r="AO149" i="11" s="1"/>
  <c r="AP149" i="11" s="1"/>
  <c r="AQ149" i="11" s="1"/>
  <c r="AR149" i="11" s="1"/>
  <c r="AS149" i="11" s="1"/>
  <c r="AT149" i="11" s="1"/>
  <c r="AU149" i="11" s="1"/>
  <c r="AV149" i="11" s="1"/>
  <c r="AW149" i="11" s="1"/>
  <c r="AX149" i="11" s="1"/>
  <c r="J149" i="11"/>
  <c r="K149" i="11" s="1"/>
  <c r="L149" i="11" s="1"/>
  <c r="M149" i="11" s="1"/>
  <c r="AG148" i="11"/>
  <c r="AH148" i="11" s="1"/>
  <c r="AI148" i="11" s="1"/>
  <c r="AJ148" i="11" s="1"/>
  <c r="AK148" i="11" s="1"/>
  <c r="AL148" i="11" s="1"/>
  <c r="AM148" i="11" s="1"/>
  <c r="AN148" i="11" s="1"/>
  <c r="AO148" i="11" s="1"/>
  <c r="AP148" i="11" s="1"/>
  <c r="AQ148" i="11" s="1"/>
  <c r="AR148" i="11" s="1"/>
  <c r="AS148" i="11" s="1"/>
  <c r="AT148" i="11" s="1"/>
  <c r="AU148" i="11" s="1"/>
  <c r="AV148" i="11" s="1"/>
  <c r="AW148" i="11" s="1"/>
  <c r="AX148" i="11" s="1"/>
  <c r="L148" i="11"/>
  <c r="M148" i="11" s="1"/>
  <c r="N148" i="11" s="1"/>
  <c r="O148" i="11" s="1"/>
  <c r="P148" i="11" s="1"/>
  <c r="Q148" i="11" s="1"/>
  <c r="R148" i="11" s="1"/>
  <c r="S148" i="11" s="1"/>
  <c r="T148" i="11" s="1"/>
  <c r="U148" i="11" s="1"/>
  <c r="V148" i="11" s="1"/>
  <c r="W148" i="11" s="1"/>
  <c r="X148" i="11" s="1"/>
  <c r="Y148" i="11" s="1"/>
  <c r="Z148" i="11" s="1"/>
  <c r="AA148" i="11" s="1"/>
  <c r="AB148" i="11" s="1"/>
  <c r="AC148" i="11" s="1"/>
  <c r="AD148" i="11" s="1"/>
  <c r="AE148" i="11" s="1"/>
  <c r="AF148" i="11" s="1"/>
  <c r="K148" i="11"/>
  <c r="J148" i="11"/>
  <c r="L147" i="11"/>
  <c r="M147" i="11" s="1"/>
  <c r="N147" i="11" s="1"/>
  <c r="O147" i="11" s="1"/>
  <c r="P147" i="11" s="1"/>
  <c r="Q147" i="11" s="1"/>
  <c r="R147" i="11" s="1"/>
  <c r="S147" i="11" s="1"/>
  <c r="T147" i="11" s="1"/>
  <c r="U147" i="11" s="1"/>
  <c r="V147" i="11" s="1"/>
  <c r="W147" i="11" s="1"/>
  <c r="X147" i="11" s="1"/>
  <c r="Y147" i="11" s="1"/>
  <c r="Z147" i="11" s="1"/>
  <c r="AA147" i="11" s="1"/>
  <c r="AB147" i="11" s="1"/>
  <c r="AC147" i="11" s="1"/>
  <c r="AD147" i="11" s="1"/>
  <c r="AE147" i="11" s="1"/>
  <c r="AF147" i="11" s="1"/>
  <c r="AG147" i="11" s="1"/>
  <c r="AH147" i="11" s="1"/>
  <c r="AI147" i="11" s="1"/>
  <c r="AJ147" i="11" s="1"/>
  <c r="AK147" i="11" s="1"/>
  <c r="AL147" i="11" s="1"/>
  <c r="AM147" i="11" s="1"/>
  <c r="AN147" i="11" s="1"/>
  <c r="AO147" i="11" s="1"/>
  <c r="AP147" i="11" s="1"/>
  <c r="AQ147" i="11" s="1"/>
  <c r="AR147" i="11" s="1"/>
  <c r="AS147" i="11" s="1"/>
  <c r="AT147" i="11" s="1"/>
  <c r="AU147" i="11" s="1"/>
  <c r="AV147" i="11" s="1"/>
  <c r="AW147" i="11" s="1"/>
  <c r="AX147" i="11" s="1"/>
  <c r="J147" i="11"/>
  <c r="K147" i="11" s="1"/>
  <c r="AE146" i="11"/>
  <c r="AF146" i="11" s="1"/>
  <c r="AG146" i="11" s="1"/>
  <c r="AH146" i="11" s="1"/>
  <c r="AI146" i="11" s="1"/>
  <c r="AJ146" i="11" s="1"/>
  <c r="AK146" i="11" s="1"/>
  <c r="AL146" i="11" s="1"/>
  <c r="AM146" i="11" s="1"/>
  <c r="AN146" i="11" s="1"/>
  <c r="AO146" i="11" s="1"/>
  <c r="AP146" i="11" s="1"/>
  <c r="AQ146" i="11" s="1"/>
  <c r="AR146" i="11" s="1"/>
  <c r="AS146" i="11" s="1"/>
  <c r="AT146" i="11" s="1"/>
  <c r="AU146" i="11" s="1"/>
  <c r="AV146" i="11" s="1"/>
  <c r="AW146" i="11" s="1"/>
  <c r="AX146" i="11" s="1"/>
  <c r="J146" i="11"/>
  <c r="K146" i="11" s="1"/>
  <c r="L146" i="11" s="1"/>
  <c r="M146" i="11" s="1"/>
  <c r="N146" i="11" s="1"/>
  <c r="O146" i="11" s="1"/>
  <c r="P146" i="11" s="1"/>
  <c r="Q146" i="11" s="1"/>
  <c r="R146" i="11" s="1"/>
  <c r="S146" i="11" s="1"/>
  <c r="T146" i="11" s="1"/>
  <c r="U146" i="11" s="1"/>
  <c r="V146" i="11" s="1"/>
  <c r="W146" i="11" s="1"/>
  <c r="X146" i="11" s="1"/>
  <c r="Y146" i="11" s="1"/>
  <c r="Z146" i="11" s="1"/>
  <c r="AA146" i="11" s="1"/>
  <c r="AB146" i="11" s="1"/>
  <c r="AC146" i="11" s="1"/>
  <c r="AD146" i="11" s="1"/>
  <c r="J145" i="11"/>
  <c r="K145" i="11" s="1"/>
  <c r="L145" i="11" s="1"/>
  <c r="M145" i="11" s="1"/>
  <c r="N145" i="11" s="1"/>
  <c r="O145" i="11" s="1"/>
  <c r="P145" i="11" s="1"/>
  <c r="Q145" i="11" s="1"/>
  <c r="R145" i="11" s="1"/>
  <c r="S145" i="11" s="1"/>
  <c r="T145" i="11" s="1"/>
  <c r="U145" i="11" s="1"/>
  <c r="V145" i="11" s="1"/>
  <c r="W145" i="11" s="1"/>
  <c r="X145" i="11" s="1"/>
  <c r="Y145" i="11" s="1"/>
  <c r="Z145" i="11" s="1"/>
  <c r="AA145" i="11" s="1"/>
  <c r="AB145" i="11" s="1"/>
  <c r="AC145" i="11" s="1"/>
  <c r="AD145" i="11" s="1"/>
  <c r="AE145" i="11" s="1"/>
  <c r="AF145" i="11" s="1"/>
  <c r="AG145" i="11" s="1"/>
  <c r="AH145" i="11" s="1"/>
  <c r="AI145" i="11" s="1"/>
  <c r="AJ145" i="11" s="1"/>
  <c r="AK145" i="11" s="1"/>
  <c r="AL145" i="11" s="1"/>
  <c r="AM145" i="11" s="1"/>
  <c r="AN145" i="11" s="1"/>
  <c r="AO145" i="11" s="1"/>
  <c r="AP145" i="11" s="1"/>
  <c r="AQ145" i="11" s="1"/>
  <c r="AR145" i="11" s="1"/>
  <c r="AS145" i="11" s="1"/>
  <c r="AT145" i="11" s="1"/>
  <c r="AU145" i="11" s="1"/>
  <c r="AV145" i="11" s="1"/>
  <c r="AW145" i="11" s="1"/>
  <c r="AX145" i="11" s="1"/>
  <c r="AI144" i="11"/>
  <c r="AJ144" i="11" s="1"/>
  <c r="AK144" i="11" s="1"/>
  <c r="AL144" i="11" s="1"/>
  <c r="AM144" i="11" s="1"/>
  <c r="AN144" i="11" s="1"/>
  <c r="AO144" i="11" s="1"/>
  <c r="AP144" i="11" s="1"/>
  <c r="AQ144" i="11" s="1"/>
  <c r="AR144" i="11" s="1"/>
  <c r="AS144" i="11" s="1"/>
  <c r="AT144" i="11" s="1"/>
  <c r="AU144" i="11" s="1"/>
  <c r="AV144" i="11" s="1"/>
  <c r="AW144" i="11" s="1"/>
  <c r="AX144" i="11" s="1"/>
  <c r="M144" i="11"/>
  <c r="N144" i="11" s="1"/>
  <c r="O144" i="11" s="1"/>
  <c r="P144" i="11" s="1"/>
  <c r="Q144" i="11" s="1"/>
  <c r="R144" i="11" s="1"/>
  <c r="S144" i="11" s="1"/>
  <c r="T144" i="11" s="1"/>
  <c r="U144" i="11" s="1"/>
  <c r="V144" i="11" s="1"/>
  <c r="W144" i="11" s="1"/>
  <c r="X144" i="11" s="1"/>
  <c r="Y144" i="11" s="1"/>
  <c r="Z144" i="11" s="1"/>
  <c r="AA144" i="11" s="1"/>
  <c r="AB144" i="11" s="1"/>
  <c r="AC144" i="11" s="1"/>
  <c r="AD144" i="11" s="1"/>
  <c r="AE144" i="11" s="1"/>
  <c r="AF144" i="11" s="1"/>
  <c r="AG144" i="11" s="1"/>
  <c r="AH144" i="11" s="1"/>
  <c r="L144" i="11"/>
  <c r="K144" i="11"/>
  <c r="J144" i="11"/>
  <c r="L143" i="11"/>
  <c r="M143" i="11" s="1"/>
  <c r="N143" i="11" s="1"/>
  <c r="O143" i="11" s="1"/>
  <c r="P143" i="11" s="1"/>
  <c r="Q143" i="11" s="1"/>
  <c r="R143" i="11" s="1"/>
  <c r="S143" i="11" s="1"/>
  <c r="T143" i="11" s="1"/>
  <c r="U143" i="11" s="1"/>
  <c r="V143" i="11" s="1"/>
  <c r="W143" i="11" s="1"/>
  <c r="X143" i="11" s="1"/>
  <c r="Y143" i="11" s="1"/>
  <c r="Z143" i="11" s="1"/>
  <c r="AA143" i="11" s="1"/>
  <c r="AB143" i="11" s="1"/>
  <c r="AC143" i="11" s="1"/>
  <c r="AD143" i="11" s="1"/>
  <c r="AE143" i="11" s="1"/>
  <c r="AF143" i="11" s="1"/>
  <c r="AG143" i="11" s="1"/>
  <c r="AH143" i="11" s="1"/>
  <c r="AI143" i="11" s="1"/>
  <c r="AJ143" i="11" s="1"/>
  <c r="AK143" i="11" s="1"/>
  <c r="AL143" i="11" s="1"/>
  <c r="AM143" i="11" s="1"/>
  <c r="AN143" i="11" s="1"/>
  <c r="AO143" i="11" s="1"/>
  <c r="AP143" i="11" s="1"/>
  <c r="AQ143" i="11" s="1"/>
  <c r="AR143" i="11" s="1"/>
  <c r="AS143" i="11" s="1"/>
  <c r="AT143" i="11" s="1"/>
  <c r="AU143" i="11" s="1"/>
  <c r="AV143" i="11" s="1"/>
  <c r="AW143" i="11" s="1"/>
  <c r="AX143" i="11" s="1"/>
  <c r="J143" i="11"/>
  <c r="K143" i="11" s="1"/>
  <c r="J142" i="11"/>
  <c r="K142" i="11" s="1"/>
  <c r="L142" i="11" s="1"/>
  <c r="M142" i="11" s="1"/>
  <c r="N142" i="11" s="1"/>
  <c r="O142" i="11" s="1"/>
  <c r="P142" i="11" s="1"/>
  <c r="Q142" i="11" s="1"/>
  <c r="R142" i="11" s="1"/>
  <c r="S142" i="11" s="1"/>
  <c r="T142" i="11" s="1"/>
  <c r="U142" i="11" s="1"/>
  <c r="V142" i="11" s="1"/>
  <c r="W142" i="11" s="1"/>
  <c r="X142" i="11" s="1"/>
  <c r="Y142" i="11" s="1"/>
  <c r="Z142" i="11" s="1"/>
  <c r="AA142" i="11" s="1"/>
  <c r="AB142" i="11" s="1"/>
  <c r="AC142" i="11" s="1"/>
  <c r="AD142" i="11" s="1"/>
  <c r="AE142" i="11" s="1"/>
  <c r="AF142" i="11" s="1"/>
  <c r="AG142" i="11" s="1"/>
  <c r="AH142" i="11" s="1"/>
  <c r="AI142" i="11" s="1"/>
  <c r="AJ142" i="11" s="1"/>
  <c r="AK142" i="11" s="1"/>
  <c r="AL142" i="11" s="1"/>
  <c r="AM142" i="11" s="1"/>
  <c r="AN142" i="11" s="1"/>
  <c r="AO142" i="11" s="1"/>
  <c r="AP142" i="11" s="1"/>
  <c r="AQ142" i="11" s="1"/>
  <c r="AR142" i="11" s="1"/>
  <c r="AS142" i="11" s="1"/>
  <c r="AT142" i="11" s="1"/>
  <c r="AU142" i="11" s="1"/>
  <c r="AV142" i="11" s="1"/>
  <c r="AW142" i="11" s="1"/>
  <c r="AX142" i="11" s="1"/>
  <c r="J141" i="11"/>
  <c r="K141" i="11" s="1"/>
  <c r="L141" i="11" s="1"/>
  <c r="M141" i="11" s="1"/>
  <c r="N141" i="11" s="1"/>
  <c r="O141" i="11" s="1"/>
  <c r="P141" i="11" s="1"/>
  <c r="Q141" i="11" s="1"/>
  <c r="R141" i="11" s="1"/>
  <c r="S141" i="11" s="1"/>
  <c r="T141" i="11" s="1"/>
  <c r="U141" i="11" s="1"/>
  <c r="V141" i="11" s="1"/>
  <c r="W141" i="11" s="1"/>
  <c r="X141" i="11" s="1"/>
  <c r="Y141" i="11" s="1"/>
  <c r="Z141" i="11" s="1"/>
  <c r="AA141" i="11" s="1"/>
  <c r="AB141" i="11" s="1"/>
  <c r="AC141" i="11" s="1"/>
  <c r="AD141" i="11" s="1"/>
  <c r="AE141" i="11" s="1"/>
  <c r="AF141" i="11" s="1"/>
  <c r="AG141" i="11" s="1"/>
  <c r="AH141" i="11" s="1"/>
  <c r="AI141" i="11" s="1"/>
  <c r="AJ141" i="11" s="1"/>
  <c r="AK141" i="11" s="1"/>
  <c r="AL141" i="11" s="1"/>
  <c r="AM141" i="11" s="1"/>
  <c r="AN141" i="11" s="1"/>
  <c r="AO141" i="11" s="1"/>
  <c r="AP141" i="11" s="1"/>
  <c r="AQ141" i="11" s="1"/>
  <c r="AR141" i="11" s="1"/>
  <c r="AS141" i="11" s="1"/>
  <c r="AT141" i="11" s="1"/>
  <c r="AU141" i="11" s="1"/>
  <c r="AV141" i="11" s="1"/>
  <c r="AW141" i="11" s="1"/>
  <c r="AX141" i="11" s="1"/>
  <c r="K140" i="11"/>
  <c r="L140" i="11" s="1"/>
  <c r="M140" i="11" s="1"/>
  <c r="N140" i="11" s="1"/>
  <c r="O140" i="11" s="1"/>
  <c r="P140" i="11" s="1"/>
  <c r="Q140" i="11" s="1"/>
  <c r="R140" i="11" s="1"/>
  <c r="S140" i="11" s="1"/>
  <c r="T140" i="11" s="1"/>
  <c r="U140" i="11" s="1"/>
  <c r="V140" i="11" s="1"/>
  <c r="W140" i="11" s="1"/>
  <c r="X140" i="11" s="1"/>
  <c r="Y140" i="11" s="1"/>
  <c r="Z140" i="11" s="1"/>
  <c r="AA140" i="11" s="1"/>
  <c r="AB140" i="11" s="1"/>
  <c r="AC140" i="11" s="1"/>
  <c r="AD140" i="11" s="1"/>
  <c r="AE140" i="11" s="1"/>
  <c r="AF140" i="11" s="1"/>
  <c r="AG140" i="11" s="1"/>
  <c r="AH140" i="11" s="1"/>
  <c r="AI140" i="11" s="1"/>
  <c r="AJ140" i="11" s="1"/>
  <c r="AK140" i="11" s="1"/>
  <c r="AL140" i="11" s="1"/>
  <c r="AM140" i="11" s="1"/>
  <c r="AN140" i="11" s="1"/>
  <c r="AO140" i="11" s="1"/>
  <c r="AP140" i="11" s="1"/>
  <c r="AQ140" i="11" s="1"/>
  <c r="AR140" i="11" s="1"/>
  <c r="AS140" i="11" s="1"/>
  <c r="AT140" i="11" s="1"/>
  <c r="AU140" i="11" s="1"/>
  <c r="AV140" i="11" s="1"/>
  <c r="AW140" i="11" s="1"/>
  <c r="AX140" i="11" s="1"/>
  <c r="J140" i="11"/>
  <c r="J139" i="11"/>
  <c r="K139" i="11" s="1"/>
  <c r="L139" i="11" s="1"/>
  <c r="M139" i="11" s="1"/>
  <c r="N139" i="11" s="1"/>
  <c r="O139" i="11" s="1"/>
  <c r="P139" i="11" s="1"/>
  <c r="Q139" i="11" s="1"/>
  <c r="R139" i="11" s="1"/>
  <c r="S139" i="11" s="1"/>
  <c r="T139" i="11" s="1"/>
  <c r="U139" i="11" s="1"/>
  <c r="V139" i="11" s="1"/>
  <c r="W139" i="11" s="1"/>
  <c r="X139" i="11" s="1"/>
  <c r="Y139" i="11" s="1"/>
  <c r="Z139" i="11" s="1"/>
  <c r="AA139" i="11" s="1"/>
  <c r="AB139" i="11" s="1"/>
  <c r="AC139" i="11" s="1"/>
  <c r="AD139" i="11" s="1"/>
  <c r="AE139" i="11" s="1"/>
  <c r="AF139" i="11" s="1"/>
  <c r="AG139" i="11" s="1"/>
  <c r="AH139" i="11" s="1"/>
  <c r="AI139" i="11" s="1"/>
  <c r="AJ139" i="11" s="1"/>
  <c r="AK139" i="11" s="1"/>
  <c r="AL139" i="11" s="1"/>
  <c r="AM139" i="11" s="1"/>
  <c r="AN139" i="11" s="1"/>
  <c r="AO139" i="11" s="1"/>
  <c r="AP139" i="11" s="1"/>
  <c r="AQ139" i="11" s="1"/>
  <c r="AR139" i="11" s="1"/>
  <c r="AS139" i="11" s="1"/>
  <c r="AT139" i="11" s="1"/>
  <c r="AU139" i="11" s="1"/>
  <c r="AV139" i="11" s="1"/>
  <c r="AW139" i="11" s="1"/>
  <c r="AX139" i="11" s="1"/>
  <c r="J138" i="11"/>
  <c r="K138" i="11" s="1"/>
  <c r="L138" i="11" s="1"/>
  <c r="M138" i="11" s="1"/>
  <c r="N138" i="11" s="1"/>
  <c r="O138" i="11" s="1"/>
  <c r="P138" i="11" s="1"/>
  <c r="Q138" i="11" s="1"/>
  <c r="R138" i="11" s="1"/>
  <c r="S138" i="11" s="1"/>
  <c r="T138" i="11" s="1"/>
  <c r="U138" i="11" s="1"/>
  <c r="V138" i="11" s="1"/>
  <c r="W138" i="11" s="1"/>
  <c r="X138" i="11" s="1"/>
  <c r="Y138" i="11" s="1"/>
  <c r="Z138" i="11" s="1"/>
  <c r="AA138" i="11" s="1"/>
  <c r="AB138" i="11" s="1"/>
  <c r="AC138" i="11" s="1"/>
  <c r="AD138" i="11" s="1"/>
  <c r="AE138" i="11" s="1"/>
  <c r="AF138" i="11" s="1"/>
  <c r="AG138" i="11" s="1"/>
  <c r="AH138" i="11" s="1"/>
  <c r="AI138" i="11" s="1"/>
  <c r="AJ138" i="11" s="1"/>
  <c r="AK138" i="11" s="1"/>
  <c r="AL138" i="11" s="1"/>
  <c r="AM138" i="11" s="1"/>
  <c r="AN138" i="11" s="1"/>
  <c r="AO138" i="11" s="1"/>
  <c r="AP138" i="11" s="1"/>
  <c r="AQ138" i="11" s="1"/>
  <c r="AR138" i="11" s="1"/>
  <c r="AS138" i="11" s="1"/>
  <c r="AT138" i="11" s="1"/>
  <c r="AU138" i="11" s="1"/>
  <c r="AV138" i="11" s="1"/>
  <c r="AW138" i="11" s="1"/>
  <c r="AX138" i="11" s="1"/>
  <c r="J137" i="11"/>
  <c r="K137" i="11" s="1"/>
  <c r="L137" i="11" s="1"/>
  <c r="M137" i="11" s="1"/>
  <c r="N137" i="11" s="1"/>
  <c r="O137" i="11" s="1"/>
  <c r="P137" i="11" s="1"/>
  <c r="Q137" i="11" s="1"/>
  <c r="R137" i="11" s="1"/>
  <c r="S137" i="11" s="1"/>
  <c r="T137" i="11" s="1"/>
  <c r="U137" i="11" s="1"/>
  <c r="V137" i="11" s="1"/>
  <c r="W137" i="11" s="1"/>
  <c r="X137" i="11" s="1"/>
  <c r="Y137" i="11" s="1"/>
  <c r="Z137" i="11" s="1"/>
  <c r="AA137" i="11" s="1"/>
  <c r="AB137" i="11" s="1"/>
  <c r="AC137" i="11" s="1"/>
  <c r="AD137" i="11" s="1"/>
  <c r="AE137" i="11" s="1"/>
  <c r="AF137" i="11" s="1"/>
  <c r="AG137" i="11" s="1"/>
  <c r="AH137" i="11" s="1"/>
  <c r="AI137" i="11" s="1"/>
  <c r="AJ137" i="11" s="1"/>
  <c r="AK137" i="11" s="1"/>
  <c r="AL137" i="11" s="1"/>
  <c r="AM137" i="11" s="1"/>
  <c r="AN137" i="11" s="1"/>
  <c r="AO137" i="11" s="1"/>
  <c r="AP137" i="11" s="1"/>
  <c r="AQ137" i="11" s="1"/>
  <c r="AR137" i="11" s="1"/>
  <c r="AS137" i="11" s="1"/>
  <c r="AT137" i="11" s="1"/>
  <c r="AU137" i="11" s="1"/>
  <c r="AV137" i="11" s="1"/>
  <c r="AW137" i="11" s="1"/>
  <c r="AX137" i="11" s="1"/>
  <c r="L136" i="11"/>
  <c r="M136" i="11" s="1"/>
  <c r="N136" i="11" s="1"/>
  <c r="O136" i="11" s="1"/>
  <c r="P136" i="11" s="1"/>
  <c r="Q136" i="11" s="1"/>
  <c r="R136" i="11" s="1"/>
  <c r="S136" i="11" s="1"/>
  <c r="T136" i="11" s="1"/>
  <c r="U136" i="11" s="1"/>
  <c r="V136" i="11" s="1"/>
  <c r="W136" i="11" s="1"/>
  <c r="X136" i="11" s="1"/>
  <c r="Y136" i="11" s="1"/>
  <c r="Z136" i="11" s="1"/>
  <c r="AA136" i="11" s="1"/>
  <c r="AB136" i="11" s="1"/>
  <c r="AC136" i="11" s="1"/>
  <c r="AD136" i="11" s="1"/>
  <c r="AE136" i="11" s="1"/>
  <c r="AF136" i="11" s="1"/>
  <c r="AG136" i="11" s="1"/>
  <c r="AH136" i="11" s="1"/>
  <c r="AI136" i="11" s="1"/>
  <c r="AJ136" i="11" s="1"/>
  <c r="AK136" i="11" s="1"/>
  <c r="AL136" i="11" s="1"/>
  <c r="AM136" i="11" s="1"/>
  <c r="AN136" i="11" s="1"/>
  <c r="AO136" i="11" s="1"/>
  <c r="AP136" i="11" s="1"/>
  <c r="AQ136" i="11" s="1"/>
  <c r="AR136" i="11" s="1"/>
  <c r="AS136" i="11" s="1"/>
  <c r="AT136" i="11" s="1"/>
  <c r="AU136" i="11" s="1"/>
  <c r="AV136" i="11" s="1"/>
  <c r="AW136" i="11" s="1"/>
  <c r="AX136" i="11" s="1"/>
  <c r="K136" i="11"/>
  <c r="J136" i="11"/>
  <c r="J135" i="11"/>
  <c r="K135" i="11" s="1"/>
  <c r="L135" i="11" s="1"/>
  <c r="M135" i="11" s="1"/>
  <c r="N135" i="11" s="1"/>
  <c r="O135" i="11" s="1"/>
  <c r="P135" i="11" s="1"/>
  <c r="Q135" i="11" s="1"/>
  <c r="R135" i="11" s="1"/>
  <c r="S135" i="11" s="1"/>
  <c r="T135" i="11" s="1"/>
  <c r="U135" i="11" s="1"/>
  <c r="V135" i="11" s="1"/>
  <c r="W135" i="11" s="1"/>
  <c r="X135" i="11" s="1"/>
  <c r="Y135" i="11" s="1"/>
  <c r="Z135" i="11" s="1"/>
  <c r="AA135" i="11" s="1"/>
  <c r="AB135" i="11" s="1"/>
  <c r="AC135" i="11" s="1"/>
  <c r="AD135" i="11" s="1"/>
  <c r="AE135" i="11" s="1"/>
  <c r="AF135" i="11" s="1"/>
  <c r="AG135" i="11" s="1"/>
  <c r="AH135" i="11" s="1"/>
  <c r="AI135" i="11" s="1"/>
  <c r="AJ135" i="11" s="1"/>
  <c r="AK135" i="11" s="1"/>
  <c r="AL135" i="11" s="1"/>
  <c r="AM135" i="11" s="1"/>
  <c r="AN135" i="11" s="1"/>
  <c r="AO135" i="11" s="1"/>
  <c r="AP135" i="11" s="1"/>
  <c r="AQ135" i="11" s="1"/>
  <c r="AR135" i="11" s="1"/>
  <c r="AS135" i="11" s="1"/>
  <c r="AT135" i="11" s="1"/>
  <c r="AU135" i="11" s="1"/>
  <c r="AV135" i="11" s="1"/>
  <c r="AW135" i="11" s="1"/>
  <c r="AX135" i="11" s="1"/>
  <c r="K134" i="11"/>
  <c r="L134" i="11" s="1"/>
  <c r="M134" i="11" s="1"/>
  <c r="N134" i="11" s="1"/>
  <c r="O134" i="11" s="1"/>
  <c r="P134" i="11" s="1"/>
  <c r="Q134" i="11" s="1"/>
  <c r="R134" i="11" s="1"/>
  <c r="S134" i="11" s="1"/>
  <c r="T134" i="11" s="1"/>
  <c r="U134" i="11" s="1"/>
  <c r="V134" i="11" s="1"/>
  <c r="W134" i="11" s="1"/>
  <c r="X134" i="11" s="1"/>
  <c r="Y134" i="11" s="1"/>
  <c r="Z134" i="11" s="1"/>
  <c r="AA134" i="11" s="1"/>
  <c r="AB134" i="11" s="1"/>
  <c r="AC134" i="11" s="1"/>
  <c r="AD134" i="11" s="1"/>
  <c r="AE134" i="11" s="1"/>
  <c r="AF134" i="11" s="1"/>
  <c r="AG134" i="11" s="1"/>
  <c r="AH134" i="11" s="1"/>
  <c r="AI134" i="11" s="1"/>
  <c r="AJ134" i="11" s="1"/>
  <c r="AK134" i="11" s="1"/>
  <c r="AL134" i="11" s="1"/>
  <c r="AM134" i="11" s="1"/>
  <c r="AN134" i="11" s="1"/>
  <c r="AO134" i="11" s="1"/>
  <c r="AP134" i="11" s="1"/>
  <c r="AQ134" i="11" s="1"/>
  <c r="AR134" i="11" s="1"/>
  <c r="AS134" i="11" s="1"/>
  <c r="AT134" i="11" s="1"/>
  <c r="AU134" i="11" s="1"/>
  <c r="AV134" i="11" s="1"/>
  <c r="AW134" i="11" s="1"/>
  <c r="AX134" i="11" s="1"/>
  <c r="J134" i="11"/>
  <c r="U133" i="11"/>
  <c r="V133" i="11" s="1"/>
  <c r="W133" i="11" s="1"/>
  <c r="X133" i="11" s="1"/>
  <c r="Y133" i="11" s="1"/>
  <c r="Z133" i="11" s="1"/>
  <c r="AA133" i="11" s="1"/>
  <c r="AB133" i="11" s="1"/>
  <c r="AC133" i="11" s="1"/>
  <c r="AD133" i="11" s="1"/>
  <c r="AE133" i="11" s="1"/>
  <c r="AF133" i="11" s="1"/>
  <c r="AG133" i="11" s="1"/>
  <c r="AH133" i="11" s="1"/>
  <c r="AI133" i="11" s="1"/>
  <c r="AJ133" i="11" s="1"/>
  <c r="AK133" i="11" s="1"/>
  <c r="AL133" i="11" s="1"/>
  <c r="AM133" i="11" s="1"/>
  <c r="AN133" i="11" s="1"/>
  <c r="AO133" i="11" s="1"/>
  <c r="AP133" i="11" s="1"/>
  <c r="AQ133" i="11" s="1"/>
  <c r="AR133" i="11" s="1"/>
  <c r="AS133" i="11" s="1"/>
  <c r="AT133" i="11" s="1"/>
  <c r="AU133" i="11" s="1"/>
  <c r="AV133" i="11" s="1"/>
  <c r="AW133" i="11" s="1"/>
  <c r="AX133" i="11" s="1"/>
  <c r="J133" i="11"/>
  <c r="K133" i="11" s="1"/>
  <c r="L133" i="11" s="1"/>
  <c r="M133" i="11" s="1"/>
  <c r="N133" i="11" s="1"/>
  <c r="O133" i="11" s="1"/>
  <c r="P133" i="11" s="1"/>
  <c r="Q133" i="11" s="1"/>
  <c r="R133" i="11" s="1"/>
  <c r="S133" i="11" s="1"/>
  <c r="T133" i="11" s="1"/>
  <c r="S132" i="11"/>
  <c r="T132" i="11" s="1"/>
  <c r="U132" i="11" s="1"/>
  <c r="V132" i="11" s="1"/>
  <c r="W132" i="11" s="1"/>
  <c r="X132" i="11" s="1"/>
  <c r="Y132" i="11" s="1"/>
  <c r="Z132" i="11" s="1"/>
  <c r="AA132" i="11" s="1"/>
  <c r="AB132" i="11" s="1"/>
  <c r="AC132" i="11" s="1"/>
  <c r="AD132" i="11" s="1"/>
  <c r="AE132" i="11" s="1"/>
  <c r="AF132" i="11" s="1"/>
  <c r="AG132" i="11" s="1"/>
  <c r="AH132" i="11" s="1"/>
  <c r="AI132" i="11" s="1"/>
  <c r="AJ132" i="11" s="1"/>
  <c r="AK132" i="11" s="1"/>
  <c r="AL132" i="11" s="1"/>
  <c r="AM132" i="11" s="1"/>
  <c r="AN132" i="11" s="1"/>
  <c r="AO132" i="11" s="1"/>
  <c r="AP132" i="11" s="1"/>
  <c r="AQ132" i="11" s="1"/>
  <c r="AR132" i="11" s="1"/>
  <c r="AS132" i="11" s="1"/>
  <c r="AT132" i="11" s="1"/>
  <c r="AU132" i="11" s="1"/>
  <c r="AV132" i="11" s="1"/>
  <c r="AW132" i="11" s="1"/>
  <c r="AX132" i="11" s="1"/>
  <c r="J132" i="11"/>
  <c r="K132" i="11" s="1"/>
  <c r="L132" i="11" s="1"/>
  <c r="M132" i="11" s="1"/>
  <c r="N132" i="11" s="1"/>
  <c r="O132" i="11" s="1"/>
  <c r="P132" i="11" s="1"/>
  <c r="Q132" i="11" s="1"/>
  <c r="R132" i="11" s="1"/>
  <c r="V131" i="11"/>
  <c r="W131" i="11" s="1"/>
  <c r="X131" i="11" s="1"/>
  <c r="Y131" i="11" s="1"/>
  <c r="Z131" i="11" s="1"/>
  <c r="AA131" i="11" s="1"/>
  <c r="AB131" i="11" s="1"/>
  <c r="AC131" i="11" s="1"/>
  <c r="AD131" i="11" s="1"/>
  <c r="AE131" i="11" s="1"/>
  <c r="AF131" i="11" s="1"/>
  <c r="AG131" i="11" s="1"/>
  <c r="AH131" i="11" s="1"/>
  <c r="AI131" i="11" s="1"/>
  <c r="AJ131" i="11" s="1"/>
  <c r="AK131" i="11" s="1"/>
  <c r="AL131" i="11" s="1"/>
  <c r="AM131" i="11" s="1"/>
  <c r="AN131" i="11" s="1"/>
  <c r="AO131" i="11" s="1"/>
  <c r="AP131" i="11" s="1"/>
  <c r="AQ131" i="11" s="1"/>
  <c r="AR131" i="11" s="1"/>
  <c r="AS131" i="11" s="1"/>
  <c r="AT131" i="11" s="1"/>
  <c r="AU131" i="11" s="1"/>
  <c r="AV131" i="11" s="1"/>
  <c r="AW131" i="11" s="1"/>
  <c r="AX131" i="11" s="1"/>
  <c r="K131" i="11"/>
  <c r="L131" i="11" s="1"/>
  <c r="M131" i="11" s="1"/>
  <c r="N131" i="11" s="1"/>
  <c r="O131" i="11" s="1"/>
  <c r="P131" i="11" s="1"/>
  <c r="Q131" i="11" s="1"/>
  <c r="R131" i="11" s="1"/>
  <c r="S131" i="11" s="1"/>
  <c r="T131" i="11" s="1"/>
  <c r="U131" i="11" s="1"/>
  <c r="J131" i="11"/>
  <c r="K130" i="11"/>
  <c r="L130" i="11" s="1"/>
  <c r="M130" i="11" s="1"/>
  <c r="N130" i="11" s="1"/>
  <c r="O130" i="11" s="1"/>
  <c r="P130" i="11" s="1"/>
  <c r="Q130" i="11" s="1"/>
  <c r="R130" i="11" s="1"/>
  <c r="S130" i="11" s="1"/>
  <c r="T130" i="11" s="1"/>
  <c r="U130" i="11" s="1"/>
  <c r="V130" i="11" s="1"/>
  <c r="W130" i="11" s="1"/>
  <c r="X130" i="11" s="1"/>
  <c r="Y130" i="11" s="1"/>
  <c r="Z130" i="11" s="1"/>
  <c r="AA130" i="11" s="1"/>
  <c r="AB130" i="11" s="1"/>
  <c r="AC130" i="11" s="1"/>
  <c r="AD130" i="11" s="1"/>
  <c r="AE130" i="11" s="1"/>
  <c r="AF130" i="11" s="1"/>
  <c r="AG130" i="11" s="1"/>
  <c r="AH130" i="11" s="1"/>
  <c r="AI130" i="11" s="1"/>
  <c r="AJ130" i="11" s="1"/>
  <c r="AK130" i="11" s="1"/>
  <c r="AL130" i="11" s="1"/>
  <c r="AM130" i="11" s="1"/>
  <c r="AN130" i="11" s="1"/>
  <c r="AO130" i="11" s="1"/>
  <c r="AP130" i="11" s="1"/>
  <c r="AQ130" i="11" s="1"/>
  <c r="AR130" i="11" s="1"/>
  <c r="AS130" i="11" s="1"/>
  <c r="AT130" i="11" s="1"/>
  <c r="AU130" i="11" s="1"/>
  <c r="AV130" i="11" s="1"/>
  <c r="AW130" i="11" s="1"/>
  <c r="AX130" i="11" s="1"/>
  <c r="J130" i="11"/>
  <c r="J129" i="11"/>
  <c r="K129" i="11" s="1"/>
  <c r="L129" i="11" s="1"/>
  <c r="M129" i="11" s="1"/>
  <c r="N129" i="11" s="1"/>
  <c r="O129" i="11" s="1"/>
  <c r="P129" i="11" s="1"/>
  <c r="Q129" i="11" s="1"/>
  <c r="R129" i="11" s="1"/>
  <c r="S129" i="11" s="1"/>
  <c r="T129" i="11" s="1"/>
  <c r="U129" i="11" s="1"/>
  <c r="V129" i="11" s="1"/>
  <c r="W129" i="11" s="1"/>
  <c r="X129" i="11" s="1"/>
  <c r="Y129" i="11" s="1"/>
  <c r="Z129" i="11" s="1"/>
  <c r="AA129" i="11" s="1"/>
  <c r="AB129" i="11" s="1"/>
  <c r="AC129" i="11" s="1"/>
  <c r="AD129" i="11" s="1"/>
  <c r="AE129" i="11" s="1"/>
  <c r="AF129" i="11" s="1"/>
  <c r="AG129" i="11" s="1"/>
  <c r="AH129" i="11" s="1"/>
  <c r="AI129" i="11" s="1"/>
  <c r="AJ129" i="11" s="1"/>
  <c r="AK129" i="11" s="1"/>
  <c r="AL129" i="11" s="1"/>
  <c r="AM129" i="11" s="1"/>
  <c r="AN129" i="11" s="1"/>
  <c r="AO129" i="11" s="1"/>
  <c r="AP129" i="11" s="1"/>
  <c r="AQ129" i="11" s="1"/>
  <c r="AR129" i="11" s="1"/>
  <c r="AS129" i="11" s="1"/>
  <c r="AT129" i="11" s="1"/>
  <c r="AU129" i="11" s="1"/>
  <c r="AV129" i="11" s="1"/>
  <c r="AW129" i="11" s="1"/>
  <c r="AX129" i="11" s="1"/>
  <c r="J128" i="11"/>
  <c r="K128" i="11" s="1"/>
  <c r="L128" i="11" s="1"/>
  <c r="M128" i="11" s="1"/>
  <c r="N128" i="11" s="1"/>
  <c r="O128" i="11" s="1"/>
  <c r="P128" i="11" s="1"/>
  <c r="Q128" i="11" s="1"/>
  <c r="R128" i="11" s="1"/>
  <c r="S128" i="11" s="1"/>
  <c r="T128" i="11" s="1"/>
  <c r="U128" i="11" s="1"/>
  <c r="V128" i="11" s="1"/>
  <c r="W128" i="11" s="1"/>
  <c r="X128" i="11" s="1"/>
  <c r="Y128" i="11" s="1"/>
  <c r="Z128" i="11" s="1"/>
  <c r="AA128" i="11" s="1"/>
  <c r="AB128" i="11" s="1"/>
  <c r="AC128" i="11" s="1"/>
  <c r="AD128" i="11" s="1"/>
  <c r="AE128" i="11" s="1"/>
  <c r="AF128" i="11" s="1"/>
  <c r="AG128" i="11" s="1"/>
  <c r="AH128" i="11" s="1"/>
  <c r="AI128" i="11" s="1"/>
  <c r="AJ128" i="11" s="1"/>
  <c r="AK128" i="11" s="1"/>
  <c r="AL128" i="11" s="1"/>
  <c r="AM128" i="11" s="1"/>
  <c r="AN128" i="11" s="1"/>
  <c r="AO128" i="11" s="1"/>
  <c r="AP128" i="11" s="1"/>
  <c r="AQ128" i="11" s="1"/>
  <c r="AR128" i="11" s="1"/>
  <c r="AS128" i="11" s="1"/>
  <c r="AT128" i="11" s="1"/>
  <c r="AU128" i="11" s="1"/>
  <c r="AV128" i="11" s="1"/>
  <c r="AW128" i="11" s="1"/>
  <c r="AX128" i="11" s="1"/>
  <c r="K127" i="11"/>
  <c r="L127" i="11" s="1"/>
  <c r="M127" i="11" s="1"/>
  <c r="N127" i="11" s="1"/>
  <c r="O127" i="11" s="1"/>
  <c r="P127" i="11" s="1"/>
  <c r="Q127" i="11" s="1"/>
  <c r="R127" i="11" s="1"/>
  <c r="S127" i="11" s="1"/>
  <c r="T127" i="11" s="1"/>
  <c r="U127" i="11" s="1"/>
  <c r="V127" i="11" s="1"/>
  <c r="W127" i="11" s="1"/>
  <c r="X127" i="11" s="1"/>
  <c r="Y127" i="11" s="1"/>
  <c r="Z127" i="11" s="1"/>
  <c r="AA127" i="11" s="1"/>
  <c r="AB127" i="11" s="1"/>
  <c r="AC127" i="11" s="1"/>
  <c r="AD127" i="11" s="1"/>
  <c r="AE127" i="11" s="1"/>
  <c r="AF127" i="11" s="1"/>
  <c r="AG127" i="11" s="1"/>
  <c r="AH127" i="11" s="1"/>
  <c r="AI127" i="11" s="1"/>
  <c r="AJ127" i="11" s="1"/>
  <c r="AK127" i="11" s="1"/>
  <c r="AL127" i="11" s="1"/>
  <c r="AM127" i="11" s="1"/>
  <c r="AN127" i="11" s="1"/>
  <c r="AO127" i="11" s="1"/>
  <c r="AP127" i="11" s="1"/>
  <c r="AQ127" i="11" s="1"/>
  <c r="AR127" i="11" s="1"/>
  <c r="AS127" i="11" s="1"/>
  <c r="AT127" i="11" s="1"/>
  <c r="AU127" i="11" s="1"/>
  <c r="AV127" i="11" s="1"/>
  <c r="AW127" i="11" s="1"/>
  <c r="AX127" i="11" s="1"/>
  <c r="J127" i="11"/>
  <c r="K126" i="11"/>
  <c r="L126" i="11" s="1"/>
  <c r="M126" i="11" s="1"/>
  <c r="N126" i="11" s="1"/>
  <c r="O126" i="11" s="1"/>
  <c r="P126" i="11" s="1"/>
  <c r="Q126" i="11" s="1"/>
  <c r="R126" i="11" s="1"/>
  <c r="S126" i="11" s="1"/>
  <c r="T126" i="11" s="1"/>
  <c r="U126" i="11" s="1"/>
  <c r="V126" i="11" s="1"/>
  <c r="W126" i="11" s="1"/>
  <c r="X126" i="11" s="1"/>
  <c r="Y126" i="11" s="1"/>
  <c r="Z126" i="11" s="1"/>
  <c r="AA126" i="11" s="1"/>
  <c r="AB126" i="11" s="1"/>
  <c r="AC126" i="11" s="1"/>
  <c r="AD126" i="11" s="1"/>
  <c r="AE126" i="11" s="1"/>
  <c r="AF126" i="11" s="1"/>
  <c r="AG126" i="11" s="1"/>
  <c r="AH126" i="11" s="1"/>
  <c r="AI126" i="11" s="1"/>
  <c r="AJ126" i="11" s="1"/>
  <c r="AK126" i="11" s="1"/>
  <c r="AL126" i="11" s="1"/>
  <c r="AM126" i="11" s="1"/>
  <c r="AN126" i="11" s="1"/>
  <c r="AO126" i="11" s="1"/>
  <c r="AP126" i="11" s="1"/>
  <c r="AQ126" i="11" s="1"/>
  <c r="AR126" i="11" s="1"/>
  <c r="AS126" i="11" s="1"/>
  <c r="AT126" i="11" s="1"/>
  <c r="AU126" i="11" s="1"/>
  <c r="AV126" i="11" s="1"/>
  <c r="AW126" i="11" s="1"/>
  <c r="AX126" i="11" s="1"/>
  <c r="J126" i="11"/>
  <c r="U125" i="11"/>
  <c r="V125" i="11" s="1"/>
  <c r="W125" i="11" s="1"/>
  <c r="X125" i="11" s="1"/>
  <c r="Y125" i="11" s="1"/>
  <c r="Z125" i="11" s="1"/>
  <c r="AA125" i="11" s="1"/>
  <c r="AB125" i="11" s="1"/>
  <c r="AC125" i="11" s="1"/>
  <c r="AD125" i="11" s="1"/>
  <c r="AE125" i="11" s="1"/>
  <c r="AF125" i="11" s="1"/>
  <c r="AG125" i="11" s="1"/>
  <c r="AH125" i="11" s="1"/>
  <c r="AI125" i="11" s="1"/>
  <c r="AJ125" i="11" s="1"/>
  <c r="AK125" i="11" s="1"/>
  <c r="AL125" i="11" s="1"/>
  <c r="AM125" i="11" s="1"/>
  <c r="AN125" i="11" s="1"/>
  <c r="AO125" i="11" s="1"/>
  <c r="AP125" i="11" s="1"/>
  <c r="AQ125" i="11" s="1"/>
  <c r="AR125" i="11" s="1"/>
  <c r="AS125" i="11" s="1"/>
  <c r="AT125" i="11" s="1"/>
  <c r="AU125" i="11" s="1"/>
  <c r="AV125" i="11" s="1"/>
  <c r="AW125" i="11" s="1"/>
  <c r="AX125" i="11" s="1"/>
  <c r="J125" i="11"/>
  <c r="K125" i="11" s="1"/>
  <c r="L125" i="11" s="1"/>
  <c r="M125" i="11" s="1"/>
  <c r="N125" i="11" s="1"/>
  <c r="O125" i="11" s="1"/>
  <c r="P125" i="11" s="1"/>
  <c r="Q125" i="11" s="1"/>
  <c r="R125" i="11" s="1"/>
  <c r="S125" i="11" s="1"/>
  <c r="T125" i="11" s="1"/>
  <c r="S124" i="11"/>
  <c r="T124" i="11" s="1"/>
  <c r="U124" i="11" s="1"/>
  <c r="V124" i="11" s="1"/>
  <c r="W124" i="11" s="1"/>
  <c r="X124" i="11" s="1"/>
  <c r="Y124" i="11" s="1"/>
  <c r="Z124" i="11" s="1"/>
  <c r="AA124" i="11" s="1"/>
  <c r="AB124" i="11" s="1"/>
  <c r="AC124" i="11" s="1"/>
  <c r="AD124" i="11" s="1"/>
  <c r="AE124" i="11" s="1"/>
  <c r="AF124" i="11" s="1"/>
  <c r="AG124" i="11" s="1"/>
  <c r="AH124" i="11" s="1"/>
  <c r="AI124" i="11" s="1"/>
  <c r="AJ124" i="11" s="1"/>
  <c r="AK124" i="11" s="1"/>
  <c r="AL124" i="11" s="1"/>
  <c r="AM124" i="11" s="1"/>
  <c r="AN124" i="11" s="1"/>
  <c r="AO124" i="11" s="1"/>
  <c r="AP124" i="11" s="1"/>
  <c r="AQ124" i="11" s="1"/>
  <c r="AR124" i="11" s="1"/>
  <c r="AS124" i="11" s="1"/>
  <c r="AT124" i="11" s="1"/>
  <c r="AU124" i="11" s="1"/>
  <c r="AV124" i="11" s="1"/>
  <c r="AW124" i="11" s="1"/>
  <c r="AX124" i="11" s="1"/>
  <c r="J124" i="11"/>
  <c r="K124" i="11" s="1"/>
  <c r="L124" i="11" s="1"/>
  <c r="M124" i="11" s="1"/>
  <c r="N124" i="11" s="1"/>
  <c r="O124" i="11" s="1"/>
  <c r="P124" i="11" s="1"/>
  <c r="Q124" i="11" s="1"/>
  <c r="R124" i="11" s="1"/>
  <c r="V123" i="11"/>
  <c r="W123" i="11" s="1"/>
  <c r="X123" i="11" s="1"/>
  <c r="Y123" i="11" s="1"/>
  <c r="Z123" i="11" s="1"/>
  <c r="AA123" i="11" s="1"/>
  <c r="AB123" i="11" s="1"/>
  <c r="AC123" i="11" s="1"/>
  <c r="AD123" i="11" s="1"/>
  <c r="AE123" i="11" s="1"/>
  <c r="AF123" i="11" s="1"/>
  <c r="AG123" i="11" s="1"/>
  <c r="AH123" i="11" s="1"/>
  <c r="AI123" i="11" s="1"/>
  <c r="AJ123" i="11" s="1"/>
  <c r="AK123" i="11" s="1"/>
  <c r="AL123" i="11" s="1"/>
  <c r="AM123" i="11" s="1"/>
  <c r="AN123" i="11" s="1"/>
  <c r="AO123" i="11" s="1"/>
  <c r="AP123" i="11" s="1"/>
  <c r="AQ123" i="11" s="1"/>
  <c r="AR123" i="11" s="1"/>
  <c r="AS123" i="11" s="1"/>
  <c r="AT123" i="11" s="1"/>
  <c r="AU123" i="11" s="1"/>
  <c r="AV123" i="11" s="1"/>
  <c r="AW123" i="11" s="1"/>
  <c r="AX123" i="11" s="1"/>
  <c r="K123" i="11"/>
  <c r="L123" i="11" s="1"/>
  <c r="M123" i="11" s="1"/>
  <c r="N123" i="11" s="1"/>
  <c r="O123" i="11" s="1"/>
  <c r="P123" i="11" s="1"/>
  <c r="Q123" i="11" s="1"/>
  <c r="R123" i="11" s="1"/>
  <c r="S123" i="11" s="1"/>
  <c r="T123" i="11" s="1"/>
  <c r="U123" i="11" s="1"/>
  <c r="J123" i="11"/>
  <c r="K122" i="11"/>
  <c r="L122" i="11" s="1"/>
  <c r="M122" i="11" s="1"/>
  <c r="N122" i="11" s="1"/>
  <c r="O122" i="11" s="1"/>
  <c r="P122" i="11" s="1"/>
  <c r="Q122" i="11" s="1"/>
  <c r="R122" i="11" s="1"/>
  <c r="S122" i="11" s="1"/>
  <c r="T122" i="11" s="1"/>
  <c r="U122" i="11" s="1"/>
  <c r="V122" i="11" s="1"/>
  <c r="W122" i="11" s="1"/>
  <c r="X122" i="11" s="1"/>
  <c r="Y122" i="11" s="1"/>
  <c r="Z122" i="11" s="1"/>
  <c r="AA122" i="11" s="1"/>
  <c r="AB122" i="11" s="1"/>
  <c r="AC122" i="11" s="1"/>
  <c r="AD122" i="11" s="1"/>
  <c r="AE122" i="11" s="1"/>
  <c r="AF122" i="11" s="1"/>
  <c r="AG122" i="11" s="1"/>
  <c r="AH122" i="11" s="1"/>
  <c r="AI122" i="11" s="1"/>
  <c r="AJ122" i="11" s="1"/>
  <c r="AK122" i="11" s="1"/>
  <c r="AL122" i="11" s="1"/>
  <c r="AM122" i="11" s="1"/>
  <c r="AN122" i="11" s="1"/>
  <c r="AO122" i="11" s="1"/>
  <c r="AP122" i="11" s="1"/>
  <c r="AQ122" i="11" s="1"/>
  <c r="AR122" i="11" s="1"/>
  <c r="AS122" i="11" s="1"/>
  <c r="AT122" i="11" s="1"/>
  <c r="AU122" i="11" s="1"/>
  <c r="AV122" i="11" s="1"/>
  <c r="AW122" i="11" s="1"/>
  <c r="AX122" i="11" s="1"/>
  <c r="J122" i="11"/>
  <c r="J121" i="11"/>
  <c r="K121" i="11" s="1"/>
  <c r="L121" i="11" s="1"/>
  <c r="M121" i="11" s="1"/>
  <c r="N121" i="11" s="1"/>
  <c r="O121" i="11" s="1"/>
  <c r="P121" i="11" s="1"/>
  <c r="Q121" i="11" s="1"/>
  <c r="R121" i="11" s="1"/>
  <c r="S121" i="11" s="1"/>
  <c r="T121" i="11" s="1"/>
  <c r="U121" i="11" s="1"/>
  <c r="V121" i="11" s="1"/>
  <c r="W121" i="11" s="1"/>
  <c r="X121" i="11" s="1"/>
  <c r="Y121" i="11" s="1"/>
  <c r="Z121" i="11" s="1"/>
  <c r="AA121" i="11" s="1"/>
  <c r="AB121" i="11" s="1"/>
  <c r="AC121" i="11" s="1"/>
  <c r="AD121" i="11" s="1"/>
  <c r="AE121" i="11" s="1"/>
  <c r="AF121" i="11" s="1"/>
  <c r="AG121" i="11" s="1"/>
  <c r="AH121" i="11" s="1"/>
  <c r="AI121" i="11" s="1"/>
  <c r="AJ121" i="11" s="1"/>
  <c r="AK121" i="11" s="1"/>
  <c r="AL121" i="11" s="1"/>
  <c r="AM121" i="11" s="1"/>
  <c r="AN121" i="11" s="1"/>
  <c r="AO121" i="11" s="1"/>
  <c r="AP121" i="11" s="1"/>
  <c r="AQ121" i="11" s="1"/>
  <c r="AR121" i="11" s="1"/>
  <c r="AS121" i="11" s="1"/>
  <c r="AT121" i="11" s="1"/>
  <c r="AU121" i="11" s="1"/>
  <c r="AV121" i="11" s="1"/>
  <c r="AW121" i="11" s="1"/>
  <c r="AX121" i="11" s="1"/>
  <c r="M120" i="11"/>
  <c r="N120" i="11" s="1"/>
  <c r="O120" i="11" s="1"/>
  <c r="P120" i="11" s="1"/>
  <c r="Q120" i="11" s="1"/>
  <c r="R120" i="11" s="1"/>
  <c r="S120" i="11" s="1"/>
  <c r="T120" i="11" s="1"/>
  <c r="U120" i="11" s="1"/>
  <c r="V120" i="11" s="1"/>
  <c r="W120" i="11" s="1"/>
  <c r="X120" i="11" s="1"/>
  <c r="Y120" i="11" s="1"/>
  <c r="Z120" i="11" s="1"/>
  <c r="AA120" i="11" s="1"/>
  <c r="AB120" i="11" s="1"/>
  <c r="AC120" i="11" s="1"/>
  <c r="AD120" i="11" s="1"/>
  <c r="AE120" i="11" s="1"/>
  <c r="AF120" i="11" s="1"/>
  <c r="AG120" i="11" s="1"/>
  <c r="AH120" i="11" s="1"/>
  <c r="AI120" i="11" s="1"/>
  <c r="AJ120" i="11" s="1"/>
  <c r="AK120" i="11" s="1"/>
  <c r="AL120" i="11" s="1"/>
  <c r="AM120" i="11" s="1"/>
  <c r="AN120" i="11" s="1"/>
  <c r="AO120" i="11" s="1"/>
  <c r="AP120" i="11" s="1"/>
  <c r="AQ120" i="11" s="1"/>
  <c r="AR120" i="11" s="1"/>
  <c r="AS120" i="11" s="1"/>
  <c r="AT120" i="11" s="1"/>
  <c r="AU120" i="11" s="1"/>
  <c r="AV120" i="11" s="1"/>
  <c r="AW120" i="11" s="1"/>
  <c r="AX120" i="11" s="1"/>
  <c r="K120" i="11"/>
  <c r="L120" i="11" s="1"/>
  <c r="J120" i="11"/>
  <c r="W119" i="11"/>
  <c r="X119" i="11" s="1"/>
  <c r="Y119" i="11" s="1"/>
  <c r="Z119" i="11" s="1"/>
  <c r="AA119" i="11" s="1"/>
  <c r="AB119" i="11" s="1"/>
  <c r="AC119" i="11" s="1"/>
  <c r="AD119" i="11" s="1"/>
  <c r="AE119" i="11" s="1"/>
  <c r="AF119" i="11" s="1"/>
  <c r="AG119" i="11" s="1"/>
  <c r="AH119" i="11" s="1"/>
  <c r="AI119" i="11" s="1"/>
  <c r="AJ119" i="11" s="1"/>
  <c r="AK119" i="11" s="1"/>
  <c r="AL119" i="11" s="1"/>
  <c r="AM119" i="11" s="1"/>
  <c r="AN119" i="11" s="1"/>
  <c r="AO119" i="11" s="1"/>
  <c r="AP119" i="11" s="1"/>
  <c r="AQ119" i="11" s="1"/>
  <c r="AR119" i="11" s="1"/>
  <c r="AS119" i="11" s="1"/>
  <c r="AT119" i="11" s="1"/>
  <c r="AU119" i="11" s="1"/>
  <c r="AV119" i="11" s="1"/>
  <c r="AW119" i="11" s="1"/>
  <c r="AX119" i="11" s="1"/>
  <c r="L119" i="11"/>
  <c r="M119" i="11" s="1"/>
  <c r="N119" i="11" s="1"/>
  <c r="O119" i="11" s="1"/>
  <c r="P119" i="11" s="1"/>
  <c r="Q119" i="11" s="1"/>
  <c r="R119" i="11" s="1"/>
  <c r="S119" i="11" s="1"/>
  <c r="T119" i="11" s="1"/>
  <c r="U119" i="11" s="1"/>
  <c r="V119" i="11" s="1"/>
  <c r="K119" i="11"/>
  <c r="J119" i="11"/>
  <c r="O118" i="11"/>
  <c r="P118" i="11" s="1"/>
  <c r="Q118" i="11" s="1"/>
  <c r="R118" i="11" s="1"/>
  <c r="S118" i="11" s="1"/>
  <c r="T118" i="11" s="1"/>
  <c r="U118" i="11" s="1"/>
  <c r="V118" i="11" s="1"/>
  <c r="W118" i="11" s="1"/>
  <c r="X118" i="11" s="1"/>
  <c r="Y118" i="11" s="1"/>
  <c r="Z118" i="11" s="1"/>
  <c r="AA118" i="11" s="1"/>
  <c r="AB118" i="11" s="1"/>
  <c r="AC118" i="11" s="1"/>
  <c r="AD118" i="11" s="1"/>
  <c r="AE118" i="11" s="1"/>
  <c r="AF118" i="11" s="1"/>
  <c r="AG118" i="11" s="1"/>
  <c r="AH118" i="11" s="1"/>
  <c r="AI118" i="11" s="1"/>
  <c r="AJ118" i="11" s="1"/>
  <c r="AK118" i="11" s="1"/>
  <c r="AL118" i="11" s="1"/>
  <c r="AM118" i="11" s="1"/>
  <c r="AN118" i="11" s="1"/>
  <c r="AO118" i="11" s="1"/>
  <c r="AP118" i="11" s="1"/>
  <c r="AQ118" i="11" s="1"/>
  <c r="AR118" i="11" s="1"/>
  <c r="AS118" i="11" s="1"/>
  <c r="AT118" i="11" s="1"/>
  <c r="AU118" i="11" s="1"/>
  <c r="AV118" i="11" s="1"/>
  <c r="AW118" i="11" s="1"/>
  <c r="AX118" i="11" s="1"/>
  <c r="K118" i="11"/>
  <c r="L118" i="11" s="1"/>
  <c r="M118" i="11" s="1"/>
  <c r="N118" i="11" s="1"/>
  <c r="J118" i="11"/>
  <c r="Y117" i="11"/>
  <c r="Z117" i="11" s="1"/>
  <c r="AA117" i="11" s="1"/>
  <c r="AB117" i="11" s="1"/>
  <c r="AC117" i="11" s="1"/>
  <c r="AD117" i="11" s="1"/>
  <c r="AE117" i="11" s="1"/>
  <c r="AF117" i="11" s="1"/>
  <c r="AG117" i="11" s="1"/>
  <c r="AH117" i="11" s="1"/>
  <c r="AI117" i="11" s="1"/>
  <c r="AJ117" i="11" s="1"/>
  <c r="AK117" i="11" s="1"/>
  <c r="AL117" i="11" s="1"/>
  <c r="AM117" i="11" s="1"/>
  <c r="AN117" i="11" s="1"/>
  <c r="AO117" i="11" s="1"/>
  <c r="AP117" i="11" s="1"/>
  <c r="AQ117" i="11" s="1"/>
  <c r="AR117" i="11" s="1"/>
  <c r="AS117" i="11" s="1"/>
  <c r="AT117" i="11" s="1"/>
  <c r="AU117" i="11" s="1"/>
  <c r="AV117" i="11" s="1"/>
  <c r="AW117" i="11" s="1"/>
  <c r="AX117" i="11" s="1"/>
  <c r="N117" i="11"/>
  <c r="O117" i="11" s="1"/>
  <c r="P117" i="11" s="1"/>
  <c r="Q117" i="11" s="1"/>
  <c r="R117" i="11" s="1"/>
  <c r="S117" i="11" s="1"/>
  <c r="T117" i="11" s="1"/>
  <c r="U117" i="11" s="1"/>
  <c r="V117" i="11" s="1"/>
  <c r="W117" i="11" s="1"/>
  <c r="X117" i="11" s="1"/>
  <c r="J117" i="11"/>
  <c r="K117" i="11" s="1"/>
  <c r="L117" i="11" s="1"/>
  <c r="M117" i="11" s="1"/>
  <c r="M116" i="11"/>
  <c r="N116" i="11" s="1"/>
  <c r="O116" i="11" s="1"/>
  <c r="P116" i="11" s="1"/>
  <c r="Q116" i="11" s="1"/>
  <c r="R116" i="11" s="1"/>
  <c r="S116" i="11" s="1"/>
  <c r="T116" i="11" s="1"/>
  <c r="U116" i="11" s="1"/>
  <c r="V116" i="11" s="1"/>
  <c r="W116" i="11" s="1"/>
  <c r="X116" i="11" s="1"/>
  <c r="Y116" i="11" s="1"/>
  <c r="Z116" i="11" s="1"/>
  <c r="AA116" i="11" s="1"/>
  <c r="AB116" i="11" s="1"/>
  <c r="AC116" i="11" s="1"/>
  <c r="AD116" i="11" s="1"/>
  <c r="AE116" i="11" s="1"/>
  <c r="AF116" i="11" s="1"/>
  <c r="AG116" i="11" s="1"/>
  <c r="AH116" i="11" s="1"/>
  <c r="AI116" i="11" s="1"/>
  <c r="AJ116" i="11" s="1"/>
  <c r="AK116" i="11" s="1"/>
  <c r="AL116" i="11" s="1"/>
  <c r="AM116" i="11" s="1"/>
  <c r="AN116" i="11" s="1"/>
  <c r="AO116" i="11" s="1"/>
  <c r="AP116" i="11" s="1"/>
  <c r="AQ116" i="11" s="1"/>
  <c r="AR116" i="11" s="1"/>
  <c r="AS116" i="11" s="1"/>
  <c r="AT116" i="11" s="1"/>
  <c r="AU116" i="11" s="1"/>
  <c r="AV116" i="11" s="1"/>
  <c r="AW116" i="11" s="1"/>
  <c r="AX116" i="11" s="1"/>
  <c r="K116" i="11"/>
  <c r="L116" i="11" s="1"/>
  <c r="J116" i="11"/>
  <c r="P115" i="11"/>
  <c r="Q115" i="11" s="1"/>
  <c r="R115" i="11" s="1"/>
  <c r="S115" i="11" s="1"/>
  <c r="T115" i="11" s="1"/>
  <c r="U115" i="11" s="1"/>
  <c r="V115" i="11" s="1"/>
  <c r="W115" i="11" s="1"/>
  <c r="X115" i="11" s="1"/>
  <c r="Y115" i="11" s="1"/>
  <c r="Z115" i="11" s="1"/>
  <c r="AA115" i="11" s="1"/>
  <c r="AB115" i="11" s="1"/>
  <c r="AC115" i="11" s="1"/>
  <c r="AD115" i="11" s="1"/>
  <c r="AE115" i="11" s="1"/>
  <c r="AF115" i="11" s="1"/>
  <c r="AG115" i="11" s="1"/>
  <c r="AH115" i="11" s="1"/>
  <c r="AI115" i="11" s="1"/>
  <c r="AJ115" i="11" s="1"/>
  <c r="AK115" i="11" s="1"/>
  <c r="AL115" i="11" s="1"/>
  <c r="AM115" i="11" s="1"/>
  <c r="AN115" i="11" s="1"/>
  <c r="AO115" i="11" s="1"/>
  <c r="AP115" i="11" s="1"/>
  <c r="AQ115" i="11" s="1"/>
  <c r="AR115" i="11" s="1"/>
  <c r="AS115" i="11" s="1"/>
  <c r="AT115" i="11" s="1"/>
  <c r="AU115" i="11" s="1"/>
  <c r="AV115" i="11" s="1"/>
  <c r="AW115" i="11" s="1"/>
  <c r="AX115" i="11" s="1"/>
  <c r="K115" i="11"/>
  <c r="L115" i="11" s="1"/>
  <c r="M115" i="11" s="1"/>
  <c r="N115" i="11" s="1"/>
  <c r="O115" i="11" s="1"/>
  <c r="J115" i="11"/>
  <c r="K114" i="11"/>
  <c r="L114" i="11" s="1"/>
  <c r="M114" i="11" s="1"/>
  <c r="N114" i="11" s="1"/>
  <c r="O114" i="11" s="1"/>
  <c r="P114" i="11" s="1"/>
  <c r="Q114" i="11" s="1"/>
  <c r="R114" i="11" s="1"/>
  <c r="S114" i="11" s="1"/>
  <c r="T114" i="11" s="1"/>
  <c r="U114" i="11" s="1"/>
  <c r="V114" i="11" s="1"/>
  <c r="W114" i="11" s="1"/>
  <c r="X114" i="11" s="1"/>
  <c r="Y114" i="11" s="1"/>
  <c r="Z114" i="11" s="1"/>
  <c r="AA114" i="11" s="1"/>
  <c r="AB114" i="11" s="1"/>
  <c r="AC114" i="11" s="1"/>
  <c r="AD114" i="11" s="1"/>
  <c r="AE114" i="11" s="1"/>
  <c r="AF114" i="11" s="1"/>
  <c r="AG114" i="11" s="1"/>
  <c r="AH114" i="11" s="1"/>
  <c r="AI114" i="11" s="1"/>
  <c r="AJ114" i="11" s="1"/>
  <c r="AK114" i="11" s="1"/>
  <c r="AL114" i="11" s="1"/>
  <c r="AM114" i="11" s="1"/>
  <c r="AN114" i="11" s="1"/>
  <c r="AO114" i="11" s="1"/>
  <c r="AP114" i="11" s="1"/>
  <c r="AQ114" i="11" s="1"/>
  <c r="AR114" i="11" s="1"/>
  <c r="AS114" i="11" s="1"/>
  <c r="AT114" i="11" s="1"/>
  <c r="AU114" i="11" s="1"/>
  <c r="AV114" i="11" s="1"/>
  <c r="AW114" i="11" s="1"/>
  <c r="AX114" i="11" s="1"/>
  <c r="J114" i="11"/>
  <c r="P113" i="11"/>
  <c r="Q113" i="11" s="1"/>
  <c r="R113" i="11" s="1"/>
  <c r="S113" i="11" s="1"/>
  <c r="T113" i="11" s="1"/>
  <c r="U113" i="11" s="1"/>
  <c r="V113" i="11" s="1"/>
  <c r="W113" i="11" s="1"/>
  <c r="X113" i="11" s="1"/>
  <c r="Y113" i="11" s="1"/>
  <c r="Z113" i="11" s="1"/>
  <c r="AA113" i="11" s="1"/>
  <c r="AB113" i="11" s="1"/>
  <c r="AC113" i="11" s="1"/>
  <c r="AD113" i="11" s="1"/>
  <c r="AE113" i="11" s="1"/>
  <c r="AF113" i="11" s="1"/>
  <c r="AG113" i="11" s="1"/>
  <c r="AH113" i="11" s="1"/>
  <c r="AI113" i="11" s="1"/>
  <c r="AJ113" i="11" s="1"/>
  <c r="AK113" i="11" s="1"/>
  <c r="AL113" i="11" s="1"/>
  <c r="AM113" i="11" s="1"/>
  <c r="AN113" i="11" s="1"/>
  <c r="AO113" i="11" s="1"/>
  <c r="AP113" i="11" s="1"/>
  <c r="AQ113" i="11" s="1"/>
  <c r="AR113" i="11" s="1"/>
  <c r="AS113" i="11" s="1"/>
  <c r="AT113" i="11" s="1"/>
  <c r="AU113" i="11" s="1"/>
  <c r="AV113" i="11" s="1"/>
  <c r="AW113" i="11" s="1"/>
  <c r="AX113" i="11" s="1"/>
  <c r="J113" i="11"/>
  <c r="K113" i="11" s="1"/>
  <c r="L113" i="11" s="1"/>
  <c r="M113" i="11" s="1"/>
  <c r="N113" i="11" s="1"/>
  <c r="O113" i="11" s="1"/>
  <c r="Y112" i="11"/>
  <c r="Z112" i="11" s="1"/>
  <c r="AA112" i="11" s="1"/>
  <c r="AB112" i="11" s="1"/>
  <c r="AC112" i="11" s="1"/>
  <c r="AD112" i="11" s="1"/>
  <c r="AE112" i="11" s="1"/>
  <c r="AF112" i="11" s="1"/>
  <c r="AG112" i="11" s="1"/>
  <c r="AH112" i="11" s="1"/>
  <c r="AI112" i="11" s="1"/>
  <c r="AJ112" i="11" s="1"/>
  <c r="AK112" i="11" s="1"/>
  <c r="AL112" i="11" s="1"/>
  <c r="AM112" i="11" s="1"/>
  <c r="AN112" i="11" s="1"/>
  <c r="AO112" i="11" s="1"/>
  <c r="AP112" i="11" s="1"/>
  <c r="AQ112" i="11" s="1"/>
  <c r="AR112" i="11" s="1"/>
  <c r="AS112" i="11" s="1"/>
  <c r="AT112" i="11" s="1"/>
  <c r="AU112" i="11" s="1"/>
  <c r="AV112" i="11" s="1"/>
  <c r="AW112" i="11" s="1"/>
  <c r="AX112" i="11" s="1"/>
  <c r="N112" i="11"/>
  <c r="O112" i="11" s="1"/>
  <c r="P112" i="11" s="1"/>
  <c r="Q112" i="11" s="1"/>
  <c r="R112" i="11" s="1"/>
  <c r="S112" i="11" s="1"/>
  <c r="T112" i="11" s="1"/>
  <c r="U112" i="11" s="1"/>
  <c r="V112" i="11" s="1"/>
  <c r="W112" i="11" s="1"/>
  <c r="X112" i="11" s="1"/>
  <c r="M112" i="11"/>
  <c r="K112" i="11"/>
  <c r="L112" i="11" s="1"/>
  <c r="J112" i="11"/>
  <c r="R111" i="11"/>
  <c r="S111" i="11" s="1"/>
  <c r="T111" i="11" s="1"/>
  <c r="U111" i="11" s="1"/>
  <c r="V111" i="11" s="1"/>
  <c r="W111" i="11" s="1"/>
  <c r="X111" i="11" s="1"/>
  <c r="Y111" i="11" s="1"/>
  <c r="Z111" i="11" s="1"/>
  <c r="AA111" i="11" s="1"/>
  <c r="AB111" i="11" s="1"/>
  <c r="AC111" i="11" s="1"/>
  <c r="AD111" i="11" s="1"/>
  <c r="AE111" i="11" s="1"/>
  <c r="AF111" i="11" s="1"/>
  <c r="AG111" i="11" s="1"/>
  <c r="AH111" i="11" s="1"/>
  <c r="AI111" i="11" s="1"/>
  <c r="AJ111" i="11" s="1"/>
  <c r="AK111" i="11" s="1"/>
  <c r="AL111" i="11" s="1"/>
  <c r="AM111" i="11" s="1"/>
  <c r="AN111" i="11" s="1"/>
  <c r="AO111" i="11" s="1"/>
  <c r="AP111" i="11" s="1"/>
  <c r="AQ111" i="11" s="1"/>
  <c r="AR111" i="11" s="1"/>
  <c r="AS111" i="11" s="1"/>
  <c r="AT111" i="11" s="1"/>
  <c r="AU111" i="11" s="1"/>
  <c r="AV111" i="11" s="1"/>
  <c r="AW111" i="11" s="1"/>
  <c r="AX111" i="11" s="1"/>
  <c r="K111" i="11"/>
  <c r="L111" i="11" s="1"/>
  <c r="M111" i="11" s="1"/>
  <c r="N111" i="11" s="1"/>
  <c r="O111" i="11" s="1"/>
  <c r="P111" i="11" s="1"/>
  <c r="Q111" i="11" s="1"/>
  <c r="J111" i="11"/>
  <c r="K110" i="11"/>
  <c r="L110" i="11" s="1"/>
  <c r="M110" i="11" s="1"/>
  <c r="N110" i="11" s="1"/>
  <c r="O110" i="11" s="1"/>
  <c r="P110" i="11" s="1"/>
  <c r="Q110" i="11" s="1"/>
  <c r="R110" i="11" s="1"/>
  <c r="S110" i="11" s="1"/>
  <c r="T110" i="11" s="1"/>
  <c r="U110" i="11" s="1"/>
  <c r="V110" i="11" s="1"/>
  <c r="W110" i="11" s="1"/>
  <c r="X110" i="11" s="1"/>
  <c r="Y110" i="11" s="1"/>
  <c r="Z110" i="11" s="1"/>
  <c r="AA110" i="11" s="1"/>
  <c r="AB110" i="11" s="1"/>
  <c r="AC110" i="11" s="1"/>
  <c r="AD110" i="11" s="1"/>
  <c r="AE110" i="11" s="1"/>
  <c r="AF110" i="11" s="1"/>
  <c r="AG110" i="11" s="1"/>
  <c r="AH110" i="11" s="1"/>
  <c r="AI110" i="11" s="1"/>
  <c r="AJ110" i="11" s="1"/>
  <c r="AK110" i="11" s="1"/>
  <c r="AL110" i="11" s="1"/>
  <c r="AM110" i="11" s="1"/>
  <c r="AN110" i="11" s="1"/>
  <c r="AO110" i="11" s="1"/>
  <c r="AP110" i="11" s="1"/>
  <c r="AQ110" i="11" s="1"/>
  <c r="AR110" i="11" s="1"/>
  <c r="AS110" i="11" s="1"/>
  <c r="AT110" i="11" s="1"/>
  <c r="AU110" i="11" s="1"/>
  <c r="AV110" i="11" s="1"/>
  <c r="AW110" i="11" s="1"/>
  <c r="AX110" i="11" s="1"/>
  <c r="J110" i="11"/>
  <c r="J109" i="11"/>
  <c r="K109" i="11" s="1"/>
  <c r="L109" i="11" s="1"/>
  <c r="M109" i="11" s="1"/>
  <c r="N109" i="11" s="1"/>
  <c r="O109" i="11" s="1"/>
  <c r="P109" i="11" s="1"/>
  <c r="Q109" i="11" s="1"/>
  <c r="R109" i="11" s="1"/>
  <c r="S109" i="11" s="1"/>
  <c r="T109" i="11" s="1"/>
  <c r="U109" i="11" s="1"/>
  <c r="V109" i="11" s="1"/>
  <c r="W109" i="11" s="1"/>
  <c r="X109" i="11" s="1"/>
  <c r="Y109" i="11" s="1"/>
  <c r="Z109" i="11" s="1"/>
  <c r="AA109" i="11" s="1"/>
  <c r="AB109" i="11" s="1"/>
  <c r="AC109" i="11" s="1"/>
  <c r="AD109" i="11" s="1"/>
  <c r="AE109" i="11" s="1"/>
  <c r="AF109" i="11" s="1"/>
  <c r="AG109" i="11" s="1"/>
  <c r="AH109" i="11" s="1"/>
  <c r="AI109" i="11" s="1"/>
  <c r="AJ109" i="11" s="1"/>
  <c r="AK109" i="11" s="1"/>
  <c r="AL109" i="11" s="1"/>
  <c r="AM109" i="11" s="1"/>
  <c r="AN109" i="11" s="1"/>
  <c r="AO109" i="11" s="1"/>
  <c r="AP109" i="11" s="1"/>
  <c r="AQ109" i="11" s="1"/>
  <c r="AR109" i="11" s="1"/>
  <c r="AS109" i="11" s="1"/>
  <c r="AT109" i="11" s="1"/>
  <c r="AU109" i="11" s="1"/>
  <c r="AV109" i="11" s="1"/>
  <c r="AW109" i="11" s="1"/>
  <c r="AX109" i="11" s="1"/>
  <c r="R108" i="11"/>
  <c r="S108" i="11" s="1"/>
  <c r="T108" i="11" s="1"/>
  <c r="U108" i="11" s="1"/>
  <c r="V108" i="11" s="1"/>
  <c r="W108" i="11" s="1"/>
  <c r="X108" i="11" s="1"/>
  <c r="Y108" i="11" s="1"/>
  <c r="Z108" i="11" s="1"/>
  <c r="AA108" i="11" s="1"/>
  <c r="AB108" i="11" s="1"/>
  <c r="AC108" i="11" s="1"/>
  <c r="AD108" i="11" s="1"/>
  <c r="AE108" i="11" s="1"/>
  <c r="AF108" i="11" s="1"/>
  <c r="AG108" i="11" s="1"/>
  <c r="AH108" i="11" s="1"/>
  <c r="AI108" i="11" s="1"/>
  <c r="AJ108" i="11" s="1"/>
  <c r="AK108" i="11" s="1"/>
  <c r="AL108" i="11" s="1"/>
  <c r="AM108" i="11" s="1"/>
  <c r="AN108" i="11" s="1"/>
  <c r="AO108" i="11" s="1"/>
  <c r="AP108" i="11" s="1"/>
  <c r="AQ108" i="11" s="1"/>
  <c r="AR108" i="11" s="1"/>
  <c r="AS108" i="11" s="1"/>
  <c r="AT108" i="11" s="1"/>
  <c r="AU108" i="11" s="1"/>
  <c r="AV108" i="11" s="1"/>
  <c r="AW108" i="11" s="1"/>
  <c r="AX108" i="11" s="1"/>
  <c r="N108" i="11"/>
  <c r="O108" i="11" s="1"/>
  <c r="P108" i="11" s="1"/>
  <c r="Q108" i="11" s="1"/>
  <c r="M108" i="11"/>
  <c r="K108" i="11"/>
  <c r="L108" i="11" s="1"/>
  <c r="J108" i="11"/>
  <c r="K107" i="11"/>
  <c r="L107" i="11" s="1"/>
  <c r="M107" i="11" s="1"/>
  <c r="N107" i="11" s="1"/>
  <c r="O107" i="11" s="1"/>
  <c r="P107" i="11" s="1"/>
  <c r="Q107" i="11" s="1"/>
  <c r="R107" i="11" s="1"/>
  <c r="S107" i="11" s="1"/>
  <c r="T107" i="11" s="1"/>
  <c r="U107" i="11" s="1"/>
  <c r="V107" i="11" s="1"/>
  <c r="W107" i="11" s="1"/>
  <c r="X107" i="11" s="1"/>
  <c r="Y107" i="11" s="1"/>
  <c r="Z107" i="11" s="1"/>
  <c r="AA107" i="11" s="1"/>
  <c r="AB107" i="11" s="1"/>
  <c r="AC107" i="11" s="1"/>
  <c r="AD107" i="11" s="1"/>
  <c r="AE107" i="11" s="1"/>
  <c r="AF107" i="11" s="1"/>
  <c r="AG107" i="11" s="1"/>
  <c r="AH107" i="11" s="1"/>
  <c r="AI107" i="11" s="1"/>
  <c r="AJ107" i="11" s="1"/>
  <c r="AK107" i="11" s="1"/>
  <c r="AL107" i="11" s="1"/>
  <c r="AM107" i="11" s="1"/>
  <c r="AN107" i="11" s="1"/>
  <c r="AO107" i="11" s="1"/>
  <c r="AP107" i="11" s="1"/>
  <c r="AQ107" i="11" s="1"/>
  <c r="AR107" i="11" s="1"/>
  <c r="AS107" i="11" s="1"/>
  <c r="AT107" i="11" s="1"/>
  <c r="AU107" i="11" s="1"/>
  <c r="AV107" i="11" s="1"/>
  <c r="AW107" i="11" s="1"/>
  <c r="AX107" i="11" s="1"/>
  <c r="J107" i="11"/>
  <c r="K106" i="11"/>
  <c r="L106" i="11" s="1"/>
  <c r="M106" i="11" s="1"/>
  <c r="N106" i="11" s="1"/>
  <c r="O106" i="11" s="1"/>
  <c r="P106" i="11" s="1"/>
  <c r="Q106" i="11" s="1"/>
  <c r="R106" i="11" s="1"/>
  <c r="S106" i="11" s="1"/>
  <c r="T106" i="11" s="1"/>
  <c r="U106" i="11" s="1"/>
  <c r="V106" i="11" s="1"/>
  <c r="W106" i="11" s="1"/>
  <c r="X106" i="11" s="1"/>
  <c r="Y106" i="11" s="1"/>
  <c r="Z106" i="11" s="1"/>
  <c r="AA106" i="11" s="1"/>
  <c r="AB106" i="11" s="1"/>
  <c r="AC106" i="11" s="1"/>
  <c r="AD106" i="11" s="1"/>
  <c r="AE106" i="11" s="1"/>
  <c r="AF106" i="11" s="1"/>
  <c r="AG106" i="11" s="1"/>
  <c r="AH106" i="11" s="1"/>
  <c r="AI106" i="11" s="1"/>
  <c r="AJ106" i="11" s="1"/>
  <c r="AK106" i="11" s="1"/>
  <c r="AL106" i="11" s="1"/>
  <c r="AM106" i="11" s="1"/>
  <c r="AN106" i="11" s="1"/>
  <c r="AO106" i="11" s="1"/>
  <c r="AP106" i="11" s="1"/>
  <c r="AQ106" i="11" s="1"/>
  <c r="AR106" i="11" s="1"/>
  <c r="AS106" i="11" s="1"/>
  <c r="AT106" i="11" s="1"/>
  <c r="AU106" i="11" s="1"/>
  <c r="AV106" i="11" s="1"/>
  <c r="AW106" i="11" s="1"/>
  <c r="AX106" i="11" s="1"/>
  <c r="J106" i="11"/>
  <c r="U105" i="11"/>
  <c r="V105" i="11" s="1"/>
  <c r="W105" i="11" s="1"/>
  <c r="X105" i="11" s="1"/>
  <c r="Y105" i="11" s="1"/>
  <c r="Z105" i="11" s="1"/>
  <c r="AA105" i="11" s="1"/>
  <c r="AB105" i="11" s="1"/>
  <c r="AC105" i="11" s="1"/>
  <c r="AD105" i="11" s="1"/>
  <c r="AE105" i="11" s="1"/>
  <c r="AF105" i="11" s="1"/>
  <c r="AG105" i="11" s="1"/>
  <c r="AH105" i="11" s="1"/>
  <c r="AI105" i="11" s="1"/>
  <c r="AJ105" i="11" s="1"/>
  <c r="AK105" i="11" s="1"/>
  <c r="AL105" i="11" s="1"/>
  <c r="AM105" i="11" s="1"/>
  <c r="AN105" i="11" s="1"/>
  <c r="AO105" i="11" s="1"/>
  <c r="AP105" i="11" s="1"/>
  <c r="AQ105" i="11" s="1"/>
  <c r="AR105" i="11" s="1"/>
  <c r="AS105" i="11" s="1"/>
  <c r="AT105" i="11" s="1"/>
  <c r="AU105" i="11" s="1"/>
  <c r="AV105" i="11" s="1"/>
  <c r="AW105" i="11" s="1"/>
  <c r="AX105" i="11" s="1"/>
  <c r="J105" i="11"/>
  <c r="K105" i="11" s="1"/>
  <c r="L105" i="11" s="1"/>
  <c r="M105" i="11" s="1"/>
  <c r="N105" i="11" s="1"/>
  <c r="O105" i="11" s="1"/>
  <c r="P105" i="11" s="1"/>
  <c r="Q105" i="11" s="1"/>
  <c r="R105" i="11" s="1"/>
  <c r="S105" i="11" s="1"/>
  <c r="T105" i="11" s="1"/>
  <c r="S104" i="11"/>
  <c r="T104" i="11" s="1"/>
  <c r="U104" i="11" s="1"/>
  <c r="V104" i="11" s="1"/>
  <c r="W104" i="11" s="1"/>
  <c r="X104" i="11" s="1"/>
  <c r="Y104" i="11" s="1"/>
  <c r="Z104" i="11" s="1"/>
  <c r="AA104" i="11" s="1"/>
  <c r="AB104" i="11" s="1"/>
  <c r="AC104" i="11" s="1"/>
  <c r="AD104" i="11" s="1"/>
  <c r="AE104" i="11" s="1"/>
  <c r="AF104" i="11" s="1"/>
  <c r="AG104" i="11" s="1"/>
  <c r="AH104" i="11" s="1"/>
  <c r="AI104" i="11" s="1"/>
  <c r="AJ104" i="11" s="1"/>
  <c r="AK104" i="11" s="1"/>
  <c r="AL104" i="11" s="1"/>
  <c r="AM104" i="11" s="1"/>
  <c r="AN104" i="11" s="1"/>
  <c r="AO104" i="11" s="1"/>
  <c r="AP104" i="11" s="1"/>
  <c r="AQ104" i="11" s="1"/>
  <c r="AR104" i="11" s="1"/>
  <c r="AS104" i="11" s="1"/>
  <c r="AT104" i="11" s="1"/>
  <c r="AU104" i="11" s="1"/>
  <c r="AV104" i="11" s="1"/>
  <c r="AW104" i="11" s="1"/>
  <c r="AX104" i="11" s="1"/>
  <c r="M104" i="11"/>
  <c r="N104" i="11" s="1"/>
  <c r="O104" i="11" s="1"/>
  <c r="P104" i="11" s="1"/>
  <c r="Q104" i="11" s="1"/>
  <c r="R104" i="11" s="1"/>
  <c r="K104" i="11"/>
  <c r="L104" i="11" s="1"/>
  <c r="J104" i="11"/>
  <c r="L103" i="11"/>
  <c r="M103" i="11" s="1"/>
  <c r="N103" i="11" s="1"/>
  <c r="O103" i="11" s="1"/>
  <c r="P103" i="11" s="1"/>
  <c r="Q103" i="11" s="1"/>
  <c r="R103" i="11" s="1"/>
  <c r="S103" i="11" s="1"/>
  <c r="T103" i="11" s="1"/>
  <c r="U103" i="11" s="1"/>
  <c r="V103" i="11" s="1"/>
  <c r="W103" i="11" s="1"/>
  <c r="X103" i="11" s="1"/>
  <c r="Y103" i="11" s="1"/>
  <c r="Z103" i="11" s="1"/>
  <c r="AA103" i="11" s="1"/>
  <c r="AB103" i="11" s="1"/>
  <c r="AC103" i="11" s="1"/>
  <c r="AD103" i="11" s="1"/>
  <c r="AE103" i="11" s="1"/>
  <c r="AF103" i="11" s="1"/>
  <c r="AG103" i="11" s="1"/>
  <c r="AH103" i="11" s="1"/>
  <c r="AI103" i="11" s="1"/>
  <c r="AJ103" i="11" s="1"/>
  <c r="AK103" i="11" s="1"/>
  <c r="AL103" i="11" s="1"/>
  <c r="AM103" i="11" s="1"/>
  <c r="AN103" i="11" s="1"/>
  <c r="AO103" i="11" s="1"/>
  <c r="AP103" i="11" s="1"/>
  <c r="AQ103" i="11" s="1"/>
  <c r="AR103" i="11" s="1"/>
  <c r="AS103" i="11" s="1"/>
  <c r="AT103" i="11" s="1"/>
  <c r="AU103" i="11" s="1"/>
  <c r="AV103" i="11" s="1"/>
  <c r="AW103" i="11" s="1"/>
  <c r="AX103" i="11" s="1"/>
  <c r="K103" i="11"/>
  <c r="J103" i="11"/>
  <c r="Y102" i="11"/>
  <c r="Z102" i="11" s="1"/>
  <c r="AA102" i="11" s="1"/>
  <c r="AB102" i="11" s="1"/>
  <c r="AC102" i="11" s="1"/>
  <c r="AD102" i="11" s="1"/>
  <c r="AE102" i="11" s="1"/>
  <c r="AF102" i="11" s="1"/>
  <c r="AG102" i="11" s="1"/>
  <c r="AH102" i="11" s="1"/>
  <c r="AI102" i="11" s="1"/>
  <c r="AJ102" i="11" s="1"/>
  <c r="AK102" i="11" s="1"/>
  <c r="AL102" i="11" s="1"/>
  <c r="AM102" i="11" s="1"/>
  <c r="AN102" i="11" s="1"/>
  <c r="AO102" i="11" s="1"/>
  <c r="AP102" i="11" s="1"/>
  <c r="AQ102" i="11" s="1"/>
  <c r="AR102" i="11" s="1"/>
  <c r="AS102" i="11" s="1"/>
  <c r="AT102" i="11" s="1"/>
  <c r="AU102" i="11" s="1"/>
  <c r="AV102" i="11" s="1"/>
  <c r="AW102" i="11" s="1"/>
  <c r="AX102" i="11" s="1"/>
  <c r="O102" i="11"/>
  <c r="P102" i="11" s="1"/>
  <c r="Q102" i="11" s="1"/>
  <c r="R102" i="11" s="1"/>
  <c r="S102" i="11" s="1"/>
  <c r="T102" i="11" s="1"/>
  <c r="U102" i="11" s="1"/>
  <c r="V102" i="11" s="1"/>
  <c r="W102" i="11" s="1"/>
  <c r="X102" i="11" s="1"/>
  <c r="K102" i="11"/>
  <c r="L102" i="11" s="1"/>
  <c r="M102" i="11" s="1"/>
  <c r="N102" i="11" s="1"/>
  <c r="J102" i="11"/>
  <c r="N101" i="11"/>
  <c r="O101" i="11" s="1"/>
  <c r="P101" i="11" s="1"/>
  <c r="Q101" i="11" s="1"/>
  <c r="R101" i="11" s="1"/>
  <c r="S101" i="11" s="1"/>
  <c r="T101" i="11" s="1"/>
  <c r="U101" i="11" s="1"/>
  <c r="V101" i="11" s="1"/>
  <c r="W101" i="11" s="1"/>
  <c r="X101" i="11" s="1"/>
  <c r="Y101" i="11" s="1"/>
  <c r="Z101" i="11" s="1"/>
  <c r="AA101" i="11" s="1"/>
  <c r="AB101" i="11" s="1"/>
  <c r="AC101" i="11" s="1"/>
  <c r="AD101" i="11" s="1"/>
  <c r="AE101" i="11" s="1"/>
  <c r="AF101" i="11" s="1"/>
  <c r="AG101" i="11" s="1"/>
  <c r="AH101" i="11" s="1"/>
  <c r="AI101" i="11" s="1"/>
  <c r="AJ101" i="11" s="1"/>
  <c r="AK101" i="11" s="1"/>
  <c r="AL101" i="11" s="1"/>
  <c r="AM101" i="11" s="1"/>
  <c r="AN101" i="11" s="1"/>
  <c r="AO101" i="11" s="1"/>
  <c r="AP101" i="11" s="1"/>
  <c r="AQ101" i="11" s="1"/>
  <c r="AR101" i="11" s="1"/>
  <c r="AS101" i="11" s="1"/>
  <c r="AT101" i="11" s="1"/>
  <c r="AU101" i="11" s="1"/>
  <c r="AV101" i="11" s="1"/>
  <c r="AW101" i="11" s="1"/>
  <c r="AX101" i="11" s="1"/>
  <c r="J101" i="11"/>
  <c r="K101" i="11" s="1"/>
  <c r="L101" i="11" s="1"/>
  <c r="M101" i="11" s="1"/>
  <c r="M100" i="11"/>
  <c r="N100" i="11" s="1"/>
  <c r="O100" i="11" s="1"/>
  <c r="P100" i="11" s="1"/>
  <c r="Q100" i="11" s="1"/>
  <c r="R100" i="11" s="1"/>
  <c r="S100" i="11" s="1"/>
  <c r="T100" i="11" s="1"/>
  <c r="U100" i="11" s="1"/>
  <c r="V100" i="11" s="1"/>
  <c r="W100" i="11" s="1"/>
  <c r="X100" i="11" s="1"/>
  <c r="Y100" i="11" s="1"/>
  <c r="Z100" i="11" s="1"/>
  <c r="AA100" i="11" s="1"/>
  <c r="AB100" i="11" s="1"/>
  <c r="AC100" i="11" s="1"/>
  <c r="AD100" i="11" s="1"/>
  <c r="AE100" i="11" s="1"/>
  <c r="AF100" i="11" s="1"/>
  <c r="AG100" i="11" s="1"/>
  <c r="AH100" i="11" s="1"/>
  <c r="AI100" i="11" s="1"/>
  <c r="AJ100" i="11" s="1"/>
  <c r="AK100" i="11" s="1"/>
  <c r="AL100" i="11" s="1"/>
  <c r="AM100" i="11" s="1"/>
  <c r="AN100" i="11" s="1"/>
  <c r="AO100" i="11" s="1"/>
  <c r="AP100" i="11" s="1"/>
  <c r="AQ100" i="11" s="1"/>
  <c r="AR100" i="11" s="1"/>
  <c r="AS100" i="11" s="1"/>
  <c r="AT100" i="11" s="1"/>
  <c r="AU100" i="11" s="1"/>
  <c r="AV100" i="11" s="1"/>
  <c r="AW100" i="11" s="1"/>
  <c r="AX100" i="11" s="1"/>
  <c r="K100" i="11"/>
  <c r="L100" i="11" s="1"/>
  <c r="J100" i="11"/>
  <c r="P99" i="11"/>
  <c r="Q99" i="11" s="1"/>
  <c r="R99" i="11" s="1"/>
  <c r="S99" i="11" s="1"/>
  <c r="T99" i="11" s="1"/>
  <c r="U99" i="11" s="1"/>
  <c r="V99" i="11" s="1"/>
  <c r="W99" i="11" s="1"/>
  <c r="X99" i="11" s="1"/>
  <c r="Y99" i="11" s="1"/>
  <c r="Z99" i="11" s="1"/>
  <c r="AA99" i="11" s="1"/>
  <c r="AB99" i="11" s="1"/>
  <c r="AC99" i="11" s="1"/>
  <c r="AD99" i="11" s="1"/>
  <c r="AE99" i="11" s="1"/>
  <c r="AF99" i="11" s="1"/>
  <c r="AG99" i="11" s="1"/>
  <c r="AH99" i="11" s="1"/>
  <c r="AI99" i="11" s="1"/>
  <c r="AJ99" i="11" s="1"/>
  <c r="AK99" i="11" s="1"/>
  <c r="AL99" i="11" s="1"/>
  <c r="AM99" i="11" s="1"/>
  <c r="AN99" i="11" s="1"/>
  <c r="AO99" i="11" s="1"/>
  <c r="AP99" i="11" s="1"/>
  <c r="AQ99" i="11" s="1"/>
  <c r="AR99" i="11" s="1"/>
  <c r="AS99" i="11" s="1"/>
  <c r="AT99" i="11" s="1"/>
  <c r="AU99" i="11" s="1"/>
  <c r="AV99" i="11" s="1"/>
  <c r="AW99" i="11" s="1"/>
  <c r="AX99" i="11" s="1"/>
  <c r="L99" i="11"/>
  <c r="M99" i="11" s="1"/>
  <c r="N99" i="11" s="1"/>
  <c r="O99" i="11" s="1"/>
  <c r="K99" i="11"/>
  <c r="J99" i="11"/>
  <c r="AA98" i="11"/>
  <c r="AB98" i="11" s="1"/>
  <c r="AC98" i="11" s="1"/>
  <c r="AD98" i="11" s="1"/>
  <c r="AE98" i="11" s="1"/>
  <c r="AF98" i="11" s="1"/>
  <c r="AG98" i="11" s="1"/>
  <c r="AH98" i="11" s="1"/>
  <c r="AI98" i="11" s="1"/>
  <c r="AJ98" i="11" s="1"/>
  <c r="AK98" i="11" s="1"/>
  <c r="AL98" i="11" s="1"/>
  <c r="AM98" i="11" s="1"/>
  <c r="AN98" i="11" s="1"/>
  <c r="AO98" i="11" s="1"/>
  <c r="AP98" i="11" s="1"/>
  <c r="AQ98" i="11" s="1"/>
  <c r="AR98" i="11" s="1"/>
  <c r="AS98" i="11" s="1"/>
  <c r="AT98" i="11" s="1"/>
  <c r="AU98" i="11" s="1"/>
  <c r="AV98" i="11" s="1"/>
  <c r="AW98" i="11" s="1"/>
  <c r="AX98" i="11" s="1"/>
  <c r="P98" i="11"/>
  <c r="Q98" i="11" s="1"/>
  <c r="R98" i="11" s="1"/>
  <c r="S98" i="11" s="1"/>
  <c r="T98" i="11" s="1"/>
  <c r="U98" i="11" s="1"/>
  <c r="V98" i="11" s="1"/>
  <c r="W98" i="11" s="1"/>
  <c r="X98" i="11" s="1"/>
  <c r="Y98" i="11" s="1"/>
  <c r="Z98" i="11" s="1"/>
  <c r="O98" i="11"/>
  <c r="K98" i="11"/>
  <c r="L98" i="11" s="1"/>
  <c r="M98" i="11" s="1"/>
  <c r="N98" i="11" s="1"/>
  <c r="J98" i="11"/>
  <c r="P97" i="11"/>
  <c r="Q97" i="11" s="1"/>
  <c r="R97" i="11" s="1"/>
  <c r="S97" i="11" s="1"/>
  <c r="T97" i="11" s="1"/>
  <c r="U97" i="11" s="1"/>
  <c r="V97" i="11" s="1"/>
  <c r="W97" i="11" s="1"/>
  <c r="X97" i="11" s="1"/>
  <c r="Y97" i="11" s="1"/>
  <c r="Z97" i="11" s="1"/>
  <c r="AA97" i="11" s="1"/>
  <c r="AB97" i="11" s="1"/>
  <c r="AC97" i="11" s="1"/>
  <c r="AD97" i="11" s="1"/>
  <c r="AE97" i="11" s="1"/>
  <c r="AF97" i="11" s="1"/>
  <c r="AG97" i="11" s="1"/>
  <c r="AH97" i="11" s="1"/>
  <c r="AI97" i="11" s="1"/>
  <c r="AJ97" i="11" s="1"/>
  <c r="AK97" i="11" s="1"/>
  <c r="AL97" i="11" s="1"/>
  <c r="AM97" i="11" s="1"/>
  <c r="AN97" i="11" s="1"/>
  <c r="AO97" i="11" s="1"/>
  <c r="AP97" i="11" s="1"/>
  <c r="AQ97" i="11" s="1"/>
  <c r="AR97" i="11" s="1"/>
  <c r="AS97" i="11" s="1"/>
  <c r="AT97" i="11" s="1"/>
  <c r="AU97" i="11" s="1"/>
  <c r="AV97" i="11" s="1"/>
  <c r="AW97" i="11" s="1"/>
  <c r="AX97" i="11" s="1"/>
  <c r="N97" i="11"/>
  <c r="O97" i="11" s="1"/>
  <c r="J97" i="11"/>
  <c r="K97" i="11" s="1"/>
  <c r="L97" i="11" s="1"/>
  <c r="M97" i="11" s="1"/>
  <c r="N96" i="11"/>
  <c r="O96" i="11" s="1"/>
  <c r="P96" i="11" s="1"/>
  <c r="Q96" i="11" s="1"/>
  <c r="R96" i="11" s="1"/>
  <c r="S96" i="11" s="1"/>
  <c r="T96" i="11" s="1"/>
  <c r="U96" i="11" s="1"/>
  <c r="V96" i="11" s="1"/>
  <c r="W96" i="11" s="1"/>
  <c r="X96" i="11" s="1"/>
  <c r="Y96" i="11" s="1"/>
  <c r="Z96" i="11" s="1"/>
  <c r="AA96" i="11" s="1"/>
  <c r="AB96" i="11" s="1"/>
  <c r="AC96" i="11" s="1"/>
  <c r="AD96" i="11" s="1"/>
  <c r="AE96" i="11" s="1"/>
  <c r="AF96" i="11" s="1"/>
  <c r="AG96" i="11" s="1"/>
  <c r="AH96" i="11" s="1"/>
  <c r="AI96" i="11" s="1"/>
  <c r="AJ96" i="11" s="1"/>
  <c r="AK96" i="11" s="1"/>
  <c r="AL96" i="11" s="1"/>
  <c r="AM96" i="11" s="1"/>
  <c r="AN96" i="11" s="1"/>
  <c r="AO96" i="11" s="1"/>
  <c r="AP96" i="11" s="1"/>
  <c r="AQ96" i="11" s="1"/>
  <c r="AR96" i="11" s="1"/>
  <c r="AS96" i="11" s="1"/>
  <c r="AT96" i="11" s="1"/>
  <c r="AU96" i="11" s="1"/>
  <c r="AV96" i="11" s="1"/>
  <c r="AW96" i="11" s="1"/>
  <c r="AX96" i="11" s="1"/>
  <c r="M96" i="11"/>
  <c r="K96" i="11"/>
  <c r="L96" i="11" s="1"/>
  <c r="J96" i="11"/>
  <c r="K95" i="11"/>
  <c r="L95" i="11" s="1"/>
  <c r="M95" i="11" s="1"/>
  <c r="N95" i="11" s="1"/>
  <c r="O95" i="11" s="1"/>
  <c r="P95" i="11" s="1"/>
  <c r="Q95" i="11" s="1"/>
  <c r="R95" i="11" s="1"/>
  <c r="S95" i="11" s="1"/>
  <c r="T95" i="11" s="1"/>
  <c r="U95" i="11" s="1"/>
  <c r="V95" i="11" s="1"/>
  <c r="W95" i="11" s="1"/>
  <c r="X95" i="11" s="1"/>
  <c r="Y95" i="11" s="1"/>
  <c r="Z95" i="11" s="1"/>
  <c r="AA95" i="11" s="1"/>
  <c r="AB95" i="11" s="1"/>
  <c r="AC95" i="11" s="1"/>
  <c r="AD95" i="11" s="1"/>
  <c r="AE95" i="11" s="1"/>
  <c r="AF95" i="11" s="1"/>
  <c r="AG95" i="11" s="1"/>
  <c r="AH95" i="11" s="1"/>
  <c r="AI95" i="11" s="1"/>
  <c r="AJ95" i="11" s="1"/>
  <c r="AK95" i="11" s="1"/>
  <c r="AL95" i="11" s="1"/>
  <c r="AM95" i="11" s="1"/>
  <c r="AN95" i="11" s="1"/>
  <c r="AO95" i="11" s="1"/>
  <c r="AP95" i="11" s="1"/>
  <c r="AQ95" i="11" s="1"/>
  <c r="AR95" i="11" s="1"/>
  <c r="AS95" i="11" s="1"/>
  <c r="AT95" i="11" s="1"/>
  <c r="AU95" i="11" s="1"/>
  <c r="AV95" i="11" s="1"/>
  <c r="AW95" i="11" s="1"/>
  <c r="AX95" i="11" s="1"/>
  <c r="J95" i="11"/>
  <c r="K94" i="11"/>
  <c r="L94" i="11" s="1"/>
  <c r="M94" i="11" s="1"/>
  <c r="N94" i="11" s="1"/>
  <c r="O94" i="11" s="1"/>
  <c r="P94" i="11" s="1"/>
  <c r="Q94" i="11" s="1"/>
  <c r="R94" i="11" s="1"/>
  <c r="S94" i="11" s="1"/>
  <c r="T94" i="11" s="1"/>
  <c r="U94" i="11" s="1"/>
  <c r="V94" i="11" s="1"/>
  <c r="W94" i="11" s="1"/>
  <c r="X94" i="11" s="1"/>
  <c r="Y94" i="11" s="1"/>
  <c r="Z94" i="11" s="1"/>
  <c r="AA94" i="11" s="1"/>
  <c r="AB94" i="11" s="1"/>
  <c r="AC94" i="11" s="1"/>
  <c r="AD94" i="11" s="1"/>
  <c r="AE94" i="11" s="1"/>
  <c r="AF94" i="11" s="1"/>
  <c r="AG94" i="11" s="1"/>
  <c r="AH94" i="11" s="1"/>
  <c r="AI94" i="11" s="1"/>
  <c r="AJ94" i="11" s="1"/>
  <c r="AK94" i="11" s="1"/>
  <c r="AL94" i="11" s="1"/>
  <c r="AM94" i="11" s="1"/>
  <c r="AN94" i="11" s="1"/>
  <c r="AO94" i="11" s="1"/>
  <c r="AP94" i="11" s="1"/>
  <c r="AQ94" i="11" s="1"/>
  <c r="AR94" i="11" s="1"/>
  <c r="AS94" i="11" s="1"/>
  <c r="AT94" i="11" s="1"/>
  <c r="AU94" i="11" s="1"/>
  <c r="AV94" i="11" s="1"/>
  <c r="AW94" i="11" s="1"/>
  <c r="AX94" i="11" s="1"/>
  <c r="J94" i="11"/>
  <c r="J93" i="11"/>
  <c r="K93" i="11" s="1"/>
  <c r="L93" i="11" s="1"/>
  <c r="M93" i="11" s="1"/>
  <c r="N93" i="11" s="1"/>
  <c r="O93" i="11" s="1"/>
  <c r="P93" i="11" s="1"/>
  <c r="Q93" i="11" s="1"/>
  <c r="R93" i="11" s="1"/>
  <c r="S93" i="11" s="1"/>
  <c r="T93" i="11" s="1"/>
  <c r="U93" i="11" s="1"/>
  <c r="V93" i="11" s="1"/>
  <c r="W93" i="11" s="1"/>
  <c r="X93" i="11" s="1"/>
  <c r="Y93" i="11" s="1"/>
  <c r="Z93" i="11" s="1"/>
  <c r="AA93" i="11" s="1"/>
  <c r="AB93" i="11" s="1"/>
  <c r="AC93" i="11" s="1"/>
  <c r="AD93" i="11" s="1"/>
  <c r="AE93" i="11" s="1"/>
  <c r="AF93" i="11" s="1"/>
  <c r="AG93" i="11" s="1"/>
  <c r="AH93" i="11" s="1"/>
  <c r="AI93" i="11" s="1"/>
  <c r="AJ93" i="11" s="1"/>
  <c r="AK93" i="11" s="1"/>
  <c r="AL93" i="11" s="1"/>
  <c r="AM93" i="11" s="1"/>
  <c r="AN93" i="11" s="1"/>
  <c r="AO93" i="11" s="1"/>
  <c r="AP93" i="11" s="1"/>
  <c r="AQ93" i="11" s="1"/>
  <c r="AR93" i="11" s="1"/>
  <c r="AS93" i="11" s="1"/>
  <c r="AT93" i="11" s="1"/>
  <c r="AU93" i="11" s="1"/>
  <c r="AV93" i="11" s="1"/>
  <c r="AW93" i="11" s="1"/>
  <c r="AX93" i="11" s="1"/>
  <c r="S92" i="11"/>
  <c r="T92" i="11" s="1"/>
  <c r="U92" i="11" s="1"/>
  <c r="V92" i="11" s="1"/>
  <c r="W92" i="11" s="1"/>
  <c r="X92" i="11" s="1"/>
  <c r="Y92" i="11" s="1"/>
  <c r="Z92" i="11" s="1"/>
  <c r="AA92" i="11" s="1"/>
  <c r="AB92" i="11" s="1"/>
  <c r="AC92" i="11" s="1"/>
  <c r="AD92" i="11" s="1"/>
  <c r="AE92" i="11" s="1"/>
  <c r="AF92" i="11" s="1"/>
  <c r="AG92" i="11" s="1"/>
  <c r="AH92" i="11" s="1"/>
  <c r="AI92" i="11" s="1"/>
  <c r="AJ92" i="11" s="1"/>
  <c r="AK92" i="11" s="1"/>
  <c r="AL92" i="11" s="1"/>
  <c r="AM92" i="11" s="1"/>
  <c r="AN92" i="11" s="1"/>
  <c r="AO92" i="11" s="1"/>
  <c r="AP92" i="11" s="1"/>
  <c r="AQ92" i="11" s="1"/>
  <c r="AR92" i="11" s="1"/>
  <c r="AS92" i="11" s="1"/>
  <c r="AT92" i="11" s="1"/>
  <c r="AU92" i="11" s="1"/>
  <c r="AV92" i="11" s="1"/>
  <c r="AW92" i="11" s="1"/>
  <c r="AX92" i="11" s="1"/>
  <c r="K92" i="11"/>
  <c r="L92" i="11" s="1"/>
  <c r="M92" i="11" s="1"/>
  <c r="N92" i="11" s="1"/>
  <c r="O92" i="11" s="1"/>
  <c r="P92" i="11" s="1"/>
  <c r="Q92" i="11" s="1"/>
  <c r="R92" i="11" s="1"/>
  <c r="J92" i="11"/>
  <c r="M91" i="11"/>
  <c r="N91" i="11" s="1"/>
  <c r="O91" i="11" s="1"/>
  <c r="P91" i="11" s="1"/>
  <c r="Q91" i="11" s="1"/>
  <c r="R91" i="11" s="1"/>
  <c r="S91" i="11" s="1"/>
  <c r="T91" i="11" s="1"/>
  <c r="U91" i="11" s="1"/>
  <c r="V91" i="11" s="1"/>
  <c r="W91" i="11" s="1"/>
  <c r="X91" i="11" s="1"/>
  <c r="Y91" i="11" s="1"/>
  <c r="Z91" i="11" s="1"/>
  <c r="AA91" i="11" s="1"/>
  <c r="AB91" i="11" s="1"/>
  <c r="AC91" i="11" s="1"/>
  <c r="AD91" i="11" s="1"/>
  <c r="AE91" i="11" s="1"/>
  <c r="AF91" i="11" s="1"/>
  <c r="AG91" i="11" s="1"/>
  <c r="AH91" i="11" s="1"/>
  <c r="AI91" i="11" s="1"/>
  <c r="AJ91" i="11" s="1"/>
  <c r="AK91" i="11" s="1"/>
  <c r="AL91" i="11" s="1"/>
  <c r="AM91" i="11" s="1"/>
  <c r="AN91" i="11" s="1"/>
  <c r="AO91" i="11" s="1"/>
  <c r="AP91" i="11" s="1"/>
  <c r="AQ91" i="11" s="1"/>
  <c r="AR91" i="11" s="1"/>
  <c r="AS91" i="11" s="1"/>
  <c r="AT91" i="11" s="1"/>
  <c r="AU91" i="11" s="1"/>
  <c r="AV91" i="11" s="1"/>
  <c r="AW91" i="11" s="1"/>
  <c r="AX91" i="11" s="1"/>
  <c r="L91" i="11"/>
  <c r="K91" i="11"/>
  <c r="J91" i="11"/>
  <c r="J90" i="11"/>
  <c r="K90" i="11" s="1"/>
  <c r="L90" i="11" s="1"/>
  <c r="M90" i="11" s="1"/>
  <c r="N90" i="11" s="1"/>
  <c r="O90" i="11" s="1"/>
  <c r="P90" i="11" s="1"/>
  <c r="Q90" i="11" s="1"/>
  <c r="R90" i="11" s="1"/>
  <c r="S90" i="11" s="1"/>
  <c r="T90" i="11" s="1"/>
  <c r="U90" i="11" s="1"/>
  <c r="V90" i="11" s="1"/>
  <c r="W90" i="11" s="1"/>
  <c r="X90" i="11" s="1"/>
  <c r="Y90" i="11" s="1"/>
  <c r="Z90" i="11" s="1"/>
  <c r="AA90" i="11" s="1"/>
  <c r="AB90" i="11" s="1"/>
  <c r="AC90" i="11" s="1"/>
  <c r="AD90" i="11" s="1"/>
  <c r="AE90" i="11" s="1"/>
  <c r="AF90" i="11" s="1"/>
  <c r="AG90" i="11" s="1"/>
  <c r="AH90" i="11" s="1"/>
  <c r="AI90" i="11" s="1"/>
  <c r="AJ90" i="11" s="1"/>
  <c r="AK90" i="11" s="1"/>
  <c r="AL90" i="11" s="1"/>
  <c r="AM90" i="11" s="1"/>
  <c r="AN90" i="11" s="1"/>
  <c r="AO90" i="11" s="1"/>
  <c r="AP90" i="11" s="1"/>
  <c r="AQ90" i="11" s="1"/>
  <c r="AR90" i="11" s="1"/>
  <c r="AS90" i="11" s="1"/>
  <c r="AT90" i="11" s="1"/>
  <c r="AU90" i="11" s="1"/>
  <c r="AV90" i="11" s="1"/>
  <c r="AW90" i="11" s="1"/>
  <c r="AX90" i="11" s="1"/>
  <c r="S89" i="11"/>
  <c r="T89" i="11" s="1"/>
  <c r="U89" i="11" s="1"/>
  <c r="V89" i="11" s="1"/>
  <c r="W89" i="11" s="1"/>
  <c r="X89" i="11" s="1"/>
  <c r="Y89" i="11" s="1"/>
  <c r="Z89" i="11" s="1"/>
  <c r="AA89" i="11" s="1"/>
  <c r="AB89" i="11" s="1"/>
  <c r="AC89" i="11" s="1"/>
  <c r="AD89" i="11" s="1"/>
  <c r="AE89" i="11" s="1"/>
  <c r="AF89" i="11" s="1"/>
  <c r="AG89" i="11" s="1"/>
  <c r="AH89" i="11" s="1"/>
  <c r="AI89" i="11" s="1"/>
  <c r="AJ89" i="11" s="1"/>
  <c r="AK89" i="11" s="1"/>
  <c r="AL89" i="11" s="1"/>
  <c r="AM89" i="11" s="1"/>
  <c r="AN89" i="11" s="1"/>
  <c r="AO89" i="11" s="1"/>
  <c r="AP89" i="11" s="1"/>
  <c r="AQ89" i="11" s="1"/>
  <c r="AR89" i="11" s="1"/>
  <c r="AS89" i="11" s="1"/>
  <c r="AT89" i="11" s="1"/>
  <c r="AU89" i="11" s="1"/>
  <c r="AV89" i="11" s="1"/>
  <c r="AW89" i="11" s="1"/>
  <c r="AX89" i="11" s="1"/>
  <c r="K89" i="11"/>
  <c r="L89" i="11" s="1"/>
  <c r="M89" i="11" s="1"/>
  <c r="N89" i="11" s="1"/>
  <c r="O89" i="11" s="1"/>
  <c r="P89" i="11" s="1"/>
  <c r="Q89" i="11" s="1"/>
  <c r="R89" i="11" s="1"/>
  <c r="J89" i="11"/>
  <c r="L88" i="11"/>
  <c r="M88" i="11" s="1"/>
  <c r="N88" i="11" s="1"/>
  <c r="O88" i="11" s="1"/>
  <c r="P88" i="11" s="1"/>
  <c r="Q88" i="11" s="1"/>
  <c r="R88" i="11" s="1"/>
  <c r="S88" i="11" s="1"/>
  <c r="T88" i="11" s="1"/>
  <c r="U88" i="11" s="1"/>
  <c r="V88" i="11" s="1"/>
  <c r="W88" i="11" s="1"/>
  <c r="X88" i="11" s="1"/>
  <c r="Y88" i="11" s="1"/>
  <c r="Z88" i="11" s="1"/>
  <c r="AA88" i="11" s="1"/>
  <c r="AB88" i="11" s="1"/>
  <c r="AC88" i="11" s="1"/>
  <c r="AD88" i="11" s="1"/>
  <c r="AE88" i="11" s="1"/>
  <c r="AF88" i="11" s="1"/>
  <c r="AG88" i="11" s="1"/>
  <c r="AH88" i="11" s="1"/>
  <c r="AI88" i="11" s="1"/>
  <c r="AJ88" i="11" s="1"/>
  <c r="AK88" i="11" s="1"/>
  <c r="AL88" i="11" s="1"/>
  <c r="AM88" i="11" s="1"/>
  <c r="AN88" i="11" s="1"/>
  <c r="AO88" i="11" s="1"/>
  <c r="AP88" i="11" s="1"/>
  <c r="AQ88" i="11" s="1"/>
  <c r="AR88" i="11" s="1"/>
  <c r="AS88" i="11" s="1"/>
  <c r="AT88" i="11" s="1"/>
  <c r="AU88" i="11" s="1"/>
  <c r="AV88" i="11" s="1"/>
  <c r="AW88" i="11" s="1"/>
  <c r="AX88" i="11" s="1"/>
  <c r="K88" i="11"/>
  <c r="J88" i="11"/>
  <c r="P87" i="11"/>
  <c r="Q87" i="11" s="1"/>
  <c r="R87" i="11" s="1"/>
  <c r="S87" i="11" s="1"/>
  <c r="T87" i="11" s="1"/>
  <c r="U87" i="11" s="1"/>
  <c r="V87" i="11" s="1"/>
  <c r="W87" i="11" s="1"/>
  <c r="X87" i="11" s="1"/>
  <c r="Y87" i="11" s="1"/>
  <c r="Z87" i="11" s="1"/>
  <c r="AA87" i="11" s="1"/>
  <c r="AB87" i="11" s="1"/>
  <c r="AC87" i="11" s="1"/>
  <c r="AD87" i="11" s="1"/>
  <c r="AE87" i="11" s="1"/>
  <c r="AF87" i="11" s="1"/>
  <c r="AG87" i="11" s="1"/>
  <c r="AH87" i="11" s="1"/>
  <c r="AI87" i="11" s="1"/>
  <c r="AJ87" i="11" s="1"/>
  <c r="AK87" i="11" s="1"/>
  <c r="AL87" i="11" s="1"/>
  <c r="AM87" i="11" s="1"/>
  <c r="AN87" i="11" s="1"/>
  <c r="AO87" i="11" s="1"/>
  <c r="AP87" i="11" s="1"/>
  <c r="AQ87" i="11" s="1"/>
  <c r="AR87" i="11" s="1"/>
  <c r="AS87" i="11" s="1"/>
  <c r="AT87" i="11" s="1"/>
  <c r="AU87" i="11" s="1"/>
  <c r="AV87" i="11" s="1"/>
  <c r="AW87" i="11" s="1"/>
  <c r="AX87" i="11" s="1"/>
  <c r="M87" i="11"/>
  <c r="N87" i="11" s="1"/>
  <c r="O87" i="11" s="1"/>
  <c r="L87" i="11"/>
  <c r="K87" i="11"/>
  <c r="J87" i="11"/>
  <c r="M86" i="11"/>
  <c r="N86" i="11" s="1"/>
  <c r="O86" i="11" s="1"/>
  <c r="P86" i="11" s="1"/>
  <c r="Q86" i="11" s="1"/>
  <c r="R86" i="11" s="1"/>
  <c r="S86" i="11" s="1"/>
  <c r="T86" i="11" s="1"/>
  <c r="U86" i="11" s="1"/>
  <c r="V86" i="11" s="1"/>
  <c r="W86" i="11" s="1"/>
  <c r="X86" i="11" s="1"/>
  <c r="Y86" i="11" s="1"/>
  <c r="Z86" i="11" s="1"/>
  <c r="AA86" i="11" s="1"/>
  <c r="AB86" i="11" s="1"/>
  <c r="AC86" i="11" s="1"/>
  <c r="AD86" i="11" s="1"/>
  <c r="AE86" i="11" s="1"/>
  <c r="AF86" i="11" s="1"/>
  <c r="AG86" i="11" s="1"/>
  <c r="AH86" i="11" s="1"/>
  <c r="AI86" i="11" s="1"/>
  <c r="AJ86" i="11" s="1"/>
  <c r="AK86" i="11" s="1"/>
  <c r="AL86" i="11" s="1"/>
  <c r="AM86" i="11" s="1"/>
  <c r="AN86" i="11" s="1"/>
  <c r="AO86" i="11" s="1"/>
  <c r="AP86" i="11" s="1"/>
  <c r="AQ86" i="11" s="1"/>
  <c r="AR86" i="11" s="1"/>
  <c r="AS86" i="11" s="1"/>
  <c r="AT86" i="11" s="1"/>
  <c r="AU86" i="11" s="1"/>
  <c r="AV86" i="11" s="1"/>
  <c r="AW86" i="11" s="1"/>
  <c r="AX86" i="11" s="1"/>
  <c r="J86" i="11"/>
  <c r="K86" i="11" s="1"/>
  <c r="L86" i="11" s="1"/>
  <c r="V85" i="11"/>
  <c r="W85" i="11" s="1"/>
  <c r="X85" i="11" s="1"/>
  <c r="Y85" i="11" s="1"/>
  <c r="Z85" i="11" s="1"/>
  <c r="AA85" i="11" s="1"/>
  <c r="AB85" i="11" s="1"/>
  <c r="AC85" i="11" s="1"/>
  <c r="AD85" i="11" s="1"/>
  <c r="AE85" i="11" s="1"/>
  <c r="AF85" i="11" s="1"/>
  <c r="AG85" i="11" s="1"/>
  <c r="AH85" i="11" s="1"/>
  <c r="AI85" i="11" s="1"/>
  <c r="AJ85" i="11" s="1"/>
  <c r="AK85" i="11" s="1"/>
  <c r="AL85" i="11" s="1"/>
  <c r="AM85" i="11" s="1"/>
  <c r="AN85" i="11" s="1"/>
  <c r="AO85" i="11" s="1"/>
  <c r="AP85" i="11" s="1"/>
  <c r="AQ85" i="11" s="1"/>
  <c r="AR85" i="11" s="1"/>
  <c r="AS85" i="11" s="1"/>
  <c r="AT85" i="11" s="1"/>
  <c r="AU85" i="11" s="1"/>
  <c r="AV85" i="11" s="1"/>
  <c r="AW85" i="11" s="1"/>
  <c r="AX85" i="11" s="1"/>
  <c r="N85" i="11"/>
  <c r="O85" i="11" s="1"/>
  <c r="P85" i="11" s="1"/>
  <c r="Q85" i="11" s="1"/>
  <c r="R85" i="11" s="1"/>
  <c r="S85" i="11" s="1"/>
  <c r="T85" i="11" s="1"/>
  <c r="U85" i="11" s="1"/>
  <c r="K85" i="11"/>
  <c r="L85" i="11" s="1"/>
  <c r="M85" i="11" s="1"/>
  <c r="J85" i="11"/>
  <c r="O84" i="11"/>
  <c r="P84" i="11" s="1"/>
  <c r="Q84" i="11" s="1"/>
  <c r="R84" i="11" s="1"/>
  <c r="S84" i="11" s="1"/>
  <c r="T84" i="11" s="1"/>
  <c r="U84" i="11" s="1"/>
  <c r="V84" i="11" s="1"/>
  <c r="W84" i="11" s="1"/>
  <c r="X84" i="11" s="1"/>
  <c r="Y84" i="11" s="1"/>
  <c r="Z84" i="11" s="1"/>
  <c r="AA84" i="11" s="1"/>
  <c r="AB84" i="11" s="1"/>
  <c r="AC84" i="11" s="1"/>
  <c r="AD84" i="11" s="1"/>
  <c r="AE84" i="11" s="1"/>
  <c r="AF84" i="11" s="1"/>
  <c r="AG84" i="11" s="1"/>
  <c r="AH84" i="11" s="1"/>
  <c r="AI84" i="11" s="1"/>
  <c r="AJ84" i="11" s="1"/>
  <c r="AK84" i="11" s="1"/>
  <c r="AL84" i="11" s="1"/>
  <c r="AM84" i="11" s="1"/>
  <c r="AN84" i="11" s="1"/>
  <c r="AO84" i="11" s="1"/>
  <c r="AP84" i="11" s="1"/>
  <c r="AQ84" i="11" s="1"/>
  <c r="AR84" i="11" s="1"/>
  <c r="AS84" i="11" s="1"/>
  <c r="AT84" i="11" s="1"/>
  <c r="AU84" i="11" s="1"/>
  <c r="AV84" i="11" s="1"/>
  <c r="AW84" i="11" s="1"/>
  <c r="AX84" i="11" s="1"/>
  <c r="L84" i="11"/>
  <c r="M84" i="11" s="1"/>
  <c r="N84" i="11" s="1"/>
  <c r="K84" i="11"/>
  <c r="J84" i="11"/>
  <c r="Q83" i="11"/>
  <c r="R83" i="11" s="1"/>
  <c r="S83" i="11" s="1"/>
  <c r="T83" i="11" s="1"/>
  <c r="U83" i="11" s="1"/>
  <c r="V83" i="11" s="1"/>
  <c r="W83" i="11" s="1"/>
  <c r="X83" i="11" s="1"/>
  <c r="Y83" i="11" s="1"/>
  <c r="Z83" i="11" s="1"/>
  <c r="AA83" i="11" s="1"/>
  <c r="AB83" i="11" s="1"/>
  <c r="AC83" i="11" s="1"/>
  <c r="AD83" i="11" s="1"/>
  <c r="AE83" i="11" s="1"/>
  <c r="AF83" i="11" s="1"/>
  <c r="AG83" i="11" s="1"/>
  <c r="AH83" i="11" s="1"/>
  <c r="AI83" i="11" s="1"/>
  <c r="AJ83" i="11" s="1"/>
  <c r="AK83" i="11" s="1"/>
  <c r="AL83" i="11" s="1"/>
  <c r="AM83" i="11" s="1"/>
  <c r="AN83" i="11" s="1"/>
  <c r="AO83" i="11" s="1"/>
  <c r="AP83" i="11" s="1"/>
  <c r="AQ83" i="11" s="1"/>
  <c r="AR83" i="11" s="1"/>
  <c r="AS83" i="11" s="1"/>
  <c r="AT83" i="11" s="1"/>
  <c r="AU83" i="11" s="1"/>
  <c r="AV83" i="11" s="1"/>
  <c r="AW83" i="11" s="1"/>
  <c r="AX83" i="11" s="1"/>
  <c r="L83" i="11"/>
  <c r="M83" i="11" s="1"/>
  <c r="N83" i="11" s="1"/>
  <c r="O83" i="11" s="1"/>
  <c r="P83" i="11" s="1"/>
  <c r="K83" i="11"/>
  <c r="J83" i="11"/>
  <c r="N82" i="11"/>
  <c r="O82" i="11" s="1"/>
  <c r="P82" i="11" s="1"/>
  <c r="Q82" i="11" s="1"/>
  <c r="R82" i="11" s="1"/>
  <c r="S82" i="11" s="1"/>
  <c r="T82" i="11" s="1"/>
  <c r="U82" i="11" s="1"/>
  <c r="V82" i="11" s="1"/>
  <c r="W82" i="11" s="1"/>
  <c r="X82" i="11" s="1"/>
  <c r="Y82" i="11" s="1"/>
  <c r="Z82" i="11" s="1"/>
  <c r="AA82" i="11" s="1"/>
  <c r="AB82" i="11" s="1"/>
  <c r="AC82" i="11" s="1"/>
  <c r="AD82" i="11" s="1"/>
  <c r="AE82" i="11" s="1"/>
  <c r="AF82" i="11" s="1"/>
  <c r="AG82" i="11" s="1"/>
  <c r="AH82" i="11" s="1"/>
  <c r="AI82" i="11" s="1"/>
  <c r="AJ82" i="11" s="1"/>
  <c r="AK82" i="11" s="1"/>
  <c r="AL82" i="11" s="1"/>
  <c r="AM82" i="11" s="1"/>
  <c r="AN82" i="11" s="1"/>
  <c r="AO82" i="11" s="1"/>
  <c r="AP82" i="11" s="1"/>
  <c r="AQ82" i="11" s="1"/>
  <c r="AR82" i="11" s="1"/>
  <c r="AS82" i="11" s="1"/>
  <c r="AT82" i="11" s="1"/>
  <c r="AU82" i="11" s="1"/>
  <c r="AV82" i="11" s="1"/>
  <c r="AW82" i="11" s="1"/>
  <c r="AX82" i="11" s="1"/>
  <c r="M82" i="11"/>
  <c r="J82" i="11"/>
  <c r="K82" i="11" s="1"/>
  <c r="L82" i="11" s="1"/>
  <c r="J81" i="11"/>
  <c r="K81" i="11" s="1"/>
  <c r="L81" i="11" s="1"/>
  <c r="M81" i="11" s="1"/>
  <c r="N81" i="11" s="1"/>
  <c r="O81" i="11" s="1"/>
  <c r="P81" i="11" s="1"/>
  <c r="Q81" i="11" s="1"/>
  <c r="R81" i="11" s="1"/>
  <c r="S81" i="11" s="1"/>
  <c r="T81" i="11" s="1"/>
  <c r="U81" i="11" s="1"/>
  <c r="V81" i="11" s="1"/>
  <c r="W81" i="11" s="1"/>
  <c r="X81" i="11" s="1"/>
  <c r="Y81" i="11" s="1"/>
  <c r="Z81" i="11" s="1"/>
  <c r="AA81" i="11" s="1"/>
  <c r="AB81" i="11" s="1"/>
  <c r="AC81" i="11" s="1"/>
  <c r="AD81" i="11" s="1"/>
  <c r="AE81" i="11" s="1"/>
  <c r="AF81" i="11" s="1"/>
  <c r="AG81" i="11" s="1"/>
  <c r="AH81" i="11" s="1"/>
  <c r="AI81" i="11" s="1"/>
  <c r="AJ81" i="11" s="1"/>
  <c r="AK81" i="11" s="1"/>
  <c r="AL81" i="11" s="1"/>
  <c r="AM81" i="11" s="1"/>
  <c r="AN81" i="11" s="1"/>
  <c r="AO81" i="11" s="1"/>
  <c r="AP81" i="11" s="1"/>
  <c r="AQ81" i="11" s="1"/>
  <c r="AR81" i="11" s="1"/>
  <c r="AS81" i="11" s="1"/>
  <c r="AT81" i="11" s="1"/>
  <c r="AU81" i="11" s="1"/>
  <c r="AV81" i="11" s="1"/>
  <c r="AW81" i="11" s="1"/>
  <c r="AX81" i="11" s="1"/>
  <c r="K80" i="11"/>
  <c r="L80" i="11" s="1"/>
  <c r="M80" i="11" s="1"/>
  <c r="N80" i="11" s="1"/>
  <c r="O80" i="11" s="1"/>
  <c r="P80" i="11" s="1"/>
  <c r="Q80" i="11" s="1"/>
  <c r="R80" i="11" s="1"/>
  <c r="S80" i="11" s="1"/>
  <c r="T80" i="11" s="1"/>
  <c r="U80" i="11" s="1"/>
  <c r="V80" i="11" s="1"/>
  <c r="W80" i="11" s="1"/>
  <c r="X80" i="11" s="1"/>
  <c r="Y80" i="11" s="1"/>
  <c r="Z80" i="11" s="1"/>
  <c r="AA80" i="11" s="1"/>
  <c r="AB80" i="11" s="1"/>
  <c r="AC80" i="11" s="1"/>
  <c r="AD80" i="11" s="1"/>
  <c r="AE80" i="11" s="1"/>
  <c r="AF80" i="11" s="1"/>
  <c r="AG80" i="11" s="1"/>
  <c r="AH80" i="11" s="1"/>
  <c r="AI80" i="11" s="1"/>
  <c r="AJ80" i="11" s="1"/>
  <c r="AK80" i="11" s="1"/>
  <c r="AL80" i="11" s="1"/>
  <c r="AM80" i="11" s="1"/>
  <c r="AN80" i="11" s="1"/>
  <c r="AO80" i="11" s="1"/>
  <c r="AP80" i="11" s="1"/>
  <c r="AQ80" i="11" s="1"/>
  <c r="AR80" i="11" s="1"/>
  <c r="AS80" i="11" s="1"/>
  <c r="AT80" i="11" s="1"/>
  <c r="AU80" i="11" s="1"/>
  <c r="AV80" i="11" s="1"/>
  <c r="AW80" i="11" s="1"/>
  <c r="AX80" i="11" s="1"/>
  <c r="J80" i="11"/>
  <c r="L79" i="11"/>
  <c r="M79" i="11" s="1"/>
  <c r="N79" i="11" s="1"/>
  <c r="O79" i="11" s="1"/>
  <c r="P79" i="11" s="1"/>
  <c r="Q79" i="11" s="1"/>
  <c r="R79" i="11" s="1"/>
  <c r="S79" i="11" s="1"/>
  <c r="T79" i="11" s="1"/>
  <c r="U79" i="11" s="1"/>
  <c r="V79" i="11" s="1"/>
  <c r="W79" i="11" s="1"/>
  <c r="X79" i="11" s="1"/>
  <c r="Y79" i="11" s="1"/>
  <c r="Z79" i="11" s="1"/>
  <c r="AA79" i="11" s="1"/>
  <c r="AB79" i="11" s="1"/>
  <c r="AC79" i="11" s="1"/>
  <c r="AD79" i="11" s="1"/>
  <c r="AE79" i="11" s="1"/>
  <c r="AF79" i="11" s="1"/>
  <c r="AG79" i="11" s="1"/>
  <c r="AH79" i="11" s="1"/>
  <c r="AI79" i="11" s="1"/>
  <c r="AJ79" i="11" s="1"/>
  <c r="AK79" i="11" s="1"/>
  <c r="AL79" i="11" s="1"/>
  <c r="AM79" i="11" s="1"/>
  <c r="AN79" i="11" s="1"/>
  <c r="AO79" i="11" s="1"/>
  <c r="AP79" i="11" s="1"/>
  <c r="AQ79" i="11" s="1"/>
  <c r="AR79" i="11" s="1"/>
  <c r="AS79" i="11" s="1"/>
  <c r="AT79" i="11" s="1"/>
  <c r="AU79" i="11" s="1"/>
  <c r="AV79" i="11" s="1"/>
  <c r="AW79" i="11" s="1"/>
  <c r="AX79" i="11" s="1"/>
  <c r="K79" i="11"/>
  <c r="J79" i="11"/>
  <c r="J78" i="11"/>
  <c r="K78" i="11" s="1"/>
  <c r="L78" i="11" s="1"/>
  <c r="M78" i="11" s="1"/>
  <c r="N78" i="11" s="1"/>
  <c r="O78" i="11" s="1"/>
  <c r="P78" i="11" s="1"/>
  <c r="Q78" i="11" s="1"/>
  <c r="R78" i="11" s="1"/>
  <c r="S78" i="11" s="1"/>
  <c r="T78" i="11" s="1"/>
  <c r="U78" i="11" s="1"/>
  <c r="V78" i="11" s="1"/>
  <c r="W78" i="11" s="1"/>
  <c r="X78" i="11" s="1"/>
  <c r="Y78" i="11" s="1"/>
  <c r="Z78" i="11" s="1"/>
  <c r="AA78" i="11" s="1"/>
  <c r="AB78" i="11" s="1"/>
  <c r="AC78" i="11" s="1"/>
  <c r="AD78" i="11" s="1"/>
  <c r="AE78" i="11" s="1"/>
  <c r="AF78" i="11" s="1"/>
  <c r="AG78" i="11" s="1"/>
  <c r="AH78" i="11" s="1"/>
  <c r="AI78" i="11" s="1"/>
  <c r="AJ78" i="11" s="1"/>
  <c r="AK78" i="11" s="1"/>
  <c r="AL78" i="11" s="1"/>
  <c r="AM78" i="11" s="1"/>
  <c r="AN78" i="11" s="1"/>
  <c r="AO78" i="11" s="1"/>
  <c r="AP78" i="11" s="1"/>
  <c r="AQ78" i="11" s="1"/>
  <c r="AR78" i="11" s="1"/>
  <c r="AS78" i="11" s="1"/>
  <c r="AT78" i="11" s="1"/>
  <c r="AU78" i="11" s="1"/>
  <c r="AV78" i="11" s="1"/>
  <c r="AW78" i="11" s="1"/>
  <c r="AX78" i="11" s="1"/>
  <c r="J77" i="11"/>
  <c r="K77" i="11" s="1"/>
  <c r="L77" i="11" s="1"/>
  <c r="M77" i="11" s="1"/>
  <c r="N77" i="11" s="1"/>
  <c r="O77" i="11" s="1"/>
  <c r="P77" i="11" s="1"/>
  <c r="Q77" i="11" s="1"/>
  <c r="R77" i="11" s="1"/>
  <c r="S77" i="11" s="1"/>
  <c r="T77" i="11" s="1"/>
  <c r="U77" i="11" s="1"/>
  <c r="V77" i="11" s="1"/>
  <c r="W77" i="11" s="1"/>
  <c r="X77" i="11" s="1"/>
  <c r="Y77" i="11" s="1"/>
  <c r="Z77" i="11" s="1"/>
  <c r="AA77" i="11" s="1"/>
  <c r="AB77" i="11" s="1"/>
  <c r="AC77" i="11" s="1"/>
  <c r="AD77" i="11" s="1"/>
  <c r="AE77" i="11" s="1"/>
  <c r="AF77" i="11" s="1"/>
  <c r="AG77" i="11" s="1"/>
  <c r="AH77" i="11" s="1"/>
  <c r="AI77" i="11" s="1"/>
  <c r="AJ77" i="11" s="1"/>
  <c r="AK77" i="11" s="1"/>
  <c r="AL77" i="11" s="1"/>
  <c r="AM77" i="11" s="1"/>
  <c r="AN77" i="11" s="1"/>
  <c r="AO77" i="11" s="1"/>
  <c r="AP77" i="11" s="1"/>
  <c r="AQ77" i="11" s="1"/>
  <c r="AR77" i="11" s="1"/>
  <c r="AS77" i="11" s="1"/>
  <c r="AT77" i="11" s="1"/>
  <c r="AU77" i="11" s="1"/>
  <c r="AV77" i="11" s="1"/>
  <c r="AW77" i="11" s="1"/>
  <c r="AX77" i="11" s="1"/>
  <c r="K76" i="11"/>
  <c r="L76" i="11" s="1"/>
  <c r="M76" i="11" s="1"/>
  <c r="N76" i="11" s="1"/>
  <c r="O76" i="11" s="1"/>
  <c r="P76" i="11" s="1"/>
  <c r="Q76" i="11" s="1"/>
  <c r="R76" i="11" s="1"/>
  <c r="S76" i="11" s="1"/>
  <c r="T76" i="11" s="1"/>
  <c r="U76" i="11" s="1"/>
  <c r="V76" i="11" s="1"/>
  <c r="W76" i="11" s="1"/>
  <c r="X76" i="11" s="1"/>
  <c r="Y76" i="11" s="1"/>
  <c r="Z76" i="11" s="1"/>
  <c r="AA76" i="11" s="1"/>
  <c r="AB76" i="11" s="1"/>
  <c r="AC76" i="11" s="1"/>
  <c r="AD76" i="11" s="1"/>
  <c r="AE76" i="11" s="1"/>
  <c r="AF76" i="11" s="1"/>
  <c r="AG76" i="11" s="1"/>
  <c r="AH76" i="11" s="1"/>
  <c r="AI76" i="11" s="1"/>
  <c r="AJ76" i="11" s="1"/>
  <c r="AK76" i="11" s="1"/>
  <c r="AL76" i="11" s="1"/>
  <c r="AM76" i="11" s="1"/>
  <c r="AN76" i="11" s="1"/>
  <c r="AO76" i="11" s="1"/>
  <c r="AP76" i="11" s="1"/>
  <c r="AQ76" i="11" s="1"/>
  <c r="AR76" i="11" s="1"/>
  <c r="AS76" i="11" s="1"/>
  <c r="AT76" i="11" s="1"/>
  <c r="AU76" i="11" s="1"/>
  <c r="AV76" i="11" s="1"/>
  <c r="AW76" i="11" s="1"/>
  <c r="AX76" i="11" s="1"/>
  <c r="J76" i="11"/>
  <c r="L75" i="11"/>
  <c r="M75" i="11" s="1"/>
  <c r="N75" i="11" s="1"/>
  <c r="O75" i="11" s="1"/>
  <c r="P75" i="11" s="1"/>
  <c r="Q75" i="11" s="1"/>
  <c r="R75" i="11" s="1"/>
  <c r="S75" i="11" s="1"/>
  <c r="T75" i="11" s="1"/>
  <c r="U75" i="11" s="1"/>
  <c r="V75" i="11" s="1"/>
  <c r="W75" i="11" s="1"/>
  <c r="X75" i="11" s="1"/>
  <c r="Y75" i="11" s="1"/>
  <c r="Z75" i="11" s="1"/>
  <c r="AA75" i="11" s="1"/>
  <c r="AB75" i="11" s="1"/>
  <c r="AC75" i="11" s="1"/>
  <c r="AD75" i="11" s="1"/>
  <c r="AE75" i="11" s="1"/>
  <c r="AF75" i="11" s="1"/>
  <c r="AG75" i="11" s="1"/>
  <c r="AH75" i="11" s="1"/>
  <c r="AI75" i="11" s="1"/>
  <c r="AJ75" i="11" s="1"/>
  <c r="AK75" i="11" s="1"/>
  <c r="AL75" i="11" s="1"/>
  <c r="AM75" i="11" s="1"/>
  <c r="AN75" i="11" s="1"/>
  <c r="AO75" i="11" s="1"/>
  <c r="AP75" i="11" s="1"/>
  <c r="AQ75" i="11" s="1"/>
  <c r="AR75" i="11" s="1"/>
  <c r="AS75" i="11" s="1"/>
  <c r="AT75" i="11" s="1"/>
  <c r="AU75" i="11" s="1"/>
  <c r="AV75" i="11" s="1"/>
  <c r="AW75" i="11" s="1"/>
  <c r="AX75" i="11" s="1"/>
  <c r="K75" i="11"/>
  <c r="J75" i="11"/>
  <c r="L74" i="11"/>
  <c r="M74" i="11" s="1"/>
  <c r="N74" i="11" s="1"/>
  <c r="O74" i="11" s="1"/>
  <c r="P74" i="11" s="1"/>
  <c r="Q74" i="11" s="1"/>
  <c r="R74" i="11" s="1"/>
  <c r="S74" i="11" s="1"/>
  <c r="T74" i="11" s="1"/>
  <c r="U74" i="11" s="1"/>
  <c r="V74" i="11" s="1"/>
  <c r="W74" i="11" s="1"/>
  <c r="X74" i="11" s="1"/>
  <c r="Y74" i="11" s="1"/>
  <c r="Z74" i="11" s="1"/>
  <c r="AA74" i="11" s="1"/>
  <c r="AB74" i="11" s="1"/>
  <c r="AC74" i="11" s="1"/>
  <c r="AD74" i="11" s="1"/>
  <c r="AE74" i="11" s="1"/>
  <c r="AF74" i="11" s="1"/>
  <c r="AG74" i="11" s="1"/>
  <c r="AH74" i="11" s="1"/>
  <c r="AI74" i="11" s="1"/>
  <c r="AJ74" i="11" s="1"/>
  <c r="AK74" i="11" s="1"/>
  <c r="AL74" i="11" s="1"/>
  <c r="AM74" i="11" s="1"/>
  <c r="AN74" i="11" s="1"/>
  <c r="AO74" i="11" s="1"/>
  <c r="AP74" i="11" s="1"/>
  <c r="AQ74" i="11" s="1"/>
  <c r="AR74" i="11" s="1"/>
  <c r="AS74" i="11" s="1"/>
  <c r="AT74" i="11" s="1"/>
  <c r="AU74" i="11" s="1"/>
  <c r="AV74" i="11" s="1"/>
  <c r="AW74" i="11" s="1"/>
  <c r="AX74" i="11" s="1"/>
  <c r="J74" i="11"/>
  <c r="K74" i="11" s="1"/>
  <c r="O73" i="11"/>
  <c r="P73" i="11" s="1"/>
  <c r="Q73" i="11" s="1"/>
  <c r="R73" i="11" s="1"/>
  <c r="S73" i="11" s="1"/>
  <c r="T73" i="11" s="1"/>
  <c r="U73" i="11" s="1"/>
  <c r="V73" i="11" s="1"/>
  <c r="W73" i="11" s="1"/>
  <c r="X73" i="11" s="1"/>
  <c r="Y73" i="11" s="1"/>
  <c r="Z73" i="11" s="1"/>
  <c r="AA73" i="11" s="1"/>
  <c r="AB73" i="11" s="1"/>
  <c r="AC73" i="11" s="1"/>
  <c r="AD73" i="11" s="1"/>
  <c r="AE73" i="11" s="1"/>
  <c r="AF73" i="11" s="1"/>
  <c r="AG73" i="11" s="1"/>
  <c r="AH73" i="11" s="1"/>
  <c r="AI73" i="11" s="1"/>
  <c r="AJ73" i="11" s="1"/>
  <c r="AK73" i="11" s="1"/>
  <c r="AL73" i="11" s="1"/>
  <c r="AM73" i="11" s="1"/>
  <c r="AN73" i="11" s="1"/>
  <c r="AO73" i="11" s="1"/>
  <c r="AP73" i="11" s="1"/>
  <c r="AQ73" i="11" s="1"/>
  <c r="AR73" i="11" s="1"/>
  <c r="AS73" i="11" s="1"/>
  <c r="AT73" i="11" s="1"/>
  <c r="AU73" i="11" s="1"/>
  <c r="AV73" i="11" s="1"/>
  <c r="AW73" i="11" s="1"/>
  <c r="AX73" i="11" s="1"/>
  <c r="J73" i="11"/>
  <c r="K73" i="11" s="1"/>
  <c r="L73" i="11" s="1"/>
  <c r="M73" i="11" s="1"/>
  <c r="N73" i="11" s="1"/>
  <c r="N72" i="11"/>
  <c r="O72" i="11" s="1"/>
  <c r="P72" i="11" s="1"/>
  <c r="Q72" i="11" s="1"/>
  <c r="R72" i="11" s="1"/>
  <c r="S72" i="11" s="1"/>
  <c r="T72" i="11" s="1"/>
  <c r="U72" i="11" s="1"/>
  <c r="V72" i="11" s="1"/>
  <c r="W72" i="11" s="1"/>
  <c r="X72" i="11" s="1"/>
  <c r="Y72" i="11" s="1"/>
  <c r="Z72" i="11" s="1"/>
  <c r="AA72" i="11" s="1"/>
  <c r="AB72" i="11" s="1"/>
  <c r="AC72" i="11" s="1"/>
  <c r="AD72" i="11" s="1"/>
  <c r="AE72" i="11" s="1"/>
  <c r="AF72" i="11" s="1"/>
  <c r="AG72" i="11" s="1"/>
  <c r="AH72" i="11" s="1"/>
  <c r="AI72" i="11" s="1"/>
  <c r="AJ72" i="11" s="1"/>
  <c r="AK72" i="11" s="1"/>
  <c r="AL72" i="11" s="1"/>
  <c r="AM72" i="11" s="1"/>
  <c r="AN72" i="11" s="1"/>
  <c r="AO72" i="11" s="1"/>
  <c r="AP72" i="11" s="1"/>
  <c r="AQ72" i="11" s="1"/>
  <c r="AR72" i="11" s="1"/>
  <c r="AS72" i="11" s="1"/>
  <c r="AT72" i="11" s="1"/>
  <c r="AU72" i="11" s="1"/>
  <c r="AV72" i="11" s="1"/>
  <c r="AW72" i="11" s="1"/>
  <c r="AX72" i="11" s="1"/>
  <c r="J72" i="11"/>
  <c r="K72" i="11" s="1"/>
  <c r="L72" i="11" s="1"/>
  <c r="M72" i="11" s="1"/>
  <c r="Q71" i="11"/>
  <c r="R71" i="11" s="1"/>
  <c r="S71" i="11" s="1"/>
  <c r="T71" i="11" s="1"/>
  <c r="U71" i="11" s="1"/>
  <c r="V71" i="11" s="1"/>
  <c r="W71" i="11" s="1"/>
  <c r="X71" i="11" s="1"/>
  <c r="Y71" i="11" s="1"/>
  <c r="Z71" i="11" s="1"/>
  <c r="AA71" i="11" s="1"/>
  <c r="AB71" i="11" s="1"/>
  <c r="AC71" i="11" s="1"/>
  <c r="AD71" i="11" s="1"/>
  <c r="AE71" i="11" s="1"/>
  <c r="AF71" i="11" s="1"/>
  <c r="AG71" i="11" s="1"/>
  <c r="AH71" i="11" s="1"/>
  <c r="AI71" i="11" s="1"/>
  <c r="AJ71" i="11" s="1"/>
  <c r="AK71" i="11" s="1"/>
  <c r="AL71" i="11" s="1"/>
  <c r="AM71" i="11" s="1"/>
  <c r="AN71" i="11" s="1"/>
  <c r="AO71" i="11" s="1"/>
  <c r="AP71" i="11" s="1"/>
  <c r="AQ71" i="11" s="1"/>
  <c r="AR71" i="11" s="1"/>
  <c r="AS71" i="11" s="1"/>
  <c r="AT71" i="11" s="1"/>
  <c r="AU71" i="11" s="1"/>
  <c r="AV71" i="11" s="1"/>
  <c r="AW71" i="11" s="1"/>
  <c r="AX71" i="11" s="1"/>
  <c r="L71" i="11"/>
  <c r="M71" i="11" s="1"/>
  <c r="N71" i="11" s="1"/>
  <c r="O71" i="11" s="1"/>
  <c r="P71" i="11" s="1"/>
  <c r="K71" i="11"/>
  <c r="J71" i="11"/>
  <c r="L70" i="11"/>
  <c r="M70" i="11" s="1"/>
  <c r="N70" i="11" s="1"/>
  <c r="O70" i="11" s="1"/>
  <c r="P70" i="11" s="1"/>
  <c r="Q70" i="11" s="1"/>
  <c r="R70" i="11" s="1"/>
  <c r="S70" i="11" s="1"/>
  <c r="T70" i="11" s="1"/>
  <c r="U70" i="11" s="1"/>
  <c r="V70" i="11" s="1"/>
  <c r="W70" i="11" s="1"/>
  <c r="X70" i="11" s="1"/>
  <c r="Y70" i="11" s="1"/>
  <c r="Z70" i="11" s="1"/>
  <c r="AA70" i="11" s="1"/>
  <c r="AB70" i="11" s="1"/>
  <c r="AC70" i="11" s="1"/>
  <c r="AD70" i="11" s="1"/>
  <c r="AE70" i="11" s="1"/>
  <c r="AF70" i="11" s="1"/>
  <c r="AG70" i="11" s="1"/>
  <c r="AH70" i="11" s="1"/>
  <c r="AI70" i="11" s="1"/>
  <c r="AJ70" i="11" s="1"/>
  <c r="AK70" i="11" s="1"/>
  <c r="AL70" i="11" s="1"/>
  <c r="AM70" i="11" s="1"/>
  <c r="AN70" i="11" s="1"/>
  <c r="AO70" i="11" s="1"/>
  <c r="AP70" i="11" s="1"/>
  <c r="AQ70" i="11" s="1"/>
  <c r="AR70" i="11" s="1"/>
  <c r="AS70" i="11" s="1"/>
  <c r="AT70" i="11" s="1"/>
  <c r="AU70" i="11" s="1"/>
  <c r="AV70" i="11" s="1"/>
  <c r="AW70" i="11" s="1"/>
  <c r="AX70" i="11" s="1"/>
  <c r="J70" i="11"/>
  <c r="K70" i="11" s="1"/>
  <c r="J69" i="11"/>
  <c r="K69" i="11" s="1"/>
  <c r="L69" i="11" s="1"/>
  <c r="M69" i="11" s="1"/>
  <c r="N69" i="11" s="1"/>
  <c r="O69" i="11" s="1"/>
  <c r="P69" i="11" s="1"/>
  <c r="Q69" i="11" s="1"/>
  <c r="R69" i="11" s="1"/>
  <c r="S69" i="11" s="1"/>
  <c r="T69" i="11" s="1"/>
  <c r="U69" i="11" s="1"/>
  <c r="V69" i="11" s="1"/>
  <c r="W69" i="11" s="1"/>
  <c r="X69" i="11" s="1"/>
  <c r="Y69" i="11" s="1"/>
  <c r="Z69" i="11" s="1"/>
  <c r="AA69" i="11" s="1"/>
  <c r="AB69" i="11" s="1"/>
  <c r="AC69" i="11" s="1"/>
  <c r="AD69" i="11" s="1"/>
  <c r="AE69" i="11" s="1"/>
  <c r="AF69" i="11" s="1"/>
  <c r="AG69" i="11" s="1"/>
  <c r="AH69" i="11" s="1"/>
  <c r="AI69" i="11" s="1"/>
  <c r="AJ69" i="11" s="1"/>
  <c r="AK69" i="11" s="1"/>
  <c r="AL69" i="11" s="1"/>
  <c r="AM69" i="11" s="1"/>
  <c r="AN69" i="11" s="1"/>
  <c r="AO69" i="11" s="1"/>
  <c r="AP69" i="11" s="1"/>
  <c r="AQ69" i="11" s="1"/>
  <c r="AR69" i="11" s="1"/>
  <c r="AS69" i="11" s="1"/>
  <c r="AT69" i="11" s="1"/>
  <c r="AU69" i="11" s="1"/>
  <c r="AV69" i="11" s="1"/>
  <c r="AW69" i="11" s="1"/>
  <c r="AX69" i="11" s="1"/>
  <c r="J68" i="11"/>
  <c r="K68" i="11" s="1"/>
  <c r="L68" i="11" s="1"/>
  <c r="M68" i="11" s="1"/>
  <c r="N68" i="11" s="1"/>
  <c r="O68" i="11" s="1"/>
  <c r="P68" i="11" s="1"/>
  <c r="Q68" i="11" s="1"/>
  <c r="R68" i="11" s="1"/>
  <c r="S68" i="11" s="1"/>
  <c r="T68" i="11" s="1"/>
  <c r="U68" i="11" s="1"/>
  <c r="V68" i="11" s="1"/>
  <c r="W68" i="11" s="1"/>
  <c r="X68" i="11" s="1"/>
  <c r="Y68" i="11" s="1"/>
  <c r="Z68" i="11" s="1"/>
  <c r="AA68" i="11" s="1"/>
  <c r="AB68" i="11" s="1"/>
  <c r="AC68" i="11" s="1"/>
  <c r="AD68" i="11" s="1"/>
  <c r="AE68" i="11" s="1"/>
  <c r="AF68" i="11" s="1"/>
  <c r="AG68" i="11" s="1"/>
  <c r="AH68" i="11" s="1"/>
  <c r="AI68" i="11" s="1"/>
  <c r="AJ68" i="11" s="1"/>
  <c r="AK68" i="11" s="1"/>
  <c r="AL68" i="11" s="1"/>
  <c r="AM68" i="11" s="1"/>
  <c r="AN68" i="11" s="1"/>
  <c r="AO68" i="11" s="1"/>
  <c r="AP68" i="11" s="1"/>
  <c r="AQ68" i="11" s="1"/>
  <c r="AR68" i="11" s="1"/>
  <c r="AS68" i="11" s="1"/>
  <c r="AT68" i="11" s="1"/>
  <c r="AU68" i="11" s="1"/>
  <c r="AV68" i="11" s="1"/>
  <c r="AW68" i="11" s="1"/>
  <c r="AX68" i="11" s="1"/>
  <c r="L67" i="11"/>
  <c r="M67" i="11" s="1"/>
  <c r="N67" i="11" s="1"/>
  <c r="O67" i="11" s="1"/>
  <c r="P67" i="11" s="1"/>
  <c r="Q67" i="11" s="1"/>
  <c r="R67" i="11" s="1"/>
  <c r="S67" i="11" s="1"/>
  <c r="T67" i="11" s="1"/>
  <c r="U67" i="11" s="1"/>
  <c r="V67" i="11" s="1"/>
  <c r="W67" i="11" s="1"/>
  <c r="X67" i="11" s="1"/>
  <c r="Y67" i="11" s="1"/>
  <c r="Z67" i="11" s="1"/>
  <c r="AA67" i="11" s="1"/>
  <c r="AB67" i="11" s="1"/>
  <c r="AC67" i="11" s="1"/>
  <c r="AD67" i="11" s="1"/>
  <c r="AE67" i="11" s="1"/>
  <c r="AF67" i="11" s="1"/>
  <c r="AG67" i="11" s="1"/>
  <c r="AH67" i="11" s="1"/>
  <c r="AI67" i="11" s="1"/>
  <c r="AJ67" i="11" s="1"/>
  <c r="AK67" i="11" s="1"/>
  <c r="AL67" i="11" s="1"/>
  <c r="AM67" i="11" s="1"/>
  <c r="AN67" i="11" s="1"/>
  <c r="AO67" i="11" s="1"/>
  <c r="AP67" i="11" s="1"/>
  <c r="AQ67" i="11" s="1"/>
  <c r="AR67" i="11" s="1"/>
  <c r="AS67" i="11" s="1"/>
  <c r="AT67" i="11" s="1"/>
  <c r="AU67" i="11" s="1"/>
  <c r="AV67" i="11" s="1"/>
  <c r="AW67" i="11" s="1"/>
  <c r="AX67" i="11" s="1"/>
  <c r="K67" i="11"/>
  <c r="J67" i="11"/>
  <c r="L66" i="11"/>
  <c r="M66" i="11" s="1"/>
  <c r="N66" i="11" s="1"/>
  <c r="O66" i="11" s="1"/>
  <c r="P66" i="11" s="1"/>
  <c r="Q66" i="11" s="1"/>
  <c r="R66" i="11" s="1"/>
  <c r="S66" i="11" s="1"/>
  <c r="T66" i="11" s="1"/>
  <c r="U66" i="11" s="1"/>
  <c r="V66" i="11" s="1"/>
  <c r="W66" i="11" s="1"/>
  <c r="X66" i="11" s="1"/>
  <c r="Y66" i="11" s="1"/>
  <c r="Z66" i="11" s="1"/>
  <c r="AA66" i="11" s="1"/>
  <c r="AB66" i="11" s="1"/>
  <c r="AC66" i="11" s="1"/>
  <c r="AD66" i="11" s="1"/>
  <c r="AE66" i="11" s="1"/>
  <c r="AF66" i="11" s="1"/>
  <c r="AG66" i="11" s="1"/>
  <c r="AH66" i="11" s="1"/>
  <c r="AI66" i="11" s="1"/>
  <c r="AJ66" i="11" s="1"/>
  <c r="AK66" i="11" s="1"/>
  <c r="AL66" i="11" s="1"/>
  <c r="AM66" i="11" s="1"/>
  <c r="AN66" i="11" s="1"/>
  <c r="AO66" i="11" s="1"/>
  <c r="AP66" i="11" s="1"/>
  <c r="AQ66" i="11" s="1"/>
  <c r="AR66" i="11" s="1"/>
  <c r="AS66" i="11" s="1"/>
  <c r="AT66" i="11" s="1"/>
  <c r="AU66" i="11" s="1"/>
  <c r="AV66" i="11" s="1"/>
  <c r="AW66" i="11" s="1"/>
  <c r="AX66" i="11" s="1"/>
  <c r="J66" i="11"/>
  <c r="K66" i="11" s="1"/>
  <c r="J65" i="11"/>
  <c r="K65" i="11" s="1"/>
  <c r="L65" i="11" s="1"/>
  <c r="M65" i="11" s="1"/>
  <c r="N65" i="11" s="1"/>
  <c r="O65" i="11" s="1"/>
  <c r="P65" i="11" s="1"/>
  <c r="Q65" i="11" s="1"/>
  <c r="R65" i="11" s="1"/>
  <c r="S65" i="11" s="1"/>
  <c r="T65" i="11" s="1"/>
  <c r="U65" i="11" s="1"/>
  <c r="V65" i="11" s="1"/>
  <c r="W65" i="11" s="1"/>
  <c r="X65" i="11" s="1"/>
  <c r="Y65" i="11" s="1"/>
  <c r="Z65" i="11" s="1"/>
  <c r="AA65" i="11" s="1"/>
  <c r="AB65" i="11" s="1"/>
  <c r="AC65" i="11" s="1"/>
  <c r="AD65" i="11" s="1"/>
  <c r="AE65" i="11" s="1"/>
  <c r="AF65" i="11" s="1"/>
  <c r="AG65" i="11" s="1"/>
  <c r="AH65" i="11" s="1"/>
  <c r="AI65" i="11" s="1"/>
  <c r="AJ65" i="11" s="1"/>
  <c r="AK65" i="11" s="1"/>
  <c r="AL65" i="11" s="1"/>
  <c r="AM65" i="11" s="1"/>
  <c r="AN65" i="11" s="1"/>
  <c r="AO65" i="11" s="1"/>
  <c r="AP65" i="11" s="1"/>
  <c r="AQ65" i="11" s="1"/>
  <c r="AR65" i="11" s="1"/>
  <c r="AS65" i="11" s="1"/>
  <c r="AT65" i="11" s="1"/>
  <c r="AU65" i="11" s="1"/>
  <c r="AV65" i="11" s="1"/>
  <c r="AW65" i="11" s="1"/>
  <c r="AX65" i="11" s="1"/>
  <c r="J64" i="11"/>
  <c r="K64" i="11" s="1"/>
  <c r="L64" i="11" s="1"/>
  <c r="M64" i="11" s="1"/>
  <c r="N64" i="11" s="1"/>
  <c r="O64" i="11" s="1"/>
  <c r="P64" i="11" s="1"/>
  <c r="Q64" i="11" s="1"/>
  <c r="R64" i="11" s="1"/>
  <c r="S64" i="11" s="1"/>
  <c r="T64" i="11" s="1"/>
  <c r="U64" i="11" s="1"/>
  <c r="V64" i="11" s="1"/>
  <c r="W64" i="11" s="1"/>
  <c r="X64" i="11" s="1"/>
  <c r="Y64" i="11" s="1"/>
  <c r="Z64" i="11" s="1"/>
  <c r="AA64" i="11" s="1"/>
  <c r="AB64" i="11" s="1"/>
  <c r="AC64" i="11" s="1"/>
  <c r="AD64" i="11" s="1"/>
  <c r="AE64" i="11" s="1"/>
  <c r="AF64" i="11" s="1"/>
  <c r="AG64" i="11" s="1"/>
  <c r="AH64" i="11" s="1"/>
  <c r="AI64" i="11" s="1"/>
  <c r="AJ64" i="11" s="1"/>
  <c r="AK64" i="11" s="1"/>
  <c r="AL64" i="11" s="1"/>
  <c r="AM64" i="11" s="1"/>
  <c r="AN64" i="11" s="1"/>
  <c r="AO64" i="11" s="1"/>
  <c r="AP64" i="11" s="1"/>
  <c r="AQ64" i="11" s="1"/>
  <c r="AR64" i="11" s="1"/>
  <c r="AS64" i="11" s="1"/>
  <c r="AT64" i="11" s="1"/>
  <c r="AU64" i="11" s="1"/>
  <c r="AV64" i="11" s="1"/>
  <c r="AW64" i="11" s="1"/>
  <c r="AX64" i="11" s="1"/>
  <c r="L63" i="11"/>
  <c r="M63" i="11" s="1"/>
  <c r="N63" i="11" s="1"/>
  <c r="O63" i="11" s="1"/>
  <c r="P63" i="11" s="1"/>
  <c r="Q63" i="11" s="1"/>
  <c r="R63" i="11" s="1"/>
  <c r="S63" i="11" s="1"/>
  <c r="T63" i="11" s="1"/>
  <c r="U63" i="11" s="1"/>
  <c r="V63" i="11" s="1"/>
  <c r="W63" i="11" s="1"/>
  <c r="X63" i="11" s="1"/>
  <c r="Y63" i="11" s="1"/>
  <c r="Z63" i="11" s="1"/>
  <c r="AA63" i="11" s="1"/>
  <c r="AB63" i="11" s="1"/>
  <c r="AC63" i="11" s="1"/>
  <c r="AD63" i="11" s="1"/>
  <c r="AE63" i="11" s="1"/>
  <c r="AF63" i="11" s="1"/>
  <c r="AG63" i="11" s="1"/>
  <c r="AH63" i="11" s="1"/>
  <c r="AI63" i="11" s="1"/>
  <c r="AJ63" i="11" s="1"/>
  <c r="AK63" i="11" s="1"/>
  <c r="AL63" i="11" s="1"/>
  <c r="AM63" i="11" s="1"/>
  <c r="AN63" i="11" s="1"/>
  <c r="AO63" i="11" s="1"/>
  <c r="AP63" i="11" s="1"/>
  <c r="AQ63" i="11" s="1"/>
  <c r="AR63" i="11" s="1"/>
  <c r="AS63" i="11" s="1"/>
  <c r="AT63" i="11" s="1"/>
  <c r="AU63" i="11" s="1"/>
  <c r="AV63" i="11" s="1"/>
  <c r="AW63" i="11" s="1"/>
  <c r="AX63" i="11" s="1"/>
  <c r="K63" i="11"/>
  <c r="J63" i="11"/>
  <c r="Q62" i="11"/>
  <c r="R62" i="11" s="1"/>
  <c r="S62" i="11" s="1"/>
  <c r="T62" i="11" s="1"/>
  <c r="U62" i="11" s="1"/>
  <c r="V62" i="11" s="1"/>
  <c r="W62" i="11" s="1"/>
  <c r="X62" i="11" s="1"/>
  <c r="Y62" i="11" s="1"/>
  <c r="Z62" i="11" s="1"/>
  <c r="AA62" i="11" s="1"/>
  <c r="AB62" i="11" s="1"/>
  <c r="AC62" i="11" s="1"/>
  <c r="AD62" i="11" s="1"/>
  <c r="AE62" i="11" s="1"/>
  <c r="AF62" i="11" s="1"/>
  <c r="AG62" i="11" s="1"/>
  <c r="AH62" i="11" s="1"/>
  <c r="AI62" i="11" s="1"/>
  <c r="AJ62" i="11" s="1"/>
  <c r="AK62" i="11" s="1"/>
  <c r="AL62" i="11" s="1"/>
  <c r="AM62" i="11" s="1"/>
  <c r="AN62" i="11" s="1"/>
  <c r="AO62" i="11" s="1"/>
  <c r="AP62" i="11" s="1"/>
  <c r="AQ62" i="11" s="1"/>
  <c r="AR62" i="11" s="1"/>
  <c r="AS62" i="11" s="1"/>
  <c r="AT62" i="11" s="1"/>
  <c r="AU62" i="11" s="1"/>
  <c r="AV62" i="11" s="1"/>
  <c r="AW62" i="11" s="1"/>
  <c r="AX62" i="11" s="1"/>
  <c r="L62" i="11"/>
  <c r="M62" i="11" s="1"/>
  <c r="N62" i="11" s="1"/>
  <c r="O62" i="11" s="1"/>
  <c r="P62" i="11" s="1"/>
  <c r="J62" i="11"/>
  <c r="K62" i="11" s="1"/>
  <c r="J61" i="11"/>
  <c r="K61" i="11" s="1"/>
  <c r="L61" i="11" s="1"/>
  <c r="M61" i="11" s="1"/>
  <c r="N61" i="11" s="1"/>
  <c r="O61" i="11" s="1"/>
  <c r="P61" i="11" s="1"/>
  <c r="Q61" i="11" s="1"/>
  <c r="R61" i="11" s="1"/>
  <c r="S61" i="11" s="1"/>
  <c r="T61" i="11" s="1"/>
  <c r="U61" i="11" s="1"/>
  <c r="V61" i="11" s="1"/>
  <c r="W61" i="11" s="1"/>
  <c r="X61" i="11" s="1"/>
  <c r="Y61" i="11" s="1"/>
  <c r="Z61" i="11" s="1"/>
  <c r="AA61" i="11" s="1"/>
  <c r="AB61" i="11" s="1"/>
  <c r="AC61" i="11" s="1"/>
  <c r="AD61" i="11" s="1"/>
  <c r="AE61" i="11" s="1"/>
  <c r="AF61" i="11" s="1"/>
  <c r="AG61" i="11" s="1"/>
  <c r="AH61" i="11" s="1"/>
  <c r="AI61" i="11" s="1"/>
  <c r="AJ61" i="11" s="1"/>
  <c r="AK61" i="11" s="1"/>
  <c r="AL61" i="11" s="1"/>
  <c r="AM61" i="11" s="1"/>
  <c r="AN61" i="11" s="1"/>
  <c r="AO61" i="11" s="1"/>
  <c r="AP61" i="11" s="1"/>
  <c r="AQ61" i="11" s="1"/>
  <c r="AR61" i="11" s="1"/>
  <c r="AS61" i="11" s="1"/>
  <c r="AT61" i="11" s="1"/>
  <c r="AU61" i="11" s="1"/>
  <c r="AV61" i="11" s="1"/>
  <c r="AW61" i="11" s="1"/>
  <c r="AX61" i="11" s="1"/>
  <c r="J60" i="11"/>
  <c r="K60" i="11" s="1"/>
  <c r="L60" i="11" s="1"/>
  <c r="M60" i="11" s="1"/>
  <c r="N60" i="11" s="1"/>
  <c r="O60" i="11" s="1"/>
  <c r="P60" i="11" s="1"/>
  <c r="Q60" i="11" s="1"/>
  <c r="R60" i="11" s="1"/>
  <c r="S60" i="11" s="1"/>
  <c r="T60" i="11" s="1"/>
  <c r="U60" i="11" s="1"/>
  <c r="V60" i="11" s="1"/>
  <c r="W60" i="11" s="1"/>
  <c r="X60" i="11" s="1"/>
  <c r="Y60" i="11" s="1"/>
  <c r="Z60" i="11" s="1"/>
  <c r="AA60" i="11" s="1"/>
  <c r="AB60" i="11" s="1"/>
  <c r="AC60" i="11" s="1"/>
  <c r="AD60" i="11" s="1"/>
  <c r="AE60" i="11" s="1"/>
  <c r="AF60" i="11" s="1"/>
  <c r="AG60" i="11" s="1"/>
  <c r="AH60" i="11" s="1"/>
  <c r="AI60" i="11" s="1"/>
  <c r="AJ60" i="11" s="1"/>
  <c r="AK60" i="11" s="1"/>
  <c r="AL60" i="11" s="1"/>
  <c r="AM60" i="11" s="1"/>
  <c r="AN60" i="11" s="1"/>
  <c r="AO60" i="11" s="1"/>
  <c r="AP60" i="11" s="1"/>
  <c r="AQ60" i="11" s="1"/>
  <c r="AR60" i="11" s="1"/>
  <c r="AS60" i="11" s="1"/>
  <c r="AT60" i="11" s="1"/>
  <c r="AU60" i="11" s="1"/>
  <c r="AV60" i="11" s="1"/>
  <c r="AW60" i="11" s="1"/>
  <c r="AX60" i="11" s="1"/>
  <c r="L59" i="11"/>
  <c r="M59" i="11" s="1"/>
  <c r="N59" i="11" s="1"/>
  <c r="O59" i="11" s="1"/>
  <c r="P59" i="11" s="1"/>
  <c r="Q59" i="11" s="1"/>
  <c r="R59" i="11" s="1"/>
  <c r="S59" i="11" s="1"/>
  <c r="T59" i="11" s="1"/>
  <c r="U59" i="11" s="1"/>
  <c r="V59" i="11" s="1"/>
  <c r="W59" i="11" s="1"/>
  <c r="X59" i="11" s="1"/>
  <c r="Y59" i="11" s="1"/>
  <c r="Z59" i="11" s="1"/>
  <c r="AA59" i="11" s="1"/>
  <c r="AB59" i="11" s="1"/>
  <c r="AC59" i="11" s="1"/>
  <c r="AD59" i="11" s="1"/>
  <c r="AE59" i="11" s="1"/>
  <c r="AF59" i="11" s="1"/>
  <c r="AG59" i="11" s="1"/>
  <c r="AH59" i="11" s="1"/>
  <c r="AI59" i="11" s="1"/>
  <c r="AJ59" i="11" s="1"/>
  <c r="AK59" i="11" s="1"/>
  <c r="AL59" i="11" s="1"/>
  <c r="AM59" i="11" s="1"/>
  <c r="AN59" i="11" s="1"/>
  <c r="AO59" i="11" s="1"/>
  <c r="AP59" i="11" s="1"/>
  <c r="AQ59" i="11" s="1"/>
  <c r="AR59" i="11" s="1"/>
  <c r="AS59" i="11" s="1"/>
  <c r="AT59" i="11" s="1"/>
  <c r="AU59" i="11" s="1"/>
  <c r="AV59" i="11" s="1"/>
  <c r="AW59" i="11" s="1"/>
  <c r="AX59" i="11" s="1"/>
  <c r="K59" i="11"/>
  <c r="J59" i="11"/>
  <c r="L58" i="11"/>
  <c r="M58" i="11" s="1"/>
  <c r="N58" i="11" s="1"/>
  <c r="O58" i="11" s="1"/>
  <c r="P58" i="11" s="1"/>
  <c r="Q58" i="11" s="1"/>
  <c r="R58" i="11" s="1"/>
  <c r="S58" i="11" s="1"/>
  <c r="T58" i="11" s="1"/>
  <c r="U58" i="11" s="1"/>
  <c r="V58" i="11" s="1"/>
  <c r="W58" i="11" s="1"/>
  <c r="X58" i="11" s="1"/>
  <c r="Y58" i="11" s="1"/>
  <c r="Z58" i="11" s="1"/>
  <c r="AA58" i="11" s="1"/>
  <c r="AB58" i="11" s="1"/>
  <c r="AC58" i="11" s="1"/>
  <c r="AD58" i="11" s="1"/>
  <c r="AE58" i="11" s="1"/>
  <c r="AF58" i="11" s="1"/>
  <c r="AG58" i="11" s="1"/>
  <c r="AH58" i="11" s="1"/>
  <c r="AI58" i="11" s="1"/>
  <c r="AJ58" i="11" s="1"/>
  <c r="AK58" i="11" s="1"/>
  <c r="AL58" i="11" s="1"/>
  <c r="AM58" i="11" s="1"/>
  <c r="AN58" i="11" s="1"/>
  <c r="AO58" i="11" s="1"/>
  <c r="AP58" i="11" s="1"/>
  <c r="AQ58" i="11" s="1"/>
  <c r="AR58" i="11" s="1"/>
  <c r="AS58" i="11" s="1"/>
  <c r="AT58" i="11" s="1"/>
  <c r="AU58" i="11" s="1"/>
  <c r="AV58" i="11" s="1"/>
  <c r="AW58" i="11" s="1"/>
  <c r="AX58" i="11" s="1"/>
  <c r="J58" i="11"/>
  <c r="K58" i="11" s="1"/>
  <c r="O57" i="11"/>
  <c r="P57" i="11" s="1"/>
  <c r="Q57" i="11" s="1"/>
  <c r="R57" i="11" s="1"/>
  <c r="S57" i="11" s="1"/>
  <c r="T57" i="11" s="1"/>
  <c r="U57" i="11" s="1"/>
  <c r="V57" i="11" s="1"/>
  <c r="W57" i="11" s="1"/>
  <c r="X57" i="11" s="1"/>
  <c r="Y57" i="11" s="1"/>
  <c r="Z57" i="11" s="1"/>
  <c r="AA57" i="11" s="1"/>
  <c r="AB57" i="11" s="1"/>
  <c r="AC57" i="11" s="1"/>
  <c r="AD57" i="11" s="1"/>
  <c r="AE57" i="11" s="1"/>
  <c r="AF57" i="11" s="1"/>
  <c r="AG57" i="11" s="1"/>
  <c r="AH57" i="11" s="1"/>
  <c r="AI57" i="11" s="1"/>
  <c r="AJ57" i="11" s="1"/>
  <c r="AK57" i="11" s="1"/>
  <c r="AL57" i="11" s="1"/>
  <c r="AM57" i="11" s="1"/>
  <c r="AN57" i="11" s="1"/>
  <c r="AO57" i="11" s="1"/>
  <c r="AP57" i="11" s="1"/>
  <c r="AQ57" i="11" s="1"/>
  <c r="AR57" i="11" s="1"/>
  <c r="AS57" i="11" s="1"/>
  <c r="AT57" i="11" s="1"/>
  <c r="AU57" i="11" s="1"/>
  <c r="AV57" i="11" s="1"/>
  <c r="AW57" i="11" s="1"/>
  <c r="AX57" i="11" s="1"/>
  <c r="J57" i="11"/>
  <c r="K57" i="11" s="1"/>
  <c r="L57" i="11" s="1"/>
  <c r="M57" i="11" s="1"/>
  <c r="N57" i="11" s="1"/>
  <c r="N56" i="11"/>
  <c r="O56" i="11" s="1"/>
  <c r="P56" i="11" s="1"/>
  <c r="Q56" i="11" s="1"/>
  <c r="R56" i="11" s="1"/>
  <c r="S56" i="11" s="1"/>
  <c r="T56" i="11" s="1"/>
  <c r="U56" i="11" s="1"/>
  <c r="V56" i="11" s="1"/>
  <c r="W56" i="11" s="1"/>
  <c r="X56" i="11" s="1"/>
  <c r="Y56" i="11" s="1"/>
  <c r="Z56" i="11" s="1"/>
  <c r="AA56" i="11" s="1"/>
  <c r="AB56" i="11" s="1"/>
  <c r="AC56" i="11" s="1"/>
  <c r="AD56" i="11" s="1"/>
  <c r="AE56" i="11" s="1"/>
  <c r="AF56" i="11" s="1"/>
  <c r="AG56" i="11" s="1"/>
  <c r="AH56" i="11" s="1"/>
  <c r="AI56" i="11" s="1"/>
  <c r="AJ56" i="11" s="1"/>
  <c r="AK56" i="11" s="1"/>
  <c r="AL56" i="11" s="1"/>
  <c r="AM56" i="11" s="1"/>
  <c r="AN56" i="11" s="1"/>
  <c r="AO56" i="11" s="1"/>
  <c r="AP56" i="11" s="1"/>
  <c r="AQ56" i="11" s="1"/>
  <c r="AR56" i="11" s="1"/>
  <c r="AS56" i="11" s="1"/>
  <c r="AT56" i="11" s="1"/>
  <c r="AU56" i="11" s="1"/>
  <c r="AV56" i="11" s="1"/>
  <c r="AW56" i="11" s="1"/>
  <c r="AX56" i="11" s="1"/>
  <c r="J56" i="11"/>
  <c r="K56" i="11" s="1"/>
  <c r="L56" i="11" s="1"/>
  <c r="M56" i="11" s="1"/>
  <c r="Q55" i="11"/>
  <c r="R55" i="11" s="1"/>
  <c r="S55" i="11" s="1"/>
  <c r="T55" i="11" s="1"/>
  <c r="U55" i="11" s="1"/>
  <c r="V55" i="11" s="1"/>
  <c r="W55" i="11" s="1"/>
  <c r="X55" i="11" s="1"/>
  <c r="Y55" i="11" s="1"/>
  <c r="Z55" i="11" s="1"/>
  <c r="AA55" i="11" s="1"/>
  <c r="AB55" i="11" s="1"/>
  <c r="AC55" i="11" s="1"/>
  <c r="AD55" i="11" s="1"/>
  <c r="AE55" i="11" s="1"/>
  <c r="AF55" i="11" s="1"/>
  <c r="AG55" i="11" s="1"/>
  <c r="AH55" i="11" s="1"/>
  <c r="AI55" i="11" s="1"/>
  <c r="AJ55" i="11" s="1"/>
  <c r="AK55" i="11" s="1"/>
  <c r="AL55" i="11" s="1"/>
  <c r="AM55" i="11" s="1"/>
  <c r="AN55" i="11" s="1"/>
  <c r="AO55" i="11" s="1"/>
  <c r="AP55" i="11" s="1"/>
  <c r="AQ55" i="11" s="1"/>
  <c r="AR55" i="11" s="1"/>
  <c r="AS55" i="11" s="1"/>
  <c r="AT55" i="11" s="1"/>
  <c r="AU55" i="11" s="1"/>
  <c r="AV55" i="11" s="1"/>
  <c r="AW55" i="11" s="1"/>
  <c r="AX55" i="11" s="1"/>
  <c r="L55" i="11"/>
  <c r="M55" i="11" s="1"/>
  <c r="N55" i="11" s="1"/>
  <c r="O55" i="11" s="1"/>
  <c r="P55" i="11" s="1"/>
  <c r="K55" i="11"/>
  <c r="J55" i="11"/>
  <c r="L54" i="11"/>
  <c r="M54" i="11" s="1"/>
  <c r="N54" i="11" s="1"/>
  <c r="O54" i="11" s="1"/>
  <c r="P54" i="11" s="1"/>
  <c r="Q54" i="11" s="1"/>
  <c r="R54" i="11" s="1"/>
  <c r="S54" i="11" s="1"/>
  <c r="T54" i="11" s="1"/>
  <c r="U54" i="11" s="1"/>
  <c r="V54" i="11" s="1"/>
  <c r="W54" i="11" s="1"/>
  <c r="X54" i="11" s="1"/>
  <c r="Y54" i="11" s="1"/>
  <c r="Z54" i="11" s="1"/>
  <c r="AA54" i="11" s="1"/>
  <c r="AB54" i="11" s="1"/>
  <c r="AC54" i="11" s="1"/>
  <c r="AD54" i="11" s="1"/>
  <c r="AE54" i="11" s="1"/>
  <c r="AF54" i="11" s="1"/>
  <c r="AG54" i="11" s="1"/>
  <c r="AH54" i="11" s="1"/>
  <c r="AI54" i="11" s="1"/>
  <c r="AJ54" i="11" s="1"/>
  <c r="AK54" i="11" s="1"/>
  <c r="AL54" i="11" s="1"/>
  <c r="AM54" i="11" s="1"/>
  <c r="AN54" i="11" s="1"/>
  <c r="AO54" i="11" s="1"/>
  <c r="AP54" i="11" s="1"/>
  <c r="AQ54" i="11" s="1"/>
  <c r="AR54" i="11" s="1"/>
  <c r="AS54" i="11" s="1"/>
  <c r="AT54" i="11" s="1"/>
  <c r="AU54" i="11" s="1"/>
  <c r="AV54" i="11" s="1"/>
  <c r="AW54" i="11" s="1"/>
  <c r="AX54" i="11" s="1"/>
  <c r="J54" i="11"/>
  <c r="K54" i="11" s="1"/>
  <c r="J53" i="11"/>
  <c r="K53" i="11" s="1"/>
  <c r="L53" i="11" s="1"/>
  <c r="M53" i="11" s="1"/>
  <c r="N53" i="11" s="1"/>
  <c r="O53" i="11" s="1"/>
  <c r="P53" i="11" s="1"/>
  <c r="Q53" i="11" s="1"/>
  <c r="R53" i="11" s="1"/>
  <c r="S53" i="11" s="1"/>
  <c r="T53" i="11" s="1"/>
  <c r="U53" i="11" s="1"/>
  <c r="V53" i="11" s="1"/>
  <c r="W53" i="11" s="1"/>
  <c r="X53" i="11" s="1"/>
  <c r="Y53" i="11" s="1"/>
  <c r="Z53" i="11" s="1"/>
  <c r="AA53" i="11" s="1"/>
  <c r="AB53" i="11" s="1"/>
  <c r="AC53" i="11" s="1"/>
  <c r="AD53" i="11" s="1"/>
  <c r="AE53" i="11" s="1"/>
  <c r="AF53" i="11" s="1"/>
  <c r="AG53" i="11" s="1"/>
  <c r="AH53" i="11" s="1"/>
  <c r="AI53" i="11" s="1"/>
  <c r="AJ53" i="11" s="1"/>
  <c r="AK53" i="11" s="1"/>
  <c r="AL53" i="11" s="1"/>
  <c r="AM53" i="11" s="1"/>
  <c r="AN53" i="11" s="1"/>
  <c r="AO53" i="11" s="1"/>
  <c r="AP53" i="11" s="1"/>
  <c r="AQ53" i="11" s="1"/>
  <c r="AR53" i="11" s="1"/>
  <c r="AS53" i="11" s="1"/>
  <c r="AT53" i="11" s="1"/>
  <c r="AU53" i="11" s="1"/>
  <c r="AV53" i="11" s="1"/>
  <c r="AW53" i="11" s="1"/>
  <c r="AX53" i="11" s="1"/>
  <c r="J52" i="11"/>
  <c r="K52" i="11" s="1"/>
  <c r="L52" i="11" s="1"/>
  <c r="M52" i="11" s="1"/>
  <c r="N52" i="11" s="1"/>
  <c r="O52" i="11" s="1"/>
  <c r="P52" i="11" s="1"/>
  <c r="Q52" i="11" s="1"/>
  <c r="R52" i="11" s="1"/>
  <c r="S52" i="11" s="1"/>
  <c r="T52" i="11" s="1"/>
  <c r="U52" i="11" s="1"/>
  <c r="V52" i="11" s="1"/>
  <c r="W52" i="11" s="1"/>
  <c r="X52" i="11" s="1"/>
  <c r="Y52" i="11" s="1"/>
  <c r="Z52" i="11" s="1"/>
  <c r="AA52" i="11" s="1"/>
  <c r="AB52" i="11" s="1"/>
  <c r="AC52" i="11" s="1"/>
  <c r="AD52" i="11" s="1"/>
  <c r="AE52" i="11" s="1"/>
  <c r="AF52" i="11" s="1"/>
  <c r="AG52" i="11" s="1"/>
  <c r="AH52" i="11" s="1"/>
  <c r="AI52" i="11" s="1"/>
  <c r="AJ52" i="11" s="1"/>
  <c r="AK52" i="11" s="1"/>
  <c r="AL52" i="11" s="1"/>
  <c r="AM52" i="11" s="1"/>
  <c r="AN52" i="11" s="1"/>
  <c r="AO52" i="11" s="1"/>
  <c r="AP52" i="11" s="1"/>
  <c r="AQ52" i="11" s="1"/>
  <c r="AR52" i="11" s="1"/>
  <c r="AS52" i="11" s="1"/>
  <c r="AT52" i="11" s="1"/>
  <c r="AU52" i="11" s="1"/>
  <c r="AV52" i="11" s="1"/>
  <c r="AW52" i="11" s="1"/>
  <c r="AX52" i="11" s="1"/>
  <c r="L51" i="11"/>
  <c r="M51" i="11" s="1"/>
  <c r="N51" i="11" s="1"/>
  <c r="O51" i="11" s="1"/>
  <c r="P51" i="11" s="1"/>
  <c r="Q51" i="11" s="1"/>
  <c r="R51" i="11" s="1"/>
  <c r="S51" i="11" s="1"/>
  <c r="T51" i="11" s="1"/>
  <c r="U51" i="11" s="1"/>
  <c r="V51" i="11" s="1"/>
  <c r="W51" i="11" s="1"/>
  <c r="X51" i="11" s="1"/>
  <c r="Y51" i="11" s="1"/>
  <c r="Z51" i="11" s="1"/>
  <c r="AA51" i="11" s="1"/>
  <c r="AB51" i="11" s="1"/>
  <c r="AC51" i="11" s="1"/>
  <c r="AD51" i="11" s="1"/>
  <c r="AE51" i="11" s="1"/>
  <c r="AF51" i="11" s="1"/>
  <c r="AG51" i="11" s="1"/>
  <c r="AH51" i="11" s="1"/>
  <c r="AI51" i="11" s="1"/>
  <c r="AJ51" i="11" s="1"/>
  <c r="AK51" i="11" s="1"/>
  <c r="AL51" i="11" s="1"/>
  <c r="AM51" i="11" s="1"/>
  <c r="AN51" i="11" s="1"/>
  <c r="AO51" i="11" s="1"/>
  <c r="AP51" i="11" s="1"/>
  <c r="AQ51" i="11" s="1"/>
  <c r="AR51" i="11" s="1"/>
  <c r="AS51" i="11" s="1"/>
  <c r="AT51" i="11" s="1"/>
  <c r="AU51" i="11" s="1"/>
  <c r="AV51" i="11" s="1"/>
  <c r="AW51" i="11" s="1"/>
  <c r="AX51" i="11" s="1"/>
  <c r="K51" i="11"/>
  <c r="J51" i="11"/>
  <c r="L50" i="11"/>
  <c r="M50" i="11" s="1"/>
  <c r="N50" i="11" s="1"/>
  <c r="O50" i="11" s="1"/>
  <c r="P50" i="11" s="1"/>
  <c r="Q50" i="11" s="1"/>
  <c r="R50" i="11" s="1"/>
  <c r="S50" i="11" s="1"/>
  <c r="T50" i="11" s="1"/>
  <c r="U50" i="11" s="1"/>
  <c r="V50" i="11" s="1"/>
  <c r="W50" i="11" s="1"/>
  <c r="X50" i="11" s="1"/>
  <c r="Y50" i="11" s="1"/>
  <c r="Z50" i="11" s="1"/>
  <c r="AA50" i="11" s="1"/>
  <c r="AB50" i="11" s="1"/>
  <c r="AC50" i="11" s="1"/>
  <c r="AD50" i="11" s="1"/>
  <c r="AE50" i="11" s="1"/>
  <c r="AF50" i="11" s="1"/>
  <c r="AG50" i="11" s="1"/>
  <c r="AH50" i="11" s="1"/>
  <c r="AI50" i="11" s="1"/>
  <c r="AJ50" i="11" s="1"/>
  <c r="AK50" i="11" s="1"/>
  <c r="AL50" i="11" s="1"/>
  <c r="AM50" i="11" s="1"/>
  <c r="AN50" i="11" s="1"/>
  <c r="AO50" i="11" s="1"/>
  <c r="AP50" i="11" s="1"/>
  <c r="AQ50" i="11" s="1"/>
  <c r="AR50" i="11" s="1"/>
  <c r="AS50" i="11" s="1"/>
  <c r="AT50" i="11" s="1"/>
  <c r="AU50" i="11" s="1"/>
  <c r="AV50" i="11" s="1"/>
  <c r="AW50" i="11" s="1"/>
  <c r="AX50" i="11" s="1"/>
  <c r="J50" i="11"/>
  <c r="K50" i="11" s="1"/>
  <c r="J49" i="11"/>
  <c r="K49" i="11" s="1"/>
  <c r="L49" i="11" s="1"/>
  <c r="M49" i="11" s="1"/>
  <c r="N49" i="11" s="1"/>
  <c r="O49" i="11" s="1"/>
  <c r="P49" i="11" s="1"/>
  <c r="Q49" i="11" s="1"/>
  <c r="R49" i="11" s="1"/>
  <c r="S49" i="11" s="1"/>
  <c r="T49" i="11" s="1"/>
  <c r="U49" i="11" s="1"/>
  <c r="V49" i="11" s="1"/>
  <c r="W49" i="11" s="1"/>
  <c r="X49" i="11" s="1"/>
  <c r="Y49" i="11" s="1"/>
  <c r="Z49" i="11" s="1"/>
  <c r="AA49" i="11" s="1"/>
  <c r="AB49" i="11" s="1"/>
  <c r="AC49" i="11" s="1"/>
  <c r="AD49" i="11" s="1"/>
  <c r="AE49" i="11" s="1"/>
  <c r="AF49" i="11" s="1"/>
  <c r="AG49" i="11" s="1"/>
  <c r="AH49" i="11" s="1"/>
  <c r="AI49" i="11" s="1"/>
  <c r="AJ49" i="11" s="1"/>
  <c r="AK49" i="11" s="1"/>
  <c r="AL49" i="11" s="1"/>
  <c r="AM49" i="11" s="1"/>
  <c r="AN49" i="11" s="1"/>
  <c r="AO49" i="11" s="1"/>
  <c r="AP49" i="11" s="1"/>
  <c r="AQ49" i="11" s="1"/>
  <c r="AR49" i="11" s="1"/>
  <c r="AS49" i="11" s="1"/>
  <c r="AT49" i="11" s="1"/>
  <c r="AU49" i="11" s="1"/>
  <c r="AV49" i="11" s="1"/>
  <c r="AW49" i="11" s="1"/>
  <c r="AX49" i="11" s="1"/>
  <c r="J48" i="11"/>
  <c r="K48" i="11" s="1"/>
  <c r="L48" i="11" s="1"/>
  <c r="M48" i="11" s="1"/>
  <c r="N48" i="11" s="1"/>
  <c r="O48" i="11" s="1"/>
  <c r="P48" i="11" s="1"/>
  <c r="Q48" i="11" s="1"/>
  <c r="R48" i="11" s="1"/>
  <c r="S48" i="11" s="1"/>
  <c r="T48" i="11" s="1"/>
  <c r="U48" i="11" s="1"/>
  <c r="V48" i="11" s="1"/>
  <c r="W48" i="11" s="1"/>
  <c r="X48" i="11" s="1"/>
  <c r="Y48" i="11" s="1"/>
  <c r="Z48" i="11" s="1"/>
  <c r="AA48" i="11" s="1"/>
  <c r="AB48" i="11" s="1"/>
  <c r="AC48" i="11" s="1"/>
  <c r="AD48" i="11" s="1"/>
  <c r="AE48" i="11" s="1"/>
  <c r="AF48" i="11" s="1"/>
  <c r="AG48" i="11" s="1"/>
  <c r="AH48" i="11" s="1"/>
  <c r="AI48" i="11" s="1"/>
  <c r="AJ48" i="11" s="1"/>
  <c r="AK48" i="11" s="1"/>
  <c r="AL48" i="11" s="1"/>
  <c r="AM48" i="11" s="1"/>
  <c r="AN48" i="11" s="1"/>
  <c r="AO48" i="11" s="1"/>
  <c r="AP48" i="11" s="1"/>
  <c r="AQ48" i="11" s="1"/>
  <c r="AR48" i="11" s="1"/>
  <c r="AS48" i="11" s="1"/>
  <c r="AT48" i="11" s="1"/>
  <c r="AU48" i="11" s="1"/>
  <c r="AV48" i="11" s="1"/>
  <c r="AW48" i="11" s="1"/>
  <c r="AX48" i="11" s="1"/>
  <c r="L47" i="11"/>
  <c r="M47" i="11" s="1"/>
  <c r="N47" i="11" s="1"/>
  <c r="O47" i="11" s="1"/>
  <c r="P47" i="11" s="1"/>
  <c r="Q47" i="11" s="1"/>
  <c r="R47" i="11" s="1"/>
  <c r="S47" i="11" s="1"/>
  <c r="T47" i="11" s="1"/>
  <c r="U47" i="11" s="1"/>
  <c r="V47" i="11" s="1"/>
  <c r="W47" i="11" s="1"/>
  <c r="X47" i="11" s="1"/>
  <c r="Y47" i="11" s="1"/>
  <c r="Z47" i="11" s="1"/>
  <c r="AA47" i="11" s="1"/>
  <c r="AB47" i="11" s="1"/>
  <c r="AC47" i="11" s="1"/>
  <c r="AD47" i="11" s="1"/>
  <c r="AE47" i="11" s="1"/>
  <c r="AF47" i="11" s="1"/>
  <c r="AG47" i="11" s="1"/>
  <c r="AH47" i="11" s="1"/>
  <c r="AI47" i="11" s="1"/>
  <c r="AJ47" i="11" s="1"/>
  <c r="AK47" i="11" s="1"/>
  <c r="AL47" i="11" s="1"/>
  <c r="AM47" i="11" s="1"/>
  <c r="AN47" i="11" s="1"/>
  <c r="AO47" i="11" s="1"/>
  <c r="AP47" i="11" s="1"/>
  <c r="AQ47" i="11" s="1"/>
  <c r="AR47" i="11" s="1"/>
  <c r="AS47" i="11" s="1"/>
  <c r="AT47" i="11" s="1"/>
  <c r="AU47" i="11" s="1"/>
  <c r="AV47" i="11" s="1"/>
  <c r="AW47" i="11" s="1"/>
  <c r="AX47" i="11" s="1"/>
  <c r="K47" i="11"/>
  <c r="J47" i="11"/>
  <c r="Q46" i="11"/>
  <c r="R46" i="11" s="1"/>
  <c r="S46" i="11" s="1"/>
  <c r="T46" i="11" s="1"/>
  <c r="U46" i="11" s="1"/>
  <c r="V46" i="11" s="1"/>
  <c r="W46" i="11" s="1"/>
  <c r="X46" i="11" s="1"/>
  <c r="Y46" i="11" s="1"/>
  <c r="Z46" i="11" s="1"/>
  <c r="AA46" i="11" s="1"/>
  <c r="AB46" i="11" s="1"/>
  <c r="AC46" i="11" s="1"/>
  <c r="AD46" i="11" s="1"/>
  <c r="AE46" i="11" s="1"/>
  <c r="AF46" i="11" s="1"/>
  <c r="AG46" i="11" s="1"/>
  <c r="AH46" i="11" s="1"/>
  <c r="AI46" i="11" s="1"/>
  <c r="AJ46" i="11" s="1"/>
  <c r="AK46" i="11" s="1"/>
  <c r="AL46" i="11" s="1"/>
  <c r="AM46" i="11" s="1"/>
  <c r="AN46" i="11" s="1"/>
  <c r="AO46" i="11" s="1"/>
  <c r="AP46" i="11" s="1"/>
  <c r="AQ46" i="11" s="1"/>
  <c r="AR46" i="11" s="1"/>
  <c r="AS46" i="11" s="1"/>
  <c r="AT46" i="11" s="1"/>
  <c r="AU46" i="11" s="1"/>
  <c r="AV46" i="11" s="1"/>
  <c r="AW46" i="11" s="1"/>
  <c r="AX46" i="11" s="1"/>
  <c r="L46" i="11"/>
  <c r="M46" i="11" s="1"/>
  <c r="N46" i="11" s="1"/>
  <c r="O46" i="11" s="1"/>
  <c r="P46" i="11" s="1"/>
  <c r="J46" i="11"/>
  <c r="K46" i="11" s="1"/>
  <c r="J45" i="11"/>
  <c r="K45" i="11" s="1"/>
  <c r="L45" i="11" s="1"/>
  <c r="M45" i="11" s="1"/>
  <c r="N45" i="11" s="1"/>
  <c r="O45" i="11" s="1"/>
  <c r="P45" i="11" s="1"/>
  <c r="Q45" i="11" s="1"/>
  <c r="R45" i="11" s="1"/>
  <c r="S45" i="11" s="1"/>
  <c r="T45" i="11" s="1"/>
  <c r="U45" i="11" s="1"/>
  <c r="V45" i="11" s="1"/>
  <c r="W45" i="11" s="1"/>
  <c r="X45" i="11" s="1"/>
  <c r="Y45" i="11" s="1"/>
  <c r="Z45" i="11" s="1"/>
  <c r="AA45" i="11" s="1"/>
  <c r="AB45" i="11" s="1"/>
  <c r="AC45" i="11" s="1"/>
  <c r="AD45" i="11" s="1"/>
  <c r="AE45" i="11" s="1"/>
  <c r="AF45" i="11" s="1"/>
  <c r="AG45" i="11" s="1"/>
  <c r="AH45" i="11" s="1"/>
  <c r="AI45" i="11" s="1"/>
  <c r="AJ45" i="11" s="1"/>
  <c r="AK45" i="11" s="1"/>
  <c r="AL45" i="11" s="1"/>
  <c r="AM45" i="11" s="1"/>
  <c r="AN45" i="11" s="1"/>
  <c r="AO45" i="11" s="1"/>
  <c r="AP45" i="11" s="1"/>
  <c r="AQ45" i="11" s="1"/>
  <c r="AR45" i="11" s="1"/>
  <c r="AS45" i="11" s="1"/>
  <c r="AT45" i="11" s="1"/>
  <c r="AU45" i="11" s="1"/>
  <c r="AV45" i="11" s="1"/>
  <c r="AW45" i="11" s="1"/>
  <c r="AX45" i="11" s="1"/>
  <c r="J44" i="11"/>
  <c r="K44" i="11" s="1"/>
  <c r="L44" i="11" s="1"/>
  <c r="M44" i="11" s="1"/>
  <c r="N44" i="11" s="1"/>
  <c r="O44" i="11" s="1"/>
  <c r="P44" i="11" s="1"/>
  <c r="Q44" i="11" s="1"/>
  <c r="R44" i="11" s="1"/>
  <c r="S44" i="11" s="1"/>
  <c r="T44" i="11" s="1"/>
  <c r="U44" i="11" s="1"/>
  <c r="V44" i="11" s="1"/>
  <c r="W44" i="11" s="1"/>
  <c r="X44" i="11" s="1"/>
  <c r="Y44" i="11" s="1"/>
  <c r="Z44" i="11" s="1"/>
  <c r="AA44" i="11" s="1"/>
  <c r="AB44" i="11" s="1"/>
  <c r="AC44" i="11" s="1"/>
  <c r="AD44" i="11" s="1"/>
  <c r="AE44" i="11" s="1"/>
  <c r="AF44" i="11" s="1"/>
  <c r="AG44" i="11" s="1"/>
  <c r="AH44" i="11" s="1"/>
  <c r="AI44" i="11" s="1"/>
  <c r="AJ44" i="11" s="1"/>
  <c r="AK44" i="11" s="1"/>
  <c r="AL44" i="11" s="1"/>
  <c r="AM44" i="11" s="1"/>
  <c r="AN44" i="11" s="1"/>
  <c r="AO44" i="11" s="1"/>
  <c r="AP44" i="11" s="1"/>
  <c r="AQ44" i="11" s="1"/>
  <c r="AR44" i="11" s="1"/>
  <c r="AS44" i="11" s="1"/>
  <c r="AT44" i="11" s="1"/>
  <c r="AU44" i="11" s="1"/>
  <c r="AV44" i="11" s="1"/>
  <c r="AW44" i="11" s="1"/>
  <c r="AX44" i="11" s="1"/>
  <c r="J43" i="11"/>
  <c r="K43" i="11" s="1"/>
  <c r="L43" i="11" s="1"/>
  <c r="M43" i="11" s="1"/>
  <c r="N43" i="11" s="1"/>
  <c r="O43" i="11" s="1"/>
  <c r="P43" i="11" s="1"/>
  <c r="Q43" i="11" s="1"/>
  <c r="R43" i="11" s="1"/>
  <c r="S43" i="11" s="1"/>
  <c r="T43" i="11" s="1"/>
  <c r="U43" i="11" s="1"/>
  <c r="V43" i="11" s="1"/>
  <c r="W43" i="11" s="1"/>
  <c r="X43" i="11" s="1"/>
  <c r="Y43" i="11" s="1"/>
  <c r="Z43" i="11" s="1"/>
  <c r="AA43" i="11" s="1"/>
  <c r="AB43" i="11" s="1"/>
  <c r="AC43" i="11" s="1"/>
  <c r="AD43" i="11" s="1"/>
  <c r="AE43" i="11" s="1"/>
  <c r="AF43" i="11" s="1"/>
  <c r="AG43" i="11" s="1"/>
  <c r="AH43" i="11" s="1"/>
  <c r="AI43" i="11" s="1"/>
  <c r="AJ43" i="11" s="1"/>
  <c r="AK43" i="11" s="1"/>
  <c r="AL43" i="11" s="1"/>
  <c r="AM43" i="11" s="1"/>
  <c r="AN43" i="11" s="1"/>
  <c r="AO43" i="11" s="1"/>
  <c r="AP43" i="11" s="1"/>
  <c r="AQ43" i="11" s="1"/>
  <c r="AR43" i="11" s="1"/>
  <c r="AS43" i="11" s="1"/>
  <c r="AT43" i="11" s="1"/>
  <c r="AU43" i="11" s="1"/>
  <c r="AV43" i="11" s="1"/>
  <c r="AW43" i="11" s="1"/>
  <c r="AX43" i="11" s="1"/>
  <c r="K42" i="11"/>
  <c r="L42" i="11" s="1"/>
  <c r="M42" i="11" s="1"/>
  <c r="N42" i="11" s="1"/>
  <c r="O42" i="11" s="1"/>
  <c r="P42" i="11" s="1"/>
  <c r="Q42" i="11" s="1"/>
  <c r="R42" i="11" s="1"/>
  <c r="S42" i="11" s="1"/>
  <c r="T42" i="11" s="1"/>
  <c r="U42" i="11" s="1"/>
  <c r="V42" i="11" s="1"/>
  <c r="W42" i="11" s="1"/>
  <c r="X42" i="11" s="1"/>
  <c r="Y42" i="11" s="1"/>
  <c r="Z42" i="11" s="1"/>
  <c r="AA42" i="11" s="1"/>
  <c r="AB42" i="11" s="1"/>
  <c r="AC42" i="11" s="1"/>
  <c r="AD42" i="11" s="1"/>
  <c r="AE42" i="11" s="1"/>
  <c r="AF42" i="11" s="1"/>
  <c r="AG42" i="11" s="1"/>
  <c r="AH42" i="11" s="1"/>
  <c r="AI42" i="11" s="1"/>
  <c r="AJ42" i="11" s="1"/>
  <c r="AK42" i="11" s="1"/>
  <c r="AL42" i="11" s="1"/>
  <c r="AM42" i="11" s="1"/>
  <c r="AN42" i="11" s="1"/>
  <c r="AO42" i="11" s="1"/>
  <c r="AP42" i="11" s="1"/>
  <c r="AQ42" i="11" s="1"/>
  <c r="AR42" i="11" s="1"/>
  <c r="AS42" i="11" s="1"/>
  <c r="AT42" i="11" s="1"/>
  <c r="AU42" i="11" s="1"/>
  <c r="AV42" i="11" s="1"/>
  <c r="AW42" i="11" s="1"/>
  <c r="AX42" i="11" s="1"/>
  <c r="J42" i="11"/>
  <c r="M41" i="11"/>
  <c r="N41" i="11" s="1"/>
  <c r="O41" i="11" s="1"/>
  <c r="P41" i="11" s="1"/>
  <c r="Q41" i="11" s="1"/>
  <c r="R41" i="11" s="1"/>
  <c r="S41" i="11" s="1"/>
  <c r="T41" i="11" s="1"/>
  <c r="U41" i="11" s="1"/>
  <c r="V41" i="11" s="1"/>
  <c r="W41" i="11" s="1"/>
  <c r="X41" i="11" s="1"/>
  <c r="Y41" i="11" s="1"/>
  <c r="Z41" i="11" s="1"/>
  <c r="AA41" i="11" s="1"/>
  <c r="AB41" i="11" s="1"/>
  <c r="AC41" i="11" s="1"/>
  <c r="AD41" i="11" s="1"/>
  <c r="AE41" i="11" s="1"/>
  <c r="AF41" i="11" s="1"/>
  <c r="AG41" i="11" s="1"/>
  <c r="AH41" i="11" s="1"/>
  <c r="AI41" i="11" s="1"/>
  <c r="AJ41" i="11" s="1"/>
  <c r="AK41" i="11" s="1"/>
  <c r="AL41" i="11" s="1"/>
  <c r="AM41" i="11" s="1"/>
  <c r="AN41" i="11" s="1"/>
  <c r="AO41" i="11" s="1"/>
  <c r="AP41" i="11" s="1"/>
  <c r="AQ41" i="11" s="1"/>
  <c r="AR41" i="11" s="1"/>
  <c r="AS41" i="11" s="1"/>
  <c r="AT41" i="11" s="1"/>
  <c r="AU41" i="11" s="1"/>
  <c r="AV41" i="11" s="1"/>
  <c r="AW41" i="11" s="1"/>
  <c r="AX41" i="11" s="1"/>
  <c r="L41" i="11"/>
  <c r="K41" i="11"/>
  <c r="J41" i="11"/>
  <c r="J40" i="11"/>
  <c r="K40" i="11" s="1"/>
  <c r="L40" i="11" s="1"/>
  <c r="M40" i="11" s="1"/>
  <c r="N40" i="11" s="1"/>
  <c r="O40" i="11" s="1"/>
  <c r="P40" i="11" s="1"/>
  <c r="Q40" i="11" s="1"/>
  <c r="R40" i="11" s="1"/>
  <c r="S40" i="11" s="1"/>
  <c r="T40" i="11" s="1"/>
  <c r="U40" i="11" s="1"/>
  <c r="V40" i="11" s="1"/>
  <c r="W40" i="11" s="1"/>
  <c r="X40" i="11" s="1"/>
  <c r="Y40" i="11" s="1"/>
  <c r="Z40" i="11" s="1"/>
  <c r="AA40" i="11" s="1"/>
  <c r="AB40" i="11" s="1"/>
  <c r="AC40" i="11" s="1"/>
  <c r="AD40" i="11" s="1"/>
  <c r="AE40" i="11" s="1"/>
  <c r="AF40" i="11" s="1"/>
  <c r="AG40" i="11" s="1"/>
  <c r="AH40" i="11" s="1"/>
  <c r="AI40" i="11" s="1"/>
  <c r="AJ40" i="11" s="1"/>
  <c r="AK40" i="11" s="1"/>
  <c r="AL40" i="11" s="1"/>
  <c r="AM40" i="11" s="1"/>
  <c r="AN40" i="11" s="1"/>
  <c r="AO40" i="11" s="1"/>
  <c r="AP40" i="11" s="1"/>
  <c r="AQ40" i="11" s="1"/>
  <c r="AR40" i="11" s="1"/>
  <c r="AS40" i="11" s="1"/>
  <c r="AT40" i="11" s="1"/>
  <c r="AU40" i="11" s="1"/>
  <c r="AV40" i="11" s="1"/>
  <c r="AW40" i="11" s="1"/>
  <c r="AX40" i="11" s="1"/>
  <c r="K39" i="11"/>
  <c r="L39" i="11" s="1"/>
  <c r="M39" i="11" s="1"/>
  <c r="N39" i="11" s="1"/>
  <c r="O39" i="11" s="1"/>
  <c r="P39" i="11" s="1"/>
  <c r="Q39" i="11" s="1"/>
  <c r="R39" i="11" s="1"/>
  <c r="S39" i="11" s="1"/>
  <c r="T39" i="11" s="1"/>
  <c r="U39" i="11" s="1"/>
  <c r="V39" i="11" s="1"/>
  <c r="W39" i="11" s="1"/>
  <c r="X39" i="11" s="1"/>
  <c r="Y39" i="11" s="1"/>
  <c r="Z39" i="11" s="1"/>
  <c r="AA39" i="11" s="1"/>
  <c r="AB39" i="11" s="1"/>
  <c r="AC39" i="11" s="1"/>
  <c r="AD39" i="11" s="1"/>
  <c r="AE39" i="11" s="1"/>
  <c r="AF39" i="11" s="1"/>
  <c r="AG39" i="11" s="1"/>
  <c r="AH39" i="11" s="1"/>
  <c r="AI39" i="11" s="1"/>
  <c r="AJ39" i="11" s="1"/>
  <c r="AK39" i="11" s="1"/>
  <c r="AL39" i="11" s="1"/>
  <c r="AM39" i="11" s="1"/>
  <c r="AN39" i="11" s="1"/>
  <c r="AO39" i="11" s="1"/>
  <c r="AP39" i="11" s="1"/>
  <c r="AQ39" i="11" s="1"/>
  <c r="AR39" i="11" s="1"/>
  <c r="AS39" i="11" s="1"/>
  <c r="AT39" i="11" s="1"/>
  <c r="AU39" i="11" s="1"/>
  <c r="AV39" i="11" s="1"/>
  <c r="AW39" i="11" s="1"/>
  <c r="AX39" i="11" s="1"/>
  <c r="J39" i="11"/>
  <c r="L38" i="11"/>
  <c r="M38" i="11" s="1"/>
  <c r="N38" i="11" s="1"/>
  <c r="O38" i="11" s="1"/>
  <c r="P38" i="11" s="1"/>
  <c r="Q38" i="11" s="1"/>
  <c r="R38" i="11" s="1"/>
  <c r="S38" i="11" s="1"/>
  <c r="T38" i="11" s="1"/>
  <c r="U38" i="11" s="1"/>
  <c r="V38" i="11" s="1"/>
  <c r="W38" i="11" s="1"/>
  <c r="X38" i="11" s="1"/>
  <c r="Y38" i="11" s="1"/>
  <c r="Z38" i="11" s="1"/>
  <c r="AA38" i="11" s="1"/>
  <c r="AB38" i="11" s="1"/>
  <c r="AC38" i="11" s="1"/>
  <c r="AD38" i="11" s="1"/>
  <c r="AE38" i="11" s="1"/>
  <c r="AF38" i="11" s="1"/>
  <c r="AG38" i="11" s="1"/>
  <c r="AH38" i="11" s="1"/>
  <c r="AI38" i="11" s="1"/>
  <c r="AJ38" i="11" s="1"/>
  <c r="AK38" i="11" s="1"/>
  <c r="AL38" i="11" s="1"/>
  <c r="AM38" i="11" s="1"/>
  <c r="AN38" i="11" s="1"/>
  <c r="AO38" i="11" s="1"/>
  <c r="AP38" i="11" s="1"/>
  <c r="AQ38" i="11" s="1"/>
  <c r="AR38" i="11" s="1"/>
  <c r="AS38" i="11" s="1"/>
  <c r="AT38" i="11" s="1"/>
  <c r="AU38" i="11" s="1"/>
  <c r="AV38" i="11" s="1"/>
  <c r="AW38" i="11" s="1"/>
  <c r="AX38" i="11" s="1"/>
  <c r="K38" i="11"/>
  <c r="J38" i="11"/>
  <c r="L37" i="11"/>
  <c r="M37" i="11" s="1"/>
  <c r="N37" i="11" s="1"/>
  <c r="O37" i="11" s="1"/>
  <c r="P37" i="11" s="1"/>
  <c r="Q37" i="11" s="1"/>
  <c r="R37" i="11" s="1"/>
  <c r="S37" i="11" s="1"/>
  <c r="T37" i="11" s="1"/>
  <c r="U37" i="11" s="1"/>
  <c r="V37" i="11" s="1"/>
  <c r="W37" i="11" s="1"/>
  <c r="X37" i="11" s="1"/>
  <c r="Y37" i="11" s="1"/>
  <c r="Z37" i="11" s="1"/>
  <c r="AA37" i="11" s="1"/>
  <c r="AB37" i="11" s="1"/>
  <c r="AC37" i="11" s="1"/>
  <c r="AD37" i="11" s="1"/>
  <c r="AE37" i="11" s="1"/>
  <c r="AF37" i="11" s="1"/>
  <c r="AG37" i="11" s="1"/>
  <c r="AH37" i="11" s="1"/>
  <c r="AI37" i="11" s="1"/>
  <c r="AJ37" i="11" s="1"/>
  <c r="AK37" i="11" s="1"/>
  <c r="AL37" i="11" s="1"/>
  <c r="AM37" i="11" s="1"/>
  <c r="AN37" i="11" s="1"/>
  <c r="AO37" i="11" s="1"/>
  <c r="AP37" i="11" s="1"/>
  <c r="AQ37" i="11" s="1"/>
  <c r="AR37" i="11" s="1"/>
  <c r="AS37" i="11" s="1"/>
  <c r="AT37" i="11" s="1"/>
  <c r="AU37" i="11" s="1"/>
  <c r="AV37" i="11" s="1"/>
  <c r="AW37" i="11" s="1"/>
  <c r="AX37" i="11" s="1"/>
  <c r="K37" i="11"/>
  <c r="J37" i="11"/>
  <c r="M36" i="11"/>
  <c r="N36" i="11" s="1"/>
  <c r="O36" i="11" s="1"/>
  <c r="P36" i="11" s="1"/>
  <c r="Q36" i="11" s="1"/>
  <c r="R36" i="11" s="1"/>
  <c r="S36" i="11" s="1"/>
  <c r="T36" i="11" s="1"/>
  <c r="U36" i="11" s="1"/>
  <c r="V36" i="11" s="1"/>
  <c r="W36" i="11" s="1"/>
  <c r="X36" i="11" s="1"/>
  <c r="Y36" i="11" s="1"/>
  <c r="Z36" i="11" s="1"/>
  <c r="AA36" i="11" s="1"/>
  <c r="AB36" i="11" s="1"/>
  <c r="AC36" i="11" s="1"/>
  <c r="AD36" i="11" s="1"/>
  <c r="AE36" i="11" s="1"/>
  <c r="AF36" i="11" s="1"/>
  <c r="AG36" i="11" s="1"/>
  <c r="AH36" i="11" s="1"/>
  <c r="AI36" i="11" s="1"/>
  <c r="AJ36" i="11" s="1"/>
  <c r="AK36" i="11" s="1"/>
  <c r="AL36" i="11" s="1"/>
  <c r="AM36" i="11" s="1"/>
  <c r="AN36" i="11" s="1"/>
  <c r="AO36" i="11" s="1"/>
  <c r="AP36" i="11" s="1"/>
  <c r="AQ36" i="11" s="1"/>
  <c r="AR36" i="11" s="1"/>
  <c r="AS36" i="11" s="1"/>
  <c r="AT36" i="11" s="1"/>
  <c r="AU36" i="11" s="1"/>
  <c r="AV36" i="11" s="1"/>
  <c r="AW36" i="11" s="1"/>
  <c r="AX36" i="11" s="1"/>
  <c r="J36" i="11"/>
  <c r="K36" i="11" s="1"/>
  <c r="L36" i="11" s="1"/>
  <c r="J35" i="11"/>
  <c r="K35" i="11" s="1"/>
  <c r="L35" i="11" s="1"/>
  <c r="M35" i="11" s="1"/>
  <c r="N35" i="11" s="1"/>
  <c r="O35" i="11" s="1"/>
  <c r="P35" i="11" s="1"/>
  <c r="Q35" i="11" s="1"/>
  <c r="R35" i="11" s="1"/>
  <c r="S35" i="11" s="1"/>
  <c r="T35" i="11" s="1"/>
  <c r="U35" i="11" s="1"/>
  <c r="V35" i="11" s="1"/>
  <c r="W35" i="11" s="1"/>
  <c r="X35" i="11" s="1"/>
  <c r="Y35" i="11" s="1"/>
  <c r="Z35" i="11" s="1"/>
  <c r="AA35" i="11" s="1"/>
  <c r="AB35" i="11" s="1"/>
  <c r="AC35" i="11" s="1"/>
  <c r="AD35" i="11" s="1"/>
  <c r="AE35" i="11" s="1"/>
  <c r="AF35" i="11" s="1"/>
  <c r="AG35" i="11" s="1"/>
  <c r="AH35" i="11" s="1"/>
  <c r="AI35" i="11" s="1"/>
  <c r="AJ35" i="11" s="1"/>
  <c r="AK35" i="11" s="1"/>
  <c r="AL35" i="11" s="1"/>
  <c r="AM35" i="11" s="1"/>
  <c r="AN35" i="11" s="1"/>
  <c r="AO35" i="11" s="1"/>
  <c r="AP35" i="11" s="1"/>
  <c r="AQ35" i="11" s="1"/>
  <c r="AR35" i="11" s="1"/>
  <c r="AS35" i="11" s="1"/>
  <c r="AT35" i="11" s="1"/>
  <c r="AU35" i="11" s="1"/>
  <c r="AV35" i="11" s="1"/>
  <c r="AW35" i="11" s="1"/>
  <c r="AX35" i="11" s="1"/>
  <c r="K34" i="11"/>
  <c r="L34" i="11" s="1"/>
  <c r="M34" i="11" s="1"/>
  <c r="N34" i="11" s="1"/>
  <c r="O34" i="11" s="1"/>
  <c r="P34" i="11" s="1"/>
  <c r="Q34" i="11" s="1"/>
  <c r="R34" i="11" s="1"/>
  <c r="S34" i="11" s="1"/>
  <c r="T34" i="11" s="1"/>
  <c r="U34" i="11" s="1"/>
  <c r="V34" i="11" s="1"/>
  <c r="W34" i="11" s="1"/>
  <c r="X34" i="11" s="1"/>
  <c r="Y34" i="11" s="1"/>
  <c r="Z34" i="11" s="1"/>
  <c r="AA34" i="11" s="1"/>
  <c r="AB34" i="11" s="1"/>
  <c r="AC34" i="11" s="1"/>
  <c r="AD34" i="11" s="1"/>
  <c r="AE34" i="11" s="1"/>
  <c r="AF34" i="11" s="1"/>
  <c r="AG34" i="11" s="1"/>
  <c r="AH34" i="11" s="1"/>
  <c r="AI34" i="11" s="1"/>
  <c r="AJ34" i="11" s="1"/>
  <c r="AK34" i="11" s="1"/>
  <c r="AL34" i="11" s="1"/>
  <c r="AM34" i="11" s="1"/>
  <c r="AN34" i="11" s="1"/>
  <c r="AO34" i="11" s="1"/>
  <c r="AP34" i="11" s="1"/>
  <c r="AQ34" i="11" s="1"/>
  <c r="AR34" i="11" s="1"/>
  <c r="AS34" i="11" s="1"/>
  <c r="AT34" i="11" s="1"/>
  <c r="AU34" i="11" s="1"/>
  <c r="AV34" i="11" s="1"/>
  <c r="AW34" i="11" s="1"/>
  <c r="AX34" i="11" s="1"/>
  <c r="J34" i="11"/>
  <c r="L33" i="11"/>
  <c r="M33" i="11" s="1"/>
  <c r="N33" i="11" s="1"/>
  <c r="O33" i="11" s="1"/>
  <c r="P33" i="11" s="1"/>
  <c r="Q33" i="11" s="1"/>
  <c r="R33" i="11" s="1"/>
  <c r="S33" i="11" s="1"/>
  <c r="T33" i="11" s="1"/>
  <c r="U33" i="11" s="1"/>
  <c r="V33" i="11" s="1"/>
  <c r="W33" i="11" s="1"/>
  <c r="X33" i="11" s="1"/>
  <c r="Y33" i="11" s="1"/>
  <c r="Z33" i="11" s="1"/>
  <c r="AA33" i="11" s="1"/>
  <c r="AB33" i="11" s="1"/>
  <c r="AC33" i="11" s="1"/>
  <c r="AD33" i="11" s="1"/>
  <c r="AE33" i="11" s="1"/>
  <c r="AF33" i="11" s="1"/>
  <c r="AG33" i="11" s="1"/>
  <c r="AH33" i="11" s="1"/>
  <c r="AI33" i="11" s="1"/>
  <c r="AJ33" i="11" s="1"/>
  <c r="AK33" i="11" s="1"/>
  <c r="AL33" i="11" s="1"/>
  <c r="AM33" i="11" s="1"/>
  <c r="AN33" i="11" s="1"/>
  <c r="AO33" i="11" s="1"/>
  <c r="AP33" i="11" s="1"/>
  <c r="AQ33" i="11" s="1"/>
  <c r="AR33" i="11" s="1"/>
  <c r="AS33" i="11" s="1"/>
  <c r="AT33" i="11" s="1"/>
  <c r="AU33" i="11" s="1"/>
  <c r="AV33" i="11" s="1"/>
  <c r="AW33" i="11" s="1"/>
  <c r="AX33" i="11" s="1"/>
  <c r="K33" i="11"/>
  <c r="J33" i="11"/>
  <c r="J32" i="11"/>
  <c r="K32" i="11" s="1"/>
  <c r="L32" i="11" s="1"/>
  <c r="M32" i="11" s="1"/>
  <c r="N32" i="11" s="1"/>
  <c r="O32" i="11" s="1"/>
  <c r="P32" i="11" s="1"/>
  <c r="Q32" i="11" s="1"/>
  <c r="R32" i="11" s="1"/>
  <c r="S32" i="11" s="1"/>
  <c r="T32" i="11" s="1"/>
  <c r="U32" i="11" s="1"/>
  <c r="V32" i="11" s="1"/>
  <c r="W32" i="11" s="1"/>
  <c r="X32" i="11" s="1"/>
  <c r="Y32" i="11" s="1"/>
  <c r="Z32" i="11" s="1"/>
  <c r="AA32" i="11" s="1"/>
  <c r="AB32" i="11" s="1"/>
  <c r="AC32" i="11" s="1"/>
  <c r="AD32" i="11" s="1"/>
  <c r="AE32" i="11" s="1"/>
  <c r="AF32" i="11" s="1"/>
  <c r="AG32" i="11" s="1"/>
  <c r="AH32" i="11" s="1"/>
  <c r="AI32" i="11" s="1"/>
  <c r="AJ32" i="11" s="1"/>
  <c r="AK32" i="11" s="1"/>
  <c r="AL32" i="11" s="1"/>
  <c r="AM32" i="11" s="1"/>
  <c r="AN32" i="11" s="1"/>
  <c r="AO32" i="11" s="1"/>
  <c r="AP32" i="11" s="1"/>
  <c r="AQ32" i="11" s="1"/>
  <c r="AR32" i="11" s="1"/>
  <c r="AS32" i="11" s="1"/>
  <c r="AT32" i="11" s="1"/>
  <c r="AU32" i="11" s="1"/>
  <c r="AV32" i="11" s="1"/>
  <c r="AW32" i="11" s="1"/>
  <c r="AX32" i="11" s="1"/>
  <c r="J31" i="11"/>
  <c r="K31" i="11" s="1"/>
  <c r="L31" i="11" s="1"/>
  <c r="M31" i="11" s="1"/>
  <c r="N31" i="11" s="1"/>
  <c r="O31" i="11" s="1"/>
  <c r="P31" i="11" s="1"/>
  <c r="Q31" i="11" s="1"/>
  <c r="R31" i="11" s="1"/>
  <c r="S31" i="11" s="1"/>
  <c r="T31" i="11" s="1"/>
  <c r="U31" i="11" s="1"/>
  <c r="V31" i="11" s="1"/>
  <c r="W31" i="11" s="1"/>
  <c r="X31" i="11" s="1"/>
  <c r="Y31" i="11" s="1"/>
  <c r="Z31" i="11" s="1"/>
  <c r="AA31" i="11" s="1"/>
  <c r="AB31" i="11" s="1"/>
  <c r="AC31" i="11" s="1"/>
  <c r="AD31" i="11" s="1"/>
  <c r="AE31" i="11" s="1"/>
  <c r="AF31" i="11" s="1"/>
  <c r="AG31" i="11" s="1"/>
  <c r="AH31" i="11" s="1"/>
  <c r="AI31" i="11" s="1"/>
  <c r="AJ31" i="11" s="1"/>
  <c r="AK31" i="11" s="1"/>
  <c r="AL31" i="11" s="1"/>
  <c r="AM31" i="11" s="1"/>
  <c r="AN31" i="11" s="1"/>
  <c r="AO31" i="11" s="1"/>
  <c r="AP31" i="11" s="1"/>
  <c r="AQ31" i="11" s="1"/>
  <c r="AR31" i="11" s="1"/>
  <c r="AS31" i="11" s="1"/>
  <c r="AT31" i="11" s="1"/>
  <c r="AU31" i="11" s="1"/>
  <c r="AV31" i="11" s="1"/>
  <c r="AW31" i="11" s="1"/>
  <c r="AX31" i="11" s="1"/>
  <c r="K30" i="11"/>
  <c r="L30" i="11" s="1"/>
  <c r="M30" i="11" s="1"/>
  <c r="N30" i="11" s="1"/>
  <c r="O30" i="11" s="1"/>
  <c r="P30" i="11" s="1"/>
  <c r="Q30" i="11" s="1"/>
  <c r="R30" i="11" s="1"/>
  <c r="S30" i="11" s="1"/>
  <c r="T30" i="11" s="1"/>
  <c r="U30" i="11" s="1"/>
  <c r="V30" i="11" s="1"/>
  <c r="W30" i="11" s="1"/>
  <c r="X30" i="11" s="1"/>
  <c r="Y30" i="11" s="1"/>
  <c r="Z30" i="11" s="1"/>
  <c r="AA30" i="11" s="1"/>
  <c r="AB30" i="11" s="1"/>
  <c r="AC30" i="11" s="1"/>
  <c r="AD30" i="11" s="1"/>
  <c r="AE30" i="11" s="1"/>
  <c r="AF30" i="11" s="1"/>
  <c r="AG30" i="11" s="1"/>
  <c r="AH30" i="11" s="1"/>
  <c r="AI30" i="11" s="1"/>
  <c r="AJ30" i="11" s="1"/>
  <c r="AK30" i="11" s="1"/>
  <c r="AL30" i="11" s="1"/>
  <c r="AM30" i="11" s="1"/>
  <c r="AN30" i="11" s="1"/>
  <c r="AO30" i="11" s="1"/>
  <c r="AP30" i="11" s="1"/>
  <c r="AQ30" i="11" s="1"/>
  <c r="AR30" i="11" s="1"/>
  <c r="AS30" i="11" s="1"/>
  <c r="AT30" i="11" s="1"/>
  <c r="AU30" i="11" s="1"/>
  <c r="AV30" i="11" s="1"/>
  <c r="AW30" i="11" s="1"/>
  <c r="AX30" i="11" s="1"/>
  <c r="J30" i="11"/>
  <c r="L29" i="11"/>
  <c r="M29" i="11" s="1"/>
  <c r="N29" i="11" s="1"/>
  <c r="O29" i="11" s="1"/>
  <c r="P29" i="11" s="1"/>
  <c r="Q29" i="11" s="1"/>
  <c r="R29" i="11" s="1"/>
  <c r="S29" i="11" s="1"/>
  <c r="T29" i="11" s="1"/>
  <c r="U29" i="11" s="1"/>
  <c r="V29" i="11" s="1"/>
  <c r="W29" i="11" s="1"/>
  <c r="X29" i="11" s="1"/>
  <c r="Y29" i="11" s="1"/>
  <c r="Z29" i="11" s="1"/>
  <c r="AA29" i="11" s="1"/>
  <c r="AB29" i="11" s="1"/>
  <c r="AC29" i="11" s="1"/>
  <c r="AD29" i="11" s="1"/>
  <c r="AE29" i="11" s="1"/>
  <c r="AF29" i="11" s="1"/>
  <c r="AG29" i="11" s="1"/>
  <c r="AH29" i="11" s="1"/>
  <c r="AI29" i="11" s="1"/>
  <c r="AJ29" i="11" s="1"/>
  <c r="AK29" i="11" s="1"/>
  <c r="AL29" i="11" s="1"/>
  <c r="AM29" i="11" s="1"/>
  <c r="AN29" i="11" s="1"/>
  <c r="AO29" i="11" s="1"/>
  <c r="AP29" i="11" s="1"/>
  <c r="AQ29" i="11" s="1"/>
  <c r="AR29" i="11" s="1"/>
  <c r="AS29" i="11" s="1"/>
  <c r="AT29" i="11" s="1"/>
  <c r="AU29" i="11" s="1"/>
  <c r="AV29" i="11" s="1"/>
  <c r="AW29" i="11" s="1"/>
  <c r="AX29" i="11" s="1"/>
  <c r="K29" i="11"/>
  <c r="J29" i="11"/>
  <c r="J28" i="11"/>
  <c r="K28" i="11" s="1"/>
  <c r="L28" i="11" s="1"/>
  <c r="M28" i="11" s="1"/>
  <c r="N28" i="11" s="1"/>
  <c r="O28" i="11" s="1"/>
  <c r="P28" i="11" s="1"/>
  <c r="Q28" i="11" s="1"/>
  <c r="R28" i="11" s="1"/>
  <c r="S28" i="11" s="1"/>
  <c r="T28" i="11" s="1"/>
  <c r="U28" i="11" s="1"/>
  <c r="V28" i="11" s="1"/>
  <c r="W28" i="11" s="1"/>
  <c r="X28" i="11" s="1"/>
  <c r="Y28" i="11" s="1"/>
  <c r="Z28" i="11" s="1"/>
  <c r="AA28" i="11" s="1"/>
  <c r="AB28" i="11" s="1"/>
  <c r="AC28" i="11" s="1"/>
  <c r="AD28" i="11" s="1"/>
  <c r="AE28" i="11" s="1"/>
  <c r="AF28" i="11" s="1"/>
  <c r="AG28" i="11" s="1"/>
  <c r="AH28" i="11" s="1"/>
  <c r="AI28" i="11" s="1"/>
  <c r="AJ28" i="11" s="1"/>
  <c r="AK28" i="11" s="1"/>
  <c r="AL28" i="11" s="1"/>
  <c r="AM28" i="11" s="1"/>
  <c r="AN28" i="11" s="1"/>
  <c r="AO28" i="11" s="1"/>
  <c r="AP28" i="11" s="1"/>
  <c r="AQ28" i="11" s="1"/>
  <c r="AR28" i="11" s="1"/>
  <c r="AS28" i="11" s="1"/>
  <c r="AT28" i="11" s="1"/>
  <c r="AU28" i="11" s="1"/>
  <c r="AV28" i="11" s="1"/>
  <c r="AW28" i="11" s="1"/>
  <c r="AX28" i="11" s="1"/>
  <c r="J27" i="11"/>
  <c r="K27" i="11" s="1"/>
  <c r="L27" i="11" s="1"/>
  <c r="M27" i="11" s="1"/>
  <c r="N27" i="11" s="1"/>
  <c r="O27" i="11" s="1"/>
  <c r="P27" i="11" s="1"/>
  <c r="Q27" i="11" s="1"/>
  <c r="R27" i="11" s="1"/>
  <c r="S27" i="11" s="1"/>
  <c r="T27" i="11" s="1"/>
  <c r="U27" i="11" s="1"/>
  <c r="V27" i="11" s="1"/>
  <c r="W27" i="11" s="1"/>
  <c r="X27" i="11" s="1"/>
  <c r="Y27" i="11" s="1"/>
  <c r="Z27" i="11" s="1"/>
  <c r="AA27" i="11" s="1"/>
  <c r="AB27" i="11" s="1"/>
  <c r="AC27" i="11" s="1"/>
  <c r="AD27" i="11" s="1"/>
  <c r="AE27" i="11" s="1"/>
  <c r="AF27" i="11" s="1"/>
  <c r="AG27" i="11" s="1"/>
  <c r="AH27" i="11" s="1"/>
  <c r="AI27" i="11" s="1"/>
  <c r="AJ27" i="11" s="1"/>
  <c r="AK27" i="11" s="1"/>
  <c r="AL27" i="11" s="1"/>
  <c r="AM27" i="11" s="1"/>
  <c r="AN27" i="11" s="1"/>
  <c r="AO27" i="11" s="1"/>
  <c r="AP27" i="11" s="1"/>
  <c r="AQ27" i="11" s="1"/>
  <c r="AR27" i="11" s="1"/>
  <c r="AS27" i="11" s="1"/>
  <c r="AT27" i="11" s="1"/>
  <c r="AU27" i="11" s="1"/>
  <c r="AV27" i="11" s="1"/>
  <c r="AW27" i="11" s="1"/>
  <c r="AX27" i="11" s="1"/>
  <c r="K26" i="11"/>
  <c r="L26" i="11" s="1"/>
  <c r="M26" i="11" s="1"/>
  <c r="N26" i="11" s="1"/>
  <c r="O26" i="11" s="1"/>
  <c r="P26" i="11" s="1"/>
  <c r="Q26" i="11" s="1"/>
  <c r="R26" i="11" s="1"/>
  <c r="S26" i="11" s="1"/>
  <c r="T26" i="11" s="1"/>
  <c r="U26" i="11" s="1"/>
  <c r="V26" i="11" s="1"/>
  <c r="W26" i="11" s="1"/>
  <c r="X26" i="11" s="1"/>
  <c r="Y26" i="11" s="1"/>
  <c r="Z26" i="11" s="1"/>
  <c r="AA26" i="11" s="1"/>
  <c r="AB26" i="11" s="1"/>
  <c r="AC26" i="11" s="1"/>
  <c r="AD26" i="11" s="1"/>
  <c r="AE26" i="11" s="1"/>
  <c r="AF26" i="11" s="1"/>
  <c r="AG26" i="11" s="1"/>
  <c r="AH26" i="11" s="1"/>
  <c r="AI26" i="11" s="1"/>
  <c r="AJ26" i="11" s="1"/>
  <c r="AK26" i="11" s="1"/>
  <c r="AL26" i="11" s="1"/>
  <c r="AM26" i="11" s="1"/>
  <c r="AN26" i="11" s="1"/>
  <c r="AO26" i="11" s="1"/>
  <c r="AP26" i="11" s="1"/>
  <c r="AQ26" i="11" s="1"/>
  <c r="AR26" i="11" s="1"/>
  <c r="AS26" i="11" s="1"/>
  <c r="AT26" i="11" s="1"/>
  <c r="AU26" i="11" s="1"/>
  <c r="AV26" i="11" s="1"/>
  <c r="AW26" i="11" s="1"/>
  <c r="AX26" i="11" s="1"/>
  <c r="J26" i="11"/>
  <c r="M25" i="11"/>
  <c r="N25" i="11" s="1"/>
  <c r="O25" i="11" s="1"/>
  <c r="P25" i="11" s="1"/>
  <c r="Q25" i="11" s="1"/>
  <c r="R25" i="11" s="1"/>
  <c r="S25" i="11" s="1"/>
  <c r="T25" i="11" s="1"/>
  <c r="U25" i="11" s="1"/>
  <c r="V25" i="11" s="1"/>
  <c r="W25" i="11" s="1"/>
  <c r="X25" i="11" s="1"/>
  <c r="Y25" i="11" s="1"/>
  <c r="Z25" i="11" s="1"/>
  <c r="AA25" i="11" s="1"/>
  <c r="AB25" i="11" s="1"/>
  <c r="AC25" i="11" s="1"/>
  <c r="AD25" i="11" s="1"/>
  <c r="AE25" i="11" s="1"/>
  <c r="AF25" i="11" s="1"/>
  <c r="AG25" i="11" s="1"/>
  <c r="AH25" i="11" s="1"/>
  <c r="AI25" i="11" s="1"/>
  <c r="AJ25" i="11" s="1"/>
  <c r="AK25" i="11" s="1"/>
  <c r="AL25" i="11" s="1"/>
  <c r="AM25" i="11" s="1"/>
  <c r="AN25" i="11" s="1"/>
  <c r="AO25" i="11" s="1"/>
  <c r="AP25" i="11" s="1"/>
  <c r="AQ25" i="11" s="1"/>
  <c r="AR25" i="11" s="1"/>
  <c r="AS25" i="11" s="1"/>
  <c r="AT25" i="11" s="1"/>
  <c r="AU25" i="11" s="1"/>
  <c r="AV25" i="11" s="1"/>
  <c r="AW25" i="11" s="1"/>
  <c r="AX25" i="11" s="1"/>
  <c r="L25" i="11"/>
  <c r="K25" i="11"/>
  <c r="J25" i="11"/>
  <c r="J24" i="11"/>
  <c r="K24" i="11" s="1"/>
  <c r="L24" i="11" s="1"/>
  <c r="M24" i="11" s="1"/>
  <c r="N24" i="11" s="1"/>
  <c r="O24" i="11" s="1"/>
  <c r="P24" i="11" s="1"/>
  <c r="Q24" i="11" s="1"/>
  <c r="R24" i="11" s="1"/>
  <c r="S24" i="11" s="1"/>
  <c r="T24" i="11" s="1"/>
  <c r="U24" i="11" s="1"/>
  <c r="V24" i="11" s="1"/>
  <c r="W24" i="11" s="1"/>
  <c r="X24" i="11" s="1"/>
  <c r="Y24" i="11" s="1"/>
  <c r="Z24" i="11" s="1"/>
  <c r="AA24" i="11" s="1"/>
  <c r="AB24" i="11" s="1"/>
  <c r="AC24" i="11" s="1"/>
  <c r="AD24" i="11" s="1"/>
  <c r="AE24" i="11" s="1"/>
  <c r="AF24" i="11" s="1"/>
  <c r="AG24" i="11" s="1"/>
  <c r="AH24" i="11" s="1"/>
  <c r="AI24" i="11" s="1"/>
  <c r="AJ24" i="11" s="1"/>
  <c r="AK24" i="11" s="1"/>
  <c r="AL24" i="11" s="1"/>
  <c r="AM24" i="11" s="1"/>
  <c r="AN24" i="11" s="1"/>
  <c r="AO24" i="11" s="1"/>
  <c r="AP24" i="11" s="1"/>
  <c r="AQ24" i="11" s="1"/>
  <c r="AR24" i="11" s="1"/>
  <c r="AS24" i="11" s="1"/>
  <c r="AT24" i="11" s="1"/>
  <c r="AU24" i="11" s="1"/>
  <c r="AV24" i="11" s="1"/>
  <c r="AW24" i="11" s="1"/>
  <c r="AX24" i="11" s="1"/>
  <c r="K23" i="11"/>
  <c r="L23" i="11" s="1"/>
  <c r="M23" i="11" s="1"/>
  <c r="N23" i="11" s="1"/>
  <c r="O23" i="11" s="1"/>
  <c r="P23" i="11" s="1"/>
  <c r="Q23" i="11" s="1"/>
  <c r="R23" i="11" s="1"/>
  <c r="S23" i="11" s="1"/>
  <c r="T23" i="11" s="1"/>
  <c r="U23" i="11" s="1"/>
  <c r="V23" i="11" s="1"/>
  <c r="W23" i="11" s="1"/>
  <c r="X23" i="11" s="1"/>
  <c r="Y23" i="11" s="1"/>
  <c r="Z23" i="11" s="1"/>
  <c r="AA23" i="11" s="1"/>
  <c r="AB23" i="11" s="1"/>
  <c r="AC23" i="11" s="1"/>
  <c r="AD23" i="11" s="1"/>
  <c r="AE23" i="11" s="1"/>
  <c r="AF23" i="11" s="1"/>
  <c r="AG23" i="11" s="1"/>
  <c r="AH23" i="11" s="1"/>
  <c r="AI23" i="11" s="1"/>
  <c r="AJ23" i="11" s="1"/>
  <c r="AK23" i="11" s="1"/>
  <c r="AL23" i="11" s="1"/>
  <c r="AM23" i="11" s="1"/>
  <c r="AN23" i="11" s="1"/>
  <c r="AO23" i="11" s="1"/>
  <c r="AP23" i="11" s="1"/>
  <c r="AQ23" i="11" s="1"/>
  <c r="AR23" i="11" s="1"/>
  <c r="AS23" i="11" s="1"/>
  <c r="AT23" i="11" s="1"/>
  <c r="AU23" i="11" s="1"/>
  <c r="AV23" i="11" s="1"/>
  <c r="AW23" i="11" s="1"/>
  <c r="AX23" i="11" s="1"/>
  <c r="J23" i="11"/>
  <c r="L22" i="11"/>
  <c r="M22" i="11" s="1"/>
  <c r="N22" i="11" s="1"/>
  <c r="O22" i="11" s="1"/>
  <c r="P22" i="11" s="1"/>
  <c r="Q22" i="11" s="1"/>
  <c r="R22" i="11" s="1"/>
  <c r="S22" i="11" s="1"/>
  <c r="T22" i="11" s="1"/>
  <c r="U22" i="11" s="1"/>
  <c r="V22" i="11" s="1"/>
  <c r="W22" i="11" s="1"/>
  <c r="X22" i="11" s="1"/>
  <c r="Y22" i="11" s="1"/>
  <c r="Z22" i="11" s="1"/>
  <c r="AA22" i="11" s="1"/>
  <c r="AB22" i="11" s="1"/>
  <c r="AC22" i="11" s="1"/>
  <c r="AD22" i="11" s="1"/>
  <c r="AE22" i="11" s="1"/>
  <c r="AF22" i="11" s="1"/>
  <c r="AG22" i="11" s="1"/>
  <c r="AH22" i="11" s="1"/>
  <c r="AI22" i="11" s="1"/>
  <c r="AJ22" i="11" s="1"/>
  <c r="AK22" i="11" s="1"/>
  <c r="AL22" i="11" s="1"/>
  <c r="AM22" i="11" s="1"/>
  <c r="AN22" i="11" s="1"/>
  <c r="AO22" i="11" s="1"/>
  <c r="AP22" i="11" s="1"/>
  <c r="AQ22" i="11" s="1"/>
  <c r="AR22" i="11" s="1"/>
  <c r="AS22" i="11" s="1"/>
  <c r="AT22" i="11" s="1"/>
  <c r="AU22" i="11" s="1"/>
  <c r="AV22" i="11" s="1"/>
  <c r="AW22" i="11" s="1"/>
  <c r="AX22" i="11" s="1"/>
  <c r="K22" i="11"/>
  <c r="J22" i="11"/>
  <c r="L21" i="11"/>
  <c r="M21" i="11" s="1"/>
  <c r="N21" i="11" s="1"/>
  <c r="O21" i="11" s="1"/>
  <c r="P21" i="11" s="1"/>
  <c r="Q21" i="11" s="1"/>
  <c r="R21" i="11" s="1"/>
  <c r="S21" i="11" s="1"/>
  <c r="T21" i="11" s="1"/>
  <c r="U21" i="11" s="1"/>
  <c r="V21" i="11" s="1"/>
  <c r="W21" i="11" s="1"/>
  <c r="X21" i="11" s="1"/>
  <c r="Y21" i="11" s="1"/>
  <c r="Z21" i="11" s="1"/>
  <c r="AA21" i="11" s="1"/>
  <c r="AB21" i="11" s="1"/>
  <c r="AC21" i="11" s="1"/>
  <c r="AD21" i="11" s="1"/>
  <c r="AE21" i="11" s="1"/>
  <c r="AF21" i="11" s="1"/>
  <c r="AG21" i="11" s="1"/>
  <c r="AH21" i="11" s="1"/>
  <c r="AI21" i="11" s="1"/>
  <c r="AJ21" i="11" s="1"/>
  <c r="AK21" i="11" s="1"/>
  <c r="AL21" i="11" s="1"/>
  <c r="AM21" i="11" s="1"/>
  <c r="AN21" i="11" s="1"/>
  <c r="AO21" i="11" s="1"/>
  <c r="AP21" i="11" s="1"/>
  <c r="AQ21" i="11" s="1"/>
  <c r="AR21" i="11" s="1"/>
  <c r="AS21" i="11" s="1"/>
  <c r="AT21" i="11" s="1"/>
  <c r="AU21" i="11" s="1"/>
  <c r="AV21" i="11" s="1"/>
  <c r="AW21" i="11" s="1"/>
  <c r="AX21" i="11" s="1"/>
  <c r="K21" i="11"/>
  <c r="J21" i="11"/>
  <c r="M20" i="11"/>
  <c r="N20" i="11" s="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AP20" i="11" s="1"/>
  <c r="AQ20" i="11" s="1"/>
  <c r="AR20" i="11" s="1"/>
  <c r="AS20" i="11" s="1"/>
  <c r="AT20" i="11" s="1"/>
  <c r="AU20" i="11" s="1"/>
  <c r="AV20" i="11" s="1"/>
  <c r="AW20" i="11" s="1"/>
  <c r="AX20" i="11" s="1"/>
  <c r="J20" i="11"/>
  <c r="K20" i="11" s="1"/>
  <c r="L20" i="11" s="1"/>
  <c r="J19" i="11"/>
  <c r="K19" i="11" s="1"/>
  <c r="L19" i="11" s="1"/>
  <c r="M19" i="11" s="1"/>
  <c r="N19" i="11" s="1"/>
  <c r="O19" i="11" s="1"/>
  <c r="P19" i="11" s="1"/>
  <c r="Q19" i="11" s="1"/>
  <c r="R19" i="11" s="1"/>
  <c r="S19" i="11" s="1"/>
  <c r="T19" i="11" s="1"/>
  <c r="U19" i="11" s="1"/>
  <c r="V19" i="11" s="1"/>
  <c r="W19" i="11" s="1"/>
  <c r="X19" i="11" s="1"/>
  <c r="Y19" i="11" s="1"/>
  <c r="Z19" i="11" s="1"/>
  <c r="AA19" i="11" s="1"/>
  <c r="AB19" i="11" s="1"/>
  <c r="AC19" i="11" s="1"/>
  <c r="AD19" i="11" s="1"/>
  <c r="AE19" i="11" s="1"/>
  <c r="AF19" i="11" s="1"/>
  <c r="AG19" i="11" s="1"/>
  <c r="AH19" i="11" s="1"/>
  <c r="AI19" i="11" s="1"/>
  <c r="AJ19" i="11" s="1"/>
  <c r="AK19" i="11" s="1"/>
  <c r="AL19" i="11" s="1"/>
  <c r="AM19" i="11" s="1"/>
  <c r="AN19" i="11" s="1"/>
  <c r="AO19" i="11" s="1"/>
  <c r="AP19" i="11" s="1"/>
  <c r="AQ19" i="11" s="1"/>
  <c r="AR19" i="11" s="1"/>
  <c r="AS19" i="11" s="1"/>
  <c r="AT19" i="11" s="1"/>
  <c r="AU19" i="11" s="1"/>
  <c r="AV19" i="11" s="1"/>
  <c r="AW19" i="11" s="1"/>
  <c r="AX19" i="11" s="1"/>
  <c r="K18" i="11"/>
  <c r="L18" i="11" s="1"/>
  <c r="M18" i="11" s="1"/>
  <c r="N18" i="11" s="1"/>
  <c r="O18" i="11" s="1"/>
  <c r="P18" i="11" s="1"/>
  <c r="Q18" i="11" s="1"/>
  <c r="R18" i="11" s="1"/>
  <c r="S18" i="11" s="1"/>
  <c r="T18" i="11" s="1"/>
  <c r="U18" i="11" s="1"/>
  <c r="V18" i="11" s="1"/>
  <c r="W18" i="11" s="1"/>
  <c r="X18" i="11" s="1"/>
  <c r="Y18" i="11" s="1"/>
  <c r="Z18" i="11" s="1"/>
  <c r="AA18" i="11" s="1"/>
  <c r="AB18" i="11" s="1"/>
  <c r="AC18" i="11" s="1"/>
  <c r="AD18" i="11" s="1"/>
  <c r="AE18" i="11" s="1"/>
  <c r="AF18" i="11" s="1"/>
  <c r="AG18" i="11" s="1"/>
  <c r="AH18" i="11" s="1"/>
  <c r="AI18" i="11" s="1"/>
  <c r="AJ18" i="11" s="1"/>
  <c r="AK18" i="11" s="1"/>
  <c r="AL18" i="11" s="1"/>
  <c r="AM18" i="11" s="1"/>
  <c r="AN18" i="11" s="1"/>
  <c r="AO18" i="11" s="1"/>
  <c r="AP18" i="11" s="1"/>
  <c r="AQ18" i="11" s="1"/>
  <c r="AR18" i="11" s="1"/>
  <c r="AS18" i="11" s="1"/>
  <c r="AT18" i="11" s="1"/>
  <c r="AU18" i="11" s="1"/>
  <c r="AV18" i="11" s="1"/>
  <c r="AW18" i="11" s="1"/>
  <c r="AX18" i="11" s="1"/>
  <c r="J18" i="11"/>
  <c r="L17" i="11"/>
  <c r="M17" i="11" s="1"/>
  <c r="N17" i="11" s="1"/>
  <c r="O17" i="11" s="1"/>
  <c r="P17" i="11" s="1"/>
  <c r="Q17" i="11" s="1"/>
  <c r="R17" i="11" s="1"/>
  <c r="S17" i="11" s="1"/>
  <c r="T17" i="11" s="1"/>
  <c r="U17" i="11" s="1"/>
  <c r="V17" i="11" s="1"/>
  <c r="W17" i="11" s="1"/>
  <c r="X17" i="11" s="1"/>
  <c r="Y17" i="11" s="1"/>
  <c r="Z17" i="11" s="1"/>
  <c r="AA17" i="11" s="1"/>
  <c r="AB17" i="11" s="1"/>
  <c r="AC17" i="11" s="1"/>
  <c r="AD17" i="11" s="1"/>
  <c r="AE17" i="11" s="1"/>
  <c r="AF17" i="11" s="1"/>
  <c r="AG17" i="11" s="1"/>
  <c r="AH17" i="11" s="1"/>
  <c r="AI17" i="11" s="1"/>
  <c r="AJ17" i="11" s="1"/>
  <c r="AK17" i="11" s="1"/>
  <c r="AL17" i="11" s="1"/>
  <c r="AM17" i="11" s="1"/>
  <c r="AN17" i="11" s="1"/>
  <c r="AO17" i="11" s="1"/>
  <c r="AP17" i="11" s="1"/>
  <c r="AQ17" i="11" s="1"/>
  <c r="AR17" i="11" s="1"/>
  <c r="AS17" i="11" s="1"/>
  <c r="AT17" i="11" s="1"/>
  <c r="AU17" i="11" s="1"/>
  <c r="AV17" i="11" s="1"/>
  <c r="AW17" i="11" s="1"/>
  <c r="AX17" i="11" s="1"/>
  <c r="K17" i="11"/>
  <c r="J17" i="11"/>
  <c r="J16" i="11"/>
  <c r="K16" i="11" s="1"/>
  <c r="L16" i="11" s="1"/>
  <c r="M16" i="11" s="1"/>
  <c r="N16" i="11" s="1"/>
  <c r="O16" i="11" s="1"/>
  <c r="P16" i="11" s="1"/>
  <c r="Q16" i="11" s="1"/>
  <c r="R16" i="11" s="1"/>
  <c r="S16" i="11" s="1"/>
  <c r="T16" i="11" s="1"/>
  <c r="U16" i="11" s="1"/>
  <c r="V16" i="11" s="1"/>
  <c r="W16" i="11" s="1"/>
  <c r="X16" i="11" s="1"/>
  <c r="Y16" i="11" s="1"/>
  <c r="Z16" i="11" s="1"/>
  <c r="AA16" i="11" s="1"/>
  <c r="AB16" i="11" s="1"/>
  <c r="AC16" i="11" s="1"/>
  <c r="AD16" i="11" s="1"/>
  <c r="AE16" i="11" s="1"/>
  <c r="AF16" i="11" s="1"/>
  <c r="AG16" i="11" s="1"/>
  <c r="AH16" i="11" s="1"/>
  <c r="AI16" i="11" s="1"/>
  <c r="AJ16" i="11" s="1"/>
  <c r="AK16" i="11" s="1"/>
  <c r="AL16" i="11" s="1"/>
  <c r="AM16" i="11" s="1"/>
  <c r="AN16" i="11" s="1"/>
  <c r="AO16" i="11" s="1"/>
  <c r="AP16" i="11" s="1"/>
  <c r="AQ16" i="11" s="1"/>
  <c r="AR16" i="11" s="1"/>
  <c r="AS16" i="11" s="1"/>
  <c r="AT16" i="11" s="1"/>
  <c r="AU16" i="11" s="1"/>
  <c r="AV16" i="11" s="1"/>
  <c r="AW16" i="11" s="1"/>
  <c r="AX16" i="11" s="1"/>
  <c r="J15" i="1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K14" i="11"/>
  <c r="L14" i="11" s="1"/>
  <c r="M14" i="11" s="1"/>
  <c r="N14" i="11" s="1"/>
  <c r="O14" i="11" s="1"/>
  <c r="P14" i="11" s="1"/>
  <c r="Q14" i="11" s="1"/>
  <c r="R14" i="11" s="1"/>
  <c r="S14" i="11" s="1"/>
  <c r="T14" i="11" s="1"/>
  <c r="U14" i="11" s="1"/>
  <c r="V14" i="11" s="1"/>
  <c r="W14" i="11" s="1"/>
  <c r="X14" i="11" s="1"/>
  <c r="Y14" i="11" s="1"/>
  <c r="Z14" i="11" s="1"/>
  <c r="AA14" i="11" s="1"/>
  <c r="AB14" i="11" s="1"/>
  <c r="AC14" i="11" s="1"/>
  <c r="AD14" i="11" s="1"/>
  <c r="AE14" i="11" s="1"/>
  <c r="AF14" i="11" s="1"/>
  <c r="AG14" i="11" s="1"/>
  <c r="AH14" i="11" s="1"/>
  <c r="AI14" i="11" s="1"/>
  <c r="AJ14" i="11" s="1"/>
  <c r="AK14" i="11" s="1"/>
  <c r="AL14" i="11" s="1"/>
  <c r="AM14" i="11" s="1"/>
  <c r="AN14" i="11" s="1"/>
  <c r="AO14" i="11" s="1"/>
  <c r="AP14" i="11" s="1"/>
  <c r="AQ14" i="11" s="1"/>
  <c r="AR14" i="11" s="1"/>
  <c r="AS14" i="11" s="1"/>
  <c r="AT14" i="11" s="1"/>
  <c r="AU14" i="11" s="1"/>
  <c r="AV14" i="11" s="1"/>
  <c r="AW14" i="11" s="1"/>
  <c r="AX14" i="11" s="1"/>
  <c r="J14" i="11"/>
  <c r="L13" i="11"/>
  <c r="M13" i="11" s="1"/>
  <c r="N13" i="11" s="1"/>
  <c r="O13" i="11" s="1"/>
  <c r="P13" i="11" s="1"/>
  <c r="Q13" i="11" s="1"/>
  <c r="R13" i="11" s="1"/>
  <c r="S13" i="11" s="1"/>
  <c r="T13" i="11" s="1"/>
  <c r="U13" i="11" s="1"/>
  <c r="V13" i="11" s="1"/>
  <c r="W13" i="11" s="1"/>
  <c r="X13" i="11" s="1"/>
  <c r="Y13" i="11" s="1"/>
  <c r="Z13" i="11" s="1"/>
  <c r="AA13" i="11" s="1"/>
  <c r="AB13" i="11" s="1"/>
  <c r="AC13" i="11" s="1"/>
  <c r="AD13" i="11" s="1"/>
  <c r="AE13" i="11" s="1"/>
  <c r="AF13" i="11" s="1"/>
  <c r="AG13" i="11" s="1"/>
  <c r="AH13" i="11" s="1"/>
  <c r="AI13" i="11" s="1"/>
  <c r="AJ13" i="11" s="1"/>
  <c r="AK13" i="11" s="1"/>
  <c r="AL13" i="11" s="1"/>
  <c r="AM13" i="11" s="1"/>
  <c r="AN13" i="11" s="1"/>
  <c r="AO13" i="11" s="1"/>
  <c r="AP13" i="11" s="1"/>
  <c r="AQ13" i="11" s="1"/>
  <c r="AR13" i="11" s="1"/>
  <c r="AS13" i="11" s="1"/>
  <c r="AT13" i="11" s="1"/>
  <c r="AU13" i="11" s="1"/>
  <c r="AV13" i="11" s="1"/>
  <c r="AW13" i="11" s="1"/>
  <c r="AX13" i="11" s="1"/>
  <c r="K13" i="11"/>
  <c r="J13" i="11"/>
  <c r="J12" i="11"/>
  <c r="K12" i="11" s="1"/>
  <c r="L12" i="11" s="1"/>
  <c r="M12" i="11" s="1"/>
  <c r="N12" i="11" s="1"/>
  <c r="O12" i="11" s="1"/>
  <c r="P12" i="11" s="1"/>
  <c r="Q12" i="11" s="1"/>
  <c r="R12" i="11" s="1"/>
  <c r="S12" i="11" s="1"/>
  <c r="T12" i="11" s="1"/>
  <c r="U12" i="11" s="1"/>
  <c r="V12" i="11" s="1"/>
  <c r="W12" i="11" s="1"/>
  <c r="X12" i="11" s="1"/>
  <c r="Y12" i="11" s="1"/>
  <c r="Z12" i="11" s="1"/>
  <c r="AA12" i="11" s="1"/>
  <c r="AB12" i="11" s="1"/>
  <c r="AC12" i="11" s="1"/>
  <c r="AD12" i="11" s="1"/>
  <c r="AE12" i="11" s="1"/>
  <c r="AF12" i="11" s="1"/>
  <c r="AG12" i="11" s="1"/>
  <c r="AH12" i="11" s="1"/>
  <c r="AI12" i="11" s="1"/>
  <c r="AJ12" i="11" s="1"/>
  <c r="AK12" i="11" s="1"/>
  <c r="AL12" i="11" s="1"/>
  <c r="AM12" i="11" s="1"/>
  <c r="AN12" i="11" s="1"/>
  <c r="AO12" i="11" s="1"/>
  <c r="AP12" i="11" s="1"/>
  <c r="AQ12" i="11" s="1"/>
  <c r="AR12" i="11" s="1"/>
  <c r="AS12" i="11" s="1"/>
  <c r="AT12" i="11" s="1"/>
  <c r="AU12" i="11" s="1"/>
  <c r="AV12" i="11" s="1"/>
  <c r="AW12" i="11" s="1"/>
  <c r="AX12" i="11" s="1"/>
  <c r="J11" i="11"/>
  <c r="K11" i="11" s="1"/>
  <c r="L11" i="11" s="1"/>
  <c r="M11" i="11" s="1"/>
  <c r="N11" i="11" s="1"/>
  <c r="O11" i="11" s="1"/>
  <c r="P11" i="11" s="1"/>
  <c r="Q11" i="11" s="1"/>
  <c r="R11" i="11" s="1"/>
  <c r="S11" i="11" s="1"/>
  <c r="T11" i="11" s="1"/>
  <c r="U11" i="11" s="1"/>
  <c r="V11" i="11" s="1"/>
  <c r="W11" i="11" s="1"/>
  <c r="X11" i="11" s="1"/>
  <c r="Y11" i="11" s="1"/>
  <c r="Z11" i="11" s="1"/>
  <c r="AA11" i="11" s="1"/>
  <c r="AB11" i="11" s="1"/>
  <c r="AC11" i="11" s="1"/>
  <c r="AD11" i="11" s="1"/>
  <c r="AE11" i="11" s="1"/>
  <c r="AF11" i="11" s="1"/>
  <c r="AG11" i="11" s="1"/>
  <c r="AH11" i="11" s="1"/>
  <c r="AI11" i="11" s="1"/>
  <c r="AJ11" i="11" s="1"/>
  <c r="AK11" i="11" s="1"/>
  <c r="AL11" i="11" s="1"/>
  <c r="AM11" i="11" s="1"/>
  <c r="AN11" i="11" s="1"/>
  <c r="AO11" i="11" s="1"/>
  <c r="AP11" i="11" s="1"/>
  <c r="AQ11" i="11" s="1"/>
  <c r="AR11" i="11" s="1"/>
  <c r="AS11" i="11" s="1"/>
  <c r="AT11" i="11" s="1"/>
  <c r="AU11" i="11" s="1"/>
  <c r="AV11" i="11" s="1"/>
  <c r="AW11" i="11" s="1"/>
  <c r="AX11" i="11" s="1"/>
  <c r="K10" i="11"/>
  <c r="L10" i="11" s="1"/>
  <c r="M10" i="11" s="1"/>
  <c r="N10" i="11" s="1"/>
  <c r="O10" i="11" s="1"/>
  <c r="P10" i="11" s="1"/>
  <c r="Q10" i="11" s="1"/>
  <c r="R10" i="11" s="1"/>
  <c r="S10" i="11" s="1"/>
  <c r="T10" i="11" s="1"/>
  <c r="U10" i="11" s="1"/>
  <c r="V10" i="11" s="1"/>
  <c r="W10" i="11" s="1"/>
  <c r="X10" i="11" s="1"/>
  <c r="Y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J10" i="11"/>
  <c r="M9" i="11"/>
  <c r="N9" i="11" s="1"/>
  <c r="O9" i="11" s="1"/>
  <c r="P9" i="11" s="1"/>
  <c r="Q9" i="11" s="1"/>
  <c r="R9" i="11" s="1"/>
  <c r="S9" i="11" s="1"/>
  <c r="T9" i="11" s="1"/>
  <c r="U9" i="11" s="1"/>
  <c r="V9" i="11" s="1"/>
  <c r="W9" i="11" s="1"/>
  <c r="X9" i="11" s="1"/>
  <c r="Y9" i="11" s="1"/>
  <c r="Z9" i="11" s="1"/>
  <c r="AA9" i="11" s="1"/>
  <c r="AB9" i="11" s="1"/>
  <c r="AC9" i="11" s="1"/>
  <c r="AD9" i="11" s="1"/>
  <c r="AE9" i="11" s="1"/>
  <c r="AF9" i="11" s="1"/>
  <c r="AG9" i="11" s="1"/>
  <c r="AH9" i="11" s="1"/>
  <c r="AI9" i="11" s="1"/>
  <c r="AJ9" i="11" s="1"/>
  <c r="AK9" i="11" s="1"/>
  <c r="AL9" i="11" s="1"/>
  <c r="AM9" i="11" s="1"/>
  <c r="AN9" i="11" s="1"/>
  <c r="AO9" i="11" s="1"/>
  <c r="AP9" i="11" s="1"/>
  <c r="AQ9" i="11" s="1"/>
  <c r="AR9" i="11" s="1"/>
  <c r="AS9" i="11" s="1"/>
  <c r="AT9" i="11" s="1"/>
  <c r="AU9" i="11" s="1"/>
  <c r="AV9" i="11" s="1"/>
  <c r="AW9" i="11" s="1"/>
  <c r="AX9" i="11" s="1"/>
  <c r="L9" i="11"/>
  <c r="K9" i="11"/>
  <c r="J9" i="11"/>
  <c r="J8" i="11"/>
  <c r="K8" i="11" s="1"/>
  <c r="L8" i="11" s="1"/>
  <c r="M8" i="11" s="1"/>
  <c r="N8" i="11" s="1"/>
  <c r="O8" i="11" s="1"/>
  <c r="P8" i="11" s="1"/>
  <c r="Q8" i="11" s="1"/>
  <c r="R8" i="11" s="1"/>
  <c r="S8" i="11" s="1"/>
  <c r="T8" i="11" s="1"/>
  <c r="U8" i="11" s="1"/>
  <c r="V8" i="11" s="1"/>
  <c r="W8" i="11" s="1"/>
  <c r="X8" i="11" s="1"/>
  <c r="Y8" i="11" s="1"/>
  <c r="Z8" i="11" s="1"/>
  <c r="AA8" i="11" s="1"/>
  <c r="AB8" i="11" s="1"/>
  <c r="AC8" i="11" s="1"/>
  <c r="AD8" i="11" s="1"/>
  <c r="AE8" i="11" s="1"/>
  <c r="AF8" i="11" s="1"/>
  <c r="AG8" i="11" s="1"/>
  <c r="AH8" i="11" s="1"/>
  <c r="AI8" i="11" s="1"/>
  <c r="AJ8" i="11" s="1"/>
  <c r="AK8" i="11" s="1"/>
  <c r="AL8" i="11" s="1"/>
  <c r="AM8" i="11" s="1"/>
  <c r="AN8" i="11" s="1"/>
  <c r="AO8" i="11" s="1"/>
  <c r="AP8" i="11" s="1"/>
  <c r="AQ8" i="11" s="1"/>
  <c r="AR8" i="11" s="1"/>
  <c r="AS8" i="11" s="1"/>
  <c r="AT8" i="11" s="1"/>
  <c r="AU8" i="11" s="1"/>
  <c r="AV8" i="11" s="1"/>
  <c r="AW8" i="11" s="1"/>
  <c r="AX8" i="11" s="1"/>
  <c r="K7" i="11"/>
  <c r="L7" i="11" s="1"/>
  <c r="M7" i="11" s="1"/>
  <c r="N7" i="11" s="1"/>
  <c r="O7" i="11" s="1"/>
  <c r="P7" i="11" s="1"/>
  <c r="Q7" i="11" s="1"/>
  <c r="R7" i="11" s="1"/>
  <c r="S7" i="11" s="1"/>
  <c r="T7" i="11" s="1"/>
  <c r="U7" i="11" s="1"/>
  <c r="V7" i="11" s="1"/>
  <c r="W7" i="11" s="1"/>
  <c r="X7" i="11" s="1"/>
  <c r="Y7" i="11" s="1"/>
  <c r="Z7" i="11" s="1"/>
  <c r="AA7" i="11" s="1"/>
  <c r="AB7" i="11" s="1"/>
  <c r="AC7" i="11" s="1"/>
  <c r="AD7" i="11" s="1"/>
  <c r="AE7" i="11" s="1"/>
  <c r="AF7" i="11" s="1"/>
  <c r="AG7" i="11" s="1"/>
  <c r="AH7" i="11" s="1"/>
  <c r="AI7" i="11" s="1"/>
  <c r="AJ7" i="11" s="1"/>
  <c r="AK7" i="11" s="1"/>
  <c r="AL7" i="11" s="1"/>
  <c r="AM7" i="11" s="1"/>
  <c r="AN7" i="11" s="1"/>
  <c r="AO7" i="11" s="1"/>
  <c r="AP7" i="11" s="1"/>
  <c r="AQ7" i="11" s="1"/>
  <c r="AR7" i="11" s="1"/>
  <c r="AS7" i="11" s="1"/>
  <c r="AT7" i="11" s="1"/>
  <c r="AU7" i="11" s="1"/>
  <c r="AV7" i="11" s="1"/>
  <c r="AW7" i="11" s="1"/>
  <c r="AX7" i="11" s="1"/>
  <c r="J7" i="11"/>
  <c r="L6" i="11"/>
  <c r="M6" i="11" s="1"/>
  <c r="N6" i="11" s="1"/>
  <c r="O6" i="11" s="1"/>
  <c r="P6" i="11" s="1"/>
  <c r="Q6" i="11" s="1"/>
  <c r="R6" i="11" s="1"/>
  <c r="S6" i="11" s="1"/>
  <c r="T6" i="11" s="1"/>
  <c r="U6" i="11" s="1"/>
  <c r="V6" i="11" s="1"/>
  <c r="W6" i="11" s="1"/>
  <c r="X6" i="11" s="1"/>
  <c r="Y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K6" i="11"/>
  <c r="J6" i="11"/>
  <c r="L5" i="11"/>
  <c r="M5" i="11" s="1"/>
  <c r="N5" i="11" s="1"/>
  <c r="O5" i="11" s="1"/>
  <c r="P5" i="11" s="1"/>
  <c r="Q5" i="11" s="1"/>
  <c r="R5" i="11" s="1"/>
  <c r="S5" i="11" s="1"/>
  <c r="T5" i="11" s="1"/>
  <c r="U5" i="11" s="1"/>
  <c r="V5" i="11" s="1"/>
  <c r="W5" i="11" s="1"/>
  <c r="X5" i="11" s="1"/>
  <c r="Y5" i="11" s="1"/>
  <c r="Z5" i="11" s="1"/>
  <c r="AA5" i="11" s="1"/>
  <c r="AB5" i="11" s="1"/>
  <c r="AC5" i="11" s="1"/>
  <c r="AD5" i="11" s="1"/>
  <c r="AE5" i="11" s="1"/>
  <c r="AF5" i="11" s="1"/>
  <c r="AG5" i="11" s="1"/>
  <c r="AH5" i="11" s="1"/>
  <c r="AI5" i="11" s="1"/>
  <c r="AJ5" i="11" s="1"/>
  <c r="AK5" i="11" s="1"/>
  <c r="AL5" i="11" s="1"/>
  <c r="AM5" i="11" s="1"/>
  <c r="AN5" i="11" s="1"/>
  <c r="AO5" i="11" s="1"/>
  <c r="AP5" i="11" s="1"/>
  <c r="AQ5" i="11" s="1"/>
  <c r="AR5" i="11" s="1"/>
  <c r="AS5" i="11" s="1"/>
  <c r="AT5" i="11" s="1"/>
  <c r="AU5" i="11" s="1"/>
  <c r="AV5" i="11" s="1"/>
  <c r="AW5" i="11" s="1"/>
  <c r="AX5" i="11" s="1"/>
  <c r="K5" i="11"/>
  <c r="J5" i="11"/>
  <c r="M4" i="11"/>
  <c r="N4" i="11" s="1"/>
  <c r="O4" i="11" s="1"/>
  <c r="P4" i="11" s="1"/>
  <c r="Q4" i="11" s="1"/>
  <c r="R4" i="11" s="1"/>
  <c r="S4" i="11" s="1"/>
  <c r="T4" i="11" s="1"/>
  <c r="U4" i="11" s="1"/>
  <c r="V4" i="11" s="1"/>
  <c r="W4" i="11" s="1"/>
  <c r="X4" i="11" s="1"/>
  <c r="Y4" i="11" s="1"/>
  <c r="Z4" i="11" s="1"/>
  <c r="AA4" i="11" s="1"/>
  <c r="AB4" i="11" s="1"/>
  <c r="AC4" i="11" s="1"/>
  <c r="AD4" i="11" s="1"/>
  <c r="AE4" i="11" s="1"/>
  <c r="AF4" i="11" s="1"/>
  <c r="AG4" i="11" s="1"/>
  <c r="AH4" i="11" s="1"/>
  <c r="AI4" i="11" s="1"/>
  <c r="AJ4" i="11" s="1"/>
  <c r="AK4" i="11" s="1"/>
  <c r="AL4" i="11" s="1"/>
  <c r="AM4" i="11" s="1"/>
  <c r="AN4" i="11" s="1"/>
  <c r="AO4" i="11" s="1"/>
  <c r="AP4" i="11" s="1"/>
  <c r="AQ4" i="11" s="1"/>
  <c r="AR4" i="11" s="1"/>
  <c r="AS4" i="11" s="1"/>
  <c r="AT4" i="11" s="1"/>
  <c r="AU4" i="11" s="1"/>
  <c r="AV4" i="11" s="1"/>
  <c r="AW4" i="11" s="1"/>
  <c r="AX4" i="11" s="1"/>
  <c r="L4" i="11"/>
  <c r="K4" i="11"/>
  <c r="J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4" i="11"/>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J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4" i="12"/>
  <c r="J20" i="8" l="1"/>
  <c r="J19" i="8"/>
  <c r="J18" i="8"/>
  <c r="J17" i="8"/>
  <c r="J16" i="8"/>
  <c r="J15" i="8"/>
  <c r="J14" i="8"/>
  <c r="J13" i="8"/>
  <c r="J12" i="8"/>
  <c r="J11" i="8"/>
  <c r="J10" i="8"/>
  <c r="J9" i="8"/>
  <c r="J8" i="8"/>
  <c r="J7" i="8"/>
  <c r="J6" i="8"/>
  <c r="J5" i="8"/>
  <c r="J4" i="8"/>
  <c r="J3" i="8"/>
  <c r="H20" i="8" l="1"/>
  <c r="H19" i="8"/>
  <c r="H18" i="8"/>
  <c r="H17" i="8"/>
  <c r="H16" i="8"/>
  <c r="H15" i="8"/>
  <c r="H14" i="8"/>
  <c r="H13" i="8"/>
  <c r="H12" i="8"/>
  <c r="H11" i="8"/>
  <c r="H10" i="8"/>
  <c r="H9" i="8"/>
  <c r="H8" i="8"/>
  <c r="H7" i="8"/>
  <c r="H6" i="8"/>
  <c r="H5" i="8"/>
  <c r="H4" i="8"/>
  <c r="H3" i="8"/>
  <c r="F92" i="1"/>
  <c r="AZ254" i="11" l="1"/>
  <c r="AZ225" i="11"/>
  <c r="AZ218" i="11"/>
  <c r="AZ198" i="11"/>
  <c r="AZ173" i="11"/>
  <c r="AZ172" i="11"/>
  <c r="BA171" i="11"/>
  <c r="AZ171" i="11"/>
  <c r="AZ168" i="11"/>
  <c r="AZ164" i="11"/>
  <c r="AZ163" i="11"/>
  <c r="BE162" i="11"/>
  <c r="BC161" i="11"/>
  <c r="AZ161" i="11"/>
  <c r="AZ159" i="11"/>
  <c r="AZ157" i="11"/>
  <c r="AZ155" i="11"/>
  <c r="BB153" i="11"/>
  <c r="AZ152" i="11"/>
  <c r="BA151" i="11"/>
  <c r="AZ151" i="11"/>
  <c r="AZ149" i="11"/>
  <c r="AZ147" i="11"/>
  <c r="BB142" i="11"/>
  <c r="BA142" i="11"/>
  <c r="AZ141" i="11"/>
  <c r="AZ140" i="11"/>
  <c r="BA139" i="11"/>
  <c r="AZ138" i="11"/>
  <c r="BB137" i="11"/>
  <c r="AZ135" i="11"/>
  <c r="BA134" i="11"/>
  <c r="AZ131" i="11"/>
  <c r="BA126" i="11"/>
  <c r="AZ124" i="11"/>
  <c r="BA123" i="11"/>
  <c r="AZ122" i="11"/>
  <c r="BB121" i="11"/>
  <c r="AZ119" i="11"/>
  <c r="AZ118" i="11"/>
  <c r="AZ116" i="11"/>
  <c r="BA115" i="11"/>
  <c r="AZ114" i="11"/>
  <c r="AZ112" i="11"/>
  <c r="AZ111" i="11"/>
  <c r="AZ110" i="11"/>
  <c r="AZ108" i="11"/>
  <c r="AZ107" i="11"/>
  <c r="BB105" i="11"/>
  <c r="AZ102" i="11"/>
  <c r="AZ98" i="11"/>
  <c r="AZ94" i="11"/>
  <c r="BB83" i="11"/>
  <c r="BD73" i="11"/>
  <c r="AZ63" i="11"/>
  <c r="BA60" i="11"/>
  <c r="AZ52" i="11"/>
  <c r="AZ47" i="11"/>
  <c r="AZ37" i="11"/>
  <c r="AZ35" i="11"/>
  <c r="BA34" i="11"/>
  <c r="AZ29" i="11"/>
  <c r="BB27" i="11"/>
  <c r="AZ27" i="11"/>
  <c r="BA26" i="11"/>
  <c r="BA23" i="11"/>
  <c r="AZ20" i="11"/>
  <c r="AZ17" i="11"/>
  <c r="BA235" i="11"/>
  <c r="BA147" i="11"/>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4" i="12"/>
  <c r="H261" i="11"/>
  <c r="G261" i="11"/>
  <c r="I35" i="12"/>
  <c r="AZ206" i="11" l="1"/>
  <c r="BK206" i="11"/>
  <c r="BK167" i="11"/>
  <c r="BB243" i="11"/>
  <c r="BD107" i="11"/>
  <c r="BA124" i="11"/>
  <c r="BA136" i="11"/>
  <c r="BE206" i="11"/>
  <c r="AZ175" i="11"/>
  <c r="EF175" i="11" s="1"/>
  <c r="BA141" i="11"/>
  <c r="AZ187" i="11"/>
  <c r="EF187" i="11" s="1"/>
  <c r="BC227" i="11"/>
  <c r="AZ89" i="11"/>
  <c r="EF89" i="11" s="1"/>
  <c r="BA71" i="11"/>
  <c r="BB127" i="11"/>
  <c r="BE155" i="11"/>
  <c r="BA199" i="11"/>
  <c r="AZ207" i="11"/>
  <c r="EF207" i="11" s="1"/>
  <c r="AZ247" i="11"/>
  <c r="EF247" i="11" s="1"/>
  <c r="AZ93" i="11"/>
  <c r="AZ240" i="11"/>
  <c r="EF240" i="11" s="1"/>
  <c r="AZ65" i="11"/>
  <c r="EF65" i="11" s="1"/>
  <c r="BD93" i="11"/>
  <c r="BA208" i="11"/>
  <c r="AZ87" i="11"/>
  <c r="AZ95" i="11"/>
  <c r="AZ148" i="11"/>
  <c r="BD206" i="11"/>
  <c r="AZ123" i="11"/>
  <c r="BB161" i="11"/>
  <c r="BI206" i="11"/>
  <c r="AZ222" i="11"/>
  <c r="EF222" i="11" s="1"/>
  <c r="BA74" i="11"/>
  <c r="BA192" i="11"/>
  <c r="AZ176" i="11"/>
  <c r="EF176" i="11" s="1"/>
  <c r="BB204" i="11"/>
  <c r="AZ188" i="11"/>
  <c r="EF188" i="11" s="1"/>
  <c r="AZ204" i="11"/>
  <c r="BA212" i="11"/>
  <c r="AZ142" i="11"/>
  <c r="AZ212" i="11"/>
  <c r="EF212" i="11" s="1"/>
  <c r="BC89" i="11"/>
  <c r="BA15" i="11"/>
  <c r="AZ85" i="11"/>
  <c r="BD89" i="11"/>
  <c r="AZ192" i="11"/>
  <c r="EF192" i="11" s="1"/>
  <c r="BA204" i="11"/>
  <c r="AZ208" i="11"/>
  <c r="EF208" i="11" s="1"/>
  <c r="AZ220" i="11"/>
  <c r="AZ236" i="11"/>
  <c r="EF236" i="11" s="1"/>
  <c r="BA257" i="11"/>
  <c r="BA174" i="11"/>
  <c r="BA203" i="11"/>
  <c r="AZ227" i="11"/>
  <c r="EF227" i="11" s="1"/>
  <c r="AZ245" i="11"/>
  <c r="EF245" i="11" s="1"/>
  <c r="AZ231" i="11"/>
  <c r="EF231" i="11" s="1"/>
  <c r="BA243" i="11"/>
  <c r="BA52" i="11"/>
  <c r="AZ169" i="11"/>
  <c r="BA206" i="11"/>
  <c r="AZ249" i="11"/>
  <c r="EF249" i="11" s="1"/>
  <c r="BA20" i="11"/>
  <c r="BD113" i="11"/>
  <c r="AZ229" i="11"/>
  <c r="EF229" i="11" s="1"/>
  <c r="BB257" i="11"/>
  <c r="BA94" i="11"/>
  <c r="BA130" i="11"/>
  <c r="BG206" i="11"/>
  <c r="BL206" i="11"/>
  <c r="AZ213" i="11"/>
  <c r="EF213" i="11" s="1"/>
  <c r="AZ237" i="11"/>
  <c r="EF237" i="11" s="1"/>
  <c r="BA17" i="11"/>
  <c r="BB23" i="11"/>
  <c r="BF95" i="11"/>
  <c r="BF142" i="11"/>
  <c r="BA161" i="11"/>
  <c r="BA169" i="11"/>
  <c r="AZ183" i="11"/>
  <c r="EF183" i="11" s="1"/>
  <c r="BC206" i="11"/>
  <c r="BH206" i="11"/>
  <c r="BM206" i="11"/>
  <c r="BA210" i="11"/>
  <c r="AZ217" i="11"/>
  <c r="BB227" i="11"/>
  <c r="AZ235" i="11"/>
  <c r="EF235" i="11" s="1"/>
  <c r="AZ239" i="11"/>
  <c r="EF239" i="11" s="1"/>
  <c r="BC243" i="11"/>
  <c r="AZ257" i="11"/>
  <c r="BQ60" i="11"/>
  <c r="BB63" i="11"/>
  <c r="BA143" i="11"/>
  <c r="AZ143" i="11"/>
  <c r="BC160" i="11"/>
  <c r="BA170" i="11"/>
  <c r="AZ170" i="11"/>
  <c r="BB183" i="11"/>
  <c r="AZ191" i="11"/>
  <c r="EF191" i="11" s="1"/>
  <c r="BC199" i="11"/>
  <c r="BB203" i="11"/>
  <c r="BA207" i="11"/>
  <c r="AZ211" i="11"/>
  <c r="EF211" i="11" s="1"/>
  <c r="BA236" i="11"/>
  <c r="AZ252" i="11"/>
  <c r="EF252" i="11" s="1"/>
  <c r="BA256" i="11"/>
  <c r="AZ256" i="11"/>
  <c r="EF256" i="11" s="1"/>
  <c r="BA50" i="11"/>
  <c r="BA70" i="11"/>
  <c r="AZ77" i="11"/>
  <c r="EF77" i="11" s="1"/>
  <c r="BA88" i="11"/>
  <c r="AZ92" i="11"/>
  <c r="BA95" i="11"/>
  <c r="AZ105" i="11"/>
  <c r="EF105" i="11" s="1"/>
  <c r="AZ109" i="11"/>
  <c r="BC118" i="11"/>
  <c r="BB138" i="11"/>
  <c r="BA183" i="11"/>
  <c r="BB199" i="11"/>
  <c r="AZ203" i="11"/>
  <c r="EF203" i="11" s="1"/>
  <c r="AZ215" i="11"/>
  <c r="EF215" i="11" s="1"/>
  <c r="BI166" i="11"/>
  <c r="AZ180" i="11"/>
  <c r="EF180" i="11" s="1"/>
  <c r="AZ196" i="11"/>
  <c r="EF196" i="11" s="1"/>
  <c r="BC204" i="11"/>
  <c r="BB212" i="11"/>
  <c r="BA218" i="11"/>
  <c r="BB222" i="11"/>
  <c r="BA222" i="11"/>
  <c r="AZ233" i="11"/>
  <c r="EF233" i="11" s="1"/>
  <c r="AZ241" i="11"/>
  <c r="EF241" i="11" s="1"/>
  <c r="BA245" i="11"/>
  <c r="BA253" i="11"/>
  <c r="AZ253" i="11"/>
  <c r="EF253" i="11" s="1"/>
  <c r="BC257" i="11"/>
  <c r="BB53" i="11"/>
  <c r="AZ81" i="11"/>
  <c r="BB95" i="11"/>
  <c r="BB109" i="11"/>
  <c r="AZ121" i="11"/>
  <c r="AZ11" i="11"/>
  <c r="EF11" i="11" s="1"/>
  <c r="AZ73" i="11"/>
  <c r="EF73" i="11" s="1"/>
  <c r="BD95" i="11"/>
  <c r="BA107" i="11"/>
  <c r="AZ127" i="11"/>
  <c r="BH133" i="11"/>
  <c r="BC141" i="11"/>
  <c r="AZ199" i="11"/>
  <c r="EF199" i="11" s="1"/>
  <c r="BB232" i="11"/>
  <c r="BA217" i="11"/>
  <c r="BB220" i="11"/>
  <c r="AZ224" i="11"/>
  <c r="EF224" i="11" s="1"/>
  <c r="BD227" i="11"/>
  <c r="BA239" i="11"/>
  <c r="BE243" i="11"/>
  <c r="CE140" i="11"/>
  <c r="CC140" i="11"/>
  <c r="AZ209" i="11"/>
  <c r="EF209" i="11" s="1"/>
  <c r="AZ230" i="11"/>
  <c r="EF230" i="11" s="1"/>
  <c r="AZ234" i="11"/>
  <c r="EF234" i="11" s="1"/>
  <c r="AZ238" i="11"/>
  <c r="EF238" i="11" s="1"/>
  <c r="AZ242" i="11"/>
  <c r="BB246" i="11"/>
  <c r="AZ201" i="11"/>
  <c r="EF201" i="11" s="1"/>
  <c r="AZ45" i="11"/>
  <c r="AZ219" i="11"/>
  <c r="EF219" i="11" s="1"/>
  <c r="AZ246" i="11"/>
  <c r="EF246" i="11" s="1"/>
  <c r="BC144" i="11"/>
  <c r="BA246" i="11"/>
  <c r="AZ250" i="11"/>
  <c r="EF250" i="11" s="1"/>
  <c r="BA54" i="11"/>
  <c r="AZ71" i="11"/>
  <c r="AZ91" i="11"/>
  <c r="BC142" i="11"/>
  <c r="AZ145" i="11"/>
  <c r="AZ178" i="11"/>
  <c r="EF178" i="11" s="1"/>
  <c r="BB206" i="11"/>
  <c r="BF206" i="11"/>
  <c r="BJ206" i="11"/>
  <c r="AZ214" i="11"/>
  <c r="EF214" i="11" s="1"/>
  <c r="BA220" i="11"/>
  <c r="BA227" i="11"/>
  <c r="AZ243" i="11"/>
  <c r="BD243" i="11"/>
  <c r="BA247" i="11"/>
  <c r="BA97" i="11"/>
  <c r="BH115" i="11"/>
  <c r="BF115" i="11"/>
  <c r="BF123" i="11"/>
  <c r="BB123" i="11"/>
  <c r="BB193" i="11"/>
  <c r="BA205" i="11"/>
  <c r="BB115" i="11"/>
  <c r="BC137" i="11"/>
  <c r="BB156" i="11"/>
  <c r="AZ165" i="11"/>
  <c r="BK170" i="11"/>
  <c r="BA69" i="11"/>
  <c r="AZ69" i="11"/>
  <c r="BA91" i="11"/>
  <c r="BA112" i="11"/>
  <c r="BC120" i="11"/>
  <c r="BB145" i="11"/>
  <c r="BC153" i="11"/>
  <c r="BA155" i="11"/>
  <c r="BA159" i="11"/>
  <c r="BF162" i="11"/>
  <c r="AZ166" i="11"/>
  <c r="BB167" i="11"/>
  <c r="BC169" i="11"/>
  <c r="BB174" i="11"/>
  <c r="BB178" i="11"/>
  <c r="AZ186" i="11"/>
  <c r="EF186" i="11" s="1"/>
  <c r="BA190" i="11"/>
  <c r="AZ190" i="11"/>
  <c r="EF190" i="11" s="1"/>
  <c r="BA194" i="11"/>
  <c r="AZ194" i="11"/>
  <c r="EF194" i="11" s="1"/>
  <c r="AZ202" i="11"/>
  <c r="EF202" i="11" s="1"/>
  <c r="BA251" i="11"/>
  <c r="AZ10" i="11"/>
  <c r="EF10" i="11" s="1"/>
  <c r="AZ41" i="11"/>
  <c r="AZ75" i="11"/>
  <c r="EF75" i="11" s="1"/>
  <c r="AZ83" i="11"/>
  <c r="BA87" i="11"/>
  <c r="AZ99" i="11"/>
  <c r="AZ133" i="11"/>
  <c r="EF133" i="11" s="1"/>
  <c r="BF137" i="11"/>
  <c r="BB139" i="11"/>
  <c r="BG142" i="11"/>
  <c r="BA145" i="11"/>
  <c r="BD156" i="11"/>
  <c r="BB169" i="11"/>
  <c r="BA178" i="11"/>
  <c r="AZ193" i="11"/>
  <c r="EF193" i="11" s="1"/>
  <c r="BA250" i="11"/>
  <c r="BA150" i="11"/>
  <c r="AZ150" i="11"/>
  <c r="EF150" i="11" s="1"/>
  <c r="AZ177" i="11"/>
  <c r="EF177" i="11" s="1"/>
  <c r="BB189" i="11"/>
  <c r="AZ189" i="11"/>
  <c r="EF189" i="11" s="1"/>
  <c r="BA201" i="11"/>
  <c r="AZ139" i="11"/>
  <c r="BC151" i="11"/>
  <c r="AZ185" i="11"/>
  <c r="EF185" i="11" s="1"/>
  <c r="BQ32" i="11"/>
  <c r="AZ32" i="11"/>
  <c r="EF32" i="11" s="1"/>
  <c r="BB87" i="11"/>
  <c r="BC97" i="11"/>
  <c r="BD99" i="11"/>
  <c r="BA133" i="11"/>
  <c r="BC136" i="11"/>
  <c r="BD139" i="11"/>
  <c r="AZ42" i="11"/>
  <c r="EF42" i="11" s="1"/>
  <c r="BA76" i="11"/>
  <c r="BA83" i="11"/>
  <c r="AZ97" i="11"/>
  <c r="BB99" i="11"/>
  <c r="BA118" i="11"/>
  <c r="AZ136" i="11"/>
  <c r="BC139" i="11"/>
  <c r="BU140" i="11"/>
  <c r="BA153" i="11"/>
  <c r="AZ174" i="11"/>
  <c r="EF174" i="11" s="1"/>
  <c r="BA193" i="11"/>
  <c r="AZ205" i="11"/>
  <c r="EF205" i="11" s="1"/>
  <c r="BA240" i="11"/>
  <c r="BB256" i="11"/>
  <c r="AZ15" i="11"/>
  <c r="EF15" i="11" s="1"/>
  <c r="AZ39" i="11"/>
  <c r="BB249" i="11"/>
  <c r="BA8" i="11"/>
  <c r="BA12" i="11"/>
  <c r="AZ12" i="11"/>
  <c r="EF12" i="11" s="1"/>
  <c r="AZ200" i="11"/>
  <c r="EF200" i="11" s="1"/>
  <c r="EF254" i="11"/>
  <c r="AZ258" i="11"/>
  <c r="EF258" i="11" s="1"/>
  <c r="AZ259" i="11"/>
  <c r="BA259" i="11"/>
  <c r="AZ28" i="11"/>
  <c r="EF28" i="11" s="1"/>
  <c r="AZ251" i="11"/>
  <c r="EF251" i="11" s="1"/>
  <c r="BA219" i="11"/>
  <c r="BA223" i="11"/>
  <c r="AZ228" i="11"/>
  <c r="EF228" i="11" s="1"/>
  <c r="AZ244" i="11"/>
  <c r="EF244" i="11" s="1"/>
  <c r="BB31" i="11"/>
  <c r="AZ223" i="11"/>
  <c r="EF223" i="11" s="1"/>
  <c r="BB192" i="11"/>
  <c r="BA195" i="11"/>
  <c r="BA42" i="11"/>
  <c r="BC56" i="11"/>
  <c r="BA75" i="11"/>
  <c r="BN206" i="11"/>
  <c r="AZ216" i="11"/>
  <c r="EF216" i="11" s="1"/>
  <c r="AZ232" i="11"/>
  <c r="EF232" i="11" s="1"/>
  <c r="BQ206" i="11"/>
  <c r="AZ9" i="11"/>
  <c r="EF9" i="11" s="1"/>
  <c r="BA9" i="11"/>
  <c r="BC232" i="11"/>
  <c r="BA39" i="11"/>
  <c r="BB42" i="11"/>
  <c r="BQ56" i="11"/>
  <c r="AZ80" i="11"/>
  <c r="EF80" i="11" s="1"/>
  <c r="BB97" i="11"/>
  <c r="BA99" i="11"/>
  <c r="BO206" i="11"/>
  <c r="BA216" i="11"/>
  <c r="BA232" i="11"/>
  <c r="AZ51" i="11"/>
  <c r="EF51" i="11" s="1"/>
  <c r="AZ68" i="11"/>
  <c r="EF68" i="11" s="1"/>
  <c r="BA85" i="11"/>
  <c r="BA231" i="11"/>
  <c r="BA237" i="11"/>
  <c r="BB247" i="11"/>
  <c r="BB250" i="11"/>
  <c r="AZ79" i="11"/>
  <c r="BC96" i="11"/>
  <c r="BA98" i="11"/>
  <c r="BA104" i="11"/>
  <c r="AZ104" i="11"/>
  <c r="EF104" i="11" s="1"/>
  <c r="BH93" i="11"/>
  <c r="BC100" i="11"/>
  <c r="BF107" i="11"/>
  <c r="BC109" i="11"/>
  <c r="BC114" i="11"/>
  <c r="BA116" i="11"/>
  <c r="BA122" i="11"/>
  <c r="BD127" i="11"/>
  <c r="BB129" i="11"/>
  <c r="BA129" i="11"/>
  <c r="BJ133" i="11"/>
  <c r="BW136" i="11"/>
  <c r="BU136" i="11"/>
  <c r="BC138" i="11"/>
  <c r="BD141" i="11"/>
  <c r="BA152" i="11"/>
  <c r="BA154" i="11"/>
  <c r="AZ154" i="11"/>
  <c r="BF155" i="11"/>
  <c r="BA157" i="11"/>
  <c r="BD161" i="11"/>
  <c r="BC166" i="11"/>
  <c r="BM167" i="11"/>
  <c r="BB175" i="11"/>
  <c r="BB214" i="11"/>
  <c r="BA248" i="11"/>
  <c r="BA109" i="11"/>
  <c r="BA114" i="11"/>
  <c r="BC124" i="11"/>
  <c r="AZ129" i="11"/>
  <c r="EF129" i="11" s="1"/>
  <c r="BD137" i="11"/>
  <c r="CA140" i="11"/>
  <c r="BB141" i="11"/>
  <c r="BG144" i="11"/>
  <c r="BB151" i="11"/>
  <c r="AZ153" i="11"/>
  <c r="BJ167" i="11"/>
  <c r="BL170" i="11"/>
  <c r="BA214" i="11"/>
  <c r="AZ4" i="11"/>
  <c r="EF4" i="11" s="1"/>
  <c r="BA119" i="11"/>
  <c r="AZ128" i="11"/>
  <c r="EF128" i="11" s="1"/>
  <c r="AZ132" i="11"/>
  <c r="BA135" i="11"/>
  <c r="BH137" i="11"/>
  <c r="BW144" i="11"/>
  <c r="BU144" i="11"/>
  <c r="BE146" i="11"/>
  <c r="BK147" i="11"/>
  <c r="BJ147" i="11"/>
  <c r="BE151" i="11"/>
  <c r="BE156" i="11"/>
  <c r="BE163" i="11"/>
  <c r="BA165" i="11"/>
  <c r="BA167" i="11"/>
  <c r="AZ167" i="11"/>
  <c r="BA168" i="11"/>
  <c r="BM170" i="11"/>
  <c r="BD173" i="11"/>
  <c r="BB173" i="11"/>
  <c r="BA181" i="11"/>
  <c r="AZ181" i="11"/>
  <c r="EF181" i="11" s="1"/>
  <c r="AZ184" i="11"/>
  <c r="EF184" i="11" s="1"/>
  <c r="BB187" i="11"/>
  <c r="BB210" i="11"/>
  <c r="BA215" i="11"/>
  <c r="AZ221" i="11"/>
  <c r="EF221" i="11" s="1"/>
  <c r="BB93" i="11"/>
  <c r="BH95" i="11"/>
  <c r="BS102" i="11"/>
  <c r="BA105" i="11"/>
  <c r="BB107" i="11"/>
  <c r="BD115" i="11"/>
  <c r="BA121" i="11"/>
  <c r="BA127" i="11"/>
  <c r="BA138" i="11"/>
  <c r="BB144" i="11"/>
  <c r="BI147" i="11"/>
  <c r="BD151" i="11"/>
  <c r="BC156" i="11"/>
  <c r="BD162" i="11"/>
  <c r="BL167" i="11"/>
  <c r="BA175" i="11"/>
  <c r="BA187" i="11"/>
  <c r="AZ210" i="11"/>
  <c r="AZ248" i="11"/>
  <c r="AZ61" i="11"/>
  <c r="EF61" i="11" s="1"/>
  <c r="BA67" i="11"/>
  <c r="AZ67" i="11"/>
  <c r="EF67" i="11" s="1"/>
  <c r="BA55" i="11"/>
  <c r="BF63" i="11"/>
  <c r="AZ90" i="11"/>
  <c r="EF90" i="11" s="1"/>
  <c r="AZ182" i="11"/>
  <c r="BA185" i="11"/>
  <c r="BA188" i="11"/>
  <c r="BB216" i="11"/>
  <c r="AZ226" i="11"/>
  <c r="EF226" i="11" s="1"/>
  <c r="BA229" i="11"/>
  <c r="BB235" i="11"/>
  <c r="AZ44" i="11"/>
  <c r="EF44" i="11" s="1"/>
  <c r="AZ78" i="11"/>
  <c r="EF78" i="11" s="1"/>
  <c r="AZ84" i="11"/>
  <c r="EF84" i="11" s="1"/>
  <c r="BA249" i="11"/>
  <c r="AZ57" i="11"/>
  <c r="EF57" i="11" s="1"/>
  <c r="AZ14" i="11"/>
  <c r="AZ23" i="11"/>
  <c r="AZ49" i="11"/>
  <c r="BA43" i="11"/>
  <c r="AZ137" i="11"/>
  <c r="BB11" i="11"/>
  <c r="BB38" i="11"/>
  <c r="AZ53" i="11"/>
  <c r="BA58" i="11"/>
  <c r="EG58" i="11" s="1"/>
  <c r="AZ64" i="11"/>
  <c r="EF64" i="11" s="1"/>
  <c r="BD71" i="11"/>
  <c r="BA125" i="11"/>
  <c r="BP133" i="11"/>
  <c r="AZ58" i="11"/>
  <c r="EF58" i="11" s="1"/>
  <c r="BA92" i="11"/>
  <c r="BR133" i="11"/>
  <c r="BC146" i="11"/>
  <c r="BB146" i="11"/>
  <c r="BY160" i="11"/>
  <c r="BA162" i="11"/>
  <c r="BA163" i="11"/>
  <c r="BF164" i="11"/>
  <c r="BD170" i="11"/>
  <c r="BB171" i="11"/>
  <c r="BB43" i="11"/>
  <c r="AZ46" i="11"/>
  <c r="EF46" i="11" s="1"/>
  <c r="BU48" i="11"/>
  <c r="AZ48" i="11"/>
  <c r="EF48" i="11" s="1"/>
  <c r="AZ59" i="11"/>
  <c r="EF59" i="11" s="1"/>
  <c r="BA65" i="11"/>
  <c r="BS94" i="11"/>
  <c r="AZ96" i="11"/>
  <c r="EF96" i="11" s="1"/>
  <c r="BA101" i="11"/>
  <c r="AZ103" i="11"/>
  <c r="BC105" i="11"/>
  <c r="BV107" i="11"/>
  <c r="BR107" i="11"/>
  <c r="BA111" i="11"/>
  <c r="AZ117" i="11"/>
  <c r="BB147" i="11"/>
  <c r="BA149" i="11"/>
  <c r="BD154" i="11"/>
  <c r="BA156" i="11"/>
  <c r="AZ156" i="11"/>
  <c r="EF156" i="11" s="1"/>
  <c r="BP107" i="11"/>
  <c r="BA137" i="11"/>
  <c r="BG152" i="11"/>
  <c r="BB164" i="11"/>
  <c r="BA18" i="11"/>
  <c r="AZ18" i="11"/>
  <c r="BA36" i="11"/>
  <c r="BH129" i="11"/>
  <c r="BA131" i="11"/>
  <c r="BC158" i="11"/>
  <c r="AZ34" i="11"/>
  <c r="EG34" i="11" s="1"/>
  <c r="AZ55" i="11"/>
  <c r="AZ115" i="11"/>
  <c r="BC121" i="11"/>
  <c r="AZ146" i="11"/>
  <c r="AZ113" i="11"/>
  <c r="EF113" i="11" s="1"/>
  <c r="BF121" i="11"/>
  <c r="BD121" i="11"/>
  <c r="AZ36" i="11"/>
  <c r="EF36" i="11" s="1"/>
  <c r="AZ43" i="11"/>
  <c r="EF43" i="11" s="1"/>
  <c r="AZ101" i="11"/>
  <c r="BY138" i="11"/>
  <c r="BA146" i="11"/>
  <c r="AZ162" i="11"/>
  <c r="AZ7" i="11"/>
  <c r="EF7" i="11" s="1"/>
  <c r="BB7" i="11"/>
  <c r="BA11" i="11"/>
  <c r="AZ26" i="11"/>
  <c r="EF26" i="11" s="1"/>
  <c r="BA28" i="11"/>
  <c r="BA38" i="11"/>
  <c r="BQ40" i="11"/>
  <c r="BD53" i="11"/>
  <c r="AZ74" i="11"/>
  <c r="EF74" i="11" s="1"/>
  <c r="BA22" i="11"/>
  <c r="BB22" i="11"/>
  <c r="BD16" i="11"/>
  <c r="BA27" i="11"/>
  <c r="BF71" i="11"/>
  <c r="BJ95" i="11"/>
  <c r="BA110" i="11"/>
  <c r="BB125" i="11"/>
  <c r="BC129" i="11"/>
  <c r="CA138" i="11"/>
  <c r="AZ158" i="11"/>
  <c r="BC164" i="11"/>
  <c r="AZ255" i="11"/>
  <c r="BA176" i="11"/>
  <c r="AZ197" i="11"/>
  <c r="EF197" i="11" s="1"/>
  <c r="BA255" i="11"/>
  <c r="AZ31" i="11"/>
  <c r="BL95" i="11"/>
  <c r="AZ100" i="11"/>
  <c r="BA102" i="11"/>
  <c r="BA108" i="11"/>
  <c r="BC110" i="11"/>
  <c r="BC125" i="11"/>
  <c r="BD129" i="11"/>
  <c r="BB143" i="11"/>
  <c r="BB154" i="11"/>
  <c r="BA158" i="11"/>
  <c r="BD164" i="11"/>
  <c r="BG166" i="11"/>
  <c r="AZ106" i="11"/>
  <c r="EF106" i="11" s="1"/>
  <c r="BB208" i="11"/>
  <c r="BA213" i="11"/>
  <c r="AZ13" i="11"/>
  <c r="EF13" i="11" s="1"/>
  <c r="BA77" i="11"/>
  <c r="BA179" i="11"/>
  <c r="AZ19" i="11"/>
  <c r="AZ22" i="11"/>
  <c r="BA31" i="11"/>
  <c r="BB71" i="11"/>
  <c r="BB73" i="11"/>
  <c r="BB75" i="11"/>
  <c r="BR95" i="11"/>
  <c r="BA100" i="11"/>
  <c r="BC102" i="11"/>
  <c r="BC108" i="11"/>
  <c r="BC113" i="11"/>
  <c r="AZ125" i="11"/>
  <c r="BF129" i="11"/>
  <c r="BC154" i="11"/>
  <c r="BB158" i="11"/>
  <c r="BW160" i="11"/>
  <c r="BA164" i="11"/>
  <c r="BE164" i="11"/>
  <c r="BH166" i="11"/>
  <c r="AZ179" i="11"/>
  <c r="BB39" i="11"/>
  <c r="BA172" i="11"/>
  <c r="BA53" i="11"/>
  <c r="AZ21" i="11"/>
  <c r="BA21" i="11"/>
  <c r="BA30" i="11"/>
  <c r="BA49" i="11"/>
  <c r="BA81" i="11"/>
  <c r="AZ5" i="11"/>
  <c r="EF5" i="11" s="1"/>
  <c r="AZ62" i="11"/>
  <c r="EF62" i="11" s="1"/>
  <c r="EG235" i="11"/>
  <c r="BC11" i="11"/>
  <c r="BC7" i="11"/>
  <c r="EF206" i="11"/>
  <c r="BU56" i="11"/>
  <c r="BS110" i="11"/>
  <c r="BV95" i="11"/>
  <c r="CC138" i="11"/>
  <c r="BB28" i="11"/>
  <c r="BA33" i="11"/>
  <c r="BA41" i="11"/>
  <c r="EG41" i="11" s="1"/>
  <c r="AZ6" i="11"/>
  <c r="BC42" i="11"/>
  <c r="BQ58" i="11"/>
  <c r="BA24" i="11"/>
  <c r="BT95" i="11"/>
  <c r="BA10" i="11"/>
  <c r="BA14" i="11"/>
  <c r="BA19" i="11"/>
  <c r="BA25" i="11"/>
  <c r="BE31" i="11"/>
  <c r="BC34" i="11"/>
  <c r="BQ50" i="11"/>
  <c r="BF89" i="11"/>
  <c r="BU134" i="11"/>
  <c r="BS56" i="11"/>
  <c r="BC38" i="11"/>
  <c r="BQ54" i="11"/>
  <c r="BA7" i="11"/>
  <c r="BB15" i="11"/>
  <c r="BS40" i="11"/>
  <c r="BA45" i="11"/>
  <c r="BF53" i="11"/>
  <c r="BU102" i="11"/>
  <c r="AZ50" i="11"/>
  <c r="AZ66" i="11"/>
  <c r="EF66" i="11" s="1"/>
  <c r="AZ82" i="11"/>
  <c r="EF82" i="11" s="1"/>
  <c r="AZ25" i="11"/>
  <c r="AZ33" i="11"/>
  <c r="BA66" i="11"/>
  <c r="BC73" i="11"/>
  <c r="AZ54" i="11"/>
  <c r="AZ70" i="11"/>
  <c r="EF70" i="11" s="1"/>
  <c r="AZ86" i="11"/>
  <c r="AZ30" i="11"/>
  <c r="BA82" i="11"/>
  <c r="BN95" i="11"/>
  <c r="AZ120" i="11"/>
  <c r="BU138" i="11"/>
  <c r="BW140" i="11"/>
  <c r="BD142" i="11"/>
  <c r="BI142" i="11"/>
  <c r="AZ144" i="11"/>
  <c r="BD144" i="11"/>
  <c r="AZ38" i="11"/>
  <c r="BA86" i="11"/>
  <c r="BB89" i="11"/>
  <c r="BF93" i="11"/>
  <c r="BP95" i="11"/>
  <c r="BN107" i="11"/>
  <c r="BA120" i="11"/>
  <c r="BW138" i="11"/>
  <c r="BY140" i="11"/>
  <c r="BE142" i="11"/>
  <c r="BA144" i="11"/>
  <c r="BE144" i="11"/>
  <c r="BA73" i="11"/>
  <c r="BA89" i="11"/>
  <c r="BF16" i="11"/>
  <c r="EF198" i="11"/>
  <c r="BC24" i="11"/>
  <c r="BC40" i="11"/>
  <c r="BE53" i="11"/>
  <c r="BB88" i="11"/>
  <c r="BG145" i="11"/>
  <c r="BB160" i="11"/>
  <c r="AZ16" i="11"/>
  <c r="BB24" i="11"/>
  <c r="AZ40" i="11"/>
  <c r="BC53" i="11"/>
  <c r="AZ72" i="11"/>
  <c r="EF72" i="11" s="1"/>
  <c r="BC88" i="11"/>
  <c r="BD125" i="11"/>
  <c r="BA148" i="11"/>
  <c r="BC16" i="11"/>
  <c r="BD31" i="11"/>
  <c r="AZ60" i="11"/>
  <c r="AZ76" i="11"/>
  <c r="BE89" i="11"/>
  <c r="BA93" i="11"/>
  <c r="BF113" i="11"/>
  <c r="BD75" i="11"/>
  <c r="BE113" i="11"/>
  <c r="BF125" i="11"/>
  <c r="BA16" i="11"/>
  <c r="BA40" i="11"/>
  <c r="AZ56" i="11"/>
  <c r="BA72" i="11"/>
  <c r="AZ160" i="11"/>
  <c r="BA64" i="11"/>
  <c r="BC71" i="11"/>
  <c r="BA80" i="11"/>
  <c r="BB102" i="11"/>
  <c r="BB110" i="11"/>
  <c r="BB114" i="11"/>
  <c r="BB118" i="11"/>
  <c r="BE129" i="11"/>
  <c r="AZ195" i="11"/>
  <c r="BB56" i="11"/>
  <c r="BB72" i="11"/>
  <c r="BB148" i="11"/>
  <c r="BC148" i="11"/>
  <c r="BP206" i="11"/>
  <c r="AZ8" i="11"/>
  <c r="BB16" i="11"/>
  <c r="AZ24" i="11"/>
  <c r="BC31" i="11"/>
  <c r="BB34" i="11"/>
  <c r="BB40" i="11"/>
  <c r="BA56" i="11"/>
  <c r="BC72" i="11"/>
  <c r="AZ88" i="11"/>
  <c r="EF88" i="11" s="1"/>
  <c r="BA160" i="11"/>
  <c r="BH71" i="11"/>
  <c r="BC75" i="11"/>
  <c r="BC95" i="11"/>
  <c r="BC99" i="11"/>
  <c r="BC107" i="11"/>
  <c r="BC115" i="11"/>
  <c r="BA140" i="11"/>
  <c r="AZ126" i="11"/>
  <c r="BB136" i="11"/>
  <c r="BE137" i="11"/>
  <c r="BK142" i="11"/>
  <c r="BH142" i="11"/>
  <c r="BC143" i="11"/>
  <c r="BF152" i="11"/>
  <c r="BB100" i="11"/>
  <c r="BB108" i="11"/>
  <c r="BB120" i="11"/>
  <c r="BB124" i="11"/>
  <c r="BC127" i="11"/>
  <c r="AZ130" i="11"/>
  <c r="BD146" i="11"/>
  <c r="BA173" i="11"/>
  <c r="BE125" i="11"/>
  <c r="AZ134" i="11"/>
  <c r="BF144" i="11"/>
  <c r="EF225" i="11"/>
  <c r="EF218" i="11"/>
  <c r="EF220" i="11"/>
  <c r="EF164" i="11"/>
  <c r="EF157" i="11"/>
  <c r="EF141" i="11"/>
  <c r="EF112" i="11"/>
  <c r="EF149" i="11"/>
  <c r="EF140" i="11"/>
  <c r="EF114" i="11"/>
  <c r="EF173" i="11"/>
  <c r="EF172" i="11"/>
  <c r="EF98" i="11"/>
  <c r="EF122" i="11"/>
  <c r="EF63" i="11"/>
  <c r="EF52" i="11"/>
  <c r="EF37" i="11"/>
  <c r="EF35" i="11"/>
  <c r="EF27" i="11"/>
  <c r="J35" i="12"/>
  <c r="EE261" i="11"/>
  <c r="CO261" i="11"/>
  <c r="AY261" i="11"/>
  <c r="I19" i="8"/>
  <c r="I20" i="8"/>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4" i="1"/>
  <c r="BJ166" i="11" l="1"/>
  <c r="BK166" i="11"/>
  <c r="BE227" i="11"/>
  <c r="BF227" i="11"/>
  <c r="BC32" i="11"/>
  <c r="BA196" i="11"/>
  <c r="BA224" i="11"/>
  <c r="EF39" i="11"/>
  <c r="BC94" i="11"/>
  <c r="EF243" i="11"/>
  <c r="EG76" i="11"/>
  <c r="BB9" i="11"/>
  <c r="BB112" i="11"/>
  <c r="BC222" i="11"/>
  <c r="EG11" i="11"/>
  <c r="EH204" i="11"/>
  <c r="EG216" i="11"/>
  <c r="BC23" i="11"/>
  <c r="EG26" i="11"/>
  <c r="BR129" i="11"/>
  <c r="EG55" i="11"/>
  <c r="EF204" i="11"/>
  <c r="EG14" i="11"/>
  <c r="BB116" i="11"/>
  <c r="BC122" i="11"/>
  <c r="BS32" i="11"/>
  <c r="BB36" i="11"/>
  <c r="EG81" i="11"/>
  <c r="EG28" i="11"/>
  <c r="EG196" i="11"/>
  <c r="EG178" i="11"/>
  <c r="EG210" i="11"/>
  <c r="EH203" i="11"/>
  <c r="EG217" i="11"/>
  <c r="EH199" i="11"/>
  <c r="EG219" i="11"/>
  <c r="EH239" i="11"/>
  <c r="EG201" i="11"/>
  <c r="EG213" i="11"/>
  <c r="BA189" i="11"/>
  <c r="EG189" i="11" s="1"/>
  <c r="EG190" i="11"/>
  <c r="BB239" i="11"/>
  <c r="BB207" i="11"/>
  <c r="EG42" i="11"/>
  <c r="EG12" i="11"/>
  <c r="BB35" i="11"/>
  <c r="BA47" i="11"/>
  <c r="EI199" i="11"/>
  <c r="BD8" i="11"/>
  <c r="BC83" i="11"/>
  <c r="EG45" i="11"/>
  <c r="EG214" i="11"/>
  <c r="BD83" i="11"/>
  <c r="EG224" i="11"/>
  <c r="BA35" i="11"/>
  <c r="EF217" i="11"/>
  <c r="EF257" i="11"/>
  <c r="BC8" i="11"/>
  <c r="BB26" i="11"/>
  <c r="BC35" i="11"/>
  <c r="BC26" i="11"/>
  <c r="BA63" i="11"/>
  <c r="EG18" i="11"/>
  <c r="EF158" i="11"/>
  <c r="EF14" i="11"/>
  <c r="BF83" i="11"/>
  <c r="EG50" i="11"/>
  <c r="BB217" i="11"/>
  <c r="EH256" i="11"/>
  <c r="EG179" i="11"/>
  <c r="EG215" i="11"/>
  <c r="BC239" i="11"/>
  <c r="BC217" i="11"/>
  <c r="BD257" i="11"/>
  <c r="BB245" i="11"/>
  <c r="BA233" i="11"/>
  <c r="BD204" i="11"/>
  <c r="BA180" i="11"/>
  <c r="EG180" i="11" s="1"/>
  <c r="BB236" i="11"/>
  <c r="EH236" i="11" s="1"/>
  <c r="BD199" i="11"/>
  <c r="BC183" i="11"/>
  <c r="BA225" i="11"/>
  <c r="EG227" i="11"/>
  <c r="BB98" i="11"/>
  <c r="BB32" i="11"/>
  <c r="BA32" i="11"/>
  <c r="EG32" i="11" s="1"/>
  <c r="EG259" i="11"/>
  <c r="BF243" i="11"/>
  <c r="BC220" i="11"/>
  <c r="BA241" i="11"/>
  <c r="BC212" i="11"/>
  <c r="BA252" i="11"/>
  <c r="EG252" i="11" s="1"/>
  <c r="BA211" i="11"/>
  <c r="BC203" i="11"/>
  <c r="BA191" i="11"/>
  <c r="EG191" i="11" s="1"/>
  <c r="BC87" i="11"/>
  <c r="BB219" i="11"/>
  <c r="BC192" i="11"/>
  <c r="BA242" i="11"/>
  <c r="BA209" i="11"/>
  <c r="EG209" i="11" s="1"/>
  <c r="EF242" i="11"/>
  <c r="EH193" i="11"/>
  <c r="BD138" i="11"/>
  <c r="BC55" i="11"/>
  <c r="BN129" i="11"/>
  <c r="BA228" i="11"/>
  <c r="EG228" i="11" s="1"/>
  <c r="BA234" i="11"/>
  <c r="EG234" i="11" s="1"/>
  <c r="EI206" i="11"/>
  <c r="BA61" i="11"/>
  <c r="EG61" i="11" s="1"/>
  <c r="BA51" i="11"/>
  <c r="EH222" i="11"/>
  <c r="EG194" i="11"/>
  <c r="BC246" i="11"/>
  <c r="BA238" i="11"/>
  <c r="EG238" i="11" s="1"/>
  <c r="BA230" i="11"/>
  <c r="EG230" i="11" s="1"/>
  <c r="EG251" i="11"/>
  <c r="BC178" i="11"/>
  <c r="BB201" i="11"/>
  <c r="BA177" i="11"/>
  <c r="EG177" i="11" s="1"/>
  <c r="BB205" i="11"/>
  <c r="EG205" i="11"/>
  <c r="BE141" i="11"/>
  <c r="BC171" i="11"/>
  <c r="BB122" i="11"/>
  <c r="BG154" i="11"/>
  <c r="BA57" i="11"/>
  <c r="EG57" i="11" s="1"/>
  <c r="BF158" i="11"/>
  <c r="BD123" i="11"/>
  <c r="BA202" i="11"/>
  <c r="EG202" i="11" s="1"/>
  <c r="BB190" i="11"/>
  <c r="BC249" i="11"/>
  <c r="BE139" i="11"/>
  <c r="BB133" i="11"/>
  <c r="BD97" i="11"/>
  <c r="BB251" i="11"/>
  <c r="BA186" i="11"/>
  <c r="BC174" i="11"/>
  <c r="BC167" i="11"/>
  <c r="BG162" i="11"/>
  <c r="BB155" i="11"/>
  <c r="BC145" i="11"/>
  <c r="BC112" i="11"/>
  <c r="EH201" i="11"/>
  <c r="BB240" i="11"/>
  <c r="BF99" i="11"/>
  <c r="BD87" i="11"/>
  <c r="BD169" i="11"/>
  <c r="BB166" i="11"/>
  <c r="BA166" i="11"/>
  <c r="BB159" i="11"/>
  <c r="BD153" i="11"/>
  <c r="BB91" i="11"/>
  <c r="BB104" i="11"/>
  <c r="BC123" i="11"/>
  <c r="BC193" i="11"/>
  <c r="BH8" i="11"/>
  <c r="BJ164" i="11"/>
  <c r="BA258" i="11"/>
  <c r="EG258" i="11" s="1"/>
  <c r="BA200" i="11"/>
  <c r="EF179" i="11"/>
  <c r="EF259" i="11"/>
  <c r="BC187" i="11"/>
  <c r="BB52" i="11"/>
  <c r="BB94" i="11"/>
  <c r="BG31" i="11"/>
  <c r="BB8" i="11"/>
  <c r="BP129" i="11"/>
  <c r="BF8" i="11"/>
  <c r="BW154" i="11"/>
  <c r="BF154" i="11"/>
  <c r="EG255" i="11"/>
  <c r="BE154" i="11"/>
  <c r="BB259" i="11"/>
  <c r="EH259" i="11" s="1"/>
  <c r="BC52" i="11"/>
  <c r="BE73" i="11"/>
  <c r="BI164" i="11"/>
  <c r="BH164" i="11"/>
  <c r="BG164" i="11"/>
  <c r="EG248" i="11"/>
  <c r="EG223" i="11"/>
  <c r="BA254" i="11"/>
  <c r="EG254" i="11" s="1"/>
  <c r="BB196" i="11"/>
  <c r="EH196" i="11" s="1"/>
  <c r="EH26" i="11"/>
  <c r="EG80" i="11"/>
  <c r="BC63" i="11"/>
  <c r="BT107" i="11"/>
  <c r="BC247" i="11"/>
  <c r="BB234" i="11"/>
  <c r="BB85" i="11"/>
  <c r="BD232" i="11"/>
  <c r="BA244" i="11"/>
  <c r="BA4" i="11"/>
  <c r="BT133" i="11"/>
  <c r="BB4" i="11"/>
  <c r="CC160" i="11"/>
  <c r="BD63" i="11"/>
  <c r="EG181" i="11"/>
  <c r="BA68" i="11"/>
  <c r="BB51" i="11"/>
  <c r="BC36" i="11"/>
  <c r="EH214" i="11"/>
  <c r="BB223" i="11"/>
  <c r="EF248" i="11"/>
  <c r="BC4" i="11"/>
  <c r="EG222" i="11"/>
  <c r="EF255" i="11"/>
  <c r="EG74" i="11"/>
  <c r="BQ48" i="11"/>
  <c r="EF210" i="11"/>
  <c r="BA79" i="11"/>
  <c r="BC250" i="11"/>
  <c r="BB237" i="11"/>
  <c r="BB231" i="11"/>
  <c r="BA198" i="11"/>
  <c r="BB44" i="11"/>
  <c r="BC207" i="11"/>
  <c r="BB202" i="11"/>
  <c r="EF34" i="11"/>
  <c r="EH216" i="11"/>
  <c r="EF182" i="11"/>
  <c r="BE121" i="11"/>
  <c r="BV133" i="11"/>
  <c r="BB18" i="11"/>
  <c r="BA78" i="11"/>
  <c r="EG78" i="11" s="1"/>
  <c r="BC235" i="11"/>
  <c r="BB229" i="11"/>
  <c r="EH229" i="11" s="1"/>
  <c r="BC219" i="11"/>
  <c r="BD192" i="11"/>
  <c r="BB185" i="11"/>
  <c r="BD178" i="11"/>
  <c r="BB248" i="11"/>
  <c r="BC214" i="11"/>
  <c r="BC175" i="11"/>
  <c r="BN167" i="11"/>
  <c r="BE161" i="11"/>
  <c r="BG155" i="11"/>
  <c r="BB152" i="11"/>
  <c r="BE138" i="11"/>
  <c r="BL133" i="11"/>
  <c r="BF127" i="11"/>
  <c r="BC116" i="11"/>
  <c r="BD109" i="11"/>
  <c r="BB67" i="11"/>
  <c r="BA59" i="11"/>
  <c r="EG59" i="11" s="1"/>
  <c r="BA84" i="11"/>
  <c r="BD55" i="11"/>
  <c r="BB215" i="11"/>
  <c r="BD187" i="11"/>
  <c r="BN170" i="11"/>
  <c r="BF163" i="11"/>
  <c r="BB135" i="11"/>
  <c r="BA128" i="11"/>
  <c r="BB119" i="11"/>
  <c r="BS98" i="11"/>
  <c r="BC98" i="11"/>
  <c r="EG30" i="11"/>
  <c r="BC43" i="11"/>
  <c r="BL129" i="11"/>
  <c r="BB55" i="11"/>
  <c r="BB57" i="11"/>
  <c r="BA226" i="11"/>
  <c r="EG226" i="11" s="1"/>
  <c r="BC216" i="11"/>
  <c r="BB188" i="11"/>
  <c r="BA182" i="11"/>
  <c r="BA90" i="11"/>
  <c r="BB224" i="11"/>
  <c r="BA221" i="11"/>
  <c r="EG221" i="11" s="1"/>
  <c r="BB253" i="11"/>
  <c r="BB228" i="11"/>
  <c r="BC170" i="11"/>
  <c r="BB170" i="11"/>
  <c r="BD166" i="11"/>
  <c r="BB157" i="11"/>
  <c r="BF141" i="11"/>
  <c r="BH107" i="11"/>
  <c r="BJ93" i="11"/>
  <c r="BF151" i="11"/>
  <c r="EH34" i="11"/>
  <c r="BC14" i="11"/>
  <c r="BA48" i="11"/>
  <c r="EG48" i="11" s="1"/>
  <c r="BS48" i="11"/>
  <c r="CE160" i="11"/>
  <c r="CA160" i="11"/>
  <c r="BQ52" i="11"/>
  <c r="BA44" i="11"/>
  <c r="EG44" i="11" s="1"/>
  <c r="BC210" i="11"/>
  <c r="BA184" i="11"/>
  <c r="EG184" i="11" s="1"/>
  <c r="BB168" i="11"/>
  <c r="BB165" i="11"/>
  <c r="BF156" i="11"/>
  <c r="BB150" i="11"/>
  <c r="BJ137" i="11"/>
  <c r="BA132" i="11"/>
  <c r="BH123" i="11"/>
  <c r="BJ115" i="11"/>
  <c r="BC104" i="11"/>
  <c r="BD7" i="11"/>
  <c r="BA5" i="11"/>
  <c r="EG5" i="11" s="1"/>
  <c r="BB14" i="11"/>
  <c r="BD158" i="11"/>
  <c r="BB131" i="11"/>
  <c r="BB149" i="11"/>
  <c r="BA117" i="11"/>
  <c r="BA103" i="11"/>
  <c r="BB96" i="11"/>
  <c r="BA96" i="11"/>
  <c r="BE170" i="11"/>
  <c r="BB163" i="11"/>
  <c r="CG160" i="11"/>
  <c r="BX133" i="11"/>
  <c r="EF134" i="11"/>
  <c r="BD43" i="11"/>
  <c r="BE158" i="11"/>
  <c r="BJ129" i="11"/>
  <c r="EF50" i="11"/>
  <c r="BD34" i="11"/>
  <c r="BB113" i="11"/>
  <c r="BA113" i="11"/>
  <c r="BG158" i="11"/>
  <c r="BY154" i="11"/>
  <c r="BC147" i="11"/>
  <c r="BB111" i="11"/>
  <c r="BD105" i="11"/>
  <c r="BB101" i="11"/>
  <c r="BB65" i="11"/>
  <c r="BA46" i="11"/>
  <c r="BD171" i="11"/>
  <c r="BK164" i="11"/>
  <c r="BC162" i="11"/>
  <c r="BB162" i="11"/>
  <c r="BB92" i="11"/>
  <c r="BA62" i="11"/>
  <c r="EG62" i="11" s="1"/>
  <c r="BB49" i="11"/>
  <c r="BC176" i="11"/>
  <c r="BB61" i="11"/>
  <c r="EG239" i="11"/>
  <c r="BC39" i="11"/>
  <c r="BE39" i="11"/>
  <c r="BB213" i="11"/>
  <c r="BB255" i="11"/>
  <c r="BA197" i="11"/>
  <c r="EG197" i="11" s="1"/>
  <c r="BB30" i="11"/>
  <c r="BB77" i="11"/>
  <c r="BD11" i="11"/>
  <c r="BB69" i="11"/>
  <c r="BB81" i="11"/>
  <c r="BA13" i="11"/>
  <c r="EG13" i="11" s="1"/>
  <c r="BC208" i="11"/>
  <c r="BA106" i="11"/>
  <c r="BF173" i="11"/>
  <c r="BL147" i="11"/>
  <c r="BB218" i="11"/>
  <c r="BG227" i="11"/>
  <c r="BS170" i="11"/>
  <c r="BB176" i="11"/>
  <c r="BD39" i="11"/>
  <c r="BC28" i="11"/>
  <c r="EG82" i="11"/>
  <c r="BB172" i="11"/>
  <c r="BB179" i="11"/>
  <c r="BB20" i="11"/>
  <c r="EG70" i="11"/>
  <c r="EG243" i="11"/>
  <c r="EG236" i="11"/>
  <c r="EG253" i="11"/>
  <c r="EG220" i="11"/>
  <c r="EF86" i="11"/>
  <c r="EG192" i="11"/>
  <c r="EG203" i="11"/>
  <c r="EH212" i="11"/>
  <c r="EG206" i="11"/>
  <c r="EG66" i="11"/>
  <c r="BH53" i="11"/>
  <c r="BC5" i="11"/>
  <c r="BT99" i="11"/>
  <c r="BE35" i="11"/>
  <c r="BU94" i="11"/>
  <c r="BS58" i="11"/>
  <c r="EF38" i="11"/>
  <c r="EG231" i="11"/>
  <c r="EF54" i="11"/>
  <c r="EG245" i="11"/>
  <c r="BB5" i="11"/>
  <c r="BX139" i="11"/>
  <c r="BE11" i="11"/>
  <c r="BC27" i="11"/>
  <c r="BW134" i="11"/>
  <c r="BS50" i="11"/>
  <c r="BE34" i="11"/>
  <c r="BB25" i="11"/>
  <c r="BE43" i="11"/>
  <c r="BB33" i="11"/>
  <c r="CD133" i="11"/>
  <c r="BY144" i="11"/>
  <c r="BL135" i="11"/>
  <c r="BP115" i="11"/>
  <c r="BU110" i="11"/>
  <c r="BD26" i="11"/>
  <c r="BA29" i="11"/>
  <c r="EG29" i="11" s="1"/>
  <c r="BU40" i="11"/>
  <c r="BS54" i="11"/>
  <c r="EH249" i="11"/>
  <c r="BZ139" i="11"/>
  <c r="BD35" i="11"/>
  <c r="BW102" i="11"/>
  <c r="BB45" i="11"/>
  <c r="BC15" i="11"/>
  <c r="BU98" i="11"/>
  <c r="BD38" i="11"/>
  <c r="BD14" i="11"/>
  <c r="BB10" i="11"/>
  <c r="BL103" i="11"/>
  <c r="EF30" i="11"/>
  <c r="EG257" i="11"/>
  <c r="BY136" i="11"/>
  <c r="BF73" i="11"/>
  <c r="BA37" i="11"/>
  <c r="BR151" i="11"/>
  <c r="CA132" i="11"/>
  <c r="BH89" i="11"/>
  <c r="BQ36" i="11"/>
  <c r="BB19" i="11"/>
  <c r="BD42" i="11"/>
  <c r="BA6" i="11"/>
  <c r="EG6" i="11" s="1"/>
  <c r="BB41" i="11"/>
  <c r="BQ28" i="11"/>
  <c r="CE138" i="11"/>
  <c r="BX95" i="11"/>
  <c r="CG154" i="11"/>
  <c r="CG140" i="11"/>
  <c r="BP111" i="11"/>
  <c r="BX107" i="11"/>
  <c r="BW56" i="11"/>
  <c r="BE7" i="11"/>
  <c r="BB134" i="11"/>
  <c r="BC134" i="11"/>
  <c r="BC173" i="11"/>
  <c r="BD108" i="11"/>
  <c r="BD100" i="11"/>
  <c r="BE143" i="11"/>
  <c r="BD143" i="11"/>
  <c r="BG137" i="11"/>
  <c r="BC86" i="11"/>
  <c r="BB86" i="11"/>
  <c r="BB70" i="11"/>
  <c r="BC70" i="11"/>
  <c r="BC54" i="11"/>
  <c r="BB54" i="11"/>
  <c r="BB140" i="11"/>
  <c r="BC140" i="11"/>
  <c r="BE75" i="11"/>
  <c r="EG246" i="11"/>
  <c r="BE108" i="11"/>
  <c r="BE100" i="11"/>
  <c r="EF195" i="11"/>
  <c r="BG129" i="11"/>
  <c r="BD118" i="11"/>
  <c r="BE118" i="11"/>
  <c r="BD110" i="11"/>
  <c r="BE110" i="11"/>
  <c r="BD102" i="11"/>
  <c r="BE102" i="11"/>
  <c r="BD94" i="11"/>
  <c r="BE94" i="11"/>
  <c r="BH83" i="11"/>
  <c r="BL166" i="11"/>
  <c r="BM166" i="11"/>
  <c r="BH154" i="11"/>
  <c r="BI154" i="11"/>
  <c r="BE16" i="11"/>
  <c r="BD160" i="11"/>
  <c r="BE160" i="11"/>
  <c r="BG121" i="11"/>
  <c r="BG96" i="11"/>
  <c r="BH16" i="11"/>
  <c r="EF60" i="11"/>
  <c r="EG212" i="11"/>
  <c r="EG249" i="11"/>
  <c r="BE128" i="11"/>
  <c r="BD128" i="11"/>
  <c r="BB130" i="11"/>
  <c r="BC130" i="11"/>
  <c r="BD120" i="11"/>
  <c r="BB126" i="11"/>
  <c r="BC126" i="11"/>
  <c r="BC82" i="11"/>
  <c r="BB82" i="11"/>
  <c r="BB66" i="11"/>
  <c r="BC66" i="11"/>
  <c r="BC50" i="11"/>
  <c r="BB50" i="11"/>
  <c r="BE95" i="11"/>
  <c r="BE36" i="11"/>
  <c r="BD36" i="11"/>
  <c r="CB139" i="11"/>
  <c r="BG100" i="11"/>
  <c r="BC195" i="11"/>
  <c r="BB195" i="11"/>
  <c r="BB80" i="11"/>
  <c r="BC80" i="11"/>
  <c r="BE71" i="11"/>
  <c r="BB64" i="11"/>
  <c r="BC64" i="11"/>
  <c r="BB48" i="11"/>
  <c r="BC48" i="11"/>
  <c r="EH243" i="11"/>
  <c r="BH125" i="11"/>
  <c r="BG89" i="11"/>
  <c r="BF31" i="11"/>
  <c r="BE124" i="11"/>
  <c r="BD124" i="11"/>
  <c r="BJ142" i="11"/>
  <c r="BE136" i="11"/>
  <c r="BD136" i="11"/>
  <c r="BD52" i="11"/>
  <c r="BE52" i="11"/>
  <c r="BS206" i="11"/>
  <c r="BR206" i="11"/>
  <c r="BE120" i="11"/>
  <c r="BD72" i="11"/>
  <c r="BE72" i="11"/>
  <c r="BD56" i="11"/>
  <c r="BE56" i="11"/>
  <c r="BD122" i="11"/>
  <c r="BE122" i="11"/>
  <c r="BD114" i="11"/>
  <c r="BE114" i="11"/>
  <c r="BM142" i="11"/>
  <c r="BH121" i="11"/>
  <c r="BH113" i="11"/>
  <c r="BI145" i="11"/>
  <c r="BH145" i="11"/>
  <c r="BD40" i="11"/>
  <c r="BE40" i="11"/>
  <c r="BE24" i="11"/>
  <c r="BD24" i="11"/>
  <c r="BG11" i="11"/>
  <c r="BF11" i="11"/>
  <c r="EH257" i="11"/>
  <c r="EG237" i="11"/>
  <c r="BH144" i="11"/>
  <c r="BI144" i="11"/>
  <c r="BG125" i="11"/>
  <c r="BG146" i="11"/>
  <c r="BF146" i="11"/>
  <c r="BE127" i="11"/>
  <c r="BD96" i="11"/>
  <c r="BI152" i="11"/>
  <c r="BH152" i="11"/>
  <c r="BB74" i="11"/>
  <c r="BC74" i="11"/>
  <c r="BB58" i="11"/>
  <c r="BC58" i="11"/>
  <c r="BE123" i="11"/>
  <c r="BE115" i="11"/>
  <c r="BE107" i="11"/>
  <c r="BE99" i="11"/>
  <c r="BJ71" i="11"/>
  <c r="BE148" i="11"/>
  <c r="BD148" i="11"/>
  <c r="BG120" i="11"/>
  <c r="BE32" i="11"/>
  <c r="BD32" i="11"/>
  <c r="BG113" i="11"/>
  <c r="BF75" i="11"/>
  <c r="BC93" i="11"/>
  <c r="BE83" i="11"/>
  <c r="BB76" i="11"/>
  <c r="BC76" i="11"/>
  <c r="BB60" i="11"/>
  <c r="BC60" i="11"/>
  <c r="BD28" i="11"/>
  <c r="BE28" i="11"/>
  <c r="BQ24" i="11"/>
  <c r="BE8" i="11"/>
  <c r="BE96" i="11"/>
  <c r="BD88" i="11"/>
  <c r="BE88" i="11"/>
  <c r="BE63" i="11"/>
  <c r="BG53" i="11"/>
  <c r="EG250" i="11"/>
  <c r="EG207" i="11"/>
  <c r="EH220" i="11"/>
  <c r="EG218" i="11"/>
  <c r="EG208" i="11"/>
  <c r="EG204" i="11"/>
  <c r="EG229" i="11"/>
  <c r="EG240" i="11"/>
  <c r="EH232" i="11"/>
  <c r="EG247" i="11"/>
  <c r="EG232" i="11"/>
  <c r="EG175" i="11"/>
  <c r="EG187" i="11"/>
  <c r="EG176" i="11"/>
  <c r="EG188" i="11"/>
  <c r="EG173" i="11"/>
  <c r="EG185" i="11"/>
  <c r="EF56" i="11"/>
  <c r="EF100" i="11"/>
  <c r="EF116" i="11"/>
  <c r="EF125" i="11"/>
  <c r="EG97" i="11"/>
  <c r="EG161" i="11"/>
  <c r="EG170" i="11"/>
  <c r="EG148" i="11"/>
  <c r="EG166" i="11"/>
  <c r="EG9" i="11"/>
  <c r="EG20" i="11"/>
  <c r="EF99" i="11"/>
  <c r="EF115" i="11"/>
  <c r="EF131" i="11"/>
  <c r="EF147" i="11"/>
  <c r="EF163" i="11"/>
  <c r="EF171" i="11"/>
  <c r="EF17" i="11"/>
  <c r="EF79" i="11"/>
  <c r="EG87" i="11"/>
  <c r="EG101" i="11"/>
  <c r="EG126" i="11"/>
  <c r="EG130" i="11"/>
  <c r="EF138" i="11"/>
  <c r="EF152" i="11"/>
  <c r="EF161" i="11"/>
  <c r="EF168" i="11"/>
  <c r="EG150" i="11"/>
  <c r="EF21" i="11"/>
  <c r="EF24" i="11"/>
  <c r="EF45" i="11"/>
  <c r="EF91" i="11"/>
  <c r="EF107" i="11"/>
  <c r="EF123" i="11"/>
  <c r="EG123" i="11"/>
  <c r="EF139" i="11"/>
  <c r="EF155" i="11"/>
  <c r="EG10" i="11"/>
  <c r="EG64" i="11"/>
  <c r="EF47" i="11"/>
  <c r="EG92" i="11"/>
  <c r="EF136" i="11"/>
  <c r="EG136" i="11"/>
  <c r="EF145" i="11"/>
  <c r="EF154" i="11"/>
  <c r="EF170" i="11"/>
  <c r="EG128" i="11"/>
  <c r="EF23" i="11"/>
  <c r="EG99" i="11"/>
  <c r="EF49" i="11"/>
  <c r="EG93" i="11"/>
  <c r="EF93" i="11"/>
  <c r="EF102" i="11"/>
  <c r="EF109" i="11"/>
  <c r="EF118" i="11"/>
  <c r="EG154" i="11"/>
  <c r="EF95" i="11"/>
  <c r="EF103" i="11"/>
  <c r="EF111" i="11"/>
  <c r="EF119" i="11"/>
  <c r="EF127" i="11"/>
  <c r="EF135" i="11"/>
  <c r="EF143" i="11"/>
  <c r="EF151" i="11"/>
  <c r="EF159" i="11"/>
  <c r="EF167" i="11"/>
  <c r="EG52" i="11"/>
  <c r="EF40" i="11"/>
  <c r="EF55" i="11"/>
  <c r="EF71" i="11"/>
  <c r="EF53" i="11"/>
  <c r="EF31" i="11"/>
  <c r="EF137" i="11"/>
  <c r="EF144" i="11"/>
  <c r="EF146" i="11"/>
  <c r="EF153" i="11"/>
  <c r="EF160" i="11"/>
  <c r="EF162" i="11"/>
  <c r="EF169" i="11"/>
  <c r="EF81" i="11"/>
  <c r="EF83" i="11"/>
  <c r="EF19" i="11"/>
  <c r="EF6" i="11"/>
  <c r="EF20" i="11"/>
  <c r="EF22" i="11"/>
  <c r="EF18" i="11"/>
  <c r="EG27" i="11"/>
  <c r="EF29" i="11"/>
  <c r="EF8" i="11"/>
  <c r="EF25" i="11"/>
  <c r="EF41" i="11"/>
  <c r="EG103" i="11"/>
  <c r="EG151" i="11"/>
  <c r="EF16" i="11"/>
  <c r="EG36" i="11"/>
  <c r="EG54" i="11"/>
  <c r="EG15" i="11"/>
  <c r="EG65" i="11"/>
  <c r="EF87" i="11"/>
  <c r="EF69" i="11"/>
  <c r="EF92" i="11"/>
  <c r="EF94" i="11"/>
  <c r="EF101" i="11"/>
  <c r="EF108" i="11"/>
  <c r="EG108" i="11"/>
  <c r="EG110" i="11"/>
  <c r="EF110" i="11"/>
  <c r="EF117" i="11"/>
  <c r="EF124" i="11"/>
  <c r="EF126" i="11"/>
  <c r="EF130" i="11"/>
  <c r="EF85" i="11"/>
  <c r="EF97" i="11"/>
  <c r="EG104" i="11"/>
  <c r="EF120" i="11"/>
  <c r="EG122" i="11"/>
  <c r="EG162" i="11"/>
  <c r="EF33" i="11"/>
  <c r="EF148" i="11"/>
  <c r="EF121" i="11"/>
  <c r="EF142" i="11"/>
  <c r="EF165" i="11"/>
  <c r="EF76" i="11"/>
  <c r="EF132" i="11"/>
  <c r="EF166" i="11"/>
  <c r="BD4" i="11"/>
  <c r="K35" i="12"/>
  <c r="J261" i="11"/>
  <c r="BE55" i="11" l="1"/>
  <c r="BB90" i="11"/>
  <c r="BE112" i="11"/>
  <c r="BB17" i="11"/>
  <c r="BC189" i="11"/>
  <c r="BG141" i="11"/>
  <c r="BJ8" i="11"/>
  <c r="EG199" i="11"/>
  <c r="EG38" i="11"/>
  <c r="EG183" i="11"/>
  <c r="BM164" i="11"/>
  <c r="BS60" i="11"/>
  <c r="BB12" i="11"/>
  <c r="EH12" i="11" s="1"/>
  <c r="BE104" i="11"/>
  <c r="BB194" i="11"/>
  <c r="EH190" i="11"/>
  <c r="EG174" i="11"/>
  <c r="EI42" i="11"/>
  <c r="EI203" i="11"/>
  <c r="BD23" i="11"/>
  <c r="EH86" i="11"/>
  <c r="EG35" i="11"/>
  <c r="BG112" i="11"/>
  <c r="BD98" i="11"/>
  <c r="BC78" i="11"/>
  <c r="BD112" i="11"/>
  <c r="EH215" i="11"/>
  <c r="EH217" i="11"/>
  <c r="EI257" i="11"/>
  <c r="EI192" i="11"/>
  <c r="EH219" i="11"/>
  <c r="EH210" i="11"/>
  <c r="EH194" i="11"/>
  <c r="EH179" i="11"/>
  <c r="EI193" i="11"/>
  <c r="EH213" i="11"/>
  <c r="BC256" i="11"/>
  <c r="EI217" i="11"/>
  <c r="EH57" i="11"/>
  <c r="EH227" i="11"/>
  <c r="EG193" i="11"/>
  <c r="EH45" i="11"/>
  <c r="EG256" i="11"/>
  <c r="EH235" i="11"/>
  <c r="BW48" i="11"/>
  <c r="BC90" i="11"/>
  <c r="BE87" i="11"/>
  <c r="EH206" i="11"/>
  <c r="EI222" i="11"/>
  <c r="EH234" i="11"/>
  <c r="EJ199" i="11"/>
  <c r="BB47" i="11"/>
  <c r="EG241" i="11"/>
  <c r="EI220" i="11"/>
  <c r="EH245" i="11"/>
  <c r="EI212" i="11"/>
  <c r="EG233" i="11"/>
  <c r="BD203" i="11"/>
  <c r="BB252" i="11"/>
  <c r="BD212" i="11"/>
  <c r="BG243" i="11"/>
  <c r="EG211" i="11"/>
  <c r="EG225" i="11"/>
  <c r="EI239" i="11"/>
  <c r="EH189" i="11"/>
  <c r="BB225" i="11"/>
  <c r="BD183" i="11"/>
  <c r="BC236" i="11"/>
  <c r="EI236" i="11" s="1"/>
  <c r="BE204" i="11"/>
  <c r="BC245" i="11"/>
  <c r="EI245" i="11" s="1"/>
  <c r="BD239" i="11"/>
  <c r="EH228" i="11"/>
  <c r="BB191" i="11"/>
  <c r="EH191" i="11" s="1"/>
  <c r="BB211" i="11"/>
  <c r="BB241" i="11"/>
  <c r="EH241" i="11" s="1"/>
  <c r="BD220" i="11"/>
  <c r="EJ220" i="11" s="1"/>
  <c r="BB78" i="11"/>
  <c r="BE199" i="11"/>
  <c r="BB180" i="11"/>
  <c r="EH180" i="11" s="1"/>
  <c r="BB233" i="11"/>
  <c r="BE257" i="11"/>
  <c r="BD217" i="11"/>
  <c r="EJ217" i="11" s="1"/>
  <c r="EG242" i="11"/>
  <c r="BC190" i="11"/>
  <c r="BB230" i="11"/>
  <c r="EH230" i="11" s="1"/>
  <c r="BD246" i="11"/>
  <c r="BB242" i="11"/>
  <c r="BB238" i="11"/>
  <c r="BB209" i="11"/>
  <c r="EH5" i="11"/>
  <c r="EI247" i="11"/>
  <c r="EH202" i="11"/>
  <c r="EG186" i="11"/>
  <c r="EI249" i="11"/>
  <c r="EH192" i="11"/>
  <c r="EI214" i="11"/>
  <c r="BE153" i="11"/>
  <c r="BH99" i="11"/>
  <c r="BD155" i="11"/>
  <c r="BC155" i="11"/>
  <c r="BD167" i="11"/>
  <c r="BB186" i="11"/>
  <c r="BC133" i="11"/>
  <c r="BD249" i="11"/>
  <c r="EH88" i="11"/>
  <c r="BD104" i="11"/>
  <c r="BB181" i="11"/>
  <c r="EH181" i="11" s="1"/>
  <c r="BC205" i="11"/>
  <c r="BB177" i="11"/>
  <c r="EH177" i="11" s="1"/>
  <c r="BC201" i="11"/>
  <c r="EI201" i="11" s="1"/>
  <c r="BE116" i="11"/>
  <c r="BL164" i="11"/>
  <c r="EI208" i="11"/>
  <c r="EH247" i="11"/>
  <c r="BG116" i="11"/>
  <c r="BD116" i="11"/>
  <c r="EH255" i="11"/>
  <c r="EH248" i="11"/>
  <c r="BD193" i="11"/>
  <c r="BC91" i="11"/>
  <c r="BC159" i="11"/>
  <c r="BE169" i="11"/>
  <c r="BF87" i="11"/>
  <c r="BC240" i="11"/>
  <c r="BD145" i="11"/>
  <c r="BH162" i="11"/>
  <c r="BD174" i="11"/>
  <c r="BC251" i="11"/>
  <c r="BE97" i="11"/>
  <c r="BF139" i="11"/>
  <c r="EG200" i="11"/>
  <c r="BB258" i="11"/>
  <c r="EH258" i="11" s="1"/>
  <c r="EI207" i="11"/>
  <c r="EH208" i="11"/>
  <c r="BC196" i="11"/>
  <c r="EI196" i="11" s="1"/>
  <c r="BC259" i="11"/>
  <c r="EI259" i="11" s="1"/>
  <c r="BB200" i="11"/>
  <c r="BB254" i="11"/>
  <c r="EG31" i="11"/>
  <c r="BB21" i="11"/>
  <c r="EG7" i="11"/>
  <c r="EH207" i="11"/>
  <c r="BG73" i="11"/>
  <c r="EI256" i="11"/>
  <c r="EG244" i="11"/>
  <c r="EH223" i="11"/>
  <c r="EH237" i="11"/>
  <c r="BC231" i="11"/>
  <c r="BD250" i="11"/>
  <c r="BE232" i="11"/>
  <c r="BD247" i="11"/>
  <c r="BC223" i="11"/>
  <c r="BC51" i="11"/>
  <c r="EH231" i="11"/>
  <c r="BE176" i="11"/>
  <c r="BE187" i="11"/>
  <c r="BB198" i="11"/>
  <c r="BD222" i="11"/>
  <c r="BC237" i="11"/>
  <c r="BB79" i="11"/>
  <c r="BD189" i="11"/>
  <c r="BC85" i="11"/>
  <c r="BC234" i="11"/>
  <c r="BB244" i="11"/>
  <c r="BD256" i="11"/>
  <c r="EI26" i="11"/>
  <c r="EH74" i="11"/>
  <c r="BE98" i="11"/>
  <c r="EG198" i="11"/>
  <c r="EH44" i="11"/>
  <c r="BB68" i="11"/>
  <c r="BH63" i="11"/>
  <c r="EH253" i="11"/>
  <c r="EH224" i="11"/>
  <c r="EG182" i="11"/>
  <c r="BJ123" i="11"/>
  <c r="BG156" i="11"/>
  <c r="BC168" i="11"/>
  <c r="BH155" i="11"/>
  <c r="EG56" i="11"/>
  <c r="EH48" i="11"/>
  <c r="BF138" i="11"/>
  <c r="BS52" i="11"/>
  <c r="BL93" i="11"/>
  <c r="BH141" i="11"/>
  <c r="BF166" i="11"/>
  <c r="BE166" i="11"/>
  <c r="BC253" i="11"/>
  <c r="EI253" i="11" s="1"/>
  <c r="BB221" i="11"/>
  <c r="BS90" i="11"/>
  <c r="BC188" i="11"/>
  <c r="BB226" i="11"/>
  <c r="BC57" i="11"/>
  <c r="BC119" i="11"/>
  <c r="BC135" i="11"/>
  <c r="BO170" i="11"/>
  <c r="BF55" i="11"/>
  <c r="BD210" i="11"/>
  <c r="BC67" i="11"/>
  <c r="BE109" i="11"/>
  <c r="BH127" i="11"/>
  <c r="BO167" i="11"/>
  <c r="BD214" i="11"/>
  <c r="BC185" i="11"/>
  <c r="BD219" i="11"/>
  <c r="BD235" i="11"/>
  <c r="BC202" i="11"/>
  <c r="BG104" i="11"/>
  <c r="EG46" i="11"/>
  <c r="BG151" i="11"/>
  <c r="BJ107" i="11"/>
  <c r="BC157" i="11"/>
  <c r="BC228" i="11"/>
  <c r="BC224" i="11"/>
  <c r="BB182" i="11"/>
  <c r="BD216" i="11"/>
  <c r="BC128" i="11"/>
  <c r="BB128" i="11"/>
  <c r="BG163" i="11"/>
  <c r="BF187" i="11"/>
  <c r="BC215" i="11"/>
  <c r="BB84" i="11"/>
  <c r="BL137" i="11"/>
  <c r="BG138" i="11"/>
  <c r="BE171" i="11"/>
  <c r="BN115" i="11"/>
  <c r="BL115" i="11"/>
  <c r="BB132" i="11"/>
  <c r="BC150" i="11"/>
  <c r="BC165" i="11"/>
  <c r="BB184" i="11"/>
  <c r="BC194" i="11"/>
  <c r="BB59" i="11"/>
  <c r="BN133" i="11"/>
  <c r="BC152" i="11"/>
  <c r="BF161" i="11"/>
  <c r="BD175" i="11"/>
  <c r="BC248" i="11"/>
  <c r="BE178" i="11"/>
  <c r="BE192" i="11"/>
  <c r="BC229" i="11"/>
  <c r="BD207" i="11"/>
  <c r="BC44" i="11"/>
  <c r="BG7" i="11"/>
  <c r="BF43" i="11"/>
  <c r="BF171" i="11"/>
  <c r="BC65" i="11"/>
  <c r="BE105" i="11"/>
  <c r="BD147" i="11"/>
  <c r="BC12" i="11"/>
  <c r="CB133" i="11"/>
  <c r="BZ133" i="11"/>
  <c r="BD163" i="11"/>
  <c r="BC163" i="11"/>
  <c r="BB117" i="11"/>
  <c r="BC131" i="11"/>
  <c r="EG72" i="11"/>
  <c r="BG43" i="11"/>
  <c r="BF7" i="11"/>
  <c r="BC92" i="11"/>
  <c r="BB46" i="11"/>
  <c r="BC101" i="11"/>
  <c r="BC111" i="11"/>
  <c r="CA154" i="11"/>
  <c r="BH158" i="11"/>
  <c r="CI160" i="11"/>
  <c r="BF170" i="11"/>
  <c r="BB103" i="11"/>
  <c r="BC149" i="11"/>
  <c r="EH218" i="11"/>
  <c r="BC20" i="11"/>
  <c r="BC181" i="11"/>
  <c r="BC255" i="11"/>
  <c r="BG39" i="11"/>
  <c r="BF34" i="11"/>
  <c r="BB62" i="11"/>
  <c r="BG35" i="11"/>
  <c r="BC179" i="11"/>
  <c r="BC172" i="11"/>
  <c r="BC22" i="11"/>
  <c r="BH227" i="11"/>
  <c r="BM147" i="11"/>
  <c r="BB106" i="11"/>
  <c r="BC81" i="11"/>
  <c r="BC61" i="11"/>
  <c r="BC49" i="11"/>
  <c r="BT170" i="11"/>
  <c r="BC218" i="11"/>
  <c r="EI218" i="11" s="1"/>
  <c r="BH173" i="11"/>
  <c r="BD208" i="11"/>
  <c r="BB13" i="11"/>
  <c r="EH13" i="11" s="1"/>
  <c r="BC69" i="11"/>
  <c r="BQ62" i="11"/>
  <c r="BQ39" i="11"/>
  <c r="BF39" i="11"/>
  <c r="BG34" i="11"/>
  <c r="BC62" i="11"/>
  <c r="BD176" i="11"/>
  <c r="EG88" i="11"/>
  <c r="BC77" i="11"/>
  <c r="BC30" i="11"/>
  <c r="BB197" i="11"/>
  <c r="BC213" i="11"/>
  <c r="EG86" i="11"/>
  <c r="EH66" i="11"/>
  <c r="EG25" i="11"/>
  <c r="EH41" i="11"/>
  <c r="BZ95" i="11"/>
  <c r="BJ89" i="11"/>
  <c r="EG37" i="11"/>
  <c r="BD15" i="11"/>
  <c r="BC21" i="11"/>
  <c r="BW110" i="11"/>
  <c r="CF133" i="11"/>
  <c r="BY134" i="11"/>
  <c r="BU32" i="11"/>
  <c r="BC9" i="11"/>
  <c r="BS36" i="11"/>
  <c r="BB37" i="11"/>
  <c r="CA136" i="11"/>
  <c r="BC10" i="11"/>
  <c r="BE38" i="11"/>
  <c r="BY102" i="11"/>
  <c r="BW40" i="11"/>
  <c r="BU58" i="11"/>
  <c r="BD5" i="11"/>
  <c r="CI140" i="11"/>
  <c r="BC19" i="11"/>
  <c r="BN103" i="11"/>
  <c r="BY56" i="11"/>
  <c r="BR111" i="11"/>
  <c r="CI154" i="11"/>
  <c r="CG138" i="11"/>
  <c r="BC41" i="11"/>
  <c r="BE42" i="11"/>
  <c r="CC132" i="11"/>
  <c r="BY48" i="11"/>
  <c r="BB29" i="11"/>
  <c r="BR115" i="11"/>
  <c r="CA144" i="11"/>
  <c r="BQ43" i="11"/>
  <c r="BC25" i="11"/>
  <c r="BU60" i="11"/>
  <c r="BC17" i="11"/>
  <c r="BC18" i="11"/>
  <c r="BZ107" i="11"/>
  <c r="BB6" i="11"/>
  <c r="BT151" i="11"/>
  <c r="BE26" i="11"/>
  <c r="BN135" i="11"/>
  <c r="BC33" i="11"/>
  <c r="BD27" i="11"/>
  <c r="BF35" i="11"/>
  <c r="BS28" i="11"/>
  <c r="BH73" i="11"/>
  <c r="EI235" i="11"/>
  <c r="BE14" i="11"/>
  <c r="BW98" i="11"/>
  <c r="BC45" i="11"/>
  <c r="BU54" i="11"/>
  <c r="BQ34" i="11"/>
  <c r="BU50" i="11"/>
  <c r="BW94" i="11"/>
  <c r="BV99" i="11"/>
  <c r="BJ53" i="11"/>
  <c r="BG8" i="11"/>
  <c r="BE76" i="11"/>
  <c r="BD76" i="11"/>
  <c r="BH75" i="11"/>
  <c r="BI113" i="11"/>
  <c r="BG32" i="11"/>
  <c r="BF32" i="11"/>
  <c r="BH11" i="11"/>
  <c r="BI11" i="11"/>
  <c r="BJ113" i="11"/>
  <c r="BF176" i="11"/>
  <c r="BG176" i="11"/>
  <c r="BH31" i="11"/>
  <c r="BI31" i="11"/>
  <c r="EI243" i="11"/>
  <c r="BD64" i="11"/>
  <c r="BE64" i="11"/>
  <c r="BG36" i="11"/>
  <c r="BF36" i="11"/>
  <c r="BG95" i="11"/>
  <c r="BG16" i="11"/>
  <c r="BK154" i="11"/>
  <c r="BJ154" i="11"/>
  <c r="BG94" i="11"/>
  <c r="BF94" i="11"/>
  <c r="BI129" i="11"/>
  <c r="BG75" i="11"/>
  <c r="BD54" i="11"/>
  <c r="BE54" i="11"/>
  <c r="BI133" i="11"/>
  <c r="BG63" i="11"/>
  <c r="BG28" i="11"/>
  <c r="BF28" i="11"/>
  <c r="BE93" i="11"/>
  <c r="BG107" i="11"/>
  <c r="BG123" i="11"/>
  <c r="BD74" i="11"/>
  <c r="BE74" i="11"/>
  <c r="BJ152" i="11"/>
  <c r="BK152" i="11"/>
  <c r="BG127" i="11"/>
  <c r="BJ144" i="11"/>
  <c r="BK144" i="11"/>
  <c r="BG40" i="11"/>
  <c r="BF40" i="11"/>
  <c r="BT206" i="11"/>
  <c r="BU206" i="11"/>
  <c r="BU145" i="11"/>
  <c r="BF104" i="11"/>
  <c r="BF124" i="11"/>
  <c r="BG124" i="11"/>
  <c r="BI89" i="11"/>
  <c r="BH35" i="11"/>
  <c r="BI35" i="11"/>
  <c r="BE80" i="11"/>
  <c r="BD80" i="11"/>
  <c r="BD82" i="11"/>
  <c r="BE82" i="11"/>
  <c r="BF128" i="11"/>
  <c r="BG128" i="11"/>
  <c r="EI80" i="11"/>
  <c r="BI96" i="11"/>
  <c r="BH7" i="11"/>
  <c r="BI7" i="11"/>
  <c r="BG118" i="11"/>
  <c r="BF118" i="11"/>
  <c r="BE140" i="11"/>
  <c r="BD140" i="11"/>
  <c r="BF143" i="11"/>
  <c r="BG143" i="11"/>
  <c r="BF108" i="11"/>
  <c r="BE173" i="11"/>
  <c r="BH146" i="11"/>
  <c r="BI146" i="11"/>
  <c r="BG114" i="11"/>
  <c r="BF114" i="11"/>
  <c r="BF56" i="11"/>
  <c r="BG56" i="11"/>
  <c r="BD62" i="11"/>
  <c r="BE62" i="11"/>
  <c r="BS24" i="11"/>
  <c r="BH43" i="11"/>
  <c r="BI43" i="11"/>
  <c r="BI104" i="11"/>
  <c r="BF148" i="11"/>
  <c r="BG148" i="11"/>
  <c r="BD58" i="11"/>
  <c r="BE58" i="11"/>
  <c r="BH138" i="11"/>
  <c r="BI138" i="11"/>
  <c r="BG24" i="11"/>
  <c r="BF24" i="11"/>
  <c r="BK145" i="11"/>
  <c r="BJ145" i="11"/>
  <c r="BJ121" i="11"/>
  <c r="BG98" i="11"/>
  <c r="BF98" i="11"/>
  <c r="BF72" i="11"/>
  <c r="BG72" i="11"/>
  <c r="BI34" i="11"/>
  <c r="BH34" i="11"/>
  <c r="BF136" i="11"/>
  <c r="BG136" i="11"/>
  <c r="BL8" i="11"/>
  <c r="BG108" i="11"/>
  <c r="BD66" i="11"/>
  <c r="BE66" i="11"/>
  <c r="BD130" i="11"/>
  <c r="BE130" i="11"/>
  <c r="BJ16" i="11"/>
  <c r="BF160" i="11"/>
  <c r="BG160" i="11"/>
  <c r="BJ83" i="11"/>
  <c r="BG110" i="11"/>
  <c r="BF110" i="11"/>
  <c r="EH246" i="11"/>
  <c r="BD86" i="11"/>
  <c r="BE86" i="11"/>
  <c r="BI137" i="11"/>
  <c r="BD90" i="11"/>
  <c r="BE90" i="11"/>
  <c r="BF52" i="11"/>
  <c r="BG52" i="11"/>
  <c r="BD126" i="11"/>
  <c r="BE126" i="11"/>
  <c r="BN164" i="11"/>
  <c r="BO164" i="11"/>
  <c r="EH250" i="11"/>
  <c r="BI53" i="11"/>
  <c r="BF88" i="11"/>
  <c r="BG88" i="11"/>
  <c r="BS39" i="11"/>
  <c r="BE60" i="11"/>
  <c r="BD60" i="11"/>
  <c r="BG83" i="11"/>
  <c r="BH39" i="11"/>
  <c r="BI39" i="11"/>
  <c r="BL71" i="11"/>
  <c r="BG99" i="11"/>
  <c r="BG115" i="11"/>
  <c r="BF96" i="11"/>
  <c r="BI125" i="11"/>
  <c r="BG122" i="11"/>
  <c r="BF122" i="11"/>
  <c r="BD78" i="11"/>
  <c r="BE78" i="11"/>
  <c r="BL142" i="11"/>
  <c r="BF112" i="11"/>
  <c r="BI112" i="11"/>
  <c r="BJ125" i="11"/>
  <c r="BE48" i="11"/>
  <c r="BD48" i="11"/>
  <c r="BG71" i="11"/>
  <c r="BE195" i="11"/>
  <c r="BD195" i="11"/>
  <c r="BI108" i="11"/>
  <c r="CD139" i="11"/>
  <c r="BD50" i="11"/>
  <c r="BE50" i="11"/>
  <c r="BF120" i="11"/>
  <c r="BI121" i="11"/>
  <c r="BO166" i="11"/>
  <c r="BN166" i="11"/>
  <c r="BG102" i="11"/>
  <c r="BF102" i="11"/>
  <c r="EG195" i="11"/>
  <c r="BD70" i="11"/>
  <c r="BE70" i="11"/>
  <c r="BF100" i="11"/>
  <c r="BF116" i="11"/>
  <c r="BI116" i="11"/>
  <c r="BD134" i="11"/>
  <c r="BE134" i="11"/>
  <c r="EJ257" i="11"/>
  <c r="EH240" i="11"/>
  <c r="EI204" i="11"/>
  <c r="EI232" i="11"/>
  <c r="EG133" i="11"/>
  <c r="EG98" i="11"/>
  <c r="EG159" i="11"/>
  <c r="EG113" i="11"/>
  <c r="EH80" i="11"/>
  <c r="EG21" i="11"/>
  <c r="EG142" i="11"/>
  <c r="EG79" i="11"/>
  <c r="EG68" i="11"/>
  <c r="EG105" i="11"/>
  <c r="EH58" i="11"/>
  <c r="EG137" i="11"/>
  <c r="EG127" i="11"/>
  <c r="EG134" i="11"/>
  <c r="EH36" i="11"/>
  <c r="EH28" i="11"/>
  <c r="EG24" i="11"/>
  <c r="EG165" i="11"/>
  <c r="EG121" i="11"/>
  <c r="EG171" i="11"/>
  <c r="EG147" i="11"/>
  <c r="EG115" i="11"/>
  <c r="EH15" i="11"/>
  <c r="EG112" i="11"/>
  <c r="EG85" i="11"/>
  <c r="EH64" i="11"/>
  <c r="EG83" i="11"/>
  <c r="EG144" i="11"/>
  <c r="EG129" i="11"/>
  <c r="EH72" i="11"/>
  <c r="EG53" i="11"/>
  <c r="EG167" i="11"/>
  <c r="EG119" i="11"/>
  <c r="EG95" i="11"/>
  <c r="EG96" i="11"/>
  <c r="EG67" i="11"/>
  <c r="EG17" i="11"/>
  <c r="EH38" i="11"/>
  <c r="EG8" i="11"/>
  <c r="EG33" i="11"/>
  <c r="EG120" i="11"/>
  <c r="EG156" i="11"/>
  <c r="EG89" i="11"/>
  <c r="EG169" i="11"/>
  <c r="EG71" i="11"/>
  <c r="EG140" i="11"/>
  <c r="EG100" i="11"/>
  <c r="EH50" i="11"/>
  <c r="EG23" i="11"/>
  <c r="EG152" i="11"/>
  <c r="EH10" i="11"/>
  <c r="EG157" i="11"/>
  <c r="EG172" i="11"/>
  <c r="EG146" i="11"/>
  <c r="EG143" i="11"/>
  <c r="EG111" i="11"/>
  <c r="EG118" i="11"/>
  <c r="EH9" i="11"/>
  <c r="EG106" i="11"/>
  <c r="EG39" i="11"/>
  <c r="EG135" i="11"/>
  <c r="EG114" i="11"/>
  <c r="EG90" i="11"/>
  <c r="EH82" i="11"/>
  <c r="EG125" i="11"/>
  <c r="EG102" i="11"/>
  <c r="EH7" i="11"/>
  <c r="EG168" i="11"/>
  <c r="EG138" i="11"/>
  <c r="EG40" i="11"/>
  <c r="EG131" i="11"/>
  <c r="EG164" i="11"/>
  <c r="EG158" i="11"/>
  <c r="EG139" i="11"/>
  <c r="EG107" i="11"/>
  <c r="EG117" i="11"/>
  <c r="EG49" i="11"/>
  <c r="EG132" i="11"/>
  <c r="EG145" i="11"/>
  <c r="EH103" i="11"/>
  <c r="EH100" i="11"/>
  <c r="EH142" i="11"/>
  <c r="EH155" i="11"/>
  <c r="EH31" i="11"/>
  <c r="EH144" i="11"/>
  <c r="EG109" i="11"/>
  <c r="EH67" i="11"/>
  <c r="EG43" i="11"/>
  <c r="EG19" i="11"/>
  <c r="EH166" i="11"/>
  <c r="EH70" i="11"/>
  <c r="EG51" i="11"/>
  <c r="EH176" i="11"/>
  <c r="EH187" i="11"/>
  <c r="EH178" i="11"/>
  <c r="EG153" i="11"/>
  <c r="EH140" i="11"/>
  <c r="EH96" i="11"/>
  <c r="EG116" i="11"/>
  <c r="EH154" i="11"/>
  <c r="EH171" i="11"/>
  <c r="EG69" i="11"/>
  <c r="EG155" i="11"/>
  <c r="EG63" i="11"/>
  <c r="EH132" i="11"/>
  <c r="EG75" i="11"/>
  <c r="EH169" i="11"/>
  <c r="EH65" i="11"/>
  <c r="EG73" i="11"/>
  <c r="EH123" i="11"/>
  <c r="EG91" i="11"/>
  <c r="EH146" i="11"/>
  <c r="EI34" i="11"/>
  <c r="EH110" i="11"/>
  <c r="EG94" i="11"/>
  <c r="EG149" i="11"/>
  <c r="EH148" i="11"/>
  <c r="EH185" i="11"/>
  <c r="EG160" i="11"/>
  <c r="EH129" i="11"/>
  <c r="EH130" i="11"/>
  <c r="EH53" i="11"/>
  <c r="EG60" i="11"/>
  <c r="EH114" i="11"/>
  <c r="EH61" i="11"/>
  <c r="EG84" i="11"/>
  <c r="EG77" i="11"/>
  <c r="EG163" i="11"/>
  <c r="EH43" i="11"/>
  <c r="EG141" i="11"/>
  <c r="EG124" i="11"/>
  <c r="EG22" i="11"/>
  <c r="EH104" i="11"/>
  <c r="EH54" i="11"/>
  <c r="EG16" i="11"/>
  <c r="EH136" i="11"/>
  <c r="EG47" i="11"/>
  <c r="EH173" i="11"/>
  <c r="EH188" i="11"/>
  <c r="EH183" i="11"/>
  <c r="EH175" i="11"/>
  <c r="EH174" i="11"/>
  <c r="AZ261" i="11"/>
  <c r="BE4" i="11"/>
  <c r="K261" i="11"/>
  <c r="EH14" i="11" l="1"/>
  <c r="EH11" i="11"/>
  <c r="EI189" i="11"/>
  <c r="EH42" i="11"/>
  <c r="EK206" i="11"/>
  <c r="EI179" i="11"/>
  <c r="EI194" i="11"/>
  <c r="EI219" i="11"/>
  <c r="EI45" i="11"/>
  <c r="EI215" i="11"/>
  <c r="EJ193" i="11"/>
  <c r="EI210" i="11"/>
  <c r="BC47" i="11"/>
  <c r="EI227" i="11"/>
  <c r="EI255" i="11"/>
  <c r="BD190" i="11"/>
  <c r="EJ206" i="11"/>
  <c r="EI202" i="11"/>
  <c r="EJ5" i="11"/>
  <c r="EI30" i="11"/>
  <c r="EI234" i="11"/>
  <c r="EH32" i="11"/>
  <c r="EH211" i="11"/>
  <c r="EH233" i="11"/>
  <c r="EK199" i="11"/>
  <c r="EJ239" i="11"/>
  <c r="EH225" i="11"/>
  <c r="EJ203" i="11"/>
  <c r="BE220" i="11"/>
  <c r="EK220" i="11" s="1"/>
  <c r="BC211" i="11"/>
  <c r="BE212" i="11"/>
  <c r="EJ212" i="11"/>
  <c r="BE217" i="11"/>
  <c r="EK217" i="11" s="1"/>
  <c r="BC233" i="11"/>
  <c r="BF199" i="11"/>
  <c r="BF204" i="11"/>
  <c r="BE183" i="11"/>
  <c r="BH243" i="11"/>
  <c r="BC252" i="11"/>
  <c r="EI181" i="11"/>
  <c r="EI252" i="11"/>
  <c r="EH252" i="11"/>
  <c r="BC241" i="11"/>
  <c r="BC191" i="11"/>
  <c r="EI191" i="11" s="1"/>
  <c r="BE239" i="11"/>
  <c r="BD245" i="11"/>
  <c r="BD236" i="11"/>
  <c r="BC225" i="11"/>
  <c r="BE203" i="11"/>
  <c r="EK203" i="11" s="1"/>
  <c r="EI228" i="11"/>
  <c r="EJ210" i="11"/>
  <c r="BF257" i="11"/>
  <c r="BC180" i="11"/>
  <c r="EH242" i="11"/>
  <c r="BC209" i="11"/>
  <c r="BC242" i="11"/>
  <c r="BC230" i="11"/>
  <c r="EI248" i="11"/>
  <c r="EJ247" i="11"/>
  <c r="EH209" i="11"/>
  <c r="EJ219" i="11"/>
  <c r="BC238" i="11"/>
  <c r="EH238" i="11"/>
  <c r="BE246" i="11"/>
  <c r="EH186" i="11"/>
  <c r="EJ249" i="11"/>
  <c r="EJ214" i="11"/>
  <c r="BH87" i="11"/>
  <c r="BD91" i="11"/>
  <c r="BD201" i="11"/>
  <c r="BC177" i="11"/>
  <c r="BC186" i="11"/>
  <c r="BJ99" i="11"/>
  <c r="EH251" i="11"/>
  <c r="BD205" i="11"/>
  <c r="BE249" i="11"/>
  <c r="BD133" i="11"/>
  <c r="BE167" i="11"/>
  <c r="BF153" i="11"/>
  <c r="EJ208" i="11"/>
  <c r="EH205" i="11"/>
  <c r="BG139" i="11"/>
  <c r="BE174" i="11"/>
  <c r="BF145" i="11"/>
  <c r="BE145" i="11"/>
  <c r="BF169" i="11"/>
  <c r="EH30" i="11"/>
  <c r="BG87" i="11"/>
  <c r="BF97" i="11"/>
  <c r="BD251" i="11"/>
  <c r="BI162" i="11"/>
  <c r="BD240" i="11"/>
  <c r="BD159" i="11"/>
  <c r="BE193" i="11"/>
  <c r="EH200" i="11"/>
  <c r="EH254" i="11"/>
  <c r="BC200" i="11"/>
  <c r="BD196" i="11"/>
  <c r="EJ196" i="11" s="1"/>
  <c r="BC258" i="11"/>
  <c r="BC254" i="11"/>
  <c r="BD259" i="11"/>
  <c r="EJ207" i="11"/>
  <c r="EJ222" i="11"/>
  <c r="EH198" i="11"/>
  <c r="EJ256" i="11"/>
  <c r="EH244" i="11"/>
  <c r="EI237" i="11"/>
  <c r="EI223" i="11"/>
  <c r="EI231" i="11"/>
  <c r="BE256" i="11"/>
  <c r="BE222" i="11"/>
  <c r="EH78" i="11"/>
  <c r="BG171" i="11"/>
  <c r="BC68" i="11"/>
  <c r="BD234" i="11"/>
  <c r="EJ234" i="11" s="1"/>
  <c r="BE189" i="11"/>
  <c r="BC198" i="11"/>
  <c r="BE247" i="11"/>
  <c r="BD231" i="11"/>
  <c r="BG187" i="11"/>
  <c r="BC244" i="11"/>
  <c r="BC79" i="11"/>
  <c r="BD237" i="11"/>
  <c r="BD51" i="11"/>
  <c r="BJ63" i="11"/>
  <c r="BF232" i="11"/>
  <c r="BD85" i="11"/>
  <c r="BD223" i="11"/>
  <c r="BE250" i="11"/>
  <c r="EH182" i="11"/>
  <c r="EH226" i="11"/>
  <c r="EI57" i="11"/>
  <c r="EH184" i="11"/>
  <c r="EI229" i="11"/>
  <c r="BD165" i="11"/>
  <c r="BL107" i="11"/>
  <c r="BH55" i="11"/>
  <c r="BD119" i="11"/>
  <c r="BJ141" i="11"/>
  <c r="EH62" i="11"/>
  <c r="BD65" i="11"/>
  <c r="BD44" i="11"/>
  <c r="BD229" i="11"/>
  <c r="BF178" i="11"/>
  <c r="BE175" i="11"/>
  <c r="BE152" i="11"/>
  <c r="BD152" i="11"/>
  <c r="EH221" i="11"/>
  <c r="BC84" i="11"/>
  <c r="BH187" i="11"/>
  <c r="BE216" i="11"/>
  <c r="BD224" i="11"/>
  <c r="BE235" i="11"/>
  <c r="BD185" i="11"/>
  <c r="BE214" i="11"/>
  <c r="BJ127" i="11"/>
  <c r="BD67" i="11"/>
  <c r="BE210" i="11"/>
  <c r="BD188" i="11"/>
  <c r="BC221" i="11"/>
  <c r="EI221" i="11" s="1"/>
  <c r="BI155" i="11"/>
  <c r="BD168" i="11"/>
  <c r="BL123" i="11"/>
  <c r="EI224" i="11"/>
  <c r="BC59" i="11"/>
  <c r="BC132" i="11"/>
  <c r="BD228" i="11"/>
  <c r="BG55" i="11"/>
  <c r="BI141" i="11"/>
  <c r="BD12" i="11"/>
  <c r="BE207" i="11"/>
  <c r="BF192" i="11"/>
  <c r="BD248" i="11"/>
  <c r="BG161" i="11"/>
  <c r="BN137" i="11"/>
  <c r="BD215" i="11"/>
  <c r="BH163" i="11"/>
  <c r="BC182" i="11"/>
  <c r="BD202" i="11"/>
  <c r="BE219" i="11"/>
  <c r="BP167" i="11"/>
  <c r="BF109" i="11"/>
  <c r="BD57" i="11"/>
  <c r="BC226" i="11"/>
  <c r="BU90" i="11"/>
  <c r="BH156" i="11"/>
  <c r="BD194" i="11"/>
  <c r="EH46" i="11"/>
  <c r="BP170" i="11"/>
  <c r="EH59" i="11"/>
  <c r="BC46" i="11"/>
  <c r="BC184" i="11"/>
  <c r="BD150" i="11"/>
  <c r="EI216" i="11"/>
  <c r="BD157" i="11"/>
  <c r="BH151" i="11"/>
  <c r="BD135" i="11"/>
  <c r="BD253" i="11"/>
  <c r="BN93" i="11"/>
  <c r="BU52" i="11"/>
  <c r="BC117" i="11"/>
  <c r="BE147" i="11"/>
  <c r="BC103" i="11"/>
  <c r="CK160" i="11"/>
  <c r="CE154" i="11"/>
  <c r="CC154" i="11"/>
  <c r="BD101" i="11"/>
  <c r="BD92" i="11"/>
  <c r="BD131" i="11"/>
  <c r="BF105" i="11"/>
  <c r="BH171" i="11"/>
  <c r="BD149" i="11"/>
  <c r="BG170" i="11"/>
  <c r="BI158" i="11"/>
  <c r="BD111" i="11"/>
  <c r="EH197" i="11"/>
  <c r="EI213" i="11"/>
  <c r="BD77" i="11"/>
  <c r="BC13" i="11"/>
  <c r="BD218" i="11"/>
  <c r="EJ218" i="11" s="1"/>
  <c r="BD30" i="11"/>
  <c r="BS62" i="11"/>
  <c r="BU170" i="11"/>
  <c r="BD49" i="11"/>
  <c r="BD255" i="11"/>
  <c r="BD81" i="11"/>
  <c r="EJ50" i="11"/>
  <c r="BI73" i="11"/>
  <c r="EK42" i="11"/>
  <c r="BD213" i="11"/>
  <c r="EJ213" i="11" s="1"/>
  <c r="BD69" i="11"/>
  <c r="BE208" i="11"/>
  <c r="BD61" i="11"/>
  <c r="BD20" i="11"/>
  <c r="BC197" i="11"/>
  <c r="BJ173" i="11"/>
  <c r="BD181" i="11"/>
  <c r="BC106" i="11"/>
  <c r="BD172" i="11"/>
  <c r="BN147" i="11"/>
  <c r="BI227" i="11"/>
  <c r="BD22" i="11"/>
  <c r="BD179" i="11"/>
  <c r="EI82" i="11"/>
  <c r="EI33" i="11"/>
  <c r="EH29" i="11"/>
  <c r="CB95" i="11"/>
  <c r="BL53" i="11"/>
  <c r="BY94" i="11"/>
  <c r="BU28" i="11"/>
  <c r="BD33" i="11"/>
  <c r="BF26" i="11"/>
  <c r="CB107" i="11"/>
  <c r="BD18" i="11"/>
  <c r="BD17" i="11"/>
  <c r="BW60" i="11"/>
  <c r="BS43" i="11"/>
  <c r="CC144" i="11"/>
  <c r="BC29" i="11"/>
  <c r="BP103" i="11"/>
  <c r="BD19" i="11"/>
  <c r="BW58" i="11"/>
  <c r="BY40" i="11"/>
  <c r="CA102" i="11"/>
  <c r="BU36" i="11"/>
  <c r="BW54" i="11"/>
  <c r="BE27" i="11"/>
  <c r="CK154" i="11"/>
  <c r="CC136" i="11"/>
  <c r="BW32" i="11"/>
  <c r="BW50" i="11"/>
  <c r="BY98" i="11"/>
  <c r="BF14" i="11"/>
  <c r="CA48" i="11"/>
  <c r="BF42" i="11"/>
  <c r="CI138" i="11"/>
  <c r="BT111" i="11"/>
  <c r="BC37" i="11"/>
  <c r="BD9" i="11"/>
  <c r="EJ9" i="11" s="1"/>
  <c r="CA134" i="11"/>
  <c r="BY110" i="11"/>
  <c r="BE15" i="11"/>
  <c r="BL89" i="11"/>
  <c r="BE23" i="11"/>
  <c r="BD45" i="11"/>
  <c r="EJ235" i="11"/>
  <c r="CE132" i="11"/>
  <c r="BD41" i="11"/>
  <c r="CA56" i="11"/>
  <c r="BF38" i="11"/>
  <c r="BD10" i="11"/>
  <c r="CH133" i="11"/>
  <c r="BD21" i="11"/>
  <c r="EH37" i="11"/>
  <c r="BX99" i="11"/>
  <c r="BS34" i="11"/>
  <c r="BJ73" i="11"/>
  <c r="BP135" i="11"/>
  <c r="BC6" i="11"/>
  <c r="BD25" i="11"/>
  <c r="CK140" i="11"/>
  <c r="BE5" i="11"/>
  <c r="BH143" i="11"/>
  <c r="BI143" i="11"/>
  <c r="BH118" i="11"/>
  <c r="BI118" i="11"/>
  <c r="BK89" i="11"/>
  <c r="BI124" i="11"/>
  <c r="BH124" i="11"/>
  <c r="BW145" i="11"/>
  <c r="BH40" i="11"/>
  <c r="BI40" i="11"/>
  <c r="BL152" i="11"/>
  <c r="BM152" i="11"/>
  <c r="BK129" i="11"/>
  <c r="BH94" i="11"/>
  <c r="BI94" i="11"/>
  <c r="BI16" i="11"/>
  <c r="BI36" i="11"/>
  <c r="BH36" i="11"/>
  <c r="EJ243" i="11"/>
  <c r="BI32" i="11"/>
  <c r="BH32" i="11"/>
  <c r="BK113" i="11"/>
  <c r="BI8" i="11"/>
  <c r="BK100" i="11"/>
  <c r="BH100" i="11"/>
  <c r="BK121" i="11"/>
  <c r="CF139" i="11"/>
  <c r="BU39" i="11"/>
  <c r="BH52" i="11"/>
  <c r="BI52" i="11"/>
  <c r="BH110" i="11"/>
  <c r="BI110" i="11"/>
  <c r="BK34" i="11"/>
  <c r="BJ34" i="11"/>
  <c r="BK138" i="11"/>
  <c r="BJ138" i="11"/>
  <c r="BJ146" i="11"/>
  <c r="BK146" i="11"/>
  <c r="BH108" i="11"/>
  <c r="BH128" i="11"/>
  <c r="BI128" i="11"/>
  <c r="BF82" i="11"/>
  <c r="BG82" i="11"/>
  <c r="BF80" i="11"/>
  <c r="BG80" i="11"/>
  <c r="BI127" i="11"/>
  <c r="BI123" i="11"/>
  <c r="BG93" i="11"/>
  <c r="BI28" i="11"/>
  <c r="BH28" i="11"/>
  <c r="BK133" i="11"/>
  <c r="BF76" i="11"/>
  <c r="BG76" i="11"/>
  <c r="BF70" i="11"/>
  <c r="BG70" i="11"/>
  <c r="BH120" i="11"/>
  <c r="BL125" i="11"/>
  <c r="BH112" i="11"/>
  <c r="BI115" i="11"/>
  <c r="BI88" i="11"/>
  <c r="BH88" i="11"/>
  <c r="BF86" i="11"/>
  <c r="BG86" i="11"/>
  <c r="BQ11" i="11"/>
  <c r="BG66" i="11"/>
  <c r="BF66" i="11"/>
  <c r="BI136" i="11"/>
  <c r="BH136" i="11"/>
  <c r="BI72" i="11"/>
  <c r="BH72" i="11"/>
  <c r="BL97" i="11"/>
  <c r="BG126" i="11"/>
  <c r="BF126" i="11"/>
  <c r="BL16" i="11"/>
  <c r="BN8" i="11"/>
  <c r="BU24" i="11"/>
  <c r="BF62" i="11"/>
  <c r="BG62" i="11"/>
  <c r="BI56" i="11"/>
  <c r="BH56" i="11"/>
  <c r="BH114" i="11"/>
  <c r="BI114" i="11"/>
  <c r="BJ35" i="11"/>
  <c r="BK35" i="11"/>
  <c r="BV206" i="11"/>
  <c r="BW206" i="11"/>
  <c r="BI95" i="11"/>
  <c r="EH195" i="11"/>
  <c r="BN142" i="11"/>
  <c r="BN71" i="11"/>
  <c r="EI246" i="11"/>
  <c r="BM145" i="11"/>
  <c r="BL145" i="11"/>
  <c r="BI24" i="11"/>
  <c r="BH24" i="11"/>
  <c r="BG134" i="11"/>
  <c r="BF134" i="11"/>
  <c r="BP166" i="11"/>
  <c r="BQ166" i="11"/>
  <c r="BG50" i="11"/>
  <c r="BF50" i="11"/>
  <c r="BG195" i="11"/>
  <c r="BF195" i="11"/>
  <c r="BF48" i="11"/>
  <c r="BG48" i="11"/>
  <c r="BF78" i="11"/>
  <c r="BG78" i="11"/>
  <c r="BK125" i="11"/>
  <c r="BI99" i="11"/>
  <c r="BI120" i="11"/>
  <c r="BF60" i="11"/>
  <c r="BG60" i="11"/>
  <c r="BK53" i="11"/>
  <c r="BO142" i="11"/>
  <c r="BG90" i="11"/>
  <c r="BF90" i="11"/>
  <c r="BK137" i="11"/>
  <c r="BI160" i="11"/>
  <c r="BH160" i="11"/>
  <c r="BG130" i="11"/>
  <c r="BF130" i="11"/>
  <c r="BH98" i="11"/>
  <c r="BI98" i="11"/>
  <c r="BG58" i="11"/>
  <c r="BF58" i="11"/>
  <c r="BK43" i="11"/>
  <c r="BJ43" i="11"/>
  <c r="BG173" i="11"/>
  <c r="BF140" i="11"/>
  <c r="BG140" i="11"/>
  <c r="BK116" i="11"/>
  <c r="BH104" i="11"/>
  <c r="BM144" i="11"/>
  <c r="BL144" i="11"/>
  <c r="BG74" i="11"/>
  <c r="BF74" i="11"/>
  <c r="BK112" i="11"/>
  <c r="BI75" i="11"/>
  <c r="BF64" i="11"/>
  <c r="BG64" i="11"/>
  <c r="BH116" i="11"/>
  <c r="BH102" i="11"/>
  <c r="BI102" i="11"/>
  <c r="BK108" i="11"/>
  <c r="BI71" i="11"/>
  <c r="BH122" i="11"/>
  <c r="BI122" i="11"/>
  <c r="BH96" i="11"/>
  <c r="BJ39" i="11"/>
  <c r="BK39" i="11"/>
  <c r="BK120" i="11"/>
  <c r="BI83" i="11"/>
  <c r="EI250" i="11"/>
  <c r="BQ164" i="11"/>
  <c r="BP164" i="11"/>
  <c r="BQ142" i="11"/>
  <c r="BL83" i="11"/>
  <c r="BL121" i="11"/>
  <c r="BH148" i="11"/>
  <c r="BI148" i="11"/>
  <c r="BK104" i="11"/>
  <c r="BJ7" i="11"/>
  <c r="BK7" i="11"/>
  <c r="BI100" i="11"/>
  <c r="BI107" i="11"/>
  <c r="BK97" i="11"/>
  <c r="BI63" i="11"/>
  <c r="BF54" i="11"/>
  <c r="BG54" i="11"/>
  <c r="BL154" i="11"/>
  <c r="BM154" i="11"/>
  <c r="BJ31" i="11"/>
  <c r="BK31" i="11"/>
  <c r="BH176" i="11"/>
  <c r="BI176" i="11"/>
  <c r="BL113" i="11"/>
  <c r="BJ11" i="11"/>
  <c r="BK11" i="11"/>
  <c r="BJ75" i="11"/>
  <c r="EL206" i="11"/>
  <c r="EJ192" i="11"/>
  <c r="EK257" i="11"/>
  <c r="EJ232" i="11"/>
  <c r="EJ204" i="11"/>
  <c r="EI240" i="11"/>
  <c r="EH87" i="11"/>
  <c r="EH139" i="11"/>
  <c r="EH161" i="11"/>
  <c r="EH126" i="11"/>
  <c r="EH25" i="11"/>
  <c r="EH118" i="11"/>
  <c r="EI44" i="11"/>
  <c r="EH162" i="11"/>
  <c r="EH40" i="11"/>
  <c r="EH75" i="11"/>
  <c r="EH158" i="11"/>
  <c r="EH124" i="11"/>
  <c r="EI10" i="11"/>
  <c r="EH138" i="11"/>
  <c r="EI70" i="11"/>
  <c r="EH145" i="11"/>
  <c r="EH107" i="11"/>
  <c r="EH112" i="11"/>
  <c r="EI38" i="11"/>
  <c r="EH79" i="11"/>
  <c r="EH113" i="11"/>
  <c r="EH150" i="11"/>
  <c r="EI88" i="11"/>
  <c r="EI36" i="11"/>
  <c r="EH143" i="11"/>
  <c r="EH89" i="11"/>
  <c r="EI54" i="11"/>
  <c r="EH101" i="11"/>
  <c r="EI11" i="11"/>
  <c r="EH6" i="11"/>
  <c r="EH168" i="11"/>
  <c r="EH122" i="11"/>
  <c r="EH115" i="11"/>
  <c r="EH125" i="11"/>
  <c r="EH106" i="11"/>
  <c r="EH81" i="11"/>
  <c r="EH156" i="11"/>
  <c r="EH69" i="11"/>
  <c r="EH90" i="11"/>
  <c r="EH135" i="11"/>
  <c r="EH117" i="11"/>
  <c r="EI14" i="11"/>
  <c r="EH119" i="11"/>
  <c r="EH151" i="11"/>
  <c r="EI72" i="11"/>
  <c r="EH137" i="11"/>
  <c r="EH128" i="11"/>
  <c r="EI12" i="11"/>
  <c r="EH121" i="11"/>
  <c r="EH111" i="11"/>
  <c r="EH83" i="11"/>
  <c r="EH108" i="11"/>
  <c r="EH19" i="11"/>
  <c r="EH56" i="11"/>
  <c r="EI28" i="11"/>
  <c r="EH8" i="11"/>
  <c r="EH134" i="11"/>
  <c r="EI58" i="11"/>
  <c r="EH141" i="11"/>
  <c r="EH21" i="11"/>
  <c r="EH105" i="11"/>
  <c r="EH120" i="11"/>
  <c r="EH33" i="11"/>
  <c r="EI64" i="11"/>
  <c r="EH164" i="11"/>
  <c r="EH99" i="11"/>
  <c r="EH23" i="11"/>
  <c r="EI50" i="11"/>
  <c r="EH49" i="11"/>
  <c r="EH92" i="11"/>
  <c r="EH77" i="11"/>
  <c r="EH153" i="11"/>
  <c r="EI9" i="11"/>
  <c r="EH109" i="11"/>
  <c r="EH51" i="11"/>
  <c r="EH131" i="11"/>
  <c r="EI41" i="11"/>
  <c r="EH159" i="11"/>
  <c r="EH39" i="11"/>
  <c r="EH98" i="11"/>
  <c r="EH172" i="11"/>
  <c r="EH157" i="11"/>
  <c r="EH91" i="11"/>
  <c r="EH16" i="11"/>
  <c r="EI78" i="11"/>
  <c r="EH18" i="11"/>
  <c r="EI15" i="11"/>
  <c r="EH147" i="11"/>
  <c r="EH102" i="11"/>
  <c r="EH55" i="11"/>
  <c r="EH85" i="11"/>
  <c r="EH152" i="11"/>
  <c r="EH165" i="11"/>
  <c r="EH24" i="11"/>
  <c r="EH95" i="11"/>
  <c r="EH71" i="11"/>
  <c r="EH35" i="11"/>
  <c r="EH17" i="11"/>
  <c r="EH167" i="11"/>
  <c r="EH133" i="11"/>
  <c r="EI175" i="11"/>
  <c r="EI173" i="11"/>
  <c r="EI27" i="11"/>
  <c r="EI23" i="11"/>
  <c r="EJ14" i="11"/>
  <c r="EI151" i="11"/>
  <c r="EI22" i="11"/>
  <c r="EI116" i="11"/>
  <c r="EH27" i="11"/>
  <c r="EI39" i="11"/>
  <c r="EJ58" i="11"/>
  <c r="EI141" i="11"/>
  <c r="EI164" i="11"/>
  <c r="EI127" i="11"/>
  <c r="EI103" i="11"/>
  <c r="EI174" i="11"/>
  <c r="EI190" i="11"/>
  <c r="EI183" i="11"/>
  <c r="EI188" i="11"/>
  <c r="EJ28" i="11"/>
  <c r="EI98" i="11"/>
  <c r="EH20" i="11"/>
  <c r="EH76" i="11"/>
  <c r="EI7" i="11"/>
  <c r="EH170" i="11"/>
  <c r="EI35" i="11"/>
  <c r="EJ88" i="11"/>
  <c r="EI77" i="11"/>
  <c r="EH60" i="11"/>
  <c r="EH22" i="11"/>
  <c r="EH52" i="11"/>
  <c r="EI104" i="11"/>
  <c r="EI149" i="11"/>
  <c r="EJ72" i="11"/>
  <c r="EI178" i="11"/>
  <c r="EI121" i="11"/>
  <c r="EI136" i="11"/>
  <c r="EI156" i="11"/>
  <c r="EI185" i="11"/>
  <c r="EH93" i="11"/>
  <c r="EJ42" i="11"/>
  <c r="EJ26" i="11"/>
  <c r="EH149" i="11"/>
  <c r="EH73" i="11"/>
  <c r="EJ34" i="11"/>
  <c r="EI176" i="11"/>
  <c r="EH47" i="11"/>
  <c r="EI163" i="11"/>
  <c r="EI94" i="11"/>
  <c r="EH116" i="11"/>
  <c r="EI53" i="11"/>
  <c r="EI162" i="11"/>
  <c r="EI148" i="11"/>
  <c r="EH68" i="11"/>
  <c r="EH84" i="11"/>
  <c r="EH127" i="11"/>
  <c r="EI187" i="11"/>
  <c r="EH97" i="11"/>
  <c r="EH163" i="11"/>
  <c r="EH63" i="11"/>
  <c r="EH94" i="11"/>
  <c r="EH160" i="11"/>
  <c r="BF4" i="11"/>
  <c r="CP261" i="11"/>
  <c r="BA261" i="11"/>
  <c r="L261" i="11"/>
  <c r="BK141" i="11" l="1"/>
  <c r="EI62" i="11"/>
  <c r="EI86" i="11"/>
  <c r="EJ45" i="11"/>
  <c r="EI5" i="11"/>
  <c r="EJ215" i="11"/>
  <c r="EI74" i="11"/>
  <c r="BE190" i="11"/>
  <c r="BI55" i="11"/>
  <c r="EJ202" i="11"/>
  <c r="EJ181" i="11"/>
  <c r="EK219" i="11"/>
  <c r="EJ255" i="11"/>
  <c r="EI32" i="11"/>
  <c r="BD47" i="11"/>
  <c r="EJ47" i="11" s="1"/>
  <c r="EJ33" i="11"/>
  <c r="EJ228" i="11"/>
  <c r="EJ227" i="11"/>
  <c r="EI225" i="11"/>
  <c r="EI211" i="11"/>
  <c r="EI180" i="11"/>
  <c r="EJ236" i="11"/>
  <c r="EK239" i="11"/>
  <c r="EL199" i="11"/>
  <c r="BF203" i="11"/>
  <c r="BD241" i="11"/>
  <c r="BF212" i="11"/>
  <c r="BE236" i="11"/>
  <c r="BF239" i="11"/>
  <c r="BI243" i="11"/>
  <c r="BG204" i="11"/>
  <c r="BG199" i="11"/>
  <c r="BD211" i="11"/>
  <c r="EJ211" i="11" s="1"/>
  <c r="EK212" i="11"/>
  <c r="BG257" i="11"/>
  <c r="EI241" i="11"/>
  <c r="BD252" i="11"/>
  <c r="EI233" i="11"/>
  <c r="BF217" i="11"/>
  <c r="BD180" i="11"/>
  <c r="BD233" i="11"/>
  <c r="EJ233" i="11" s="1"/>
  <c r="EK214" i="11"/>
  <c r="EJ248" i="11"/>
  <c r="EK210" i="11"/>
  <c r="EJ245" i="11"/>
  <c r="BD225" i="11"/>
  <c r="EJ225" i="11" s="1"/>
  <c r="BE245" i="11"/>
  <c r="EK245" i="11" s="1"/>
  <c r="BD191" i="11"/>
  <c r="EJ191" i="11" s="1"/>
  <c r="BF183" i="11"/>
  <c r="BF220" i="11"/>
  <c r="EL220" i="11" s="1"/>
  <c r="EI238" i="11"/>
  <c r="EI230" i="11"/>
  <c r="EI209" i="11"/>
  <c r="BD242" i="11"/>
  <c r="BD238" i="11"/>
  <c r="BD230" i="11"/>
  <c r="BF246" i="11"/>
  <c r="EJ62" i="11"/>
  <c r="EI242" i="11"/>
  <c r="BD209" i="11"/>
  <c r="EI177" i="11"/>
  <c r="EJ201" i="11"/>
  <c r="BG153" i="11"/>
  <c r="BF249" i="11"/>
  <c r="BD186" i="11"/>
  <c r="EJ186" i="11" s="1"/>
  <c r="BJ87" i="11"/>
  <c r="EK249" i="11"/>
  <c r="BF193" i="11"/>
  <c r="BJ162" i="11"/>
  <c r="BG97" i="11"/>
  <c r="BH139" i="11"/>
  <c r="EI186" i="11"/>
  <c r="EI205" i="11"/>
  <c r="BF167" i="11"/>
  <c r="BE133" i="11"/>
  <c r="BE205" i="11"/>
  <c r="BL99" i="11"/>
  <c r="BE201" i="11"/>
  <c r="BE91" i="11"/>
  <c r="BI87" i="11"/>
  <c r="EK208" i="11"/>
  <c r="BE159" i="11"/>
  <c r="BE240" i="11"/>
  <c r="BE251" i="11"/>
  <c r="BG169" i="11"/>
  <c r="BF174" i="11"/>
  <c r="EI251" i="11"/>
  <c r="BD177" i="11"/>
  <c r="EJ177" i="11" s="1"/>
  <c r="EJ259" i="11"/>
  <c r="EI258" i="11"/>
  <c r="EI254" i="11"/>
  <c r="EI200" i="11"/>
  <c r="BD254" i="11"/>
  <c r="BD258" i="11"/>
  <c r="BE259" i="11"/>
  <c r="BE196" i="11"/>
  <c r="EK196" i="11" s="1"/>
  <c r="BD200" i="11"/>
  <c r="EK207" i="11"/>
  <c r="EJ223" i="11"/>
  <c r="EK247" i="11"/>
  <c r="EJ231" i="11"/>
  <c r="EI198" i="11"/>
  <c r="EJ237" i="11"/>
  <c r="EK222" i="11"/>
  <c r="EK256" i="11"/>
  <c r="BG232" i="11"/>
  <c r="BE231" i="11"/>
  <c r="EI244" i="11"/>
  <c r="BE223" i="11"/>
  <c r="BD198" i="11"/>
  <c r="BF256" i="11"/>
  <c r="BI187" i="11"/>
  <c r="BD79" i="11"/>
  <c r="BF247" i="11"/>
  <c r="BE234" i="11"/>
  <c r="BD68" i="11"/>
  <c r="BE51" i="11"/>
  <c r="BD244" i="11"/>
  <c r="BF250" i="11"/>
  <c r="BE85" i="11"/>
  <c r="BL63" i="11"/>
  <c r="BE237" i="11"/>
  <c r="BF189" i="11"/>
  <c r="BF222" i="11"/>
  <c r="EI59" i="11"/>
  <c r="EJ229" i="11"/>
  <c r="EI184" i="11"/>
  <c r="EI226" i="11"/>
  <c r="EI182" i="11"/>
  <c r="BE253" i="11"/>
  <c r="BI151" i="11"/>
  <c r="BR170" i="11"/>
  <c r="BQ170" i="11"/>
  <c r="BI156" i="11"/>
  <c r="BW90" i="11"/>
  <c r="BD182" i="11"/>
  <c r="BD132" i="11"/>
  <c r="BE224" i="11"/>
  <c r="BD84" i="11"/>
  <c r="BF175" i="11"/>
  <c r="BG178" i="11"/>
  <c r="BE150" i="11"/>
  <c r="BD46" i="11"/>
  <c r="BQ167" i="11"/>
  <c r="BE215" i="11"/>
  <c r="BP137" i="11"/>
  <c r="BE248" i="11"/>
  <c r="BG192" i="11"/>
  <c r="BF207" i="11"/>
  <c r="BE12" i="11"/>
  <c r="BN123" i="11"/>
  <c r="BE188" i="11"/>
  <c r="BF210" i="11"/>
  <c r="BL127" i="11"/>
  <c r="BF235" i="11"/>
  <c r="BL141" i="11"/>
  <c r="BJ55" i="11"/>
  <c r="EL26" i="11"/>
  <c r="EI46" i="11"/>
  <c r="BP93" i="11"/>
  <c r="BE135" i="11"/>
  <c r="BE157" i="11"/>
  <c r="BE194" i="11"/>
  <c r="BD226" i="11"/>
  <c r="BI163" i="11"/>
  <c r="BE228" i="11"/>
  <c r="BD59" i="11"/>
  <c r="EJ224" i="11"/>
  <c r="BF216" i="11"/>
  <c r="BJ187" i="11"/>
  <c r="BE229" i="11"/>
  <c r="BE44" i="11"/>
  <c r="BE165" i="11"/>
  <c r="BW52" i="11"/>
  <c r="EJ253" i="11"/>
  <c r="EJ216" i="11"/>
  <c r="BD184" i="11"/>
  <c r="EJ184" i="11" s="1"/>
  <c r="BE57" i="11"/>
  <c r="BG109" i="11"/>
  <c r="BF219" i="11"/>
  <c r="BE202" i="11"/>
  <c r="BH161" i="11"/>
  <c r="BE168" i="11"/>
  <c r="BJ155" i="11"/>
  <c r="BD221" i="11"/>
  <c r="BE67" i="11"/>
  <c r="BF214" i="11"/>
  <c r="BE185" i="11"/>
  <c r="BE65" i="11"/>
  <c r="BE119" i="11"/>
  <c r="BK73" i="11"/>
  <c r="BE111" i="11"/>
  <c r="BJ171" i="11"/>
  <c r="BE101" i="11"/>
  <c r="BF147" i="11"/>
  <c r="BH170" i="11"/>
  <c r="BE131" i="11"/>
  <c r="CM160" i="11"/>
  <c r="BI171" i="11"/>
  <c r="BJ158" i="11"/>
  <c r="BE149" i="11"/>
  <c r="BG105" i="11"/>
  <c r="BE92" i="11"/>
  <c r="BD103" i="11"/>
  <c r="BD117" i="11"/>
  <c r="EI197" i="11"/>
  <c r="BE179" i="11"/>
  <c r="BJ227" i="11"/>
  <c r="BL173" i="11"/>
  <c r="BE20" i="11"/>
  <c r="BE61" i="11"/>
  <c r="BE81" i="11"/>
  <c r="BE49" i="11"/>
  <c r="BF208" i="11"/>
  <c r="BE255" i="11"/>
  <c r="BV170" i="11"/>
  <c r="BU62" i="11"/>
  <c r="BD13" i="11"/>
  <c r="EI13" i="11"/>
  <c r="BE181" i="11"/>
  <c r="BE69" i="11"/>
  <c r="BE213" i="11"/>
  <c r="BE30" i="11"/>
  <c r="BE22" i="11"/>
  <c r="BO147" i="11"/>
  <c r="BE172" i="11"/>
  <c r="BD106" i="11"/>
  <c r="BD197" i="11"/>
  <c r="BE218" i="11"/>
  <c r="BE77" i="11"/>
  <c r="EI66" i="11"/>
  <c r="EI37" i="11"/>
  <c r="EI29" i="11"/>
  <c r="BE25" i="11"/>
  <c r="BE45" i="11"/>
  <c r="EK45" i="11" s="1"/>
  <c r="BF15" i="11"/>
  <c r="BD37" i="11"/>
  <c r="EJ37" i="11" s="1"/>
  <c r="BY50" i="11"/>
  <c r="BU43" i="11"/>
  <c r="BN53" i="11"/>
  <c r="CJ133" i="11"/>
  <c r="BE41" i="11"/>
  <c r="CM154" i="11"/>
  <c r="BD6" i="11"/>
  <c r="BR135" i="11"/>
  <c r="BL73" i="11"/>
  <c r="BZ99" i="11"/>
  <c r="BE21" i="11"/>
  <c r="BE10" i="11"/>
  <c r="CC56" i="11"/>
  <c r="CG132" i="11"/>
  <c r="CK138" i="11"/>
  <c r="CC48" i="11"/>
  <c r="CE136" i="11"/>
  <c r="BF27" i="11"/>
  <c r="BY54" i="11"/>
  <c r="BW36" i="11"/>
  <c r="CC102" i="11"/>
  <c r="BR103" i="11"/>
  <c r="CD95" i="11"/>
  <c r="BF5" i="11"/>
  <c r="CC134" i="11"/>
  <c r="BE18" i="11"/>
  <c r="BG26" i="11"/>
  <c r="BV111" i="11"/>
  <c r="CA40" i="11"/>
  <c r="BE19" i="11"/>
  <c r="CA98" i="11"/>
  <c r="BY60" i="11"/>
  <c r="BW28" i="11"/>
  <c r="BU34" i="11"/>
  <c r="BG38" i="11"/>
  <c r="BE9" i="11"/>
  <c r="BG42" i="11"/>
  <c r="BY32" i="11"/>
  <c r="BD29" i="11"/>
  <c r="BE17" i="11"/>
  <c r="BE33" i="11"/>
  <c r="CM140" i="11"/>
  <c r="EK235" i="11"/>
  <c r="BF23" i="11"/>
  <c r="BN89" i="11"/>
  <c r="CA110" i="11"/>
  <c r="BG14" i="11"/>
  <c r="BY58" i="11"/>
  <c r="CE144" i="11"/>
  <c r="CD107" i="11"/>
  <c r="CA94" i="11"/>
  <c r="BJ148" i="11"/>
  <c r="BK148" i="11"/>
  <c r="BN83" i="11"/>
  <c r="EJ250" i="11"/>
  <c r="BK83" i="11"/>
  <c r="BJ96" i="11"/>
  <c r="BI64" i="11"/>
  <c r="BH64" i="11"/>
  <c r="BH140" i="11"/>
  <c r="BI140" i="11"/>
  <c r="BK135" i="11"/>
  <c r="BK118" i="11"/>
  <c r="BJ118" i="11"/>
  <c r="BL31" i="11"/>
  <c r="BM31" i="11"/>
  <c r="BH54" i="11"/>
  <c r="BI54" i="11"/>
  <c r="BL7" i="11"/>
  <c r="BM7" i="11"/>
  <c r="BK71" i="11"/>
  <c r="BJ102" i="11"/>
  <c r="BK102" i="11"/>
  <c r="BK75" i="11"/>
  <c r="BM116" i="11"/>
  <c r="BH58" i="11"/>
  <c r="BI58" i="11"/>
  <c r="BK103" i="11"/>
  <c r="BH130" i="11"/>
  <c r="BI130" i="11"/>
  <c r="BM137" i="11"/>
  <c r="BH90" i="11"/>
  <c r="BI90" i="11"/>
  <c r="BH78" i="11"/>
  <c r="BI78" i="11"/>
  <c r="EI195" i="11"/>
  <c r="BL35" i="11"/>
  <c r="BM35" i="11"/>
  <c r="BQ7" i="11"/>
  <c r="BJ88" i="11"/>
  <c r="BK88" i="11"/>
  <c r="BK115" i="11"/>
  <c r="BJ112" i="11"/>
  <c r="BM120" i="11"/>
  <c r="BJ120" i="11"/>
  <c r="BI76" i="11"/>
  <c r="BH76" i="11"/>
  <c r="BM133" i="11"/>
  <c r="BK28" i="11"/>
  <c r="BJ28" i="11"/>
  <c r="BK123" i="11"/>
  <c r="BJ108" i="11"/>
  <c r="BK110" i="11"/>
  <c r="BJ110" i="11"/>
  <c r="BW39" i="11"/>
  <c r="BK8" i="11"/>
  <c r="EK243" i="11"/>
  <c r="BK16" i="11"/>
  <c r="BL11" i="11"/>
  <c r="BM11" i="11"/>
  <c r="BQ151" i="11"/>
  <c r="BM112" i="11"/>
  <c r="BK127" i="11"/>
  <c r="BM121" i="11"/>
  <c r="BL39" i="11"/>
  <c r="BM39" i="11"/>
  <c r="BW163" i="11"/>
  <c r="BN144" i="11"/>
  <c r="BO144" i="11"/>
  <c r="BM53" i="11"/>
  <c r="BK99" i="11"/>
  <c r="BH48" i="11"/>
  <c r="BI48" i="11"/>
  <c r="BH50" i="11"/>
  <c r="BI50" i="11"/>
  <c r="BR166" i="11"/>
  <c r="BS166" i="11"/>
  <c r="BO145" i="11"/>
  <c r="BN145" i="11"/>
  <c r="BP142" i="11"/>
  <c r="BJ56" i="11"/>
  <c r="BK56" i="11"/>
  <c r="BH62" i="11"/>
  <c r="BI62" i="11"/>
  <c r="BW24" i="11"/>
  <c r="BN16" i="11"/>
  <c r="BJ72" i="11"/>
  <c r="BK72" i="11"/>
  <c r="BJ136" i="11"/>
  <c r="BK136" i="11"/>
  <c r="BS11" i="11"/>
  <c r="BM34" i="11"/>
  <c r="BL34" i="11"/>
  <c r="CH139" i="11"/>
  <c r="BK32" i="11"/>
  <c r="BJ32" i="11"/>
  <c r="BM129" i="11"/>
  <c r="BJ124" i="11"/>
  <c r="BK124" i="11"/>
  <c r="BN113" i="11"/>
  <c r="BK107" i="11"/>
  <c r="BJ104" i="11"/>
  <c r="BJ160" i="11"/>
  <c r="BK160" i="11"/>
  <c r="BM125" i="11"/>
  <c r="BP8" i="11"/>
  <c r="BH66" i="11"/>
  <c r="BI66" i="11"/>
  <c r="BH70" i="11"/>
  <c r="BI70" i="11"/>
  <c r="BH82" i="11"/>
  <c r="BI82" i="11"/>
  <c r="BK96" i="11"/>
  <c r="BL146" i="11"/>
  <c r="BM146" i="11"/>
  <c r="BJ52" i="11"/>
  <c r="BK52" i="11"/>
  <c r="BK36" i="11"/>
  <c r="BJ36" i="11"/>
  <c r="BM89" i="11"/>
  <c r="BJ143" i="11"/>
  <c r="BK143" i="11"/>
  <c r="BS142" i="11"/>
  <c r="BR164" i="11"/>
  <c r="BS164" i="11"/>
  <c r="BH74" i="11"/>
  <c r="BI74" i="11"/>
  <c r="BI173" i="11"/>
  <c r="BL75" i="11"/>
  <c r="BJ176" i="11"/>
  <c r="BK176" i="11"/>
  <c r="BN154" i="11"/>
  <c r="BO154" i="11"/>
  <c r="BK63" i="11"/>
  <c r="BM97" i="11"/>
  <c r="BN121" i="11"/>
  <c r="BK122" i="11"/>
  <c r="BJ122" i="11"/>
  <c r="BM108" i="11"/>
  <c r="BJ116" i="11"/>
  <c r="BL43" i="11"/>
  <c r="BM43" i="11"/>
  <c r="BJ98" i="11"/>
  <c r="BK98" i="11"/>
  <c r="BI60" i="11"/>
  <c r="BH60" i="11"/>
  <c r="BI195" i="11"/>
  <c r="BH195" i="11"/>
  <c r="BH134" i="11"/>
  <c r="BI134" i="11"/>
  <c r="BJ24" i="11"/>
  <c r="BK24" i="11"/>
  <c r="EJ246" i="11"/>
  <c r="BP71" i="11"/>
  <c r="BK95" i="11"/>
  <c r="BX206" i="11"/>
  <c r="BY206" i="11"/>
  <c r="BJ114" i="11"/>
  <c r="BK114" i="11"/>
  <c r="BH126" i="11"/>
  <c r="BI126" i="11"/>
  <c r="BN97" i="11"/>
  <c r="BH86" i="11"/>
  <c r="BI86" i="11"/>
  <c r="BN125" i="11"/>
  <c r="BQ35" i="11"/>
  <c r="BI93" i="11"/>
  <c r="BI80" i="11"/>
  <c r="BH80" i="11"/>
  <c r="BJ128" i="11"/>
  <c r="BK128" i="11"/>
  <c r="BL138" i="11"/>
  <c r="BM138" i="11"/>
  <c r="BQ31" i="11"/>
  <c r="BJ100" i="11"/>
  <c r="BM113" i="11"/>
  <c r="BK94" i="11"/>
  <c r="BJ94" i="11"/>
  <c r="BN152" i="11"/>
  <c r="BO152" i="11"/>
  <c r="BK40" i="11"/>
  <c r="BJ40" i="11"/>
  <c r="BY145" i="11"/>
  <c r="BM100" i="11"/>
  <c r="EK193" i="11"/>
  <c r="EM206" i="11"/>
  <c r="EJ194" i="11"/>
  <c r="EJ240" i="11"/>
  <c r="EK232" i="11"/>
  <c r="EK204" i="11"/>
  <c r="EK192" i="11"/>
  <c r="EL257" i="11"/>
  <c r="EI167" i="11"/>
  <c r="EI71" i="11"/>
  <c r="EI65" i="11"/>
  <c r="EJ10" i="11"/>
  <c r="EJ74" i="11"/>
  <c r="EJ12" i="11"/>
  <c r="EI19" i="11"/>
  <c r="EI166" i="11"/>
  <c r="EI17" i="11"/>
  <c r="EI52" i="11"/>
  <c r="EI67" i="11"/>
  <c r="EJ36" i="11"/>
  <c r="EI95" i="11"/>
  <c r="EI102" i="11"/>
  <c r="EI76" i="11"/>
  <c r="EI75" i="11"/>
  <c r="EI115" i="11"/>
  <c r="EI109" i="11"/>
  <c r="EI135" i="11"/>
  <c r="EJ44" i="11"/>
  <c r="EI24" i="11"/>
  <c r="EK26" i="11"/>
  <c r="EJ15" i="11"/>
  <c r="EI101" i="11"/>
  <c r="EJ38" i="11"/>
  <c r="EI85" i="11"/>
  <c r="EI134" i="11"/>
  <c r="EI56" i="11"/>
  <c r="EI79" i="11"/>
  <c r="EI40" i="11"/>
  <c r="EI49" i="11"/>
  <c r="EI16" i="11"/>
  <c r="EI129" i="11"/>
  <c r="EI142" i="11"/>
  <c r="EI6" i="11"/>
  <c r="EJ57" i="11"/>
  <c r="EI92" i="11"/>
  <c r="EI99" i="11"/>
  <c r="EI105" i="11"/>
  <c r="EI69" i="11"/>
  <c r="EJ78" i="11"/>
  <c r="EI81" i="11"/>
  <c r="EI139" i="11"/>
  <c r="EI126" i="11"/>
  <c r="EI106" i="11"/>
  <c r="EI133" i="11"/>
  <c r="EI47" i="11"/>
  <c r="EI118" i="11"/>
  <c r="EI155" i="11"/>
  <c r="EI128" i="11"/>
  <c r="EJ64" i="11"/>
  <c r="EI21" i="11"/>
  <c r="EI18" i="11"/>
  <c r="EI157" i="11"/>
  <c r="EJ30" i="11"/>
  <c r="EJ54" i="11"/>
  <c r="EI93" i="11"/>
  <c r="EI125" i="11"/>
  <c r="EI60" i="11"/>
  <c r="EJ70" i="11"/>
  <c r="EI114" i="11"/>
  <c r="EJ41" i="11"/>
  <c r="EJ11" i="11"/>
  <c r="EI111" i="11"/>
  <c r="EJ80" i="11"/>
  <c r="EI97" i="11"/>
  <c r="EI113" i="11"/>
  <c r="EI171" i="11"/>
  <c r="EI146" i="11"/>
  <c r="EI43" i="11"/>
  <c r="EI25" i="11"/>
  <c r="EI87" i="11"/>
  <c r="EI160" i="11"/>
  <c r="EI150" i="11"/>
  <c r="EJ7" i="11"/>
  <c r="EI161" i="11"/>
  <c r="EI124" i="11"/>
  <c r="EI20" i="11"/>
  <c r="EI108" i="11"/>
  <c r="EI137" i="11"/>
  <c r="EI140" i="11"/>
  <c r="EI132" i="11"/>
  <c r="EI91" i="11"/>
  <c r="EI159" i="11"/>
  <c r="EI122" i="11"/>
  <c r="EI153" i="11"/>
  <c r="EI145" i="11"/>
  <c r="EI61" i="11"/>
  <c r="EI63" i="11"/>
  <c r="EI130" i="11"/>
  <c r="EI143" i="11"/>
  <c r="EI119" i="11"/>
  <c r="EJ82" i="11"/>
  <c r="EJ165" i="11"/>
  <c r="EI165" i="11"/>
  <c r="EI112" i="11"/>
  <c r="EI117" i="11"/>
  <c r="EI120" i="11"/>
  <c r="EI55" i="11"/>
  <c r="EI158" i="11"/>
  <c r="EK86" i="11"/>
  <c r="EJ86" i="11"/>
  <c r="EI131" i="11"/>
  <c r="EI89" i="11"/>
  <c r="EI138" i="11"/>
  <c r="EI8" i="11"/>
  <c r="EI172" i="11"/>
  <c r="EI48" i="11"/>
  <c r="EI168" i="11"/>
  <c r="EJ176" i="11"/>
  <c r="EJ189" i="11"/>
  <c r="EJ154" i="11"/>
  <c r="EJ150" i="11"/>
  <c r="EJ8" i="11"/>
  <c r="EI73" i="11"/>
  <c r="EJ124" i="11"/>
  <c r="EI31" i="11"/>
  <c r="EJ156" i="11"/>
  <c r="EJ111" i="11"/>
  <c r="EJ174" i="11"/>
  <c r="EI170" i="11"/>
  <c r="EJ20" i="11"/>
  <c r="EJ173" i="11"/>
  <c r="EJ147" i="11"/>
  <c r="EK88" i="11"/>
  <c r="EJ31" i="11"/>
  <c r="EI152" i="11"/>
  <c r="EJ91" i="11"/>
  <c r="EI90" i="11"/>
  <c r="EJ130" i="11"/>
  <c r="EJ66" i="11"/>
  <c r="EI107" i="11"/>
  <c r="EI100" i="11"/>
  <c r="EJ179" i="11"/>
  <c r="EJ172" i="11"/>
  <c r="EJ161" i="11"/>
  <c r="EJ49" i="11"/>
  <c r="EK34" i="11"/>
  <c r="EJ145" i="11"/>
  <c r="EJ94" i="11"/>
  <c r="EJ112" i="11"/>
  <c r="EJ104" i="11"/>
  <c r="EL34" i="11"/>
  <c r="EK14" i="11"/>
  <c r="EI68" i="11"/>
  <c r="EI123" i="11"/>
  <c r="EJ137" i="11"/>
  <c r="EJ109" i="11"/>
  <c r="EJ149" i="11"/>
  <c r="EJ83" i="11"/>
  <c r="EJ163" i="11"/>
  <c r="EJ183" i="11"/>
  <c r="EJ164" i="11"/>
  <c r="EJ151" i="11"/>
  <c r="EJ187" i="11"/>
  <c r="EJ136" i="11"/>
  <c r="EJ139" i="11"/>
  <c r="EJ185" i="11"/>
  <c r="EJ178" i="11"/>
  <c r="EI84" i="11"/>
  <c r="EI83" i="11"/>
  <c r="EJ101" i="11"/>
  <c r="EJ119" i="11"/>
  <c r="EI154" i="11"/>
  <c r="EK64" i="11"/>
  <c r="EI147" i="11"/>
  <c r="EI110" i="11"/>
  <c r="EJ188" i="11"/>
  <c r="EJ190" i="11"/>
  <c r="EI144" i="11"/>
  <c r="EJ168" i="11"/>
  <c r="EI96" i="11"/>
  <c r="EJ73" i="11"/>
  <c r="EI169" i="11"/>
  <c r="EI51" i="11"/>
  <c r="EJ175" i="11"/>
  <c r="EF261" i="11"/>
  <c r="BG4" i="11"/>
  <c r="BB261" i="11"/>
  <c r="CQ261" i="11"/>
  <c r="EG4" i="11"/>
  <c r="M261" i="11"/>
  <c r="EJ32" i="11" l="1"/>
  <c r="EK215" i="11"/>
  <c r="EK227" i="11"/>
  <c r="BE47" i="11"/>
  <c r="BK55" i="11"/>
  <c r="EK33" i="11"/>
  <c r="EL214" i="11"/>
  <c r="EK236" i="11"/>
  <c r="EL217" i="11"/>
  <c r="EM199" i="11"/>
  <c r="EL239" i="11"/>
  <c r="EL212" i="11"/>
  <c r="BH257" i="11"/>
  <c r="BE191" i="11"/>
  <c r="EL203" i="11"/>
  <c r="EL210" i="11"/>
  <c r="BE225" i="11"/>
  <c r="EK225" i="11" s="1"/>
  <c r="BE233" i="11"/>
  <c r="BE180" i="11"/>
  <c r="BE252" i="11"/>
  <c r="BH199" i="11"/>
  <c r="BG217" i="11"/>
  <c r="EJ252" i="11"/>
  <c r="BH204" i="11"/>
  <c r="BF236" i="11"/>
  <c r="BE241" i="11"/>
  <c r="EJ180" i="11"/>
  <c r="BG220" i="11"/>
  <c r="EM220" i="11" s="1"/>
  <c r="BG183" i="11"/>
  <c r="BF245" i="11"/>
  <c r="BE211" i="11"/>
  <c r="EK211" i="11" s="1"/>
  <c r="BJ243" i="11"/>
  <c r="BG239" i="11"/>
  <c r="BG212" i="11"/>
  <c r="EJ241" i="11"/>
  <c r="BG203" i="11"/>
  <c r="EJ238" i="11"/>
  <c r="EJ209" i="11"/>
  <c r="BE209" i="11"/>
  <c r="BE230" i="11"/>
  <c r="EJ242" i="11"/>
  <c r="BG246" i="11"/>
  <c r="BE242" i="11"/>
  <c r="EJ230" i="11"/>
  <c r="EL208" i="11"/>
  <c r="BE238" i="11"/>
  <c r="EL249" i="11"/>
  <c r="EK201" i="11"/>
  <c r="BE177" i="11"/>
  <c r="EK177" i="11" s="1"/>
  <c r="BF91" i="11"/>
  <c r="BG133" i="11"/>
  <c r="BF133" i="11"/>
  <c r="BI139" i="11"/>
  <c r="BK162" i="11"/>
  <c r="BG193" i="11"/>
  <c r="BL87" i="11"/>
  <c r="BG174" i="11"/>
  <c r="BH153" i="11"/>
  <c r="BK87" i="11"/>
  <c r="BF201" i="11"/>
  <c r="BN99" i="11"/>
  <c r="BF205" i="11"/>
  <c r="BG167" i="11"/>
  <c r="EJ205" i="11"/>
  <c r="BH97" i="11"/>
  <c r="BE186" i="11"/>
  <c r="EK186" i="11" s="1"/>
  <c r="BF240" i="11"/>
  <c r="EJ251" i="11"/>
  <c r="BH169" i="11"/>
  <c r="BF251" i="11"/>
  <c r="BF159" i="11"/>
  <c r="BG249" i="11"/>
  <c r="EM249" i="11" s="1"/>
  <c r="EJ200" i="11"/>
  <c r="EJ258" i="11"/>
  <c r="EK259" i="11"/>
  <c r="EJ254" i="11"/>
  <c r="EL207" i="11"/>
  <c r="BF196" i="11"/>
  <c r="EL196" i="11" s="1"/>
  <c r="BF259" i="11"/>
  <c r="BE254" i="11"/>
  <c r="BE200" i="11"/>
  <c r="BE258" i="11"/>
  <c r="EJ68" i="11"/>
  <c r="EK223" i="11"/>
  <c r="EL222" i="11"/>
  <c r="EJ244" i="11"/>
  <c r="EK231" i="11"/>
  <c r="EL247" i="11"/>
  <c r="EK237" i="11"/>
  <c r="EL256" i="11"/>
  <c r="EJ198" i="11"/>
  <c r="BF237" i="11"/>
  <c r="EL237" i="11" s="1"/>
  <c r="BG222" i="11"/>
  <c r="BN63" i="11"/>
  <c r="BE68" i="11"/>
  <c r="BF231" i="11"/>
  <c r="BE244" i="11"/>
  <c r="EK234" i="11"/>
  <c r="BG247" i="11"/>
  <c r="BE79" i="11"/>
  <c r="BG256" i="11"/>
  <c r="BF223" i="11"/>
  <c r="BH232" i="11"/>
  <c r="BF51" i="11"/>
  <c r="BF234" i="11"/>
  <c r="BM141" i="11"/>
  <c r="BK187" i="11"/>
  <c r="BG189" i="11"/>
  <c r="BF85" i="11"/>
  <c r="BG250" i="11"/>
  <c r="BF190" i="11"/>
  <c r="BE198" i="11"/>
  <c r="EK198" i="11" s="1"/>
  <c r="EJ182" i="11"/>
  <c r="EJ226" i="11"/>
  <c r="EL219" i="11"/>
  <c r="EK229" i="11"/>
  <c r="EJ221" i="11"/>
  <c r="EK228" i="11"/>
  <c r="EJ46" i="11"/>
  <c r="EK224" i="11"/>
  <c r="BE221" i="11"/>
  <c r="EK221" i="11" s="1"/>
  <c r="BM73" i="11"/>
  <c r="EM26" i="11"/>
  <c r="BF65" i="11"/>
  <c r="BG214" i="11"/>
  <c r="BF202" i="11"/>
  <c r="BF57" i="11"/>
  <c r="BE184" i="11"/>
  <c r="EK253" i="11"/>
  <c r="BF44" i="11"/>
  <c r="BL187" i="11"/>
  <c r="BF157" i="11"/>
  <c r="BF135" i="11"/>
  <c r="BL55" i="11"/>
  <c r="BF12" i="11"/>
  <c r="BH192" i="11"/>
  <c r="BR137" i="11"/>
  <c r="BH178" i="11"/>
  <c r="BY90" i="11"/>
  <c r="BF185" i="11"/>
  <c r="BK155" i="11"/>
  <c r="BY52" i="11"/>
  <c r="BE59" i="11"/>
  <c r="BJ163" i="11"/>
  <c r="BE226" i="11"/>
  <c r="BR93" i="11"/>
  <c r="BG210" i="11"/>
  <c r="BF188" i="11"/>
  <c r="BR123" i="11"/>
  <c r="BP123" i="11"/>
  <c r="BR167" i="11"/>
  <c r="BE84" i="11"/>
  <c r="BF224" i="11"/>
  <c r="BJ156" i="11"/>
  <c r="BF92" i="11"/>
  <c r="BF119" i="11"/>
  <c r="BF67" i="11"/>
  <c r="BG219" i="11"/>
  <c r="BH109" i="11"/>
  <c r="EK216" i="11"/>
  <c r="BF165" i="11"/>
  <c r="BF229" i="11"/>
  <c r="BG216" i="11"/>
  <c r="BN141" i="11"/>
  <c r="BG207" i="11"/>
  <c r="BF248" i="11"/>
  <c r="BG175" i="11"/>
  <c r="BF168" i="11"/>
  <c r="BI161" i="11"/>
  <c r="BF228" i="11"/>
  <c r="BF194" i="11"/>
  <c r="BG235" i="11"/>
  <c r="BN127" i="11"/>
  <c r="BF215" i="11"/>
  <c r="BE46" i="11"/>
  <c r="EK46" i="11" s="1"/>
  <c r="BF150" i="11"/>
  <c r="BE132" i="11"/>
  <c r="BE182" i="11"/>
  <c r="BJ151" i="11"/>
  <c r="BF253" i="11"/>
  <c r="BK171" i="11"/>
  <c r="BH105" i="11"/>
  <c r="BK158" i="11"/>
  <c r="BF131" i="11"/>
  <c r="BH147" i="11"/>
  <c r="BG147" i="11"/>
  <c r="BL171" i="11"/>
  <c r="BE103" i="11"/>
  <c r="BE117" i="11"/>
  <c r="BF149" i="11"/>
  <c r="BJ170" i="11"/>
  <c r="BI170" i="11"/>
  <c r="BF101" i="11"/>
  <c r="BF111" i="11"/>
  <c r="EJ197" i="11"/>
  <c r="EK213" i="11"/>
  <c r="EJ13" i="11"/>
  <c r="EK218" i="11"/>
  <c r="EK255" i="11"/>
  <c r="BF77" i="11"/>
  <c r="BE106" i="11"/>
  <c r="BF213" i="11"/>
  <c r="BF181" i="11"/>
  <c r="BF255" i="11"/>
  <c r="BG208" i="11"/>
  <c r="EM208" i="11" s="1"/>
  <c r="BF49" i="11"/>
  <c r="BF20" i="11"/>
  <c r="BK227" i="11"/>
  <c r="BF30" i="11"/>
  <c r="BF218" i="11"/>
  <c r="BE197" i="11"/>
  <c r="BF172" i="11"/>
  <c r="BP147" i="11"/>
  <c r="BF69" i="11"/>
  <c r="BW170" i="11"/>
  <c r="BF81" i="11"/>
  <c r="BF61" i="11"/>
  <c r="BN173" i="11"/>
  <c r="BF179" i="11"/>
  <c r="BE13" i="11"/>
  <c r="EK13" i="11" s="1"/>
  <c r="BF22" i="11"/>
  <c r="BW62" i="11"/>
  <c r="EK9" i="11"/>
  <c r="EJ29" i="11"/>
  <c r="CC110" i="11"/>
  <c r="BT103" i="11"/>
  <c r="CM138" i="11"/>
  <c r="BF21" i="11"/>
  <c r="BE6" i="11"/>
  <c r="CC94" i="11"/>
  <c r="BH14" i="11"/>
  <c r="BG23" i="11"/>
  <c r="BH42" i="11"/>
  <c r="CC98" i="11"/>
  <c r="BF19" i="11"/>
  <c r="CG136" i="11"/>
  <c r="BF45" i="11"/>
  <c r="EL45" i="11" s="1"/>
  <c r="BF17" i="11"/>
  <c r="BX111" i="11"/>
  <c r="CF107" i="11"/>
  <c r="BP89" i="11"/>
  <c r="EL235" i="11"/>
  <c r="BE29" i="11"/>
  <c r="BF9" i="11"/>
  <c r="BW34" i="11"/>
  <c r="CA60" i="11"/>
  <c r="CC40" i="11"/>
  <c r="BF18" i="11"/>
  <c r="CE134" i="11"/>
  <c r="CF95" i="11"/>
  <c r="CE102" i="11"/>
  <c r="CA54" i="11"/>
  <c r="CE48" i="11"/>
  <c r="CI132" i="11"/>
  <c r="BF10" i="11"/>
  <c r="CB99" i="11"/>
  <c r="BT135" i="11"/>
  <c r="BG15" i="11"/>
  <c r="CA58" i="11"/>
  <c r="BH38" i="11"/>
  <c r="BG5" i="11"/>
  <c r="BG27" i="11"/>
  <c r="CA50" i="11"/>
  <c r="BE37" i="11"/>
  <c r="CG144" i="11"/>
  <c r="CA32" i="11"/>
  <c r="CN133" i="11"/>
  <c r="CL133" i="11"/>
  <c r="BW43" i="11"/>
  <c r="BF33" i="11"/>
  <c r="BY28" i="11"/>
  <c r="BH26" i="11"/>
  <c r="BY36" i="11"/>
  <c r="CE56" i="11"/>
  <c r="BN73" i="11"/>
  <c r="BF41" i="11"/>
  <c r="BP53" i="11"/>
  <c r="BF25" i="11"/>
  <c r="BO113" i="11"/>
  <c r="BZ206" i="11"/>
  <c r="CA206" i="11"/>
  <c r="BL98" i="11"/>
  <c r="BM98" i="11"/>
  <c r="BO89" i="11"/>
  <c r="BM160" i="11"/>
  <c r="BL160" i="11"/>
  <c r="CJ139" i="11"/>
  <c r="BL72" i="11"/>
  <c r="BM72" i="11"/>
  <c r="BY24" i="11"/>
  <c r="BQ144" i="11"/>
  <c r="BP144" i="11"/>
  <c r="BM123" i="11"/>
  <c r="BJ76" i="11"/>
  <c r="BK76" i="11"/>
  <c r="BN35" i="11"/>
  <c r="BO35" i="11"/>
  <c r="BL118" i="11"/>
  <c r="BM118" i="11"/>
  <c r="BM135" i="11"/>
  <c r="BL96" i="11"/>
  <c r="BQ152" i="11"/>
  <c r="BP152" i="11"/>
  <c r="BL94" i="11"/>
  <c r="BM94" i="11"/>
  <c r="BS35" i="11"/>
  <c r="BP125" i="11"/>
  <c r="BK86" i="11"/>
  <c r="BJ86" i="11"/>
  <c r="BP97" i="11"/>
  <c r="BL114" i="11"/>
  <c r="BM114" i="11"/>
  <c r="BM95" i="11"/>
  <c r="BL122" i="11"/>
  <c r="BM122" i="11"/>
  <c r="BO97" i="11"/>
  <c r="BL176" i="11"/>
  <c r="BM176" i="11"/>
  <c r="BK173" i="11"/>
  <c r="BT164" i="11"/>
  <c r="BU164" i="11"/>
  <c r="BL36" i="11"/>
  <c r="BM36" i="11"/>
  <c r="BO146" i="11"/>
  <c r="BN146" i="11"/>
  <c r="BK70" i="11"/>
  <c r="BJ70" i="11"/>
  <c r="BO125" i="11"/>
  <c r="BL124" i="11"/>
  <c r="BM124" i="11"/>
  <c r="BK62" i="11"/>
  <c r="BJ62" i="11"/>
  <c r="BM56" i="11"/>
  <c r="BL56" i="11"/>
  <c r="BT166" i="11"/>
  <c r="BU166" i="11"/>
  <c r="BO53" i="11"/>
  <c r="BY163" i="11"/>
  <c r="BL110" i="11"/>
  <c r="BM110" i="11"/>
  <c r="BM75" i="11"/>
  <c r="BM83" i="11"/>
  <c r="BU142" i="11"/>
  <c r="BL143" i="11"/>
  <c r="BM143" i="11"/>
  <c r="BJ82" i="11"/>
  <c r="BK82" i="11"/>
  <c r="BM28" i="11"/>
  <c r="BL28" i="11"/>
  <c r="BM103" i="11"/>
  <c r="BK58" i="11"/>
  <c r="BJ58" i="11"/>
  <c r="EK250" i="11"/>
  <c r="BS31" i="11"/>
  <c r="CA145" i="11"/>
  <c r="BM40" i="11"/>
  <c r="BL40" i="11"/>
  <c r="BL100" i="11"/>
  <c r="BJ80" i="11"/>
  <c r="BK80" i="11"/>
  <c r="EK246" i="11"/>
  <c r="BJ60" i="11"/>
  <c r="BK60" i="11"/>
  <c r="BL116" i="11"/>
  <c r="BP121" i="11"/>
  <c r="BM63" i="11"/>
  <c r="BP154" i="11"/>
  <c r="BQ154" i="11"/>
  <c r="BM52" i="11"/>
  <c r="BL52" i="11"/>
  <c r="BJ66" i="11"/>
  <c r="BK66" i="11"/>
  <c r="BL104" i="11"/>
  <c r="BP113" i="11"/>
  <c r="BM32" i="11"/>
  <c r="BL32" i="11"/>
  <c r="BO34" i="11"/>
  <c r="BN34" i="11"/>
  <c r="BL136" i="11"/>
  <c r="BM136" i="11"/>
  <c r="BR142" i="11"/>
  <c r="BU163" i="11"/>
  <c r="BS150" i="11"/>
  <c r="BN39" i="11"/>
  <c r="BO39" i="11"/>
  <c r="BO121" i="11"/>
  <c r="BM127" i="11"/>
  <c r="BN11" i="11"/>
  <c r="BO11" i="11"/>
  <c r="BM16" i="11"/>
  <c r="EL243" i="11"/>
  <c r="BL108" i="11"/>
  <c r="BO133" i="11"/>
  <c r="BL112" i="11"/>
  <c r="BM88" i="11"/>
  <c r="BL88" i="11"/>
  <c r="BK78" i="11"/>
  <c r="BJ78" i="11"/>
  <c r="BO137" i="11"/>
  <c r="BK130" i="11"/>
  <c r="BJ130" i="11"/>
  <c r="BM71" i="11"/>
  <c r="BM104" i="11"/>
  <c r="BK54" i="11"/>
  <c r="BJ54" i="11"/>
  <c r="BN31" i="11"/>
  <c r="BO31" i="11"/>
  <c r="BJ140" i="11"/>
  <c r="BK140" i="11"/>
  <c r="BJ64" i="11"/>
  <c r="BK64" i="11"/>
  <c r="BP83" i="11"/>
  <c r="BK93" i="11"/>
  <c r="BJ126" i="11"/>
  <c r="BK126" i="11"/>
  <c r="BP101" i="11"/>
  <c r="BP16" i="11"/>
  <c r="BM8" i="11"/>
  <c r="BO96" i="11"/>
  <c r="BL120" i="11"/>
  <c r="EJ195" i="11"/>
  <c r="BM148" i="11"/>
  <c r="BL148" i="11"/>
  <c r="BO138" i="11"/>
  <c r="BN138" i="11"/>
  <c r="BM128" i="11"/>
  <c r="BL128" i="11"/>
  <c r="BM24" i="11"/>
  <c r="BL24" i="11"/>
  <c r="BJ134" i="11"/>
  <c r="BK134" i="11"/>
  <c r="BJ195" i="11"/>
  <c r="BK195" i="11"/>
  <c r="BN43" i="11"/>
  <c r="BO43" i="11"/>
  <c r="BN75" i="11"/>
  <c r="BJ74" i="11"/>
  <c r="BK74" i="11"/>
  <c r="BR8" i="11"/>
  <c r="BM107" i="11"/>
  <c r="BO129" i="11"/>
  <c r="BU11" i="11"/>
  <c r="BP145" i="11"/>
  <c r="BQ145" i="11"/>
  <c r="BJ50" i="11"/>
  <c r="BK50" i="11"/>
  <c r="BJ48" i="11"/>
  <c r="BK48" i="11"/>
  <c r="BM99" i="11"/>
  <c r="BS151" i="11"/>
  <c r="BY39" i="11"/>
  <c r="BM96" i="11"/>
  <c r="BM115" i="11"/>
  <c r="BS7" i="11"/>
  <c r="BK90" i="11"/>
  <c r="BJ90" i="11"/>
  <c r="BL102" i="11"/>
  <c r="BM102" i="11"/>
  <c r="BO104" i="11"/>
  <c r="BN7" i="11"/>
  <c r="BO7" i="11"/>
  <c r="EK202" i="11"/>
  <c r="EN206" i="11"/>
  <c r="EL193" i="11"/>
  <c r="EL192" i="11"/>
  <c r="EK248" i="11"/>
  <c r="EL232" i="11"/>
  <c r="EK240" i="11"/>
  <c r="EK194" i="11"/>
  <c r="EM257" i="11"/>
  <c r="EL204" i="11"/>
  <c r="EJ123" i="11"/>
  <c r="EJ157" i="11"/>
  <c r="EJ102" i="11"/>
  <c r="EJ140" i="11"/>
  <c r="EJ84" i="11"/>
  <c r="EJ25" i="11"/>
  <c r="EJ21" i="11"/>
  <c r="EJ133" i="11"/>
  <c r="EK15" i="11"/>
  <c r="EK10" i="11"/>
  <c r="EK62" i="11"/>
  <c r="EJ135" i="11"/>
  <c r="EJ89" i="11"/>
  <c r="EJ18" i="11"/>
  <c r="EJ143" i="11"/>
  <c r="EJ67" i="11"/>
  <c r="EJ127" i="11"/>
  <c r="EJ114" i="11"/>
  <c r="EK66" i="11"/>
  <c r="EJ170" i="11"/>
  <c r="EJ146" i="11"/>
  <c r="EJ138" i="11"/>
  <c r="EJ75" i="11"/>
  <c r="EJ81" i="11"/>
  <c r="EK7" i="11"/>
  <c r="EJ24" i="11"/>
  <c r="EK11" i="11"/>
  <c r="EJ76" i="11"/>
  <c r="EJ65" i="11"/>
  <c r="EJ132" i="11"/>
  <c r="EJ71" i="11"/>
  <c r="EK57" i="11"/>
  <c r="EJ142" i="11"/>
  <c r="EJ23" i="11"/>
  <c r="EJ48" i="11"/>
  <c r="EJ56" i="11"/>
  <c r="EJ69" i="11"/>
  <c r="EK36" i="11"/>
  <c r="EJ110" i="11"/>
  <c r="EK80" i="11"/>
  <c r="EK12" i="11"/>
  <c r="EJ169" i="11"/>
  <c r="EJ141" i="11"/>
  <c r="EJ144" i="11"/>
  <c r="EJ166" i="11"/>
  <c r="EJ63" i="11"/>
  <c r="EJ121" i="11"/>
  <c r="EK70" i="11"/>
  <c r="EJ43" i="11"/>
  <c r="EJ107" i="11"/>
  <c r="EJ152" i="11"/>
  <c r="EJ160" i="11"/>
  <c r="EJ113" i="11"/>
  <c r="EJ60" i="11"/>
  <c r="EK58" i="11"/>
  <c r="EL42" i="11"/>
  <c r="EJ105" i="11"/>
  <c r="EK82" i="11"/>
  <c r="EJ92" i="11"/>
  <c r="EJ90" i="11"/>
  <c r="EJ118" i="11"/>
  <c r="EJ61" i="11"/>
  <c r="EJ85" i="11"/>
  <c r="EJ17" i="11"/>
  <c r="EK32" i="11"/>
  <c r="EJ117" i="11"/>
  <c r="EK41" i="11"/>
  <c r="EJ51" i="11"/>
  <c r="EK72" i="11"/>
  <c r="EJ103" i="11"/>
  <c r="EJ167" i="11"/>
  <c r="EJ39" i="11"/>
  <c r="EK28" i="11"/>
  <c r="EJ120" i="11"/>
  <c r="EJ122" i="11"/>
  <c r="EJ129" i="11"/>
  <c r="EJ108" i="11"/>
  <c r="EJ131" i="11"/>
  <c r="EJ115" i="11"/>
  <c r="EK54" i="11"/>
  <c r="EJ40" i="11"/>
  <c r="EJ128" i="11"/>
  <c r="EK44" i="11"/>
  <c r="EK74" i="11"/>
  <c r="EJ53" i="11"/>
  <c r="EJ22" i="11"/>
  <c r="EJ87" i="11"/>
  <c r="EK38" i="11"/>
  <c r="EJ126" i="11"/>
  <c r="EJ159" i="11"/>
  <c r="EJ95" i="11"/>
  <c r="EJ125" i="11"/>
  <c r="EJ162" i="11"/>
  <c r="EJ99" i="11"/>
  <c r="EJ158" i="11"/>
  <c r="EJ153" i="11"/>
  <c r="EJ16" i="11"/>
  <c r="EJ19" i="11"/>
  <c r="EK183" i="11"/>
  <c r="EJ98" i="11"/>
  <c r="EK187" i="11"/>
  <c r="EJ148" i="11"/>
  <c r="EK189" i="11"/>
  <c r="EK171" i="11"/>
  <c r="EJ116" i="11"/>
  <c r="EJ171" i="11"/>
  <c r="EK5" i="11"/>
  <c r="EJ106" i="11"/>
  <c r="EJ93" i="11"/>
  <c r="EK78" i="11"/>
  <c r="EK179" i="11"/>
  <c r="EJ155" i="11"/>
  <c r="EJ59" i="11"/>
  <c r="EK153" i="11"/>
  <c r="EJ52" i="11"/>
  <c r="EK174" i="11"/>
  <c r="EJ134" i="11"/>
  <c r="EK156" i="11"/>
  <c r="EK154" i="11"/>
  <c r="EJ97" i="11"/>
  <c r="EK60" i="11"/>
  <c r="EK116" i="11"/>
  <c r="EK165" i="11"/>
  <c r="EK185" i="11"/>
  <c r="EL11" i="11"/>
  <c r="EK102" i="11"/>
  <c r="EK93" i="11"/>
  <c r="EK141" i="11"/>
  <c r="EK155" i="11"/>
  <c r="EK173" i="11"/>
  <c r="EK181" i="11"/>
  <c r="EK152" i="11"/>
  <c r="EK176" i="11"/>
  <c r="EL54" i="11"/>
  <c r="EK40" i="11"/>
  <c r="EK188" i="11"/>
  <c r="EK178" i="11"/>
  <c r="EK136" i="11"/>
  <c r="EL36" i="11"/>
  <c r="EK162" i="11"/>
  <c r="EK120" i="11"/>
  <c r="EK166" i="11"/>
  <c r="EJ100" i="11"/>
  <c r="EK43" i="11"/>
  <c r="EJ96" i="11"/>
  <c r="EK81" i="11"/>
  <c r="EK175" i="11"/>
  <c r="EK108" i="11"/>
  <c r="EK50" i="11"/>
  <c r="EK190" i="11"/>
  <c r="EJ55" i="11"/>
  <c r="EK24" i="11"/>
  <c r="EK139" i="11"/>
  <c r="EK51" i="11"/>
  <c r="EK151" i="11"/>
  <c r="EK164" i="11"/>
  <c r="EK163" i="11"/>
  <c r="EJ35" i="11"/>
  <c r="EK109" i="11"/>
  <c r="EK69" i="11"/>
  <c r="EJ6" i="11"/>
  <c r="EL14" i="11"/>
  <c r="EK30" i="11"/>
  <c r="EK112" i="11"/>
  <c r="EK49" i="11"/>
  <c r="EL15" i="11"/>
  <c r="EK63" i="11"/>
  <c r="EK91" i="11"/>
  <c r="EK31" i="11"/>
  <c r="EJ79" i="11"/>
  <c r="EK100" i="11"/>
  <c r="EJ77" i="11"/>
  <c r="EJ27" i="11"/>
  <c r="EL32" i="11"/>
  <c r="EK124" i="11"/>
  <c r="EG261" i="11"/>
  <c r="BH4" i="11"/>
  <c r="CR261" i="11"/>
  <c r="EH4" i="11"/>
  <c r="N261" i="11"/>
  <c r="BC261" i="11"/>
  <c r="BO141" i="11" l="1"/>
  <c r="EM214" i="11"/>
  <c r="EM210" i="11"/>
  <c r="BF47" i="11"/>
  <c r="EL227" i="11"/>
  <c r="EK191" i="11"/>
  <c r="EM239" i="11"/>
  <c r="EL236" i="11"/>
  <c r="EM217" i="11"/>
  <c r="EM203" i="11"/>
  <c r="BF252" i="11"/>
  <c r="EN199" i="11"/>
  <c r="BF180" i="11"/>
  <c r="BF191" i="11"/>
  <c r="EL191" i="11" s="1"/>
  <c r="BG245" i="11"/>
  <c r="EK241" i="11"/>
  <c r="BH217" i="11"/>
  <c r="EK233" i="11"/>
  <c r="BH203" i="11"/>
  <c r="BF211" i="11"/>
  <c r="EL211" i="11" s="1"/>
  <c r="BF241" i="11"/>
  <c r="EK252" i="11"/>
  <c r="BF233" i="11"/>
  <c r="EL233" i="11" s="1"/>
  <c r="EM212" i="11"/>
  <c r="BM187" i="11"/>
  <c r="BH239" i="11"/>
  <c r="BH183" i="11"/>
  <c r="BI204" i="11"/>
  <c r="EK180" i="11"/>
  <c r="BH212" i="11"/>
  <c r="BK243" i="11"/>
  <c r="EL245" i="11"/>
  <c r="BH220" i="11"/>
  <c r="EN220" i="11" s="1"/>
  <c r="BG236" i="11"/>
  <c r="BI199" i="11"/>
  <c r="EO199" i="11" s="1"/>
  <c r="BF225" i="11"/>
  <c r="BI257" i="11"/>
  <c r="EK238" i="11"/>
  <c r="EK209" i="11"/>
  <c r="EK242" i="11"/>
  <c r="EK230" i="11"/>
  <c r="BF209" i="11"/>
  <c r="BF238" i="11"/>
  <c r="BF230" i="11"/>
  <c r="BF242" i="11"/>
  <c r="BH246" i="11"/>
  <c r="EL201" i="11"/>
  <c r="BI169" i="11"/>
  <c r="BN87" i="11"/>
  <c r="EK205" i="11"/>
  <c r="BM171" i="11"/>
  <c r="BH249" i="11"/>
  <c r="BG251" i="11"/>
  <c r="EK251" i="11"/>
  <c r="BI153" i="11"/>
  <c r="BH174" i="11"/>
  <c r="BH193" i="11"/>
  <c r="BJ139" i="11"/>
  <c r="BG159" i="11"/>
  <c r="BL162" i="11"/>
  <c r="BM87" i="11"/>
  <c r="BG205" i="11"/>
  <c r="BG201" i="11"/>
  <c r="BF177" i="11"/>
  <c r="EL177" i="11" s="1"/>
  <c r="EM207" i="11"/>
  <c r="BG240" i="11"/>
  <c r="BF186" i="11"/>
  <c r="BJ97" i="11"/>
  <c r="BI97" i="11"/>
  <c r="BI167" i="11"/>
  <c r="BH167" i="11"/>
  <c r="BR99" i="11"/>
  <c r="BP99" i="11"/>
  <c r="BG91" i="11"/>
  <c r="EK258" i="11"/>
  <c r="EL259" i="11"/>
  <c r="EK200" i="11"/>
  <c r="EK254" i="11"/>
  <c r="BM55" i="11"/>
  <c r="BF200" i="11"/>
  <c r="BF254" i="11"/>
  <c r="BF258" i="11"/>
  <c r="BG259" i="11"/>
  <c r="BG196" i="11"/>
  <c r="EL234" i="11"/>
  <c r="EM256" i="11"/>
  <c r="EL231" i="11"/>
  <c r="EM222" i="11"/>
  <c r="EL223" i="11"/>
  <c r="EM247" i="11"/>
  <c r="EK244" i="11"/>
  <c r="BG85" i="11"/>
  <c r="BG231" i="11"/>
  <c r="EM231" i="11" s="1"/>
  <c r="BH250" i="11"/>
  <c r="BH189" i="11"/>
  <c r="BH256" i="11"/>
  <c r="BF79" i="11"/>
  <c r="BF244" i="11"/>
  <c r="BG190" i="11"/>
  <c r="BG223" i="11"/>
  <c r="EM223" i="11" s="1"/>
  <c r="BH247" i="11"/>
  <c r="BG234" i="11"/>
  <c r="BI232" i="11"/>
  <c r="BH222" i="11"/>
  <c r="EN222" i="11" s="1"/>
  <c r="BF198" i="11"/>
  <c r="BG51" i="11"/>
  <c r="BF68" i="11"/>
  <c r="BP63" i="11"/>
  <c r="BG237" i="11"/>
  <c r="EL229" i="11"/>
  <c r="EL224" i="11"/>
  <c r="EL253" i="11"/>
  <c r="EK182" i="11"/>
  <c r="EK226" i="11"/>
  <c r="EL215" i="11"/>
  <c r="EK184" i="11"/>
  <c r="BG228" i="11"/>
  <c r="BH175" i="11"/>
  <c r="BG188" i="11"/>
  <c r="BT137" i="11"/>
  <c r="EL228" i="11"/>
  <c r="EM219" i="11"/>
  <c r="EN26" i="11"/>
  <c r="BK151" i="11"/>
  <c r="BF182" i="11"/>
  <c r="BG215" i="11"/>
  <c r="BG248" i="11"/>
  <c r="BP141" i="11"/>
  <c r="BG165" i="11"/>
  <c r="BH219" i="11"/>
  <c r="BF226" i="11"/>
  <c r="EL226" i="11" s="1"/>
  <c r="BF59" i="11"/>
  <c r="CA52" i="11"/>
  <c r="CA90" i="11"/>
  <c r="BG157" i="11"/>
  <c r="BG202" i="11"/>
  <c r="BH214" i="11"/>
  <c r="BG65" i="11"/>
  <c r="BF221" i="11"/>
  <c r="BG150" i="11"/>
  <c r="BH235" i="11"/>
  <c r="BL155" i="11"/>
  <c r="BI178" i="11"/>
  <c r="BG253" i="11"/>
  <c r="BH207" i="11"/>
  <c r="BH216" i="11"/>
  <c r="BG229" i="11"/>
  <c r="EL216" i="11"/>
  <c r="BI109" i="11"/>
  <c r="BG67" i="11"/>
  <c r="BG119" i="11"/>
  <c r="BK163" i="11"/>
  <c r="BG135" i="11"/>
  <c r="BN187" i="11"/>
  <c r="BG44" i="11"/>
  <c r="BF184" i="11"/>
  <c r="BF132" i="11"/>
  <c r="BF84" i="11"/>
  <c r="BG12" i="11"/>
  <c r="BF46" i="11"/>
  <c r="BP127" i="11"/>
  <c r="BG194" i="11"/>
  <c r="BJ161" i="11"/>
  <c r="BG168" i="11"/>
  <c r="BG92" i="11"/>
  <c r="BK156" i="11"/>
  <c r="BG224" i="11"/>
  <c r="BS167" i="11"/>
  <c r="BH210" i="11"/>
  <c r="BT93" i="11"/>
  <c r="BG185" i="11"/>
  <c r="BI192" i="11"/>
  <c r="BN55" i="11"/>
  <c r="BG57" i="11"/>
  <c r="BG101" i="11"/>
  <c r="BG149" i="11"/>
  <c r="BF103" i="11"/>
  <c r="BL158" i="11"/>
  <c r="BG111" i="11"/>
  <c r="BF117" i="11"/>
  <c r="BN171" i="11"/>
  <c r="BG131" i="11"/>
  <c r="BI105" i="11"/>
  <c r="EK197" i="11"/>
  <c r="EL218" i="11"/>
  <c r="EL255" i="11"/>
  <c r="EL213" i="11"/>
  <c r="BG22" i="11"/>
  <c r="BF13" i="11"/>
  <c r="EL13" i="11" s="1"/>
  <c r="BG61" i="11"/>
  <c r="BL227" i="11"/>
  <c r="BG49" i="11"/>
  <c r="BH208" i="11"/>
  <c r="EN208" i="11" s="1"/>
  <c r="BG181" i="11"/>
  <c r="BG172" i="11"/>
  <c r="BG213" i="11"/>
  <c r="BO73" i="11"/>
  <c r="BG179" i="11"/>
  <c r="BP173" i="11"/>
  <c r="BG81" i="11"/>
  <c r="BX170" i="11"/>
  <c r="BG69" i="11"/>
  <c r="BG30" i="11"/>
  <c r="BG255" i="11"/>
  <c r="BY62" i="11"/>
  <c r="BQ147" i="11"/>
  <c r="BF197" i="11"/>
  <c r="BG218" i="11"/>
  <c r="BG20" i="11"/>
  <c r="BF106" i="11"/>
  <c r="BG77" i="11"/>
  <c r="EL9" i="11"/>
  <c r="EK37" i="11"/>
  <c r="EL10" i="11"/>
  <c r="EK29" i="11"/>
  <c r="BG25" i="11"/>
  <c r="BG41" i="11"/>
  <c r="CG56" i="11"/>
  <c r="BI26" i="11"/>
  <c r="BH5" i="11"/>
  <c r="CC58" i="11"/>
  <c r="CD99" i="11"/>
  <c r="CK132" i="11"/>
  <c r="CC54" i="11"/>
  <c r="CH95" i="11"/>
  <c r="BG18" i="11"/>
  <c r="CC60" i="11"/>
  <c r="BG17" i="11"/>
  <c r="CE98" i="11"/>
  <c r="CA36" i="11"/>
  <c r="CI144" i="11"/>
  <c r="BG10" i="11"/>
  <c r="BG9" i="11"/>
  <c r="EM235" i="11"/>
  <c r="CH107" i="11"/>
  <c r="BH23" i="11"/>
  <c r="CE94" i="11"/>
  <c r="BF6" i="11"/>
  <c r="CE110" i="11"/>
  <c r="BR53" i="11"/>
  <c r="BP73" i="11"/>
  <c r="BG33" i="11"/>
  <c r="BY43" i="11"/>
  <c r="BF37" i="11"/>
  <c r="EL37" i="11" s="1"/>
  <c r="BH27" i="11"/>
  <c r="BI38" i="11"/>
  <c r="BH15" i="11"/>
  <c r="BV135" i="11"/>
  <c r="CG48" i="11"/>
  <c r="CG102" i="11"/>
  <c r="CG134" i="11"/>
  <c r="BZ111" i="11"/>
  <c r="CA28" i="11"/>
  <c r="CC32" i="11"/>
  <c r="CC50" i="11"/>
  <c r="CE40" i="11"/>
  <c r="BY34" i="11"/>
  <c r="BF29" i="11"/>
  <c r="BG45" i="11"/>
  <c r="CI136" i="11"/>
  <c r="BG19" i="11"/>
  <c r="BI42" i="11"/>
  <c r="BI14" i="11"/>
  <c r="BG21" i="11"/>
  <c r="BV103" i="11"/>
  <c r="BL126" i="11"/>
  <c r="BM126" i="11"/>
  <c r="BO71" i="11"/>
  <c r="BQ137" i="11"/>
  <c r="BO16" i="11"/>
  <c r="BO127" i="11"/>
  <c r="BV163" i="11"/>
  <c r="BT142" i="11"/>
  <c r="BN136" i="11"/>
  <c r="BO136" i="11"/>
  <c r="BR113" i="11"/>
  <c r="BN52" i="11"/>
  <c r="BO52" i="11"/>
  <c r="BN116" i="11"/>
  <c r="EL246" i="11"/>
  <c r="BL80" i="11"/>
  <c r="BM80" i="11"/>
  <c r="BL82" i="11"/>
  <c r="BM82" i="11"/>
  <c r="BW142" i="11"/>
  <c r="BQ53" i="11"/>
  <c r="BQ101" i="11"/>
  <c r="BQ97" i="11"/>
  <c r="BO114" i="11"/>
  <c r="BN114" i="11"/>
  <c r="BN94" i="11"/>
  <c r="BO94" i="11"/>
  <c r="BR152" i="11"/>
  <c r="BS152" i="11"/>
  <c r="BO135" i="11"/>
  <c r="BR144" i="11"/>
  <c r="BS144" i="11"/>
  <c r="BN72" i="11"/>
  <c r="BO72" i="11"/>
  <c r="BQ113" i="11"/>
  <c r="BO115" i="11"/>
  <c r="BO99" i="11"/>
  <c r="BW11" i="11"/>
  <c r="BQ129" i="11"/>
  <c r="BL74" i="11"/>
  <c r="BM74" i="11"/>
  <c r="BL195" i="11"/>
  <c r="BM195" i="11"/>
  <c r="BP138" i="11"/>
  <c r="BQ138" i="11"/>
  <c r="EK195" i="11"/>
  <c r="BO116" i="11"/>
  <c r="BN88" i="11"/>
  <c r="BO88" i="11"/>
  <c r="BN108" i="11"/>
  <c r="EM243" i="11"/>
  <c r="BT150" i="11"/>
  <c r="BU150" i="11"/>
  <c r="BP34" i="11"/>
  <c r="BO32" i="11"/>
  <c r="BN32" i="11"/>
  <c r="BN104" i="11"/>
  <c r="BO63" i="11"/>
  <c r="BO108" i="11"/>
  <c r="BL60" i="11"/>
  <c r="BM60" i="11"/>
  <c r="BO40" i="11"/>
  <c r="BN40" i="11"/>
  <c r="BO103" i="11"/>
  <c r="BO28" i="11"/>
  <c r="BN28" i="11"/>
  <c r="BL62" i="11"/>
  <c r="BM62" i="11"/>
  <c r="BN124" i="11"/>
  <c r="BO124" i="11"/>
  <c r="BP146" i="11"/>
  <c r="BQ146" i="11"/>
  <c r="BV164" i="11"/>
  <c r="BW164" i="11"/>
  <c r="BL86" i="11"/>
  <c r="BM86" i="11"/>
  <c r="BU35" i="11"/>
  <c r="CA24" i="11"/>
  <c r="BO98" i="11"/>
  <c r="BN98" i="11"/>
  <c r="CB206" i="11"/>
  <c r="CC206" i="11"/>
  <c r="EL202" i="11"/>
  <c r="BO102" i="11"/>
  <c r="BN102" i="11"/>
  <c r="BR145" i="11"/>
  <c r="BS145" i="11"/>
  <c r="BP43" i="11"/>
  <c r="BN148" i="11"/>
  <c r="BO148" i="11"/>
  <c r="BM93" i="11"/>
  <c r="BL64" i="11"/>
  <c r="BM64" i="11"/>
  <c r="BL140" i="11"/>
  <c r="BM140" i="11"/>
  <c r="BL54" i="11"/>
  <c r="BM54" i="11"/>
  <c r="BQ116" i="11"/>
  <c r="BL130" i="11"/>
  <c r="BM130" i="11"/>
  <c r="BQ133" i="11"/>
  <c r="BQ121" i="11"/>
  <c r="BL66" i="11"/>
  <c r="BM66" i="11"/>
  <c r="BR121" i="11"/>
  <c r="BQ108" i="11"/>
  <c r="BN100" i="11"/>
  <c r="BU31" i="11"/>
  <c r="EL250" i="11"/>
  <c r="BO83" i="11"/>
  <c r="BW139" i="11"/>
  <c r="BO75" i="11"/>
  <c r="CA163" i="11"/>
  <c r="BN56" i="11"/>
  <c r="BO56" i="11"/>
  <c r="BL70" i="11"/>
  <c r="BM70" i="11"/>
  <c r="BN176" i="11"/>
  <c r="BO176" i="11"/>
  <c r="BO122" i="11"/>
  <c r="BN122" i="11"/>
  <c r="BO95" i="11"/>
  <c r="BR97" i="11"/>
  <c r="BN96" i="11"/>
  <c r="BQ96" i="11"/>
  <c r="BN118" i="11"/>
  <c r="BO118" i="11"/>
  <c r="BO123" i="11"/>
  <c r="CN139" i="11"/>
  <c r="CL139" i="11"/>
  <c r="BL90" i="11"/>
  <c r="BM90" i="11"/>
  <c r="BL134" i="11"/>
  <c r="BM134" i="11"/>
  <c r="BN128" i="11"/>
  <c r="BO128" i="11"/>
  <c r="BP7" i="11"/>
  <c r="BU7" i="11"/>
  <c r="CA39" i="11"/>
  <c r="BO111" i="11"/>
  <c r="BU151" i="11"/>
  <c r="BV151" i="11"/>
  <c r="BL48" i="11"/>
  <c r="BM48" i="11"/>
  <c r="BL50" i="11"/>
  <c r="BM50" i="11"/>
  <c r="BO107" i="11"/>
  <c r="BT8" i="11"/>
  <c r="BP75" i="11"/>
  <c r="BN24" i="11"/>
  <c r="BO24" i="11"/>
  <c r="BN120" i="11"/>
  <c r="BQ120" i="11"/>
  <c r="BO8" i="11"/>
  <c r="BR16" i="11"/>
  <c r="BR101" i="11"/>
  <c r="BP31" i="11"/>
  <c r="BL78" i="11"/>
  <c r="BM78" i="11"/>
  <c r="BN112" i="11"/>
  <c r="BP11" i="11"/>
  <c r="BO112" i="11"/>
  <c r="BP39" i="11"/>
  <c r="BR154" i="11"/>
  <c r="BS154" i="11"/>
  <c r="BO120" i="11"/>
  <c r="CC145" i="11"/>
  <c r="BL58" i="11"/>
  <c r="BM58" i="11"/>
  <c r="BN143" i="11"/>
  <c r="BO143" i="11"/>
  <c r="BN110" i="11"/>
  <c r="BO110" i="11"/>
  <c r="BV166" i="11"/>
  <c r="BW166" i="11"/>
  <c r="BQ125" i="11"/>
  <c r="BO36" i="11"/>
  <c r="BN36" i="11"/>
  <c r="BM173" i="11"/>
  <c r="BR125" i="11"/>
  <c r="BP35" i="11"/>
  <c r="BL76" i="11"/>
  <c r="BM76" i="11"/>
  <c r="BN160" i="11"/>
  <c r="BO160" i="11"/>
  <c r="BQ89" i="11"/>
  <c r="BR89" i="11"/>
  <c r="BO100" i="11"/>
  <c r="EO206" i="11"/>
  <c r="EM193" i="11"/>
  <c r="EL240" i="11"/>
  <c r="EM192" i="11"/>
  <c r="EM204" i="11"/>
  <c r="EL194" i="11"/>
  <c r="EN257" i="11"/>
  <c r="EM232" i="11"/>
  <c r="EL248" i="11"/>
  <c r="EK77" i="11"/>
  <c r="EK130" i="11"/>
  <c r="EL63" i="11"/>
  <c r="EL24" i="11"/>
  <c r="EL86" i="11"/>
  <c r="EK121" i="11"/>
  <c r="EK132" i="11"/>
  <c r="EL181" i="11"/>
  <c r="EK160" i="11"/>
  <c r="EK25" i="11"/>
  <c r="EK142" i="11"/>
  <c r="EL28" i="11"/>
  <c r="EK110" i="11"/>
  <c r="EK128" i="11"/>
  <c r="EK133" i="11"/>
  <c r="EK6" i="11"/>
  <c r="EK143" i="11"/>
  <c r="EK150" i="11"/>
  <c r="EK146" i="11"/>
  <c r="EK99" i="11"/>
  <c r="EK104" i="11"/>
  <c r="EL69" i="11"/>
  <c r="EK71" i="11"/>
  <c r="EK98" i="11"/>
  <c r="EL168" i="11"/>
  <c r="EK89" i="11"/>
  <c r="EK73" i="11"/>
  <c r="EK125" i="11"/>
  <c r="EL185" i="11"/>
  <c r="EL160" i="11"/>
  <c r="EL66" i="11"/>
  <c r="EK103" i="11"/>
  <c r="EK127" i="11"/>
  <c r="EK67" i="11"/>
  <c r="EK65" i="11"/>
  <c r="EL53" i="11"/>
  <c r="EK53" i="11"/>
  <c r="EL44" i="11"/>
  <c r="EK27" i="11"/>
  <c r="EK138" i="11"/>
  <c r="EL72" i="11"/>
  <c r="EK56" i="11"/>
  <c r="EL7" i="11"/>
  <c r="EL50" i="11"/>
  <c r="EK16" i="11"/>
  <c r="EK94" i="11"/>
  <c r="EK18" i="11"/>
  <c r="EK147" i="11"/>
  <c r="EK96" i="11"/>
  <c r="EL137" i="11"/>
  <c r="EK87" i="11"/>
  <c r="EL139" i="11"/>
  <c r="EK101" i="11"/>
  <c r="EL64" i="11"/>
  <c r="EK161" i="11"/>
  <c r="EK129" i="11"/>
  <c r="EK122" i="11"/>
  <c r="EM80" i="11"/>
  <c r="EL176" i="11"/>
  <c r="EK95" i="11"/>
  <c r="EK48" i="11"/>
  <c r="EK19" i="11"/>
  <c r="EK167" i="11"/>
  <c r="EK90" i="11"/>
  <c r="EK92" i="11"/>
  <c r="EK22" i="11"/>
  <c r="EL58" i="11"/>
  <c r="EK17" i="11"/>
  <c r="EL70" i="11"/>
  <c r="EK61" i="11"/>
  <c r="EK68" i="11"/>
  <c r="EL74" i="11"/>
  <c r="EK21" i="11"/>
  <c r="EK159" i="11"/>
  <c r="EK47" i="11"/>
  <c r="EK8" i="11"/>
  <c r="EK111" i="11"/>
  <c r="EL51" i="11"/>
  <c r="EK168" i="11"/>
  <c r="EK35" i="11"/>
  <c r="EL125" i="11"/>
  <c r="EK105" i="11"/>
  <c r="EK59" i="11"/>
  <c r="EK170" i="11"/>
  <c r="EK114" i="11"/>
  <c r="EK97" i="11"/>
  <c r="EL82" i="11"/>
  <c r="EK23" i="11"/>
  <c r="EK39" i="11"/>
  <c r="EL80" i="11"/>
  <c r="EK79" i="11"/>
  <c r="EL12" i="11"/>
  <c r="EL57" i="11"/>
  <c r="EK131" i="11"/>
  <c r="EK85" i="11"/>
  <c r="EL147" i="11"/>
  <c r="EK20" i="11"/>
  <c r="EK145" i="11"/>
  <c r="EM34" i="11"/>
  <c r="EK137" i="11"/>
  <c r="EL148" i="11"/>
  <c r="EL38" i="11"/>
  <c r="EL41" i="11"/>
  <c r="EK119" i="11"/>
  <c r="EK113" i="11"/>
  <c r="EK83" i="11"/>
  <c r="EL121" i="11"/>
  <c r="EK144" i="11"/>
  <c r="EK169" i="11"/>
  <c r="EL30" i="11"/>
  <c r="EL178" i="11"/>
  <c r="EK157" i="11"/>
  <c r="EL188" i="11"/>
  <c r="EL141" i="11"/>
  <c r="EK84" i="11"/>
  <c r="EM42" i="11"/>
  <c r="EK55" i="11"/>
  <c r="EK107" i="11"/>
  <c r="EK158" i="11"/>
  <c r="EL126" i="11"/>
  <c r="EK126" i="11"/>
  <c r="EK149" i="11"/>
  <c r="EK76" i="11"/>
  <c r="EK115" i="11"/>
  <c r="EK117" i="11"/>
  <c r="EK123" i="11"/>
  <c r="EK135" i="11"/>
  <c r="EL62" i="11"/>
  <c r="EL172" i="11"/>
  <c r="EK172" i="11"/>
  <c r="EK75" i="11"/>
  <c r="EK118" i="11"/>
  <c r="EK140" i="11"/>
  <c r="EL22" i="11"/>
  <c r="EL117" i="11"/>
  <c r="EK52" i="11"/>
  <c r="EM7" i="11"/>
  <c r="EK134" i="11"/>
  <c r="EL159" i="11"/>
  <c r="EL100" i="11"/>
  <c r="EL164" i="11"/>
  <c r="EL190" i="11"/>
  <c r="EL175" i="11"/>
  <c r="EL103" i="11"/>
  <c r="EL76" i="11"/>
  <c r="EL88" i="11"/>
  <c r="EL78" i="11"/>
  <c r="EL5" i="11"/>
  <c r="EL49" i="11"/>
  <c r="EL189" i="11"/>
  <c r="EM28" i="11"/>
  <c r="EM72" i="11"/>
  <c r="EL187" i="11"/>
  <c r="EL33" i="11"/>
  <c r="EL118" i="11"/>
  <c r="EK106" i="11"/>
  <c r="EL124" i="11"/>
  <c r="EL20" i="11"/>
  <c r="EK148" i="11"/>
  <c r="EL108" i="11"/>
  <c r="EL157" i="11"/>
  <c r="EL173" i="11"/>
  <c r="EL48" i="11"/>
  <c r="EL19" i="11"/>
  <c r="EL174" i="11"/>
  <c r="EL179" i="11"/>
  <c r="EL183" i="11"/>
  <c r="EL18" i="11"/>
  <c r="BI4" i="11"/>
  <c r="EH261" i="11"/>
  <c r="BD261" i="11"/>
  <c r="CS261" i="11"/>
  <c r="EI4" i="11"/>
  <c r="O261" i="11"/>
  <c r="BG47" i="11" l="1"/>
  <c r="EM47" i="11" s="1"/>
  <c r="BO187" i="11"/>
  <c r="EM227" i="11"/>
  <c r="BQ141" i="11"/>
  <c r="EN212" i="11"/>
  <c r="EN217" i="11"/>
  <c r="EL252" i="11"/>
  <c r="EN239" i="11"/>
  <c r="EL225" i="11"/>
  <c r="EL180" i="11"/>
  <c r="EM236" i="11"/>
  <c r="EL241" i="11"/>
  <c r="BI183" i="11"/>
  <c r="BG233" i="11"/>
  <c r="EM233" i="11" s="1"/>
  <c r="BH245" i="11"/>
  <c r="BG180" i="11"/>
  <c r="BO87" i="11"/>
  <c r="BI220" i="11"/>
  <c r="EO220" i="11" s="1"/>
  <c r="BL243" i="11"/>
  <c r="EN203" i="11"/>
  <c r="BG241" i="11"/>
  <c r="BI217" i="11"/>
  <c r="EO217" i="11" s="1"/>
  <c r="BJ257" i="11"/>
  <c r="BG225" i="11"/>
  <c r="EM245" i="11"/>
  <c r="BJ204" i="11"/>
  <c r="BI239" i="11"/>
  <c r="BI203" i="11"/>
  <c r="BG191" i="11"/>
  <c r="BJ199" i="11"/>
  <c r="BH236" i="11"/>
  <c r="BI212" i="11"/>
  <c r="BG211" i="11"/>
  <c r="EM211" i="11" s="1"/>
  <c r="BG252" i="11"/>
  <c r="EL230" i="11"/>
  <c r="EL209" i="11"/>
  <c r="EL238" i="11"/>
  <c r="BI246" i="11"/>
  <c r="BQ73" i="11"/>
  <c r="EN5" i="11"/>
  <c r="EL242" i="11"/>
  <c r="BG238" i="11"/>
  <c r="EM238" i="11" s="1"/>
  <c r="BG242" i="11"/>
  <c r="BG230" i="11"/>
  <c r="BG209" i="11"/>
  <c r="EM201" i="11"/>
  <c r="EN249" i="11"/>
  <c r="EL186" i="11"/>
  <c r="BH240" i="11"/>
  <c r="BJ169" i="11"/>
  <c r="BM162" i="11"/>
  <c r="BI193" i="11"/>
  <c r="BH251" i="11"/>
  <c r="BG186" i="11"/>
  <c r="BP87" i="11"/>
  <c r="BH201" i="11"/>
  <c r="BH159" i="11"/>
  <c r="BJ153" i="11"/>
  <c r="EL205" i="11"/>
  <c r="EN207" i="11"/>
  <c r="BH91" i="11"/>
  <c r="BG177" i="11"/>
  <c r="EM177" i="11" s="1"/>
  <c r="BH205" i="11"/>
  <c r="BK139" i="11"/>
  <c r="BI174" i="11"/>
  <c r="EL251" i="11"/>
  <c r="BI249" i="11"/>
  <c r="EM196" i="11"/>
  <c r="EM259" i="11"/>
  <c r="EL254" i="11"/>
  <c r="BG254" i="11"/>
  <c r="BG200" i="11"/>
  <c r="BH196" i="11"/>
  <c r="EL258" i="11"/>
  <c r="BO171" i="11"/>
  <c r="BH259" i="11"/>
  <c r="BG258" i="11"/>
  <c r="EL200" i="11"/>
  <c r="EL244" i="11"/>
  <c r="EM237" i="11"/>
  <c r="EN247" i="11"/>
  <c r="EM234" i="11"/>
  <c r="EL198" i="11"/>
  <c r="BG68" i="11"/>
  <c r="EM68" i="11" s="1"/>
  <c r="BI256" i="11"/>
  <c r="BI189" i="11"/>
  <c r="EN256" i="11"/>
  <c r="BH51" i="11"/>
  <c r="BG198" i="11"/>
  <c r="BH234" i="11"/>
  <c r="BH223" i="11"/>
  <c r="BH190" i="11"/>
  <c r="BR63" i="11"/>
  <c r="BI250" i="11"/>
  <c r="BH231" i="11"/>
  <c r="EN231" i="11" s="1"/>
  <c r="BH85" i="11"/>
  <c r="BH237" i="11"/>
  <c r="BG79" i="11"/>
  <c r="BR73" i="11"/>
  <c r="BI222" i="11"/>
  <c r="EO222" i="11" s="1"/>
  <c r="BJ232" i="11"/>
  <c r="BI247" i="11"/>
  <c r="BG244" i="11"/>
  <c r="EM215" i="11"/>
  <c r="EM224" i="11"/>
  <c r="EM229" i="11"/>
  <c r="EL184" i="11"/>
  <c r="EN214" i="11"/>
  <c r="EN219" i="11"/>
  <c r="EL182" i="11"/>
  <c r="EM57" i="11"/>
  <c r="EN210" i="11"/>
  <c r="BH168" i="11"/>
  <c r="BH119" i="11"/>
  <c r="BJ109" i="11"/>
  <c r="BG221" i="11"/>
  <c r="EM221" i="11" s="1"/>
  <c r="CC90" i="11"/>
  <c r="EM253" i="11"/>
  <c r="BI210" i="11"/>
  <c r="BL156" i="11"/>
  <c r="EL46" i="11"/>
  <c r="BG84" i="11"/>
  <c r="BH253" i="11"/>
  <c r="BJ178" i="11"/>
  <c r="BI235" i="11"/>
  <c r="BG226" i="11"/>
  <c r="BH248" i="11"/>
  <c r="BI175" i="11"/>
  <c r="BP55" i="11"/>
  <c r="BH92" i="11"/>
  <c r="BG46" i="11"/>
  <c r="EM46" i="11" s="1"/>
  <c r="BG132" i="11"/>
  <c r="BG184" i="11"/>
  <c r="EM184" i="11" s="1"/>
  <c r="BI207" i="11"/>
  <c r="EM228" i="11"/>
  <c r="BO55" i="11"/>
  <c r="BV93" i="11"/>
  <c r="BT167" i="11"/>
  <c r="BH224" i="11"/>
  <c r="BH12" i="11"/>
  <c r="BL163" i="11"/>
  <c r="EM216" i="11"/>
  <c r="BM155" i="11"/>
  <c r="BH150" i="11"/>
  <c r="BR141" i="11"/>
  <c r="BV137" i="11"/>
  <c r="BH188" i="11"/>
  <c r="BH228" i="11"/>
  <c r="BR127" i="11"/>
  <c r="BP187" i="11"/>
  <c r="BH229" i="11"/>
  <c r="BI214" i="11"/>
  <c r="BG59" i="11"/>
  <c r="BG182" i="11"/>
  <c r="BH57" i="11"/>
  <c r="BJ192" i="11"/>
  <c r="BH185" i="11"/>
  <c r="BK161" i="11"/>
  <c r="BH194" i="11"/>
  <c r="BH44" i="11"/>
  <c r="BH135" i="11"/>
  <c r="BH67" i="11"/>
  <c r="BI216" i="11"/>
  <c r="EL221" i="11"/>
  <c r="BH65" i="11"/>
  <c r="BH202" i="11"/>
  <c r="BH157" i="11"/>
  <c r="CC52" i="11"/>
  <c r="BI219" i="11"/>
  <c r="BH165" i="11"/>
  <c r="BH215" i="11"/>
  <c r="BL151" i="11"/>
  <c r="BH131" i="11"/>
  <c r="BG117" i="11"/>
  <c r="BM158" i="11"/>
  <c r="BH149" i="11"/>
  <c r="BJ105" i="11"/>
  <c r="BP171" i="11"/>
  <c r="BH111" i="11"/>
  <c r="BG103" i="11"/>
  <c r="BH101" i="11"/>
  <c r="EM218" i="11"/>
  <c r="EM213" i="11"/>
  <c r="EM255" i="11"/>
  <c r="EL197" i="11"/>
  <c r="EM30" i="11"/>
  <c r="BH77" i="11"/>
  <c r="BH218" i="11"/>
  <c r="BR147" i="11"/>
  <c r="BH69" i="11"/>
  <c r="BR173" i="11"/>
  <c r="BH61" i="11"/>
  <c r="BH181" i="11"/>
  <c r="BH49" i="11"/>
  <c r="CA62" i="11"/>
  <c r="BI208" i="11"/>
  <c r="BM227" i="11"/>
  <c r="BG13" i="11"/>
  <c r="BH22" i="11"/>
  <c r="BG106" i="11"/>
  <c r="BH20" i="11"/>
  <c r="BG197" i="11"/>
  <c r="BH255" i="11"/>
  <c r="BH30" i="11"/>
  <c r="BY170" i="11"/>
  <c r="BH81" i="11"/>
  <c r="BH179" i="11"/>
  <c r="BH213" i="11"/>
  <c r="BH172" i="11"/>
  <c r="EL6" i="11"/>
  <c r="EM45" i="11"/>
  <c r="EL29" i="11"/>
  <c r="BX103" i="11"/>
  <c r="BJ42" i="11"/>
  <c r="CK136" i="11"/>
  <c r="CA34" i="11"/>
  <c r="CI102" i="11"/>
  <c r="BX135" i="11"/>
  <c r="BI15" i="11"/>
  <c r="BI27" i="11"/>
  <c r="CA43" i="11"/>
  <c r="BT53" i="11"/>
  <c r="EN235" i="11"/>
  <c r="CC36" i="11"/>
  <c r="CE50" i="11"/>
  <c r="CB111" i="11"/>
  <c r="BG6" i="11"/>
  <c r="BI23" i="11"/>
  <c r="CK144" i="11"/>
  <c r="CG98" i="11"/>
  <c r="BH17" i="11"/>
  <c r="BH18" i="11"/>
  <c r="CE54" i="11"/>
  <c r="CF99" i="11"/>
  <c r="BI5" i="11"/>
  <c r="BJ26" i="11"/>
  <c r="BH41" i="11"/>
  <c r="BH21" i="11"/>
  <c r="BJ14" i="11"/>
  <c r="BH19" i="11"/>
  <c r="BH45" i="11"/>
  <c r="BG29" i="11"/>
  <c r="EM29" i="11" s="1"/>
  <c r="CG40" i="11"/>
  <c r="CC28" i="11"/>
  <c r="CI134" i="11"/>
  <c r="CI48" i="11"/>
  <c r="BJ38" i="11"/>
  <c r="BG37" i="11"/>
  <c r="BH33" i="11"/>
  <c r="CJ107" i="11"/>
  <c r="BH9" i="11"/>
  <c r="CE32" i="11"/>
  <c r="CG110" i="11"/>
  <c r="CG94" i="11"/>
  <c r="BH10" i="11"/>
  <c r="CE60" i="11"/>
  <c r="CJ95" i="11"/>
  <c r="CM132" i="11"/>
  <c r="CE58" i="11"/>
  <c r="CI56" i="11"/>
  <c r="BH25" i="11"/>
  <c r="BR11" i="11"/>
  <c r="BR31" i="11"/>
  <c r="BT101" i="11"/>
  <c r="BW151" i="11"/>
  <c r="BX151" i="11"/>
  <c r="BN62" i="11"/>
  <c r="BO62" i="11"/>
  <c r="BR34" i="11"/>
  <c r="BO74" i="11"/>
  <c r="BN74" i="11"/>
  <c r="BS100" i="11"/>
  <c r="CE145" i="11"/>
  <c r="BR39" i="11"/>
  <c r="BP112" i="11"/>
  <c r="BV8" i="11"/>
  <c r="BN48" i="11"/>
  <c r="BO48" i="11"/>
  <c r="BW7" i="11"/>
  <c r="BP128" i="11"/>
  <c r="BQ128" i="11"/>
  <c r="BT97" i="11"/>
  <c r="BP122" i="11"/>
  <c r="BQ122" i="11"/>
  <c r="BO70" i="11"/>
  <c r="BN70" i="11"/>
  <c r="BP100" i="11"/>
  <c r="BO66" i="11"/>
  <c r="BN66" i="11"/>
  <c r="BS121" i="11"/>
  <c r="BS133" i="11"/>
  <c r="BO93" i="11"/>
  <c r="BR43" i="11"/>
  <c r="CE206" i="11"/>
  <c r="CD206" i="11"/>
  <c r="BP28" i="11"/>
  <c r="BN60" i="11"/>
  <c r="BO60" i="11"/>
  <c r="BP32" i="11"/>
  <c r="BV150" i="11"/>
  <c r="BW150" i="11"/>
  <c r="EN243" i="11"/>
  <c r="BY11" i="11"/>
  <c r="BQ115" i="11"/>
  <c r="BS113" i="11"/>
  <c r="BQ72" i="11"/>
  <c r="BP72" i="11"/>
  <c r="BT144" i="11"/>
  <c r="BP114" i="11"/>
  <c r="BQ114" i="11"/>
  <c r="BS53" i="11"/>
  <c r="BY142" i="11"/>
  <c r="BP136" i="11"/>
  <c r="BQ136" i="11"/>
  <c r="BQ112" i="11"/>
  <c r="BX166" i="11"/>
  <c r="BY166" i="11"/>
  <c r="BN58" i="11"/>
  <c r="BO58" i="11"/>
  <c r="BN78" i="11"/>
  <c r="BO78" i="11"/>
  <c r="CC39" i="11"/>
  <c r="BQ176" i="11"/>
  <c r="BP176" i="11"/>
  <c r="BQ103" i="11"/>
  <c r="EL195" i="11"/>
  <c r="BQ127" i="11"/>
  <c r="BQ71" i="11"/>
  <c r="BR71" i="11"/>
  <c r="BO126" i="11"/>
  <c r="BN126" i="11"/>
  <c r="BO173" i="11"/>
  <c r="BS125" i="11"/>
  <c r="BQ8" i="11"/>
  <c r="BO50" i="11"/>
  <c r="BN50" i="11"/>
  <c r="BQ111" i="11"/>
  <c r="BQ123" i="11"/>
  <c r="BP118" i="11"/>
  <c r="BQ118" i="11"/>
  <c r="BQ75" i="11"/>
  <c r="BY139" i="11"/>
  <c r="EM250" i="11"/>
  <c r="BW31" i="11"/>
  <c r="BS108" i="11"/>
  <c r="BN130" i="11"/>
  <c r="BO130" i="11"/>
  <c r="BS116" i="11"/>
  <c r="BN64" i="11"/>
  <c r="BO64" i="11"/>
  <c r="CC24" i="11"/>
  <c r="BP104" i="11"/>
  <c r="BP108" i="11"/>
  <c r="BN195" i="11"/>
  <c r="BO195" i="11"/>
  <c r="BQ99" i="11"/>
  <c r="BS97" i="11"/>
  <c r="BO82" i="11"/>
  <c r="BN82" i="11"/>
  <c r="BN80" i="11"/>
  <c r="BO80" i="11"/>
  <c r="EM246" i="11"/>
  <c r="BX163" i="11"/>
  <c r="BS112" i="11"/>
  <c r="BT73" i="11"/>
  <c r="BS73" i="11"/>
  <c r="BT125" i="11"/>
  <c r="BP36" i="11"/>
  <c r="BN90" i="11"/>
  <c r="BO90" i="11"/>
  <c r="BP56" i="11"/>
  <c r="BQ83" i="11"/>
  <c r="BT121" i="11"/>
  <c r="BN140" i="11"/>
  <c r="BO140" i="11"/>
  <c r="BP98" i="11"/>
  <c r="BQ98" i="11"/>
  <c r="BN86" i="11"/>
  <c r="BO86" i="11"/>
  <c r="BU143" i="11"/>
  <c r="BP88" i="11"/>
  <c r="BQ88" i="11"/>
  <c r="BR138" i="11"/>
  <c r="BS138" i="11"/>
  <c r="BS104" i="11"/>
  <c r="BT152" i="11"/>
  <c r="BU152" i="11"/>
  <c r="BS101" i="11"/>
  <c r="BT113" i="11"/>
  <c r="BQ16" i="11"/>
  <c r="BP160" i="11"/>
  <c r="BQ160" i="11"/>
  <c r="BS89" i="11"/>
  <c r="BT89" i="11"/>
  <c r="BN76" i="11"/>
  <c r="BO76" i="11"/>
  <c r="BR35" i="11"/>
  <c r="BT109" i="11"/>
  <c r="BP110" i="11"/>
  <c r="BQ110" i="11"/>
  <c r="BP143" i="11"/>
  <c r="BQ143" i="11"/>
  <c r="BT154" i="11"/>
  <c r="BU154" i="11"/>
  <c r="BT16" i="11"/>
  <c r="BP120" i="11"/>
  <c r="BS120" i="11"/>
  <c r="BP24" i="11"/>
  <c r="BR75" i="11"/>
  <c r="BQ107" i="11"/>
  <c r="BR7" i="11"/>
  <c r="BO134" i="11"/>
  <c r="BN134" i="11"/>
  <c r="BP96" i="11"/>
  <c r="BQ95" i="11"/>
  <c r="CC163" i="11"/>
  <c r="BO54" i="11"/>
  <c r="BN54" i="11"/>
  <c r="BQ148" i="11"/>
  <c r="BP148" i="11"/>
  <c r="BT145" i="11"/>
  <c r="BP102" i="11"/>
  <c r="BQ102" i="11"/>
  <c r="BR83" i="11"/>
  <c r="EM202" i="11"/>
  <c r="BW35" i="11"/>
  <c r="BY164" i="11"/>
  <c r="BX164" i="11"/>
  <c r="BR146" i="11"/>
  <c r="BS146" i="11"/>
  <c r="BP124" i="11"/>
  <c r="BQ124" i="11"/>
  <c r="BP40" i="11"/>
  <c r="BQ63" i="11"/>
  <c r="BS96" i="11"/>
  <c r="BS129" i="11"/>
  <c r="BT129" i="11"/>
  <c r="BQ104" i="11"/>
  <c r="BQ100" i="11"/>
  <c r="BQ135" i="11"/>
  <c r="BP94" i="11"/>
  <c r="BQ94" i="11"/>
  <c r="BP116" i="11"/>
  <c r="BP52" i="11"/>
  <c r="BV142" i="11"/>
  <c r="BS137" i="11"/>
  <c r="EN193" i="11"/>
  <c r="EP206" i="11"/>
  <c r="EM248" i="11"/>
  <c r="EN192" i="11"/>
  <c r="EM240" i="11"/>
  <c r="EN204" i="11"/>
  <c r="EN232" i="11"/>
  <c r="EO257" i="11"/>
  <c r="EM194" i="11"/>
  <c r="EM66" i="11"/>
  <c r="EM10" i="11"/>
  <c r="EL154" i="11"/>
  <c r="EL55" i="11"/>
  <c r="EL73" i="11"/>
  <c r="EM14" i="11"/>
  <c r="EL99" i="11"/>
  <c r="EL91" i="11"/>
  <c r="EM96" i="11"/>
  <c r="EL96" i="11"/>
  <c r="EL143" i="11"/>
  <c r="EM50" i="11"/>
  <c r="EM44" i="11"/>
  <c r="EL104" i="11"/>
  <c r="EL83" i="11"/>
  <c r="EL149" i="11"/>
  <c r="EL153" i="11"/>
  <c r="EM116" i="11"/>
  <c r="EL116" i="11"/>
  <c r="EL152" i="11"/>
  <c r="EL145" i="11"/>
  <c r="EL97" i="11"/>
  <c r="EL142" i="11"/>
  <c r="EL81" i="11"/>
  <c r="EL161" i="11"/>
  <c r="EL84" i="11"/>
  <c r="EM111" i="11"/>
  <c r="EL111" i="11"/>
  <c r="EL60" i="11"/>
  <c r="EL119" i="11"/>
  <c r="EL31" i="11"/>
  <c r="EL47" i="11"/>
  <c r="EL21" i="11"/>
  <c r="EL115" i="11"/>
  <c r="EM12" i="11"/>
  <c r="EL166" i="11"/>
  <c r="EL87" i="11"/>
  <c r="EL109" i="11"/>
  <c r="EM5" i="11"/>
  <c r="EL16" i="11"/>
  <c r="EL105" i="11"/>
  <c r="EM70" i="11"/>
  <c r="EL85" i="11"/>
  <c r="EL163" i="11"/>
  <c r="EL155" i="11"/>
  <c r="EL39" i="11"/>
  <c r="EL151" i="11"/>
  <c r="EM86" i="11"/>
  <c r="EL170" i="11"/>
  <c r="EL67" i="11"/>
  <c r="EL127" i="11"/>
  <c r="EL90" i="11"/>
  <c r="EL167" i="11"/>
  <c r="EL132" i="11"/>
  <c r="EM41" i="11"/>
  <c r="EN42" i="11"/>
  <c r="EL61" i="11"/>
  <c r="EM58" i="11"/>
  <c r="EM54" i="11"/>
  <c r="EL169" i="11"/>
  <c r="EL43" i="11"/>
  <c r="EN34" i="11"/>
  <c r="EL110" i="11"/>
  <c r="EL52" i="11"/>
  <c r="EM62" i="11"/>
  <c r="EL123" i="11"/>
  <c r="EL106" i="11"/>
  <c r="EL75" i="11"/>
  <c r="EL156" i="11"/>
  <c r="EL79" i="11"/>
  <c r="EL77" i="11"/>
  <c r="EL112" i="11"/>
  <c r="EM15" i="11"/>
  <c r="EM88" i="11"/>
  <c r="EL94" i="11"/>
  <c r="EL59" i="11"/>
  <c r="EM92" i="11"/>
  <c r="EL92" i="11"/>
  <c r="EM11" i="11"/>
  <c r="EL95" i="11"/>
  <c r="EL129" i="11"/>
  <c r="EL68" i="11"/>
  <c r="EM165" i="11"/>
  <c r="EL165" i="11"/>
  <c r="EL93" i="11"/>
  <c r="EL40" i="11"/>
  <c r="EL71" i="11"/>
  <c r="EL23" i="11"/>
  <c r="EL65" i="11"/>
  <c r="EN82" i="11"/>
  <c r="EM82" i="11"/>
  <c r="EL133" i="11"/>
  <c r="EL134" i="11"/>
  <c r="EL138" i="11"/>
  <c r="EL25" i="11"/>
  <c r="EL102" i="11"/>
  <c r="EL120" i="11"/>
  <c r="EL140" i="11"/>
  <c r="EL56" i="11"/>
  <c r="EL27" i="11"/>
  <c r="EL158" i="11"/>
  <c r="EM36" i="11"/>
  <c r="EM64" i="11"/>
  <c r="EL131" i="11"/>
  <c r="EL113" i="11"/>
  <c r="EL146" i="11"/>
  <c r="EL98" i="11"/>
  <c r="EM141" i="11"/>
  <c r="EM20" i="11"/>
  <c r="EM110" i="11"/>
  <c r="EN78" i="11"/>
  <c r="EN66" i="11"/>
  <c r="EL136" i="11"/>
  <c r="EM109" i="11"/>
  <c r="EM187" i="11"/>
  <c r="EM189" i="11"/>
  <c r="EM65" i="11"/>
  <c r="EM77" i="11"/>
  <c r="EM176" i="11"/>
  <c r="EL101" i="11"/>
  <c r="EM181" i="11"/>
  <c r="EM174" i="11"/>
  <c r="EM73" i="11"/>
  <c r="EN38" i="11"/>
  <c r="EM163" i="11"/>
  <c r="EL8" i="11"/>
  <c r="EM112" i="11"/>
  <c r="EM74" i="11"/>
  <c r="EM170" i="11"/>
  <c r="EN11" i="11"/>
  <c r="EM188" i="11"/>
  <c r="EL150" i="11"/>
  <c r="EM32" i="11"/>
  <c r="EM89" i="11"/>
  <c r="EM138" i="11"/>
  <c r="EM90" i="11"/>
  <c r="EM126" i="11"/>
  <c r="EM119" i="11"/>
  <c r="EM69" i="11"/>
  <c r="EL89" i="11"/>
  <c r="EM183" i="11"/>
  <c r="EM179" i="11"/>
  <c r="EM169" i="11"/>
  <c r="EM38" i="11"/>
  <c r="EM171" i="11"/>
  <c r="EN70" i="11"/>
  <c r="EM153" i="11"/>
  <c r="EM175" i="11"/>
  <c r="EM94" i="11"/>
  <c r="EM178" i="11"/>
  <c r="EM9" i="11"/>
  <c r="EL144" i="11"/>
  <c r="EL35" i="11"/>
  <c r="EM78" i="11"/>
  <c r="EM115" i="11"/>
  <c r="EM173" i="11"/>
  <c r="EL162" i="11"/>
  <c r="EL130" i="11"/>
  <c r="EM124" i="11"/>
  <c r="EL114" i="11"/>
  <c r="EL17" i="11"/>
  <c r="EL171" i="11"/>
  <c r="EM76" i="11"/>
  <c r="EM155" i="11"/>
  <c r="EM152" i="11"/>
  <c r="EM190" i="11"/>
  <c r="EM159" i="11"/>
  <c r="EL128" i="11"/>
  <c r="EM56" i="11"/>
  <c r="EL135" i="11"/>
  <c r="EM158" i="11"/>
  <c r="EN36" i="11"/>
  <c r="EM148" i="11"/>
  <c r="EL122" i="11"/>
  <c r="EL107" i="11"/>
  <c r="EM35" i="11"/>
  <c r="EM146" i="11"/>
  <c r="EM185" i="11"/>
  <c r="EM129" i="11"/>
  <c r="EM24" i="11"/>
  <c r="BJ4" i="11"/>
  <c r="EI261" i="11"/>
  <c r="BE261" i="11"/>
  <c r="CT261" i="11"/>
  <c r="EJ4" i="11"/>
  <c r="P261" i="11"/>
  <c r="BR87" i="11" l="1"/>
  <c r="BS141" i="11"/>
  <c r="BQ187" i="11"/>
  <c r="EO207" i="11"/>
  <c r="EN227" i="11"/>
  <c r="BH47" i="11"/>
  <c r="EN47" i="11" s="1"/>
  <c r="EN236" i="11"/>
  <c r="EM180" i="11"/>
  <c r="EM225" i="11"/>
  <c r="EM252" i="11"/>
  <c r="EO212" i="11"/>
  <c r="EP199" i="11"/>
  <c r="EO239" i="11"/>
  <c r="EM241" i="11"/>
  <c r="BK199" i="11"/>
  <c r="EQ199" i="11" s="1"/>
  <c r="BH225" i="11"/>
  <c r="BJ220" i="11"/>
  <c r="EP220" i="11" s="1"/>
  <c r="EO203" i="11"/>
  <c r="EM191" i="11"/>
  <c r="BH252" i="11"/>
  <c r="BH211" i="11"/>
  <c r="EN211" i="11" s="1"/>
  <c r="BJ239" i="11"/>
  <c r="EN245" i="11"/>
  <c r="BJ183" i="11"/>
  <c r="BI236" i="11"/>
  <c r="BK257" i="11"/>
  <c r="BM243" i="11"/>
  <c r="BH180" i="11"/>
  <c r="BH191" i="11"/>
  <c r="BJ217" i="11"/>
  <c r="EP217" i="11" s="1"/>
  <c r="BI245" i="11"/>
  <c r="BQ87" i="11"/>
  <c r="BJ212" i="11"/>
  <c r="BJ203" i="11"/>
  <c r="BK204" i="11"/>
  <c r="BH241" i="11"/>
  <c r="EN241" i="11" s="1"/>
  <c r="BH233" i="11"/>
  <c r="EM230" i="11"/>
  <c r="EM242" i="11"/>
  <c r="EM209" i="11"/>
  <c r="BH209" i="11"/>
  <c r="EN209" i="11" s="1"/>
  <c r="BJ246" i="11"/>
  <c r="BH230" i="11"/>
  <c r="EO5" i="11"/>
  <c r="BH242" i="11"/>
  <c r="EN242" i="11" s="1"/>
  <c r="BH238" i="11"/>
  <c r="EM186" i="11"/>
  <c r="EN201" i="11"/>
  <c r="BL139" i="11"/>
  <c r="BI205" i="11"/>
  <c r="BI91" i="11"/>
  <c r="EO249" i="11"/>
  <c r="BH177" i="11"/>
  <c r="EN177" i="11" s="1"/>
  <c r="BK153" i="11"/>
  <c r="BI201" i="11"/>
  <c r="BI251" i="11"/>
  <c r="BN162" i="11"/>
  <c r="BK169" i="11"/>
  <c r="EM251" i="11"/>
  <c r="BI240" i="11"/>
  <c r="EM205" i="11"/>
  <c r="BI159" i="11"/>
  <c r="BJ193" i="11"/>
  <c r="BJ249" i="11"/>
  <c r="BJ174" i="11"/>
  <c r="BH186" i="11"/>
  <c r="EN196" i="11"/>
  <c r="EM254" i="11"/>
  <c r="EN259" i="11"/>
  <c r="EM258" i="11"/>
  <c r="EM200" i="11"/>
  <c r="BI196" i="11"/>
  <c r="EO196" i="11" s="1"/>
  <c r="BH254" i="11"/>
  <c r="BH258" i="11"/>
  <c r="BI259" i="11"/>
  <c r="BH200" i="11"/>
  <c r="EN234" i="11"/>
  <c r="EN237" i="11"/>
  <c r="EN223" i="11"/>
  <c r="EM244" i="11"/>
  <c r="EO256" i="11"/>
  <c r="BH244" i="11"/>
  <c r="EN244" i="11" s="1"/>
  <c r="BK232" i="11"/>
  <c r="BI237" i="11"/>
  <c r="EO237" i="11" s="1"/>
  <c r="BJ250" i="11"/>
  <c r="BJ256" i="11"/>
  <c r="BI223" i="11"/>
  <c r="EM198" i="11"/>
  <c r="BI85" i="11"/>
  <c r="BI190" i="11"/>
  <c r="BJ189" i="11"/>
  <c r="BH68" i="11"/>
  <c r="BI231" i="11"/>
  <c r="EO231" i="11" s="1"/>
  <c r="BT63" i="11"/>
  <c r="BI234" i="11"/>
  <c r="EO247" i="11"/>
  <c r="BH79" i="11"/>
  <c r="BI51" i="11"/>
  <c r="BJ247" i="11"/>
  <c r="BJ222" i="11"/>
  <c r="EP222" i="11" s="1"/>
  <c r="BH198" i="11"/>
  <c r="EM226" i="11"/>
  <c r="EO219" i="11"/>
  <c r="EN229" i="11"/>
  <c r="EN215" i="11"/>
  <c r="EM182" i="11"/>
  <c r="EO214" i="11"/>
  <c r="EN228" i="11"/>
  <c r="EN224" i="11"/>
  <c r="EN253" i="11"/>
  <c r="BQ55" i="11"/>
  <c r="BM151" i="11"/>
  <c r="BI202" i="11"/>
  <c r="BI188" i="11"/>
  <c r="BH184" i="11"/>
  <c r="BH46" i="11"/>
  <c r="BI248" i="11"/>
  <c r="BJ235" i="11"/>
  <c r="BK109" i="11"/>
  <c r="EO210" i="11"/>
  <c r="BQ171" i="11"/>
  <c r="BI165" i="11"/>
  <c r="BJ216" i="11"/>
  <c r="BJ135" i="11"/>
  <c r="BI135" i="11"/>
  <c r="BL161" i="11"/>
  <c r="BI185" i="11"/>
  <c r="BI57" i="11"/>
  <c r="BH182" i="11"/>
  <c r="BJ214" i="11"/>
  <c r="BR187" i="11"/>
  <c r="BI228" i="11"/>
  <c r="BT141" i="11"/>
  <c r="BU167" i="11"/>
  <c r="BI253" i="11"/>
  <c r="BI168" i="11"/>
  <c r="BI157" i="11"/>
  <c r="BI65" i="11"/>
  <c r="BX137" i="11"/>
  <c r="BM163" i="11"/>
  <c r="BI12" i="11"/>
  <c r="BX93" i="11"/>
  <c r="BJ207" i="11"/>
  <c r="BH132" i="11"/>
  <c r="BR55" i="11"/>
  <c r="BJ175" i="11"/>
  <c r="BH226" i="11"/>
  <c r="BM156" i="11"/>
  <c r="BJ210" i="11"/>
  <c r="CE90" i="11"/>
  <c r="BH221" i="11"/>
  <c r="BI119" i="11"/>
  <c r="BI215" i="11"/>
  <c r="BJ219" i="11"/>
  <c r="CE52" i="11"/>
  <c r="BI67" i="11"/>
  <c r="BI44" i="11"/>
  <c r="BI194" i="11"/>
  <c r="BK192" i="11"/>
  <c r="BH59" i="11"/>
  <c r="BI229" i="11"/>
  <c r="BI150" i="11"/>
  <c r="BN155" i="11"/>
  <c r="EN216" i="11"/>
  <c r="BI224" i="11"/>
  <c r="BI92" i="11"/>
  <c r="BK178" i="11"/>
  <c r="BH84" i="11"/>
  <c r="EM103" i="11"/>
  <c r="BH103" i="11"/>
  <c r="BR171" i="11"/>
  <c r="BI149" i="11"/>
  <c r="BH117" i="11"/>
  <c r="BI101" i="11"/>
  <c r="BI111" i="11"/>
  <c r="BK105" i="11"/>
  <c r="BN158" i="11"/>
  <c r="BI131" i="11"/>
  <c r="EN213" i="11"/>
  <c r="EN30" i="11"/>
  <c r="EN255" i="11"/>
  <c r="EM13" i="11"/>
  <c r="BH106" i="11"/>
  <c r="BN227" i="11"/>
  <c r="BI61" i="11"/>
  <c r="BI77" i="11"/>
  <c r="EN218" i="11"/>
  <c r="EO208" i="11"/>
  <c r="BI213" i="11"/>
  <c r="BI81" i="11"/>
  <c r="BI30" i="11"/>
  <c r="BI255" i="11"/>
  <c r="BI20" i="11"/>
  <c r="BH13" i="11"/>
  <c r="BJ208" i="11"/>
  <c r="BS147" i="11"/>
  <c r="BI179" i="11"/>
  <c r="BZ170" i="11"/>
  <c r="BH197" i="11"/>
  <c r="BI22" i="11"/>
  <c r="BT173" i="11"/>
  <c r="BI69" i="11"/>
  <c r="BI218" i="11"/>
  <c r="EM197" i="11"/>
  <c r="BI181" i="11"/>
  <c r="BI172" i="11"/>
  <c r="CC62" i="11"/>
  <c r="BI49" i="11"/>
  <c r="EN10" i="11"/>
  <c r="EM37" i="11"/>
  <c r="EN45" i="11"/>
  <c r="CK56" i="11"/>
  <c r="CG32" i="11"/>
  <c r="CN107" i="11"/>
  <c r="CL107" i="11"/>
  <c r="BH37" i="11"/>
  <c r="CK134" i="11"/>
  <c r="CE28" i="11"/>
  <c r="BH29" i="11"/>
  <c r="EN29" i="11" s="1"/>
  <c r="BI19" i="11"/>
  <c r="BI21" i="11"/>
  <c r="EO235" i="11"/>
  <c r="CC34" i="11"/>
  <c r="CM136" i="11"/>
  <c r="BI25" i="11"/>
  <c r="CN95" i="11"/>
  <c r="CL95" i="11"/>
  <c r="CI110" i="11"/>
  <c r="BI33" i="11"/>
  <c r="BK26" i="11"/>
  <c r="BJ5" i="11"/>
  <c r="CH99" i="11"/>
  <c r="BI18" i="11"/>
  <c r="CI98" i="11"/>
  <c r="BH6" i="11"/>
  <c r="CG50" i="11"/>
  <c r="BJ27" i="11"/>
  <c r="BZ135" i="11"/>
  <c r="BI9" i="11"/>
  <c r="BK38" i="11"/>
  <c r="CK48" i="11"/>
  <c r="CI40" i="11"/>
  <c r="BI45" i="11"/>
  <c r="BK14" i="11"/>
  <c r="CE36" i="11"/>
  <c r="BK42" i="11"/>
  <c r="BZ103" i="11"/>
  <c r="CG58" i="11"/>
  <c r="CG60" i="11"/>
  <c r="BI10" i="11"/>
  <c r="CI94" i="11"/>
  <c r="BI41" i="11"/>
  <c r="CG54" i="11"/>
  <c r="BI17" i="11"/>
  <c r="CM144" i="11"/>
  <c r="BJ23" i="11"/>
  <c r="CD111" i="11"/>
  <c r="BV53" i="11"/>
  <c r="CC43" i="11"/>
  <c r="BJ15" i="11"/>
  <c r="CK102" i="11"/>
  <c r="BR52" i="11"/>
  <c r="BU129" i="11"/>
  <c r="BV129" i="11"/>
  <c r="BR40" i="11"/>
  <c r="BZ164" i="11"/>
  <c r="CA164" i="11"/>
  <c r="BY35" i="11"/>
  <c r="BV145" i="11"/>
  <c r="BP134" i="11"/>
  <c r="BQ134" i="11"/>
  <c r="BV109" i="11"/>
  <c r="BP76" i="11"/>
  <c r="BQ76" i="11"/>
  <c r="BU89" i="11"/>
  <c r="BV89" i="11"/>
  <c r="BT138" i="11"/>
  <c r="BQ140" i="11"/>
  <c r="BP140" i="11"/>
  <c r="CA195" i="11"/>
  <c r="BS83" i="11"/>
  <c r="BU73" i="11"/>
  <c r="BV73" i="11"/>
  <c r="EN246" i="11"/>
  <c r="BU116" i="11"/>
  <c r="BS123" i="11"/>
  <c r="BT123" i="11"/>
  <c r="CE39" i="11"/>
  <c r="BP58" i="11"/>
  <c r="CA142" i="11"/>
  <c r="BR114" i="11"/>
  <c r="BS114" i="11"/>
  <c r="BV144" i="11"/>
  <c r="CA11" i="11"/>
  <c r="BX150" i="11"/>
  <c r="BY150" i="11"/>
  <c r="BT43" i="11"/>
  <c r="BU133" i="11"/>
  <c r="BU121" i="11"/>
  <c r="BR100" i="11"/>
  <c r="BY7" i="11"/>
  <c r="BR112" i="11"/>
  <c r="BR116" i="11"/>
  <c r="BS135" i="11"/>
  <c r="BT146" i="11"/>
  <c r="BU146" i="11"/>
  <c r="EN202" i="11"/>
  <c r="BS95" i="11"/>
  <c r="BR24" i="11"/>
  <c r="BV16" i="11"/>
  <c r="BV154" i="11"/>
  <c r="BR160" i="11"/>
  <c r="BS160" i="11"/>
  <c r="BV152" i="11"/>
  <c r="BW152" i="11"/>
  <c r="BW143" i="11"/>
  <c r="BP86" i="11"/>
  <c r="BQ86" i="11"/>
  <c r="BR98" i="11"/>
  <c r="BR56" i="11"/>
  <c r="BP82" i="11"/>
  <c r="BQ82" i="11"/>
  <c r="BP195" i="11"/>
  <c r="BQ195" i="11"/>
  <c r="BQ64" i="11"/>
  <c r="BP64" i="11"/>
  <c r="BU108" i="11"/>
  <c r="EN250" i="11"/>
  <c r="BS75" i="11"/>
  <c r="BP50" i="11"/>
  <c r="BS71" i="11"/>
  <c r="BT71" i="11"/>
  <c r="BS103" i="11"/>
  <c r="BT83" i="11"/>
  <c r="EO243" i="11"/>
  <c r="BP60" i="11"/>
  <c r="BT34" i="11"/>
  <c r="BY151" i="11"/>
  <c r="BZ151" i="11"/>
  <c r="BV101" i="11"/>
  <c r="BT11" i="11"/>
  <c r="BX142" i="11"/>
  <c r="BR94" i="11"/>
  <c r="BS63" i="11"/>
  <c r="BR124" i="11"/>
  <c r="BS124" i="11"/>
  <c r="BR148" i="11"/>
  <c r="BS148" i="11"/>
  <c r="CE163" i="11"/>
  <c r="BT7" i="11"/>
  <c r="BS107" i="11"/>
  <c r="BR120" i="11"/>
  <c r="BR143" i="11"/>
  <c r="BS143" i="11"/>
  <c r="BR110" i="11"/>
  <c r="BT35" i="11"/>
  <c r="BU101" i="11"/>
  <c r="BV121" i="11"/>
  <c r="BP90" i="11"/>
  <c r="BQ90" i="11"/>
  <c r="BU112" i="11"/>
  <c r="BZ163" i="11"/>
  <c r="BU120" i="11"/>
  <c r="BQ80" i="11"/>
  <c r="BP80" i="11"/>
  <c r="BU97" i="11"/>
  <c r="BR108" i="11"/>
  <c r="BR104" i="11"/>
  <c r="BY31" i="11"/>
  <c r="BR118" i="11"/>
  <c r="BS118" i="11"/>
  <c r="BS111" i="11"/>
  <c r="BU125" i="11"/>
  <c r="BP126" i="11"/>
  <c r="BQ126" i="11"/>
  <c r="BS127" i="11"/>
  <c r="BT127" i="11"/>
  <c r="BV83" i="11"/>
  <c r="BR176" i="11"/>
  <c r="BS176" i="11"/>
  <c r="BP78" i="11"/>
  <c r="BQ78" i="11"/>
  <c r="CA166" i="11"/>
  <c r="BZ166" i="11"/>
  <c r="BU53" i="11"/>
  <c r="BS87" i="11"/>
  <c r="BT87" i="11"/>
  <c r="BR32" i="11"/>
  <c r="BP66" i="11"/>
  <c r="BQ66" i="11"/>
  <c r="BV97" i="11"/>
  <c r="BR128" i="11"/>
  <c r="BS128" i="11"/>
  <c r="BP48" i="11"/>
  <c r="BX8" i="11"/>
  <c r="BU100" i="11"/>
  <c r="BU96" i="11"/>
  <c r="BU137" i="11"/>
  <c r="BR102" i="11"/>
  <c r="BP54" i="11"/>
  <c r="BR96" i="11"/>
  <c r="BT75" i="11"/>
  <c r="BU109" i="11"/>
  <c r="BS16" i="11"/>
  <c r="BV113" i="11"/>
  <c r="BU104" i="11"/>
  <c r="BR88" i="11"/>
  <c r="BS88" i="11"/>
  <c r="BR36" i="11"/>
  <c r="BV125" i="11"/>
  <c r="BS99" i="11"/>
  <c r="CE24" i="11"/>
  <c r="BP130" i="11"/>
  <c r="BQ130" i="11"/>
  <c r="CA139" i="11"/>
  <c r="BS8" i="11"/>
  <c r="BQ173" i="11"/>
  <c r="EM195" i="11"/>
  <c r="BR136" i="11"/>
  <c r="BS136" i="11"/>
  <c r="BR72" i="11"/>
  <c r="BS72" i="11"/>
  <c r="BU113" i="11"/>
  <c r="BS115" i="11"/>
  <c r="BT115" i="11"/>
  <c r="BR28" i="11"/>
  <c r="CF206" i="11"/>
  <c r="CG206" i="11"/>
  <c r="BQ93" i="11"/>
  <c r="BP70" i="11"/>
  <c r="BQ70" i="11"/>
  <c r="BR122" i="11"/>
  <c r="BS122" i="11"/>
  <c r="BT39" i="11"/>
  <c r="CG145" i="11"/>
  <c r="BP74" i="11"/>
  <c r="BQ74" i="11"/>
  <c r="BP62" i="11"/>
  <c r="BT31" i="11"/>
  <c r="EQ206" i="11"/>
  <c r="EO193" i="11"/>
  <c r="EN194" i="11"/>
  <c r="EP257" i="11"/>
  <c r="EO204" i="11"/>
  <c r="EO232" i="11"/>
  <c r="EN240" i="11"/>
  <c r="EO192" i="11"/>
  <c r="EN248" i="11"/>
  <c r="EM168" i="11"/>
  <c r="EM125" i="11"/>
  <c r="EM142" i="11"/>
  <c r="EM105" i="11"/>
  <c r="EM172" i="11"/>
  <c r="EM39" i="11"/>
  <c r="EM137" i="11"/>
  <c r="EM84" i="11"/>
  <c r="EM85" i="11"/>
  <c r="EM157" i="11"/>
  <c r="EM25" i="11"/>
  <c r="EM95" i="11"/>
  <c r="EN54" i="11"/>
  <c r="EM98" i="11"/>
  <c r="EN80" i="11"/>
  <c r="EM100" i="11"/>
  <c r="EM8" i="11"/>
  <c r="EM134" i="11"/>
  <c r="EM166" i="11"/>
  <c r="EM21" i="11"/>
  <c r="EN9" i="11"/>
  <c r="EM149" i="11"/>
  <c r="EM33" i="11"/>
  <c r="EM67" i="11"/>
  <c r="EN88" i="11"/>
  <c r="EM133" i="11"/>
  <c r="EN62" i="11"/>
  <c r="EM23" i="11"/>
  <c r="EN14" i="11"/>
  <c r="EM61" i="11"/>
  <c r="EN15" i="11"/>
  <c r="EM143" i="11"/>
  <c r="EN32" i="11"/>
  <c r="EN57" i="11"/>
  <c r="EM117" i="11"/>
  <c r="EM59" i="11"/>
  <c r="EN72" i="11"/>
  <c r="EM99" i="11"/>
  <c r="EN12" i="11"/>
  <c r="EM51" i="11"/>
  <c r="EN28" i="11"/>
  <c r="EM130" i="11"/>
  <c r="EM71" i="11"/>
  <c r="EM31" i="11"/>
  <c r="EM106" i="11"/>
  <c r="EM136" i="11"/>
  <c r="EO26" i="11"/>
  <c r="EN64" i="11"/>
  <c r="EM167" i="11"/>
  <c r="EM135" i="11"/>
  <c r="EM16" i="11"/>
  <c r="EN7" i="11"/>
  <c r="EM140" i="11"/>
  <c r="EN50" i="11"/>
  <c r="EM87" i="11"/>
  <c r="EN58" i="11"/>
  <c r="EM131" i="11"/>
  <c r="EM132" i="11"/>
  <c r="EM104" i="11"/>
  <c r="EM93" i="11"/>
  <c r="EM127" i="11"/>
  <c r="EM40" i="11"/>
  <c r="EM151" i="11"/>
  <c r="EM128" i="11"/>
  <c r="EM83" i="11"/>
  <c r="EN86" i="11"/>
  <c r="EM91" i="11"/>
  <c r="EM139" i="11"/>
  <c r="EM160" i="11"/>
  <c r="EO42" i="11"/>
  <c r="EM102" i="11"/>
  <c r="EM75" i="11"/>
  <c r="EM123" i="11"/>
  <c r="EM19" i="11"/>
  <c r="EN41" i="11"/>
  <c r="EM97" i="11"/>
  <c r="EM113" i="11"/>
  <c r="EM81" i="11"/>
  <c r="EM164" i="11"/>
  <c r="EM120" i="11"/>
  <c r="EN44" i="11"/>
  <c r="EM52" i="11"/>
  <c r="EM55" i="11"/>
  <c r="EM154" i="11"/>
  <c r="EM63" i="11"/>
  <c r="EM122" i="11"/>
  <c r="EM161" i="11"/>
  <c r="EM79" i="11"/>
  <c r="EM17" i="11"/>
  <c r="EM114" i="11"/>
  <c r="EM43" i="11"/>
  <c r="EM101" i="11"/>
  <c r="EN74" i="11"/>
  <c r="EO34" i="11"/>
  <c r="EM48" i="11"/>
  <c r="EM107" i="11"/>
  <c r="EM147" i="11"/>
  <c r="EM22" i="11"/>
  <c r="EM27" i="11"/>
  <c r="EM156" i="11"/>
  <c r="EM118" i="11"/>
  <c r="EM18" i="11"/>
  <c r="EM60" i="11"/>
  <c r="EM53" i="11"/>
  <c r="EM145" i="11"/>
  <c r="EM6" i="11"/>
  <c r="EN173" i="11"/>
  <c r="EN178" i="11"/>
  <c r="EN171" i="11"/>
  <c r="EM121" i="11"/>
  <c r="EN96" i="11"/>
  <c r="EN174" i="11"/>
  <c r="EN49" i="11"/>
  <c r="EN187" i="11"/>
  <c r="EO66" i="11"/>
  <c r="EN150" i="11"/>
  <c r="EN141" i="11"/>
  <c r="EN185" i="11"/>
  <c r="EN24" i="11"/>
  <c r="EO36" i="11"/>
  <c r="EN155" i="11"/>
  <c r="EN94" i="11"/>
  <c r="EN176" i="11"/>
  <c r="EN189" i="11"/>
  <c r="EN110" i="11"/>
  <c r="EN112" i="11"/>
  <c r="EN148" i="11"/>
  <c r="EN190" i="11"/>
  <c r="EM108" i="11"/>
  <c r="EM49" i="11"/>
  <c r="EM162" i="11"/>
  <c r="EN175" i="11"/>
  <c r="EN153" i="11"/>
  <c r="EN179" i="11"/>
  <c r="EN183" i="11"/>
  <c r="EN188" i="11"/>
  <c r="EN181" i="11"/>
  <c r="EM150" i="11"/>
  <c r="EM144" i="11"/>
  <c r="EN165" i="11"/>
  <c r="EJ261" i="11"/>
  <c r="BK4" i="11"/>
  <c r="BF261" i="11"/>
  <c r="Q261" i="11"/>
  <c r="CU261" i="11"/>
  <c r="EK4" i="11"/>
  <c r="EP207" i="11" l="1"/>
  <c r="EO227" i="11"/>
  <c r="BU141" i="11"/>
  <c r="BI47" i="11"/>
  <c r="EP212" i="11"/>
  <c r="EO236" i="11"/>
  <c r="EN252" i="11"/>
  <c r="EN180" i="11"/>
  <c r="EN225" i="11"/>
  <c r="EN191" i="11"/>
  <c r="EP239" i="11"/>
  <c r="BL204" i="11"/>
  <c r="BN243" i="11"/>
  <c r="BK183" i="11"/>
  <c r="BI252" i="11"/>
  <c r="BJ236" i="11"/>
  <c r="EO245" i="11"/>
  <c r="BI225" i="11"/>
  <c r="BI241" i="11"/>
  <c r="EO241" i="11" s="1"/>
  <c r="BK203" i="11"/>
  <c r="BK217" i="11"/>
  <c r="EQ217" i="11" s="1"/>
  <c r="BI180" i="11"/>
  <c r="BL257" i="11"/>
  <c r="BI211" i="11"/>
  <c r="EO211" i="11" s="1"/>
  <c r="BK220" i="11"/>
  <c r="BK212" i="11"/>
  <c r="BJ245" i="11"/>
  <c r="EP245" i="11" s="1"/>
  <c r="BI191" i="11"/>
  <c r="EO191" i="11" s="1"/>
  <c r="EP203" i="11"/>
  <c r="EN233" i="11"/>
  <c r="BI233" i="11"/>
  <c r="BK239" i="11"/>
  <c r="BL199" i="11"/>
  <c r="ER199" i="11" s="1"/>
  <c r="EN238" i="11"/>
  <c r="EN230" i="11"/>
  <c r="BI209" i="11"/>
  <c r="EO209" i="11" s="1"/>
  <c r="BI242" i="11"/>
  <c r="EO242" i="11" s="1"/>
  <c r="BI230" i="11"/>
  <c r="BK246" i="11"/>
  <c r="BI238" i="11"/>
  <c r="EN186" i="11"/>
  <c r="EP249" i="11"/>
  <c r="EO201" i="11"/>
  <c r="EN205" i="11"/>
  <c r="EN251" i="11"/>
  <c r="BK174" i="11"/>
  <c r="BL153" i="11"/>
  <c r="BJ91" i="11"/>
  <c r="BI186" i="11"/>
  <c r="BK249" i="11"/>
  <c r="BJ240" i="11"/>
  <c r="BJ251" i="11"/>
  <c r="BM139" i="11"/>
  <c r="BS187" i="11"/>
  <c r="BK193" i="11"/>
  <c r="BJ159" i="11"/>
  <c r="BL169" i="11"/>
  <c r="BO162" i="11"/>
  <c r="BJ201" i="11"/>
  <c r="EP201" i="11" s="1"/>
  <c r="BI177" i="11"/>
  <c r="EO177" i="11" s="1"/>
  <c r="BJ205" i="11"/>
  <c r="EN200" i="11"/>
  <c r="EN258" i="11"/>
  <c r="EO259" i="11"/>
  <c r="EN254" i="11"/>
  <c r="BI200" i="11"/>
  <c r="BS55" i="11"/>
  <c r="BJ259" i="11"/>
  <c r="BI258" i="11"/>
  <c r="BI254" i="11"/>
  <c r="BJ196" i="11"/>
  <c r="EP196" i="11" s="1"/>
  <c r="EN198" i="11"/>
  <c r="EO234" i="11"/>
  <c r="EO223" i="11"/>
  <c r="BJ223" i="11"/>
  <c r="BI198" i="11"/>
  <c r="BV63" i="11"/>
  <c r="BJ85" i="11"/>
  <c r="BL232" i="11"/>
  <c r="EP256" i="11"/>
  <c r="BI68" i="11"/>
  <c r="BK189" i="11"/>
  <c r="BI79" i="11"/>
  <c r="BJ190" i="11"/>
  <c r="BK250" i="11"/>
  <c r="BK222" i="11"/>
  <c r="EQ222" i="11" s="1"/>
  <c r="BJ51" i="11"/>
  <c r="BJ234" i="11"/>
  <c r="EP234" i="11" s="1"/>
  <c r="BK247" i="11"/>
  <c r="EP247" i="11"/>
  <c r="BJ231" i="11"/>
  <c r="EP231" i="11" s="1"/>
  <c r="BK256" i="11"/>
  <c r="BJ237" i="11"/>
  <c r="EP237" i="11" s="1"/>
  <c r="BI244" i="11"/>
  <c r="EO253" i="11"/>
  <c r="EP214" i="11"/>
  <c r="EN182" i="11"/>
  <c r="EO229" i="11"/>
  <c r="EO215" i="11"/>
  <c r="EO224" i="11"/>
  <c r="EP219" i="11"/>
  <c r="EN221" i="11"/>
  <c r="EP210" i="11"/>
  <c r="EN226" i="11"/>
  <c r="BJ229" i="11"/>
  <c r="BL192" i="11"/>
  <c r="BJ67" i="11"/>
  <c r="CG90" i="11"/>
  <c r="EN184" i="11"/>
  <c r="BJ224" i="11"/>
  <c r="BO155" i="11"/>
  <c r="BI59" i="11"/>
  <c r="BJ44" i="11"/>
  <c r="BJ215" i="11"/>
  <c r="EP215" i="11" s="1"/>
  <c r="BJ157" i="11"/>
  <c r="BJ168" i="11"/>
  <c r="BJ185" i="11"/>
  <c r="BK235" i="11"/>
  <c r="BI46" i="11"/>
  <c r="EO46" i="11" s="1"/>
  <c r="BJ188" i="11"/>
  <c r="BN151" i="11"/>
  <c r="BI84" i="11"/>
  <c r="BJ92" i="11"/>
  <c r="EO216" i="11"/>
  <c r="BK219" i="11"/>
  <c r="BI221" i="11"/>
  <c r="EO221" i="11" s="1"/>
  <c r="BK210" i="11"/>
  <c r="BK175" i="11"/>
  <c r="BT55" i="11"/>
  <c r="BI132" i="11"/>
  <c r="BJ12" i="11"/>
  <c r="BZ137" i="11"/>
  <c r="BJ253" i="11"/>
  <c r="BJ228" i="11"/>
  <c r="BT187" i="11"/>
  <c r="BI182" i="11"/>
  <c r="BJ165" i="11"/>
  <c r="BL109" i="11"/>
  <c r="BJ150" i="11"/>
  <c r="BJ194" i="11"/>
  <c r="BJ119" i="11"/>
  <c r="BJ65" i="11"/>
  <c r="BV167" i="11"/>
  <c r="BJ248" i="11"/>
  <c r="BI184" i="11"/>
  <c r="BJ202" i="11"/>
  <c r="EO228" i="11"/>
  <c r="BL178" i="11"/>
  <c r="CG52" i="11"/>
  <c r="BN156" i="11"/>
  <c r="BI226" i="11"/>
  <c r="BK207" i="11"/>
  <c r="EQ207" i="11" s="1"/>
  <c r="BZ93" i="11"/>
  <c r="BN163" i="11"/>
  <c r="BV141" i="11"/>
  <c r="BK214" i="11"/>
  <c r="BJ57" i="11"/>
  <c r="BM161" i="11"/>
  <c r="BK216" i="11"/>
  <c r="EN46" i="11"/>
  <c r="BS171" i="11"/>
  <c r="BO158" i="11"/>
  <c r="BJ111" i="11"/>
  <c r="BI117" i="11"/>
  <c r="BV171" i="11"/>
  <c r="BT171" i="11"/>
  <c r="BJ131" i="11"/>
  <c r="BL105" i="11"/>
  <c r="BJ101" i="11"/>
  <c r="BJ149" i="11"/>
  <c r="BJ103" i="11"/>
  <c r="BI103" i="11"/>
  <c r="EO213" i="11"/>
  <c r="EN13" i="11"/>
  <c r="EP208" i="11"/>
  <c r="EN197" i="11"/>
  <c r="BJ49" i="11"/>
  <c r="BJ218" i="11"/>
  <c r="CA170" i="11"/>
  <c r="BK208" i="11"/>
  <c r="BJ30" i="11"/>
  <c r="EP30" i="11" s="1"/>
  <c r="BJ172" i="11"/>
  <c r="BI13" i="11"/>
  <c r="EO13" i="11" s="1"/>
  <c r="BJ213" i="11"/>
  <c r="BO227" i="11"/>
  <c r="EO218" i="11"/>
  <c r="BJ181" i="11"/>
  <c r="BJ22" i="11"/>
  <c r="BT147" i="11"/>
  <c r="BJ20" i="11"/>
  <c r="BJ77" i="11"/>
  <c r="EO30" i="11"/>
  <c r="EO255" i="11"/>
  <c r="CE62" i="11"/>
  <c r="BJ69" i="11"/>
  <c r="BI197" i="11"/>
  <c r="BJ179" i="11"/>
  <c r="BJ255" i="11"/>
  <c r="BJ81" i="11"/>
  <c r="BJ61" i="11"/>
  <c r="BV173" i="11"/>
  <c r="BI106" i="11"/>
  <c r="EN37" i="11"/>
  <c r="EO45" i="11"/>
  <c r="BK15" i="11"/>
  <c r="BX53" i="11"/>
  <c r="BK23" i="11"/>
  <c r="BJ17" i="11"/>
  <c r="BJ41" i="11"/>
  <c r="BJ10" i="11"/>
  <c r="CM48" i="11"/>
  <c r="CK110" i="11"/>
  <c r="CE34" i="11"/>
  <c r="BI29" i="11"/>
  <c r="EO29" i="11" s="1"/>
  <c r="CI32" i="11"/>
  <c r="BL42" i="11"/>
  <c r="CG36" i="11"/>
  <c r="BL14" i="11"/>
  <c r="CK40" i="11"/>
  <c r="BJ9" i="11"/>
  <c r="BK27" i="11"/>
  <c r="CI50" i="11"/>
  <c r="BJ18" i="11"/>
  <c r="BK5" i="11"/>
  <c r="BJ25" i="11"/>
  <c r="BJ21" i="11"/>
  <c r="CM134" i="11"/>
  <c r="BI37" i="11"/>
  <c r="CM56" i="11"/>
  <c r="CM102" i="11"/>
  <c r="CE43" i="11"/>
  <c r="CF111" i="11"/>
  <c r="CI54" i="11"/>
  <c r="CK94" i="11"/>
  <c r="CI58" i="11"/>
  <c r="BJ33" i="11"/>
  <c r="EP235" i="11"/>
  <c r="CI60" i="11"/>
  <c r="CB103" i="11"/>
  <c r="BJ45" i="11"/>
  <c r="BL38" i="11"/>
  <c r="CB135" i="11"/>
  <c r="BI6" i="11"/>
  <c r="CK98" i="11"/>
  <c r="CJ99" i="11"/>
  <c r="BL26" i="11"/>
  <c r="BJ19" i="11"/>
  <c r="CG28" i="11"/>
  <c r="EP243" i="11"/>
  <c r="BV39" i="11"/>
  <c r="BS173" i="11"/>
  <c r="BU16" i="11"/>
  <c r="BR54" i="11"/>
  <c r="BT143" i="11"/>
  <c r="BV7" i="11"/>
  <c r="BX101" i="11"/>
  <c r="BU103" i="11"/>
  <c r="BU71" i="11"/>
  <c r="BV71" i="11"/>
  <c r="CG39" i="11"/>
  <c r="EO246" i="11"/>
  <c r="BR134" i="11"/>
  <c r="BS134" i="11"/>
  <c r="BV31" i="11"/>
  <c r="BR62" i="11"/>
  <c r="BT122" i="11"/>
  <c r="BU122" i="11"/>
  <c r="CG24" i="11"/>
  <c r="BT88" i="11"/>
  <c r="BU88" i="11"/>
  <c r="BW100" i="11"/>
  <c r="BZ8" i="11"/>
  <c r="BW53" i="11"/>
  <c r="BS78" i="11"/>
  <c r="BR78" i="11"/>
  <c r="BU176" i="11"/>
  <c r="BT176" i="11"/>
  <c r="BV127" i="11"/>
  <c r="BU127" i="11"/>
  <c r="BU111" i="11"/>
  <c r="BT118" i="11"/>
  <c r="BU118" i="11"/>
  <c r="BT104" i="11"/>
  <c r="BW112" i="11"/>
  <c r="BR90" i="11"/>
  <c r="BT110" i="11"/>
  <c r="BU107" i="11"/>
  <c r="BT148" i="11"/>
  <c r="BU148" i="11"/>
  <c r="BT94" i="11"/>
  <c r="BR60" i="11"/>
  <c r="BW108" i="11"/>
  <c r="BT160" i="11"/>
  <c r="BU160" i="11"/>
  <c r="BU95" i="11"/>
  <c r="BV146" i="11"/>
  <c r="BW146" i="11"/>
  <c r="CA7" i="11"/>
  <c r="BT100" i="11"/>
  <c r="BW121" i="11"/>
  <c r="BV43" i="11"/>
  <c r="BZ150" i="11"/>
  <c r="CA150" i="11"/>
  <c r="CC11" i="11"/>
  <c r="BW73" i="11"/>
  <c r="BX73" i="11"/>
  <c r="CC195" i="11"/>
  <c r="BX145" i="11"/>
  <c r="CA35" i="11"/>
  <c r="BR74" i="11"/>
  <c r="BS74" i="11"/>
  <c r="BT136" i="11"/>
  <c r="BT96" i="11"/>
  <c r="BX83" i="11"/>
  <c r="BX121" i="11"/>
  <c r="CI145" i="11"/>
  <c r="BX125" i="11"/>
  <c r="BW104" i="11"/>
  <c r="BX113" i="11"/>
  <c r="BT102" i="11"/>
  <c r="BU128" i="11"/>
  <c r="BT128" i="11"/>
  <c r="BR66" i="11"/>
  <c r="BS66" i="11"/>
  <c r="BW125" i="11"/>
  <c r="BW97" i="11"/>
  <c r="BR80" i="11"/>
  <c r="BS80" i="11"/>
  <c r="BW101" i="11"/>
  <c r="CG163" i="11"/>
  <c r="BU124" i="11"/>
  <c r="BT124" i="11"/>
  <c r="BV11" i="11"/>
  <c r="BU75" i="11"/>
  <c r="BS82" i="11"/>
  <c r="BR82" i="11"/>
  <c r="BT98" i="11"/>
  <c r="BX16" i="11"/>
  <c r="BT116" i="11"/>
  <c r="BT114" i="11"/>
  <c r="BU114" i="11"/>
  <c r="BV123" i="11"/>
  <c r="BU123" i="11"/>
  <c r="BU83" i="11"/>
  <c r="BX109" i="11"/>
  <c r="BT72" i="11"/>
  <c r="BU72" i="11"/>
  <c r="EN195" i="11"/>
  <c r="BT36" i="11"/>
  <c r="BW109" i="11"/>
  <c r="BX97" i="11"/>
  <c r="BT32" i="11"/>
  <c r="BR126" i="11"/>
  <c r="BS126" i="11"/>
  <c r="CA31" i="11"/>
  <c r="BW120" i="11"/>
  <c r="BT120" i="11"/>
  <c r="BV34" i="11"/>
  <c r="BT56" i="11"/>
  <c r="BY152" i="11"/>
  <c r="BX152" i="11"/>
  <c r="BX154" i="11"/>
  <c r="BT24" i="11"/>
  <c r="CC142" i="11"/>
  <c r="BR58" i="11"/>
  <c r="BR140" i="11"/>
  <c r="BS140" i="11"/>
  <c r="CB164" i="11"/>
  <c r="CC164" i="11"/>
  <c r="BT40" i="11"/>
  <c r="BT52" i="11"/>
  <c r="BR70" i="11"/>
  <c r="BS70" i="11"/>
  <c r="BW113" i="11"/>
  <c r="BU99" i="11"/>
  <c r="BS93" i="11"/>
  <c r="CI206" i="11"/>
  <c r="CH206" i="11"/>
  <c r="BT28" i="11"/>
  <c r="BU115" i="11"/>
  <c r="BV115" i="11"/>
  <c r="BU8" i="11"/>
  <c r="CC139" i="11"/>
  <c r="BR130" i="11"/>
  <c r="BS130" i="11"/>
  <c r="BV75" i="11"/>
  <c r="BW137" i="11"/>
  <c r="BW96" i="11"/>
  <c r="BR48" i="11"/>
  <c r="BU87" i="11"/>
  <c r="BV87" i="11"/>
  <c r="CB166" i="11"/>
  <c r="CC166" i="11"/>
  <c r="BT108" i="11"/>
  <c r="CB163" i="11"/>
  <c r="BV35" i="11"/>
  <c r="BU63" i="11"/>
  <c r="BZ142" i="11"/>
  <c r="CA151" i="11"/>
  <c r="CB151" i="11"/>
  <c r="BR50" i="11"/>
  <c r="EO250" i="11"/>
  <c r="BR64" i="11"/>
  <c r="BS64" i="11"/>
  <c r="BR195" i="11"/>
  <c r="BS195" i="11"/>
  <c r="BS86" i="11"/>
  <c r="BR86" i="11"/>
  <c r="BY143" i="11"/>
  <c r="EO202" i="11"/>
  <c r="BU135" i="11"/>
  <c r="BT112" i="11"/>
  <c r="BW133" i="11"/>
  <c r="BX144" i="11"/>
  <c r="BV138" i="11"/>
  <c r="BX89" i="11"/>
  <c r="BW89" i="11"/>
  <c r="BR76" i="11"/>
  <c r="BS76" i="11"/>
  <c r="BX129" i="11"/>
  <c r="BW129" i="11"/>
  <c r="EP193" i="11"/>
  <c r="ER206" i="11"/>
  <c r="EO248" i="11"/>
  <c r="EO240" i="11"/>
  <c r="EP232" i="11"/>
  <c r="EP192" i="11"/>
  <c r="EP204" i="11"/>
  <c r="EQ257" i="11"/>
  <c r="EO194" i="11"/>
  <c r="EN19" i="11"/>
  <c r="EN120" i="11"/>
  <c r="EO80" i="11"/>
  <c r="EN20" i="11"/>
  <c r="EN48" i="11"/>
  <c r="EN93" i="11"/>
  <c r="EN75" i="11"/>
  <c r="EO50" i="11"/>
  <c r="EN31" i="11"/>
  <c r="EN161" i="11"/>
  <c r="EN53" i="11"/>
  <c r="EN84" i="11"/>
  <c r="EN122" i="11"/>
  <c r="EN69" i="11"/>
  <c r="EN133" i="11"/>
  <c r="EN147" i="11"/>
  <c r="EN114" i="11"/>
  <c r="EO15" i="11"/>
  <c r="EN156" i="11"/>
  <c r="EN22" i="11"/>
  <c r="EO74" i="11"/>
  <c r="EN99" i="11"/>
  <c r="EN164" i="11"/>
  <c r="EN95" i="11"/>
  <c r="EN65" i="11"/>
  <c r="EN23" i="11"/>
  <c r="EP26" i="11"/>
  <c r="EN166" i="11"/>
  <c r="EN140" i="11"/>
  <c r="EN18" i="11"/>
  <c r="EO88" i="11"/>
  <c r="EN130" i="11"/>
  <c r="EN63" i="11"/>
  <c r="EN104" i="11"/>
  <c r="EN143" i="11"/>
  <c r="EO14" i="11"/>
  <c r="EO9" i="11"/>
  <c r="EN43" i="11"/>
  <c r="EN172" i="11"/>
  <c r="EN102" i="11"/>
  <c r="EN100" i="11"/>
  <c r="EN131" i="11"/>
  <c r="EN168" i="11"/>
  <c r="EN132" i="11"/>
  <c r="EO58" i="11"/>
  <c r="EN109" i="11"/>
  <c r="EO86" i="11"/>
  <c r="EN83" i="11"/>
  <c r="EN169" i="11"/>
  <c r="EO44" i="11"/>
  <c r="EN8" i="11"/>
  <c r="EN59" i="11"/>
  <c r="EP42" i="11"/>
  <c r="EN160" i="11"/>
  <c r="EN97" i="11"/>
  <c r="EN39" i="11"/>
  <c r="EN127" i="11"/>
  <c r="EN142" i="11"/>
  <c r="EN113" i="11"/>
  <c r="EN87" i="11"/>
  <c r="EN67" i="11"/>
  <c r="EO11" i="11"/>
  <c r="EO64" i="11"/>
  <c r="EO41" i="11"/>
  <c r="EN21" i="11"/>
  <c r="EO82" i="11"/>
  <c r="EN76" i="11"/>
  <c r="EO57" i="11"/>
  <c r="EN158" i="11"/>
  <c r="EN91" i="11"/>
  <c r="EN101" i="11"/>
  <c r="EN98" i="11"/>
  <c r="EN106" i="11"/>
  <c r="EN40" i="11"/>
  <c r="EN152" i="11"/>
  <c r="EN27" i="11"/>
  <c r="EN111" i="11"/>
  <c r="EN162" i="11"/>
  <c r="EO10" i="11"/>
  <c r="EN163" i="11"/>
  <c r="EN149" i="11"/>
  <c r="EN35" i="11"/>
  <c r="EN157" i="11"/>
  <c r="EN107" i="11"/>
  <c r="EN136" i="11"/>
  <c r="EN71" i="11"/>
  <c r="EN52" i="11"/>
  <c r="EN81" i="11"/>
  <c r="EO32" i="11"/>
  <c r="EN144" i="11"/>
  <c r="EO62" i="11"/>
  <c r="EP34" i="11"/>
  <c r="EN137" i="11"/>
  <c r="EN105" i="11"/>
  <c r="EO7" i="11"/>
  <c r="EO38" i="11"/>
  <c r="EN151" i="11"/>
  <c r="EN79" i="11"/>
  <c r="EN55" i="11"/>
  <c r="EN6" i="11"/>
  <c r="EN118" i="11"/>
  <c r="EN85" i="11"/>
  <c r="EN135" i="11"/>
  <c r="EN167" i="11"/>
  <c r="EN33" i="11"/>
  <c r="EO28" i="11"/>
  <c r="EO12" i="11"/>
  <c r="EO72" i="11"/>
  <c r="EN123" i="11"/>
  <c r="EN25" i="11"/>
  <c r="EN145" i="11"/>
  <c r="EN16" i="11"/>
  <c r="EN103" i="11"/>
  <c r="EN121" i="11"/>
  <c r="EN89" i="11"/>
  <c r="EN17" i="11"/>
  <c r="EN51" i="11"/>
  <c r="EN154" i="11"/>
  <c r="EN134" i="11"/>
  <c r="EO54" i="11"/>
  <c r="EN139" i="11"/>
  <c r="EN60" i="11"/>
  <c r="EN61" i="11"/>
  <c r="EN128" i="11"/>
  <c r="EN117" i="11"/>
  <c r="EN125" i="11"/>
  <c r="EO181" i="11"/>
  <c r="EO78" i="11"/>
  <c r="EO179" i="11"/>
  <c r="EO176" i="11"/>
  <c r="EO119" i="11"/>
  <c r="EO187" i="11"/>
  <c r="EO170" i="11"/>
  <c r="EN77" i="11"/>
  <c r="EO188" i="11"/>
  <c r="EO175" i="11"/>
  <c r="EO190" i="11"/>
  <c r="EN73" i="11"/>
  <c r="EN146" i="11"/>
  <c r="EO185" i="11"/>
  <c r="EN116" i="11"/>
  <c r="EO92" i="11"/>
  <c r="EN90" i="11"/>
  <c r="EO129" i="11"/>
  <c r="EO183" i="11"/>
  <c r="EO189" i="11"/>
  <c r="EN119" i="11"/>
  <c r="EN115" i="11"/>
  <c r="EN159" i="11"/>
  <c r="EN170" i="11"/>
  <c r="EN138" i="11"/>
  <c r="EO178" i="11"/>
  <c r="EO173" i="11"/>
  <c r="EO96" i="11"/>
  <c r="EO165" i="11"/>
  <c r="EN68" i="11"/>
  <c r="EN56" i="11"/>
  <c r="EN126" i="11"/>
  <c r="EN124" i="11"/>
  <c r="EO24" i="11"/>
  <c r="EN92" i="11"/>
  <c r="EO174" i="11"/>
  <c r="EO70" i="11"/>
  <c r="EN108" i="11"/>
  <c r="EN129" i="11"/>
  <c r="BL4" i="11"/>
  <c r="EK261" i="11"/>
  <c r="BG261" i="11"/>
  <c r="CV261" i="11"/>
  <c r="EL4" i="11"/>
  <c r="R261" i="11"/>
  <c r="BJ47" i="11" l="1"/>
  <c r="EP47" i="11" s="1"/>
  <c r="EP227" i="11"/>
  <c r="EO225" i="11"/>
  <c r="EQ239" i="11"/>
  <c r="EQ212" i="11"/>
  <c r="EO180" i="11"/>
  <c r="EP236" i="11"/>
  <c r="EO252" i="11"/>
  <c r="EO233" i="11"/>
  <c r="EQ220" i="11"/>
  <c r="BM257" i="11"/>
  <c r="BJ241" i="11"/>
  <c r="BJ252" i="11"/>
  <c r="BO243" i="11"/>
  <c r="BL239" i="11"/>
  <c r="BL220" i="11"/>
  <c r="BJ180" i="11"/>
  <c r="BK236" i="11"/>
  <c r="BM199" i="11"/>
  <c r="ES199" i="11" s="1"/>
  <c r="EQ203" i="11"/>
  <c r="BK245" i="11"/>
  <c r="EQ245" i="11" s="1"/>
  <c r="BL217" i="11"/>
  <c r="ER217" i="11" s="1"/>
  <c r="BJ225" i="11"/>
  <c r="BU187" i="11"/>
  <c r="BJ233" i="11"/>
  <c r="BL203" i="11"/>
  <c r="ER203" i="11" s="1"/>
  <c r="BW141" i="11"/>
  <c r="BJ191" i="11"/>
  <c r="EP191" i="11" s="1"/>
  <c r="BL212" i="11"/>
  <c r="BJ211" i="11"/>
  <c r="EP211" i="11" s="1"/>
  <c r="BL183" i="11"/>
  <c r="BM204" i="11"/>
  <c r="EO238" i="11"/>
  <c r="EO230" i="11"/>
  <c r="BJ230" i="11"/>
  <c r="BL246" i="11"/>
  <c r="BJ209" i="11"/>
  <c r="EP209" i="11" s="1"/>
  <c r="BJ238" i="11"/>
  <c r="BU55" i="11"/>
  <c r="BJ242" i="11"/>
  <c r="EP242" i="11" s="1"/>
  <c r="EQ249" i="11"/>
  <c r="EO186" i="11"/>
  <c r="BK91" i="11"/>
  <c r="BK201" i="11"/>
  <c r="EQ201" i="11" s="1"/>
  <c r="BM169" i="11"/>
  <c r="BL193" i="11"/>
  <c r="BK251" i="11"/>
  <c r="BL249" i="11"/>
  <c r="BJ186" i="11"/>
  <c r="EP186" i="11" s="1"/>
  <c r="EO205" i="11"/>
  <c r="BK205" i="11"/>
  <c r="BJ177" i="11"/>
  <c r="EP177" i="11" s="1"/>
  <c r="BM153" i="11"/>
  <c r="BL174" i="11"/>
  <c r="BP162" i="11"/>
  <c r="BK159" i="11"/>
  <c r="BN139" i="11"/>
  <c r="BK240" i="11"/>
  <c r="EO251" i="11"/>
  <c r="EO258" i="11"/>
  <c r="EO254" i="11"/>
  <c r="EP259" i="11"/>
  <c r="BJ200" i="11"/>
  <c r="BJ254" i="11"/>
  <c r="EO200" i="11"/>
  <c r="BJ258" i="11"/>
  <c r="BK196" i="11"/>
  <c r="EQ196" i="11" s="1"/>
  <c r="BK259" i="11"/>
  <c r="EQ259" i="11" s="1"/>
  <c r="EQ256" i="11"/>
  <c r="EO244" i="11"/>
  <c r="EO198" i="11"/>
  <c r="EQ247" i="11"/>
  <c r="EP223" i="11"/>
  <c r="BX63" i="11"/>
  <c r="BJ68" i="11"/>
  <c r="BK85" i="11"/>
  <c r="BK231" i="11"/>
  <c r="EQ231" i="11" s="1"/>
  <c r="BL250" i="11"/>
  <c r="BK190" i="11"/>
  <c r="BJ244" i="11"/>
  <c r="BL247" i="11"/>
  <c r="BJ79" i="11"/>
  <c r="BL256" i="11"/>
  <c r="BK51" i="11"/>
  <c r="BK237" i="11"/>
  <c r="BK234" i="11"/>
  <c r="BL222" i="11"/>
  <c r="BL189" i="11"/>
  <c r="BM232" i="11"/>
  <c r="BJ198" i="11"/>
  <c r="EP198" i="11" s="1"/>
  <c r="BK223" i="11"/>
  <c r="EQ223" i="11" s="1"/>
  <c r="EQ214" i="11"/>
  <c r="EO226" i="11"/>
  <c r="EO184" i="11"/>
  <c r="EP229" i="11"/>
  <c r="EO182" i="11"/>
  <c r="EP228" i="11"/>
  <c r="EQ219" i="11"/>
  <c r="BL216" i="11"/>
  <c r="BN161" i="11"/>
  <c r="BL214" i="11"/>
  <c r="BX141" i="11"/>
  <c r="CB93" i="11"/>
  <c r="CI52" i="11"/>
  <c r="BW167" i="11"/>
  <c r="BK119" i="11"/>
  <c r="BK150" i="11"/>
  <c r="BK253" i="11"/>
  <c r="BJ221" i="11"/>
  <c r="EP216" i="11"/>
  <c r="BP151" i="11"/>
  <c r="BO151" i="11"/>
  <c r="BK215" i="11"/>
  <c r="BJ59" i="11"/>
  <c r="BP155" i="11"/>
  <c r="BK229" i="11"/>
  <c r="BJ226" i="11"/>
  <c r="BK165" i="11"/>
  <c r="BJ182" i="11"/>
  <c r="BK228" i="11"/>
  <c r="CB137" i="11"/>
  <c r="BV55" i="11"/>
  <c r="BL210" i="11"/>
  <c r="BJ84" i="11"/>
  <c r="BK185" i="11"/>
  <c r="BK157" i="11"/>
  <c r="BK57" i="11"/>
  <c r="BO163" i="11"/>
  <c r="BL207" i="11"/>
  <c r="ER207" i="11" s="1"/>
  <c r="BK65" i="11"/>
  <c r="BK194" i="11"/>
  <c r="BK44" i="11"/>
  <c r="BK224" i="11"/>
  <c r="CI90" i="11"/>
  <c r="BK67" i="11"/>
  <c r="BM192" i="11"/>
  <c r="EQ210" i="11"/>
  <c r="EP224" i="11"/>
  <c r="EQ57" i="11"/>
  <c r="EQ253" i="11"/>
  <c r="EP253" i="11"/>
  <c r="BO156" i="11"/>
  <c r="BM178" i="11"/>
  <c r="BK202" i="11"/>
  <c r="BJ184" i="11"/>
  <c r="EP184" i="11" s="1"/>
  <c r="BK248" i="11"/>
  <c r="BM109" i="11"/>
  <c r="BV187" i="11"/>
  <c r="BK12" i="11"/>
  <c r="EQ12" i="11" s="1"/>
  <c r="BJ132" i="11"/>
  <c r="BL175" i="11"/>
  <c r="BL219" i="11"/>
  <c r="BK92" i="11"/>
  <c r="BK188" i="11"/>
  <c r="BJ46" i="11"/>
  <c r="BL235" i="11"/>
  <c r="BK168" i="11"/>
  <c r="BU171" i="11"/>
  <c r="BK149" i="11"/>
  <c r="BK111" i="11"/>
  <c r="BK101" i="11"/>
  <c r="BK131" i="11"/>
  <c r="BM105" i="11"/>
  <c r="BJ117" i="11"/>
  <c r="BP158" i="11"/>
  <c r="EP213" i="11"/>
  <c r="EP255" i="11"/>
  <c r="EO197" i="11"/>
  <c r="EQ208" i="11"/>
  <c r="BK255" i="11"/>
  <c r="BJ197" i="11"/>
  <c r="BK69" i="11"/>
  <c r="BK20" i="11"/>
  <c r="BU147" i="11"/>
  <c r="BK22" i="11"/>
  <c r="BP227" i="11"/>
  <c r="BJ13" i="11"/>
  <c r="EP13" i="11" s="1"/>
  <c r="BL208" i="11"/>
  <c r="CB170" i="11"/>
  <c r="BK49" i="11"/>
  <c r="BK213" i="11"/>
  <c r="BJ106" i="11"/>
  <c r="BK61" i="11"/>
  <c r="BK81" i="11"/>
  <c r="BK179" i="11"/>
  <c r="CG62" i="11"/>
  <c r="BK77" i="11"/>
  <c r="BK181" i="11"/>
  <c r="EP218" i="11"/>
  <c r="BK172" i="11"/>
  <c r="BK30" i="11"/>
  <c r="BK218" i="11"/>
  <c r="EP45" i="11"/>
  <c r="EO37" i="11"/>
  <c r="CI28" i="11"/>
  <c r="CG43" i="11"/>
  <c r="BK19" i="11"/>
  <c r="BM26" i="11"/>
  <c r="CD135" i="11"/>
  <c r="CK60" i="11"/>
  <c r="EQ235" i="11"/>
  <c r="CK54" i="11"/>
  <c r="BJ37" i="11"/>
  <c r="EP37" i="11" s="1"/>
  <c r="BK21" i="11"/>
  <c r="BL5" i="11"/>
  <c r="BL27" i="11"/>
  <c r="BK10" i="11"/>
  <c r="BL23" i="11"/>
  <c r="BL15" i="11"/>
  <c r="BJ29" i="11"/>
  <c r="EP29" i="11" s="1"/>
  <c r="CM110" i="11"/>
  <c r="CN99" i="11"/>
  <c r="CL99" i="11"/>
  <c r="BJ6" i="11"/>
  <c r="BM38" i="11"/>
  <c r="BK45" i="11"/>
  <c r="CD103" i="11"/>
  <c r="BK33" i="11"/>
  <c r="BK25" i="11"/>
  <c r="BK18" i="11"/>
  <c r="BK9" i="11"/>
  <c r="BM14" i="11"/>
  <c r="BM42" i="11"/>
  <c r="CK32" i="11"/>
  <c r="CG34" i="11"/>
  <c r="BK41" i="11"/>
  <c r="BK17" i="11"/>
  <c r="BZ53" i="11"/>
  <c r="CK50" i="11"/>
  <c r="CM98" i="11"/>
  <c r="CK58" i="11"/>
  <c r="CM94" i="11"/>
  <c r="CH111" i="11"/>
  <c r="CM40" i="11"/>
  <c r="CI36" i="11"/>
  <c r="BW135" i="11"/>
  <c r="CJ206" i="11"/>
  <c r="CK206" i="11"/>
  <c r="BT70" i="11"/>
  <c r="BU70" i="11"/>
  <c r="BZ152" i="11"/>
  <c r="CA152" i="11"/>
  <c r="EO195" i="11"/>
  <c r="BW75" i="11"/>
  <c r="BV148" i="11"/>
  <c r="BW148" i="11"/>
  <c r="BW111" i="11"/>
  <c r="BY129" i="11"/>
  <c r="BZ129" i="11"/>
  <c r="BX138" i="11"/>
  <c r="BW171" i="11"/>
  <c r="BX171" i="11"/>
  <c r="CD163" i="11"/>
  <c r="BY96" i="11"/>
  <c r="BX75" i="11"/>
  <c r="BV28" i="11"/>
  <c r="BU93" i="11"/>
  <c r="BY113" i="11"/>
  <c r="BV52" i="11"/>
  <c r="BT58" i="11"/>
  <c r="BZ154" i="11"/>
  <c r="BV56" i="11"/>
  <c r="BX34" i="11"/>
  <c r="BV72" i="11"/>
  <c r="BW72" i="11"/>
  <c r="BZ109" i="11"/>
  <c r="BW83" i="11"/>
  <c r="BW114" i="11"/>
  <c r="BV114" i="11"/>
  <c r="BV116" i="11"/>
  <c r="BY116" i="11"/>
  <c r="BV98" i="11"/>
  <c r="BV124" i="11"/>
  <c r="BW124" i="11"/>
  <c r="BV102" i="11"/>
  <c r="BZ83" i="11"/>
  <c r="CC35" i="11"/>
  <c r="CE195" i="11"/>
  <c r="BW116" i="11"/>
  <c r="CB150" i="11"/>
  <c r="CC150" i="11"/>
  <c r="BX43" i="11"/>
  <c r="BV100" i="11"/>
  <c r="BV160" i="11"/>
  <c r="BV110" i="11"/>
  <c r="BW118" i="11"/>
  <c r="BV118" i="11"/>
  <c r="BT78" i="11"/>
  <c r="BU78" i="11"/>
  <c r="BW122" i="11"/>
  <c r="BV122" i="11"/>
  <c r="BT62" i="11"/>
  <c r="BT134" i="11"/>
  <c r="EP246" i="11"/>
  <c r="BV143" i="11"/>
  <c r="BW16" i="11"/>
  <c r="BU173" i="11"/>
  <c r="EQ243" i="11"/>
  <c r="CC151" i="11"/>
  <c r="CD151" i="11"/>
  <c r="BW99" i="11"/>
  <c r="BV32" i="11"/>
  <c r="BT80" i="11"/>
  <c r="BU80" i="11"/>
  <c r="BZ125" i="11"/>
  <c r="BV96" i="11"/>
  <c r="BY112" i="11"/>
  <c r="BW71" i="11"/>
  <c r="BX71" i="11"/>
  <c r="BV112" i="11"/>
  <c r="EP250" i="11"/>
  <c r="CB142" i="11"/>
  <c r="BT48" i="11"/>
  <c r="BT130" i="11"/>
  <c r="BU130" i="11"/>
  <c r="BW8" i="11"/>
  <c r="CD164" i="11"/>
  <c r="CE164" i="11"/>
  <c r="BV24" i="11"/>
  <c r="BT126" i="11"/>
  <c r="BU126" i="11"/>
  <c r="BV36" i="11"/>
  <c r="BW123" i="11"/>
  <c r="BX123" i="11"/>
  <c r="BZ16" i="11"/>
  <c r="BT82" i="11"/>
  <c r="BU82" i="11"/>
  <c r="BX11" i="11"/>
  <c r="BY104" i="11"/>
  <c r="BT74" i="11"/>
  <c r="BU74" i="11"/>
  <c r="CE11" i="11"/>
  <c r="BW95" i="11"/>
  <c r="BY108" i="11"/>
  <c r="BV94" i="11"/>
  <c r="BT90" i="11"/>
  <c r="BV176" i="11"/>
  <c r="BW176" i="11"/>
  <c r="BY100" i="11"/>
  <c r="BV88" i="11"/>
  <c r="BW88" i="11"/>
  <c r="BW103" i="11"/>
  <c r="BT50" i="11"/>
  <c r="BW63" i="11"/>
  <c r="BX35" i="11"/>
  <c r="CD166" i="11"/>
  <c r="CE166" i="11"/>
  <c r="CE139" i="11"/>
  <c r="BY109" i="11"/>
  <c r="BY101" i="11"/>
  <c r="BY125" i="11"/>
  <c r="BV128" i="11"/>
  <c r="BW128" i="11"/>
  <c r="BZ113" i="11"/>
  <c r="CM145" i="11"/>
  <c r="CK145" i="11"/>
  <c r="BY73" i="11"/>
  <c r="BZ73" i="11"/>
  <c r="BT60" i="11"/>
  <c r="BW107" i="11"/>
  <c r="BV104" i="11"/>
  <c r="CB8" i="11"/>
  <c r="BZ144" i="11"/>
  <c r="BY133" i="11"/>
  <c r="EP202" i="11"/>
  <c r="BT86" i="11"/>
  <c r="BU86" i="11"/>
  <c r="BU76" i="11"/>
  <c r="BT76" i="11"/>
  <c r="BY89" i="11"/>
  <c r="BZ89" i="11"/>
  <c r="CA143" i="11"/>
  <c r="BT195" i="11"/>
  <c r="BU195" i="11"/>
  <c r="BU64" i="11"/>
  <c r="BT64" i="11"/>
  <c r="BV108" i="11"/>
  <c r="BW87" i="11"/>
  <c r="BX87" i="11"/>
  <c r="BY137" i="11"/>
  <c r="BW115" i="11"/>
  <c r="BX115" i="11"/>
  <c r="BV40" i="11"/>
  <c r="BT140" i="11"/>
  <c r="CE142" i="11"/>
  <c r="BV120" i="11"/>
  <c r="CC31" i="11"/>
  <c r="BZ97" i="11"/>
  <c r="CI163" i="11"/>
  <c r="BY97" i="11"/>
  <c r="BT66" i="11"/>
  <c r="BU66" i="11"/>
  <c r="BZ121" i="11"/>
  <c r="BV136" i="11"/>
  <c r="BZ145" i="11"/>
  <c r="BY121" i="11"/>
  <c r="CC7" i="11"/>
  <c r="BX146" i="11"/>
  <c r="BY146" i="11"/>
  <c r="BW127" i="11"/>
  <c r="BX127" i="11"/>
  <c r="BY53" i="11"/>
  <c r="CI24" i="11"/>
  <c r="BX31" i="11"/>
  <c r="CI39" i="11"/>
  <c r="BZ101" i="11"/>
  <c r="BX7" i="11"/>
  <c r="BT54" i="11"/>
  <c r="BX39" i="11"/>
  <c r="ES206" i="11"/>
  <c r="EQ193" i="11"/>
  <c r="ER257" i="11"/>
  <c r="EP240" i="11"/>
  <c r="EQ204" i="11"/>
  <c r="EQ192" i="11"/>
  <c r="EQ232" i="11"/>
  <c r="EP194" i="11"/>
  <c r="EP248" i="11"/>
  <c r="EO154" i="11"/>
  <c r="EO127" i="11"/>
  <c r="EP5" i="11"/>
  <c r="EP50" i="11"/>
  <c r="EO160" i="11"/>
  <c r="EO156" i="11"/>
  <c r="EO109" i="11"/>
  <c r="EO20" i="11"/>
  <c r="EO84" i="11"/>
  <c r="EP88" i="11"/>
  <c r="EO142" i="11"/>
  <c r="EO112" i="11"/>
  <c r="EO145" i="11"/>
  <c r="EO123" i="11"/>
  <c r="EO93" i="11"/>
  <c r="EO101" i="11"/>
  <c r="EO149" i="11"/>
  <c r="EO104" i="11"/>
  <c r="EP11" i="11"/>
  <c r="EP54" i="11"/>
  <c r="EO152" i="11"/>
  <c r="EO16" i="11"/>
  <c r="EO59" i="11"/>
  <c r="EO114" i="11"/>
  <c r="EP14" i="11"/>
  <c r="EO21" i="11"/>
  <c r="EO139" i="11"/>
  <c r="EO113" i="11"/>
  <c r="EO105" i="11"/>
  <c r="EO25" i="11"/>
  <c r="EO85" i="11"/>
  <c r="EP58" i="11"/>
  <c r="EO147" i="11"/>
  <c r="EP38" i="11"/>
  <c r="EO90" i="11"/>
  <c r="EO140" i="11"/>
  <c r="EP36" i="11"/>
  <c r="EO134" i="11"/>
  <c r="EO103" i="11"/>
  <c r="EP32" i="11"/>
  <c r="EP12" i="11"/>
  <c r="EO48" i="11"/>
  <c r="EO157" i="11"/>
  <c r="EO6" i="11"/>
  <c r="EP57" i="11"/>
  <c r="EO77" i="11"/>
  <c r="EO60" i="11"/>
  <c r="EP66" i="11"/>
  <c r="EO166" i="11"/>
  <c r="EO161" i="11"/>
  <c r="EO40" i="11"/>
  <c r="EQ34" i="11"/>
  <c r="EO110" i="11"/>
  <c r="EO52" i="11"/>
  <c r="EP28" i="11"/>
  <c r="EP74" i="11"/>
  <c r="EO118" i="11"/>
  <c r="EO102" i="11"/>
  <c r="EO55" i="11"/>
  <c r="EO68" i="11"/>
  <c r="EP7" i="11"/>
  <c r="EO143" i="11"/>
  <c r="EP70" i="11"/>
  <c r="EO27" i="11"/>
  <c r="EO31" i="11"/>
  <c r="EO121" i="11"/>
  <c r="EO99" i="11"/>
  <c r="EO167" i="11"/>
  <c r="EO120" i="11"/>
  <c r="EP9" i="11"/>
  <c r="EO162" i="11"/>
  <c r="EO138" i="11"/>
  <c r="EO164" i="11"/>
  <c r="EP72" i="11"/>
  <c r="EO107" i="11"/>
  <c r="EO100" i="11"/>
  <c r="EP41" i="11"/>
  <c r="EO63" i="11"/>
  <c r="EO18" i="11"/>
  <c r="EO116" i="11"/>
  <c r="EO87" i="11"/>
  <c r="EO47" i="11"/>
  <c r="EO39" i="11"/>
  <c r="EO75" i="11"/>
  <c r="EO71" i="11"/>
  <c r="EO135" i="11"/>
  <c r="EO35" i="11"/>
  <c r="EO163" i="11"/>
  <c r="EO51" i="11"/>
  <c r="EO23" i="11"/>
  <c r="EO91" i="11"/>
  <c r="EO132" i="11"/>
  <c r="EP78" i="11"/>
  <c r="EO108" i="11"/>
  <c r="EO111" i="11"/>
  <c r="EO67" i="11"/>
  <c r="EO124" i="11"/>
  <c r="EO65" i="11"/>
  <c r="EQ42" i="11"/>
  <c r="EO56" i="11"/>
  <c r="EO8" i="11"/>
  <c r="EO19" i="11"/>
  <c r="EO79" i="11"/>
  <c r="EO133" i="11"/>
  <c r="EP10" i="11"/>
  <c r="EO117" i="11"/>
  <c r="EQ26" i="11"/>
  <c r="EO144" i="11"/>
  <c r="EP44" i="11"/>
  <c r="EO83" i="11"/>
  <c r="EO130" i="11"/>
  <c r="EO146" i="11"/>
  <c r="EO89" i="11"/>
  <c r="EO73" i="11"/>
  <c r="EO81" i="11"/>
  <c r="EP86" i="11"/>
  <c r="EO158" i="11"/>
  <c r="EO69" i="11"/>
  <c r="EO125" i="11"/>
  <c r="EP64" i="11"/>
  <c r="EO61" i="11"/>
  <c r="EO53" i="11"/>
  <c r="EO17" i="11"/>
  <c r="EO106" i="11"/>
  <c r="EO95" i="11"/>
  <c r="EO98" i="11"/>
  <c r="EO33" i="11"/>
  <c r="EO22" i="11"/>
  <c r="EP15" i="11"/>
  <c r="EO131" i="11"/>
  <c r="EO76" i="11"/>
  <c r="EO172" i="11"/>
  <c r="EO122" i="11"/>
  <c r="EO128" i="11"/>
  <c r="EO97" i="11"/>
  <c r="EO169" i="11"/>
  <c r="EP80" i="11"/>
  <c r="EO43" i="11"/>
  <c r="EO151" i="11"/>
  <c r="EP82" i="11"/>
  <c r="EO159" i="11"/>
  <c r="EO115" i="11"/>
  <c r="EO137" i="11"/>
  <c r="EP62" i="11"/>
  <c r="EO136" i="11"/>
  <c r="EO168" i="11"/>
  <c r="EP174" i="11"/>
  <c r="EP150" i="11"/>
  <c r="EP146" i="11"/>
  <c r="EP173" i="11"/>
  <c r="EP60" i="11"/>
  <c r="EO150" i="11"/>
  <c r="EO141" i="11"/>
  <c r="EO155" i="11"/>
  <c r="EP110" i="11"/>
  <c r="EP22" i="11"/>
  <c r="EQ78" i="11"/>
  <c r="EO126" i="11"/>
  <c r="EP8" i="11"/>
  <c r="EP43" i="11"/>
  <c r="EO49" i="11"/>
  <c r="EP187" i="11"/>
  <c r="EP115" i="11"/>
  <c r="EO94" i="11"/>
  <c r="EO153" i="11"/>
  <c r="EP154" i="11"/>
  <c r="EP81" i="11"/>
  <c r="EP163" i="11"/>
  <c r="EP96" i="11"/>
  <c r="EQ28" i="11"/>
  <c r="EQ15" i="11"/>
  <c r="EP102" i="11"/>
  <c r="EP143" i="11"/>
  <c r="EP122" i="11"/>
  <c r="EP126" i="11"/>
  <c r="EP190" i="11"/>
  <c r="EP175" i="11"/>
  <c r="EP133" i="11"/>
  <c r="EQ72" i="11"/>
  <c r="EP130" i="11"/>
  <c r="EP109" i="11"/>
  <c r="EP178" i="11"/>
  <c r="EP145" i="11"/>
  <c r="EP189" i="11"/>
  <c r="EP183" i="11"/>
  <c r="EQ11" i="11"/>
  <c r="EP128" i="11"/>
  <c r="EP185" i="11"/>
  <c r="EP151" i="11"/>
  <c r="EP188" i="11"/>
  <c r="EP137" i="11"/>
  <c r="EP176" i="11"/>
  <c r="EP100" i="11"/>
  <c r="EP63" i="11"/>
  <c r="EQ36" i="11"/>
  <c r="EO171" i="11"/>
  <c r="EP51" i="11"/>
  <c r="EP17" i="11"/>
  <c r="EO148" i="11"/>
  <c r="EP121" i="11"/>
  <c r="EP170" i="11"/>
  <c r="EP139" i="11"/>
  <c r="EP168" i="11"/>
  <c r="EP179" i="11"/>
  <c r="EP181" i="11"/>
  <c r="BM4" i="11"/>
  <c r="EL261" i="11"/>
  <c r="S261" i="11"/>
  <c r="BH261" i="11"/>
  <c r="CW261" i="11"/>
  <c r="EM4" i="11"/>
  <c r="BK47" i="11" l="1"/>
  <c r="EQ227" i="11"/>
  <c r="EQ236" i="11"/>
  <c r="ER212" i="11"/>
  <c r="EP225" i="11"/>
  <c r="EP252" i="11"/>
  <c r="ER220" i="11"/>
  <c r="ER239" i="11"/>
  <c r="BM217" i="11"/>
  <c r="BP243" i="11"/>
  <c r="BM183" i="11"/>
  <c r="BM203" i="11"/>
  <c r="BL236" i="11"/>
  <c r="BM220" i="11"/>
  <c r="BM239" i="11"/>
  <c r="BK252" i="11"/>
  <c r="BN204" i="11"/>
  <c r="BK211" i="11"/>
  <c r="EQ211" i="11" s="1"/>
  <c r="BK180" i="11"/>
  <c r="BK241" i="11"/>
  <c r="EQ241" i="11" s="1"/>
  <c r="BK191" i="11"/>
  <c r="EQ191" i="11" s="1"/>
  <c r="EP233" i="11"/>
  <c r="EP180" i="11"/>
  <c r="BM212" i="11"/>
  <c r="BK233" i="11"/>
  <c r="BK225" i="11"/>
  <c r="EQ225" i="11" s="1"/>
  <c r="BL245" i="11"/>
  <c r="BN199" i="11"/>
  <c r="EP241" i="11"/>
  <c r="BN257" i="11"/>
  <c r="EP238" i="11"/>
  <c r="BK242" i="11"/>
  <c r="EQ242" i="11" s="1"/>
  <c r="BM246" i="11"/>
  <c r="BK209" i="11"/>
  <c r="EQ209" i="11" s="1"/>
  <c r="EP230" i="11"/>
  <c r="BY141" i="11"/>
  <c r="BK238" i="11"/>
  <c r="BK230" i="11"/>
  <c r="ER249" i="11"/>
  <c r="EP251" i="11"/>
  <c r="BL240" i="11"/>
  <c r="BM174" i="11"/>
  <c r="BN153" i="11"/>
  <c r="BL205" i="11"/>
  <c r="BK186" i="11"/>
  <c r="BL251" i="11"/>
  <c r="BL201" i="11"/>
  <c r="ER201" i="11" s="1"/>
  <c r="EP205" i="11"/>
  <c r="BO139" i="11"/>
  <c r="BL159" i="11"/>
  <c r="BQ162" i="11"/>
  <c r="BK177" i="11"/>
  <c r="EQ177" i="11" s="1"/>
  <c r="BM249" i="11"/>
  <c r="BM193" i="11"/>
  <c r="BN169" i="11"/>
  <c r="BL91" i="11"/>
  <c r="EP254" i="11"/>
  <c r="EP258" i="11"/>
  <c r="BK254" i="11"/>
  <c r="BW187" i="11"/>
  <c r="BK258" i="11"/>
  <c r="EP200" i="11"/>
  <c r="BK200" i="11"/>
  <c r="BL259" i="11"/>
  <c r="ER259" i="11" s="1"/>
  <c r="BL196" i="11"/>
  <c r="ER196" i="11" s="1"/>
  <c r="EQ234" i="11"/>
  <c r="EP68" i="11"/>
  <c r="EQ237" i="11"/>
  <c r="ER247" i="11"/>
  <c r="EP244" i="11"/>
  <c r="ER222" i="11"/>
  <c r="ER256" i="11"/>
  <c r="BM222" i="11"/>
  <c r="ES222" i="11" s="1"/>
  <c r="BM247" i="11"/>
  <c r="BL51" i="11"/>
  <c r="BK244" i="11"/>
  <c r="BL231" i="11"/>
  <c r="ER231" i="11" s="1"/>
  <c r="BL85" i="11"/>
  <c r="BK68" i="11"/>
  <c r="BW55" i="11"/>
  <c r="BK198" i="11"/>
  <c r="BL237" i="11"/>
  <c r="BK79" i="11"/>
  <c r="EQ79" i="11" s="1"/>
  <c r="BM250" i="11"/>
  <c r="BZ63" i="11"/>
  <c r="BL223" i="11"/>
  <c r="ER223" i="11" s="1"/>
  <c r="BN232" i="11"/>
  <c r="BM189" i="11"/>
  <c r="BL234" i="11"/>
  <c r="BM256" i="11"/>
  <c r="BL190" i="11"/>
  <c r="ER219" i="11"/>
  <c r="EQ215" i="11"/>
  <c r="EP226" i="11"/>
  <c r="EQ229" i="11"/>
  <c r="EQ228" i="11"/>
  <c r="EQ224" i="11"/>
  <c r="BM235" i="11"/>
  <c r="BL188" i="11"/>
  <c r="BK132" i="11"/>
  <c r="BL67" i="11"/>
  <c r="BL44" i="11"/>
  <c r="BP163" i="11"/>
  <c r="BK84" i="11"/>
  <c r="CD137" i="11"/>
  <c r="BK182" i="11"/>
  <c r="BK59" i="11"/>
  <c r="CD93" i="11"/>
  <c r="EP46" i="11"/>
  <c r="BX187" i="11"/>
  <c r="BN109" i="11"/>
  <c r="BK184" i="11"/>
  <c r="EQ184" i="11" s="1"/>
  <c r="BN178" i="11"/>
  <c r="CK90" i="11"/>
  <c r="BL65" i="11"/>
  <c r="BL215" i="11"/>
  <c r="BK221" i="11"/>
  <c r="BL150" i="11"/>
  <c r="BM214" i="11"/>
  <c r="BM216" i="11"/>
  <c r="BL168" i="11"/>
  <c r="BK46" i="11"/>
  <c r="BL92" i="11"/>
  <c r="BM175" i="11"/>
  <c r="BL12" i="11"/>
  <c r="BN192" i="11"/>
  <c r="BL224" i="11"/>
  <c r="BM207" i="11"/>
  <c r="ES207" i="11" s="1"/>
  <c r="BL185" i="11"/>
  <c r="BM210" i="11"/>
  <c r="BL228" i="11"/>
  <c r="BL165" i="11"/>
  <c r="BL229" i="11"/>
  <c r="BQ155" i="11"/>
  <c r="EQ216" i="11"/>
  <c r="BM219" i="11"/>
  <c r="ER210" i="11"/>
  <c r="BL157" i="11"/>
  <c r="BX55" i="11"/>
  <c r="CK52" i="11"/>
  <c r="ER214" i="11"/>
  <c r="EP182" i="11"/>
  <c r="BL248" i="11"/>
  <c r="BL202" i="11"/>
  <c r="BP156" i="11"/>
  <c r="BL194" i="11"/>
  <c r="BL57" i="11"/>
  <c r="BK226" i="11"/>
  <c r="EQ226" i="11" s="1"/>
  <c r="EP221" i="11"/>
  <c r="BL253" i="11"/>
  <c r="BL119" i="11"/>
  <c r="BX167" i="11"/>
  <c r="BZ141" i="11"/>
  <c r="BO161" i="11"/>
  <c r="BK117" i="11"/>
  <c r="BL131" i="11"/>
  <c r="BL111" i="11"/>
  <c r="BQ158" i="11"/>
  <c r="BN105" i="11"/>
  <c r="BL101" i="11"/>
  <c r="BL149" i="11"/>
  <c r="ER208" i="11"/>
  <c r="EQ255" i="11"/>
  <c r="EP106" i="11"/>
  <c r="EP197" i="11"/>
  <c r="EQ218" i="11"/>
  <c r="EQ30" i="11"/>
  <c r="EQ213" i="11"/>
  <c r="BL172" i="11"/>
  <c r="BL61" i="11"/>
  <c r="BL213" i="11"/>
  <c r="BK13" i="11"/>
  <c r="BL49" i="11"/>
  <c r="BM208" i="11"/>
  <c r="BL22" i="11"/>
  <c r="BL20" i="11"/>
  <c r="BL255" i="11"/>
  <c r="BL218" i="11"/>
  <c r="BL30" i="11"/>
  <c r="ER30" i="11" s="1"/>
  <c r="BL181" i="11"/>
  <c r="CI62" i="11"/>
  <c r="BL179" i="11"/>
  <c r="BL81" i="11"/>
  <c r="BK197" i="11"/>
  <c r="BL77" i="11"/>
  <c r="BK106" i="11"/>
  <c r="BL69" i="11"/>
  <c r="CC170" i="11"/>
  <c r="BQ227" i="11"/>
  <c r="BV147" i="11"/>
  <c r="EQ45" i="11"/>
  <c r="EQ9" i="11"/>
  <c r="CJ111" i="11"/>
  <c r="CM58" i="11"/>
  <c r="BL45" i="11"/>
  <c r="ER45" i="11" s="1"/>
  <c r="BK6" i="11"/>
  <c r="BK29" i="11"/>
  <c r="BM23" i="11"/>
  <c r="BL10" i="11"/>
  <c r="BM27" i="11"/>
  <c r="CM60" i="11"/>
  <c r="BN26" i="11"/>
  <c r="CM32" i="11"/>
  <c r="BL18" i="11"/>
  <c r="ER235" i="11"/>
  <c r="CI34" i="11"/>
  <c r="CF103" i="11"/>
  <c r="BN38" i="11"/>
  <c r="BM15" i="11"/>
  <c r="BL21" i="11"/>
  <c r="CM54" i="11"/>
  <c r="CF135" i="11"/>
  <c r="BL19" i="11"/>
  <c r="CM50" i="11"/>
  <c r="BL17" i="11"/>
  <c r="BN14" i="11"/>
  <c r="BL33" i="11"/>
  <c r="CK28" i="11"/>
  <c r="CK36" i="11"/>
  <c r="CB53" i="11"/>
  <c r="BL41" i="11"/>
  <c r="BN42" i="11"/>
  <c r="BL9" i="11"/>
  <c r="BL25" i="11"/>
  <c r="BM5" i="11"/>
  <c r="BK37" i="11"/>
  <c r="CI43" i="11"/>
  <c r="BZ39" i="11"/>
  <c r="CA121" i="11"/>
  <c r="BW66" i="11"/>
  <c r="BV66" i="11"/>
  <c r="BY115" i="11"/>
  <c r="BZ115" i="11"/>
  <c r="BY87" i="11"/>
  <c r="BZ87" i="11"/>
  <c r="BV195" i="11"/>
  <c r="BW195" i="11"/>
  <c r="CA109" i="11"/>
  <c r="CA108" i="11"/>
  <c r="BY16" i="11"/>
  <c r="BZ43" i="11"/>
  <c r="BX124" i="11"/>
  <c r="BY124" i="11"/>
  <c r="CA129" i="11"/>
  <c r="CB129" i="11"/>
  <c r="EP195" i="11"/>
  <c r="BZ146" i="11"/>
  <c r="CA146" i="11"/>
  <c r="CB121" i="11"/>
  <c r="CM163" i="11"/>
  <c r="CK163" i="11"/>
  <c r="BX120" i="11"/>
  <c r="CA137" i="11"/>
  <c r="BX108" i="11"/>
  <c r="BV64" i="11"/>
  <c r="BW64" i="11"/>
  <c r="CC143" i="11"/>
  <c r="BV76" i="11"/>
  <c r="BW76" i="11"/>
  <c r="BV60" i="11"/>
  <c r="CA73" i="11"/>
  <c r="CB73" i="11"/>
  <c r="CB113" i="11"/>
  <c r="CA125" i="11"/>
  <c r="CG139" i="11"/>
  <c r="CF166" i="11"/>
  <c r="CG166" i="11"/>
  <c r="BY120" i="11"/>
  <c r="CA104" i="11"/>
  <c r="BW126" i="11"/>
  <c r="BV126" i="11"/>
  <c r="EQ250" i="11"/>
  <c r="BX96" i="11"/>
  <c r="BX110" i="11"/>
  <c r="BX100" i="11"/>
  <c r="CG195" i="11"/>
  <c r="CE35" i="11"/>
  <c r="BY83" i="11"/>
  <c r="BZ34" i="11"/>
  <c r="BX28" i="11"/>
  <c r="BZ75" i="11"/>
  <c r="CF163" i="11"/>
  <c r="BZ138" i="11"/>
  <c r="BX148" i="11"/>
  <c r="BY148" i="11"/>
  <c r="BY176" i="11"/>
  <c r="BX176" i="11"/>
  <c r="BY95" i="11"/>
  <c r="BX24" i="11"/>
  <c r="BY8" i="11"/>
  <c r="CB125" i="11"/>
  <c r="BX143" i="11"/>
  <c r="BX102" i="11"/>
  <c r="BX116" i="11"/>
  <c r="BX56" i="11"/>
  <c r="CB101" i="11"/>
  <c r="BZ31" i="11"/>
  <c r="BY127" i="11"/>
  <c r="BZ127" i="11"/>
  <c r="CA97" i="11"/>
  <c r="CE31" i="11"/>
  <c r="BV86" i="11"/>
  <c r="BW86" i="11"/>
  <c r="EQ202" i="11"/>
  <c r="CB144" i="11"/>
  <c r="BX104" i="11"/>
  <c r="BV50" i="11"/>
  <c r="CA120" i="11"/>
  <c r="BX94" i="11"/>
  <c r="CG11" i="11"/>
  <c r="CA116" i="11"/>
  <c r="BW82" i="11"/>
  <c r="BV82" i="11"/>
  <c r="CB16" i="11"/>
  <c r="BX36" i="11"/>
  <c r="CG164" i="11"/>
  <c r="CF164" i="11"/>
  <c r="BW130" i="11"/>
  <c r="BV130" i="11"/>
  <c r="CD142" i="11"/>
  <c r="BX112" i="11"/>
  <c r="CA112" i="11"/>
  <c r="BX32" i="11"/>
  <c r="BY99" i="11"/>
  <c r="CE151" i="11"/>
  <c r="CF151" i="11"/>
  <c r="BW173" i="11"/>
  <c r="BX173" i="11"/>
  <c r="EQ246" i="11"/>
  <c r="BV62" i="11"/>
  <c r="BX122" i="11"/>
  <c r="BY122" i="11"/>
  <c r="BX160" i="11"/>
  <c r="BX52" i="11"/>
  <c r="BV70" i="11"/>
  <c r="BW70" i="11"/>
  <c r="BZ7" i="11"/>
  <c r="BX40" i="11"/>
  <c r="BY63" i="11"/>
  <c r="BY88" i="11"/>
  <c r="BX88" i="11"/>
  <c r="CA100" i="11"/>
  <c r="BZ11" i="11"/>
  <c r="BY123" i="11"/>
  <c r="BZ123" i="11"/>
  <c r="BY71" i="11"/>
  <c r="BZ71" i="11"/>
  <c r="BX114" i="11"/>
  <c r="BY114" i="11"/>
  <c r="CB109" i="11"/>
  <c r="BY72" i="11"/>
  <c r="BX72" i="11"/>
  <c r="CA113" i="11"/>
  <c r="BZ171" i="11"/>
  <c r="BY171" i="11"/>
  <c r="CN206" i="11"/>
  <c r="CM206" i="11"/>
  <c r="CL206" i="11"/>
  <c r="BY135" i="11"/>
  <c r="BV54" i="11"/>
  <c r="CM39" i="11"/>
  <c r="CK39" i="11"/>
  <c r="CM24" i="11"/>
  <c r="CK24" i="11"/>
  <c r="CA53" i="11"/>
  <c r="CE7" i="11"/>
  <c r="CB145" i="11"/>
  <c r="BX136" i="11"/>
  <c r="CB97" i="11"/>
  <c r="CG142" i="11"/>
  <c r="BV140" i="11"/>
  <c r="CA89" i="11"/>
  <c r="CB89" i="11"/>
  <c r="CA133" i="11"/>
  <c r="CD8" i="11"/>
  <c r="BY107" i="11"/>
  <c r="BX128" i="11"/>
  <c r="BY128" i="11"/>
  <c r="CA101" i="11"/>
  <c r="BZ35" i="11"/>
  <c r="BY103" i="11"/>
  <c r="BV90" i="11"/>
  <c r="BW74" i="11"/>
  <c r="BV74" i="11"/>
  <c r="BV48" i="11"/>
  <c r="BV80" i="11"/>
  <c r="BW80" i="11"/>
  <c r="ER243" i="11"/>
  <c r="BV134" i="11"/>
  <c r="BW78" i="11"/>
  <c r="BV78" i="11"/>
  <c r="BX118" i="11"/>
  <c r="BY118" i="11"/>
  <c r="CE150" i="11"/>
  <c r="CD150" i="11"/>
  <c r="BX98" i="11"/>
  <c r="CB154" i="11"/>
  <c r="BV58" i="11"/>
  <c r="BW93" i="11"/>
  <c r="CA96" i="11"/>
  <c r="BY111" i="11"/>
  <c r="BY75" i="11"/>
  <c r="CC152" i="11"/>
  <c r="CB152" i="11"/>
  <c r="ER193" i="11"/>
  <c r="ET206" i="11"/>
  <c r="ER232" i="11"/>
  <c r="ER204" i="11"/>
  <c r="EQ248" i="11"/>
  <c r="EQ194" i="11"/>
  <c r="ER192" i="11"/>
  <c r="EQ240" i="11"/>
  <c r="ES257" i="11"/>
  <c r="EP25" i="11"/>
  <c r="EP105" i="11"/>
  <c r="EQ10" i="11"/>
  <c r="EP120" i="11"/>
  <c r="EP92" i="11"/>
  <c r="EP101" i="11"/>
  <c r="EP23" i="11"/>
  <c r="EP158" i="11"/>
  <c r="EP48" i="11"/>
  <c r="EP127" i="11"/>
  <c r="EP147" i="11"/>
  <c r="EP104" i="11"/>
  <c r="EP132" i="11"/>
  <c r="EP123" i="11"/>
  <c r="EQ66" i="11"/>
  <c r="EP35" i="11"/>
  <c r="EQ86" i="11"/>
  <c r="EQ50" i="11"/>
  <c r="EP113" i="11"/>
  <c r="EP99" i="11"/>
  <c r="EP33" i="11"/>
  <c r="EP142" i="11"/>
  <c r="EP6" i="11"/>
  <c r="EP160" i="11"/>
  <c r="EP89" i="11"/>
  <c r="EQ38" i="11"/>
  <c r="ER26" i="11"/>
  <c r="EP169" i="11"/>
  <c r="EP59" i="11"/>
  <c r="EP152" i="11"/>
  <c r="EP108" i="11"/>
  <c r="EP76" i="11"/>
  <c r="EP171" i="11"/>
  <c r="EP103" i="11"/>
  <c r="EP119" i="11"/>
  <c r="EP159" i="11"/>
  <c r="EP114" i="11"/>
  <c r="EP56" i="11"/>
  <c r="EP27" i="11"/>
  <c r="EP91" i="11"/>
  <c r="EP53" i="11"/>
  <c r="EP135" i="11"/>
  <c r="EP71" i="11"/>
  <c r="EP24" i="11"/>
  <c r="EP138" i="11"/>
  <c r="EQ64" i="11"/>
  <c r="EP39" i="11"/>
  <c r="EQ58" i="11"/>
  <c r="ER42" i="11"/>
  <c r="EP31" i="11"/>
  <c r="EP67" i="11"/>
  <c r="EP95" i="11"/>
  <c r="EP155" i="11"/>
  <c r="EP77" i="11"/>
  <c r="EP90" i="11"/>
  <c r="EQ44" i="11"/>
  <c r="EP79" i="11"/>
  <c r="EP93" i="11"/>
  <c r="EP166" i="11"/>
  <c r="EP69" i="11"/>
  <c r="EP20" i="11"/>
  <c r="EP140" i="11"/>
  <c r="EP153" i="11"/>
  <c r="EP107" i="11"/>
  <c r="EP144" i="11"/>
  <c r="EP162" i="11"/>
  <c r="EP19" i="11"/>
  <c r="EQ80" i="11"/>
  <c r="EP167" i="11"/>
  <c r="EP149" i="11"/>
  <c r="EQ74" i="11"/>
  <c r="EP52" i="11"/>
  <c r="EP40" i="11"/>
  <c r="EP165" i="11"/>
  <c r="EP157" i="11"/>
  <c r="EP83" i="11"/>
  <c r="EP49" i="11"/>
  <c r="EP65" i="11"/>
  <c r="EP131" i="11"/>
  <c r="ER34" i="11"/>
  <c r="EQ32" i="11"/>
  <c r="EP116" i="11"/>
  <c r="EP94" i="11"/>
  <c r="EP21" i="11"/>
  <c r="EP141" i="11"/>
  <c r="EP61" i="11"/>
  <c r="EQ88" i="11"/>
  <c r="EP75" i="11"/>
  <c r="EQ5" i="11"/>
  <c r="EQ62" i="11"/>
  <c r="EP97" i="11"/>
  <c r="EQ54" i="11"/>
  <c r="EQ70" i="11"/>
  <c r="EP129" i="11"/>
  <c r="EP85" i="11"/>
  <c r="EP111" i="11"/>
  <c r="EQ7" i="11"/>
  <c r="EP55" i="11"/>
  <c r="EP118" i="11"/>
  <c r="EP84" i="11"/>
  <c r="EP156" i="11"/>
  <c r="EP73" i="11"/>
  <c r="EP18" i="11"/>
  <c r="EP117" i="11"/>
  <c r="EP98" i="11"/>
  <c r="EP87" i="11"/>
  <c r="EQ41" i="11"/>
  <c r="EP136" i="11"/>
  <c r="EP172" i="11"/>
  <c r="EQ112" i="11"/>
  <c r="EP112" i="11"/>
  <c r="EP134" i="11"/>
  <c r="EP164" i="11"/>
  <c r="EP16" i="11"/>
  <c r="EP161" i="11"/>
  <c r="EQ73" i="11"/>
  <c r="EQ183" i="11"/>
  <c r="EQ189" i="11"/>
  <c r="EQ178" i="11"/>
  <c r="ER58" i="11"/>
  <c r="EQ172" i="11"/>
  <c r="EQ90" i="11"/>
  <c r="ER38" i="11"/>
  <c r="ER70" i="11"/>
  <c r="EQ173" i="11"/>
  <c r="EQ47" i="11"/>
  <c r="EQ40" i="11"/>
  <c r="EQ18" i="11"/>
  <c r="EQ188" i="11"/>
  <c r="EQ104" i="11"/>
  <c r="EQ148" i="11"/>
  <c r="EQ87" i="11"/>
  <c r="EQ175" i="11"/>
  <c r="EQ179" i="11"/>
  <c r="EQ56" i="11"/>
  <c r="EQ149" i="11"/>
  <c r="EQ55" i="11"/>
  <c r="EQ83" i="11"/>
  <c r="EQ21" i="11"/>
  <c r="EQ190" i="11"/>
  <c r="EQ126" i="11"/>
  <c r="EQ122" i="11"/>
  <c r="EQ142" i="11"/>
  <c r="EQ75" i="11"/>
  <c r="EQ187" i="11"/>
  <c r="EQ14" i="11"/>
  <c r="EQ110" i="11"/>
  <c r="EQ174" i="11"/>
  <c r="EQ159" i="11"/>
  <c r="EQ120" i="11"/>
  <c r="EQ176" i="11"/>
  <c r="ES34" i="11"/>
  <c r="EQ67" i="11"/>
  <c r="EQ20" i="11"/>
  <c r="EQ52" i="11"/>
  <c r="EQ185" i="11"/>
  <c r="EQ133" i="11"/>
  <c r="EQ164" i="11"/>
  <c r="EP148" i="11"/>
  <c r="EQ81" i="11"/>
  <c r="EQ181" i="11"/>
  <c r="EP125" i="11"/>
  <c r="EQ138" i="11"/>
  <c r="EQ82" i="11"/>
  <c r="EP124" i="11"/>
  <c r="EQ128" i="11"/>
  <c r="EQ99" i="11"/>
  <c r="ES42" i="11"/>
  <c r="EQ102" i="11"/>
  <c r="EQ96" i="11"/>
  <c r="EQ43" i="11"/>
  <c r="BN4" i="11"/>
  <c r="EM261" i="11"/>
  <c r="BI261" i="11"/>
  <c r="T261" i="11"/>
  <c r="CX261" i="11"/>
  <c r="EN4" i="11"/>
  <c r="ER227" i="11" l="1"/>
  <c r="BL47" i="11"/>
  <c r="EQ233" i="11"/>
  <c r="ES212" i="11"/>
  <c r="EQ180" i="11"/>
  <c r="ES239" i="11"/>
  <c r="ES203" i="11"/>
  <c r="ES236" i="11"/>
  <c r="ER236" i="11"/>
  <c r="ES217" i="11"/>
  <c r="ER245" i="11"/>
  <c r="BL191" i="11"/>
  <c r="ER191" i="11" s="1"/>
  <c r="BQ243" i="11"/>
  <c r="ES220" i="11"/>
  <c r="BN239" i="11"/>
  <c r="EQ252" i="11"/>
  <c r="ET199" i="11"/>
  <c r="BO199" i="11"/>
  <c r="BL233" i="11"/>
  <c r="BN212" i="11"/>
  <c r="BO204" i="11"/>
  <c r="BN203" i="11"/>
  <c r="BN217" i="11"/>
  <c r="BL211" i="11"/>
  <c r="ER211" i="11" s="1"/>
  <c r="BM236" i="11"/>
  <c r="BN183" i="11"/>
  <c r="BL241" i="11"/>
  <c r="ER241" i="11" s="1"/>
  <c r="BO257" i="11"/>
  <c r="BM245" i="11"/>
  <c r="ES245" i="11" s="1"/>
  <c r="BL225" i="11"/>
  <c r="BL180" i="11"/>
  <c r="BL252" i="11"/>
  <c r="BN220" i="11"/>
  <c r="ET220" i="11" s="1"/>
  <c r="EQ230" i="11"/>
  <c r="EQ238" i="11"/>
  <c r="BN246" i="11"/>
  <c r="BL242" i="11"/>
  <c r="ER242" i="11" s="1"/>
  <c r="BL230" i="11"/>
  <c r="BL209" i="11"/>
  <c r="ER209" i="11" s="1"/>
  <c r="BL238" i="11"/>
  <c r="EQ186" i="11"/>
  <c r="ES249" i="11"/>
  <c r="CA141" i="11"/>
  <c r="BL177" i="11"/>
  <c r="ER177" i="11" s="1"/>
  <c r="EQ205" i="11"/>
  <c r="BM251" i="11"/>
  <c r="BM205" i="11"/>
  <c r="BN174" i="11"/>
  <c r="EQ251" i="11"/>
  <c r="BN193" i="11"/>
  <c r="BR162" i="11"/>
  <c r="BP139" i="11"/>
  <c r="BY187" i="11"/>
  <c r="BN249" i="11"/>
  <c r="BM201" i="11"/>
  <c r="ES201" i="11" s="1"/>
  <c r="BL186" i="11"/>
  <c r="ER186" i="11" s="1"/>
  <c r="BO153" i="11"/>
  <c r="BM240" i="11"/>
  <c r="BM91" i="11"/>
  <c r="BO169" i="11"/>
  <c r="BM159" i="11"/>
  <c r="EQ200" i="11"/>
  <c r="EQ258" i="11"/>
  <c r="BM259" i="11"/>
  <c r="EQ254" i="11"/>
  <c r="BM196" i="11"/>
  <c r="ES196" i="11" s="1"/>
  <c r="BL258" i="11"/>
  <c r="BL200" i="11"/>
  <c r="BL254" i="11"/>
  <c r="ER237" i="11"/>
  <c r="ES247" i="11"/>
  <c r="ES256" i="11"/>
  <c r="BN250" i="11"/>
  <c r="BL198" i="11"/>
  <c r="ER198" i="11" s="1"/>
  <c r="BM85" i="11"/>
  <c r="BM51" i="11"/>
  <c r="BN256" i="11"/>
  <c r="ET256" i="11" s="1"/>
  <c r="BL244" i="11"/>
  <c r="ER234" i="11"/>
  <c r="BN189" i="11"/>
  <c r="BO232" i="11"/>
  <c r="BM223" i="11"/>
  <c r="CB63" i="11"/>
  <c r="BL79" i="11"/>
  <c r="EQ198" i="11"/>
  <c r="BL68" i="11"/>
  <c r="BM231" i="11"/>
  <c r="BM190" i="11"/>
  <c r="BM234" i="11"/>
  <c r="BN222" i="11"/>
  <c r="BM237" i="11"/>
  <c r="EQ244" i="11"/>
  <c r="BN247" i="11"/>
  <c r="ER253" i="11"/>
  <c r="ER224" i="11"/>
  <c r="ES214" i="11"/>
  <c r="ES219" i="11"/>
  <c r="ER228" i="11"/>
  <c r="ES210" i="11"/>
  <c r="EQ221" i="11"/>
  <c r="BL226" i="11"/>
  <c r="BZ55" i="11"/>
  <c r="BM65" i="11"/>
  <c r="BO178" i="11"/>
  <c r="EQ46" i="11"/>
  <c r="BM194" i="11"/>
  <c r="BQ156" i="11"/>
  <c r="BM248" i="11"/>
  <c r="CM52" i="11"/>
  <c r="BR155" i="11"/>
  <c r="BM228" i="11"/>
  <c r="BN210" i="11"/>
  <c r="BM185" i="11"/>
  <c r="BM224" i="11"/>
  <c r="BM12" i="11"/>
  <c r="BM92" i="11"/>
  <c r="BM168" i="11"/>
  <c r="BL221" i="11"/>
  <c r="CM90" i="11"/>
  <c r="BP161" i="11"/>
  <c r="BY167" i="11"/>
  <c r="ER216" i="11"/>
  <c r="BN216" i="11"/>
  <c r="BL182" i="11"/>
  <c r="BQ163" i="11"/>
  <c r="BM188" i="11"/>
  <c r="BM253" i="11"/>
  <c r="BM215" i="11"/>
  <c r="BO109" i="11"/>
  <c r="BL84" i="11"/>
  <c r="ER229" i="11"/>
  <c r="CB141" i="11"/>
  <c r="BM119" i="11"/>
  <c r="BM157" i="11"/>
  <c r="BN219" i="11"/>
  <c r="BN207" i="11"/>
  <c r="ET207" i="11" s="1"/>
  <c r="BN214" i="11"/>
  <c r="BM150" i="11"/>
  <c r="ER215" i="11"/>
  <c r="BL184" i="11"/>
  <c r="ER184" i="11" s="1"/>
  <c r="CF93" i="11"/>
  <c r="CF137" i="11"/>
  <c r="BL132" i="11"/>
  <c r="BN235" i="11"/>
  <c r="EQ182" i="11"/>
  <c r="BY55" i="11"/>
  <c r="BZ187" i="11"/>
  <c r="BM57" i="11"/>
  <c r="BM202" i="11"/>
  <c r="BM229" i="11"/>
  <c r="BM165" i="11"/>
  <c r="BO192" i="11"/>
  <c r="BN175" i="11"/>
  <c r="BL46" i="11"/>
  <c r="BL59" i="11"/>
  <c r="BM44" i="11"/>
  <c r="BM67" i="11"/>
  <c r="BM101" i="11"/>
  <c r="BR158" i="11"/>
  <c r="BM131" i="11"/>
  <c r="BM149" i="11"/>
  <c r="BO105" i="11"/>
  <c r="BN111" i="11"/>
  <c r="BM111" i="11"/>
  <c r="BL117" i="11"/>
  <c r="ES208" i="11"/>
  <c r="ER213" i="11"/>
  <c r="ER255" i="11"/>
  <c r="ER218" i="11"/>
  <c r="BL106" i="11"/>
  <c r="BM69" i="11"/>
  <c r="BM77" i="11"/>
  <c r="BM81" i="11"/>
  <c r="BM255" i="11"/>
  <c r="ES255" i="11" s="1"/>
  <c r="BM20" i="11"/>
  <c r="BM30" i="11"/>
  <c r="BM172" i="11"/>
  <c r="EQ197" i="11"/>
  <c r="BR227" i="11"/>
  <c r="CD170" i="11"/>
  <c r="BL197" i="11"/>
  <c r="CK62" i="11"/>
  <c r="BM181" i="11"/>
  <c r="BM218" i="11"/>
  <c r="BN208" i="11"/>
  <c r="BM213" i="11"/>
  <c r="BW147" i="11"/>
  <c r="BM179" i="11"/>
  <c r="EQ13" i="11"/>
  <c r="BM22" i="11"/>
  <c r="BM49" i="11"/>
  <c r="BL13" i="11"/>
  <c r="BM61" i="11"/>
  <c r="EQ29" i="11"/>
  <c r="EQ37" i="11"/>
  <c r="CK43" i="11"/>
  <c r="BN5" i="11"/>
  <c r="BM9" i="11"/>
  <c r="CM28" i="11"/>
  <c r="BL29" i="11"/>
  <c r="CH135" i="11"/>
  <c r="BM45" i="11"/>
  <c r="ES45" i="11" s="1"/>
  <c r="BM41" i="11"/>
  <c r="CM36" i="11"/>
  <c r="BO14" i="11"/>
  <c r="BN15" i="11"/>
  <c r="BO38" i="11"/>
  <c r="CK34" i="11"/>
  <c r="BO26" i="11"/>
  <c r="BN27" i="11"/>
  <c r="BN23" i="11"/>
  <c r="BL37" i="11"/>
  <c r="BM17" i="11"/>
  <c r="BM21" i="11"/>
  <c r="BM18" i="11"/>
  <c r="BM25" i="11"/>
  <c r="BO42" i="11"/>
  <c r="CD53" i="11"/>
  <c r="BM33" i="11"/>
  <c r="BM19" i="11"/>
  <c r="CH103" i="11"/>
  <c r="ES235" i="11"/>
  <c r="BM10" i="11"/>
  <c r="ES10" i="11" s="1"/>
  <c r="BL6" i="11"/>
  <c r="CN111" i="11"/>
  <c r="CL111" i="11"/>
  <c r="CD152" i="11"/>
  <c r="CE152" i="11"/>
  <c r="BX140" i="11"/>
  <c r="CC96" i="11"/>
  <c r="CD154" i="11"/>
  <c r="BZ98" i="11"/>
  <c r="CA118" i="11"/>
  <c r="BZ118" i="11"/>
  <c r="BX78" i="11"/>
  <c r="BY78" i="11"/>
  <c r="ES243" i="11"/>
  <c r="BY80" i="11"/>
  <c r="BX80" i="11"/>
  <c r="BX90" i="11"/>
  <c r="CF8" i="11"/>
  <c r="CI142" i="11"/>
  <c r="CD97" i="11"/>
  <c r="CC53" i="11"/>
  <c r="CA135" i="11"/>
  <c r="CD109" i="11"/>
  <c r="CA71" i="11"/>
  <c r="CB71" i="11"/>
  <c r="BZ88" i="11"/>
  <c r="CA88" i="11"/>
  <c r="BZ40" i="11"/>
  <c r="CB7" i="11"/>
  <c r="BZ52" i="11"/>
  <c r="BX62" i="11"/>
  <c r="CG151" i="11"/>
  <c r="CH151" i="11"/>
  <c r="BZ32" i="11"/>
  <c r="CH164" i="11"/>
  <c r="CI164" i="11"/>
  <c r="CI11" i="11"/>
  <c r="BZ94" i="11"/>
  <c r="BX50" i="11"/>
  <c r="BZ104" i="11"/>
  <c r="BZ143" i="11"/>
  <c r="CB138" i="11"/>
  <c r="BZ28" i="11"/>
  <c r="CI195" i="11"/>
  <c r="CA187" i="11"/>
  <c r="CB187" i="11"/>
  <c r="CC104" i="11"/>
  <c r="CC125" i="11"/>
  <c r="CC73" i="11"/>
  <c r="CD73" i="11"/>
  <c r="CE143" i="11"/>
  <c r="BX195" i="11"/>
  <c r="BY195" i="11"/>
  <c r="CF150" i="11"/>
  <c r="CG150" i="11"/>
  <c r="BX48" i="11"/>
  <c r="CA103" i="11"/>
  <c r="BZ128" i="11"/>
  <c r="CA128" i="11"/>
  <c r="CC133" i="11"/>
  <c r="CC89" i="11"/>
  <c r="CD89" i="11"/>
  <c r="CD145" i="11"/>
  <c r="CG7" i="11"/>
  <c r="BZ72" i="11"/>
  <c r="CA72" i="11"/>
  <c r="CB11" i="11"/>
  <c r="BZ132" i="11"/>
  <c r="BZ122" i="11"/>
  <c r="CA122" i="11"/>
  <c r="BY173" i="11"/>
  <c r="BZ173" i="11"/>
  <c r="CA99" i="11"/>
  <c r="BZ112" i="11"/>
  <c r="CD16" i="11"/>
  <c r="BX82" i="11"/>
  <c r="BY82" i="11"/>
  <c r="CD144" i="11"/>
  <c r="ER202" i="11"/>
  <c r="CB31" i="11"/>
  <c r="CA8" i="11"/>
  <c r="CG35" i="11"/>
  <c r="ER250" i="11"/>
  <c r="CI139" i="11"/>
  <c r="BX64" i="11"/>
  <c r="BY64" i="11"/>
  <c r="BZ108" i="11"/>
  <c r="BZ120" i="11"/>
  <c r="CD121" i="11"/>
  <c r="CB43" i="11"/>
  <c r="CA16" i="11"/>
  <c r="CA115" i="11"/>
  <c r="CB115" i="11"/>
  <c r="BX66" i="11"/>
  <c r="BY66" i="11"/>
  <c r="BY93" i="11"/>
  <c r="BX134" i="11"/>
  <c r="CB35" i="11"/>
  <c r="CC101" i="11"/>
  <c r="CA107" i="11"/>
  <c r="CA114" i="11"/>
  <c r="BZ114" i="11"/>
  <c r="CA123" i="11"/>
  <c r="CB123" i="11"/>
  <c r="CC100" i="11"/>
  <c r="BX70" i="11"/>
  <c r="BY70" i="11"/>
  <c r="BZ160" i="11"/>
  <c r="ER246" i="11"/>
  <c r="CC112" i="11"/>
  <c r="BX130" i="11"/>
  <c r="BY130" i="11"/>
  <c r="BZ36" i="11"/>
  <c r="CG31" i="11"/>
  <c r="CC97" i="11"/>
  <c r="CA127" i="11"/>
  <c r="CB127" i="11"/>
  <c r="BZ56" i="11"/>
  <c r="BZ116" i="11"/>
  <c r="CD125" i="11"/>
  <c r="CA95" i="11"/>
  <c r="BZ176" i="11"/>
  <c r="CA176" i="11"/>
  <c r="BZ148" i="11"/>
  <c r="CA148" i="11"/>
  <c r="CH163" i="11"/>
  <c r="CB75" i="11"/>
  <c r="CB34" i="11"/>
  <c r="CA83" i="11"/>
  <c r="BZ100" i="11"/>
  <c r="CD113" i="11"/>
  <c r="BX60" i="11"/>
  <c r="BY76" i="11"/>
  <c r="BX76" i="11"/>
  <c r="CB146" i="11"/>
  <c r="CC146" i="11"/>
  <c r="CC108" i="11"/>
  <c r="CB39" i="11"/>
  <c r="CA75" i="11"/>
  <c r="CA111" i="11"/>
  <c r="BX58" i="11"/>
  <c r="BX74" i="11"/>
  <c r="BY74" i="11"/>
  <c r="BZ136" i="11"/>
  <c r="BX54" i="11"/>
  <c r="CA171" i="11"/>
  <c r="CB171" i="11"/>
  <c r="CC113" i="11"/>
  <c r="CA63" i="11"/>
  <c r="CF142" i="11"/>
  <c r="BX86" i="11"/>
  <c r="BY86" i="11"/>
  <c r="CD101" i="11"/>
  <c r="BZ102" i="11"/>
  <c r="BZ24" i="11"/>
  <c r="CB83" i="11"/>
  <c r="BZ110" i="11"/>
  <c r="BZ96" i="11"/>
  <c r="BX126" i="11"/>
  <c r="BY126" i="11"/>
  <c r="CI166" i="11"/>
  <c r="CH166" i="11"/>
  <c r="CC137" i="11"/>
  <c r="EQ195" i="11"/>
  <c r="CC129" i="11"/>
  <c r="CD129" i="11"/>
  <c r="BZ124" i="11"/>
  <c r="CA124" i="11"/>
  <c r="CC109" i="11"/>
  <c r="CA87" i="11"/>
  <c r="CB87" i="11"/>
  <c r="CC121" i="11"/>
  <c r="ES193" i="11"/>
  <c r="EU206" i="11"/>
  <c r="ET257" i="11"/>
  <c r="ES232" i="11"/>
  <c r="ES204" i="11"/>
  <c r="ER240" i="11"/>
  <c r="ES192" i="11"/>
  <c r="ER194" i="11"/>
  <c r="ER248" i="11"/>
  <c r="EQ76" i="11"/>
  <c r="EQ31" i="11"/>
  <c r="EQ136" i="11"/>
  <c r="EQ116" i="11"/>
  <c r="EQ151" i="11"/>
  <c r="EQ48" i="11"/>
  <c r="EQ77" i="11"/>
  <c r="EQ109" i="11"/>
  <c r="EQ170" i="11"/>
  <c r="EQ97" i="11"/>
  <c r="EQ163" i="11"/>
  <c r="ER32" i="11"/>
  <c r="EQ165" i="11"/>
  <c r="EQ60" i="11"/>
  <c r="EQ6" i="11"/>
  <c r="EQ95" i="11"/>
  <c r="EQ35" i="11"/>
  <c r="EQ100" i="11"/>
  <c r="EQ156" i="11"/>
  <c r="EQ51" i="11"/>
  <c r="EQ119" i="11"/>
  <c r="EQ146" i="11"/>
  <c r="EQ125" i="11"/>
  <c r="EQ61" i="11"/>
  <c r="EQ147" i="11"/>
  <c r="EQ27" i="11"/>
  <c r="EQ107" i="11"/>
  <c r="EQ152" i="11"/>
  <c r="EQ8" i="11"/>
  <c r="ER5" i="11"/>
  <c r="EQ113" i="11"/>
  <c r="ER80" i="11"/>
  <c r="EQ144" i="11"/>
  <c r="ER66" i="11"/>
  <c r="ER82" i="11"/>
  <c r="EQ91" i="11"/>
  <c r="EQ93" i="11"/>
  <c r="EQ129" i="11"/>
  <c r="ER54" i="11"/>
  <c r="ER41" i="11"/>
  <c r="ER74" i="11"/>
  <c r="EQ111" i="11"/>
  <c r="EQ168" i="11"/>
  <c r="EQ140" i="11"/>
  <c r="EQ141" i="11"/>
  <c r="EQ23" i="11"/>
  <c r="ER7" i="11"/>
  <c r="EQ53" i="11"/>
  <c r="EQ162" i="11"/>
  <c r="EQ166" i="11"/>
  <c r="ES26" i="11"/>
  <c r="ER88" i="11"/>
  <c r="EQ143" i="11"/>
  <c r="ER72" i="11"/>
  <c r="EQ39" i="11"/>
  <c r="ER36" i="11"/>
  <c r="EQ71" i="11"/>
  <c r="EQ84" i="11"/>
  <c r="EQ139" i="11"/>
  <c r="EQ134" i="11"/>
  <c r="ER64" i="11"/>
  <c r="EQ135" i="11"/>
  <c r="EQ114" i="11"/>
  <c r="EQ89" i="11"/>
  <c r="EQ68" i="11"/>
  <c r="EQ98" i="11"/>
  <c r="EQ127" i="11"/>
  <c r="ER10" i="11"/>
  <c r="EQ69" i="11"/>
  <c r="EQ16" i="11"/>
  <c r="ER57" i="11"/>
  <c r="EQ24" i="11"/>
  <c r="EQ17" i="11"/>
  <c r="EQ171" i="11"/>
  <c r="ER62" i="11"/>
  <c r="ER86" i="11"/>
  <c r="EQ167" i="11"/>
  <c r="EQ108" i="11"/>
  <c r="EQ59" i="11"/>
  <c r="EQ169" i="11"/>
  <c r="EQ154" i="11"/>
  <c r="EQ130" i="11"/>
  <c r="EQ158" i="11"/>
  <c r="EQ92" i="11"/>
  <c r="ER9" i="11"/>
  <c r="EQ25" i="11"/>
  <c r="EQ153" i="11"/>
  <c r="EQ103" i="11"/>
  <c r="EQ131" i="11"/>
  <c r="EQ49" i="11"/>
  <c r="EQ161" i="11"/>
  <c r="EQ94" i="11"/>
  <c r="EQ132" i="11"/>
  <c r="ER44" i="11"/>
  <c r="EQ160" i="11"/>
  <c r="ER50" i="11"/>
  <c r="EQ123" i="11"/>
  <c r="EQ117" i="11"/>
  <c r="EQ157" i="11"/>
  <c r="EQ33" i="11"/>
  <c r="EQ137" i="11"/>
  <c r="EQ101" i="11"/>
  <c r="ER14" i="11"/>
  <c r="EQ118" i="11"/>
  <c r="EQ105" i="11"/>
  <c r="ES15" i="11"/>
  <c r="ES78" i="11"/>
  <c r="ER134" i="11"/>
  <c r="ER185" i="11"/>
  <c r="ER190" i="11"/>
  <c r="ER111" i="11"/>
  <c r="ER179" i="11"/>
  <c r="ES11" i="11"/>
  <c r="EQ106" i="11"/>
  <c r="ER188" i="11"/>
  <c r="ER18" i="11"/>
  <c r="ER148" i="11"/>
  <c r="ES62" i="11"/>
  <c r="ER81" i="11"/>
  <c r="ER189" i="11"/>
  <c r="EQ63" i="11"/>
  <c r="ER162" i="11"/>
  <c r="ER22" i="11"/>
  <c r="ER78" i="11"/>
  <c r="ER28" i="11"/>
  <c r="ES72" i="11"/>
  <c r="ES82" i="11"/>
  <c r="ER110" i="11"/>
  <c r="ER175" i="11"/>
  <c r="ER125" i="11"/>
  <c r="ES58" i="11"/>
  <c r="ER73" i="11"/>
  <c r="ER90" i="11"/>
  <c r="ER142" i="11"/>
  <c r="ER169" i="11"/>
  <c r="ER15" i="11"/>
  <c r="ER153" i="11"/>
  <c r="ER52" i="11"/>
  <c r="ER161" i="11"/>
  <c r="ER174" i="11"/>
  <c r="ER123" i="11"/>
  <c r="ER17" i="11"/>
  <c r="ER121" i="11"/>
  <c r="ES38" i="11"/>
  <c r="ER183" i="11"/>
  <c r="ER31" i="11"/>
  <c r="ER135" i="11"/>
  <c r="ER85" i="11"/>
  <c r="ET34" i="11"/>
  <c r="ER187" i="11"/>
  <c r="ER140" i="11"/>
  <c r="EQ124" i="11"/>
  <c r="ER19" i="11"/>
  <c r="ER173" i="11"/>
  <c r="ER167" i="11"/>
  <c r="ER112" i="11"/>
  <c r="ER11" i="11"/>
  <c r="ER12" i="11"/>
  <c r="ER181" i="11"/>
  <c r="EQ22" i="11"/>
  <c r="EQ65" i="11"/>
  <c r="EQ85" i="11"/>
  <c r="EQ115" i="11"/>
  <c r="EQ155" i="11"/>
  <c r="ER176" i="11"/>
  <c r="ER120" i="11"/>
  <c r="ER21" i="11"/>
  <c r="ER126" i="11"/>
  <c r="EQ145" i="11"/>
  <c r="EQ121" i="11"/>
  <c r="EQ19" i="11"/>
  <c r="EQ150" i="11"/>
  <c r="ER172" i="11"/>
  <c r="ER178" i="11"/>
  <c r="ER53" i="11"/>
  <c r="EN261" i="11"/>
  <c r="BO4" i="11"/>
  <c r="BJ261" i="11"/>
  <c r="CY261" i="11"/>
  <c r="EO4" i="11"/>
  <c r="U261" i="11"/>
  <c r="ES227" i="11" l="1"/>
  <c r="BM47" i="11"/>
  <c r="ET239" i="11"/>
  <c r="ER180" i="11"/>
  <c r="ET217" i="11"/>
  <c r="ER233" i="11"/>
  <c r="ER252" i="11"/>
  <c r="ET203" i="11"/>
  <c r="EU199" i="11"/>
  <c r="BM211" i="11"/>
  <c r="ES211" i="11" s="1"/>
  <c r="BO203" i="11"/>
  <c r="BN245" i="11"/>
  <c r="ET212" i="11"/>
  <c r="BM225" i="11"/>
  <c r="BO217" i="11"/>
  <c r="BP204" i="11"/>
  <c r="BO239" i="11"/>
  <c r="BO212" i="11"/>
  <c r="EU212" i="11" s="1"/>
  <c r="BM252" i="11"/>
  <c r="ES252" i="11" s="1"/>
  <c r="ER225" i="11"/>
  <c r="BP199" i="11"/>
  <c r="BM191" i="11"/>
  <c r="BO220" i="11"/>
  <c r="BM180" i="11"/>
  <c r="BP257" i="11"/>
  <c r="BM241" i="11"/>
  <c r="ES241" i="11" s="1"/>
  <c r="BO183" i="11"/>
  <c r="BN236" i="11"/>
  <c r="BM233" i="11"/>
  <c r="BR243" i="11"/>
  <c r="ER230" i="11"/>
  <c r="ER238" i="11"/>
  <c r="BM209" i="11"/>
  <c r="ES209" i="11" s="1"/>
  <c r="BM230" i="11"/>
  <c r="BM242" i="11"/>
  <c r="ES242" i="11" s="1"/>
  <c r="BM238" i="11"/>
  <c r="ES238" i="11" s="1"/>
  <c r="BO246" i="11"/>
  <c r="BP169" i="11"/>
  <c r="BP153" i="11"/>
  <c r="BS162" i="11"/>
  <c r="BN205" i="11"/>
  <c r="ET249" i="11"/>
  <c r="ER205" i="11"/>
  <c r="BN159" i="11"/>
  <c r="BN201" i="11"/>
  <c r="ET201" i="11" s="1"/>
  <c r="BO249" i="11"/>
  <c r="EU249" i="11" s="1"/>
  <c r="BM177" i="11"/>
  <c r="ES177" i="11" s="1"/>
  <c r="BN240" i="11"/>
  <c r="BN91" i="11"/>
  <c r="BM186" i="11"/>
  <c r="BQ139" i="11"/>
  <c r="BO193" i="11"/>
  <c r="ER251" i="11"/>
  <c r="BO174" i="11"/>
  <c r="BN251" i="11"/>
  <c r="ER254" i="11"/>
  <c r="ER200" i="11"/>
  <c r="ER258" i="11"/>
  <c r="BM254" i="11"/>
  <c r="BM200" i="11"/>
  <c r="ES259" i="11"/>
  <c r="BM258" i="11"/>
  <c r="BN259" i="11"/>
  <c r="ET259" i="11" s="1"/>
  <c r="BN196" i="11"/>
  <c r="ES231" i="11"/>
  <c r="ES237" i="11"/>
  <c r="ES234" i="11"/>
  <c r="ET247" i="11"/>
  <c r="ET222" i="11"/>
  <c r="BM244" i="11"/>
  <c r="BO256" i="11"/>
  <c r="BO189" i="11"/>
  <c r="CC141" i="11"/>
  <c r="CA55" i="11"/>
  <c r="BM79" i="11"/>
  <c r="CD63" i="11"/>
  <c r="BN51" i="11"/>
  <c r="BN237" i="11"/>
  <c r="BN85" i="11"/>
  <c r="BO247" i="11"/>
  <c r="BN190" i="11"/>
  <c r="BN231" i="11"/>
  <c r="ET231" i="11" s="1"/>
  <c r="BN223" i="11"/>
  <c r="BO250" i="11"/>
  <c r="BO222" i="11"/>
  <c r="BN234" i="11"/>
  <c r="BM68" i="11"/>
  <c r="ES223" i="11"/>
  <c r="BP232" i="11"/>
  <c r="ER244" i="11"/>
  <c r="BM198" i="11"/>
  <c r="ER221" i="11"/>
  <c r="ES224" i="11"/>
  <c r="ES228" i="11"/>
  <c r="ER46" i="11"/>
  <c r="ES215" i="11"/>
  <c r="ET214" i="11"/>
  <c r="ET210" i="11"/>
  <c r="ER226" i="11"/>
  <c r="ET219" i="11"/>
  <c r="ES253" i="11"/>
  <c r="BM46" i="11"/>
  <c r="BN165" i="11"/>
  <c r="BN188" i="11"/>
  <c r="BM182" i="11"/>
  <c r="ES216" i="11"/>
  <c r="BN168" i="11"/>
  <c r="BN12" i="11"/>
  <c r="BN44" i="11"/>
  <c r="BO235" i="11"/>
  <c r="BN150" i="11"/>
  <c r="BM84" i="11"/>
  <c r="BN92" i="11"/>
  <c r="BO210" i="11"/>
  <c r="BN248" i="11"/>
  <c r="BN194" i="11"/>
  <c r="BP178" i="11"/>
  <c r="BM226" i="11"/>
  <c r="ES229" i="11"/>
  <c r="BO175" i="11"/>
  <c r="BN229" i="11"/>
  <c r="BM184" i="11"/>
  <c r="ES184" i="11" s="1"/>
  <c r="BO219" i="11"/>
  <c r="EU219" i="11" s="1"/>
  <c r="BN157" i="11"/>
  <c r="BN119" i="11"/>
  <c r="CD141" i="11"/>
  <c r="BR163" i="11"/>
  <c r="BO216" i="11"/>
  <c r="BQ161" i="11"/>
  <c r="BM221" i="11"/>
  <c r="BN224" i="11"/>
  <c r="CB55" i="11"/>
  <c r="BP192" i="11"/>
  <c r="BZ167" i="11"/>
  <c r="ER182" i="11"/>
  <c r="BN67" i="11"/>
  <c r="BM59" i="11"/>
  <c r="BN202" i="11"/>
  <c r="BN57" i="11"/>
  <c r="BM132" i="11"/>
  <c r="CH137" i="11"/>
  <c r="CH93" i="11"/>
  <c r="BO214" i="11"/>
  <c r="BO207" i="11"/>
  <c r="EU207" i="11" s="1"/>
  <c r="BP109" i="11"/>
  <c r="BN215" i="11"/>
  <c r="BN253" i="11"/>
  <c r="BN185" i="11"/>
  <c r="BN228" i="11"/>
  <c r="BS155" i="11"/>
  <c r="BR156" i="11"/>
  <c r="BN65" i="11"/>
  <c r="BN149" i="11"/>
  <c r="BS158" i="11"/>
  <c r="BM117" i="11"/>
  <c r="BP105" i="11"/>
  <c r="BN131" i="11"/>
  <c r="BO101" i="11"/>
  <c r="BN101" i="11"/>
  <c r="ES218" i="11"/>
  <c r="ES213" i="11"/>
  <c r="ET208" i="11"/>
  <c r="BM13" i="11"/>
  <c r="ES13" i="11" s="1"/>
  <c r="BX147" i="11"/>
  <c r="BN49" i="11"/>
  <c r="BN218" i="11"/>
  <c r="CM62" i="11"/>
  <c r="CE170" i="11"/>
  <c r="ER13" i="11"/>
  <c r="BN213" i="11"/>
  <c r="BO208" i="11"/>
  <c r="BN30" i="11"/>
  <c r="BN20" i="11"/>
  <c r="BN255" i="11"/>
  <c r="BN77" i="11"/>
  <c r="BN179" i="11"/>
  <c r="ER197" i="11"/>
  <c r="BN81" i="11"/>
  <c r="BN69" i="11"/>
  <c r="BN61" i="11"/>
  <c r="BN22" i="11"/>
  <c r="BN181" i="11"/>
  <c r="BM197" i="11"/>
  <c r="BS227" i="11"/>
  <c r="BN172" i="11"/>
  <c r="BM106" i="11"/>
  <c r="ES41" i="11"/>
  <c r="ER29" i="11"/>
  <c r="BN10" i="11"/>
  <c r="BN21" i="11"/>
  <c r="BM29" i="11"/>
  <c r="BO27" i="11"/>
  <c r="BP26" i="11"/>
  <c r="BP38" i="11"/>
  <c r="BP14" i="11"/>
  <c r="BN41" i="11"/>
  <c r="CJ135" i="11"/>
  <c r="BO5" i="11"/>
  <c r="CJ103" i="11"/>
  <c r="BN19" i="11"/>
  <c r="CF53" i="11"/>
  <c r="BN25" i="11"/>
  <c r="BN18" i="11"/>
  <c r="BM37" i="11"/>
  <c r="BN45" i="11"/>
  <c r="BM6" i="11"/>
  <c r="BN33" i="11"/>
  <c r="BP42" i="11"/>
  <c r="ER37" i="11"/>
  <c r="ET235" i="11"/>
  <c r="BN17" i="11"/>
  <c r="BO23" i="11"/>
  <c r="CM34" i="11"/>
  <c r="BO15" i="11"/>
  <c r="BN9" i="11"/>
  <c r="CM43" i="11"/>
  <c r="ER195" i="11"/>
  <c r="CE116" i="11"/>
  <c r="CD75" i="11"/>
  <c r="CB36" i="11"/>
  <c r="CE100" i="11"/>
  <c r="CB114" i="11"/>
  <c r="CC114" i="11"/>
  <c r="CB108" i="11"/>
  <c r="CB94" i="11"/>
  <c r="CB52" i="11"/>
  <c r="BZ80" i="11"/>
  <c r="CA80" i="11"/>
  <c r="CC87" i="11"/>
  <c r="CD87" i="11"/>
  <c r="CJ166" i="11"/>
  <c r="CK166" i="11"/>
  <c r="CB24" i="11"/>
  <c r="CF101" i="11"/>
  <c r="CC63" i="11"/>
  <c r="CD171" i="11"/>
  <c r="CC171" i="11"/>
  <c r="BZ58" i="11"/>
  <c r="CC75" i="11"/>
  <c r="CD39" i="11"/>
  <c r="CF113" i="11"/>
  <c r="CI31" i="11"/>
  <c r="CE112" i="11"/>
  <c r="ES246" i="11"/>
  <c r="CB160" i="11"/>
  <c r="CA70" i="11"/>
  <c r="BZ70" i="11"/>
  <c r="BZ66" i="11"/>
  <c r="CA66" i="11"/>
  <c r="CD43" i="11"/>
  <c r="CF16" i="11"/>
  <c r="CD11" i="11"/>
  <c r="CC103" i="11"/>
  <c r="BZ50" i="11"/>
  <c r="CI151" i="11"/>
  <c r="CJ151" i="11"/>
  <c r="CB88" i="11"/>
  <c r="CC88" i="11"/>
  <c r="CM142" i="11"/>
  <c r="CK142" i="11"/>
  <c r="CH8" i="11"/>
  <c r="BZ140" i="11"/>
  <c r="CF152" i="11"/>
  <c r="CG152" i="11"/>
  <c r="CE120" i="11"/>
  <c r="CC128" i="11"/>
  <c r="CB128" i="11"/>
  <c r="CB40" i="11"/>
  <c r="CB118" i="11"/>
  <c r="CC118" i="11"/>
  <c r="CH142" i="11"/>
  <c r="CE113" i="11"/>
  <c r="CB136" i="11"/>
  <c r="CD146" i="11"/>
  <c r="CE146" i="11"/>
  <c r="BZ76" i="11"/>
  <c r="CA76" i="11"/>
  <c r="CB100" i="11"/>
  <c r="CD34" i="11"/>
  <c r="CJ163" i="11"/>
  <c r="CB176" i="11"/>
  <c r="CC176" i="11"/>
  <c r="CF125" i="11"/>
  <c r="CB116" i="11"/>
  <c r="BZ130" i="11"/>
  <c r="CA130" i="11"/>
  <c r="CD123" i="11"/>
  <c r="CC123" i="11"/>
  <c r="CE101" i="11"/>
  <c r="CA93" i="11"/>
  <c r="CF121" i="11"/>
  <c r="ES250" i="11"/>
  <c r="CD31" i="11"/>
  <c r="CF144" i="11"/>
  <c r="BZ82" i="11"/>
  <c r="CA82" i="11"/>
  <c r="CB122" i="11"/>
  <c r="CC122" i="11"/>
  <c r="CF145" i="11"/>
  <c r="BZ48" i="11"/>
  <c r="CI150" i="11"/>
  <c r="CH150" i="11"/>
  <c r="CE125" i="11"/>
  <c r="CD187" i="11"/>
  <c r="CC187" i="11"/>
  <c r="CM195" i="11"/>
  <c r="CK195" i="11"/>
  <c r="CB28" i="11"/>
  <c r="CD138" i="11"/>
  <c r="CB143" i="11"/>
  <c r="CM11" i="11"/>
  <c r="CK11" i="11"/>
  <c r="CB32" i="11"/>
  <c r="BZ62" i="11"/>
  <c r="CD7" i="11"/>
  <c r="CF109" i="11"/>
  <c r="BZ90" i="11"/>
  <c r="ET243" i="11"/>
  <c r="CF154" i="11"/>
  <c r="CE96" i="11"/>
  <c r="CE109" i="11"/>
  <c r="CA74" i="11"/>
  <c r="BZ74" i="11"/>
  <c r="CD127" i="11"/>
  <c r="CC127" i="11"/>
  <c r="CD35" i="11"/>
  <c r="BZ134" i="11"/>
  <c r="CD115" i="11"/>
  <c r="CC115" i="11"/>
  <c r="CB120" i="11"/>
  <c r="ES202" i="11"/>
  <c r="CC99" i="11"/>
  <c r="CI7" i="11"/>
  <c r="CF89" i="11"/>
  <c r="CE89" i="11"/>
  <c r="CB104" i="11"/>
  <c r="CC135" i="11"/>
  <c r="CB98" i="11"/>
  <c r="CF129" i="11"/>
  <c r="CE129" i="11"/>
  <c r="CE121" i="11"/>
  <c r="CC124" i="11"/>
  <c r="CB124" i="11"/>
  <c r="CE137" i="11"/>
  <c r="BZ126" i="11"/>
  <c r="CA126" i="11"/>
  <c r="CB96" i="11"/>
  <c r="CB110" i="11"/>
  <c r="CB102" i="11"/>
  <c r="CA86" i="11"/>
  <c r="BZ86" i="11"/>
  <c r="CC120" i="11"/>
  <c r="CC116" i="11"/>
  <c r="BZ54" i="11"/>
  <c r="CC111" i="11"/>
  <c r="CE108" i="11"/>
  <c r="BZ60" i="11"/>
  <c r="CC83" i="11"/>
  <c r="CC148" i="11"/>
  <c r="CB148" i="11"/>
  <c r="CC95" i="11"/>
  <c r="CB56" i="11"/>
  <c r="CE97" i="11"/>
  <c r="CC107" i="11"/>
  <c r="CC16" i="11"/>
  <c r="BZ64" i="11"/>
  <c r="CA64" i="11"/>
  <c r="CM139" i="11"/>
  <c r="CK139" i="11"/>
  <c r="CI35" i="11"/>
  <c r="CC8" i="11"/>
  <c r="CB112" i="11"/>
  <c r="CA173" i="11"/>
  <c r="CB173" i="11"/>
  <c r="CB132" i="11"/>
  <c r="CC72" i="11"/>
  <c r="CB72" i="11"/>
  <c r="CE133" i="11"/>
  <c r="BZ195" i="11"/>
  <c r="CG143" i="11"/>
  <c r="CF73" i="11"/>
  <c r="CE73" i="11"/>
  <c r="CE104" i="11"/>
  <c r="CD83" i="11"/>
  <c r="CJ164" i="11"/>
  <c r="CK164" i="11"/>
  <c r="CC71" i="11"/>
  <c r="CD71" i="11"/>
  <c r="CE53" i="11"/>
  <c r="CF97" i="11"/>
  <c r="BZ78" i="11"/>
  <c r="CA78" i="11"/>
  <c r="EV206" i="11"/>
  <c r="ET193" i="11"/>
  <c r="ES194" i="11"/>
  <c r="ET204" i="11"/>
  <c r="EU257" i="11"/>
  <c r="ES248" i="11"/>
  <c r="ET192" i="11"/>
  <c r="ES240" i="11"/>
  <c r="ET232" i="11"/>
  <c r="ER61" i="11"/>
  <c r="ER100" i="11"/>
  <c r="ER95" i="11"/>
  <c r="ER89" i="11"/>
  <c r="ER103" i="11"/>
  <c r="ES80" i="11"/>
  <c r="ER59" i="11"/>
  <c r="ER105" i="11"/>
  <c r="ER116" i="11"/>
  <c r="ER108" i="11"/>
  <c r="ER99" i="11"/>
  <c r="ER118" i="11"/>
  <c r="ER68" i="11"/>
  <c r="ER79" i="11"/>
  <c r="ER128" i="11"/>
  <c r="ER117" i="11"/>
  <c r="ER48" i="11"/>
  <c r="ER113" i="11"/>
  <c r="ER43" i="11"/>
  <c r="ER23" i="11"/>
  <c r="ER168" i="11"/>
  <c r="ER122" i="11"/>
  <c r="ER160" i="11"/>
  <c r="ER16" i="11"/>
  <c r="ER98" i="11"/>
  <c r="ER94" i="11"/>
  <c r="ER109" i="11"/>
  <c r="ES86" i="11"/>
  <c r="ER165" i="11"/>
  <c r="ER131" i="11"/>
  <c r="ER92" i="11"/>
  <c r="ER147" i="11"/>
  <c r="ER35" i="11"/>
  <c r="ER67" i="11"/>
  <c r="ER144" i="11"/>
  <c r="ET26" i="11"/>
  <c r="ES32" i="11"/>
  <c r="ES70" i="11"/>
  <c r="ER156" i="11"/>
  <c r="ER39" i="11"/>
  <c r="ER77" i="11"/>
  <c r="ER47" i="11"/>
  <c r="ER146" i="11"/>
  <c r="ER83" i="11"/>
  <c r="ES50" i="11"/>
  <c r="ER6" i="11"/>
  <c r="ER114" i="11"/>
  <c r="ER49" i="11"/>
  <c r="ER139" i="11"/>
  <c r="ER84" i="11"/>
  <c r="ES5" i="11"/>
  <c r="ER166" i="11"/>
  <c r="ER115" i="11"/>
  <c r="ER143" i="11"/>
  <c r="ER152" i="11"/>
  <c r="ER107" i="11"/>
  <c r="ES14" i="11"/>
  <c r="ER157" i="11"/>
  <c r="ER69" i="11"/>
  <c r="ER91" i="11"/>
  <c r="ER71" i="11"/>
  <c r="ER8" i="11"/>
  <c r="ES7" i="11"/>
  <c r="ER171" i="11"/>
  <c r="ER93" i="11"/>
  <c r="ES30" i="11"/>
  <c r="ER75" i="11"/>
  <c r="ES28" i="11"/>
  <c r="ER104" i="11"/>
  <c r="ES44" i="11"/>
  <c r="ER170" i="11"/>
  <c r="ES88" i="11"/>
  <c r="ES66" i="11"/>
  <c r="ER51" i="11"/>
  <c r="ES9" i="11"/>
  <c r="ER76" i="11"/>
  <c r="ER155" i="11"/>
  <c r="ER132" i="11"/>
  <c r="ER20" i="11"/>
  <c r="ER137" i="11"/>
  <c r="ES74" i="11"/>
  <c r="ER27" i="11"/>
  <c r="ER87" i="11"/>
  <c r="ER97" i="11"/>
  <c r="ER106" i="11"/>
  <c r="ER60" i="11"/>
  <c r="ER65" i="11"/>
  <c r="ER151" i="11"/>
  <c r="ER130" i="11"/>
  <c r="ER150" i="11"/>
  <c r="ER101" i="11"/>
  <c r="ER124" i="11"/>
  <c r="ER141" i="11"/>
  <c r="ES57" i="11"/>
  <c r="ES54" i="11"/>
  <c r="ER163" i="11"/>
  <c r="ER119" i="11"/>
  <c r="ER159" i="11"/>
  <c r="ER127" i="11"/>
  <c r="ES64" i="11"/>
  <c r="ER25" i="11"/>
  <c r="ES36" i="11"/>
  <c r="ER136" i="11"/>
  <c r="ES173" i="11"/>
  <c r="ES60" i="11"/>
  <c r="ES96" i="11"/>
  <c r="ER138" i="11"/>
  <c r="ER40" i="11"/>
  <c r="ES127" i="11"/>
  <c r="ES158" i="11"/>
  <c r="ES181" i="11"/>
  <c r="ES33" i="11"/>
  <c r="ES175" i="11"/>
  <c r="ES188" i="11"/>
  <c r="ES119" i="11"/>
  <c r="ET64" i="11"/>
  <c r="ET42" i="11"/>
  <c r="ES31" i="11"/>
  <c r="ER133" i="11"/>
  <c r="ES183" i="11"/>
  <c r="ER149" i="11"/>
  <c r="ER24" i="11"/>
  <c r="ES174" i="11"/>
  <c r="ER102" i="11"/>
  <c r="ER96" i="11"/>
  <c r="ES189" i="11"/>
  <c r="ER145" i="11"/>
  <c r="ES179" i="11"/>
  <c r="ES190" i="11"/>
  <c r="ER129" i="11"/>
  <c r="ES22" i="11"/>
  <c r="ER158" i="11"/>
  <c r="ER154" i="11"/>
  <c r="ES178" i="11"/>
  <c r="ES176" i="11"/>
  <c r="ES112" i="11"/>
  <c r="ES56" i="11"/>
  <c r="ER55" i="11"/>
  <c r="ER164" i="11"/>
  <c r="ES187" i="11"/>
  <c r="ER63" i="11"/>
  <c r="ES172" i="11"/>
  <c r="EU34" i="11"/>
  <c r="ER33" i="11"/>
  <c r="ES17" i="11"/>
  <c r="ES123" i="11"/>
  <c r="ES19" i="11"/>
  <c r="ER56" i="11"/>
  <c r="ES111" i="11"/>
  <c r="ES185" i="11"/>
  <c r="ES134" i="11"/>
  <c r="ES12" i="11"/>
  <c r="EO261" i="11"/>
  <c r="CZ261" i="11"/>
  <c r="BP4" i="11"/>
  <c r="BK261" i="11"/>
  <c r="V261" i="11"/>
  <c r="EP4" i="11"/>
  <c r="CC55" i="11" l="1"/>
  <c r="ET227" i="11"/>
  <c r="BN47" i="11"/>
  <c r="ES191" i="11"/>
  <c r="ES233" i="11"/>
  <c r="ET236" i="11"/>
  <c r="ES180" i="11"/>
  <c r="EU220" i="11"/>
  <c r="EU239" i="11"/>
  <c r="EU217" i="11"/>
  <c r="EV199" i="11"/>
  <c r="ES225" i="11"/>
  <c r="EU203" i="11"/>
  <c r="BN180" i="11"/>
  <c r="ET180" i="11" s="1"/>
  <c r="BP239" i="11"/>
  <c r="BO245" i="11"/>
  <c r="EU245" i="11" s="1"/>
  <c r="BN211" i="11"/>
  <c r="ET211" i="11" s="1"/>
  <c r="BO236" i="11"/>
  <c r="BN191" i="11"/>
  <c r="ET245" i="11"/>
  <c r="BP183" i="11"/>
  <c r="BQ199" i="11"/>
  <c r="EW199" i="11" s="1"/>
  <c r="BN225" i="11"/>
  <c r="BP203" i="11"/>
  <c r="BN241" i="11"/>
  <c r="ET241" i="11" s="1"/>
  <c r="BP217" i="11"/>
  <c r="BS243" i="11"/>
  <c r="BN233" i="11"/>
  <c r="BQ257" i="11"/>
  <c r="BP220" i="11"/>
  <c r="BN252" i="11"/>
  <c r="BP212" i="11"/>
  <c r="BQ204" i="11"/>
  <c r="ES230" i="11"/>
  <c r="BN238" i="11"/>
  <c r="BN242" i="11"/>
  <c r="ET242" i="11" s="1"/>
  <c r="BN209" i="11"/>
  <c r="ET209" i="11" s="1"/>
  <c r="BP246" i="11"/>
  <c r="BN230" i="11"/>
  <c r="ES186" i="11"/>
  <c r="ES251" i="11"/>
  <c r="BN177" i="11"/>
  <c r="ET177" i="11" s="1"/>
  <c r="BT162" i="11"/>
  <c r="BQ153" i="11"/>
  <c r="BO251" i="11"/>
  <c r="BP193" i="11"/>
  <c r="BP249" i="11"/>
  <c r="EV249" i="11" s="1"/>
  <c r="BO159" i="11"/>
  <c r="BN186" i="11"/>
  <c r="BO91" i="11"/>
  <c r="BQ169" i="11"/>
  <c r="BP174" i="11"/>
  <c r="BR139" i="11"/>
  <c r="BO240" i="11"/>
  <c r="BO201" i="11"/>
  <c r="EU201" i="11" s="1"/>
  <c r="ES205" i="11"/>
  <c r="BO205" i="11"/>
  <c r="ES254" i="11"/>
  <c r="ET196" i="11"/>
  <c r="ES258" i="11"/>
  <c r="ES200" i="11"/>
  <c r="CE141" i="11"/>
  <c r="BO259" i="11"/>
  <c r="EU259" i="11" s="1"/>
  <c r="BN258" i="11"/>
  <c r="BN200" i="11"/>
  <c r="BO196" i="11"/>
  <c r="EU196" i="11" s="1"/>
  <c r="BN254" i="11"/>
  <c r="ET234" i="11"/>
  <c r="EU256" i="11"/>
  <c r="ET223" i="11"/>
  <c r="EU247" i="11"/>
  <c r="EU222" i="11"/>
  <c r="ET237" i="11"/>
  <c r="ES198" i="11"/>
  <c r="BO231" i="11"/>
  <c r="EU231" i="11" s="1"/>
  <c r="BP222" i="11"/>
  <c r="EV222" i="11" s="1"/>
  <c r="ES244" i="11"/>
  <c r="BO51" i="11"/>
  <c r="BN198" i="11"/>
  <c r="BQ232" i="11"/>
  <c r="BN68" i="11"/>
  <c r="BO223" i="11"/>
  <c r="BO190" i="11"/>
  <c r="BP247" i="11"/>
  <c r="BO237" i="11"/>
  <c r="EU237" i="11" s="1"/>
  <c r="BP256" i="11"/>
  <c r="BP189" i="11"/>
  <c r="BN244" i="11"/>
  <c r="BO234" i="11"/>
  <c r="BO85" i="11"/>
  <c r="CF63" i="11"/>
  <c r="BP250" i="11"/>
  <c r="BN79" i="11"/>
  <c r="ET228" i="11"/>
  <c r="ET215" i="11"/>
  <c r="EU214" i="11"/>
  <c r="ES46" i="11"/>
  <c r="ES221" i="11"/>
  <c r="ET229" i="11"/>
  <c r="ES226" i="11"/>
  <c r="EU210" i="11"/>
  <c r="ES182" i="11"/>
  <c r="ET253" i="11"/>
  <c r="BO65" i="11"/>
  <c r="BO253" i="11"/>
  <c r="BO67" i="11"/>
  <c r="BT163" i="11"/>
  <c r="BS163" i="11"/>
  <c r="BO119" i="11"/>
  <c r="BO157" i="11"/>
  <c r="BN184" i="11"/>
  <c r="ET184" i="11" s="1"/>
  <c r="BP175" i="11"/>
  <c r="BO194" i="11"/>
  <c r="BN46" i="11"/>
  <c r="ET224" i="11"/>
  <c r="BO228" i="11"/>
  <c r="BQ109" i="11"/>
  <c r="BP207" i="11"/>
  <c r="EV207" i="11" s="1"/>
  <c r="CJ93" i="11"/>
  <c r="BN132" i="11"/>
  <c r="BO202" i="11"/>
  <c r="CA167" i="11"/>
  <c r="BQ192" i="11"/>
  <c r="CD55" i="11"/>
  <c r="BN221" i="11"/>
  <c r="BN226" i="11"/>
  <c r="BQ178" i="11"/>
  <c r="BN84" i="11"/>
  <c r="BP235" i="11"/>
  <c r="BO12" i="11"/>
  <c r="BN182" i="11"/>
  <c r="BN59" i="11"/>
  <c r="BO224" i="11"/>
  <c r="BR161" i="11"/>
  <c r="BP216" i="11"/>
  <c r="CF141" i="11"/>
  <c r="BP219" i="11"/>
  <c r="EV219" i="11" s="1"/>
  <c r="BO229" i="11"/>
  <c r="BO248" i="11"/>
  <c r="BP210" i="11"/>
  <c r="ET216" i="11"/>
  <c r="BO165" i="11"/>
  <c r="BS156" i="11"/>
  <c r="BT155" i="11"/>
  <c r="BO185" i="11"/>
  <c r="BO215" i="11"/>
  <c r="BP214" i="11"/>
  <c r="CJ137" i="11"/>
  <c r="BO57" i="11"/>
  <c r="BO92" i="11"/>
  <c r="BO150" i="11"/>
  <c r="BO44" i="11"/>
  <c r="BO168" i="11"/>
  <c r="BO188" i="11"/>
  <c r="BQ105" i="11"/>
  <c r="BT158" i="11"/>
  <c r="BO131" i="11"/>
  <c r="BN117" i="11"/>
  <c r="BO149" i="11"/>
  <c r="ET213" i="11"/>
  <c r="ET255" i="11"/>
  <c r="EU208" i="11"/>
  <c r="BN197" i="11"/>
  <c r="BO61" i="11"/>
  <c r="BO179" i="11"/>
  <c r="CF170" i="11"/>
  <c r="BO22" i="11"/>
  <c r="ES197" i="11"/>
  <c r="BO77" i="11"/>
  <c r="BO20" i="11"/>
  <c r="BP208" i="11"/>
  <c r="EV208" i="11" s="1"/>
  <c r="ET218" i="11"/>
  <c r="BO49" i="11"/>
  <c r="BO172" i="11"/>
  <c r="BO181" i="11"/>
  <c r="BO81" i="11"/>
  <c r="BO218" i="11"/>
  <c r="BY147" i="11"/>
  <c r="BT227" i="11"/>
  <c r="BO69" i="11"/>
  <c r="BO213" i="11"/>
  <c r="EU213" i="11" s="1"/>
  <c r="BN13" i="11"/>
  <c r="ET13" i="11" s="1"/>
  <c r="BN106" i="11"/>
  <c r="BO255" i="11"/>
  <c r="BO30" i="11"/>
  <c r="ES37" i="11"/>
  <c r="ES29" i="11"/>
  <c r="ET45" i="11"/>
  <c r="BP23" i="11"/>
  <c r="BQ42" i="11"/>
  <c r="BN37" i="11"/>
  <c r="ET37" i="11" s="1"/>
  <c r="BO25" i="11"/>
  <c r="BP5" i="11"/>
  <c r="BO45" i="11"/>
  <c r="CN103" i="11"/>
  <c r="CL103" i="11"/>
  <c r="BQ38" i="11"/>
  <c r="BO21" i="11"/>
  <c r="BO10" i="11"/>
  <c r="BO9" i="11"/>
  <c r="BP15" i="11"/>
  <c r="BO17" i="11"/>
  <c r="EU235" i="11"/>
  <c r="BN6" i="11"/>
  <c r="CN135" i="11"/>
  <c r="CL135" i="11"/>
  <c r="BN29" i="11"/>
  <c r="ET29" i="11" s="1"/>
  <c r="BO33" i="11"/>
  <c r="BO19" i="11"/>
  <c r="BO41" i="11"/>
  <c r="BP27" i="11"/>
  <c r="BO18" i="11"/>
  <c r="CH53" i="11"/>
  <c r="BQ14" i="11"/>
  <c r="BQ26" i="11"/>
  <c r="CN164" i="11"/>
  <c r="CL164" i="11"/>
  <c r="CM164" i="11"/>
  <c r="CB195" i="11"/>
  <c r="CD132" i="11"/>
  <c r="CD56" i="11"/>
  <c r="CE187" i="11"/>
  <c r="CF187" i="11"/>
  <c r="CB48" i="11"/>
  <c r="CH144" i="11"/>
  <c r="CH121" i="11"/>
  <c r="CB76" i="11"/>
  <c r="CC76" i="11"/>
  <c r="CG113" i="11"/>
  <c r="CD88" i="11"/>
  <c r="CE88" i="11"/>
  <c r="CE103" i="11"/>
  <c r="CF11" i="11"/>
  <c r="CB58" i="11"/>
  <c r="CH101" i="11"/>
  <c r="CD52" i="11"/>
  <c r="CD108" i="11"/>
  <c r="CD36" i="11"/>
  <c r="ES195" i="11"/>
  <c r="CE71" i="11"/>
  <c r="CF71" i="11"/>
  <c r="CG104" i="11"/>
  <c r="CG133" i="11"/>
  <c r="CD112" i="11"/>
  <c r="CE8" i="11"/>
  <c r="CG108" i="11"/>
  <c r="CD102" i="11"/>
  <c r="CD96" i="11"/>
  <c r="CG129" i="11"/>
  <c r="CH129" i="11"/>
  <c r="CM7" i="11"/>
  <c r="CK7" i="11"/>
  <c r="ET202" i="11"/>
  <c r="CB74" i="11"/>
  <c r="CC74" i="11"/>
  <c r="CG109" i="11"/>
  <c r="CG96" i="11"/>
  <c r="CH109" i="11"/>
  <c r="CB62" i="11"/>
  <c r="CD143" i="11"/>
  <c r="CD28" i="11"/>
  <c r="CH145" i="11"/>
  <c r="CE122" i="11"/>
  <c r="CD122" i="11"/>
  <c r="CC93" i="11"/>
  <c r="CG101" i="11"/>
  <c r="CB130" i="11"/>
  <c r="CC130" i="11"/>
  <c r="CH125" i="11"/>
  <c r="CD136" i="11"/>
  <c r="CD40" i="11"/>
  <c r="CD128" i="11"/>
  <c r="CE128" i="11"/>
  <c r="CB140" i="11"/>
  <c r="CK151" i="11"/>
  <c r="CL151" i="11"/>
  <c r="CB66" i="11"/>
  <c r="CC66" i="11"/>
  <c r="CB70" i="11"/>
  <c r="CC70" i="11"/>
  <c r="ET246" i="11"/>
  <c r="CM31" i="11"/>
  <c r="CK31" i="11"/>
  <c r="CE171" i="11"/>
  <c r="CF171" i="11"/>
  <c r="CE87" i="11"/>
  <c r="CF87" i="11"/>
  <c r="CG100" i="11"/>
  <c r="CG116" i="11"/>
  <c r="CB78" i="11"/>
  <c r="CC78" i="11"/>
  <c r="CG73" i="11"/>
  <c r="CH73" i="11"/>
  <c r="CB86" i="11"/>
  <c r="CC86" i="11"/>
  <c r="CB82" i="11"/>
  <c r="CC82" i="11"/>
  <c r="CG53" i="11"/>
  <c r="CI143" i="11"/>
  <c r="CD148" i="11"/>
  <c r="CE148" i="11"/>
  <c r="CE111" i="11"/>
  <c r="CD110" i="11"/>
  <c r="CG137" i="11"/>
  <c r="CD124" i="11"/>
  <c r="CE124" i="11"/>
  <c r="CE135" i="11"/>
  <c r="CD104" i="11"/>
  <c r="CE115" i="11"/>
  <c r="CF115" i="11"/>
  <c r="CF35" i="11"/>
  <c r="CE127" i="11"/>
  <c r="CF127" i="11"/>
  <c r="CF7" i="11"/>
  <c r="CF138" i="11"/>
  <c r="CG125" i="11"/>
  <c r="CF31" i="11"/>
  <c r="CN163" i="11"/>
  <c r="CL163" i="11"/>
  <c r="CF34" i="11"/>
  <c r="CJ142" i="11"/>
  <c r="CD118" i="11"/>
  <c r="CE118" i="11"/>
  <c r="CH152" i="11"/>
  <c r="CI152" i="11"/>
  <c r="CJ8" i="11"/>
  <c r="CH16" i="11"/>
  <c r="CH113" i="11"/>
  <c r="CF39" i="11"/>
  <c r="CE75" i="11"/>
  <c r="CD24" i="11"/>
  <c r="CB80" i="11"/>
  <c r="CC80" i="11"/>
  <c r="CD94" i="11"/>
  <c r="CD114" i="11"/>
  <c r="CE114" i="11"/>
  <c r="CH97" i="11"/>
  <c r="CB64" i="11"/>
  <c r="CC64" i="11"/>
  <c r="CE83" i="11"/>
  <c r="CB54" i="11"/>
  <c r="CB126" i="11"/>
  <c r="CC126" i="11"/>
  <c r="CB134" i="11"/>
  <c r="EU243" i="11"/>
  <c r="ET250" i="11"/>
  <c r="CE123" i="11"/>
  <c r="CF123" i="11"/>
  <c r="CD176" i="11"/>
  <c r="CE176" i="11"/>
  <c r="CD100" i="11"/>
  <c r="CF146" i="11"/>
  <c r="CG146" i="11"/>
  <c r="CD72" i="11"/>
  <c r="CE72" i="11"/>
  <c r="CC173" i="11"/>
  <c r="CD173" i="11"/>
  <c r="CM35" i="11"/>
  <c r="CK35" i="11"/>
  <c r="CE16" i="11"/>
  <c r="CE107" i="11"/>
  <c r="CG97" i="11"/>
  <c r="CE95" i="11"/>
  <c r="CB60" i="11"/>
  <c r="CG121" i="11"/>
  <c r="CD98" i="11"/>
  <c r="CG89" i="11"/>
  <c r="CH89" i="11"/>
  <c r="CE99" i="11"/>
  <c r="CD120" i="11"/>
  <c r="CH154" i="11"/>
  <c r="CB90" i="11"/>
  <c r="CD32" i="11"/>
  <c r="CJ150" i="11"/>
  <c r="CK150" i="11"/>
  <c r="CD116" i="11"/>
  <c r="CF83" i="11"/>
  <c r="CB50" i="11"/>
  <c r="CF43" i="11"/>
  <c r="CD160" i="11"/>
  <c r="CG112" i="11"/>
  <c r="CE63" i="11"/>
  <c r="CN166" i="11"/>
  <c r="CL166" i="11"/>
  <c r="CM166" i="11"/>
  <c r="CF75" i="11"/>
  <c r="EU193" i="11"/>
  <c r="EW206" i="11"/>
  <c r="EU232" i="11"/>
  <c r="ET240" i="11"/>
  <c r="EU192" i="11"/>
  <c r="EV257" i="11"/>
  <c r="EU204" i="11"/>
  <c r="ET194" i="11"/>
  <c r="ET248" i="11"/>
  <c r="ET82" i="11"/>
  <c r="ES73" i="11"/>
  <c r="ES135" i="11"/>
  <c r="ES157" i="11"/>
  <c r="ES130" i="11"/>
  <c r="ES128" i="11"/>
  <c r="ET44" i="11"/>
  <c r="ES59" i="11"/>
  <c r="ES25" i="11"/>
  <c r="ES138" i="11"/>
  <c r="ES94" i="11"/>
  <c r="ES69" i="11"/>
  <c r="ES141" i="11"/>
  <c r="ET38" i="11"/>
  <c r="ET80" i="11"/>
  <c r="ES147" i="11"/>
  <c r="ES165" i="11"/>
  <c r="ES98" i="11"/>
  <c r="ES84" i="11"/>
  <c r="ES97" i="11"/>
  <c r="ES47" i="11"/>
  <c r="ET28" i="11"/>
  <c r="ET5" i="11"/>
  <c r="ET74" i="11"/>
  <c r="ES75" i="11"/>
  <c r="ES18" i="11"/>
  <c r="ET62" i="11"/>
  <c r="ES142" i="11"/>
  <c r="ES121" i="11"/>
  <c r="ES85" i="11"/>
  <c r="ES140" i="11"/>
  <c r="ES139" i="11"/>
  <c r="ES114" i="11"/>
  <c r="ES120" i="11"/>
  <c r="ES61" i="11"/>
  <c r="ES163" i="11"/>
  <c r="ES79" i="11"/>
  <c r="ES87" i="11"/>
  <c r="ES154" i="11"/>
  <c r="ES71" i="11"/>
  <c r="ES48" i="11"/>
  <c r="ES99" i="11"/>
  <c r="ES155" i="11"/>
  <c r="ES156" i="11"/>
  <c r="ET9" i="11"/>
  <c r="ES122" i="11"/>
  <c r="ES107" i="11"/>
  <c r="ES6" i="11"/>
  <c r="ES63" i="11"/>
  <c r="ET86" i="11"/>
  <c r="ET10" i="11"/>
  <c r="ES108" i="11"/>
  <c r="ES52" i="11"/>
  <c r="ET57" i="11"/>
  <c r="ES23" i="11"/>
  <c r="ES150" i="11"/>
  <c r="ES115" i="11"/>
  <c r="ES113" i="11"/>
  <c r="ES20" i="11"/>
  <c r="ES43" i="11"/>
  <c r="ES100" i="11"/>
  <c r="ES65" i="11"/>
  <c r="ET50" i="11"/>
  <c r="ET11" i="11"/>
  <c r="ES81" i="11"/>
  <c r="ES76" i="11"/>
  <c r="ES153" i="11"/>
  <c r="ES151" i="11"/>
  <c r="EU26" i="11"/>
  <c r="ES49" i="11"/>
  <c r="ET41" i="11"/>
  <c r="ES8" i="11"/>
  <c r="ES168" i="11"/>
  <c r="ES105" i="11"/>
  <c r="ET32" i="11"/>
  <c r="ES68" i="11"/>
  <c r="ES129" i="11"/>
  <c r="ES126" i="11"/>
  <c r="ES24" i="11"/>
  <c r="ES106" i="11"/>
  <c r="ES170" i="11"/>
  <c r="ES55" i="11"/>
  <c r="ES131" i="11"/>
  <c r="ES159" i="11"/>
  <c r="ES109" i="11"/>
  <c r="ES101" i="11"/>
  <c r="ES103" i="11"/>
  <c r="ES104" i="11"/>
  <c r="ES89" i="11"/>
  <c r="ES83" i="11"/>
  <c r="ET30" i="11"/>
  <c r="ES144" i="11"/>
  <c r="ES67" i="11"/>
  <c r="ES161" i="11"/>
  <c r="ES77" i="11"/>
  <c r="ET70" i="11"/>
  <c r="EU42" i="11"/>
  <c r="ES40" i="11"/>
  <c r="ET72" i="11"/>
  <c r="ET7" i="11"/>
  <c r="ES164" i="11"/>
  <c r="ES132" i="11"/>
  <c r="ES137" i="11"/>
  <c r="ES53" i="11"/>
  <c r="ET54" i="11"/>
  <c r="ET66" i="11"/>
  <c r="ES118" i="11"/>
  <c r="ES136" i="11"/>
  <c r="ES145" i="11"/>
  <c r="ES102" i="11"/>
  <c r="ES124" i="11"/>
  <c r="ES152" i="11"/>
  <c r="ES117" i="11"/>
  <c r="ES95" i="11"/>
  <c r="ES39" i="11"/>
  <c r="ES171" i="11"/>
  <c r="ES91" i="11"/>
  <c r="ES16" i="11"/>
  <c r="ES143" i="11"/>
  <c r="ES146" i="11"/>
  <c r="ET36" i="11"/>
  <c r="ES92" i="11"/>
  <c r="ES93" i="11"/>
  <c r="ES116" i="11"/>
  <c r="ES51" i="11"/>
  <c r="ET14" i="11"/>
  <c r="ET88" i="11"/>
  <c r="ES27" i="11"/>
  <c r="ES160" i="11"/>
  <c r="ES166" i="11"/>
  <c r="ES35" i="11"/>
  <c r="ET40" i="11"/>
  <c r="ET90" i="11"/>
  <c r="ET103" i="11"/>
  <c r="ET167" i="11"/>
  <c r="EV42" i="11"/>
  <c r="ET185" i="11"/>
  <c r="ET161" i="11"/>
  <c r="ET49" i="11"/>
  <c r="ET152" i="11"/>
  <c r="ET190" i="11"/>
  <c r="ET174" i="11"/>
  <c r="ET188" i="11"/>
  <c r="ET89" i="11"/>
  <c r="ET173" i="11"/>
  <c r="ET58" i="11"/>
  <c r="ET134" i="11"/>
  <c r="ES162" i="11"/>
  <c r="ES125" i="11"/>
  <c r="ES169" i="11"/>
  <c r="ET78" i="11"/>
  <c r="ES90" i="11"/>
  <c r="ET178" i="11"/>
  <c r="ET22" i="11"/>
  <c r="ES148" i="11"/>
  <c r="ET189" i="11"/>
  <c r="ES110" i="11"/>
  <c r="EU58" i="11"/>
  <c r="ES21" i="11"/>
  <c r="ET12" i="11"/>
  <c r="ET175" i="11"/>
  <c r="EU15" i="11"/>
  <c r="ET96" i="11"/>
  <c r="ES149" i="11"/>
  <c r="ET17" i="11"/>
  <c r="ES167" i="11"/>
  <c r="ET187" i="11"/>
  <c r="ET176" i="11"/>
  <c r="ET179" i="11"/>
  <c r="ET183" i="11"/>
  <c r="ET21" i="11"/>
  <c r="ET181" i="11"/>
  <c r="ET15" i="11"/>
  <c r="ES133" i="11"/>
  <c r="EU64" i="11"/>
  <c r="EP261" i="11"/>
  <c r="BQ4" i="11"/>
  <c r="DA261" i="11"/>
  <c r="EQ4" i="11"/>
  <c r="W261" i="11"/>
  <c r="BL261" i="11"/>
  <c r="EU227" i="11" l="1"/>
  <c r="BO47" i="11"/>
  <c r="EV220" i="11"/>
  <c r="ET225" i="11"/>
  <c r="EU236" i="11"/>
  <c r="EV212" i="11"/>
  <c r="EV217" i="11"/>
  <c r="EV203" i="11"/>
  <c r="ET191" i="11"/>
  <c r="EV239" i="11"/>
  <c r="ET252" i="11"/>
  <c r="BO191" i="11"/>
  <c r="BO180" i="11"/>
  <c r="BR204" i="11"/>
  <c r="BQ220" i="11"/>
  <c r="BQ203" i="11"/>
  <c r="BP236" i="11"/>
  <c r="BO211" i="11"/>
  <c r="EU211" i="11" s="1"/>
  <c r="BO233" i="11"/>
  <c r="BR199" i="11"/>
  <c r="BQ239" i="11"/>
  <c r="EW239" i="11" s="1"/>
  <c r="BQ212" i="11"/>
  <c r="EW212" i="11" s="1"/>
  <c r="BR257" i="11"/>
  <c r="EU241" i="11"/>
  <c r="BP245" i="11"/>
  <c r="EV245" i="11" s="1"/>
  <c r="BO241" i="11"/>
  <c r="BO252" i="11"/>
  <c r="ET233" i="11"/>
  <c r="BT243" i="11"/>
  <c r="BQ217" i="11"/>
  <c r="BO225" i="11"/>
  <c r="BQ183" i="11"/>
  <c r="ET230" i="11"/>
  <c r="ET238" i="11"/>
  <c r="BO242" i="11"/>
  <c r="EU242" i="11" s="1"/>
  <c r="BO238" i="11"/>
  <c r="BO230" i="11"/>
  <c r="BO209" i="11"/>
  <c r="EU209" i="11" s="1"/>
  <c r="BQ246" i="11"/>
  <c r="ET186" i="11"/>
  <c r="ET205" i="11"/>
  <c r="BP91" i="11"/>
  <c r="BQ249" i="11"/>
  <c r="EW249" i="11" s="1"/>
  <c r="BQ193" i="11"/>
  <c r="BU162" i="11"/>
  <c r="BP205" i="11"/>
  <c r="BO186" i="11"/>
  <c r="BP159" i="11"/>
  <c r="BP251" i="11"/>
  <c r="BR153" i="11"/>
  <c r="ET251" i="11"/>
  <c r="BP240" i="11"/>
  <c r="BR169" i="11"/>
  <c r="BP201" i="11"/>
  <c r="EV201" i="11" s="1"/>
  <c r="BS139" i="11"/>
  <c r="BQ174" i="11"/>
  <c r="BO177" i="11"/>
  <c r="EU177" i="11" s="1"/>
  <c r="ET258" i="11"/>
  <c r="ET200" i="11"/>
  <c r="BO254" i="11"/>
  <c r="BP196" i="11"/>
  <c r="EV196" i="11" s="1"/>
  <c r="ET254" i="11"/>
  <c r="CE55" i="11"/>
  <c r="BO200" i="11"/>
  <c r="BO258" i="11"/>
  <c r="BP259" i="11"/>
  <c r="EV247" i="11"/>
  <c r="ET198" i="11"/>
  <c r="EV256" i="11"/>
  <c r="EU223" i="11"/>
  <c r="EU234" i="11"/>
  <c r="CH63" i="11"/>
  <c r="BQ189" i="11"/>
  <c r="BR232" i="11"/>
  <c r="ET244" i="11"/>
  <c r="BO244" i="11"/>
  <c r="BQ247" i="11"/>
  <c r="CG141" i="11"/>
  <c r="BP85" i="11"/>
  <c r="BP223" i="11"/>
  <c r="BO68" i="11"/>
  <c r="BP51" i="11"/>
  <c r="BQ250" i="11"/>
  <c r="BQ256" i="11"/>
  <c r="BP231" i="11"/>
  <c r="EV231" i="11" s="1"/>
  <c r="BO79" i="11"/>
  <c r="BP234" i="11"/>
  <c r="BP237" i="11"/>
  <c r="EV237" i="11" s="1"/>
  <c r="BP190" i="11"/>
  <c r="BO198" i="11"/>
  <c r="BQ222" i="11"/>
  <c r="EW222" i="11" s="1"/>
  <c r="EV210" i="11"/>
  <c r="EU224" i="11"/>
  <c r="EU228" i="11"/>
  <c r="ET182" i="11"/>
  <c r="ET46" i="11"/>
  <c r="EU215" i="11"/>
  <c r="ET226" i="11"/>
  <c r="ET221" i="11"/>
  <c r="EV214" i="11"/>
  <c r="BP168" i="11"/>
  <c r="BT156" i="11"/>
  <c r="BP165" i="11"/>
  <c r="EU216" i="11"/>
  <c r="BP229" i="11"/>
  <c r="BQ216" i="11"/>
  <c r="BP224" i="11"/>
  <c r="BO59" i="11"/>
  <c r="BQ235" i="11"/>
  <c r="BO84" i="11"/>
  <c r="EU84" i="11" s="1"/>
  <c r="CF55" i="11"/>
  <c r="CB167" i="11"/>
  <c r="BO132" i="11"/>
  <c r="BQ207" i="11"/>
  <c r="EW207" i="11" s="1"/>
  <c r="BP228" i="11"/>
  <c r="BQ175" i="11"/>
  <c r="BO184" i="11"/>
  <c r="EU184" i="11" s="1"/>
  <c r="BP119" i="11"/>
  <c r="EU253" i="11"/>
  <c r="EU229" i="11"/>
  <c r="BP44" i="11"/>
  <c r="BP57" i="11"/>
  <c r="BQ214" i="11"/>
  <c r="BP248" i="11"/>
  <c r="BO182" i="11"/>
  <c r="BP65" i="11"/>
  <c r="BP188" i="11"/>
  <c r="BP215" i="11"/>
  <c r="BU155" i="11"/>
  <c r="BQ219" i="11"/>
  <c r="EW219" i="11" s="1"/>
  <c r="CH141" i="11"/>
  <c r="BS161" i="11"/>
  <c r="BO226" i="11"/>
  <c r="BO221" i="11"/>
  <c r="BR192" i="11"/>
  <c r="BP202" i="11"/>
  <c r="CN93" i="11"/>
  <c r="CL93" i="11"/>
  <c r="BS109" i="11"/>
  <c r="BR109" i="11"/>
  <c r="BP194" i="11"/>
  <c r="BP157" i="11"/>
  <c r="BP67" i="11"/>
  <c r="BP150" i="11"/>
  <c r="BP92" i="11"/>
  <c r="CN137" i="11"/>
  <c r="CL137" i="11"/>
  <c r="BP185" i="11"/>
  <c r="BQ210" i="11"/>
  <c r="BP12" i="11"/>
  <c r="BR178" i="11"/>
  <c r="BO46" i="11"/>
  <c r="BP253" i="11"/>
  <c r="BO117" i="11"/>
  <c r="BU158" i="11"/>
  <c r="BP149" i="11"/>
  <c r="BP131" i="11"/>
  <c r="BR105" i="11"/>
  <c r="EU255" i="11"/>
  <c r="ET197" i="11"/>
  <c r="BP255" i="11"/>
  <c r="BU227" i="11"/>
  <c r="BP218" i="11"/>
  <c r="EV218" i="11" s="1"/>
  <c r="BQ208" i="11"/>
  <c r="BP77" i="11"/>
  <c r="BP22" i="11"/>
  <c r="BP49" i="11"/>
  <c r="EU218" i="11"/>
  <c r="BP179" i="11"/>
  <c r="BP61" i="11"/>
  <c r="BO197" i="11"/>
  <c r="BP30" i="11"/>
  <c r="EV30" i="11" s="1"/>
  <c r="BP213" i="11"/>
  <c r="BP69" i="11"/>
  <c r="BZ147" i="11"/>
  <c r="BP20" i="11"/>
  <c r="BO106" i="11"/>
  <c r="BO13" i="11"/>
  <c r="BP81" i="11"/>
  <c r="BP181" i="11"/>
  <c r="BP172" i="11"/>
  <c r="CG170" i="11"/>
  <c r="BR26" i="11"/>
  <c r="BP18" i="11"/>
  <c r="BO37" i="11"/>
  <c r="EU37" i="11" s="1"/>
  <c r="BR42" i="11"/>
  <c r="BO6" i="11"/>
  <c r="BR14" i="11"/>
  <c r="CJ53" i="11"/>
  <c r="BQ5" i="11"/>
  <c r="BP25" i="11"/>
  <c r="BQ23" i="11"/>
  <c r="BQ27" i="11"/>
  <c r="BP19" i="11"/>
  <c r="BP17" i="11"/>
  <c r="BQ15" i="11"/>
  <c r="BP10" i="11"/>
  <c r="BR38" i="11"/>
  <c r="EU45" i="11"/>
  <c r="BP41" i="11"/>
  <c r="BP33" i="11"/>
  <c r="BO29" i="11"/>
  <c r="EV235" i="11"/>
  <c r="BP9" i="11"/>
  <c r="BP21" i="11"/>
  <c r="BP45" i="11"/>
  <c r="EV45" i="11" s="1"/>
  <c r="CJ154" i="11"/>
  <c r="CG176" i="11"/>
  <c r="CF176" i="11"/>
  <c r="CJ16" i="11"/>
  <c r="CF104" i="11"/>
  <c r="CD70" i="11"/>
  <c r="CE70" i="11"/>
  <c r="CF122" i="11"/>
  <c r="CG122" i="11"/>
  <c r="CF160" i="11"/>
  <c r="CN150" i="11"/>
  <c r="CM150" i="11"/>
  <c r="CL150" i="11"/>
  <c r="CF32" i="11"/>
  <c r="CD90" i="11"/>
  <c r="CF120" i="11"/>
  <c r="CJ89" i="11"/>
  <c r="CI89" i="11"/>
  <c r="CF98" i="11"/>
  <c r="CG95" i="11"/>
  <c r="CG16" i="11"/>
  <c r="EU250" i="11"/>
  <c r="CD54" i="11"/>
  <c r="CF94" i="11"/>
  <c r="CJ152" i="11"/>
  <c r="CK152" i="11"/>
  <c r="CH34" i="11"/>
  <c r="CH7" i="11"/>
  <c r="CF110" i="11"/>
  <c r="CG111" i="11"/>
  <c r="CM143" i="11"/>
  <c r="CK143" i="11"/>
  <c r="CE82" i="11"/>
  <c r="CD82" i="11"/>
  <c r="CG120" i="11"/>
  <c r="CF40" i="11"/>
  <c r="CD62" i="11"/>
  <c r="CI109" i="11"/>
  <c r="CI108" i="11"/>
  <c r="CI104" i="11"/>
  <c r="CJ144" i="11"/>
  <c r="CG187" i="11"/>
  <c r="CH187" i="11"/>
  <c r="CF56" i="11"/>
  <c r="CD195" i="11"/>
  <c r="CH43" i="11"/>
  <c r="CG99" i="11"/>
  <c r="CD134" i="11"/>
  <c r="CG87" i="11"/>
  <c r="CH87" i="11"/>
  <c r="CD140" i="11"/>
  <c r="CJ125" i="11"/>
  <c r="CJ109" i="11"/>
  <c r="CJ129" i="11"/>
  <c r="CI129" i="11"/>
  <c r="CF108" i="11"/>
  <c r="CD60" i="11"/>
  <c r="CI97" i="11"/>
  <c r="CE173" i="11"/>
  <c r="CF173" i="11"/>
  <c r="CH146" i="11"/>
  <c r="CI146" i="11"/>
  <c r="CE126" i="11"/>
  <c r="CD126" i="11"/>
  <c r="CD64" i="11"/>
  <c r="CE64" i="11"/>
  <c r="CF114" i="11"/>
  <c r="CG114" i="11"/>
  <c r="CH39" i="11"/>
  <c r="CH31" i="11"/>
  <c r="CH138" i="11"/>
  <c r="CH127" i="11"/>
  <c r="CG127" i="11"/>
  <c r="CI137" i="11"/>
  <c r="CI53" i="11"/>
  <c r="CI73" i="11"/>
  <c r="CJ73" i="11"/>
  <c r="CD78" i="11"/>
  <c r="CE78" i="11"/>
  <c r="CI100" i="11"/>
  <c r="EU246" i="11"/>
  <c r="CM151" i="11"/>
  <c r="CN151" i="11"/>
  <c r="CI120" i="11"/>
  <c r="CF128" i="11"/>
  <c r="CG128" i="11"/>
  <c r="CE130" i="11"/>
  <c r="CD130" i="11"/>
  <c r="CE93" i="11"/>
  <c r="CJ145" i="11"/>
  <c r="CF28" i="11"/>
  <c r="EU202" i="11"/>
  <c r="CI133" i="11"/>
  <c r="CF52" i="11"/>
  <c r="CH11" i="11"/>
  <c r="CG103" i="11"/>
  <c r="CG88" i="11"/>
  <c r="CF88" i="11"/>
  <c r="CD48" i="11"/>
  <c r="CF132" i="11"/>
  <c r="CF100" i="11"/>
  <c r="CJ113" i="11"/>
  <c r="CF118" i="11"/>
  <c r="CG118" i="11"/>
  <c r="CI125" i="11"/>
  <c r="CH35" i="11"/>
  <c r="CF124" i="11"/>
  <c r="CG124" i="11"/>
  <c r="CF143" i="11"/>
  <c r="CI96" i="11"/>
  <c r="CF96" i="11"/>
  <c r="CF112" i="11"/>
  <c r="CD58" i="11"/>
  <c r="CI113" i="11"/>
  <c r="CH75" i="11"/>
  <c r="CG63" i="11"/>
  <c r="CI112" i="11"/>
  <c r="CD50" i="11"/>
  <c r="CF116" i="11"/>
  <c r="CI121" i="11"/>
  <c r="CG107" i="11"/>
  <c r="CF72" i="11"/>
  <c r="CG72" i="11"/>
  <c r="CG123" i="11"/>
  <c r="CH123" i="11"/>
  <c r="EV243" i="11"/>
  <c r="CG83" i="11"/>
  <c r="CJ97" i="11"/>
  <c r="CD80" i="11"/>
  <c r="CE80" i="11"/>
  <c r="CF24" i="11"/>
  <c r="CG75" i="11"/>
  <c r="CN8" i="11"/>
  <c r="CL8" i="11"/>
  <c r="CN142" i="11"/>
  <c r="CL142" i="11"/>
  <c r="CH115" i="11"/>
  <c r="CG115" i="11"/>
  <c r="CG135" i="11"/>
  <c r="CG148" i="11"/>
  <c r="CF148" i="11"/>
  <c r="CE86" i="11"/>
  <c r="CD86" i="11"/>
  <c r="CG171" i="11"/>
  <c r="CH171" i="11"/>
  <c r="CE66" i="11"/>
  <c r="CD66" i="11"/>
  <c r="CF136" i="11"/>
  <c r="CI101" i="11"/>
  <c r="CD74" i="11"/>
  <c r="CE74" i="11"/>
  <c r="CF102" i="11"/>
  <c r="CG8" i="11"/>
  <c r="CG71" i="11"/>
  <c r="CH71" i="11"/>
  <c r="ET195" i="11"/>
  <c r="CF36" i="11"/>
  <c r="CJ101" i="11"/>
  <c r="CH83" i="11"/>
  <c r="CD76" i="11"/>
  <c r="CE76" i="11"/>
  <c r="CJ121" i="11"/>
  <c r="EX206" i="11"/>
  <c r="EV193" i="11"/>
  <c r="EV204" i="11"/>
  <c r="EV192" i="11"/>
  <c r="EU248" i="11"/>
  <c r="EU194" i="11"/>
  <c r="EW257" i="11"/>
  <c r="EU240" i="11"/>
  <c r="EV232" i="11"/>
  <c r="ET98" i="11"/>
  <c r="EU12" i="11"/>
  <c r="EU44" i="11"/>
  <c r="ET52" i="11"/>
  <c r="ET16" i="11"/>
  <c r="ET172" i="11"/>
  <c r="ET106" i="11"/>
  <c r="ET43" i="11"/>
  <c r="EU36" i="11"/>
  <c r="EU54" i="11"/>
  <c r="ET91" i="11"/>
  <c r="ET53" i="11"/>
  <c r="ET104" i="11"/>
  <c r="ET39" i="11"/>
  <c r="ET126" i="11"/>
  <c r="EU70" i="11"/>
  <c r="ET77" i="11"/>
  <c r="ET85" i="11"/>
  <c r="EU88" i="11"/>
  <c r="ET122" i="11"/>
  <c r="ET171" i="11"/>
  <c r="ET113" i="11"/>
  <c r="ET115" i="11"/>
  <c r="ET107" i="11"/>
  <c r="ET159" i="11"/>
  <c r="ET170" i="11"/>
  <c r="EU32" i="11"/>
  <c r="ET105" i="11"/>
  <c r="ET137" i="11"/>
  <c r="ET120" i="11"/>
  <c r="ET73" i="11"/>
  <c r="ET67" i="11"/>
  <c r="ET160" i="11"/>
  <c r="ET108" i="11"/>
  <c r="ET69" i="11"/>
  <c r="ET55" i="11"/>
  <c r="ET48" i="11"/>
  <c r="ET76" i="11"/>
  <c r="EU82" i="11"/>
  <c r="ET60" i="11"/>
  <c r="ET148" i="11"/>
  <c r="ET139" i="11"/>
  <c r="EU5" i="11"/>
  <c r="ET145" i="11"/>
  <c r="ET164" i="11"/>
  <c r="EU11" i="11"/>
  <c r="ET142" i="11"/>
  <c r="ET156" i="11"/>
  <c r="ET100" i="11"/>
  <c r="ET124" i="11"/>
  <c r="ET141" i="11"/>
  <c r="ET168" i="11"/>
  <c r="ET151" i="11"/>
  <c r="ET125" i="11"/>
  <c r="ET75" i="11"/>
  <c r="ET166" i="11"/>
  <c r="ET47" i="11"/>
  <c r="ET97" i="11"/>
  <c r="ET101" i="11"/>
  <c r="ET155" i="11"/>
  <c r="ET79" i="11"/>
  <c r="ET132" i="11"/>
  <c r="ET140" i="11"/>
  <c r="ET27" i="11"/>
  <c r="EU78" i="11"/>
  <c r="ET68" i="11"/>
  <c r="ET123" i="11"/>
  <c r="ET35" i="11"/>
  <c r="EU10" i="11"/>
  <c r="ET63" i="11"/>
  <c r="ET109" i="11"/>
  <c r="ET118" i="11"/>
  <c r="EU66" i="11"/>
  <c r="EV26" i="11"/>
  <c r="EU72" i="11"/>
  <c r="EU74" i="11"/>
  <c r="EU50" i="11"/>
  <c r="EU86" i="11"/>
  <c r="ET102" i="11"/>
  <c r="ET129" i="11"/>
  <c r="ET8" i="11"/>
  <c r="ET93" i="11"/>
  <c r="EU80" i="11"/>
  <c r="ET59" i="11"/>
  <c r="ET87" i="11"/>
  <c r="ET153" i="11"/>
  <c r="ET154" i="11"/>
  <c r="ET61" i="11"/>
  <c r="ET158" i="11"/>
  <c r="ET147" i="11"/>
  <c r="ET95" i="11"/>
  <c r="ET31" i="11"/>
  <c r="EU9" i="11"/>
  <c r="ET121" i="11"/>
  <c r="ET99" i="11"/>
  <c r="ET162" i="11"/>
  <c r="ET33" i="11"/>
  <c r="ET20" i="11"/>
  <c r="ET25" i="11"/>
  <c r="ET136" i="11"/>
  <c r="ET149" i="11"/>
  <c r="EU30" i="11"/>
  <c r="ET83" i="11"/>
  <c r="ET51" i="11"/>
  <c r="ET116" i="11"/>
  <c r="ET165" i="11"/>
  <c r="ET92" i="11"/>
  <c r="ET94" i="11"/>
  <c r="EU110" i="11"/>
  <c r="ET110" i="11"/>
  <c r="ET117" i="11"/>
  <c r="ET24" i="11"/>
  <c r="ET130" i="11"/>
  <c r="ET169" i="11"/>
  <c r="EU62" i="11"/>
  <c r="ET81" i="11"/>
  <c r="ET144" i="11"/>
  <c r="EU14" i="11"/>
  <c r="ET138" i="11"/>
  <c r="ET71" i="11"/>
  <c r="ET65" i="11"/>
  <c r="ET114" i="11"/>
  <c r="ET135" i="11"/>
  <c r="EU57" i="11"/>
  <c r="ET146" i="11"/>
  <c r="ET131" i="11"/>
  <c r="EU28" i="11"/>
  <c r="ET84" i="11"/>
  <c r="ET150" i="11"/>
  <c r="EU38" i="11"/>
  <c r="ET128" i="11"/>
  <c r="ET163" i="11"/>
  <c r="EU41" i="11"/>
  <c r="EU7" i="11"/>
  <c r="ET18" i="11"/>
  <c r="ET23" i="11"/>
  <c r="ET6" i="11"/>
  <c r="EU143" i="11"/>
  <c r="ET143" i="11"/>
  <c r="ET157" i="11"/>
  <c r="EU176" i="11"/>
  <c r="EU189" i="11"/>
  <c r="EU164" i="11"/>
  <c r="EU112" i="11"/>
  <c r="EU183" i="11"/>
  <c r="EU179" i="11"/>
  <c r="EU187" i="11"/>
  <c r="ET56" i="11"/>
  <c r="EU154" i="11"/>
  <c r="EU89" i="11"/>
  <c r="EU188" i="11"/>
  <c r="EU185" i="11"/>
  <c r="EU40" i="11"/>
  <c r="EU25" i="11"/>
  <c r="ET19" i="11"/>
  <c r="EU119" i="11"/>
  <c r="EU83" i="11"/>
  <c r="EU181" i="11"/>
  <c r="EU175" i="11"/>
  <c r="EU178" i="11"/>
  <c r="EU56" i="11"/>
  <c r="EV34" i="11"/>
  <c r="ET133" i="11"/>
  <c r="ET112" i="11"/>
  <c r="EU23" i="11"/>
  <c r="ET119" i="11"/>
  <c r="EU173" i="11"/>
  <c r="EU174" i="11"/>
  <c r="EU190" i="11"/>
  <c r="ET111" i="11"/>
  <c r="EU134" i="11"/>
  <c r="ET127" i="11"/>
  <c r="BM261" i="11"/>
  <c r="EQ261" i="11"/>
  <c r="BR4" i="11"/>
  <c r="DB261" i="11"/>
  <c r="X261" i="11"/>
  <c r="ER4" i="11"/>
  <c r="BP47" i="11" l="1"/>
  <c r="EV227" i="11"/>
  <c r="EU191" i="11"/>
  <c r="EU233" i="11"/>
  <c r="EU225" i="11"/>
  <c r="EV236" i="11"/>
  <c r="EW220" i="11"/>
  <c r="EW217" i="11"/>
  <c r="EX199" i="11"/>
  <c r="BR212" i="11"/>
  <c r="BP225" i="11"/>
  <c r="BP252" i="11"/>
  <c r="BS257" i="11"/>
  <c r="BR239" i="11"/>
  <c r="EU252" i="11"/>
  <c r="BU243" i="11"/>
  <c r="BP241" i="11"/>
  <c r="EV241" i="11" s="1"/>
  <c r="BQ245" i="11"/>
  <c r="EW245" i="11" s="1"/>
  <c r="BP233" i="11"/>
  <c r="EV233" i="11" s="1"/>
  <c r="BR203" i="11"/>
  <c r="BS204" i="11"/>
  <c r="BP180" i="11"/>
  <c r="BR183" i="11"/>
  <c r="BS199" i="11"/>
  <c r="EW203" i="11"/>
  <c r="EU180" i="11"/>
  <c r="BR217" i="11"/>
  <c r="BP211" i="11"/>
  <c r="EV211" i="11" s="1"/>
  <c r="BQ236" i="11"/>
  <c r="BR220" i="11"/>
  <c r="BP191" i="11"/>
  <c r="EU238" i="11"/>
  <c r="EU230" i="11"/>
  <c r="BP238" i="11"/>
  <c r="BP209" i="11"/>
  <c r="EV209" i="11" s="1"/>
  <c r="BP242" i="11"/>
  <c r="EV242" i="11" s="1"/>
  <c r="CG55" i="11"/>
  <c r="BR246" i="11"/>
  <c r="BP230" i="11"/>
  <c r="EU186" i="11"/>
  <c r="BQ240" i="11"/>
  <c r="BQ251" i="11"/>
  <c r="BQ159" i="11"/>
  <c r="BR249" i="11"/>
  <c r="EX249" i="11" s="1"/>
  <c r="EU205" i="11"/>
  <c r="BT139" i="11"/>
  <c r="BS169" i="11"/>
  <c r="BS153" i="11"/>
  <c r="BP186" i="11"/>
  <c r="BQ205" i="11"/>
  <c r="EU251" i="11"/>
  <c r="BQ91" i="11"/>
  <c r="BP177" i="11"/>
  <c r="EV177" i="11" s="1"/>
  <c r="BR174" i="11"/>
  <c r="BQ201" i="11"/>
  <c r="EW201" i="11" s="1"/>
  <c r="BV162" i="11"/>
  <c r="BR193" i="11"/>
  <c r="EU258" i="11"/>
  <c r="EU200" i="11"/>
  <c r="EU254" i="11"/>
  <c r="BP258" i="11"/>
  <c r="BP200" i="11"/>
  <c r="EV259" i="11"/>
  <c r="BQ259" i="11"/>
  <c r="EW259" i="11" s="1"/>
  <c r="BQ196" i="11"/>
  <c r="EW196" i="11" s="1"/>
  <c r="BP254" i="11"/>
  <c r="EV223" i="11"/>
  <c r="EU244" i="11"/>
  <c r="EW256" i="11"/>
  <c r="EW247" i="11"/>
  <c r="BQ51" i="11"/>
  <c r="EU198" i="11"/>
  <c r="BR256" i="11"/>
  <c r="BP244" i="11"/>
  <c r="EV234" i="11"/>
  <c r="BR250" i="11"/>
  <c r="CJ63" i="11"/>
  <c r="BQ234" i="11"/>
  <c r="BQ223" i="11"/>
  <c r="BQ85" i="11"/>
  <c r="BR189" i="11"/>
  <c r="CI141" i="11"/>
  <c r="BQ190" i="11"/>
  <c r="BP79" i="11"/>
  <c r="BP68" i="11"/>
  <c r="BR222" i="11"/>
  <c r="EX222" i="11" s="1"/>
  <c r="BP198" i="11"/>
  <c r="BQ237" i="11"/>
  <c r="EW237" i="11" s="1"/>
  <c r="BQ231" i="11"/>
  <c r="EW231" i="11" s="1"/>
  <c r="BR247" i="11"/>
  <c r="BS232" i="11"/>
  <c r="EU182" i="11"/>
  <c r="EU221" i="11"/>
  <c r="EV215" i="11"/>
  <c r="EW214" i="11"/>
  <c r="EV228" i="11"/>
  <c r="EV253" i="11"/>
  <c r="EU46" i="11"/>
  <c r="EW210" i="11"/>
  <c r="EU226" i="11"/>
  <c r="EV224" i="11"/>
  <c r="BS178" i="11"/>
  <c r="BR210" i="11"/>
  <c r="BQ92" i="11"/>
  <c r="BQ157" i="11"/>
  <c r="BQ194" i="11"/>
  <c r="BQ202" i="11"/>
  <c r="BP226" i="11"/>
  <c r="BQ65" i="11"/>
  <c r="BP182" i="11"/>
  <c r="EV229" i="11"/>
  <c r="BQ119" i="11"/>
  <c r="BR175" i="11"/>
  <c r="BQ228" i="11"/>
  <c r="BP132" i="11"/>
  <c r="CH55" i="11"/>
  <c r="BP84" i="11"/>
  <c r="BP59" i="11"/>
  <c r="BR216" i="11"/>
  <c r="BQ229" i="11"/>
  <c r="EV216" i="11"/>
  <c r="BU156" i="11"/>
  <c r="BQ185" i="11"/>
  <c r="BQ67" i="11"/>
  <c r="BP221" i="11"/>
  <c r="CJ141" i="11"/>
  <c r="BQ215" i="11"/>
  <c r="BQ188" i="11"/>
  <c r="BR214" i="11"/>
  <c r="BQ44" i="11"/>
  <c r="BQ253" i="11"/>
  <c r="BQ12" i="11"/>
  <c r="BR150" i="11"/>
  <c r="BQ150" i="11"/>
  <c r="BS192" i="11"/>
  <c r="BV155" i="11"/>
  <c r="BQ57" i="11"/>
  <c r="BP184" i="11"/>
  <c r="EV184" i="11" s="1"/>
  <c r="BR207" i="11"/>
  <c r="EX207" i="11" s="1"/>
  <c r="CC167" i="11"/>
  <c r="BR235" i="11"/>
  <c r="BQ224" i="11"/>
  <c r="BQ165" i="11"/>
  <c r="BP46" i="11"/>
  <c r="BT161" i="11"/>
  <c r="BR219" i="11"/>
  <c r="EX219" i="11" s="1"/>
  <c r="BQ248" i="11"/>
  <c r="BQ168" i="11"/>
  <c r="BQ131" i="11"/>
  <c r="BV158" i="11"/>
  <c r="BS105" i="11"/>
  <c r="BQ149" i="11"/>
  <c r="BP117" i="11"/>
  <c r="EV213" i="11"/>
  <c r="EV255" i="11"/>
  <c r="BP13" i="11"/>
  <c r="EV13" i="11" s="1"/>
  <c r="BV227" i="11"/>
  <c r="BQ181" i="11"/>
  <c r="BQ30" i="11"/>
  <c r="BQ22" i="11"/>
  <c r="BR208" i="11"/>
  <c r="CH170" i="11"/>
  <c r="BQ20" i="11"/>
  <c r="BQ61" i="11"/>
  <c r="EU197" i="11"/>
  <c r="EU13" i="11"/>
  <c r="EW208" i="11"/>
  <c r="BP106" i="11"/>
  <c r="CA147" i="11"/>
  <c r="BQ218" i="11"/>
  <c r="BQ255" i="11"/>
  <c r="BQ172" i="11"/>
  <c r="BQ81" i="11"/>
  <c r="BQ69" i="11"/>
  <c r="BQ213" i="11"/>
  <c r="BP197" i="11"/>
  <c r="BQ179" i="11"/>
  <c r="BQ49" i="11"/>
  <c r="BQ77" i="11"/>
  <c r="EU29" i="11"/>
  <c r="BQ45" i="11"/>
  <c r="BQ21" i="11"/>
  <c r="BQ33" i="11"/>
  <c r="BS38" i="11"/>
  <c r="BR15" i="11"/>
  <c r="BQ19" i="11"/>
  <c r="BR23" i="11"/>
  <c r="BR5" i="11"/>
  <c r="BQ9" i="11"/>
  <c r="EW235" i="11"/>
  <c r="BQ25" i="11"/>
  <c r="BS14" i="11"/>
  <c r="BS42" i="11"/>
  <c r="BQ10" i="11"/>
  <c r="BQ17" i="11"/>
  <c r="BR27" i="11"/>
  <c r="BQ18" i="11"/>
  <c r="BS26" i="11"/>
  <c r="BP29" i="11"/>
  <c r="BQ41" i="11"/>
  <c r="CN53" i="11"/>
  <c r="CL53" i="11"/>
  <c r="BP6" i="11"/>
  <c r="BP37" i="11"/>
  <c r="EV37" i="11" s="1"/>
  <c r="CH136" i="11"/>
  <c r="CM112" i="11"/>
  <c r="CK112" i="11"/>
  <c r="CI63" i="11"/>
  <c r="CJ75" i="11"/>
  <c r="CM113" i="11"/>
  <c r="CK113" i="11"/>
  <c r="CH112" i="11"/>
  <c r="CH118" i="11"/>
  <c r="CI118" i="11"/>
  <c r="CM133" i="11"/>
  <c r="CK133" i="11"/>
  <c r="CJ39" i="11"/>
  <c r="CG173" i="11"/>
  <c r="CH173" i="11"/>
  <c r="CN109" i="11"/>
  <c r="CL109" i="11"/>
  <c r="CF195" i="11"/>
  <c r="CI111" i="11"/>
  <c r="CN152" i="11"/>
  <c r="CL152" i="11"/>
  <c r="CM152" i="11"/>
  <c r="CH94" i="11"/>
  <c r="EU195" i="11"/>
  <c r="CI8" i="11"/>
  <c r="CF86" i="11"/>
  <c r="CG86" i="11"/>
  <c r="CG80" i="11"/>
  <c r="CF80" i="11"/>
  <c r="CN97" i="11"/>
  <c r="CL97" i="11"/>
  <c r="CI123" i="11"/>
  <c r="CJ123" i="11"/>
  <c r="CH72" i="11"/>
  <c r="CI72" i="11"/>
  <c r="CH116" i="11"/>
  <c r="CH143" i="11"/>
  <c r="CH124" i="11"/>
  <c r="CI124" i="11"/>
  <c r="CM125" i="11"/>
  <c r="CK125" i="11"/>
  <c r="CH132" i="11"/>
  <c r="EV202" i="11"/>
  <c r="CM100" i="11"/>
  <c r="CK100" i="11"/>
  <c r="CM137" i="11"/>
  <c r="CK137" i="11"/>
  <c r="CH108" i="11"/>
  <c r="CJ43" i="11"/>
  <c r="CI187" i="11"/>
  <c r="CJ187" i="11"/>
  <c r="CM109" i="11"/>
  <c r="CK109" i="11"/>
  <c r="CJ7" i="11"/>
  <c r="CF54" i="11"/>
  <c r="EV250" i="11"/>
  <c r="CH98" i="11"/>
  <c r="CK89" i="11"/>
  <c r="CL89" i="11"/>
  <c r="CH32" i="11"/>
  <c r="CH104" i="11"/>
  <c r="CH176" i="11"/>
  <c r="CI176" i="11"/>
  <c r="CF76" i="11"/>
  <c r="CG76" i="11"/>
  <c r="CH36" i="11"/>
  <c r="CF74" i="11"/>
  <c r="CG74" i="11"/>
  <c r="CH96" i="11"/>
  <c r="CH100" i="11"/>
  <c r="CH52" i="11"/>
  <c r="CH28" i="11"/>
  <c r="CG93" i="11"/>
  <c r="CI127" i="11"/>
  <c r="CJ127" i="11"/>
  <c r="CF140" i="11"/>
  <c r="CI99" i="11"/>
  <c r="CK116" i="11"/>
  <c r="CF70" i="11"/>
  <c r="CG70" i="11"/>
  <c r="CL121" i="11"/>
  <c r="CN101" i="11"/>
  <c r="CL101" i="11"/>
  <c r="CH102" i="11"/>
  <c r="CM101" i="11"/>
  <c r="CK101" i="11"/>
  <c r="CI115" i="11"/>
  <c r="CJ115" i="11"/>
  <c r="CI75" i="11"/>
  <c r="CI83" i="11"/>
  <c r="EW243" i="11"/>
  <c r="CM121" i="11"/>
  <c r="CK121" i="11"/>
  <c r="CF58" i="11"/>
  <c r="CF48" i="11"/>
  <c r="CH88" i="11"/>
  <c r="CI88" i="11"/>
  <c r="CJ11" i="11"/>
  <c r="CN145" i="11"/>
  <c r="CL145" i="11"/>
  <c r="CJ138" i="11"/>
  <c r="CJ31" i="11"/>
  <c r="CJ146" i="11"/>
  <c r="CK146" i="11"/>
  <c r="CM97" i="11"/>
  <c r="CK97" i="11"/>
  <c r="CJ83" i="11"/>
  <c r="CK129" i="11"/>
  <c r="CL129" i="11"/>
  <c r="CN125" i="11"/>
  <c r="CL125" i="11"/>
  <c r="CH56" i="11"/>
  <c r="CF62" i="11"/>
  <c r="CF82" i="11"/>
  <c r="CG82" i="11"/>
  <c r="CH110" i="11"/>
  <c r="CK120" i="11"/>
  <c r="CH120" i="11"/>
  <c r="CN16" i="11"/>
  <c r="CL16" i="11"/>
  <c r="CI71" i="11"/>
  <c r="CJ71" i="11"/>
  <c r="CF66" i="11"/>
  <c r="CG66" i="11"/>
  <c r="CI171" i="11"/>
  <c r="CJ171" i="11"/>
  <c r="CH148" i="11"/>
  <c r="CI148" i="11"/>
  <c r="CI135" i="11"/>
  <c r="CH24" i="11"/>
  <c r="CI107" i="11"/>
  <c r="CF50" i="11"/>
  <c r="CM96" i="11"/>
  <c r="CK96" i="11"/>
  <c r="CJ35" i="11"/>
  <c r="CN113" i="11"/>
  <c r="CL113" i="11"/>
  <c r="CI103" i="11"/>
  <c r="CF130" i="11"/>
  <c r="CG130" i="11"/>
  <c r="CH128" i="11"/>
  <c r="CI128" i="11"/>
  <c r="EV246" i="11"/>
  <c r="CF78" i="11"/>
  <c r="CG78" i="11"/>
  <c r="CK73" i="11"/>
  <c r="CL73" i="11"/>
  <c r="CK53" i="11"/>
  <c r="CH114" i="11"/>
  <c r="CI114" i="11"/>
  <c r="CG64" i="11"/>
  <c r="CF64" i="11"/>
  <c r="CF126" i="11"/>
  <c r="CG126" i="11"/>
  <c r="CF60" i="11"/>
  <c r="CL83" i="11"/>
  <c r="CI87" i="11"/>
  <c r="CJ87" i="11"/>
  <c r="CF134" i="11"/>
  <c r="CN144" i="11"/>
  <c r="CL144" i="11"/>
  <c r="CM104" i="11"/>
  <c r="CK104" i="11"/>
  <c r="CM108" i="11"/>
  <c r="CK108" i="11"/>
  <c r="CH40" i="11"/>
  <c r="CI116" i="11"/>
  <c r="CJ34" i="11"/>
  <c r="CI16" i="11"/>
  <c r="CI95" i="11"/>
  <c r="CF90" i="11"/>
  <c r="CH160" i="11"/>
  <c r="CH122" i="11"/>
  <c r="CI122" i="11"/>
  <c r="CN154" i="11"/>
  <c r="CL154" i="11"/>
  <c r="EW193" i="11"/>
  <c r="EY206" i="11"/>
  <c r="EW232" i="11"/>
  <c r="EV194" i="11"/>
  <c r="EW204" i="11"/>
  <c r="EV240" i="11"/>
  <c r="EX257" i="11"/>
  <c r="EV248" i="11"/>
  <c r="EW192" i="11"/>
  <c r="EU90" i="11"/>
  <c r="EU77" i="11"/>
  <c r="EV80" i="11"/>
  <c r="EU121" i="11"/>
  <c r="EV70" i="11"/>
  <c r="EU147" i="11"/>
  <c r="EU87" i="11"/>
  <c r="EV5" i="11"/>
  <c r="EU142" i="11"/>
  <c r="EU95" i="11"/>
  <c r="EU43" i="11"/>
  <c r="EU149" i="11"/>
  <c r="EV9" i="11"/>
  <c r="EU63" i="11"/>
  <c r="EV10" i="11"/>
  <c r="EV78" i="11"/>
  <c r="EV57" i="11"/>
  <c r="EU153" i="11"/>
  <c r="EU39" i="11"/>
  <c r="EU155" i="11"/>
  <c r="EU75" i="11"/>
  <c r="EU139" i="11"/>
  <c r="EW34" i="11"/>
  <c r="EU172" i="11"/>
  <c r="EU101" i="11"/>
  <c r="EU102" i="11"/>
  <c r="EV12" i="11"/>
  <c r="EV54" i="11"/>
  <c r="EU111" i="11"/>
  <c r="EU163" i="11"/>
  <c r="EU159" i="11"/>
  <c r="EU107" i="11"/>
  <c r="EU61" i="11"/>
  <c r="EU135" i="11"/>
  <c r="EU124" i="11"/>
  <c r="EU148" i="11"/>
  <c r="EU48" i="11"/>
  <c r="EU65" i="11"/>
  <c r="EU8" i="11"/>
  <c r="EV28" i="11"/>
  <c r="EU59" i="11"/>
  <c r="EV86" i="11"/>
  <c r="EU55" i="11"/>
  <c r="EU136" i="11"/>
  <c r="EV32" i="11"/>
  <c r="EW26" i="11"/>
  <c r="EU116" i="11"/>
  <c r="EV88" i="11"/>
  <c r="EU120" i="11"/>
  <c r="EU93" i="11"/>
  <c r="EU160" i="11"/>
  <c r="EU140" i="11"/>
  <c r="EU104" i="11"/>
  <c r="EU151" i="11"/>
  <c r="EU99" i="11"/>
  <c r="EU51" i="11"/>
  <c r="EU76" i="11"/>
  <c r="EU27" i="11"/>
  <c r="EU145" i="11"/>
  <c r="EU52" i="11"/>
  <c r="EU117" i="11"/>
  <c r="EU141" i="11"/>
  <c r="EU156" i="11"/>
  <c r="EU68" i="11"/>
  <c r="EU108" i="11"/>
  <c r="EU161" i="11"/>
  <c r="EU118" i="11"/>
  <c r="EV36" i="11"/>
  <c r="EU122" i="11"/>
  <c r="EU165" i="11"/>
  <c r="EU133" i="11"/>
  <c r="EU115" i="11"/>
  <c r="EU171" i="11"/>
  <c r="EV62" i="11"/>
  <c r="EU24" i="11"/>
  <c r="EU20" i="11"/>
  <c r="EU170" i="11"/>
  <c r="EU85" i="11"/>
  <c r="EU132" i="11"/>
  <c r="EV58" i="11"/>
  <c r="EU130" i="11"/>
  <c r="EU98" i="11"/>
  <c r="EU96" i="11"/>
  <c r="EU138" i="11"/>
  <c r="EV14" i="11"/>
  <c r="EU94" i="11"/>
  <c r="EU157" i="11"/>
  <c r="EU33" i="11"/>
  <c r="EU53" i="11"/>
  <c r="EV66" i="11"/>
  <c r="EU158" i="11"/>
  <c r="EU79" i="11"/>
  <c r="EU73" i="11"/>
  <c r="EU150" i="11"/>
  <c r="EU106" i="11"/>
  <c r="EU169" i="11"/>
  <c r="EV82" i="11"/>
  <c r="EU18" i="11"/>
  <c r="EU109" i="11"/>
  <c r="EU114" i="11"/>
  <c r="EU16" i="11"/>
  <c r="EU6" i="11"/>
  <c r="EV74" i="11"/>
  <c r="EV72" i="11"/>
  <c r="EU19" i="11"/>
  <c r="EU131" i="11"/>
  <c r="EU71" i="11"/>
  <c r="EU22" i="11"/>
  <c r="EU81" i="11"/>
  <c r="EU125" i="11"/>
  <c r="EU129" i="11"/>
  <c r="EU92" i="11"/>
  <c r="EU60" i="11"/>
  <c r="EU105" i="11"/>
  <c r="EU35" i="11"/>
  <c r="EU146" i="11"/>
  <c r="EV15" i="11"/>
  <c r="EU167" i="11"/>
  <c r="EV41" i="11"/>
  <c r="EU126" i="11"/>
  <c r="EU47" i="11"/>
  <c r="EV50" i="11"/>
  <c r="EU69" i="11"/>
  <c r="EU103" i="11"/>
  <c r="EU31" i="11"/>
  <c r="EU67" i="11"/>
  <c r="EV7" i="11"/>
  <c r="EU128" i="11"/>
  <c r="EV38" i="11"/>
  <c r="EU123" i="11"/>
  <c r="EV11" i="11"/>
  <c r="EU97" i="11"/>
  <c r="EU144" i="11"/>
  <c r="EU162" i="11"/>
  <c r="EU168" i="11"/>
  <c r="EV44" i="11"/>
  <c r="EU91" i="11"/>
  <c r="EU100" i="11"/>
  <c r="EU137" i="11"/>
  <c r="EU113" i="11"/>
  <c r="EU166" i="11"/>
  <c r="EV190" i="11"/>
  <c r="EV40" i="11"/>
  <c r="EV160" i="11"/>
  <c r="EV174" i="11"/>
  <c r="EV169" i="11"/>
  <c r="EV92" i="11"/>
  <c r="EV51" i="11"/>
  <c r="EV178" i="11"/>
  <c r="EV156" i="11"/>
  <c r="EV108" i="11"/>
  <c r="EV188" i="11"/>
  <c r="EV112" i="11"/>
  <c r="EV171" i="11"/>
  <c r="EV189" i="11"/>
  <c r="EV19" i="11"/>
  <c r="EV114" i="11"/>
  <c r="EU21" i="11"/>
  <c r="EV56" i="11"/>
  <c r="EV175" i="11"/>
  <c r="EV181" i="11"/>
  <c r="EW50" i="11"/>
  <c r="EV122" i="11"/>
  <c r="EU17" i="11"/>
  <c r="EV173" i="11"/>
  <c r="EV134" i="11"/>
  <c r="EU127" i="11"/>
  <c r="EU152" i="11"/>
  <c r="EV17" i="11"/>
  <c r="EV187" i="11"/>
  <c r="EV64" i="11"/>
  <c r="EV83" i="11"/>
  <c r="EW45" i="11"/>
  <c r="EV143" i="11"/>
  <c r="EW42" i="11"/>
  <c r="EV185" i="11"/>
  <c r="EV179" i="11"/>
  <c r="EV183" i="11"/>
  <c r="EU49" i="11"/>
  <c r="EV176" i="11"/>
  <c r="EV23" i="11"/>
  <c r="EV110" i="11"/>
  <c r="DC261" i="11"/>
  <c r="BS4" i="11"/>
  <c r="ER261" i="11"/>
  <c r="BN261" i="11"/>
  <c r="ES4" i="11"/>
  <c r="Y261" i="11"/>
  <c r="EW227" i="11" l="1"/>
  <c r="BQ47" i="11"/>
  <c r="EX220" i="11"/>
  <c r="EX217" i="11"/>
  <c r="EV225" i="11"/>
  <c r="EV191" i="11"/>
  <c r="EW236" i="11"/>
  <c r="EY199" i="11"/>
  <c r="EV180" i="11"/>
  <c r="EX239" i="11"/>
  <c r="EX212" i="11"/>
  <c r="BQ191" i="11"/>
  <c r="BQ211" i="11"/>
  <c r="EW211" i="11" s="1"/>
  <c r="BS217" i="11"/>
  <c r="BV243" i="11"/>
  <c r="BS239" i="11"/>
  <c r="BS212" i="11"/>
  <c r="BS220" i="11"/>
  <c r="EX203" i="11"/>
  <c r="BT199" i="11"/>
  <c r="EZ199" i="11" s="1"/>
  <c r="BQ233" i="11"/>
  <c r="BR245" i="11"/>
  <c r="EX245" i="11" s="1"/>
  <c r="BQ241" i="11"/>
  <c r="BT257" i="11"/>
  <c r="EW233" i="11"/>
  <c r="BQ180" i="11"/>
  <c r="BS203" i="11"/>
  <c r="BQ252" i="11"/>
  <c r="BQ225" i="11"/>
  <c r="BR236" i="11"/>
  <c r="BS183" i="11"/>
  <c r="BT204" i="11"/>
  <c r="EV252" i="11"/>
  <c r="EV238" i="11"/>
  <c r="BQ230" i="11"/>
  <c r="EV230" i="11"/>
  <c r="BS246" i="11"/>
  <c r="BQ209" i="11"/>
  <c r="EW209" i="11" s="1"/>
  <c r="BQ242" i="11"/>
  <c r="EW242" i="11" s="1"/>
  <c r="BQ238" i="11"/>
  <c r="EV186" i="11"/>
  <c r="BQ177" i="11"/>
  <c r="EV251" i="11"/>
  <c r="BS193" i="11"/>
  <c r="BS174" i="11"/>
  <c r="BQ186" i="11"/>
  <c r="EW186" i="11" s="1"/>
  <c r="BT153" i="11"/>
  <c r="BR159" i="11"/>
  <c r="BW162" i="11"/>
  <c r="BR201" i="11"/>
  <c r="EX201" i="11" s="1"/>
  <c r="EW177" i="11"/>
  <c r="BR205" i="11"/>
  <c r="BT169" i="11"/>
  <c r="EV205" i="11"/>
  <c r="BR251" i="11"/>
  <c r="BR240" i="11"/>
  <c r="BR91" i="11"/>
  <c r="BV139" i="11"/>
  <c r="BU139" i="11"/>
  <c r="BS249" i="11"/>
  <c r="EY249" i="11" s="1"/>
  <c r="EV200" i="11"/>
  <c r="EV258" i="11"/>
  <c r="BR196" i="11"/>
  <c r="BQ258" i="11"/>
  <c r="BQ254" i="11"/>
  <c r="BQ200" i="11"/>
  <c r="BR259" i="11"/>
  <c r="EX259" i="11" s="1"/>
  <c r="EV254" i="11"/>
  <c r="EW223" i="11"/>
  <c r="EW234" i="11"/>
  <c r="EV244" i="11"/>
  <c r="BQ198" i="11"/>
  <c r="BR51" i="11"/>
  <c r="EX247" i="11"/>
  <c r="EX256" i="11"/>
  <c r="CM53" i="11"/>
  <c r="BR234" i="11"/>
  <c r="EX234" i="11" s="1"/>
  <c r="BQ244" i="11"/>
  <c r="CK141" i="11"/>
  <c r="BT232" i="11"/>
  <c r="EV198" i="11"/>
  <c r="BS222" i="11"/>
  <c r="BQ68" i="11"/>
  <c r="BQ79" i="11"/>
  <c r="BR190" i="11"/>
  <c r="BR223" i="11"/>
  <c r="BS250" i="11"/>
  <c r="BS247" i="11"/>
  <c r="CN63" i="11"/>
  <c r="CL63" i="11"/>
  <c r="BR237" i="11"/>
  <c r="CI55" i="11"/>
  <c r="BR231" i="11"/>
  <c r="EX231" i="11" s="1"/>
  <c r="BS189" i="11"/>
  <c r="BR85" i="11"/>
  <c r="BS256" i="11"/>
  <c r="EY256" i="11" s="1"/>
  <c r="EW215" i="11"/>
  <c r="EV221" i="11"/>
  <c r="EW229" i="11"/>
  <c r="EW228" i="11"/>
  <c r="EV46" i="11"/>
  <c r="EW253" i="11"/>
  <c r="EX214" i="11"/>
  <c r="EV182" i="11"/>
  <c r="EV226" i="11"/>
  <c r="EX210" i="11"/>
  <c r="EW224" i="11"/>
  <c r="BR168" i="11"/>
  <c r="BR165" i="11"/>
  <c r="BS235" i="11"/>
  <c r="CD167" i="11"/>
  <c r="BR44" i="11"/>
  <c r="BR188" i="11"/>
  <c r="BQ221" i="11"/>
  <c r="BR185" i="11"/>
  <c r="BS216" i="11"/>
  <c r="BQ84" i="11"/>
  <c r="BQ132" i="11"/>
  <c r="BS175" i="11"/>
  <c r="BR202" i="11"/>
  <c r="BR157" i="11"/>
  <c r="BR248" i="11"/>
  <c r="BU161" i="11"/>
  <c r="BQ46" i="11"/>
  <c r="EW46" i="11" s="1"/>
  <c r="BT192" i="11"/>
  <c r="BR12" i="11"/>
  <c r="BT178" i="11"/>
  <c r="BR224" i="11"/>
  <c r="BS207" i="11"/>
  <c r="EY207" i="11" s="1"/>
  <c r="BQ184" i="11"/>
  <c r="EW184" i="11" s="1"/>
  <c r="BR57" i="11"/>
  <c r="BR253" i="11"/>
  <c r="BR67" i="11"/>
  <c r="BV156" i="11"/>
  <c r="BR229" i="11"/>
  <c r="BQ59" i="11"/>
  <c r="CJ55" i="11"/>
  <c r="BR228" i="11"/>
  <c r="BR119" i="11"/>
  <c r="BQ182" i="11"/>
  <c r="EW182" i="11" s="1"/>
  <c r="BR65" i="11"/>
  <c r="BQ226" i="11"/>
  <c r="BR194" i="11"/>
  <c r="BS210" i="11"/>
  <c r="BS219" i="11"/>
  <c r="EY219" i="11" s="1"/>
  <c r="BW155" i="11"/>
  <c r="BS214" i="11"/>
  <c r="BR215" i="11"/>
  <c r="CL141" i="11"/>
  <c r="EW216" i="11"/>
  <c r="BR92" i="11"/>
  <c r="BR149" i="11"/>
  <c r="BW158" i="11"/>
  <c r="BQ117" i="11"/>
  <c r="BT105" i="11"/>
  <c r="BR131" i="11"/>
  <c r="EX208" i="11"/>
  <c r="EV197" i="11"/>
  <c r="EW213" i="11"/>
  <c r="EW255" i="11"/>
  <c r="EW218" i="11"/>
  <c r="BR77" i="11"/>
  <c r="BR49" i="11"/>
  <c r="BQ197" i="11"/>
  <c r="BR81" i="11"/>
  <c r="BQ106" i="11"/>
  <c r="BR30" i="11"/>
  <c r="BW227" i="11"/>
  <c r="BR213" i="11"/>
  <c r="EX213" i="11" s="1"/>
  <c r="BR20" i="11"/>
  <c r="BS208" i="11"/>
  <c r="BR179" i="11"/>
  <c r="BR172" i="11"/>
  <c r="BR255" i="11"/>
  <c r="EX255" i="11" s="1"/>
  <c r="BR218" i="11"/>
  <c r="CB147" i="11"/>
  <c r="BR61" i="11"/>
  <c r="BR22" i="11"/>
  <c r="BQ13" i="11"/>
  <c r="EW13" i="11" s="1"/>
  <c r="BR69" i="11"/>
  <c r="CI170" i="11"/>
  <c r="BR181" i="11"/>
  <c r="EV29" i="11"/>
  <c r="BR41" i="11"/>
  <c r="BR18" i="11"/>
  <c r="BR9" i="11"/>
  <c r="BR33" i="11"/>
  <c r="BR45" i="11"/>
  <c r="EX45" i="11" s="1"/>
  <c r="BS27" i="11"/>
  <c r="BT14" i="11"/>
  <c r="BS5" i="11"/>
  <c r="BR19" i="11"/>
  <c r="BT38" i="11"/>
  <c r="BQ29" i="11"/>
  <c r="BT26" i="11"/>
  <c r="EX235" i="11"/>
  <c r="BR21" i="11"/>
  <c r="BR10" i="11"/>
  <c r="BQ37" i="11"/>
  <c r="EW37" i="11" s="1"/>
  <c r="BQ6" i="11"/>
  <c r="EW6" i="11" s="1"/>
  <c r="BR17" i="11"/>
  <c r="BT42" i="11"/>
  <c r="BR25" i="11"/>
  <c r="BS23" i="11"/>
  <c r="BS15" i="11"/>
  <c r="CK87" i="11"/>
  <c r="CL87" i="11"/>
  <c r="CH58" i="11"/>
  <c r="CJ100" i="11"/>
  <c r="CK176" i="11"/>
  <c r="CJ176" i="11"/>
  <c r="CH80" i="11"/>
  <c r="CI80" i="11"/>
  <c r="CJ122" i="11"/>
  <c r="CK122" i="11"/>
  <c r="CJ160" i="11"/>
  <c r="CM16" i="11"/>
  <c r="CK16" i="11"/>
  <c r="CH130" i="11"/>
  <c r="CI130" i="11"/>
  <c r="CN35" i="11"/>
  <c r="CL35" i="11"/>
  <c r="CM107" i="11"/>
  <c r="CK107" i="11"/>
  <c r="CM135" i="11"/>
  <c r="CK135" i="11"/>
  <c r="CK148" i="11"/>
  <c r="CJ148" i="11"/>
  <c r="CI66" i="11"/>
  <c r="CH66" i="11"/>
  <c r="CJ110" i="11"/>
  <c r="CH62" i="11"/>
  <c r="CJ56" i="11"/>
  <c r="CN31" i="11"/>
  <c r="CL31" i="11"/>
  <c r="CN11" i="11"/>
  <c r="CL11" i="11"/>
  <c r="CM75" i="11"/>
  <c r="CK75" i="11"/>
  <c r="CI93" i="11"/>
  <c r="CJ52" i="11"/>
  <c r="CM89" i="11"/>
  <c r="CN89" i="11"/>
  <c r="CJ98" i="11"/>
  <c r="CN43" i="11"/>
  <c r="CL43" i="11"/>
  <c r="EW202" i="11"/>
  <c r="CJ132" i="11"/>
  <c r="CL123" i="11"/>
  <c r="CK123" i="11"/>
  <c r="CH86" i="11"/>
  <c r="CI86" i="11"/>
  <c r="EV195" i="11"/>
  <c r="CN39" i="11"/>
  <c r="CL39" i="11"/>
  <c r="CJ118" i="11"/>
  <c r="CK118" i="11"/>
  <c r="CJ112" i="11"/>
  <c r="CH90" i="11"/>
  <c r="CK115" i="11"/>
  <c r="CL115" i="11"/>
  <c r="CJ28" i="11"/>
  <c r="CN7" i="11"/>
  <c r="CL7" i="11"/>
  <c r="CM95" i="11"/>
  <c r="CK95" i="11"/>
  <c r="CN34" i="11"/>
  <c r="CL34" i="11"/>
  <c r="CH64" i="11"/>
  <c r="CI64" i="11"/>
  <c r="CJ114" i="11"/>
  <c r="CK114" i="11"/>
  <c r="CH50" i="11"/>
  <c r="CK71" i="11"/>
  <c r="CL71" i="11"/>
  <c r="CH48" i="11"/>
  <c r="EX243" i="11"/>
  <c r="CJ102" i="11"/>
  <c r="CN121" i="11"/>
  <c r="CH140" i="11"/>
  <c r="CJ96" i="11"/>
  <c r="CJ36" i="11"/>
  <c r="CH76" i="11"/>
  <c r="CI76" i="11"/>
  <c r="CJ104" i="11"/>
  <c r="CJ32" i="11"/>
  <c r="CJ116" i="11"/>
  <c r="CJ72" i="11"/>
  <c r="CK72" i="11"/>
  <c r="CJ94" i="11"/>
  <c r="CN75" i="11"/>
  <c r="CL75" i="11"/>
  <c r="CJ136" i="11"/>
  <c r="EW246" i="11"/>
  <c r="CN146" i="11"/>
  <c r="CL146" i="11"/>
  <c r="CM146" i="11"/>
  <c r="CH54" i="11"/>
  <c r="CK124" i="11"/>
  <c r="CJ124" i="11"/>
  <c r="CJ143" i="11"/>
  <c r="CM8" i="11"/>
  <c r="CK8" i="11"/>
  <c r="CH195" i="11"/>
  <c r="CJ40" i="11"/>
  <c r="CH134" i="11"/>
  <c r="CN83" i="11"/>
  <c r="CH60" i="11"/>
  <c r="CH126" i="11"/>
  <c r="CI126" i="11"/>
  <c r="CN73" i="11"/>
  <c r="CM73" i="11"/>
  <c r="CI78" i="11"/>
  <c r="CH78" i="11"/>
  <c r="CK128" i="11"/>
  <c r="CJ128" i="11"/>
  <c r="CM103" i="11"/>
  <c r="CK103" i="11"/>
  <c r="CJ24" i="11"/>
  <c r="CK171" i="11"/>
  <c r="CL171" i="11"/>
  <c r="CM120" i="11"/>
  <c r="CJ120" i="11"/>
  <c r="CH82" i="11"/>
  <c r="CI82" i="11"/>
  <c r="CM129" i="11"/>
  <c r="CN129" i="11"/>
  <c r="CN138" i="11"/>
  <c r="CL138" i="11"/>
  <c r="CJ88" i="11"/>
  <c r="CK88" i="11"/>
  <c r="CM83" i="11"/>
  <c r="CK83" i="11"/>
  <c r="CI70" i="11"/>
  <c r="CH70" i="11"/>
  <c r="CM99" i="11"/>
  <c r="CK99" i="11"/>
  <c r="CK127" i="11"/>
  <c r="CL127" i="11"/>
  <c r="CH74" i="11"/>
  <c r="CI74" i="11"/>
  <c r="EW250" i="11"/>
  <c r="CK187" i="11"/>
  <c r="CL187" i="11"/>
  <c r="CJ108" i="11"/>
  <c r="CM111" i="11"/>
  <c r="CK111" i="11"/>
  <c r="CI173" i="11"/>
  <c r="CJ173" i="11"/>
  <c r="CK63" i="11"/>
  <c r="EZ206" i="11"/>
  <c r="EX193" i="11"/>
  <c r="EX192" i="11"/>
  <c r="EW248" i="11"/>
  <c r="EW240" i="11"/>
  <c r="EX232" i="11"/>
  <c r="EX204" i="11"/>
  <c r="EY257" i="11"/>
  <c r="EW194" i="11"/>
  <c r="EW30" i="11"/>
  <c r="EV144" i="11"/>
  <c r="EV136" i="11"/>
  <c r="EV146" i="11"/>
  <c r="EV61" i="11"/>
  <c r="EV157" i="11"/>
  <c r="EV147" i="11"/>
  <c r="EV96" i="11"/>
  <c r="EW9" i="11"/>
  <c r="EV99" i="11"/>
  <c r="EV131" i="11"/>
  <c r="EW62" i="11"/>
  <c r="EV158" i="11"/>
  <c r="EV133" i="11"/>
  <c r="EV116" i="11"/>
  <c r="EV148" i="11"/>
  <c r="EV168" i="11"/>
  <c r="EV163" i="11"/>
  <c r="EV115" i="11"/>
  <c r="EV53" i="11"/>
  <c r="EV145" i="11"/>
  <c r="EW58" i="11"/>
  <c r="EV47" i="11"/>
  <c r="EV155" i="11"/>
  <c r="EV129" i="11"/>
  <c r="EW66" i="11"/>
  <c r="EV22" i="11"/>
  <c r="EW28" i="11"/>
  <c r="EV170" i="11"/>
  <c r="EV93" i="11"/>
  <c r="EW44" i="11"/>
  <c r="EV161" i="11"/>
  <c r="EV126" i="11"/>
  <c r="EW57" i="11"/>
  <c r="EV81" i="11"/>
  <c r="EV65" i="11"/>
  <c r="EW11" i="11"/>
  <c r="EX34" i="11"/>
  <c r="EV94" i="11"/>
  <c r="EV27" i="11"/>
  <c r="EW10" i="11"/>
  <c r="EV55" i="11"/>
  <c r="EV104" i="11"/>
  <c r="EV59" i="11"/>
  <c r="EV150" i="11"/>
  <c r="EV18" i="11"/>
  <c r="EW5" i="11"/>
  <c r="EW36" i="11"/>
  <c r="EW32" i="11"/>
  <c r="EV73" i="11"/>
  <c r="EV106" i="11"/>
  <c r="EV48" i="11"/>
  <c r="EV135" i="11"/>
  <c r="EV154" i="11"/>
  <c r="EW7" i="11"/>
  <c r="EV76" i="11"/>
  <c r="EV98" i="11"/>
  <c r="EW72" i="11"/>
  <c r="EV8" i="11"/>
  <c r="EV162" i="11"/>
  <c r="EV167" i="11"/>
  <c r="EW15" i="11"/>
  <c r="EW78" i="11"/>
  <c r="EV101" i="11"/>
  <c r="EW70" i="11"/>
  <c r="EV31" i="11"/>
  <c r="EW88" i="11"/>
  <c r="EV69" i="11"/>
  <c r="EV149" i="11"/>
  <c r="EW86" i="11"/>
  <c r="EV16" i="11"/>
  <c r="EV120" i="11"/>
  <c r="EV166" i="11"/>
  <c r="EV100" i="11"/>
  <c r="EV33" i="11"/>
  <c r="EV118" i="11"/>
  <c r="EV111" i="11"/>
  <c r="EV52" i="11"/>
  <c r="EV77" i="11"/>
  <c r="EV6" i="11"/>
  <c r="EV164" i="11"/>
  <c r="EV138" i="11"/>
  <c r="EV151" i="11"/>
  <c r="EV109" i="11"/>
  <c r="EV90" i="11"/>
  <c r="EW12" i="11"/>
  <c r="EV102" i="11"/>
  <c r="EV172" i="11"/>
  <c r="EV132" i="11"/>
  <c r="EV142" i="11"/>
  <c r="EV137" i="11"/>
  <c r="EW38" i="11"/>
  <c r="EW54" i="11"/>
  <c r="EV125" i="11"/>
  <c r="EV140" i="11"/>
  <c r="EW74" i="11"/>
  <c r="EV124" i="11"/>
  <c r="EV75" i="11"/>
  <c r="EV49" i="11"/>
  <c r="EV87" i="11"/>
  <c r="EV159" i="11"/>
  <c r="EV141" i="11"/>
  <c r="EV139" i="11"/>
  <c r="EW14" i="11"/>
  <c r="EV39" i="11"/>
  <c r="EV35" i="11"/>
  <c r="EV130" i="11"/>
  <c r="EW80" i="11"/>
  <c r="EV71" i="11"/>
  <c r="EV43" i="11"/>
  <c r="EV24" i="11"/>
  <c r="EV119" i="11"/>
  <c r="EV85" i="11"/>
  <c r="EV20" i="11"/>
  <c r="EV91" i="11"/>
  <c r="EV97" i="11"/>
  <c r="EV123" i="11"/>
  <c r="EV84" i="11"/>
  <c r="EV152" i="11"/>
  <c r="EX26" i="11"/>
  <c r="EV67" i="11"/>
  <c r="EW64" i="11"/>
  <c r="EV121" i="11"/>
  <c r="EV60" i="11"/>
  <c r="EV95" i="11"/>
  <c r="EV165" i="11"/>
  <c r="EV107" i="11"/>
  <c r="EV68" i="11"/>
  <c r="EW41" i="11"/>
  <c r="EV117" i="11"/>
  <c r="EV153" i="11"/>
  <c r="EV63" i="11"/>
  <c r="EV21" i="11"/>
  <c r="EW82" i="11"/>
  <c r="EW137" i="11"/>
  <c r="EW24" i="11"/>
  <c r="EW152" i="11"/>
  <c r="EW98" i="11"/>
  <c r="EW190" i="11"/>
  <c r="EW127" i="11"/>
  <c r="EW121" i="11"/>
  <c r="EW100" i="11"/>
  <c r="EW189" i="11"/>
  <c r="EW176" i="11"/>
  <c r="EV103" i="11"/>
  <c r="EW141" i="11"/>
  <c r="EV105" i="11"/>
  <c r="EX42" i="11"/>
  <c r="EW173" i="11"/>
  <c r="EV113" i="11"/>
  <c r="EV89" i="11"/>
  <c r="EV128" i="11"/>
  <c r="EW172" i="11"/>
  <c r="EW175" i="11"/>
  <c r="EW188" i="11"/>
  <c r="EW174" i="11"/>
  <c r="EW179" i="11"/>
  <c r="EW185" i="11"/>
  <c r="EW187" i="11"/>
  <c r="EW105" i="11"/>
  <c r="EW181" i="11"/>
  <c r="EW178" i="11"/>
  <c r="EW110" i="11"/>
  <c r="EW183" i="11"/>
  <c r="EV127" i="11"/>
  <c r="EV25" i="11"/>
  <c r="EV79" i="11"/>
  <c r="ES261" i="11"/>
  <c r="BT4" i="11"/>
  <c r="DD261" i="11"/>
  <c r="ET4" i="11"/>
  <c r="BO261" i="11"/>
  <c r="Z261" i="11"/>
  <c r="BR47" i="11" l="1"/>
  <c r="EX47" i="11" s="1"/>
  <c r="EX227" i="11"/>
  <c r="EY203" i="11"/>
  <c r="EY212" i="11"/>
  <c r="EW225" i="11"/>
  <c r="EY220" i="11"/>
  <c r="EY239" i="11"/>
  <c r="EY217" i="11"/>
  <c r="EW191" i="11"/>
  <c r="EW241" i="11"/>
  <c r="BS236" i="11"/>
  <c r="BT203" i="11"/>
  <c r="BU257" i="11"/>
  <c r="BR241" i="11"/>
  <c r="BU199" i="11"/>
  <c r="FA199" i="11" s="1"/>
  <c r="BT212" i="11"/>
  <c r="BW243" i="11"/>
  <c r="BR211" i="11"/>
  <c r="EX211" i="11" s="1"/>
  <c r="CM63" i="11"/>
  <c r="BT183" i="11"/>
  <c r="CK55" i="11"/>
  <c r="EX236" i="11"/>
  <c r="BR252" i="11"/>
  <c r="BR180" i="11"/>
  <c r="BS245" i="11"/>
  <c r="EY245" i="11" s="1"/>
  <c r="BR233" i="11"/>
  <c r="BT220" i="11"/>
  <c r="BT239" i="11"/>
  <c r="BT217" i="11"/>
  <c r="EW252" i="11"/>
  <c r="BR225" i="11"/>
  <c r="EW180" i="11"/>
  <c r="BU204" i="11"/>
  <c r="BR191" i="11"/>
  <c r="EX191" i="11" s="1"/>
  <c r="EW230" i="11"/>
  <c r="EW238" i="11"/>
  <c r="BT246" i="11"/>
  <c r="BR238" i="11"/>
  <c r="BR230" i="11"/>
  <c r="BR209" i="11"/>
  <c r="EX209" i="11" s="1"/>
  <c r="BR242" i="11"/>
  <c r="EX242" i="11" s="1"/>
  <c r="BU169" i="11"/>
  <c r="BS205" i="11"/>
  <c r="BT193" i="11"/>
  <c r="EW251" i="11"/>
  <c r="BS91" i="11"/>
  <c r="BS240" i="11"/>
  <c r="EW205" i="11"/>
  <c r="BX162" i="11"/>
  <c r="BU153" i="11"/>
  <c r="BR177" i="11"/>
  <c r="EX177" i="11" s="1"/>
  <c r="BS201" i="11"/>
  <c r="EY201" i="11" s="1"/>
  <c r="BT174" i="11"/>
  <c r="BT249" i="11"/>
  <c r="BS251" i="11"/>
  <c r="BS159" i="11"/>
  <c r="BR186" i="11"/>
  <c r="BR258" i="11"/>
  <c r="BS259" i="11"/>
  <c r="EY259" i="11" s="1"/>
  <c r="EW200" i="11"/>
  <c r="EX196" i="11"/>
  <c r="BS196" i="11"/>
  <c r="EY196" i="11" s="1"/>
  <c r="EW258" i="11"/>
  <c r="EW254" i="11"/>
  <c r="BR200" i="11"/>
  <c r="BR254" i="11"/>
  <c r="EX237" i="11"/>
  <c r="EY247" i="11"/>
  <c r="EY222" i="11"/>
  <c r="BT256" i="11"/>
  <c r="EZ256" i="11" s="1"/>
  <c r="BT189" i="11"/>
  <c r="EW244" i="11"/>
  <c r="BS237" i="11"/>
  <c r="BT247" i="11"/>
  <c r="BR79" i="11"/>
  <c r="BS85" i="11"/>
  <c r="EX223" i="11"/>
  <c r="BR244" i="11"/>
  <c r="BS234" i="11"/>
  <c r="EY234" i="11" s="1"/>
  <c r="BS231" i="11"/>
  <c r="EY231" i="11" s="1"/>
  <c r="BS223" i="11"/>
  <c r="BS51" i="11"/>
  <c r="BT250" i="11"/>
  <c r="BT222" i="11"/>
  <c r="EZ222" i="11" s="1"/>
  <c r="BU232" i="11"/>
  <c r="EW198" i="11"/>
  <c r="BS190" i="11"/>
  <c r="BR68" i="11"/>
  <c r="BR198" i="11"/>
  <c r="EX215" i="11"/>
  <c r="EY210" i="11"/>
  <c r="EX229" i="11"/>
  <c r="EX253" i="11"/>
  <c r="EY214" i="11"/>
  <c r="EX228" i="11"/>
  <c r="EX224" i="11"/>
  <c r="EW226" i="11"/>
  <c r="EW221" i="11"/>
  <c r="BR226" i="11"/>
  <c r="BS228" i="11"/>
  <c r="BW156" i="11"/>
  <c r="BS57" i="11"/>
  <c r="BS224" i="11"/>
  <c r="BU178" i="11"/>
  <c r="BS202" i="11"/>
  <c r="BS215" i="11"/>
  <c r="BX155" i="11"/>
  <c r="BT219" i="11"/>
  <c r="EZ219" i="11" s="1"/>
  <c r="BT210" i="11"/>
  <c r="BS194" i="11"/>
  <c r="BU192" i="11"/>
  <c r="BR46" i="11"/>
  <c r="BS248" i="11"/>
  <c r="BT175" i="11"/>
  <c r="BR84" i="11"/>
  <c r="BS44" i="11"/>
  <c r="CE167" i="11"/>
  <c r="EX216" i="11"/>
  <c r="BR182" i="11"/>
  <c r="EX182" i="11" s="1"/>
  <c r="BR59" i="11"/>
  <c r="BT207" i="11"/>
  <c r="EZ207" i="11" s="1"/>
  <c r="BS185" i="11"/>
  <c r="BR221" i="11"/>
  <c r="CN141" i="11"/>
  <c r="CM141" i="11"/>
  <c r="BS65" i="11"/>
  <c r="BS119" i="11"/>
  <c r="CL55" i="11"/>
  <c r="BS229" i="11"/>
  <c r="BS67" i="11"/>
  <c r="BS253" i="11"/>
  <c r="BR184" i="11"/>
  <c r="EX184" i="11" s="1"/>
  <c r="BS157" i="11"/>
  <c r="BS188" i="11"/>
  <c r="BS92" i="11"/>
  <c r="BT214" i="11"/>
  <c r="BS12" i="11"/>
  <c r="BV161" i="11"/>
  <c r="BR132" i="11"/>
  <c r="BT216" i="11"/>
  <c r="BT235" i="11"/>
  <c r="BS165" i="11"/>
  <c r="BS168" i="11"/>
  <c r="BU105" i="11"/>
  <c r="BX158" i="11"/>
  <c r="BS131" i="11"/>
  <c r="BR117" i="11"/>
  <c r="BS149" i="11"/>
  <c r="EW197" i="11"/>
  <c r="EX218" i="11"/>
  <c r="EY208" i="11"/>
  <c r="BS22" i="11"/>
  <c r="BS172" i="11"/>
  <c r="BS20" i="11"/>
  <c r="BS181" i="11"/>
  <c r="BS61" i="11"/>
  <c r="BS218" i="11"/>
  <c r="BS30" i="11"/>
  <c r="BR13" i="11"/>
  <c r="CC147" i="11"/>
  <c r="BS255" i="11"/>
  <c r="EY255" i="11" s="1"/>
  <c r="BT208" i="11"/>
  <c r="EZ208" i="11" s="1"/>
  <c r="BS213" i="11"/>
  <c r="BR106" i="11"/>
  <c r="BS81" i="11"/>
  <c r="BS49" i="11"/>
  <c r="BS69" i="11"/>
  <c r="BS179" i="11"/>
  <c r="BX227" i="11"/>
  <c r="BR197" i="11"/>
  <c r="BS77" i="11"/>
  <c r="CJ170" i="11"/>
  <c r="EW29" i="11"/>
  <c r="BT23" i="11"/>
  <c r="EY235" i="11"/>
  <c r="BR37" i="11"/>
  <c r="EX37" i="11" s="1"/>
  <c r="BS10" i="11"/>
  <c r="BU26" i="11"/>
  <c r="BS19" i="11"/>
  <c r="BT27" i="11"/>
  <c r="BS18" i="11"/>
  <c r="BS17" i="11"/>
  <c r="BT15" i="11"/>
  <c r="BS25" i="11"/>
  <c r="BU42" i="11"/>
  <c r="BS21" i="11"/>
  <c r="BS9" i="11"/>
  <c r="BR6" i="11"/>
  <c r="EX6" i="11" s="1"/>
  <c r="BR29" i="11"/>
  <c r="BU38" i="11"/>
  <c r="BT5" i="11"/>
  <c r="BU14" i="11"/>
  <c r="BS45" i="11"/>
  <c r="EY45" i="11" s="1"/>
  <c r="BS33" i="11"/>
  <c r="BS41" i="11"/>
  <c r="CJ82" i="11"/>
  <c r="CK82" i="11"/>
  <c r="CM171" i="11"/>
  <c r="CN171" i="11"/>
  <c r="CN94" i="11"/>
  <c r="CL94" i="11"/>
  <c r="EY243" i="11"/>
  <c r="CJ48" i="11"/>
  <c r="CM123" i="11"/>
  <c r="CN123" i="11"/>
  <c r="CN148" i="11"/>
  <c r="CL148" i="11"/>
  <c r="CM148" i="11"/>
  <c r="CJ130" i="11"/>
  <c r="CK130" i="11"/>
  <c r="CJ80" i="11"/>
  <c r="CK80" i="11"/>
  <c r="CN176" i="11"/>
  <c r="CL176" i="11"/>
  <c r="CM176" i="11"/>
  <c r="CJ58" i="11"/>
  <c r="CK173" i="11"/>
  <c r="CL173" i="11"/>
  <c r="CJ74" i="11"/>
  <c r="CK74" i="11"/>
  <c r="CM127" i="11"/>
  <c r="CN127" i="11"/>
  <c r="CL88" i="11"/>
  <c r="CN88" i="11"/>
  <c r="CM88" i="11"/>
  <c r="CJ195" i="11"/>
  <c r="CN143" i="11"/>
  <c r="CL143" i="11"/>
  <c r="CJ54" i="11"/>
  <c r="EX246" i="11"/>
  <c r="CL72" i="11"/>
  <c r="CN72" i="11"/>
  <c r="CM72" i="11"/>
  <c r="CL104" i="11"/>
  <c r="CN104" i="11"/>
  <c r="CN36" i="11"/>
  <c r="CL36" i="11"/>
  <c r="CJ140" i="11"/>
  <c r="CN102" i="11"/>
  <c r="CL102" i="11"/>
  <c r="CM71" i="11"/>
  <c r="CN71" i="11"/>
  <c r="CL112" i="11"/>
  <c r="CN112" i="11"/>
  <c r="CJ86" i="11"/>
  <c r="CK86" i="11"/>
  <c r="CN98" i="11"/>
  <c r="CL98" i="11"/>
  <c r="CM93" i="11"/>
  <c r="CK93" i="11"/>
  <c r="CJ66" i="11"/>
  <c r="CK66" i="11"/>
  <c r="CN160" i="11"/>
  <c r="CL160" i="11"/>
  <c r="EX250" i="11"/>
  <c r="CL120" i="11"/>
  <c r="CN120" i="11"/>
  <c r="CN24" i="11"/>
  <c r="CL24" i="11"/>
  <c r="CJ60" i="11"/>
  <c r="CJ134" i="11"/>
  <c r="CL116" i="11"/>
  <c r="CN116" i="11"/>
  <c r="CL96" i="11"/>
  <c r="CN96" i="11"/>
  <c r="CN114" i="11"/>
  <c r="CM114" i="11"/>
  <c r="CL114" i="11"/>
  <c r="CN28" i="11"/>
  <c r="CL28" i="11"/>
  <c r="EX202" i="11"/>
  <c r="CM187" i="11"/>
  <c r="CN187" i="11"/>
  <c r="CJ70" i="11"/>
  <c r="CK70" i="11"/>
  <c r="CL128" i="11"/>
  <c r="CN128" i="11"/>
  <c r="CM128" i="11"/>
  <c r="CJ78" i="11"/>
  <c r="CK78" i="11"/>
  <c r="CN40" i="11"/>
  <c r="CL40" i="11"/>
  <c r="CL136" i="11"/>
  <c r="CN136" i="11"/>
  <c r="CN32" i="11"/>
  <c r="CL32" i="11"/>
  <c r="EW195" i="11"/>
  <c r="CL132" i="11"/>
  <c r="CN132" i="11"/>
  <c r="CL52" i="11"/>
  <c r="CN52" i="11"/>
  <c r="CJ62" i="11"/>
  <c r="CL100" i="11"/>
  <c r="CN100" i="11"/>
  <c r="CL108" i="11"/>
  <c r="CN108" i="11"/>
  <c r="CJ126" i="11"/>
  <c r="CK126" i="11"/>
  <c r="CL124" i="11"/>
  <c r="CN124" i="11"/>
  <c r="CM124" i="11"/>
  <c r="CK76" i="11"/>
  <c r="CJ76" i="11"/>
  <c r="CM116" i="11"/>
  <c r="CJ50" i="11"/>
  <c r="CK64" i="11"/>
  <c r="CJ64" i="11"/>
  <c r="CM115" i="11"/>
  <c r="CN115" i="11"/>
  <c r="CJ90" i="11"/>
  <c r="CN118" i="11"/>
  <c r="CM118" i="11"/>
  <c r="CL118" i="11"/>
  <c r="CL56" i="11"/>
  <c r="CN56" i="11"/>
  <c r="CN110" i="11"/>
  <c r="CL110" i="11"/>
  <c r="CN122" i="11"/>
  <c r="CM122" i="11"/>
  <c r="CL122" i="11"/>
  <c r="CM87" i="11"/>
  <c r="CN87" i="11"/>
  <c r="EY193" i="11"/>
  <c r="FA206" i="11"/>
  <c r="EY204" i="11"/>
  <c r="EZ257" i="11"/>
  <c r="EX240" i="11"/>
  <c r="EY192" i="11"/>
  <c r="EY232" i="11"/>
  <c r="EX194" i="11"/>
  <c r="EX248" i="11"/>
  <c r="EW160" i="11"/>
  <c r="EX15" i="11"/>
  <c r="EW59" i="11"/>
  <c r="EX57" i="11"/>
  <c r="EW101" i="11"/>
  <c r="EX32" i="11"/>
  <c r="EW165" i="11"/>
  <c r="EW159" i="11"/>
  <c r="EW79" i="11"/>
  <c r="EX36" i="11"/>
  <c r="EW56" i="11"/>
  <c r="EX5" i="11"/>
  <c r="EW99" i="11"/>
  <c r="EX12" i="11"/>
  <c r="EW123" i="11"/>
  <c r="EW18" i="11"/>
  <c r="EX14" i="11"/>
  <c r="EW49" i="11"/>
  <c r="EW61" i="11"/>
  <c r="EW40" i="11"/>
  <c r="EW140" i="11"/>
  <c r="EW139" i="11"/>
  <c r="EX82" i="11"/>
  <c r="EW125" i="11"/>
  <c r="EX78" i="11"/>
  <c r="EX54" i="11"/>
  <c r="EW151" i="11"/>
  <c r="EW134" i="11"/>
  <c r="EW130" i="11"/>
  <c r="EX11" i="11"/>
  <c r="EW148" i="11"/>
  <c r="EW131" i="11"/>
  <c r="EW149" i="11"/>
  <c r="EW83" i="11"/>
  <c r="EX44" i="11"/>
  <c r="EW155" i="11"/>
  <c r="EX10" i="11"/>
  <c r="EX62" i="11"/>
  <c r="EW91" i="11"/>
  <c r="EW93" i="11"/>
  <c r="EW132" i="11"/>
  <c r="EW65" i="11"/>
  <c r="EW108" i="11"/>
  <c r="EW129" i="11"/>
  <c r="EW158" i="11"/>
  <c r="EW95" i="11"/>
  <c r="EW27" i="11"/>
  <c r="EW157" i="11"/>
  <c r="EW102" i="11"/>
  <c r="EW106" i="11"/>
  <c r="EW166" i="11"/>
  <c r="EX66" i="11"/>
  <c r="EX38" i="11"/>
  <c r="EW119" i="11"/>
  <c r="EW55" i="11"/>
  <c r="EW33" i="11"/>
  <c r="EW161" i="11"/>
  <c r="EW67" i="11"/>
  <c r="EW104" i="11"/>
  <c r="EW48" i="11"/>
  <c r="EY42" i="11"/>
  <c r="EX86" i="11"/>
  <c r="EW126" i="11"/>
  <c r="EW68" i="11"/>
  <c r="EW60" i="11"/>
  <c r="EX64" i="11"/>
  <c r="EX7" i="11"/>
  <c r="EW84" i="11"/>
  <c r="EW154" i="11"/>
  <c r="EW73" i="11"/>
  <c r="EW85" i="11"/>
  <c r="EW71" i="11"/>
  <c r="EW118" i="11"/>
  <c r="EW146" i="11"/>
  <c r="EW109" i="11"/>
  <c r="EW136" i="11"/>
  <c r="EX80" i="11"/>
  <c r="EW87" i="11"/>
  <c r="EW144" i="11"/>
  <c r="EX28" i="11"/>
  <c r="EW92" i="11"/>
  <c r="EW112" i="11"/>
  <c r="EY26" i="11"/>
  <c r="EW39" i="11"/>
  <c r="EW168" i="11"/>
  <c r="EW124" i="11"/>
  <c r="EX30" i="11"/>
  <c r="EW128" i="11"/>
  <c r="EW77" i="11"/>
  <c r="EX70" i="11"/>
  <c r="EX41" i="11"/>
  <c r="EW76" i="11"/>
  <c r="EW135" i="11"/>
  <c r="EW94" i="11"/>
  <c r="EW103" i="11"/>
  <c r="EW63" i="11"/>
  <c r="EW35" i="11"/>
  <c r="EW115" i="11"/>
  <c r="EW8" i="11"/>
  <c r="EW138" i="11"/>
  <c r="EW150" i="11"/>
  <c r="EW167" i="11"/>
  <c r="EW156" i="11"/>
  <c r="EW171" i="11"/>
  <c r="EW114" i="11"/>
  <c r="EW20" i="11"/>
  <c r="EW53" i="11"/>
  <c r="EW43" i="11"/>
  <c r="EW52" i="11"/>
  <c r="EY34" i="11"/>
  <c r="EW16" i="11"/>
  <c r="EX9" i="11"/>
  <c r="EW69" i="11"/>
  <c r="EX72" i="11"/>
  <c r="EW169" i="11"/>
  <c r="EW153" i="11"/>
  <c r="EW47" i="11"/>
  <c r="EX50" i="11"/>
  <c r="EW122" i="11"/>
  <c r="EW90" i="11"/>
  <c r="EW143" i="11"/>
  <c r="EW22" i="11"/>
  <c r="EW107" i="11"/>
  <c r="EW163" i="11"/>
  <c r="EW120" i="11"/>
  <c r="EW96" i="11"/>
  <c r="EX88" i="11"/>
  <c r="EW111" i="11"/>
  <c r="EW21" i="11"/>
  <c r="EW142" i="11"/>
  <c r="EW97" i="11"/>
  <c r="EW145" i="11"/>
  <c r="EW133" i="11"/>
  <c r="EW81" i="11"/>
  <c r="EW75" i="11"/>
  <c r="EW31" i="11"/>
  <c r="EW164" i="11"/>
  <c r="EX74" i="11"/>
  <c r="EW117" i="11"/>
  <c r="EW113" i="11"/>
  <c r="EW170" i="11"/>
  <c r="EW162" i="11"/>
  <c r="EW25" i="11"/>
  <c r="EX58" i="11"/>
  <c r="EW116" i="11"/>
  <c r="EW147" i="11"/>
  <c r="EX169" i="11"/>
  <c r="EX138" i="11"/>
  <c r="EX20" i="11"/>
  <c r="EX166" i="11"/>
  <c r="EX16" i="11"/>
  <c r="EX120" i="11"/>
  <c r="EX105" i="11"/>
  <c r="EX187" i="11"/>
  <c r="EX76" i="11"/>
  <c r="EX145" i="11"/>
  <c r="EX152" i="11"/>
  <c r="EX156" i="11"/>
  <c r="EX122" i="11"/>
  <c r="EX69" i="11"/>
  <c r="EX96" i="11"/>
  <c r="EX178" i="11"/>
  <c r="EX188" i="11"/>
  <c r="EX175" i="11"/>
  <c r="EX173" i="11"/>
  <c r="EX17" i="11"/>
  <c r="EX75" i="11"/>
  <c r="EX176" i="11"/>
  <c r="EX137" i="11"/>
  <c r="EX98" i="11"/>
  <c r="EX179" i="11"/>
  <c r="EX89" i="11"/>
  <c r="EX100" i="11"/>
  <c r="EX117" i="11"/>
  <c r="EW19" i="11"/>
  <c r="EX143" i="11"/>
  <c r="EX183" i="11"/>
  <c r="EX107" i="11"/>
  <c r="EX181" i="11"/>
  <c r="EX185" i="11"/>
  <c r="EX174" i="11"/>
  <c r="EW23" i="11"/>
  <c r="EX190" i="11"/>
  <c r="EW51" i="11"/>
  <c r="EX116" i="11"/>
  <c r="EW17" i="11"/>
  <c r="EX189" i="11"/>
  <c r="EW89" i="11"/>
  <c r="EX121" i="11"/>
  <c r="ET261" i="11"/>
  <c r="BU4" i="11"/>
  <c r="DE261" i="11"/>
  <c r="EU4" i="11"/>
  <c r="BP261" i="11"/>
  <c r="AA261" i="11"/>
  <c r="BS47" i="11" l="1"/>
  <c r="EY227" i="11"/>
  <c r="EX241" i="11"/>
  <c r="EZ239" i="11"/>
  <c r="EZ212" i="11"/>
  <c r="EZ203" i="11"/>
  <c r="EX233" i="11"/>
  <c r="EX252" i="11"/>
  <c r="EZ217" i="11"/>
  <c r="EZ220" i="11"/>
  <c r="EX180" i="11"/>
  <c r="BS225" i="11"/>
  <c r="BU239" i="11"/>
  <c r="BU183" i="11"/>
  <c r="BS233" i="11"/>
  <c r="EY233" i="11" s="1"/>
  <c r="BS252" i="11"/>
  <c r="BS211" i="11"/>
  <c r="EY211" i="11" s="1"/>
  <c r="BU212" i="11"/>
  <c r="BV199" i="11"/>
  <c r="BT236" i="11"/>
  <c r="BV204" i="11"/>
  <c r="EX225" i="11"/>
  <c r="BU217" i="11"/>
  <c r="BU220" i="11"/>
  <c r="BT245" i="11"/>
  <c r="EZ245" i="11" s="1"/>
  <c r="BV257" i="11"/>
  <c r="BU203" i="11"/>
  <c r="BS191" i="11"/>
  <c r="EY191" i="11" s="1"/>
  <c r="BS180" i="11"/>
  <c r="BX243" i="11"/>
  <c r="BS241" i="11"/>
  <c r="EY241" i="11" s="1"/>
  <c r="EY236" i="11"/>
  <c r="EX238" i="11"/>
  <c r="EX230" i="11"/>
  <c r="BS230" i="11"/>
  <c r="BS238" i="11"/>
  <c r="BS242" i="11"/>
  <c r="EY242" i="11" s="1"/>
  <c r="BS209" i="11"/>
  <c r="EY209" i="11" s="1"/>
  <c r="BU246" i="11"/>
  <c r="EZ249" i="11"/>
  <c r="EX186" i="11"/>
  <c r="BT159" i="11"/>
  <c r="BT201" i="11"/>
  <c r="EZ201" i="11" s="1"/>
  <c r="BU249" i="11"/>
  <c r="BV153" i="11"/>
  <c r="BT240" i="11"/>
  <c r="EX251" i="11"/>
  <c r="BV169" i="11"/>
  <c r="BY162" i="11"/>
  <c r="BT91" i="11"/>
  <c r="BU193" i="11"/>
  <c r="BT205" i="11"/>
  <c r="BS177" i="11"/>
  <c r="EY177" i="11" s="1"/>
  <c r="BS186" i="11"/>
  <c r="BT251" i="11"/>
  <c r="BU174" i="11"/>
  <c r="EX205" i="11"/>
  <c r="EX254" i="11"/>
  <c r="EX200" i="11"/>
  <c r="EX258" i="11"/>
  <c r="BS254" i="11"/>
  <c r="BT196" i="11"/>
  <c r="EZ196" i="11" s="1"/>
  <c r="BS200" i="11"/>
  <c r="EY200" i="11" s="1"/>
  <c r="BT259" i="11"/>
  <c r="EZ259" i="11" s="1"/>
  <c r="BS258" i="11"/>
  <c r="EY223" i="11"/>
  <c r="EX198" i="11"/>
  <c r="EX244" i="11"/>
  <c r="EY237" i="11"/>
  <c r="EZ247" i="11"/>
  <c r="BT51" i="11"/>
  <c r="BS79" i="11"/>
  <c r="BU256" i="11"/>
  <c r="BV232" i="11"/>
  <c r="BT237" i="11"/>
  <c r="BT234" i="11"/>
  <c r="BU189" i="11"/>
  <c r="BT231" i="11"/>
  <c r="BU247" i="11"/>
  <c r="BS198" i="11"/>
  <c r="BT190" i="11"/>
  <c r="BU250" i="11"/>
  <c r="BT85" i="11"/>
  <c r="BS68" i="11"/>
  <c r="BU222" i="11"/>
  <c r="FA222" i="11" s="1"/>
  <c r="BT223" i="11"/>
  <c r="EZ223" i="11" s="1"/>
  <c r="BS244" i="11"/>
  <c r="EY253" i="11"/>
  <c r="EY229" i="11"/>
  <c r="EZ214" i="11"/>
  <c r="EZ210" i="11"/>
  <c r="EY228" i="11"/>
  <c r="EX221" i="11"/>
  <c r="EY215" i="11"/>
  <c r="EY224" i="11"/>
  <c r="EX226" i="11"/>
  <c r="BW161" i="11"/>
  <c r="BT92" i="11"/>
  <c r="BT188" i="11"/>
  <c r="BS184" i="11"/>
  <c r="EY184" i="11" s="1"/>
  <c r="BT67" i="11"/>
  <c r="CN55" i="11"/>
  <c r="CM55" i="11"/>
  <c r="BT65" i="11"/>
  <c r="EY216" i="11"/>
  <c r="EX46" i="11"/>
  <c r="BT194" i="11"/>
  <c r="BY155" i="11"/>
  <c r="BS226" i="11"/>
  <c r="BT165" i="11"/>
  <c r="BS132" i="11"/>
  <c r="BT185" i="11"/>
  <c r="BU207" i="11"/>
  <c r="FA207" i="11" s="1"/>
  <c r="BS59" i="11"/>
  <c r="CF167" i="11"/>
  <c r="BT44" i="11"/>
  <c r="BU175" i="11"/>
  <c r="BS46" i="11"/>
  <c r="BT215" i="11"/>
  <c r="BV178" i="11"/>
  <c r="BT57" i="11"/>
  <c r="BT228" i="11"/>
  <c r="BT12" i="11"/>
  <c r="BT157" i="11"/>
  <c r="BT253" i="11"/>
  <c r="BT229" i="11"/>
  <c r="BT119" i="11"/>
  <c r="BU210" i="11"/>
  <c r="BU219" i="11"/>
  <c r="FA219" i="11" s="1"/>
  <c r="BT168" i="11"/>
  <c r="BU235" i="11"/>
  <c r="BU216" i="11"/>
  <c r="BU214" i="11"/>
  <c r="BS221" i="11"/>
  <c r="BS182" i="11"/>
  <c r="EY182" i="11" s="1"/>
  <c r="BS84" i="11"/>
  <c r="BT248" i="11"/>
  <c r="BV192" i="11"/>
  <c r="BT202" i="11"/>
  <c r="BT224" i="11"/>
  <c r="BX156" i="11"/>
  <c r="BS117" i="11"/>
  <c r="BY158" i="11"/>
  <c r="BT149" i="11"/>
  <c r="BT131" i="11"/>
  <c r="BV105" i="11"/>
  <c r="EY213" i="11"/>
  <c r="EY218" i="11"/>
  <c r="EX197" i="11"/>
  <c r="BT77" i="11"/>
  <c r="BY227" i="11"/>
  <c r="BT69" i="11"/>
  <c r="BT81" i="11"/>
  <c r="BT181" i="11"/>
  <c r="BT20" i="11"/>
  <c r="BT22" i="11"/>
  <c r="CK170" i="11"/>
  <c r="BT213" i="11"/>
  <c r="BT255" i="11"/>
  <c r="EZ255" i="11" s="1"/>
  <c r="BS13" i="11"/>
  <c r="BS197" i="11"/>
  <c r="BT179" i="11"/>
  <c r="BT49" i="11"/>
  <c r="BT218" i="11"/>
  <c r="BT61" i="11"/>
  <c r="BT172" i="11"/>
  <c r="BS106" i="11"/>
  <c r="EX13" i="11"/>
  <c r="BU208" i="11"/>
  <c r="CD147" i="11"/>
  <c r="BT30" i="11"/>
  <c r="BV38" i="11"/>
  <c r="BV42" i="11"/>
  <c r="BU15" i="11"/>
  <c r="BT17" i="11"/>
  <c r="BU27" i="11"/>
  <c r="BT19" i="11"/>
  <c r="BT10" i="11"/>
  <c r="BT33" i="11"/>
  <c r="BU5" i="11"/>
  <c r="BT21" i="11"/>
  <c r="BT25" i="11"/>
  <c r="BS37" i="11"/>
  <c r="EY37" i="11" s="1"/>
  <c r="BU23" i="11"/>
  <c r="BV14" i="11"/>
  <c r="BS6" i="11"/>
  <c r="BT18" i="11"/>
  <c r="BV26" i="11"/>
  <c r="EX29" i="11"/>
  <c r="BT41" i="11"/>
  <c r="BT45" i="11"/>
  <c r="EZ45" i="11" s="1"/>
  <c r="BS29" i="11"/>
  <c r="EY29" i="11" s="1"/>
  <c r="BT9" i="11"/>
  <c r="EZ235" i="11"/>
  <c r="CN90" i="11"/>
  <c r="CL90" i="11"/>
  <c r="CN62" i="11"/>
  <c r="CL62" i="11"/>
  <c r="EX195" i="11"/>
  <c r="CL86" i="11"/>
  <c r="CN86" i="11"/>
  <c r="CM86" i="11"/>
  <c r="CM74" i="11"/>
  <c r="CN74" i="11"/>
  <c r="CL74" i="11"/>
  <c r="CN140" i="11"/>
  <c r="CL140" i="11"/>
  <c r="CL60" i="11"/>
  <c r="CN60" i="11"/>
  <c r="CN130" i="11"/>
  <c r="CM130" i="11"/>
  <c r="CL130" i="11"/>
  <c r="CN50" i="11"/>
  <c r="CL50" i="11"/>
  <c r="CL76" i="11"/>
  <c r="CN76" i="11"/>
  <c r="CM76" i="11"/>
  <c r="CN126" i="11"/>
  <c r="CM126" i="11"/>
  <c r="CL126" i="11"/>
  <c r="CN78" i="11"/>
  <c r="CM78" i="11"/>
  <c r="CL78" i="11"/>
  <c r="EY202" i="11"/>
  <c r="CN134" i="11"/>
  <c r="CL134" i="11"/>
  <c r="CN66" i="11"/>
  <c r="CL66" i="11"/>
  <c r="CM66" i="11"/>
  <c r="CL54" i="11"/>
  <c r="CN54" i="11"/>
  <c r="EZ243" i="11"/>
  <c r="CL80" i="11"/>
  <c r="CM80" i="11"/>
  <c r="CN80" i="11"/>
  <c r="CN82" i="11"/>
  <c r="CM82" i="11"/>
  <c r="CL82" i="11"/>
  <c r="CL64" i="11"/>
  <c r="CM64" i="11"/>
  <c r="CN64" i="11"/>
  <c r="CL70" i="11"/>
  <c r="CN70" i="11"/>
  <c r="CM70" i="11"/>
  <c r="EY250" i="11"/>
  <c r="EY246" i="11"/>
  <c r="CN195" i="11"/>
  <c r="CL195" i="11"/>
  <c r="CM173" i="11"/>
  <c r="CN173" i="11"/>
  <c r="CN58" i="11"/>
  <c r="CL58" i="11"/>
  <c r="CL48" i="11"/>
  <c r="CN48" i="11"/>
  <c r="FB206" i="11"/>
  <c r="EZ193" i="11"/>
  <c r="EY248" i="11"/>
  <c r="EY194" i="11"/>
  <c r="EY240" i="11"/>
  <c r="EZ204" i="11"/>
  <c r="EZ232" i="11"/>
  <c r="EZ192" i="11"/>
  <c r="FA257" i="11"/>
  <c r="EY82" i="11"/>
  <c r="EX140" i="11"/>
  <c r="EY80" i="11"/>
  <c r="EX84" i="11"/>
  <c r="EX112" i="11"/>
  <c r="EX97" i="11"/>
  <c r="EY57" i="11"/>
  <c r="EX8" i="11"/>
  <c r="EX165" i="11"/>
  <c r="EX39" i="11"/>
  <c r="EX115" i="11"/>
  <c r="EX135" i="11"/>
  <c r="EX27" i="11"/>
  <c r="EX73" i="11"/>
  <c r="EY64" i="11"/>
  <c r="EX125" i="11"/>
  <c r="EY70" i="11"/>
  <c r="EX136" i="11"/>
  <c r="EX131" i="11"/>
  <c r="EX142" i="11"/>
  <c r="EX111" i="11"/>
  <c r="EX61" i="11"/>
  <c r="EX163" i="11"/>
  <c r="EX161" i="11"/>
  <c r="EX99" i="11"/>
  <c r="EX55" i="11"/>
  <c r="EX106" i="11"/>
  <c r="EY50" i="11"/>
  <c r="EX114" i="11"/>
  <c r="EX93" i="11"/>
  <c r="EX146" i="11"/>
  <c r="EX43" i="11"/>
  <c r="EY28" i="11"/>
  <c r="EY36" i="11"/>
  <c r="EX91" i="11"/>
  <c r="EX103" i="11"/>
  <c r="EX81" i="11"/>
  <c r="EX159" i="11"/>
  <c r="EX151" i="11"/>
  <c r="EX77" i="11"/>
  <c r="EX128" i="11"/>
  <c r="EY12" i="11"/>
  <c r="EX22" i="11"/>
  <c r="EX90" i="11"/>
  <c r="EX56" i="11"/>
  <c r="EX51" i="11"/>
  <c r="EX23" i="11"/>
  <c r="EX83" i="11"/>
  <c r="EX148" i="11"/>
  <c r="EX48" i="11"/>
  <c r="EX94" i="11"/>
  <c r="EY44" i="11"/>
  <c r="EX139" i="11"/>
  <c r="EX167" i="11"/>
  <c r="EX19" i="11"/>
  <c r="EX109" i="11"/>
  <c r="EX71" i="11"/>
  <c r="EX126" i="11"/>
  <c r="EY72" i="11"/>
  <c r="EX68" i="11"/>
  <c r="EX157" i="11"/>
  <c r="EY41" i="11"/>
  <c r="EY88" i="11"/>
  <c r="EZ34" i="11"/>
  <c r="EX153" i="11"/>
  <c r="EX85" i="11"/>
  <c r="EX144" i="11"/>
  <c r="EX31" i="11"/>
  <c r="EX133" i="11"/>
  <c r="EY32" i="11"/>
  <c r="EX104" i="11"/>
  <c r="EX123" i="11"/>
  <c r="EX59" i="11"/>
  <c r="EX113" i="11"/>
  <c r="EY10" i="11"/>
  <c r="EX118" i="11"/>
  <c r="EY9" i="11"/>
  <c r="EZ26" i="11"/>
  <c r="EX160" i="11"/>
  <c r="EX63" i="11"/>
  <c r="EX124" i="11"/>
  <c r="EX119" i="11"/>
  <c r="EX108" i="11"/>
  <c r="EX35" i="11"/>
  <c r="EX25" i="11"/>
  <c r="EX162" i="11"/>
  <c r="EY62" i="11"/>
  <c r="EX79" i="11"/>
  <c r="EY11" i="11"/>
  <c r="EX60" i="11"/>
  <c r="EY54" i="11"/>
  <c r="EY78" i="11"/>
  <c r="EZ42" i="11"/>
  <c r="EX110" i="11"/>
  <c r="EX40" i="11"/>
  <c r="EX101" i="11"/>
  <c r="EY5" i="11"/>
  <c r="EX171" i="11"/>
  <c r="EY15" i="11"/>
  <c r="EX87" i="11"/>
  <c r="EX149" i="11"/>
  <c r="EX141" i="11"/>
  <c r="EY86" i="11"/>
  <c r="EY14" i="11"/>
  <c r="EX102" i="11"/>
  <c r="EX170" i="11"/>
  <c r="EX164" i="11"/>
  <c r="EX130" i="11"/>
  <c r="EX21" i="11"/>
  <c r="EX18" i="11"/>
  <c r="EX168" i="11"/>
  <c r="EX132" i="11"/>
  <c r="EX155" i="11"/>
  <c r="EX134" i="11"/>
  <c r="EX95" i="11"/>
  <c r="EX158" i="11"/>
  <c r="EX67" i="11"/>
  <c r="EY66" i="11"/>
  <c r="EX53" i="11"/>
  <c r="EX24" i="11"/>
  <c r="EX52" i="11"/>
  <c r="EX33" i="11"/>
  <c r="EY38" i="11"/>
  <c r="EX65" i="11"/>
  <c r="EY58" i="11"/>
  <c r="EY7" i="11"/>
  <c r="EX49" i="11"/>
  <c r="EX129" i="11"/>
  <c r="EY30" i="11"/>
  <c r="EX147" i="11"/>
  <c r="EY74" i="11"/>
  <c r="EX154" i="11"/>
  <c r="EX150" i="11"/>
  <c r="EX92" i="11"/>
  <c r="EY189" i="11"/>
  <c r="EY172" i="11"/>
  <c r="EY76" i="11"/>
  <c r="EY116" i="11"/>
  <c r="EY190" i="11"/>
  <c r="EY183" i="11"/>
  <c r="EY179" i="11"/>
  <c r="EY96" i="11"/>
  <c r="EY20" i="11"/>
  <c r="EY185" i="11"/>
  <c r="EY187" i="11"/>
  <c r="EY174" i="11"/>
  <c r="EX172" i="11"/>
  <c r="EX127" i="11"/>
  <c r="EY173" i="11"/>
  <c r="EY175" i="11"/>
  <c r="EY181" i="11"/>
  <c r="EY89" i="11"/>
  <c r="EY98" i="11"/>
  <c r="EY176" i="11"/>
  <c r="EY188" i="11"/>
  <c r="EY178" i="11"/>
  <c r="EY145" i="11"/>
  <c r="BV4" i="11"/>
  <c r="EU261" i="11"/>
  <c r="DF261" i="11"/>
  <c r="EV4" i="11"/>
  <c r="BQ261" i="11"/>
  <c r="AB261" i="11"/>
  <c r="BT47" i="11" l="1"/>
  <c r="EZ227" i="11"/>
  <c r="FA203" i="11"/>
  <c r="EY252" i="11"/>
  <c r="FA220" i="11"/>
  <c r="EY180" i="11"/>
  <c r="FA217" i="11"/>
  <c r="FB199" i="11"/>
  <c r="FA212" i="11"/>
  <c r="BT241" i="11"/>
  <c r="EZ241" i="11" s="1"/>
  <c r="BV203" i="11"/>
  <c r="EY225" i="11"/>
  <c r="BY243" i="11"/>
  <c r="EZ236" i="11"/>
  <c r="BW199" i="11"/>
  <c r="BT252" i="11"/>
  <c r="BV183" i="11"/>
  <c r="BW204" i="11"/>
  <c r="BU236" i="11"/>
  <c r="BV212" i="11"/>
  <c r="BV239" i="11"/>
  <c r="FA239" i="11"/>
  <c r="BT180" i="11"/>
  <c r="EZ180" i="11" s="1"/>
  <c r="BU245" i="11"/>
  <c r="FA245" i="11" s="1"/>
  <c r="BV217" i="11"/>
  <c r="BT191" i="11"/>
  <c r="EZ191" i="11" s="1"/>
  <c r="BW257" i="11"/>
  <c r="BV220" i="11"/>
  <c r="FB220" i="11" s="1"/>
  <c r="BT211" i="11"/>
  <c r="EZ211" i="11" s="1"/>
  <c r="BT233" i="11"/>
  <c r="BT225" i="11"/>
  <c r="EY238" i="11"/>
  <c r="EY230" i="11"/>
  <c r="BV246" i="11"/>
  <c r="BT230" i="11"/>
  <c r="BT209" i="11"/>
  <c r="EZ209" i="11" s="1"/>
  <c r="BT242" i="11"/>
  <c r="EZ242" i="11" s="1"/>
  <c r="BT238" i="11"/>
  <c r="EY186" i="11"/>
  <c r="BT186" i="11"/>
  <c r="FA249" i="11"/>
  <c r="BT177" i="11"/>
  <c r="BU205" i="11"/>
  <c r="EY251" i="11"/>
  <c r="BU201" i="11"/>
  <c r="FA201" i="11" s="1"/>
  <c r="BU251" i="11"/>
  <c r="BW169" i="11"/>
  <c r="BU240" i="11"/>
  <c r="BW153" i="11"/>
  <c r="BV249" i="11"/>
  <c r="BU159" i="11"/>
  <c r="EY205" i="11"/>
  <c r="BU91" i="11"/>
  <c r="BV174" i="11"/>
  <c r="BV193" i="11"/>
  <c r="BZ162" i="11"/>
  <c r="EY258" i="11"/>
  <c r="EY254" i="11"/>
  <c r="BT258" i="11"/>
  <c r="BU259" i="11"/>
  <c r="BT200" i="11"/>
  <c r="BU196" i="11"/>
  <c r="FA196" i="11" s="1"/>
  <c r="BT254" i="11"/>
  <c r="EY244" i="11"/>
  <c r="EZ234" i="11"/>
  <c r="EZ237" i="11"/>
  <c r="EY198" i="11"/>
  <c r="FA247" i="11"/>
  <c r="BT244" i="11"/>
  <c r="BV247" i="11"/>
  <c r="BU237" i="11"/>
  <c r="BT79" i="11"/>
  <c r="BU85" i="11"/>
  <c r="BV256" i="11"/>
  <c r="FA256" i="11"/>
  <c r="EZ231" i="11"/>
  <c r="BV250" i="11"/>
  <c r="BU190" i="11"/>
  <c r="BU231" i="11"/>
  <c r="BU51" i="11"/>
  <c r="BU223" i="11"/>
  <c r="BV189" i="11"/>
  <c r="BT198" i="11"/>
  <c r="EZ198" i="11" s="1"/>
  <c r="BU234" i="11"/>
  <c r="BW232" i="11"/>
  <c r="BV222" i="11"/>
  <c r="BT68" i="11"/>
  <c r="FA214" i="11"/>
  <c r="EY46" i="11"/>
  <c r="EZ224" i="11"/>
  <c r="EY221" i="11"/>
  <c r="EZ229" i="11"/>
  <c r="EZ215" i="11"/>
  <c r="EY226" i="11"/>
  <c r="FA210" i="11"/>
  <c r="EZ253" i="11"/>
  <c r="EZ228" i="11"/>
  <c r="BT221" i="11"/>
  <c r="BV216" i="11"/>
  <c r="BU168" i="11"/>
  <c r="BU12" i="11"/>
  <c r="BT226" i="11"/>
  <c r="EZ216" i="11"/>
  <c r="BU65" i="11"/>
  <c r="BU67" i="11"/>
  <c r="BU92" i="11"/>
  <c r="BY156" i="11"/>
  <c r="BU202" i="11"/>
  <c r="BW192" i="11"/>
  <c r="BT84" i="11"/>
  <c r="BV219" i="11"/>
  <c r="FB219" i="11" s="1"/>
  <c r="BU119" i="11"/>
  <c r="BU253" i="11"/>
  <c r="BU157" i="11"/>
  <c r="BU215" i="11"/>
  <c r="BV175" i="11"/>
  <c r="CG167" i="11"/>
  <c r="BV207" i="11"/>
  <c r="FB207" i="11" s="1"/>
  <c r="BZ155" i="11"/>
  <c r="BU194" i="11"/>
  <c r="BV235" i="11"/>
  <c r="BU228" i="11"/>
  <c r="BW178" i="11"/>
  <c r="BT46" i="11"/>
  <c r="BT184" i="11"/>
  <c r="EZ184" i="11" s="1"/>
  <c r="BU224" i="11"/>
  <c r="BU248" i="11"/>
  <c r="BT182" i="11"/>
  <c r="EZ182" i="11" s="1"/>
  <c r="BV214" i="11"/>
  <c r="BV210" i="11"/>
  <c r="BU229" i="11"/>
  <c r="BU57" i="11"/>
  <c r="BU44" i="11"/>
  <c r="BT59" i="11"/>
  <c r="BU185" i="11"/>
  <c r="BT132" i="11"/>
  <c r="BU165" i="11"/>
  <c r="BU188" i="11"/>
  <c r="BX161" i="11"/>
  <c r="BZ158" i="11"/>
  <c r="BU131" i="11"/>
  <c r="BW105" i="11"/>
  <c r="BU149" i="11"/>
  <c r="BT117" i="11"/>
  <c r="EY13" i="11"/>
  <c r="EZ213" i="11"/>
  <c r="FA208" i="11"/>
  <c r="EZ218" i="11"/>
  <c r="BU30" i="11"/>
  <c r="BU218" i="11"/>
  <c r="BT13" i="11"/>
  <c r="BZ227" i="11"/>
  <c r="BU61" i="11"/>
  <c r="BU213" i="11"/>
  <c r="CE147" i="11"/>
  <c r="BV208" i="11"/>
  <c r="BU172" i="11"/>
  <c r="CL170" i="11"/>
  <c r="BU20" i="11"/>
  <c r="BU81" i="11"/>
  <c r="EY197" i="11"/>
  <c r="BT106" i="11"/>
  <c r="BU255" i="11"/>
  <c r="BU22" i="11"/>
  <c r="BU181" i="11"/>
  <c r="BU69" i="11"/>
  <c r="BU77" i="11"/>
  <c r="BU49" i="11"/>
  <c r="BU179" i="11"/>
  <c r="BT197" i="11"/>
  <c r="FB222" i="11"/>
  <c r="BU45" i="11"/>
  <c r="FA45" i="11" s="1"/>
  <c r="BU18" i="11"/>
  <c r="BU10" i="11"/>
  <c r="BV27" i="11"/>
  <c r="BW42" i="11"/>
  <c r="BU9" i="11"/>
  <c r="BV23" i="11"/>
  <c r="BU21" i="11"/>
  <c r="BV5" i="11"/>
  <c r="FA235" i="11"/>
  <c r="BT29" i="11"/>
  <c r="BU41" i="11"/>
  <c r="BW26" i="11"/>
  <c r="BT6" i="11"/>
  <c r="BU19" i="11"/>
  <c r="BV15" i="11"/>
  <c r="BW14" i="11"/>
  <c r="BT37" i="11"/>
  <c r="EZ37" i="11" s="1"/>
  <c r="BU25" i="11"/>
  <c r="BU33" i="11"/>
  <c r="BU17" i="11"/>
  <c r="BW38" i="11"/>
  <c r="EZ250" i="11"/>
  <c r="EZ202" i="11"/>
  <c r="FA243" i="11"/>
  <c r="EZ246" i="11"/>
  <c r="EY195" i="11"/>
  <c r="FA193" i="11"/>
  <c r="FC206" i="11"/>
  <c r="FB257" i="11"/>
  <c r="FA232" i="11"/>
  <c r="FA192" i="11"/>
  <c r="FA204" i="11"/>
  <c r="EZ240" i="11"/>
  <c r="EZ194" i="11"/>
  <c r="EZ248" i="11"/>
  <c r="EY150" i="11"/>
  <c r="EY33" i="11"/>
  <c r="EY39" i="11"/>
  <c r="EY23" i="11"/>
  <c r="EY137" i="11"/>
  <c r="EZ66" i="11"/>
  <c r="EY115" i="11"/>
  <c r="EY142" i="11"/>
  <c r="EZ54" i="11"/>
  <c r="EZ32" i="11"/>
  <c r="EY112" i="11"/>
  <c r="EY101" i="11"/>
  <c r="EY48" i="11"/>
  <c r="EY90" i="11"/>
  <c r="EY22" i="11"/>
  <c r="EZ9" i="11"/>
  <c r="EZ10" i="11"/>
  <c r="EY168" i="11"/>
  <c r="EY104" i="11"/>
  <c r="EY31" i="11"/>
  <c r="EY92" i="11"/>
  <c r="EY141" i="11"/>
  <c r="EY127" i="11"/>
  <c r="EZ80" i="11"/>
  <c r="EY27" i="11"/>
  <c r="EY6" i="11"/>
  <c r="EY122" i="11"/>
  <c r="EZ30" i="11"/>
  <c r="EZ88" i="11"/>
  <c r="EY75" i="11"/>
  <c r="EY25" i="11"/>
  <c r="EY35" i="11"/>
  <c r="EY124" i="11"/>
  <c r="EY67" i="11"/>
  <c r="EY136" i="11"/>
  <c r="EY128" i="11"/>
  <c r="EZ28" i="11"/>
  <c r="FA26" i="11"/>
  <c r="EY99" i="11"/>
  <c r="EY158" i="11"/>
  <c r="EY123" i="11"/>
  <c r="EY63" i="11"/>
  <c r="EY111" i="11"/>
  <c r="EY113" i="11"/>
  <c r="EY129" i="11"/>
  <c r="EZ11" i="11"/>
  <c r="EY105" i="11"/>
  <c r="EZ15" i="11"/>
  <c r="EY103" i="11"/>
  <c r="EZ50" i="11"/>
  <c r="EY73" i="11"/>
  <c r="EZ38" i="11"/>
  <c r="EY61" i="11"/>
  <c r="EY153" i="11"/>
  <c r="EZ82" i="11"/>
  <c r="EY138" i="11"/>
  <c r="EY165" i="11"/>
  <c r="EY147" i="11"/>
  <c r="EY79" i="11"/>
  <c r="EY93" i="11"/>
  <c r="EY18" i="11"/>
  <c r="EY159" i="11"/>
  <c r="EY65" i="11"/>
  <c r="EY114" i="11"/>
  <c r="EY135" i="11"/>
  <c r="EY161" i="11"/>
  <c r="EY19" i="11"/>
  <c r="EY102" i="11"/>
  <c r="EY120" i="11"/>
  <c r="EY51" i="11"/>
  <c r="EY81" i="11"/>
  <c r="EZ58" i="11"/>
  <c r="EY146" i="11"/>
  <c r="EY53" i="11"/>
  <c r="EY107" i="11"/>
  <c r="EY139" i="11"/>
  <c r="EY144" i="11"/>
  <c r="EY154" i="11"/>
  <c r="EY91" i="11"/>
  <c r="EY71" i="11"/>
  <c r="EY132" i="11"/>
  <c r="EY84" i="11"/>
  <c r="EY170" i="11"/>
  <c r="EY8" i="11"/>
  <c r="EY167" i="11"/>
  <c r="EY83" i="11"/>
  <c r="EY52" i="11"/>
  <c r="EY134" i="11"/>
  <c r="EY110" i="11"/>
  <c r="EY106" i="11"/>
  <c r="EZ70" i="11"/>
  <c r="EZ12" i="11"/>
  <c r="EY118" i="11"/>
  <c r="EY164" i="11"/>
  <c r="EZ62" i="11"/>
  <c r="EY95" i="11"/>
  <c r="EY59" i="11"/>
  <c r="EY94" i="11"/>
  <c r="EY77" i="11"/>
  <c r="EZ57" i="11"/>
  <c r="EY68" i="11"/>
  <c r="EY47" i="11"/>
  <c r="EZ14" i="11"/>
  <c r="EY149" i="11"/>
  <c r="EY87" i="11"/>
  <c r="EY171" i="11"/>
  <c r="EY40" i="11"/>
  <c r="EY162" i="11"/>
  <c r="EY126" i="11"/>
  <c r="EY130" i="11"/>
  <c r="EZ5" i="11"/>
  <c r="EY16" i="11"/>
  <c r="EZ74" i="11"/>
  <c r="EZ78" i="11"/>
  <c r="EY119" i="11"/>
  <c r="EY133" i="11"/>
  <c r="EY85" i="11"/>
  <c r="EY56" i="11"/>
  <c r="EY49" i="11"/>
  <c r="FA42" i="11"/>
  <c r="EZ7" i="11"/>
  <c r="EY151" i="11"/>
  <c r="EZ36" i="11"/>
  <c r="EY43" i="11"/>
  <c r="EY55" i="11"/>
  <c r="EY155" i="11"/>
  <c r="EY21" i="11"/>
  <c r="EZ44" i="11"/>
  <c r="EZ72" i="11"/>
  <c r="EY166" i="11"/>
  <c r="EZ86" i="11"/>
  <c r="FA34" i="11"/>
  <c r="EZ41" i="11"/>
  <c r="EY60" i="11"/>
  <c r="EY157" i="11"/>
  <c r="EY108" i="11"/>
  <c r="EY24" i="11"/>
  <c r="EY163" i="11"/>
  <c r="EY131" i="11"/>
  <c r="EY125" i="11"/>
  <c r="EY148" i="11"/>
  <c r="EY97" i="11"/>
  <c r="EY109" i="11"/>
  <c r="EY160" i="11"/>
  <c r="EY140" i="11"/>
  <c r="EZ64" i="11"/>
  <c r="EZ147" i="11"/>
  <c r="EZ121" i="11"/>
  <c r="FA62" i="11"/>
  <c r="EY152" i="11"/>
  <c r="EZ176" i="11"/>
  <c r="EZ130" i="11"/>
  <c r="EZ185" i="11"/>
  <c r="EZ166" i="11"/>
  <c r="EZ156" i="11"/>
  <c r="EZ108" i="11"/>
  <c r="EY100" i="11"/>
  <c r="EZ116" i="11"/>
  <c r="EZ145" i="11"/>
  <c r="EZ40" i="11"/>
  <c r="EZ174" i="11"/>
  <c r="EY143" i="11"/>
  <c r="EZ178" i="11"/>
  <c r="EZ133" i="11"/>
  <c r="EZ85" i="11"/>
  <c r="EZ173" i="11"/>
  <c r="EZ20" i="11"/>
  <c r="EZ157" i="11"/>
  <c r="EZ188" i="11"/>
  <c r="EZ98" i="11"/>
  <c r="EY117" i="11"/>
  <c r="EZ119" i="11"/>
  <c r="EZ181" i="11"/>
  <c r="EZ169" i="11"/>
  <c r="EZ49" i="11"/>
  <c r="FA7" i="11"/>
  <c r="EZ187" i="11"/>
  <c r="EY121" i="11"/>
  <c r="EY156" i="11"/>
  <c r="EZ189" i="11"/>
  <c r="EY17" i="11"/>
  <c r="EY169" i="11"/>
  <c r="EZ175" i="11"/>
  <c r="EZ179" i="11"/>
  <c r="EZ183" i="11"/>
  <c r="EZ190" i="11"/>
  <c r="EY69" i="11"/>
  <c r="BW4" i="11"/>
  <c r="EV261" i="11"/>
  <c r="BR261" i="11"/>
  <c r="AC261" i="11"/>
  <c r="DG261" i="11"/>
  <c r="EW4" i="11"/>
  <c r="BU47" i="11" l="1"/>
  <c r="FA227" i="11"/>
  <c r="FB212" i="11"/>
  <c r="EZ225" i="11"/>
  <c r="EZ233" i="11"/>
  <c r="EZ252" i="11"/>
  <c r="FC199" i="11"/>
  <c r="FB217" i="11"/>
  <c r="FA236" i="11"/>
  <c r="BX204" i="11"/>
  <c r="BX199" i="11"/>
  <c r="BU211" i="11"/>
  <c r="BX257" i="11"/>
  <c r="BU252" i="11"/>
  <c r="BU225" i="11"/>
  <c r="FB239" i="11"/>
  <c r="BV245" i="11"/>
  <c r="FB245" i="11" s="1"/>
  <c r="BV236" i="11"/>
  <c r="BU241" i="11"/>
  <c r="FA241" i="11" s="1"/>
  <c r="BW217" i="11"/>
  <c r="BU180" i="11"/>
  <c r="BW183" i="11"/>
  <c r="BW203" i="11"/>
  <c r="BU233" i="11"/>
  <c r="FB203" i="11"/>
  <c r="BW220" i="11"/>
  <c r="FC220" i="11" s="1"/>
  <c r="BU191" i="11"/>
  <c r="FA191" i="11" s="1"/>
  <c r="BW239" i="11"/>
  <c r="BW212" i="11"/>
  <c r="BZ243" i="11"/>
  <c r="EZ230" i="11"/>
  <c r="EZ238" i="11"/>
  <c r="BU242" i="11"/>
  <c r="FA242" i="11" s="1"/>
  <c r="BU209" i="11"/>
  <c r="FA209" i="11" s="1"/>
  <c r="BU230" i="11"/>
  <c r="BU238" i="11"/>
  <c r="BW246" i="11"/>
  <c r="FB249" i="11"/>
  <c r="EZ186" i="11"/>
  <c r="EZ205" i="11"/>
  <c r="EZ177" i="11"/>
  <c r="BV91" i="11"/>
  <c r="BV159" i="11"/>
  <c r="BX153" i="11"/>
  <c r="BX169" i="11"/>
  <c r="BV251" i="11"/>
  <c r="BV205" i="11"/>
  <c r="BW174" i="11"/>
  <c r="BU186" i="11"/>
  <c r="BW249" i="11"/>
  <c r="BV240" i="11"/>
  <c r="BV201" i="11"/>
  <c r="FB201" i="11" s="1"/>
  <c r="EZ251" i="11"/>
  <c r="BU177" i="11"/>
  <c r="FA177" i="11" s="1"/>
  <c r="CA162" i="11"/>
  <c r="BW193" i="11"/>
  <c r="EZ200" i="11"/>
  <c r="EZ258" i="11"/>
  <c r="EZ254" i="11"/>
  <c r="FA259" i="11"/>
  <c r="BU254" i="11"/>
  <c r="BV196" i="11"/>
  <c r="FB196" i="11" s="1"/>
  <c r="BU200" i="11"/>
  <c r="BV259" i="11"/>
  <c r="BU258" i="11"/>
  <c r="FA223" i="11"/>
  <c r="FB256" i="11"/>
  <c r="FA231" i="11"/>
  <c r="FA237" i="11"/>
  <c r="EZ244" i="11"/>
  <c r="BU68" i="11"/>
  <c r="BW250" i="11"/>
  <c r="BW247" i="11"/>
  <c r="FC247" i="11" s="1"/>
  <c r="BX232" i="11"/>
  <c r="BU244" i="11"/>
  <c r="FB247" i="11"/>
  <c r="FA234" i="11"/>
  <c r="BV223" i="11"/>
  <c r="BV51" i="11"/>
  <c r="BU79" i="11"/>
  <c r="BV237" i="11"/>
  <c r="FB237" i="11" s="1"/>
  <c r="BW222" i="11"/>
  <c r="FC222" i="11" s="1"/>
  <c r="BV234" i="11"/>
  <c r="BV231" i="11"/>
  <c r="BU198" i="11"/>
  <c r="BW189" i="11"/>
  <c r="BV190" i="11"/>
  <c r="BW256" i="11"/>
  <c r="FC256" i="11" s="1"/>
  <c r="BV85" i="11"/>
  <c r="FB214" i="11"/>
  <c r="EZ46" i="11"/>
  <c r="FA228" i="11"/>
  <c r="EZ226" i="11"/>
  <c r="EZ221" i="11"/>
  <c r="FA224" i="11"/>
  <c r="FA229" i="11"/>
  <c r="FB210" i="11"/>
  <c r="FA215" i="11"/>
  <c r="FA253" i="11"/>
  <c r="BV44" i="11"/>
  <c r="FB44" i="11" s="1"/>
  <c r="BX178" i="11"/>
  <c r="BW235" i="11"/>
  <c r="CH167" i="11"/>
  <c r="BX192" i="11"/>
  <c r="BZ156" i="11"/>
  <c r="BV67" i="11"/>
  <c r="FA216" i="11"/>
  <c r="BV168" i="11"/>
  <c r="BV165" i="11"/>
  <c r="BV185" i="11"/>
  <c r="BV57" i="11"/>
  <c r="BW214" i="11"/>
  <c r="BU184" i="11"/>
  <c r="FA184" i="11" s="1"/>
  <c r="CA155" i="11"/>
  <c r="BV157" i="11"/>
  <c r="BV119" i="11"/>
  <c r="BW219" i="11"/>
  <c r="FC219" i="11" s="1"/>
  <c r="BV92" i="11"/>
  <c r="BU221" i="11"/>
  <c r="BY161" i="11"/>
  <c r="BV188" i="11"/>
  <c r="BU46" i="11"/>
  <c r="FA46" i="11" s="1"/>
  <c r="BV228" i="11"/>
  <c r="BW207" i="11"/>
  <c r="FC207" i="11" s="1"/>
  <c r="BW175" i="11"/>
  <c r="BU84" i="11"/>
  <c r="BV202" i="11"/>
  <c r="BV65" i="11"/>
  <c r="BV12" i="11"/>
  <c r="BW216" i="11"/>
  <c r="BU132" i="11"/>
  <c r="BU59" i="11"/>
  <c r="BV229" i="11"/>
  <c r="BW210" i="11"/>
  <c r="BU182" i="11"/>
  <c r="BV248" i="11"/>
  <c r="BV224" i="11"/>
  <c r="BV194" i="11"/>
  <c r="BV215" i="11"/>
  <c r="BV253" i="11"/>
  <c r="BU226" i="11"/>
  <c r="BV149" i="11"/>
  <c r="BV131" i="11"/>
  <c r="BU117" i="11"/>
  <c r="BX105" i="11"/>
  <c r="CA158" i="11"/>
  <c r="FA218" i="11"/>
  <c r="FA255" i="11"/>
  <c r="FB208" i="11"/>
  <c r="EZ13" i="11"/>
  <c r="EZ197" i="11"/>
  <c r="FA213" i="11"/>
  <c r="BU197" i="11"/>
  <c r="BV69" i="11"/>
  <c r="BV172" i="11"/>
  <c r="BV81" i="11"/>
  <c r="CN170" i="11"/>
  <c r="CM170" i="11"/>
  <c r="BV213" i="11"/>
  <c r="BV61" i="11"/>
  <c r="BU13" i="11"/>
  <c r="BV30" i="11"/>
  <c r="BV49" i="11"/>
  <c r="CF147" i="11"/>
  <c r="BV179" i="11"/>
  <c r="BV77" i="11"/>
  <c r="BV181" i="11"/>
  <c r="BV255" i="11"/>
  <c r="BU106" i="11"/>
  <c r="BW208" i="11"/>
  <c r="BV22" i="11"/>
  <c r="BV20" i="11"/>
  <c r="CA227" i="11"/>
  <c r="BV218" i="11"/>
  <c r="EZ29" i="11"/>
  <c r="BV33" i="11"/>
  <c r="BV21" i="11"/>
  <c r="BW27" i="11"/>
  <c r="BV45" i="11"/>
  <c r="FB45" i="11" s="1"/>
  <c r="BV17" i="11"/>
  <c r="BW15" i="11"/>
  <c r="FB235" i="11"/>
  <c r="BV18" i="11"/>
  <c r="BX38" i="11"/>
  <c r="BV25" i="11"/>
  <c r="BU37" i="11"/>
  <c r="FA37" i="11" s="1"/>
  <c r="BU6" i="11"/>
  <c r="BV41" i="11"/>
  <c r="BW5" i="11"/>
  <c r="BW23" i="11"/>
  <c r="BX42" i="11"/>
  <c r="BV10" i="11"/>
  <c r="BX14" i="11"/>
  <c r="BV19" i="11"/>
  <c r="BX26" i="11"/>
  <c r="BU29" i="11"/>
  <c r="BV9" i="11"/>
  <c r="EZ195" i="11"/>
  <c r="FA202" i="11"/>
  <c r="FA246" i="11"/>
  <c r="FB243" i="11"/>
  <c r="FA250" i="11"/>
  <c r="FD206" i="11"/>
  <c r="FB193" i="11"/>
  <c r="FA248" i="11"/>
  <c r="FB204" i="11"/>
  <c r="FA194" i="11"/>
  <c r="FA240" i="11"/>
  <c r="FB192" i="11"/>
  <c r="FB232" i="11"/>
  <c r="FC257" i="11"/>
  <c r="EZ53" i="11"/>
  <c r="EZ110" i="11"/>
  <c r="FA9" i="11"/>
  <c r="EZ77" i="11"/>
  <c r="EZ69" i="11"/>
  <c r="EZ87" i="11"/>
  <c r="EZ159" i="11"/>
  <c r="EZ161" i="11"/>
  <c r="EZ113" i="11"/>
  <c r="EZ63" i="11"/>
  <c r="EZ172" i="11"/>
  <c r="EZ97" i="11"/>
  <c r="EZ81" i="11"/>
  <c r="EZ65" i="11"/>
  <c r="EZ51" i="11"/>
  <c r="EZ61" i="11"/>
  <c r="FA11" i="11"/>
  <c r="EZ162" i="11"/>
  <c r="EZ123" i="11"/>
  <c r="EZ136" i="11"/>
  <c r="EZ155" i="11"/>
  <c r="FB26" i="11"/>
  <c r="EZ100" i="11"/>
  <c r="EZ152" i="11"/>
  <c r="EZ167" i="11"/>
  <c r="FA64" i="11"/>
  <c r="EZ146" i="11"/>
  <c r="EZ102" i="11"/>
  <c r="EZ68" i="11"/>
  <c r="EZ84" i="11"/>
  <c r="EZ24" i="11"/>
  <c r="EZ35" i="11"/>
  <c r="EZ168" i="11"/>
  <c r="EZ144" i="11"/>
  <c r="FA58" i="11"/>
  <c r="FB42" i="11"/>
  <c r="EZ139" i="11"/>
  <c r="FA86" i="11"/>
  <c r="EZ27" i="11"/>
  <c r="EZ93" i="11"/>
  <c r="FA14" i="11"/>
  <c r="EZ125" i="11"/>
  <c r="FA38" i="11"/>
  <c r="FB34" i="11"/>
  <c r="EZ126" i="11"/>
  <c r="EZ132" i="11"/>
  <c r="EZ118" i="11"/>
  <c r="EZ6" i="11"/>
  <c r="EZ127" i="11"/>
  <c r="FA66" i="11"/>
  <c r="EZ171" i="11"/>
  <c r="EZ105" i="11"/>
  <c r="FA78" i="11"/>
  <c r="FA57" i="11"/>
  <c r="EZ140" i="11"/>
  <c r="EZ109" i="11"/>
  <c r="EZ158" i="11"/>
  <c r="EZ163" i="11"/>
  <c r="EZ114" i="11"/>
  <c r="EZ104" i="11"/>
  <c r="EZ165" i="11"/>
  <c r="EZ129" i="11"/>
  <c r="EZ73" i="11"/>
  <c r="FA15" i="11"/>
  <c r="EZ47" i="11"/>
  <c r="EZ33" i="11"/>
  <c r="FA72" i="11"/>
  <c r="EZ90" i="11"/>
  <c r="EZ94" i="11"/>
  <c r="EZ111" i="11"/>
  <c r="EZ99" i="11"/>
  <c r="EZ142" i="11"/>
  <c r="EZ106" i="11"/>
  <c r="EZ153" i="11"/>
  <c r="EZ67" i="11"/>
  <c r="FA88" i="11"/>
  <c r="FA70" i="11"/>
  <c r="EZ92" i="11"/>
  <c r="FA10" i="11"/>
  <c r="EZ43" i="11"/>
  <c r="EZ83" i="11"/>
  <c r="EZ16" i="11"/>
  <c r="EZ71" i="11"/>
  <c r="EZ120" i="11"/>
  <c r="EZ134" i="11"/>
  <c r="FA28" i="11"/>
  <c r="EZ55" i="11"/>
  <c r="EZ79" i="11"/>
  <c r="EZ48" i="11"/>
  <c r="EZ60" i="11"/>
  <c r="EZ128" i="11"/>
  <c r="EZ59" i="11"/>
  <c r="EZ154" i="11"/>
  <c r="EZ25" i="11"/>
  <c r="FA54" i="11"/>
  <c r="EZ19" i="11"/>
  <c r="FA80" i="11"/>
  <c r="EZ141" i="11"/>
  <c r="EZ115" i="11"/>
  <c r="FA50" i="11"/>
  <c r="EZ151" i="11"/>
  <c r="FA82" i="11"/>
  <c r="EZ160" i="11"/>
  <c r="EZ95" i="11"/>
  <c r="EZ112" i="11"/>
  <c r="EZ91" i="11"/>
  <c r="FA32" i="11"/>
  <c r="FA30" i="11"/>
  <c r="EZ52" i="11"/>
  <c r="EZ39" i="11"/>
  <c r="EZ76" i="11"/>
  <c r="FA41" i="11"/>
  <c r="EZ56" i="11"/>
  <c r="FA36" i="11"/>
  <c r="EZ23" i="11"/>
  <c r="EZ150" i="11"/>
  <c r="EZ170" i="11"/>
  <c r="EZ164" i="11"/>
  <c r="EZ124" i="11"/>
  <c r="FA135" i="11"/>
  <c r="EZ135" i="11"/>
  <c r="EZ22" i="11"/>
  <c r="EZ149" i="11"/>
  <c r="FA74" i="11"/>
  <c r="EZ138" i="11"/>
  <c r="EZ107" i="11"/>
  <c r="EZ122" i="11"/>
  <c r="EZ31" i="11"/>
  <c r="EZ101" i="11"/>
  <c r="EZ18" i="11"/>
  <c r="EZ17" i="11"/>
  <c r="FA5" i="11"/>
  <c r="EZ143" i="11"/>
  <c r="FA75" i="11"/>
  <c r="EZ75" i="11"/>
  <c r="FA12" i="11"/>
  <c r="FA44" i="11"/>
  <c r="EZ21" i="11"/>
  <c r="EZ137" i="11"/>
  <c r="EZ131" i="11"/>
  <c r="EZ103" i="11"/>
  <c r="EZ8" i="11"/>
  <c r="FB82" i="11"/>
  <c r="FA141" i="11"/>
  <c r="FB78" i="11"/>
  <c r="FA76" i="11"/>
  <c r="FA129" i="11"/>
  <c r="FA173" i="11"/>
  <c r="FA96" i="11"/>
  <c r="FA56" i="11"/>
  <c r="FA149" i="11"/>
  <c r="EZ117" i="11"/>
  <c r="FA176" i="11"/>
  <c r="FA157" i="11"/>
  <c r="FB7" i="11"/>
  <c r="FA40" i="11"/>
  <c r="FA175" i="11"/>
  <c r="FA165" i="11"/>
  <c r="FA181" i="11"/>
  <c r="FA25" i="11"/>
  <c r="FA189" i="11"/>
  <c r="EZ89" i="11"/>
  <c r="FA188" i="11"/>
  <c r="EZ148" i="11"/>
  <c r="EZ96" i="11"/>
  <c r="FA156" i="11"/>
  <c r="FA121" i="11"/>
  <c r="FA187" i="11"/>
  <c r="FA190" i="11"/>
  <c r="FA183" i="11"/>
  <c r="FA179" i="11"/>
  <c r="FA178" i="11"/>
  <c r="FA174" i="11"/>
  <c r="FA145" i="11"/>
  <c r="FA185" i="11"/>
  <c r="FA130" i="11"/>
  <c r="FA108" i="11"/>
  <c r="EW261" i="11"/>
  <c r="BS261" i="11"/>
  <c r="BX4" i="11"/>
  <c r="AD261" i="11"/>
  <c r="DH261" i="11"/>
  <c r="EX4" i="11"/>
  <c r="FB227" i="11" l="1"/>
  <c r="BV47" i="11"/>
  <c r="FC217" i="11"/>
  <c r="FD199" i="11"/>
  <c r="FA233" i="11"/>
  <c r="FC212" i="11"/>
  <c r="FB236" i="11"/>
  <c r="FC203" i="11"/>
  <c r="FA180" i="11"/>
  <c r="FA252" i="11"/>
  <c r="FC239" i="11"/>
  <c r="FA225" i="11"/>
  <c r="BX212" i="11"/>
  <c r="BX183" i="11"/>
  <c r="BX217" i="11"/>
  <c r="FA211" i="11"/>
  <c r="BV252" i="11"/>
  <c r="BV211" i="11"/>
  <c r="FB211" i="11" s="1"/>
  <c r="CA243" i="11"/>
  <c r="BX239" i="11"/>
  <c r="BX203" i="11"/>
  <c r="BV180" i="11"/>
  <c r="BW236" i="11"/>
  <c r="BX220" i="11"/>
  <c r="BY204" i="11"/>
  <c r="BV191" i="11"/>
  <c r="BV233" i="11"/>
  <c r="BV241" i="11"/>
  <c r="BW245" i="11"/>
  <c r="BV225" i="11"/>
  <c r="BY257" i="11"/>
  <c r="BY199" i="11"/>
  <c r="FA230" i="11"/>
  <c r="FA238" i="11"/>
  <c r="BV238" i="11"/>
  <c r="BX246" i="11"/>
  <c r="BV209" i="11"/>
  <c r="FB209" i="11" s="1"/>
  <c r="BV242" i="11"/>
  <c r="FB242" i="11" s="1"/>
  <c r="BV230" i="11"/>
  <c r="FC249" i="11"/>
  <c r="FA186" i="11"/>
  <c r="BV177" i="11"/>
  <c r="FB177" i="11" s="1"/>
  <c r="BV186" i="11"/>
  <c r="BW251" i="11"/>
  <c r="BW159" i="11"/>
  <c r="BX193" i="11"/>
  <c r="CB162" i="11"/>
  <c r="FA251" i="11"/>
  <c r="BW240" i="11"/>
  <c r="BX174" i="11"/>
  <c r="BW205" i="11"/>
  <c r="BY169" i="11"/>
  <c r="BW201" i="11"/>
  <c r="FC201" i="11" s="1"/>
  <c r="BX249" i="11"/>
  <c r="FD249" i="11" s="1"/>
  <c r="BY153" i="11"/>
  <c r="BW91" i="11"/>
  <c r="FA205" i="11"/>
  <c r="FA258" i="11"/>
  <c r="FB259" i="11"/>
  <c r="FA200" i="11"/>
  <c r="FA254" i="11"/>
  <c r="BV258" i="11"/>
  <c r="BW259" i="11"/>
  <c r="BW196" i="11"/>
  <c r="FC196" i="11" s="1"/>
  <c r="BV200" i="11"/>
  <c r="BV254" i="11"/>
  <c r="FA244" i="11"/>
  <c r="FA198" i="11"/>
  <c r="FB231" i="11"/>
  <c r="FB223" i="11"/>
  <c r="BV198" i="11"/>
  <c r="BW234" i="11"/>
  <c r="BW85" i="11"/>
  <c r="BX189" i="11"/>
  <c r="BW223" i="11"/>
  <c r="BY232" i="11"/>
  <c r="FB234" i="11"/>
  <c r="BX222" i="11"/>
  <c r="FD222" i="11" s="1"/>
  <c r="BV79" i="11"/>
  <c r="BW51" i="11"/>
  <c r="BV244" i="11"/>
  <c r="BW237" i="11"/>
  <c r="BV68" i="11"/>
  <c r="BX256" i="11"/>
  <c r="FD256" i="11" s="1"/>
  <c r="BW190" i="11"/>
  <c r="BW231" i="11"/>
  <c r="FC231" i="11" s="1"/>
  <c r="BX247" i="11"/>
  <c r="BX250" i="11"/>
  <c r="FB253" i="11"/>
  <c r="FB224" i="11"/>
  <c r="FA182" i="11"/>
  <c r="FB229" i="11"/>
  <c r="FB215" i="11"/>
  <c r="FC210" i="11"/>
  <c r="FB228" i="11"/>
  <c r="FA221" i="11"/>
  <c r="FA226" i="11"/>
  <c r="FC214" i="11"/>
  <c r="BW12" i="11"/>
  <c r="BW202" i="11"/>
  <c r="BX207" i="11"/>
  <c r="FD207" i="11" s="1"/>
  <c r="BW188" i="11"/>
  <c r="BW119" i="11"/>
  <c r="CB155" i="11"/>
  <c r="BV184" i="11"/>
  <c r="FB184" i="11" s="1"/>
  <c r="BW168" i="11"/>
  <c r="FB216" i="11"/>
  <c r="CA156" i="11"/>
  <c r="BV226" i="11"/>
  <c r="BW215" i="11"/>
  <c r="BW224" i="11"/>
  <c r="BV182" i="11"/>
  <c r="BW229" i="11"/>
  <c r="BV132" i="11"/>
  <c r="BW228" i="11"/>
  <c r="BV221" i="11"/>
  <c r="BW57" i="11"/>
  <c r="BX235" i="11"/>
  <c r="BY178" i="11"/>
  <c r="BW253" i="11"/>
  <c r="BX216" i="11"/>
  <c r="BW65" i="11"/>
  <c r="BV84" i="11"/>
  <c r="BX175" i="11"/>
  <c r="BV46" i="11"/>
  <c r="FB46" i="11" s="1"/>
  <c r="BZ161" i="11"/>
  <c r="BX219" i="11"/>
  <c r="FD219" i="11" s="1"/>
  <c r="BW157" i="11"/>
  <c r="BX214" i="11"/>
  <c r="BW165" i="11"/>
  <c r="BW67" i="11"/>
  <c r="BY192" i="11"/>
  <c r="CI167" i="11"/>
  <c r="BW194" i="11"/>
  <c r="BW248" i="11"/>
  <c r="BX210" i="11"/>
  <c r="BV59" i="11"/>
  <c r="BW92" i="11"/>
  <c r="BW185" i="11"/>
  <c r="BW44" i="11"/>
  <c r="BY105" i="11"/>
  <c r="BW131" i="11"/>
  <c r="CB158" i="11"/>
  <c r="BV117" i="11"/>
  <c r="BW149" i="11"/>
  <c r="FB218" i="11"/>
  <c r="FB255" i="11"/>
  <c r="FC208" i="11"/>
  <c r="FB213" i="11"/>
  <c r="FA197" i="11"/>
  <c r="BV106" i="11"/>
  <c r="BW218" i="11"/>
  <c r="BW20" i="11"/>
  <c r="BW22" i="11"/>
  <c r="BW49" i="11"/>
  <c r="BW30" i="11"/>
  <c r="BW172" i="11"/>
  <c r="BW69" i="11"/>
  <c r="BV197" i="11"/>
  <c r="BW181" i="11"/>
  <c r="CG147" i="11"/>
  <c r="BW61" i="11"/>
  <c r="FA13" i="11"/>
  <c r="BW255" i="11"/>
  <c r="BW77" i="11"/>
  <c r="BW179" i="11"/>
  <c r="BW213" i="11"/>
  <c r="FC213" i="11" s="1"/>
  <c r="BW81" i="11"/>
  <c r="CB227" i="11"/>
  <c r="BX208" i="11"/>
  <c r="BV13" i="11"/>
  <c r="FA29" i="11"/>
  <c r="FB41" i="11"/>
  <c r="BY26" i="11"/>
  <c r="BY14" i="11"/>
  <c r="BX15" i="11"/>
  <c r="BW10" i="11"/>
  <c r="BX23" i="11"/>
  <c r="BW41" i="11"/>
  <c r="BW45" i="11"/>
  <c r="FC45" i="11" s="1"/>
  <c r="BW9" i="11"/>
  <c r="BV29" i="11"/>
  <c r="BW19" i="11"/>
  <c r="BV37" i="11"/>
  <c r="FB37" i="11" s="1"/>
  <c r="FC235" i="11"/>
  <c r="BW33" i="11"/>
  <c r="BW18" i="11"/>
  <c r="BW21" i="11"/>
  <c r="BY42" i="11"/>
  <c r="BX5" i="11"/>
  <c r="BV6" i="11"/>
  <c r="BW25" i="11"/>
  <c r="BY38" i="11"/>
  <c r="BW17" i="11"/>
  <c r="BX27" i="11"/>
  <c r="FC243" i="11"/>
  <c r="FB250" i="11"/>
  <c r="FB246" i="11"/>
  <c r="FB202" i="11"/>
  <c r="FA195" i="11"/>
  <c r="FC193" i="11"/>
  <c r="FE206" i="11"/>
  <c r="FD257" i="11"/>
  <c r="FB240" i="11"/>
  <c r="FC204" i="11"/>
  <c r="FB248" i="11"/>
  <c r="FC192" i="11"/>
  <c r="FB194" i="11"/>
  <c r="FD220" i="11"/>
  <c r="FC232" i="11"/>
  <c r="FB191" i="11"/>
  <c r="FA85" i="11"/>
  <c r="FA104" i="11"/>
  <c r="FA91" i="11"/>
  <c r="FC26" i="11"/>
  <c r="FB12" i="11"/>
  <c r="FA164" i="11"/>
  <c r="FA127" i="11"/>
  <c r="FA93" i="11"/>
  <c r="FA65" i="11"/>
  <c r="FA84" i="11"/>
  <c r="FA119" i="11"/>
  <c r="FA155" i="11"/>
  <c r="FA110" i="11"/>
  <c r="FA89" i="11"/>
  <c r="FA120" i="11"/>
  <c r="FA140" i="11"/>
  <c r="FB80" i="11"/>
  <c r="FA21" i="11"/>
  <c r="FA106" i="11"/>
  <c r="FA99" i="11"/>
  <c r="FA100" i="11"/>
  <c r="FA55" i="11"/>
  <c r="FA73" i="11"/>
  <c r="FB57" i="11"/>
  <c r="FB50" i="11"/>
  <c r="FA139" i="11"/>
  <c r="FA95" i="11"/>
  <c r="FA35" i="11"/>
  <c r="FA48" i="11"/>
  <c r="FA123" i="11"/>
  <c r="FA59" i="11"/>
  <c r="FA148" i="11"/>
  <c r="FA162" i="11"/>
  <c r="FA51" i="11"/>
  <c r="FA27" i="11"/>
  <c r="FA168" i="11"/>
  <c r="FA90" i="11"/>
  <c r="FA97" i="11"/>
  <c r="FA166" i="11"/>
  <c r="FA22" i="11"/>
  <c r="FB88" i="11"/>
  <c r="FA49" i="11"/>
  <c r="FB30" i="11"/>
  <c r="FA102" i="11"/>
  <c r="FB38" i="11"/>
  <c r="FA118" i="11"/>
  <c r="FB72" i="11"/>
  <c r="FA69" i="11"/>
  <c r="FA101" i="11"/>
  <c r="FA61" i="11"/>
  <c r="FB32" i="11"/>
  <c r="FA109" i="11"/>
  <c r="FB15" i="11"/>
  <c r="FA8" i="11"/>
  <c r="FA107" i="11"/>
  <c r="FB70" i="11"/>
  <c r="FA63" i="11"/>
  <c r="FB66" i="11"/>
  <c r="FA6" i="11"/>
  <c r="FA144" i="11"/>
  <c r="FA167" i="11"/>
  <c r="FC34" i="11"/>
  <c r="FA170" i="11"/>
  <c r="FA77" i="11"/>
  <c r="FA151" i="11"/>
  <c r="FA52" i="11"/>
  <c r="FA115" i="11"/>
  <c r="FA19" i="11"/>
  <c r="FB86" i="11"/>
  <c r="FA153" i="11"/>
  <c r="FA128" i="11"/>
  <c r="FA17" i="11"/>
  <c r="FA150" i="11"/>
  <c r="FA39" i="11"/>
  <c r="FA159" i="11"/>
  <c r="FA114" i="11"/>
  <c r="FA147" i="11"/>
  <c r="FA132" i="11"/>
  <c r="FA169" i="11"/>
  <c r="FA154" i="11"/>
  <c r="FA113" i="11"/>
  <c r="FA146" i="11"/>
  <c r="FA161" i="11"/>
  <c r="FA94" i="11"/>
  <c r="FA152" i="11"/>
  <c r="FA83" i="11"/>
  <c r="FA43" i="11"/>
  <c r="FA172" i="11"/>
  <c r="FA24" i="11"/>
  <c r="FC42" i="11"/>
  <c r="FB54" i="11"/>
  <c r="FB5" i="11"/>
  <c r="FB58" i="11"/>
  <c r="FB62" i="11"/>
  <c r="FA138" i="11"/>
  <c r="FB28" i="11"/>
  <c r="FB14" i="11"/>
  <c r="FA81" i="11"/>
  <c r="FA31" i="11"/>
  <c r="FB36" i="11"/>
  <c r="FA105" i="11"/>
  <c r="FA68" i="11"/>
  <c r="FA124" i="11"/>
  <c r="FA142" i="11"/>
  <c r="FA158" i="11"/>
  <c r="FB9" i="11"/>
  <c r="FA112" i="11"/>
  <c r="FA53" i="11"/>
  <c r="FA116" i="11"/>
  <c r="FA133" i="11"/>
  <c r="FA117" i="11"/>
  <c r="FA23" i="11"/>
  <c r="FB11" i="11"/>
  <c r="FA163" i="11"/>
  <c r="FA71" i="11"/>
  <c r="FA171" i="11"/>
  <c r="FA92" i="11"/>
  <c r="FB74" i="11"/>
  <c r="FA136" i="11"/>
  <c r="FA16" i="11"/>
  <c r="FB10" i="11"/>
  <c r="FA111" i="11"/>
  <c r="FA79" i="11"/>
  <c r="FA125" i="11"/>
  <c r="FA143" i="11"/>
  <c r="FB64" i="11"/>
  <c r="FA126" i="11"/>
  <c r="FA47" i="11"/>
  <c r="FA134" i="11"/>
  <c r="FA160" i="11"/>
  <c r="FA60" i="11"/>
  <c r="FA67" i="11"/>
  <c r="FA33" i="11"/>
  <c r="FA103" i="11"/>
  <c r="FA131" i="11"/>
  <c r="FA18" i="11"/>
  <c r="FA122" i="11"/>
  <c r="FA137" i="11"/>
  <c r="FA87" i="11"/>
  <c r="FB166" i="11"/>
  <c r="FB132" i="11"/>
  <c r="FB169" i="11"/>
  <c r="FB183" i="11"/>
  <c r="FB142" i="11"/>
  <c r="FB174" i="11"/>
  <c r="FB157" i="11"/>
  <c r="FB171" i="11"/>
  <c r="FB181" i="11"/>
  <c r="FB165" i="11"/>
  <c r="FB176" i="11"/>
  <c r="FB122" i="11"/>
  <c r="FB147" i="11"/>
  <c r="FB145" i="11"/>
  <c r="FB179" i="11"/>
  <c r="FB190" i="11"/>
  <c r="FB111" i="11"/>
  <c r="FC64" i="11"/>
  <c r="FB126" i="11"/>
  <c r="FB189" i="11"/>
  <c r="FB160" i="11"/>
  <c r="FB20" i="11"/>
  <c r="FB108" i="11"/>
  <c r="FB163" i="11"/>
  <c r="FB178" i="11"/>
  <c r="FA98" i="11"/>
  <c r="FB187" i="11"/>
  <c r="FB18" i="11"/>
  <c r="FB185" i="11"/>
  <c r="FC7" i="11"/>
  <c r="FB135" i="11"/>
  <c r="FB188" i="11"/>
  <c r="FB175" i="11"/>
  <c r="FA20" i="11"/>
  <c r="FB173" i="11"/>
  <c r="EX261" i="11"/>
  <c r="BY4" i="11"/>
  <c r="AE261" i="11"/>
  <c r="DI261" i="11"/>
  <c r="EY4" i="11"/>
  <c r="BT261" i="11"/>
  <c r="FC227" i="11" l="1"/>
  <c r="BW47" i="11"/>
  <c r="FC47" i="11" s="1"/>
  <c r="FB233" i="11"/>
  <c r="FD236" i="11"/>
  <c r="FC236" i="11"/>
  <c r="FD203" i="11"/>
  <c r="FD217" i="11"/>
  <c r="FB225" i="11"/>
  <c r="FB252" i="11"/>
  <c r="FB241" i="11"/>
  <c r="FB180" i="11"/>
  <c r="FE199" i="11"/>
  <c r="FD239" i="11"/>
  <c r="FD212" i="11"/>
  <c r="BW225" i="11"/>
  <c r="BX236" i="11"/>
  <c r="BW252" i="11"/>
  <c r="BZ199" i="11"/>
  <c r="FC245" i="11"/>
  <c r="BW233" i="11"/>
  <c r="BY203" i="11"/>
  <c r="BW211" i="11"/>
  <c r="FC211" i="11" s="1"/>
  <c r="BY217" i="11"/>
  <c r="BW241" i="11"/>
  <c r="FC241" i="11" s="1"/>
  <c r="BY239" i="11"/>
  <c r="BX245" i="11"/>
  <c r="BZ204" i="11"/>
  <c r="BY220" i="11"/>
  <c r="FE220" i="11" s="1"/>
  <c r="CB243" i="11"/>
  <c r="BY212" i="11"/>
  <c r="BZ257" i="11"/>
  <c r="BW191" i="11"/>
  <c r="FC191" i="11" s="1"/>
  <c r="BW180" i="11"/>
  <c r="BY183" i="11"/>
  <c r="FB230" i="11"/>
  <c r="FB238" i="11"/>
  <c r="BW242" i="11"/>
  <c r="FC242" i="11" s="1"/>
  <c r="BW238" i="11"/>
  <c r="BW209" i="11"/>
  <c r="FC209" i="11" s="1"/>
  <c r="BW230" i="11"/>
  <c r="BY246" i="11"/>
  <c r="FB186" i="11"/>
  <c r="FB205" i="11"/>
  <c r="BX201" i="11"/>
  <c r="FD201" i="11" s="1"/>
  <c r="BX251" i="11"/>
  <c r="BZ153" i="11"/>
  <c r="BY249" i="11"/>
  <c r="FE249" i="11" s="1"/>
  <c r="BZ169" i="11"/>
  <c r="BY174" i="11"/>
  <c r="CC162" i="11"/>
  <c r="BW177" i="11"/>
  <c r="FC177" i="11" s="1"/>
  <c r="BX205" i="11"/>
  <c r="FB251" i="11"/>
  <c r="BX159" i="11"/>
  <c r="BW186" i="11"/>
  <c r="BX91" i="11"/>
  <c r="BX240" i="11"/>
  <c r="BY193" i="11"/>
  <c r="FC259" i="11"/>
  <c r="FB200" i="11"/>
  <c r="FB258" i="11"/>
  <c r="FB254" i="11"/>
  <c r="BW254" i="11"/>
  <c r="BW200" i="11"/>
  <c r="BW258" i="11"/>
  <c r="FC258" i="11" s="1"/>
  <c r="BX196" i="11"/>
  <c r="FD196" i="11" s="1"/>
  <c r="BX259" i="11"/>
  <c r="FD259" i="11" s="1"/>
  <c r="FB244" i="11"/>
  <c r="FC223" i="11"/>
  <c r="FB198" i="11"/>
  <c r="FD247" i="11"/>
  <c r="FB68" i="11"/>
  <c r="FC237" i="11"/>
  <c r="FC234" i="11"/>
  <c r="BY256" i="11"/>
  <c r="FE256" i="11" s="1"/>
  <c r="BY222" i="11"/>
  <c r="FE222" i="11" s="1"/>
  <c r="BY247" i="11"/>
  <c r="BX223" i="11"/>
  <c r="FD223" i="11" s="1"/>
  <c r="BW198" i="11"/>
  <c r="BY250" i="11"/>
  <c r="BX190" i="11"/>
  <c r="BW68" i="11"/>
  <c r="BX237" i="11"/>
  <c r="BW244" i="11"/>
  <c r="BW79" i="11"/>
  <c r="BZ232" i="11"/>
  <c r="BX234" i="11"/>
  <c r="BX51" i="11"/>
  <c r="BX85" i="11"/>
  <c r="BX231" i="11"/>
  <c r="FD231" i="11" s="1"/>
  <c r="BY189" i="11"/>
  <c r="FD210" i="11"/>
  <c r="FD214" i="11"/>
  <c r="FC229" i="11"/>
  <c r="FC224" i="11"/>
  <c r="FC215" i="11"/>
  <c r="FC253" i="11"/>
  <c r="FB221" i="11"/>
  <c r="FC228" i="11"/>
  <c r="FB182" i="11"/>
  <c r="FB226" i="11"/>
  <c r="BX92" i="11"/>
  <c r="BX248" i="11"/>
  <c r="BX194" i="11"/>
  <c r="BW182" i="11"/>
  <c r="FC182" i="11" s="1"/>
  <c r="BX215" i="11"/>
  <c r="BX185" i="11"/>
  <c r="CJ167" i="11"/>
  <c r="BZ192" i="11"/>
  <c r="BX157" i="11"/>
  <c r="BW46" i="11"/>
  <c r="FC46" i="11" s="1"/>
  <c r="BW84" i="11"/>
  <c r="BY216" i="11"/>
  <c r="BY235" i="11"/>
  <c r="FC216" i="11"/>
  <c r="CC155" i="11"/>
  <c r="BY207" i="11"/>
  <c r="FE207" i="11" s="1"/>
  <c r="BX202" i="11"/>
  <c r="BX44" i="11"/>
  <c r="BW59" i="11"/>
  <c r="BY210" i="11"/>
  <c r="BX253" i="11"/>
  <c r="BW221" i="11"/>
  <c r="BW132" i="11"/>
  <c r="BX229" i="11"/>
  <c r="BX224" i="11"/>
  <c r="BX67" i="11"/>
  <c r="BX165" i="11"/>
  <c r="BY214" i="11"/>
  <c r="BY219" i="11"/>
  <c r="FE219" i="11" s="1"/>
  <c r="CA161" i="11"/>
  <c r="BY175" i="11"/>
  <c r="BX65" i="11"/>
  <c r="BZ178" i="11"/>
  <c r="BX57" i="11"/>
  <c r="BX228" i="11"/>
  <c r="BW226" i="11"/>
  <c r="CB156" i="11"/>
  <c r="BX168" i="11"/>
  <c r="BW184" i="11"/>
  <c r="FC184" i="11" s="1"/>
  <c r="BX119" i="11"/>
  <c r="BX188" i="11"/>
  <c r="BX12" i="11"/>
  <c r="BW117" i="11"/>
  <c r="BX131" i="11"/>
  <c r="BX149" i="11"/>
  <c r="CC158" i="11"/>
  <c r="BZ105" i="11"/>
  <c r="FD208" i="11"/>
  <c r="FC218" i="11"/>
  <c r="FC255" i="11"/>
  <c r="FB197" i="11"/>
  <c r="BX255" i="11"/>
  <c r="FB13" i="11"/>
  <c r="CC227" i="11"/>
  <c r="BW197" i="11"/>
  <c r="BX49" i="11"/>
  <c r="BX20" i="11"/>
  <c r="BX218" i="11"/>
  <c r="BX213" i="11"/>
  <c r="FD213" i="11" s="1"/>
  <c r="BX77" i="11"/>
  <c r="BW106" i="11"/>
  <c r="BX179" i="11"/>
  <c r="CH147" i="11"/>
  <c r="BX172" i="11"/>
  <c r="BW13" i="11"/>
  <c r="BY208" i="11"/>
  <c r="BX81" i="11"/>
  <c r="BX61" i="11"/>
  <c r="BX181" i="11"/>
  <c r="BX69" i="11"/>
  <c r="BX30" i="11"/>
  <c r="BX22" i="11"/>
  <c r="FB29" i="11"/>
  <c r="BY5" i="11"/>
  <c r="BW29" i="11"/>
  <c r="BX45" i="11"/>
  <c r="FD45" i="11" s="1"/>
  <c r="BY15" i="11"/>
  <c r="BY23" i="11"/>
  <c r="BZ26" i="11"/>
  <c r="BX33" i="11"/>
  <c r="FD235" i="11"/>
  <c r="BX19" i="11"/>
  <c r="BX9" i="11"/>
  <c r="BX10" i="11"/>
  <c r="BY27" i="11"/>
  <c r="BX25" i="11"/>
  <c r="BW37" i="11"/>
  <c r="FC37" i="11" s="1"/>
  <c r="BX17" i="11"/>
  <c r="BZ38" i="11"/>
  <c r="BW6" i="11"/>
  <c r="BZ42" i="11"/>
  <c r="BX21" i="11"/>
  <c r="BX18" i="11"/>
  <c r="BX41" i="11"/>
  <c r="BZ14" i="11"/>
  <c r="FC250" i="11"/>
  <c r="FD243" i="11"/>
  <c r="FB195" i="11"/>
  <c r="FC202" i="11"/>
  <c r="FC246" i="11"/>
  <c r="FF206" i="11"/>
  <c r="FD193" i="11"/>
  <c r="FD232" i="11"/>
  <c r="FD192" i="11"/>
  <c r="FC248" i="11"/>
  <c r="FC240" i="11"/>
  <c r="FE257" i="11"/>
  <c r="FC194" i="11"/>
  <c r="FD204" i="11"/>
  <c r="FB76" i="11"/>
  <c r="FB52" i="11"/>
  <c r="FB97" i="11"/>
  <c r="FC30" i="11"/>
  <c r="FB69" i="11"/>
  <c r="FB127" i="11"/>
  <c r="FB85" i="11"/>
  <c r="FB170" i="11"/>
  <c r="FB161" i="11"/>
  <c r="FB159" i="11"/>
  <c r="FB162" i="11"/>
  <c r="FB100" i="11"/>
  <c r="FC44" i="11"/>
  <c r="FB124" i="11"/>
  <c r="FB63" i="11"/>
  <c r="FC88" i="11"/>
  <c r="FC9" i="11"/>
  <c r="FC11" i="11"/>
  <c r="FB107" i="11"/>
  <c r="FC5" i="11"/>
  <c r="FB144" i="11"/>
  <c r="FC32" i="11"/>
  <c r="FB91" i="11"/>
  <c r="FB60" i="11"/>
  <c r="FB151" i="11"/>
  <c r="FB134" i="11"/>
  <c r="FB99" i="11"/>
  <c r="FB136" i="11"/>
  <c r="FB43" i="11"/>
  <c r="FC15" i="11"/>
  <c r="FB53" i="11"/>
  <c r="FB49" i="11"/>
  <c r="FB104" i="11"/>
  <c r="FB138" i="11"/>
  <c r="FC70" i="11"/>
  <c r="FB17" i="11"/>
  <c r="FB152" i="11"/>
  <c r="FB155" i="11"/>
  <c r="FB48" i="11"/>
  <c r="FB87" i="11"/>
  <c r="FB128" i="11"/>
  <c r="FB113" i="11"/>
  <c r="FB164" i="11"/>
  <c r="FB6" i="11"/>
  <c r="FB33" i="11"/>
  <c r="FB95" i="11"/>
  <c r="FB125" i="11"/>
  <c r="FB146" i="11"/>
  <c r="FC74" i="11"/>
  <c r="FB133" i="11"/>
  <c r="FB8" i="11"/>
  <c r="FB93" i="11"/>
  <c r="FB118" i="11"/>
  <c r="FB73" i="11"/>
  <c r="FD26" i="11"/>
  <c r="FB109" i="11"/>
  <c r="FB23" i="11"/>
  <c r="FB90" i="11"/>
  <c r="FB103" i="11"/>
  <c r="FB172" i="11"/>
  <c r="FB156" i="11"/>
  <c r="FC10" i="11"/>
  <c r="FB158" i="11"/>
  <c r="FB119" i="11"/>
  <c r="FC58" i="11"/>
  <c r="FB139" i="11"/>
  <c r="FD34" i="11"/>
  <c r="FB106" i="11"/>
  <c r="FC66" i="11"/>
  <c r="FC36" i="11"/>
  <c r="FB22" i="11"/>
  <c r="FB168" i="11"/>
  <c r="FB67" i="11"/>
  <c r="FC57" i="11"/>
  <c r="FC80" i="11"/>
  <c r="FB148" i="11"/>
  <c r="FB154" i="11"/>
  <c r="FC50" i="11"/>
  <c r="FB116" i="11"/>
  <c r="FB25" i="11"/>
  <c r="FB61" i="11"/>
  <c r="FB167" i="11"/>
  <c r="FB112" i="11"/>
  <c r="FB84" i="11"/>
  <c r="FB137" i="11"/>
  <c r="FB19" i="11"/>
  <c r="FC41" i="11"/>
  <c r="FB121" i="11"/>
  <c r="FB79" i="11"/>
  <c r="FB27" i="11"/>
  <c r="FC86" i="11"/>
  <c r="FB123" i="11"/>
  <c r="FC38" i="11"/>
  <c r="FB143" i="11"/>
  <c r="FB65" i="11"/>
  <c r="FB131" i="11"/>
  <c r="FB153" i="11"/>
  <c r="FD42" i="11"/>
  <c r="FB77" i="11"/>
  <c r="FB94" i="11"/>
  <c r="FB114" i="11"/>
  <c r="FB150" i="11"/>
  <c r="FB59" i="11"/>
  <c r="FB24" i="11"/>
  <c r="FB83" i="11"/>
  <c r="FC12" i="11"/>
  <c r="FB21" i="11"/>
  <c r="FB120" i="11"/>
  <c r="FB16" i="11"/>
  <c r="FB92" i="11"/>
  <c r="FB71" i="11"/>
  <c r="FC62" i="11"/>
  <c r="FB55" i="11"/>
  <c r="FB140" i="11"/>
  <c r="FB31" i="11"/>
  <c r="FB101" i="11"/>
  <c r="FB81" i="11"/>
  <c r="FB117" i="11"/>
  <c r="FB51" i="11"/>
  <c r="FC72" i="11"/>
  <c r="FB115" i="11"/>
  <c r="FB102" i="11"/>
  <c r="FB105" i="11"/>
  <c r="FC14" i="11"/>
  <c r="FB129" i="11"/>
  <c r="FB39" i="11"/>
  <c r="FC54" i="11"/>
  <c r="FB35" i="11"/>
  <c r="FB89" i="11"/>
  <c r="FB110" i="11"/>
  <c r="FC28" i="11"/>
  <c r="FD7" i="11"/>
  <c r="FC187" i="11"/>
  <c r="FD78" i="11"/>
  <c r="FC172" i="11"/>
  <c r="FC190" i="11"/>
  <c r="FC149" i="11"/>
  <c r="FD86" i="11"/>
  <c r="FC55" i="11"/>
  <c r="FC51" i="11"/>
  <c r="FC128" i="11"/>
  <c r="FC183" i="11"/>
  <c r="FC141" i="11"/>
  <c r="FC121" i="11"/>
  <c r="FD82" i="11"/>
  <c r="FC153" i="11"/>
  <c r="FC83" i="11"/>
  <c r="FC173" i="11"/>
  <c r="FB56" i="11"/>
  <c r="FB149" i="11"/>
  <c r="FC18" i="11"/>
  <c r="FB98" i="11"/>
  <c r="FC78" i="11"/>
  <c r="FC179" i="11"/>
  <c r="FC61" i="11"/>
  <c r="FC174" i="11"/>
  <c r="FC120" i="11"/>
  <c r="FC176" i="11"/>
  <c r="FB40" i="11"/>
  <c r="FC157" i="11"/>
  <c r="FB141" i="11"/>
  <c r="FC175" i="11"/>
  <c r="FC178" i="11"/>
  <c r="FC126" i="11"/>
  <c r="FC135" i="11"/>
  <c r="FB75" i="11"/>
  <c r="FC188" i="11"/>
  <c r="FC185" i="11"/>
  <c r="FC82" i="11"/>
  <c r="FB96" i="11"/>
  <c r="FC189" i="11"/>
  <c r="FB47" i="11"/>
  <c r="FC181" i="11"/>
  <c r="FB130" i="11"/>
  <c r="BZ4" i="11"/>
  <c r="BU261" i="11"/>
  <c r="EY261" i="11"/>
  <c r="DJ261" i="11"/>
  <c r="EZ4" i="11"/>
  <c r="AF261" i="11"/>
  <c r="FD227" i="11" l="1"/>
  <c r="BX47" i="11"/>
  <c r="FD47" i="11" s="1"/>
  <c r="FE203" i="11"/>
  <c r="FC233" i="11"/>
  <c r="FF199" i="11"/>
  <c r="FC180" i="11"/>
  <c r="FE212" i="11"/>
  <c r="FE239" i="11"/>
  <c r="FE217" i="11"/>
  <c r="FC252" i="11"/>
  <c r="FC225" i="11"/>
  <c r="BZ183" i="11"/>
  <c r="CA204" i="11"/>
  <c r="FD245" i="11"/>
  <c r="BZ239" i="11"/>
  <c r="BX233" i="11"/>
  <c r="CA257" i="11"/>
  <c r="BZ217" i="11"/>
  <c r="FF217" i="11" s="1"/>
  <c r="BY245" i="11"/>
  <c r="FE245" i="11" s="1"/>
  <c r="BZ203" i="11"/>
  <c r="CA199" i="11"/>
  <c r="BX225" i="11"/>
  <c r="CC243" i="11"/>
  <c r="BX180" i="11"/>
  <c r="BX191" i="11"/>
  <c r="FD191" i="11" s="1"/>
  <c r="BZ212" i="11"/>
  <c r="BZ220" i="11"/>
  <c r="FF220" i="11" s="1"/>
  <c r="BX241" i="11"/>
  <c r="BX211" i="11"/>
  <c r="FD211" i="11" s="1"/>
  <c r="BX252" i="11"/>
  <c r="BY236" i="11"/>
  <c r="FC238" i="11"/>
  <c r="FC230" i="11"/>
  <c r="BZ246" i="11"/>
  <c r="BX209" i="11"/>
  <c r="FD209" i="11" s="1"/>
  <c r="BX230" i="11"/>
  <c r="FD230" i="11" s="1"/>
  <c r="BX242" i="11"/>
  <c r="FD242" i="11" s="1"/>
  <c r="BX238" i="11"/>
  <c r="FC186" i="11"/>
  <c r="BX177" i="11"/>
  <c r="FD177" i="11" s="1"/>
  <c r="BZ249" i="11"/>
  <c r="FF249" i="11" s="1"/>
  <c r="BZ193" i="11"/>
  <c r="BY240" i="11"/>
  <c r="BY91" i="11"/>
  <c r="BY159" i="11"/>
  <c r="BY205" i="11"/>
  <c r="FC205" i="11"/>
  <c r="BX186" i="11"/>
  <c r="FC251" i="11"/>
  <c r="CD162" i="11"/>
  <c r="CA169" i="11"/>
  <c r="CA153" i="11"/>
  <c r="BZ174" i="11"/>
  <c r="BY251" i="11"/>
  <c r="BY201" i="11"/>
  <c r="FE201" i="11" s="1"/>
  <c r="FC254" i="11"/>
  <c r="BX258" i="11"/>
  <c r="BX200" i="11"/>
  <c r="FD200" i="11" s="1"/>
  <c r="BY259" i="11"/>
  <c r="BY196" i="11"/>
  <c r="FE196" i="11" s="1"/>
  <c r="FC200" i="11"/>
  <c r="BX254" i="11"/>
  <c r="FC244" i="11"/>
  <c r="FE247" i="11"/>
  <c r="FC198" i="11"/>
  <c r="FD234" i="11"/>
  <c r="FD237" i="11"/>
  <c r="BZ189" i="11"/>
  <c r="CA232" i="11"/>
  <c r="BY237" i="11"/>
  <c r="BZ247" i="11"/>
  <c r="BX68" i="11"/>
  <c r="BX198" i="11"/>
  <c r="BY85" i="11"/>
  <c r="BY51" i="11"/>
  <c r="BY234" i="11"/>
  <c r="BX79" i="11"/>
  <c r="BX244" i="11"/>
  <c r="FD244" i="11" s="1"/>
  <c r="BY223" i="11"/>
  <c r="FE223" i="11" s="1"/>
  <c r="BZ256" i="11"/>
  <c r="FF256" i="11" s="1"/>
  <c r="BY190" i="11"/>
  <c r="BY231" i="11"/>
  <c r="FE231" i="11" s="1"/>
  <c r="BZ250" i="11"/>
  <c r="BZ222" i="11"/>
  <c r="FF222" i="11" s="1"/>
  <c r="FC226" i="11"/>
  <c r="FE214" i="11"/>
  <c r="FE210" i="11"/>
  <c r="FD215" i="11"/>
  <c r="FD228" i="11"/>
  <c r="FD224" i="11"/>
  <c r="FD253" i="11"/>
  <c r="FD229" i="11"/>
  <c r="FC221" i="11"/>
  <c r="BY12" i="11"/>
  <c r="BY188" i="11"/>
  <c r="BX184" i="11"/>
  <c r="BY168" i="11"/>
  <c r="BY224" i="11"/>
  <c r="BY132" i="11"/>
  <c r="BX132" i="11"/>
  <c r="BX59" i="11"/>
  <c r="BY202" i="11"/>
  <c r="FD216" i="11"/>
  <c r="BZ235" i="11"/>
  <c r="BZ216" i="11"/>
  <c r="BX46" i="11"/>
  <c r="BY157" i="11"/>
  <c r="CA192" i="11"/>
  <c r="BY185" i="11"/>
  <c r="BX182" i="11"/>
  <c r="BY194" i="11"/>
  <c r="BY92" i="11"/>
  <c r="BY228" i="11"/>
  <c r="CA178" i="11"/>
  <c r="BZ175" i="11"/>
  <c r="BZ219" i="11"/>
  <c r="FF219" i="11" s="1"/>
  <c r="BZ214" i="11"/>
  <c r="BY67" i="11"/>
  <c r="BY253" i="11"/>
  <c r="BY119" i="11"/>
  <c r="CC156" i="11"/>
  <c r="BY57" i="11"/>
  <c r="BY229" i="11"/>
  <c r="BZ210" i="11"/>
  <c r="BY44" i="11"/>
  <c r="BZ207" i="11"/>
  <c r="FF207" i="11" s="1"/>
  <c r="CD155" i="11"/>
  <c r="BX84" i="11"/>
  <c r="CK167" i="11"/>
  <c r="BY215" i="11"/>
  <c r="BY248" i="11"/>
  <c r="FD184" i="11"/>
  <c r="BX226" i="11"/>
  <c r="BY65" i="11"/>
  <c r="CB161" i="11"/>
  <c r="BY165" i="11"/>
  <c r="BX221" i="11"/>
  <c r="CD158" i="11"/>
  <c r="BY131" i="11"/>
  <c r="CA105" i="11"/>
  <c r="BY149" i="11"/>
  <c r="BX117" i="11"/>
  <c r="FC197" i="11"/>
  <c r="FE208" i="11"/>
  <c r="FC13" i="11"/>
  <c r="FD218" i="11"/>
  <c r="FD255" i="11"/>
  <c r="BY213" i="11"/>
  <c r="BY30" i="11"/>
  <c r="BY181" i="11"/>
  <c r="BY172" i="11"/>
  <c r="BY179" i="11"/>
  <c r="BY77" i="11"/>
  <c r="BY20" i="11"/>
  <c r="BX197" i="11"/>
  <c r="BY255" i="11"/>
  <c r="BY22" i="11"/>
  <c r="BY81" i="11"/>
  <c r="BZ208" i="11"/>
  <c r="BY49" i="11"/>
  <c r="BX13" i="11"/>
  <c r="CD227" i="11"/>
  <c r="BY69" i="11"/>
  <c r="BY61" i="11"/>
  <c r="CI147" i="11"/>
  <c r="BX106" i="11"/>
  <c r="BY218" i="11"/>
  <c r="FC29" i="11"/>
  <c r="CA14" i="11"/>
  <c r="CA42" i="11"/>
  <c r="BX6" i="11"/>
  <c r="BY33" i="11"/>
  <c r="BZ23" i="11"/>
  <c r="BX29" i="11"/>
  <c r="BZ15" i="11"/>
  <c r="BY41" i="11"/>
  <c r="BY21" i="11"/>
  <c r="BY17" i="11"/>
  <c r="BX37" i="11"/>
  <c r="FD37" i="11" s="1"/>
  <c r="BZ27" i="11"/>
  <c r="BY10" i="11"/>
  <c r="BY19" i="11"/>
  <c r="BY18" i="11"/>
  <c r="CA38" i="11"/>
  <c r="BY25" i="11"/>
  <c r="BY9" i="11"/>
  <c r="FE235" i="11"/>
  <c r="CA26" i="11"/>
  <c r="BY45" i="11"/>
  <c r="FE45" i="11" s="1"/>
  <c r="BZ5" i="11"/>
  <c r="FC195" i="11"/>
  <c r="FD246" i="11"/>
  <c r="FD202" i="11"/>
  <c r="FE243" i="11"/>
  <c r="FD250" i="11"/>
  <c r="FE193" i="11"/>
  <c r="FG206" i="11"/>
  <c r="FE204" i="11"/>
  <c r="FD248" i="11"/>
  <c r="FE192" i="11"/>
  <c r="FE232" i="11"/>
  <c r="FD194" i="11"/>
  <c r="FF257" i="11"/>
  <c r="FD240" i="11"/>
  <c r="FC68" i="11"/>
  <c r="FC63" i="11"/>
  <c r="FC65" i="11"/>
  <c r="FC69" i="11"/>
  <c r="FD5" i="11"/>
  <c r="FC56" i="11"/>
  <c r="FC160" i="11"/>
  <c r="FC76" i="11"/>
  <c r="FC43" i="11"/>
  <c r="FC91" i="11"/>
  <c r="FD80" i="11"/>
  <c r="FC99" i="11"/>
  <c r="FC162" i="11"/>
  <c r="FC164" i="11"/>
  <c r="FC132" i="11"/>
  <c r="FD58" i="11"/>
  <c r="FC49" i="11"/>
  <c r="FC129" i="11"/>
  <c r="FC100" i="11"/>
  <c r="FC79" i="11"/>
  <c r="FD66" i="11"/>
  <c r="FE26" i="11"/>
  <c r="FC8" i="11"/>
  <c r="FD88" i="11"/>
  <c r="FC131" i="11"/>
  <c r="FC113" i="11"/>
  <c r="FD28" i="11"/>
  <c r="FC111" i="11"/>
  <c r="FC81" i="11"/>
  <c r="FC31" i="11"/>
  <c r="FC118" i="11"/>
  <c r="FD38" i="11"/>
  <c r="FD57" i="11"/>
  <c r="FD50" i="11"/>
  <c r="FC167" i="11"/>
  <c r="FC146" i="11"/>
  <c r="FC75" i="11"/>
  <c r="FD10" i="11"/>
  <c r="FC125" i="11"/>
  <c r="FC106" i="11"/>
  <c r="FC150" i="11"/>
  <c r="FC127" i="11"/>
  <c r="FC71" i="11"/>
  <c r="FC112" i="11"/>
  <c r="FC59" i="11"/>
  <c r="FD70" i="11"/>
  <c r="FD36" i="11"/>
  <c r="FC25" i="11"/>
  <c r="FC35" i="11"/>
  <c r="FC134" i="11"/>
  <c r="FC39" i="11"/>
  <c r="FC108" i="11"/>
  <c r="FD12" i="11"/>
  <c r="FC137" i="11"/>
  <c r="FD32" i="11"/>
  <c r="FC89" i="11"/>
  <c r="FC103" i="11"/>
  <c r="FC17" i="11"/>
  <c r="FC171" i="11"/>
  <c r="FC110" i="11"/>
  <c r="FC139" i="11"/>
  <c r="FC60" i="11"/>
  <c r="FC96" i="11"/>
  <c r="FC140" i="11"/>
  <c r="FC107" i="11"/>
  <c r="FC143" i="11"/>
  <c r="FC123" i="11"/>
  <c r="FC168" i="11"/>
  <c r="FC130" i="11"/>
  <c r="FD9" i="11"/>
  <c r="FC93" i="11"/>
  <c r="FC169" i="11"/>
  <c r="FC84" i="11"/>
  <c r="FE34" i="11"/>
  <c r="FC155" i="11"/>
  <c r="FC97" i="11"/>
  <c r="FC144" i="11"/>
  <c r="FC148" i="11"/>
  <c r="FC67" i="11"/>
  <c r="FC147" i="11"/>
  <c r="FC109" i="11"/>
  <c r="FC33" i="11"/>
  <c r="FC52" i="11"/>
  <c r="FC22" i="11"/>
  <c r="FC119" i="11"/>
  <c r="FC21" i="11"/>
  <c r="FC161" i="11"/>
  <c r="FC138" i="11"/>
  <c r="FC158" i="11"/>
  <c r="FD72" i="11"/>
  <c r="FC92" i="11"/>
  <c r="FC87" i="11"/>
  <c r="FC85" i="11"/>
  <c r="FD11" i="11"/>
  <c r="FD14" i="11"/>
  <c r="FD15" i="11"/>
  <c r="FC151" i="11"/>
  <c r="FC116" i="11"/>
  <c r="FC163" i="11"/>
  <c r="FC114" i="11"/>
  <c r="FC77" i="11"/>
  <c r="FC136" i="11"/>
  <c r="FC73" i="11"/>
  <c r="FC16" i="11"/>
  <c r="FC115" i="11"/>
  <c r="FC90" i="11"/>
  <c r="FC117" i="11"/>
  <c r="FC101" i="11"/>
  <c r="FC154" i="11"/>
  <c r="FC124" i="11"/>
  <c r="FC27" i="11"/>
  <c r="FC6" i="11"/>
  <c r="FC152" i="11"/>
  <c r="FC156" i="11"/>
  <c r="FC94" i="11"/>
  <c r="FC165" i="11"/>
  <c r="FC98" i="11"/>
  <c r="FC48" i="11"/>
  <c r="FD62" i="11"/>
  <c r="FC170" i="11"/>
  <c r="FC142" i="11"/>
  <c r="FC104" i="11"/>
  <c r="FC40" i="11"/>
  <c r="FC145" i="11"/>
  <c r="FC102" i="11"/>
  <c r="FC23" i="11"/>
  <c r="FC133" i="11"/>
  <c r="FD44" i="11"/>
  <c r="FC24" i="11"/>
  <c r="FC159" i="11"/>
  <c r="FD41" i="11"/>
  <c r="FE42" i="11"/>
  <c r="FC105" i="11"/>
  <c r="FD30" i="11"/>
  <c r="FC19" i="11"/>
  <c r="FC53" i="11"/>
  <c r="FD54" i="11"/>
  <c r="FD64" i="11"/>
  <c r="FD74" i="11"/>
  <c r="FC95" i="11"/>
  <c r="FE62" i="11"/>
  <c r="FD83" i="11"/>
  <c r="FD190" i="11"/>
  <c r="FD178" i="11"/>
  <c r="FD165" i="11"/>
  <c r="FD141" i="11"/>
  <c r="FE14" i="11"/>
  <c r="FD187" i="11"/>
  <c r="FD104" i="11"/>
  <c r="FD183" i="11"/>
  <c r="FD181" i="11"/>
  <c r="FD126" i="11"/>
  <c r="FD18" i="11"/>
  <c r="FF34" i="11"/>
  <c r="FC20" i="11"/>
  <c r="FD188" i="11"/>
  <c r="FD173" i="11"/>
  <c r="FC166" i="11"/>
  <c r="FD174" i="11"/>
  <c r="FD149" i="11"/>
  <c r="FD175" i="11"/>
  <c r="FD179" i="11"/>
  <c r="FD122" i="11"/>
  <c r="FD189" i="11"/>
  <c r="FD185" i="11"/>
  <c r="FD176" i="11"/>
  <c r="FC122" i="11"/>
  <c r="FD121" i="11"/>
  <c r="FD172" i="11"/>
  <c r="CA4" i="11"/>
  <c r="EZ261" i="11"/>
  <c r="BV261" i="11"/>
  <c r="AG261" i="11"/>
  <c r="DK261" i="11"/>
  <c r="FA4" i="11"/>
  <c r="BY47" i="11" l="1"/>
  <c r="FE227" i="11"/>
  <c r="FF212" i="11"/>
  <c r="FG199" i="11"/>
  <c r="FF203" i="11"/>
  <c r="FE236" i="11"/>
  <c r="FF239" i="11"/>
  <c r="FD180" i="11"/>
  <c r="FD252" i="11"/>
  <c r="FE233" i="11"/>
  <c r="FD233" i="11"/>
  <c r="FD225" i="11"/>
  <c r="BY252" i="11"/>
  <c r="BY241" i="11"/>
  <c r="CA212" i="11"/>
  <c r="BY180" i="11"/>
  <c r="FE180" i="11" s="1"/>
  <c r="BY225" i="11"/>
  <c r="CA203" i="11"/>
  <c r="BZ245" i="11"/>
  <c r="FF245" i="11" s="1"/>
  <c r="CA239" i="11"/>
  <c r="CB204" i="11"/>
  <c r="BY211" i="11"/>
  <c r="FE211" i="11" s="1"/>
  <c r="CD243" i="11"/>
  <c r="CB257" i="11"/>
  <c r="FE241" i="11"/>
  <c r="CA217" i="11"/>
  <c r="BZ236" i="11"/>
  <c r="FD241" i="11"/>
  <c r="CA220" i="11"/>
  <c r="BY191" i="11"/>
  <c r="FE191" i="11" s="1"/>
  <c r="CB199" i="11"/>
  <c r="BY233" i="11"/>
  <c r="CA183" i="11"/>
  <c r="FD238" i="11"/>
  <c r="BY238" i="11"/>
  <c r="BY209" i="11"/>
  <c r="FE209" i="11" s="1"/>
  <c r="BY242" i="11"/>
  <c r="FE242" i="11" s="1"/>
  <c r="BY230" i="11"/>
  <c r="CA246" i="11"/>
  <c r="FD186" i="11"/>
  <c r="BZ251" i="11"/>
  <c r="CB153" i="11"/>
  <c r="BZ91" i="11"/>
  <c r="BY186" i="11"/>
  <c r="FD205" i="11"/>
  <c r="CA249" i="11"/>
  <c r="FG249" i="11" s="1"/>
  <c r="CA174" i="11"/>
  <c r="BZ205" i="11"/>
  <c r="BZ201" i="11"/>
  <c r="FF201" i="11" s="1"/>
  <c r="BZ240" i="11"/>
  <c r="CE162" i="11"/>
  <c r="CA193" i="11"/>
  <c r="CB169" i="11"/>
  <c r="FD251" i="11"/>
  <c r="BZ159" i="11"/>
  <c r="BY177" i="11"/>
  <c r="FE177" i="11" s="1"/>
  <c r="FD254" i="11"/>
  <c r="FE259" i="11"/>
  <c r="BY200" i="11"/>
  <c r="BZ196" i="11"/>
  <c r="FF196" i="11" s="1"/>
  <c r="BY258" i="11"/>
  <c r="FD258" i="11"/>
  <c r="BY254" i="11"/>
  <c r="BZ259" i="11"/>
  <c r="FE237" i="11"/>
  <c r="FF247" i="11"/>
  <c r="FE234" i="11"/>
  <c r="FD198" i="11"/>
  <c r="BY68" i="11"/>
  <c r="CA250" i="11"/>
  <c r="CA256" i="11"/>
  <c r="FG256" i="11" s="1"/>
  <c r="BZ51" i="11"/>
  <c r="BZ85" i="11"/>
  <c r="CB232" i="11"/>
  <c r="CA189" i="11"/>
  <c r="BZ231" i="11"/>
  <c r="FF231" i="11" s="1"/>
  <c r="BY244" i="11"/>
  <c r="BY79" i="11"/>
  <c r="BY198" i="11"/>
  <c r="BZ237" i="11"/>
  <c r="BZ234" i="11"/>
  <c r="CA247" i="11"/>
  <c r="CA222" i="11"/>
  <c r="FG222" i="11" s="1"/>
  <c r="BZ190" i="11"/>
  <c r="BZ223" i="11"/>
  <c r="FE215" i="11"/>
  <c r="FD221" i="11"/>
  <c r="FD226" i="11"/>
  <c r="FE224" i="11"/>
  <c r="FF210" i="11"/>
  <c r="FE229" i="11"/>
  <c r="FF214" i="11"/>
  <c r="FE228" i="11"/>
  <c r="CL167" i="11"/>
  <c r="BY84" i="11"/>
  <c r="BZ119" i="11"/>
  <c r="BZ224" i="11"/>
  <c r="FE253" i="11"/>
  <c r="BY221" i="11"/>
  <c r="BZ165" i="11"/>
  <c r="CC161" i="11"/>
  <c r="BZ248" i="11"/>
  <c r="CA207" i="11"/>
  <c r="FG207" i="11" s="1"/>
  <c r="CA210" i="11"/>
  <c r="BZ229" i="11"/>
  <c r="CA214" i="11"/>
  <c r="CA175" i="11"/>
  <c r="BZ228" i="11"/>
  <c r="BY182" i="11"/>
  <c r="FE182" i="11" s="1"/>
  <c r="CB192" i="11"/>
  <c r="BZ157" i="11"/>
  <c r="CA216" i="11"/>
  <c r="BZ202" i="11"/>
  <c r="BZ168" i="11"/>
  <c r="BZ188" i="11"/>
  <c r="CD156" i="11"/>
  <c r="FD182" i="11"/>
  <c r="BY226" i="11"/>
  <c r="BZ215" i="11"/>
  <c r="BZ44" i="11"/>
  <c r="BZ57" i="11"/>
  <c r="BZ253" i="11"/>
  <c r="BZ92" i="11"/>
  <c r="FD46" i="11"/>
  <c r="BZ65" i="11"/>
  <c r="CE155" i="11"/>
  <c r="BZ67" i="11"/>
  <c r="CA219" i="11"/>
  <c r="FG219" i="11" s="1"/>
  <c r="CB178" i="11"/>
  <c r="BZ194" i="11"/>
  <c r="BZ185" i="11"/>
  <c r="BY46" i="11"/>
  <c r="FE46" i="11" s="1"/>
  <c r="CA235" i="11"/>
  <c r="FE216" i="11"/>
  <c r="BY59" i="11"/>
  <c r="BY184" i="11"/>
  <c r="FE184" i="11" s="1"/>
  <c r="BZ12" i="11"/>
  <c r="BZ149" i="11"/>
  <c r="BZ131" i="11"/>
  <c r="BY117" i="11"/>
  <c r="CB105" i="11"/>
  <c r="CE158" i="11"/>
  <c r="FE218" i="11"/>
  <c r="FF208" i="11"/>
  <c r="FD197" i="11"/>
  <c r="FE255" i="11"/>
  <c r="BZ255" i="11"/>
  <c r="FD13" i="11"/>
  <c r="CA208" i="11"/>
  <c r="FG208" i="11" s="1"/>
  <c r="BZ20" i="11"/>
  <c r="BZ179" i="11"/>
  <c r="BZ181" i="11"/>
  <c r="BY106" i="11"/>
  <c r="BY13" i="11"/>
  <c r="CJ147" i="11"/>
  <c r="BZ61" i="11"/>
  <c r="BZ22" i="11"/>
  <c r="FE213" i="11"/>
  <c r="BZ218" i="11"/>
  <c r="BZ69" i="11"/>
  <c r="BZ213" i="11"/>
  <c r="CE227" i="11"/>
  <c r="BZ49" i="11"/>
  <c r="BZ81" i="11"/>
  <c r="BY197" i="11"/>
  <c r="BZ77" i="11"/>
  <c r="BZ172" i="11"/>
  <c r="BZ30" i="11"/>
  <c r="FD29" i="11"/>
  <c r="CA5" i="11"/>
  <c r="BZ45" i="11"/>
  <c r="FF45" i="11" s="1"/>
  <c r="FF235" i="11"/>
  <c r="BZ25" i="11"/>
  <c r="BZ10" i="11"/>
  <c r="BZ21" i="11"/>
  <c r="BZ41" i="11"/>
  <c r="CA23" i="11"/>
  <c r="CB14" i="11"/>
  <c r="CB38" i="11"/>
  <c r="CB26" i="11"/>
  <c r="BZ9" i="11"/>
  <c r="FF9" i="11" s="1"/>
  <c r="BZ19" i="11"/>
  <c r="CA27" i="11"/>
  <c r="BZ17" i="11"/>
  <c r="CA15" i="11"/>
  <c r="BY29" i="11"/>
  <c r="BZ33" i="11"/>
  <c r="BY6" i="11"/>
  <c r="CB42" i="11"/>
  <c r="BZ18" i="11"/>
  <c r="BY37" i="11"/>
  <c r="FE37" i="11" s="1"/>
  <c r="FE250" i="11"/>
  <c r="FE202" i="11"/>
  <c r="FE246" i="11"/>
  <c r="FF243" i="11"/>
  <c r="FD195" i="11"/>
  <c r="FH206" i="11"/>
  <c r="FF193" i="11"/>
  <c r="FE240" i="11"/>
  <c r="FG257" i="11"/>
  <c r="FE248" i="11"/>
  <c r="FF232" i="11"/>
  <c r="FF204" i="11"/>
  <c r="FG220" i="11"/>
  <c r="FE194" i="11"/>
  <c r="FF192" i="11"/>
  <c r="FE78" i="11"/>
  <c r="FE44" i="11"/>
  <c r="FD43" i="11"/>
  <c r="FD67" i="11"/>
  <c r="FD123" i="11"/>
  <c r="FD99" i="11"/>
  <c r="FD161" i="11"/>
  <c r="FD137" i="11"/>
  <c r="FD85" i="11"/>
  <c r="FD81" i="11"/>
  <c r="FE70" i="11"/>
  <c r="FD112" i="11"/>
  <c r="FD16" i="11"/>
  <c r="FD136" i="11"/>
  <c r="FD127" i="11"/>
  <c r="FD152" i="11"/>
  <c r="FD75" i="11"/>
  <c r="FD143" i="11"/>
  <c r="FD95" i="11"/>
  <c r="FE80" i="11"/>
  <c r="FE38" i="11"/>
  <c r="FD91" i="11"/>
  <c r="FD6" i="11"/>
  <c r="FD39" i="11"/>
  <c r="FD114" i="11"/>
  <c r="FD132" i="11"/>
  <c r="FD97" i="11"/>
  <c r="FD133" i="11"/>
  <c r="FE11" i="11"/>
  <c r="FD87" i="11"/>
  <c r="FD24" i="11"/>
  <c r="FD111" i="11"/>
  <c r="FD61" i="11"/>
  <c r="FD139" i="11"/>
  <c r="FD171" i="11"/>
  <c r="FD21" i="11"/>
  <c r="FE88" i="11"/>
  <c r="FE66" i="11"/>
  <c r="FD94" i="11"/>
  <c r="FD33" i="11"/>
  <c r="FE5" i="11"/>
  <c r="FD49" i="11"/>
  <c r="FD148" i="11"/>
  <c r="FD154" i="11"/>
  <c r="FD101" i="11"/>
  <c r="FD106" i="11"/>
  <c r="FE41" i="11"/>
  <c r="FE28" i="11"/>
  <c r="FD163" i="11"/>
  <c r="FE7" i="11"/>
  <c r="FD27" i="11"/>
  <c r="FD90" i="11"/>
  <c r="FE74" i="11"/>
  <c r="FD130" i="11"/>
  <c r="FE36" i="11"/>
  <c r="FD109" i="11"/>
  <c r="FE15" i="11"/>
  <c r="FD157" i="11"/>
  <c r="FD147" i="11"/>
  <c r="FD20" i="11"/>
  <c r="FD93" i="11"/>
  <c r="FE50" i="11"/>
  <c r="FD145" i="11"/>
  <c r="FD167" i="11"/>
  <c r="FD65" i="11"/>
  <c r="FD153" i="11"/>
  <c r="FD71" i="11"/>
  <c r="FD63" i="11"/>
  <c r="FD146" i="11"/>
  <c r="FD98" i="11"/>
  <c r="FE10" i="11"/>
  <c r="FD25" i="11"/>
  <c r="FE54" i="11"/>
  <c r="FD19" i="11"/>
  <c r="FD105" i="11"/>
  <c r="FD31" i="11"/>
  <c r="FD76" i="11"/>
  <c r="FD107" i="11"/>
  <c r="FD110" i="11"/>
  <c r="FD17" i="11"/>
  <c r="FD48" i="11"/>
  <c r="FD68" i="11"/>
  <c r="FD53" i="11"/>
  <c r="FD22" i="11"/>
  <c r="FE82" i="11"/>
  <c r="FD77" i="11"/>
  <c r="FD162" i="11"/>
  <c r="FD96" i="11"/>
  <c r="FD142" i="11"/>
  <c r="FD115" i="11"/>
  <c r="FD89" i="11"/>
  <c r="FD156" i="11"/>
  <c r="FD129" i="11"/>
  <c r="FD150" i="11"/>
  <c r="FD108" i="11"/>
  <c r="FE102" i="11"/>
  <c r="FD102" i="11"/>
  <c r="FD124" i="11"/>
  <c r="FD125" i="11"/>
  <c r="FE64" i="11"/>
  <c r="FD92" i="11"/>
  <c r="FD59" i="11"/>
  <c r="FD117" i="11"/>
  <c r="FD128" i="11"/>
  <c r="FD79" i="11"/>
  <c r="FD131" i="11"/>
  <c r="FE12" i="11"/>
  <c r="FF42" i="11"/>
  <c r="FD169" i="11"/>
  <c r="FD51" i="11"/>
  <c r="FD140" i="11"/>
  <c r="FE72" i="11"/>
  <c r="FD158" i="11"/>
  <c r="FD40" i="11"/>
  <c r="FD113" i="11"/>
  <c r="FD120" i="11"/>
  <c r="FF26" i="11"/>
  <c r="FD56" i="11"/>
  <c r="FD73" i="11"/>
  <c r="FD144" i="11"/>
  <c r="FE32" i="11"/>
  <c r="FD151" i="11"/>
  <c r="FD164" i="11"/>
  <c r="FD35" i="11"/>
  <c r="FD60" i="11"/>
  <c r="FD8" i="11"/>
  <c r="FD84" i="11"/>
  <c r="FD52" i="11"/>
  <c r="FE58" i="11"/>
  <c r="FD134" i="11"/>
  <c r="FE9" i="11"/>
  <c r="FE57" i="11"/>
  <c r="FD119" i="11"/>
  <c r="FD103" i="11"/>
  <c r="FD100" i="11"/>
  <c r="FD155" i="11"/>
  <c r="FE30" i="11"/>
  <c r="FD168" i="11"/>
  <c r="FD118" i="11"/>
  <c r="FD138" i="11"/>
  <c r="FD160" i="11"/>
  <c r="FD69" i="11"/>
  <c r="FE116" i="11"/>
  <c r="FD116" i="11"/>
  <c r="FE31" i="11"/>
  <c r="FE22" i="11"/>
  <c r="FE188" i="11"/>
  <c r="FF58" i="11"/>
  <c r="FE189" i="11"/>
  <c r="FE175" i="11"/>
  <c r="FE60" i="11"/>
  <c r="FE138" i="11"/>
  <c r="FE190" i="11"/>
  <c r="FE159" i="11"/>
  <c r="FE176" i="11"/>
  <c r="FE73" i="11"/>
  <c r="FE178" i="11"/>
  <c r="FD55" i="11"/>
  <c r="FD166" i="11"/>
  <c r="FE149" i="11"/>
  <c r="FD159" i="11"/>
  <c r="FD170" i="11"/>
  <c r="FD23" i="11"/>
  <c r="FE174" i="11"/>
  <c r="FE119" i="11"/>
  <c r="FF86" i="11"/>
  <c r="FE187" i="11"/>
  <c r="FD135" i="11"/>
  <c r="FE141" i="11"/>
  <c r="FE185" i="11"/>
  <c r="FE179" i="11"/>
  <c r="FE173" i="11"/>
  <c r="FE181" i="11"/>
  <c r="FE183" i="11"/>
  <c r="FE86" i="11"/>
  <c r="FA261" i="11"/>
  <c r="CB4" i="11"/>
  <c r="BW261" i="11"/>
  <c r="DL261" i="11"/>
  <c r="FB4" i="11"/>
  <c r="AH261" i="11"/>
  <c r="BZ47" i="11" l="1"/>
  <c r="FF227" i="11"/>
  <c r="FH199" i="11"/>
  <c r="FE252" i="11"/>
  <c r="FF236" i="11"/>
  <c r="FG239" i="11"/>
  <c r="FG217" i="11"/>
  <c r="FG212" i="11"/>
  <c r="BZ191" i="11"/>
  <c r="FF191" i="11" s="1"/>
  <c r="CA236" i="11"/>
  <c r="CC204" i="11"/>
  <c r="CA245" i="11"/>
  <c r="FG245" i="11" s="1"/>
  <c r="BZ225" i="11"/>
  <c r="BZ241" i="11"/>
  <c r="FF241" i="11" s="1"/>
  <c r="FG203" i="11"/>
  <c r="CC257" i="11"/>
  <c r="CB212" i="11"/>
  <c r="BZ252" i="11"/>
  <c r="CB183" i="11"/>
  <c r="BZ233" i="11"/>
  <c r="FF233" i="11" s="1"/>
  <c r="CC199" i="11"/>
  <c r="CB220" i="11"/>
  <c r="FH220" i="11" s="1"/>
  <c r="CB217" i="11"/>
  <c r="BZ211" i="11"/>
  <c r="FF211" i="11" s="1"/>
  <c r="CB239" i="11"/>
  <c r="CB203" i="11"/>
  <c r="CE243" i="11"/>
  <c r="FE225" i="11"/>
  <c r="BZ180" i="11"/>
  <c r="FE238" i="11"/>
  <c r="FE230" i="11"/>
  <c r="CB246" i="11"/>
  <c r="BZ230" i="11"/>
  <c r="BZ209" i="11"/>
  <c r="FF209" i="11" s="1"/>
  <c r="BZ242" i="11"/>
  <c r="FF242" i="11" s="1"/>
  <c r="BZ238" i="11"/>
  <c r="FE186" i="11"/>
  <c r="CA159" i="11"/>
  <c r="CF162" i="11"/>
  <c r="CC153" i="11"/>
  <c r="BZ177" i="11"/>
  <c r="FF177" i="11" s="1"/>
  <c r="CB249" i="11"/>
  <c r="FE251" i="11"/>
  <c r="CA240" i="11"/>
  <c r="CC169" i="11"/>
  <c r="CB193" i="11"/>
  <c r="CA201" i="11"/>
  <c r="CA91" i="11"/>
  <c r="CA251" i="11"/>
  <c r="CA205" i="11"/>
  <c r="CB174" i="11"/>
  <c r="FE205" i="11"/>
  <c r="BZ186" i="11"/>
  <c r="FF259" i="11"/>
  <c r="FE258" i="11"/>
  <c r="FE254" i="11"/>
  <c r="BZ254" i="11"/>
  <c r="CA259" i="11"/>
  <c r="CA196" i="11"/>
  <c r="FG196" i="11" s="1"/>
  <c r="FE200" i="11"/>
  <c r="BZ258" i="11"/>
  <c r="BZ200" i="11"/>
  <c r="FF234" i="11"/>
  <c r="FF223" i="11"/>
  <c r="FF237" i="11"/>
  <c r="FE198" i="11"/>
  <c r="CB247" i="11"/>
  <c r="CA231" i="11"/>
  <c r="CA51" i="11"/>
  <c r="CA190" i="11"/>
  <c r="BZ198" i="11"/>
  <c r="CB222" i="11"/>
  <c r="CC232" i="11"/>
  <c r="CA85" i="11"/>
  <c r="CB256" i="11"/>
  <c r="BZ68" i="11"/>
  <c r="FE244" i="11"/>
  <c r="CA237" i="11"/>
  <c r="CA223" i="11"/>
  <c r="BZ244" i="11"/>
  <c r="CB189" i="11"/>
  <c r="FG247" i="11"/>
  <c r="CA234" i="11"/>
  <c r="BZ79" i="11"/>
  <c r="CB250" i="11"/>
  <c r="FF215" i="11"/>
  <c r="FF229" i="11"/>
  <c r="FE221" i="11"/>
  <c r="FG210" i="11"/>
  <c r="FE226" i="11"/>
  <c r="FF228" i="11"/>
  <c r="FG214" i="11"/>
  <c r="FF224" i="11"/>
  <c r="CA65" i="11"/>
  <c r="CA119" i="11"/>
  <c r="CD161" i="11"/>
  <c r="CA12" i="11"/>
  <c r="CB235" i="11"/>
  <c r="CA194" i="11"/>
  <c r="CB219" i="11"/>
  <c r="FH219" i="11" s="1"/>
  <c r="CA168" i="11"/>
  <c r="CA202" i="11"/>
  <c r="CA157" i="11"/>
  <c r="BZ182" i="11"/>
  <c r="FF182" i="11" s="1"/>
  <c r="CA228" i="11"/>
  <c r="CB214" i="11"/>
  <c r="CB210" i="11"/>
  <c r="BZ221" i="11"/>
  <c r="CA224" i="11"/>
  <c r="BZ84" i="11"/>
  <c r="CF155" i="11"/>
  <c r="CA253" i="11"/>
  <c r="CA44" i="11"/>
  <c r="BZ226" i="11"/>
  <c r="CA248" i="11"/>
  <c r="CA165" i="11"/>
  <c r="FF253" i="11"/>
  <c r="BZ184" i="11"/>
  <c r="FF184" i="11" s="1"/>
  <c r="BZ59" i="11"/>
  <c r="FF216" i="11"/>
  <c r="BZ46" i="11"/>
  <c r="CA185" i="11"/>
  <c r="CC178" i="11"/>
  <c r="CA67" i="11"/>
  <c r="CA92" i="11"/>
  <c r="CA57" i="11"/>
  <c r="CA215" i="11"/>
  <c r="CE156" i="11"/>
  <c r="CA188" i="11"/>
  <c r="CB216" i="11"/>
  <c r="CC192" i="11"/>
  <c r="CB175" i="11"/>
  <c r="CA229" i="11"/>
  <c r="CB207" i="11"/>
  <c r="FH207" i="11" s="1"/>
  <c r="CN167" i="11"/>
  <c r="CM167" i="11"/>
  <c r="CC105" i="11"/>
  <c r="CA131" i="11"/>
  <c r="CF158" i="11"/>
  <c r="BZ117" i="11"/>
  <c r="CA149" i="11"/>
  <c r="FE13" i="11"/>
  <c r="FE197" i="11"/>
  <c r="FF255" i="11"/>
  <c r="FF218" i="11"/>
  <c r="CF227" i="11"/>
  <c r="CA218" i="11"/>
  <c r="CA22" i="11"/>
  <c r="BZ13" i="11"/>
  <c r="CA179" i="11"/>
  <c r="CA30" i="11"/>
  <c r="CA81" i="11"/>
  <c r="CA172" i="11"/>
  <c r="BZ197" i="11"/>
  <c r="FF213" i="11"/>
  <c r="CK147" i="11"/>
  <c r="BZ106" i="11"/>
  <c r="CA255" i="11"/>
  <c r="CA77" i="11"/>
  <c r="CA213" i="11"/>
  <c r="CB208" i="11"/>
  <c r="CA49" i="11"/>
  <c r="CA69" i="11"/>
  <c r="CA61" i="11"/>
  <c r="CA181" i="11"/>
  <c r="CA20" i="11"/>
  <c r="FE29" i="11"/>
  <c r="BZ6" i="11"/>
  <c r="BZ29" i="11"/>
  <c r="FF29" i="11" s="1"/>
  <c r="CA17" i="11"/>
  <c r="CA19" i="11"/>
  <c r="CA9" i="11"/>
  <c r="FG9" i="11" s="1"/>
  <c r="FG235" i="11"/>
  <c r="CB5" i="11"/>
  <c r="BZ37" i="11"/>
  <c r="CA21" i="11"/>
  <c r="CC42" i="11"/>
  <c r="CA33" i="11"/>
  <c r="CB15" i="11"/>
  <c r="CB27" i="11"/>
  <c r="CC26" i="11"/>
  <c r="CA25" i="11"/>
  <c r="CA45" i="11"/>
  <c r="FG45" i="11" s="1"/>
  <c r="CA18" i="11"/>
  <c r="CC38" i="11"/>
  <c r="CC14" i="11"/>
  <c r="CB23" i="11"/>
  <c r="CA41" i="11"/>
  <c r="CA10" i="11"/>
  <c r="FF202" i="11"/>
  <c r="FG243" i="11"/>
  <c r="FF250" i="11"/>
  <c r="FE195" i="11"/>
  <c r="FF246" i="11"/>
  <c r="FG201" i="11"/>
  <c r="FG193" i="11"/>
  <c r="FI206" i="11"/>
  <c r="FF194" i="11"/>
  <c r="FG192" i="11"/>
  <c r="FG204" i="11"/>
  <c r="FF248" i="11"/>
  <c r="FF240" i="11"/>
  <c r="FG232" i="11"/>
  <c r="FH257" i="11"/>
  <c r="FE6" i="11"/>
  <c r="FE162" i="11"/>
  <c r="FE79" i="11"/>
  <c r="FE158" i="11"/>
  <c r="FF72" i="11"/>
  <c r="FE93" i="11"/>
  <c r="FF88" i="11"/>
  <c r="FF50" i="11"/>
  <c r="FE143" i="11"/>
  <c r="FE163" i="11"/>
  <c r="FE21" i="11"/>
  <c r="FE87" i="11"/>
  <c r="FE124" i="11"/>
  <c r="FF5" i="11"/>
  <c r="FE43" i="11"/>
  <c r="FE20" i="11"/>
  <c r="FE133" i="11"/>
  <c r="FE103" i="11"/>
  <c r="FE75" i="11"/>
  <c r="FE120" i="11"/>
  <c r="FE121" i="11"/>
  <c r="FE17" i="11"/>
  <c r="FE67" i="11"/>
  <c r="FE69" i="11"/>
  <c r="FF30" i="11"/>
  <c r="FE39" i="11"/>
  <c r="FE104" i="11"/>
  <c r="FE109" i="11"/>
  <c r="FE152" i="11"/>
  <c r="FE115" i="11"/>
  <c r="FE161" i="11"/>
  <c r="FE35" i="11"/>
  <c r="FE164" i="11"/>
  <c r="FE135" i="11"/>
  <c r="FE144" i="11"/>
  <c r="FE99" i="11"/>
  <c r="FE153" i="11"/>
  <c r="FE23" i="11"/>
  <c r="FE117" i="11"/>
  <c r="FE91" i="11"/>
  <c r="FE169" i="11"/>
  <c r="FE71" i="11"/>
  <c r="FE139" i="11"/>
  <c r="FF44" i="11"/>
  <c r="FE51" i="11"/>
  <c r="FE145" i="11"/>
  <c r="FE147" i="11"/>
  <c r="FE95" i="11"/>
  <c r="FE16" i="11"/>
  <c r="FF82" i="11"/>
  <c r="FE53" i="11"/>
  <c r="FE123" i="11"/>
  <c r="FE33" i="11"/>
  <c r="FE24" i="11"/>
  <c r="FE130" i="11"/>
  <c r="FE52" i="11"/>
  <c r="FE8" i="11"/>
  <c r="FE151" i="11"/>
  <c r="FE155" i="11"/>
  <c r="FF64" i="11"/>
  <c r="FE89" i="11"/>
  <c r="FF80" i="11"/>
  <c r="FE81" i="11"/>
  <c r="FE132" i="11"/>
  <c r="FE18" i="11"/>
  <c r="FF28" i="11"/>
  <c r="FE142" i="11"/>
  <c r="FG42" i="11"/>
  <c r="FE125" i="11"/>
  <c r="FE25" i="11"/>
  <c r="FE101" i="11"/>
  <c r="FE167" i="11"/>
  <c r="FE172" i="11"/>
  <c r="FF36" i="11"/>
  <c r="FE84" i="11"/>
  <c r="FE146" i="11"/>
  <c r="FE131" i="11"/>
  <c r="FE63" i="11"/>
  <c r="FE49" i="11"/>
  <c r="FF66" i="11"/>
  <c r="FE85" i="11"/>
  <c r="FE98" i="11"/>
  <c r="FE113" i="11"/>
  <c r="FF15" i="11"/>
  <c r="FE136" i="11"/>
  <c r="FE160" i="11"/>
  <c r="FE127" i="11"/>
  <c r="FE68" i="11"/>
  <c r="FE48" i="11"/>
  <c r="FE110" i="11"/>
  <c r="FF41" i="11"/>
  <c r="FE76" i="11"/>
  <c r="FE61" i="11"/>
  <c r="FF54" i="11"/>
  <c r="FF78" i="11"/>
  <c r="FE92" i="11"/>
  <c r="FE56" i="11"/>
  <c r="FE157" i="11"/>
  <c r="FE112" i="11"/>
  <c r="FE59" i="11"/>
  <c r="FE137" i="11"/>
  <c r="FE128" i="11"/>
  <c r="FF57" i="11"/>
  <c r="FE106" i="11"/>
  <c r="FH34" i="11"/>
  <c r="FG34" i="11"/>
  <c r="FF32" i="11"/>
  <c r="FG26" i="11"/>
  <c r="FE97" i="11"/>
  <c r="FE19" i="11"/>
  <c r="FE150" i="11"/>
  <c r="FE171" i="11"/>
  <c r="FE165" i="11"/>
  <c r="FE122" i="11"/>
  <c r="FE27" i="11"/>
  <c r="FE118" i="11"/>
  <c r="FE100" i="11"/>
  <c r="FE129" i="11"/>
  <c r="FE96" i="11"/>
  <c r="FF7" i="11"/>
  <c r="FE140" i="11"/>
  <c r="FF74" i="11"/>
  <c r="FE156" i="11"/>
  <c r="FF12" i="11"/>
  <c r="FE94" i="11"/>
  <c r="FE55" i="11"/>
  <c r="FF70" i="11"/>
  <c r="FE77" i="11"/>
  <c r="FE154" i="11"/>
  <c r="FE111" i="11"/>
  <c r="FE65" i="11"/>
  <c r="FF38" i="11"/>
  <c r="FF10" i="11"/>
  <c r="FE148" i="11"/>
  <c r="FE105" i="11"/>
  <c r="FE168" i="11"/>
  <c r="FE90" i="11"/>
  <c r="FE107" i="11"/>
  <c r="FF11" i="11"/>
  <c r="FE170" i="11"/>
  <c r="FE134" i="11"/>
  <c r="FE114" i="11"/>
  <c r="FE108" i="11"/>
  <c r="FE40" i="11"/>
  <c r="FF118" i="11"/>
  <c r="FF167" i="11"/>
  <c r="FF129" i="11"/>
  <c r="FG66" i="11"/>
  <c r="FF136" i="11"/>
  <c r="FF83" i="11"/>
  <c r="FF171" i="11"/>
  <c r="FF112" i="11"/>
  <c r="FF175" i="11"/>
  <c r="FE166" i="11"/>
  <c r="FF181" i="11"/>
  <c r="FF173" i="11"/>
  <c r="FF179" i="11"/>
  <c r="FF174" i="11"/>
  <c r="FF149" i="11"/>
  <c r="FE47" i="11"/>
  <c r="FF180" i="11"/>
  <c r="FE83" i="11"/>
  <c r="FF183" i="11"/>
  <c r="FF185" i="11"/>
  <c r="FG14" i="11"/>
  <c r="FF176" i="11"/>
  <c r="FF62" i="11"/>
  <c r="FF187" i="11"/>
  <c r="FF141" i="11"/>
  <c r="FE126" i="11"/>
  <c r="FF178" i="11"/>
  <c r="FF190" i="11"/>
  <c r="FF189" i="11"/>
  <c r="FF188" i="11"/>
  <c r="FF14" i="11"/>
  <c r="FF102" i="11"/>
  <c r="BX261" i="11"/>
  <c r="FB261" i="11"/>
  <c r="CC4" i="11"/>
  <c r="DM261" i="11"/>
  <c r="FC4" i="11"/>
  <c r="AI261" i="11"/>
  <c r="CA47" i="11" l="1"/>
  <c r="FG227" i="11"/>
  <c r="FG236" i="11"/>
  <c r="FF225" i="11"/>
  <c r="FF252" i="11"/>
  <c r="FH203" i="11"/>
  <c r="FH212" i="11"/>
  <c r="FH239" i="11"/>
  <c r="FH217" i="11"/>
  <c r="FI199" i="11"/>
  <c r="CC239" i="11"/>
  <c r="CC217" i="11"/>
  <c r="FI217" i="11" s="1"/>
  <c r="CD199" i="11"/>
  <c r="CA252" i="11"/>
  <c r="CA241" i="11"/>
  <c r="FG241" i="11" s="1"/>
  <c r="CD204" i="11"/>
  <c r="CA180" i="11"/>
  <c r="FG180" i="11" s="1"/>
  <c r="CC212" i="11"/>
  <c r="CA191" i="11"/>
  <c r="FG191" i="11" s="1"/>
  <c r="CA211" i="11"/>
  <c r="FG211" i="11" s="1"/>
  <c r="CD257" i="11"/>
  <c r="CA233" i="11"/>
  <c r="CC183" i="11"/>
  <c r="CA225" i="11"/>
  <c r="CB236" i="11"/>
  <c r="CF243" i="11"/>
  <c r="CC203" i="11"/>
  <c r="CC220" i="11"/>
  <c r="FI220" i="11" s="1"/>
  <c r="CB245" i="11"/>
  <c r="FH245" i="11" s="1"/>
  <c r="FF238" i="11"/>
  <c r="FF230" i="11"/>
  <c r="CA238" i="11"/>
  <c r="FG238" i="11" s="1"/>
  <c r="CA230" i="11"/>
  <c r="FG230" i="11" s="1"/>
  <c r="CC246" i="11"/>
  <c r="CA242" i="11"/>
  <c r="FG242" i="11" s="1"/>
  <c r="CA209" i="11"/>
  <c r="FG209" i="11" s="1"/>
  <c r="FF186" i="11"/>
  <c r="FH249" i="11"/>
  <c r="CB251" i="11"/>
  <c r="CB201" i="11"/>
  <c r="FH201" i="11" s="1"/>
  <c r="CC193" i="11"/>
  <c r="FF251" i="11"/>
  <c r="CC249" i="11"/>
  <c r="CD153" i="11"/>
  <c r="CB159" i="11"/>
  <c r="CA186" i="11"/>
  <c r="FG186" i="11" s="1"/>
  <c r="CC174" i="11"/>
  <c r="CB91" i="11"/>
  <c r="CD169" i="11"/>
  <c r="CB240" i="11"/>
  <c r="CA177" i="11"/>
  <c r="FG177" i="11" s="1"/>
  <c r="CG162" i="11"/>
  <c r="CB205" i="11"/>
  <c r="FF205" i="11"/>
  <c r="FG259" i="11"/>
  <c r="FF258" i="11"/>
  <c r="CA258" i="11"/>
  <c r="CA254" i="11"/>
  <c r="CA200" i="11"/>
  <c r="CB196" i="11"/>
  <c r="FH196" i="11" s="1"/>
  <c r="CB259" i="11"/>
  <c r="FF200" i="11"/>
  <c r="FF254" i="11"/>
  <c r="FG231" i="11"/>
  <c r="FH256" i="11"/>
  <c r="FG234" i="11"/>
  <c r="FH222" i="11"/>
  <c r="FF198" i="11"/>
  <c r="FG223" i="11"/>
  <c r="FG237" i="11"/>
  <c r="FF244" i="11"/>
  <c r="CC189" i="11"/>
  <c r="CC256" i="11"/>
  <c r="CD232" i="11"/>
  <c r="CB51" i="11"/>
  <c r="CA79" i="11"/>
  <c r="CB237" i="11"/>
  <c r="CC222" i="11"/>
  <c r="CB223" i="11"/>
  <c r="CA198" i="11"/>
  <c r="CC247" i="11"/>
  <c r="CC250" i="11"/>
  <c r="CB234" i="11"/>
  <c r="FH247" i="11"/>
  <c r="CA244" i="11"/>
  <c r="CA68" i="11"/>
  <c r="CB85" i="11"/>
  <c r="CB190" i="11"/>
  <c r="CB231" i="11"/>
  <c r="FG229" i="11"/>
  <c r="FF226" i="11"/>
  <c r="FF221" i="11"/>
  <c r="FH210" i="11"/>
  <c r="FG228" i="11"/>
  <c r="FG215" i="11"/>
  <c r="FG224" i="11"/>
  <c r="FH214" i="11"/>
  <c r="CC207" i="11"/>
  <c r="FI207" i="11" s="1"/>
  <c r="CC175" i="11"/>
  <c r="CC216" i="11"/>
  <c r="CF156" i="11"/>
  <c r="CB57" i="11"/>
  <c r="CB67" i="11"/>
  <c r="FG216" i="11"/>
  <c r="CA184" i="11"/>
  <c r="FG184" i="11" s="1"/>
  <c r="CB224" i="11"/>
  <c r="CB194" i="11"/>
  <c r="CC235" i="11"/>
  <c r="CB119" i="11"/>
  <c r="FF46" i="11"/>
  <c r="CB165" i="11"/>
  <c r="CC214" i="11"/>
  <c r="CA182" i="11"/>
  <c r="FG182" i="11" s="1"/>
  <c r="CB168" i="11"/>
  <c r="CE161" i="11"/>
  <c r="CB65" i="11"/>
  <c r="CB229" i="11"/>
  <c r="CD192" i="11"/>
  <c r="CB188" i="11"/>
  <c r="CB215" i="11"/>
  <c r="CB92" i="11"/>
  <c r="CD178" i="11"/>
  <c r="CA46" i="11"/>
  <c r="FG46" i="11" s="1"/>
  <c r="CA59" i="11"/>
  <c r="CB44" i="11"/>
  <c r="CA84" i="11"/>
  <c r="CC219" i="11"/>
  <c r="FI219" i="11" s="1"/>
  <c r="CB12" i="11"/>
  <c r="CB185" i="11"/>
  <c r="FG253" i="11"/>
  <c r="CB248" i="11"/>
  <c r="CA226" i="11"/>
  <c r="CB253" i="11"/>
  <c r="CG155" i="11"/>
  <c r="CA221" i="11"/>
  <c r="CC210" i="11"/>
  <c r="CB228" i="11"/>
  <c r="CB157" i="11"/>
  <c r="CB202" i="11"/>
  <c r="CA117" i="11"/>
  <c r="CB131" i="11"/>
  <c r="CB149" i="11"/>
  <c r="CG158" i="11"/>
  <c r="CD105" i="11"/>
  <c r="FF197" i="11"/>
  <c r="FF13" i="11"/>
  <c r="FG213" i="11"/>
  <c r="FG255" i="11"/>
  <c r="FH208" i="11"/>
  <c r="CB179" i="11"/>
  <c r="CB181" i="11"/>
  <c r="CB172" i="11"/>
  <c r="CB30" i="11"/>
  <c r="CB49" i="11"/>
  <c r="CB255" i="11"/>
  <c r="CL147" i="11"/>
  <c r="CA13" i="11"/>
  <c r="CG227" i="11"/>
  <c r="CB69" i="11"/>
  <c r="CB77" i="11"/>
  <c r="CB22" i="11"/>
  <c r="FG218" i="11"/>
  <c r="CB213" i="11"/>
  <c r="CA106" i="11"/>
  <c r="CB81" i="11"/>
  <c r="CB218" i="11"/>
  <c r="CB20" i="11"/>
  <c r="CB61" i="11"/>
  <c r="CC208" i="11"/>
  <c r="CA197" i="11"/>
  <c r="FF37" i="11"/>
  <c r="CD14" i="11"/>
  <c r="CB18" i="11"/>
  <c r="CB19" i="11"/>
  <c r="CB10" i="11"/>
  <c r="CD38" i="11"/>
  <c r="CB25" i="11"/>
  <c r="CC15" i="11"/>
  <c r="CD42" i="11"/>
  <c r="CB21" i="11"/>
  <c r="CA37" i="11"/>
  <c r="FH235" i="11"/>
  <c r="CC23" i="11"/>
  <c r="CD26" i="11"/>
  <c r="CB9" i="11"/>
  <c r="CB17" i="11"/>
  <c r="CA6" i="11"/>
  <c r="CB41" i="11"/>
  <c r="CB45" i="11"/>
  <c r="FH45" i="11" s="1"/>
  <c r="CC27" i="11"/>
  <c r="CB33" i="11"/>
  <c r="CC5" i="11"/>
  <c r="CA29" i="11"/>
  <c r="FG29" i="11" s="1"/>
  <c r="FG202" i="11"/>
  <c r="FF195" i="11"/>
  <c r="FH243" i="11"/>
  <c r="FG246" i="11"/>
  <c r="FG250" i="11"/>
  <c r="FJ206" i="11"/>
  <c r="FH193" i="11"/>
  <c r="FH204" i="11"/>
  <c r="FH192" i="11"/>
  <c r="FI257" i="11"/>
  <c r="FG248" i="11"/>
  <c r="FH232" i="11"/>
  <c r="FG240" i="11"/>
  <c r="FG194" i="11"/>
  <c r="FF151" i="11"/>
  <c r="FF48" i="11"/>
  <c r="FF170" i="11"/>
  <c r="FF115" i="11"/>
  <c r="FF39" i="11"/>
  <c r="FF97" i="11"/>
  <c r="FF150" i="11"/>
  <c r="FF53" i="11"/>
  <c r="FF154" i="11"/>
  <c r="FF56" i="11"/>
  <c r="FH42" i="11"/>
  <c r="FF98" i="11"/>
  <c r="FF156" i="11"/>
  <c r="FH26" i="11"/>
  <c r="FF164" i="11"/>
  <c r="FF109" i="11"/>
  <c r="FF31" i="11"/>
  <c r="FF124" i="11"/>
  <c r="FF87" i="11"/>
  <c r="FF143" i="11"/>
  <c r="FF27" i="11"/>
  <c r="FF8" i="11"/>
  <c r="FF130" i="11"/>
  <c r="FF76" i="11"/>
  <c r="FF101" i="11"/>
  <c r="FF160" i="11"/>
  <c r="FG70" i="11"/>
  <c r="FG72" i="11"/>
  <c r="FF79" i="11"/>
  <c r="FF90" i="11"/>
  <c r="FF105" i="11"/>
  <c r="FF163" i="11"/>
  <c r="FF65" i="11"/>
  <c r="FF139" i="11"/>
  <c r="FF153" i="11"/>
  <c r="FF146" i="11"/>
  <c r="FG74" i="11"/>
  <c r="FF35" i="11"/>
  <c r="FF128" i="11"/>
  <c r="FF145" i="11"/>
  <c r="FF103" i="11"/>
  <c r="FF71" i="11"/>
  <c r="FG7" i="11"/>
  <c r="FG80" i="11"/>
  <c r="FG32" i="11"/>
  <c r="FF69" i="11"/>
  <c r="FG54" i="11"/>
  <c r="FF111" i="11"/>
  <c r="FF157" i="11"/>
  <c r="FG5" i="11"/>
  <c r="FF99" i="11"/>
  <c r="FG11" i="11"/>
  <c r="FG38" i="11"/>
  <c r="FF49" i="11"/>
  <c r="FF120" i="11"/>
  <c r="FG10" i="11"/>
  <c r="FF51" i="11"/>
  <c r="FF117" i="11"/>
  <c r="FF144" i="11"/>
  <c r="FF6" i="11"/>
  <c r="FF166" i="11"/>
  <c r="FF106" i="11"/>
  <c r="FG57" i="11"/>
  <c r="FF59" i="11"/>
  <c r="FF155" i="11"/>
  <c r="FF110" i="11"/>
  <c r="FF16" i="11"/>
  <c r="FF158" i="11"/>
  <c r="FF161" i="11"/>
  <c r="FF104" i="11"/>
  <c r="FF133" i="11"/>
  <c r="FG78" i="11"/>
  <c r="FF25" i="11"/>
  <c r="FF55" i="11"/>
  <c r="FG64" i="11"/>
  <c r="FF47" i="11"/>
  <c r="FF77" i="11"/>
  <c r="FF23" i="11"/>
  <c r="FG28" i="11"/>
  <c r="FF33" i="11"/>
  <c r="FF125" i="11"/>
  <c r="FF148" i="11"/>
  <c r="FF152" i="11"/>
  <c r="FF114" i="11"/>
  <c r="FF122" i="11"/>
  <c r="FF67" i="11"/>
  <c r="FF91" i="11"/>
  <c r="FF140" i="11"/>
  <c r="FF127" i="11"/>
  <c r="FF147" i="11"/>
  <c r="FF165" i="11"/>
  <c r="FF137" i="11"/>
  <c r="FF113" i="11"/>
  <c r="FF89" i="11"/>
  <c r="FG41" i="11"/>
  <c r="FF169" i="11"/>
  <c r="FF20" i="11"/>
  <c r="FF107" i="11"/>
  <c r="FF123" i="11"/>
  <c r="FG44" i="11"/>
  <c r="FG12" i="11"/>
  <c r="FF135" i="11"/>
  <c r="FF108" i="11"/>
  <c r="FF52" i="11"/>
  <c r="FF168" i="11"/>
  <c r="FF61" i="11"/>
  <c r="FG82" i="11"/>
  <c r="FF126" i="11"/>
  <c r="FG88" i="11"/>
  <c r="FF17" i="11"/>
  <c r="FF121" i="11"/>
  <c r="FF75" i="11"/>
  <c r="FF134" i="11"/>
  <c r="FF93" i="11"/>
  <c r="FF142" i="11"/>
  <c r="FF96" i="11"/>
  <c r="FF18" i="11"/>
  <c r="FG30" i="11"/>
  <c r="FF22" i="11"/>
  <c r="FF43" i="11"/>
  <c r="FG50" i="11"/>
  <c r="FG15" i="11"/>
  <c r="FF94" i="11"/>
  <c r="FF84" i="11"/>
  <c r="FF132" i="11"/>
  <c r="FF40" i="11"/>
  <c r="FF81" i="11"/>
  <c r="FF92" i="11"/>
  <c r="FF24" i="11"/>
  <c r="FF21" i="11"/>
  <c r="FF68" i="11"/>
  <c r="FF95" i="11"/>
  <c r="FF85" i="11"/>
  <c r="FF63" i="11"/>
  <c r="FF100" i="11"/>
  <c r="FF159" i="11"/>
  <c r="FF138" i="11"/>
  <c r="FF19" i="11"/>
  <c r="FF131" i="11"/>
  <c r="FF172" i="11"/>
  <c r="FF162" i="11"/>
  <c r="FG36" i="11"/>
  <c r="FH82" i="11"/>
  <c r="FH54" i="11"/>
  <c r="FG147" i="11"/>
  <c r="FG188" i="11"/>
  <c r="FG86" i="11"/>
  <c r="FG113" i="11"/>
  <c r="FG22" i="11"/>
  <c r="FG152" i="11"/>
  <c r="FG183" i="11"/>
  <c r="FH58" i="11"/>
  <c r="FG190" i="11"/>
  <c r="FG178" i="11"/>
  <c r="FG141" i="11"/>
  <c r="FG176" i="11"/>
  <c r="FG179" i="11"/>
  <c r="FG181" i="11"/>
  <c r="FG112" i="11"/>
  <c r="FG19" i="11"/>
  <c r="FG129" i="11"/>
  <c r="FG73" i="11"/>
  <c r="FG187" i="11"/>
  <c r="FG189" i="11"/>
  <c r="FF60" i="11"/>
  <c r="FF73" i="11"/>
  <c r="FG58" i="11"/>
  <c r="FF116" i="11"/>
  <c r="FG185" i="11"/>
  <c r="FG174" i="11"/>
  <c r="FG173" i="11"/>
  <c r="FG175" i="11"/>
  <c r="FF119" i="11"/>
  <c r="FG62" i="11"/>
  <c r="FC261" i="11"/>
  <c r="CD4" i="11"/>
  <c r="BY261" i="11"/>
  <c r="AJ261" i="11"/>
  <c r="DN261" i="11"/>
  <c r="FD4" i="11"/>
  <c r="FH227" i="11" l="1"/>
  <c r="CB47" i="11"/>
  <c r="FI203" i="11"/>
  <c r="FG252" i="11"/>
  <c r="FG233" i="11"/>
  <c r="FI212" i="11"/>
  <c r="FJ199" i="11"/>
  <c r="FI239" i="11"/>
  <c r="FG225" i="11"/>
  <c r="FH236" i="11"/>
  <c r="CD220" i="11"/>
  <c r="FJ220" i="11" s="1"/>
  <c r="CG243" i="11"/>
  <c r="CB225" i="11"/>
  <c r="FH225" i="11" s="1"/>
  <c r="CD212" i="11"/>
  <c r="FJ212" i="11" s="1"/>
  <c r="CB241" i="11"/>
  <c r="FH241" i="11" s="1"/>
  <c r="CB211" i="11"/>
  <c r="FH211" i="11" s="1"/>
  <c r="CD217" i="11"/>
  <c r="FJ217" i="11" s="1"/>
  <c r="CE199" i="11"/>
  <c r="CD239" i="11"/>
  <c r="CD183" i="11"/>
  <c r="CC245" i="11"/>
  <c r="FI245" i="11" s="1"/>
  <c r="CD203" i="11"/>
  <c r="CC236" i="11"/>
  <c r="CB233" i="11"/>
  <c r="CE257" i="11"/>
  <c r="CB191" i="11"/>
  <c r="FH191" i="11" s="1"/>
  <c r="CB180" i="11"/>
  <c r="FH180" i="11" s="1"/>
  <c r="CE204" i="11"/>
  <c r="CB252" i="11"/>
  <c r="CB209" i="11"/>
  <c r="FH209" i="11" s="1"/>
  <c r="CD246" i="11"/>
  <c r="CB242" i="11"/>
  <c r="FH242" i="11" s="1"/>
  <c r="CB230" i="11"/>
  <c r="CB238" i="11"/>
  <c r="FH238" i="11" s="1"/>
  <c r="FI249" i="11"/>
  <c r="FG205" i="11"/>
  <c r="CH162" i="11"/>
  <c r="CC240" i="11"/>
  <c r="CC91" i="11"/>
  <c r="CC159" i="11"/>
  <c r="FG251" i="11"/>
  <c r="CC201" i="11"/>
  <c r="FI201" i="11" s="1"/>
  <c r="CD249" i="11"/>
  <c r="CB177" i="11"/>
  <c r="FH177" i="11" s="1"/>
  <c r="CE153" i="11"/>
  <c r="CD193" i="11"/>
  <c r="CC251" i="11"/>
  <c r="CD174" i="11"/>
  <c r="CC205" i="11"/>
  <c r="CE169" i="11"/>
  <c r="CB186" i="11"/>
  <c r="FH186" i="11" s="1"/>
  <c r="FH259" i="11"/>
  <c r="FG200" i="11"/>
  <c r="FG258" i="11"/>
  <c r="CC196" i="11"/>
  <c r="FI196" i="11" s="1"/>
  <c r="CB200" i="11"/>
  <c r="CC259" i="11"/>
  <c r="CB254" i="11"/>
  <c r="CB258" i="11"/>
  <c r="FG254" i="11"/>
  <c r="FH231" i="11"/>
  <c r="FI256" i="11"/>
  <c r="FG244" i="11"/>
  <c r="FH234" i="11"/>
  <c r="FG198" i="11"/>
  <c r="FH223" i="11"/>
  <c r="FI222" i="11"/>
  <c r="FH237" i="11"/>
  <c r="CC190" i="11"/>
  <c r="CB68" i="11"/>
  <c r="CE232" i="11"/>
  <c r="CC234" i="11"/>
  <c r="CB79" i="11"/>
  <c r="CC231" i="11"/>
  <c r="CC85" i="11"/>
  <c r="CD250" i="11"/>
  <c r="CB198" i="11"/>
  <c r="CD189" i="11"/>
  <c r="CB244" i="11"/>
  <c r="CC237" i="11"/>
  <c r="CD247" i="11"/>
  <c r="CC223" i="11"/>
  <c r="CD222" i="11"/>
  <c r="CC51" i="11"/>
  <c r="CD256" i="11"/>
  <c r="FI247" i="11"/>
  <c r="FG221" i="11"/>
  <c r="FI210" i="11"/>
  <c r="FH253" i="11"/>
  <c r="FH228" i="11"/>
  <c r="FG226" i="11"/>
  <c r="FH229" i="11"/>
  <c r="CC215" i="11"/>
  <c r="CC229" i="11"/>
  <c r="CD175" i="11"/>
  <c r="FI214" i="11"/>
  <c r="FH224" i="11"/>
  <c r="CB221" i="11"/>
  <c r="CC12" i="11"/>
  <c r="CB84" i="11"/>
  <c r="CC157" i="11"/>
  <c r="CD210" i="11"/>
  <c r="CB226" i="11"/>
  <c r="CC44" i="11"/>
  <c r="CB46" i="11"/>
  <c r="CC92" i="11"/>
  <c r="CC65" i="11"/>
  <c r="CC168" i="11"/>
  <c r="CB182" i="11"/>
  <c r="FH182" i="11" s="1"/>
  <c r="CC119" i="11"/>
  <c r="CD235" i="11"/>
  <c r="CB184" i="11"/>
  <c r="FH184" i="11" s="1"/>
  <c r="CH155" i="11"/>
  <c r="CC253" i="11"/>
  <c r="CD219" i="11"/>
  <c r="FJ219" i="11" s="1"/>
  <c r="FH215" i="11"/>
  <c r="CC188" i="11"/>
  <c r="CE192" i="11"/>
  <c r="CC224" i="11"/>
  <c r="FH216" i="11"/>
  <c r="CC67" i="11"/>
  <c r="CG156" i="11"/>
  <c r="CD216" i="11"/>
  <c r="CD207" i="11"/>
  <c r="CC202" i="11"/>
  <c r="CC228" i="11"/>
  <c r="CC248" i="11"/>
  <c r="CC185" i="11"/>
  <c r="CB59" i="11"/>
  <c r="CE178" i="11"/>
  <c r="CF161" i="11"/>
  <c r="CD214" i="11"/>
  <c r="CC165" i="11"/>
  <c r="CC194" i="11"/>
  <c r="CC57" i="11"/>
  <c r="CH158" i="11"/>
  <c r="CC131" i="11"/>
  <c r="CE105" i="11"/>
  <c r="CC149" i="11"/>
  <c r="CB117" i="11"/>
  <c r="FI208" i="11"/>
  <c r="FH255" i="11"/>
  <c r="FG197" i="11"/>
  <c r="FH213" i="11"/>
  <c r="FG13" i="11"/>
  <c r="CC20" i="11"/>
  <c r="CB13" i="11"/>
  <c r="FH13" i="11" s="1"/>
  <c r="CN147" i="11"/>
  <c r="CM147" i="11"/>
  <c r="CC49" i="11"/>
  <c r="FH218" i="11"/>
  <c r="CC61" i="11"/>
  <c r="CC213" i="11"/>
  <c r="CC77" i="11"/>
  <c r="CB197" i="11"/>
  <c r="CC218" i="11"/>
  <c r="CB106" i="11"/>
  <c r="CH227" i="11"/>
  <c r="CC255" i="11"/>
  <c r="CC181" i="11"/>
  <c r="CC81" i="11"/>
  <c r="CD208" i="11"/>
  <c r="CC22" i="11"/>
  <c r="CC69" i="11"/>
  <c r="CC30" i="11"/>
  <c r="CC172" i="11"/>
  <c r="CC179" i="11"/>
  <c r="FG37" i="11"/>
  <c r="CB29" i="11"/>
  <c r="FH29" i="11" s="1"/>
  <c r="CC33" i="11"/>
  <c r="CC45" i="11"/>
  <c r="CC17" i="11"/>
  <c r="CE26" i="11"/>
  <c r="CB37" i="11"/>
  <c r="CD15" i="11"/>
  <c r="CE38" i="11"/>
  <c r="CC18" i="11"/>
  <c r="CC41" i="11"/>
  <c r="CC19" i="11"/>
  <c r="FI235" i="11"/>
  <c r="CD5" i="11"/>
  <c r="CD27" i="11"/>
  <c r="CB6" i="11"/>
  <c r="CC9" i="11"/>
  <c r="CE42" i="11"/>
  <c r="CC25" i="11"/>
  <c r="CE14" i="11"/>
  <c r="CD23" i="11"/>
  <c r="CC21" i="11"/>
  <c r="CC10" i="11"/>
  <c r="FH246" i="11"/>
  <c r="FI243" i="11"/>
  <c r="FH202" i="11"/>
  <c r="FH250" i="11"/>
  <c r="FG195" i="11"/>
  <c r="FK206" i="11"/>
  <c r="FI193" i="11"/>
  <c r="FH194" i="11"/>
  <c r="FI232" i="11"/>
  <c r="FH248" i="11"/>
  <c r="FJ257" i="11"/>
  <c r="FI192" i="11"/>
  <c r="FH240" i="11"/>
  <c r="FI204" i="11"/>
  <c r="FG125" i="11"/>
  <c r="FG157" i="11"/>
  <c r="FG128" i="11"/>
  <c r="FH36" i="11"/>
  <c r="FG106" i="11"/>
  <c r="FG93" i="11"/>
  <c r="FG140" i="11"/>
  <c r="FG105" i="11"/>
  <c r="FG68" i="11"/>
  <c r="FG117" i="11"/>
  <c r="FG101" i="11"/>
  <c r="FG31" i="11"/>
  <c r="FG20" i="11"/>
  <c r="FH88" i="11"/>
  <c r="FG145" i="11"/>
  <c r="FH41" i="11"/>
  <c r="FG170" i="11"/>
  <c r="FG126" i="11"/>
  <c r="FG160" i="11"/>
  <c r="FG43" i="11"/>
  <c r="FG151" i="11"/>
  <c r="FG69" i="11"/>
  <c r="FG91" i="11"/>
  <c r="FH78" i="11"/>
  <c r="FG104" i="11"/>
  <c r="FG16" i="11"/>
  <c r="FG59" i="11"/>
  <c r="FH30" i="11"/>
  <c r="FG142" i="11"/>
  <c r="FG137" i="11"/>
  <c r="FG169" i="11"/>
  <c r="FG48" i="11"/>
  <c r="FG146" i="11"/>
  <c r="FG25" i="11"/>
  <c r="FG114" i="11"/>
  <c r="FG143" i="11"/>
  <c r="FG108" i="11"/>
  <c r="FG60" i="11"/>
  <c r="FH50" i="11"/>
  <c r="FH9" i="11"/>
  <c r="FG98" i="11"/>
  <c r="FG127" i="11"/>
  <c r="FG89" i="11"/>
  <c r="FG87" i="11"/>
  <c r="FG121" i="11"/>
  <c r="FG79" i="11"/>
  <c r="FG65" i="11"/>
  <c r="FG166" i="11"/>
  <c r="FG162" i="11"/>
  <c r="FG116" i="11"/>
  <c r="FG130" i="11"/>
  <c r="FG85" i="11"/>
  <c r="FG81" i="11"/>
  <c r="FG49" i="11"/>
  <c r="FG23" i="11"/>
  <c r="FG75" i="11"/>
  <c r="FH28" i="11"/>
  <c r="FG52" i="11"/>
  <c r="FG35" i="11"/>
  <c r="FG40" i="11"/>
  <c r="FG17" i="11"/>
  <c r="FG61" i="11"/>
  <c r="FH66" i="11"/>
  <c r="FG138" i="11"/>
  <c r="FH70" i="11"/>
  <c r="FG155" i="11"/>
  <c r="FG51" i="11"/>
  <c r="FG109" i="11"/>
  <c r="FI26" i="11"/>
  <c r="FH12" i="11"/>
  <c r="FG71" i="11"/>
  <c r="FG165" i="11"/>
  <c r="FG159" i="11"/>
  <c r="FG96" i="11"/>
  <c r="FG156" i="11"/>
  <c r="FG134" i="11"/>
  <c r="FG94" i="11"/>
  <c r="FG153" i="11"/>
  <c r="FG110" i="11"/>
  <c r="FG18" i="11"/>
  <c r="FG77" i="11"/>
  <c r="FG111" i="11"/>
  <c r="FG154" i="11"/>
  <c r="FH5" i="11"/>
  <c r="FG131" i="11"/>
  <c r="FG95" i="11"/>
  <c r="FG164" i="11"/>
  <c r="FI42" i="11"/>
  <c r="FG53" i="11"/>
  <c r="FG6" i="11"/>
  <c r="FG172" i="11"/>
  <c r="FG161" i="11"/>
  <c r="FG63" i="11"/>
  <c r="FG39" i="11"/>
  <c r="FG144" i="11"/>
  <c r="FG56" i="11"/>
  <c r="FG163" i="11"/>
  <c r="FG8" i="11"/>
  <c r="FH15" i="11"/>
  <c r="FH44" i="11"/>
  <c r="FG97" i="11"/>
  <c r="FG135" i="11"/>
  <c r="FG122" i="11"/>
  <c r="FG167" i="11"/>
  <c r="FG133" i="11"/>
  <c r="FH32" i="11"/>
  <c r="FH72" i="11"/>
  <c r="FH21" i="11"/>
  <c r="FG21" i="11"/>
  <c r="FH57" i="11"/>
  <c r="FH7" i="11"/>
  <c r="FH38" i="11"/>
  <c r="FG33" i="11"/>
  <c r="FG119" i="11"/>
  <c r="FG150" i="11"/>
  <c r="FG67" i="11"/>
  <c r="FG92" i="11"/>
  <c r="FH80" i="11"/>
  <c r="FG27" i="11"/>
  <c r="FG148" i="11"/>
  <c r="FG124" i="11"/>
  <c r="FG120" i="11"/>
  <c r="FG107" i="11"/>
  <c r="FG47" i="11"/>
  <c r="FH64" i="11"/>
  <c r="FG76" i="11"/>
  <c r="FG132" i="11"/>
  <c r="FG115" i="11"/>
  <c r="FH74" i="11"/>
  <c r="FG55" i="11"/>
  <c r="FG24" i="11"/>
  <c r="FG84" i="11"/>
  <c r="FH10" i="11"/>
  <c r="FG123" i="11"/>
  <c r="FH11" i="11"/>
  <c r="FG99" i="11"/>
  <c r="FG168" i="11"/>
  <c r="FG139" i="11"/>
  <c r="FG90" i="11"/>
  <c r="FG158" i="11"/>
  <c r="FG103" i="11"/>
  <c r="FH118" i="11"/>
  <c r="FH110" i="11"/>
  <c r="FI70" i="11"/>
  <c r="FH134" i="11"/>
  <c r="FH122" i="11"/>
  <c r="FH22" i="11"/>
  <c r="FH96" i="11"/>
  <c r="FI54" i="11"/>
  <c r="FI62" i="11"/>
  <c r="FH102" i="11"/>
  <c r="FH129" i="11"/>
  <c r="FH181" i="11"/>
  <c r="FH176" i="11"/>
  <c r="FJ34" i="11"/>
  <c r="FH173" i="11"/>
  <c r="FI7" i="11"/>
  <c r="FH18" i="11"/>
  <c r="FH179" i="11"/>
  <c r="FH90" i="11"/>
  <c r="FH183" i="11"/>
  <c r="FH86" i="11"/>
  <c r="FH136" i="11"/>
  <c r="FG136" i="11"/>
  <c r="FH189" i="11"/>
  <c r="FH187" i="11"/>
  <c r="FG102" i="11"/>
  <c r="FH62" i="11"/>
  <c r="FG149" i="11"/>
  <c r="FG118" i="11"/>
  <c r="FG171" i="11"/>
  <c r="FH175" i="11"/>
  <c r="FH174" i="11"/>
  <c r="FH185" i="11"/>
  <c r="FH14" i="11"/>
  <c r="FG83" i="11"/>
  <c r="FG100" i="11"/>
  <c r="FH178" i="11"/>
  <c r="FH190" i="11"/>
  <c r="FI34" i="11"/>
  <c r="FH188" i="11"/>
  <c r="FD261" i="11"/>
  <c r="CE4" i="11"/>
  <c r="DO261" i="11"/>
  <c r="FE4" i="11"/>
  <c r="BZ261" i="11"/>
  <c r="AK261" i="11"/>
  <c r="FI227" i="11" l="1"/>
  <c r="CC47" i="11"/>
  <c r="FI236" i="11"/>
  <c r="FH233" i="11"/>
  <c r="FJ203" i="11"/>
  <c r="FJ239" i="11"/>
  <c r="FK199" i="11"/>
  <c r="CE203" i="11"/>
  <c r="CC180" i="11"/>
  <c r="FI180" i="11" s="1"/>
  <c r="CF257" i="11"/>
  <c r="CE183" i="11"/>
  <c r="CC225" i="11"/>
  <c r="CC252" i="11"/>
  <c r="FI252" i="11" s="1"/>
  <c r="CH243" i="11"/>
  <c r="FH252" i="11"/>
  <c r="CC233" i="11"/>
  <c r="CD236" i="11"/>
  <c r="CD245" i="11"/>
  <c r="FJ245" i="11" s="1"/>
  <c r="CE239" i="11"/>
  <c r="CC211" i="11"/>
  <c r="FI211" i="11" s="1"/>
  <c r="CE220" i="11"/>
  <c r="FK220" i="11" s="1"/>
  <c r="CF204" i="11"/>
  <c r="CC191" i="11"/>
  <c r="FI191" i="11" s="1"/>
  <c r="CF199" i="11"/>
  <c r="CE217" i="11"/>
  <c r="FK217" i="11" s="1"/>
  <c r="CC241" i="11"/>
  <c r="FI241" i="11" s="1"/>
  <c r="CE212" i="11"/>
  <c r="FK212" i="11" s="1"/>
  <c r="FH230" i="11"/>
  <c r="CC242" i="11"/>
  <c r="FI242" i="11" s="1"/>
  <c r="CC230" i="11"/>
  <c r="CC209" i="11"/>
  <c r="FI209" i="11" s="1"/>
  <c r="CC238" i="11"/>
  <c r="CE246" i="11"/>
  <c r="FJ249" i="11"/>
  <c r="CD91" i="11"/>
  <c r="CI162" i="11"/>
  <c r="CF169" i="11"/>
  <c r="CD205" i="11"/>
  <c r="CE193" i="11"/>
  <c r="CD201" i="11"/>
  <c r="FJ201" i="11" s="1"/>
  <c r="CD240" i="11"/>
  <c r="FH205" i="11"/>
  <c r="CC177" i="11"/>
  <c r="FI177" i="11" s="1"/>
  <c r="CC186" i="11"/>
  <c r="FI186" i="11" s="1"/>
  <c r="CE174" i="11"/>
  <c r="CD251" i="11"/>
  <c r="CF153" i="11"/>
  <c r="CE249" i="11"/>
  <c r="FK249" i="11" s="1"/>
  <c r="FH251" i="11"/>
  <c r="CD159" i="11"/>
  <c r="FI259" i="11"/>
  <c r="FH200" i="11"/>
  <c r="FH254" i="11"/>
  <c r="FH258" i="11"/>
  <c r="CC254" i="11"/>
  <c r="CD259" i="11"/>
  <c r="FJ259" i="11" s="1"/>
  <c r="CC200" i="11"/>
  <c r="CC258" i="11"/>
  <c r="CD196" i="11"/>
  <c r="FJ196" i="11" s="1"/>
  <c r="FJ256" i="11"/>
  <c r="FI223" i="11"/>
  <c r="FI237" i="11"/>
  <c r="FH244" i="11"/>
  <c r="FI231" i="11"/>
  <c r="FH198" i="11"/>
  <c r="FJ222" i="11"/>
  <c r="FJ247" i="11"/>
  <c r="CE256" i="11"/>
  <c r="CE222" i="11"/>
  <c r="CE247" i="11"/>
  <c r="FK247" i="11" s="1"/>
  <c r="CD237" i="11"/>
  <c r="CD231" i="11"/>
  <c r="CD51" i="11"/>
  <c r="CC244" i="11"/>
  <c r="CE189" i="11"/>
  <c r="CC198" i="11"/>
  <c r="FI234" i="11"/>
  <c r="CD190" i="11"/>
  <c r="CE250" i="11"/>
  <c r="CD234" i="11"/>
  <c r="CC68" i="11"/>
  <c r="CD223" i="11"/>
  <c r="CD85" i="11"/>
  <c r="CF232" i="11"/>
  <c r="CC79" i="11"/>
  <c r="FH221" i="11"/>
  <c r="FI224" i="11"/>
  <c r="FH226" i="11"/>
  <c r="FI253" i="11"/>
  <c r="FI229" i="11"/>
  <c r="FI228" i="11"/>
  <c r="FJ210" i="11"/>
  <c r="CD57" i="11"/>
  <c r="CC59" i="11"/>
  <c r="CD228" i="11"/>
  <c r="FJ228" i="11" s="1"/>
  <c r="CE235" i="11"/>
  <c r="CD168" i="11"/>
  <c r="CD215" i="11"/>
  <c r="FJ207" i="11"/>
  <c r="CD194" i="11"/>
  <c r="CD165" i="11"/>
  <c r="CE207" i="11"/>
  <c r="CH156" i="11"/>
  <c r="FI216" i="11"/>
  <c r="CF192" i="11"/>
  <c r="FH46" i="11"/>
  <c r="CE210" i="11"/>
  <c r="CC221" i="11"/>
  <c r="CD229" i="11"/>
  <c r="CD185" i="11"/>
  <c r="CD65" i="11"/>
  <c r="CF178" i="11"/>
  <c r="CD248" i="11"/>
  <c r="CD202" i="11"/>
  <c r="CD253" i="11"/>
  <c r="CC184" i="11"/>
  <c r="FI184" i="11" s="1"/>
  <c r="CD119" i="11"/>
  <c r="CC182" i="11"/>
  <c r="FI182" i="11" s="1"/>
  <c r="CC46" i="11"/>
  <c r="FI46" i="11" s="1"/>
  <c r="CC84" i="11"/>
  <c r="FI215" i="11"/>
  <c r="CI155" i="11"/>
  <c r="CD44" i="11"/>
  <c r="FJ44" i="11" s="1"/>
  <c r="CD12" i="11"/>
  <c r="FJ214" i="11"/>
  <c r="CE214" i="11"/>
  <c r="CG161" i="11"/>
  <c r="CE216" i="11"/>
  <c r="CD67" i="11"/>
  <c r="CD224" i="11"/>
  <c r="CD188" i="11"/>
  <c r="CE219" i="11"/>
  <c r="FK219" i="11" s="1"/>
  <c r="CD92" i="11"/>
  <c r="CC226" i="11"/>
  <c r="CD157" i="11"/>
  <c r="CE175" i="11"/>
  <c r="CD149" i="11"/>
  <c r="CD131" i="11"/>
  <c r="CC117" i="11"/>
  <c r="CF105" i="11"/>
  <c r="CI158" i="11"/>
  <c r="FI255" i="11"/>
  <c r="FJ208" i="11"/>
  <c r="FI218" i="11"/>
  <c r="CE208" i="11"/>
  <c r="CC106" i="11"/>
  <c r="CC197" i="11"/>
  <c r="CD49" i="11"/>
  <c r="CC13" i="11"/>
  <c r="FI13" i="11" s="1"/>
  <c r="CD179" i="11"/>
  <c r="FH197" i="11"/>
  <c r="CD181" i="11"/>
  <c r="CD255" i="11"/>
  <c r="CI227" i="11"/>
  <c r="CD218" i="11"/>
  <c r="CD77" i="11"/>
  <c r="CD30" i="11"/>
  <c r="CD22" i="11"/>
  <c r="CD213" i="11"/>
  <c r="CD172" i="11"/>
  <c r="CD69" i="11"/>
  <c r="CD81" i="11"/>
  <c r="FI213" i="11"/>
  <c r="CD61" i="11"/>
  <c r="CD20" i="11"/>
  <c r="FH37" i="11"/>
  <c r="FH6" i="11"/>
  <c r="CD21" i="11"/>
  <c r="CF42" i="11"/>
  <c r="CE5" i="11"/>
  <c r="CD19" i="11"/>
  <c r="CD41" i="11"/>
  <c r="CE15" i="11"/>
  <c r="CD17" i="11"/>
  <c r="CD33" i="11"/>
  <c r="CD9" i="11"/>
  <c r="FJ235" i="11"/>
  <c r="CD10" i="11"/>
  <c r="CF14" i="11"/>
  <c r="CF38" i="11"/>
  <c r="FI45" i="11"/>
  <c r="CE23" i="11"/>
  <c r="CE27" i="11"/>
  <c r="CC37" i="11"/>
  <c r="CD45" i="11"/>
  <c r="FJ45" i="11" s="1"/>
  <c r="CC29" i="11"/>
  <c r="FI29" i="11" s="1"/>
  <c r="CD25" i="11"/>
  <c r="CC6" i="11"/>
  <c r="CD18" i="11"/>
  <c r="CF26" i="11"/>
  <c r="FI250" i="11"/>
  <c r="FI246" i="11"/>
  <c r="FH195" i="11"/>
  <c r="FJ243" i="11"/>
  <c r="FI202" i="11"/>
  <c r="FL206" i="11"/>
  <c r="FJ193" i="11"/>
  <c r="FJ204" i="11"/>
  <c r="FJ192" i="11"/>
  <c r="FK257" i="11"/>
  <c r="FI240" i="11"/>
  <c r="FI248" i="11"/>
  <c r="FJ232" i="11"/>
  <c r="FI194" i="11"/>
  <c r="FH48" i="11"/>
  <c r="FH153" i="11"/>
  <c r="FH130" i="11"/>
  <c r="FH49" i="11"/>
  <c r="FH87" i="11"/>
  <c r="FI82" i="11"/>
  <c r="FI36" i="11"/>
  <c r="FH115" i="11"/>
  <c r="FH161" i="11"/>
  <c r="FH52" i="11"/>
  <c r="FH101" i="11"/>
  <c r="FH162" i="11"/>
  <c r="FI57" i="11"/>
  <c r="FH169" i="11"/>
  <c r="FH137" i="11"/>
  <c r="FH142" i="11"/>
  <c r="FI30" i="11"/>
  <c r="FI10" i="11"/>
  <c r="FH95" i="11"/>
  <c r="FH69" i="11"/>
  <c r="FH40" i="11"/>
  <c r="FI41" i="11"/>
  <c r="FH77" i="11"/>
  <c r="FH107" i="11"/>
  <c r="FI15" i="11"/>
  <c r="FH67" i="11"/>
  <c r="FH167" i="11"/>
  <c r="FH17" i="11"/>
  <c r="FH126" i="11"/>
  <c r="FH148" i="11"/>
  <c r="FH146" i="11"/>
  <c r="FH91" i="11"/>
  <c r="FH154" i="11"/>
  <c r="FI80" i="11"/>
  <c r="FH159" i="11"/>
  <c r="FH119" i="11"/>
  <c r="FH105" i="11"/>
  <c r="FI66" i="11"/>
  <c r="FH27" i="11"/>
  <c r="FH133" i="11"/>
  <c r="FH33" i="11"/>
  <c r="FH83" i="11"/>
  <c r="FH89" i="11"/>
  <c r="FH68" i="11"/>
  <c r="FH155" i="11"/>
  <c r="FI88" i="11"/>
  <c r="FH79" i="11"/>
  <c r="FH121" i="11"/>
  <c r="FH151" i="11"/>
  <c r="FH56" i="11"/>
  <c r="FH39" i="11"/>
  <c r="FH47" i="11"/>
  <c r="FH8" i="11"/>
  <c r="FH135" i="11"/>
  <c r="FH152" i="11"/>
  <c r="FH108" i="11"/>
  <c r="FH143" i="11"/>
  <c r="FH114" i="11"/>
  <c r="FH71" i="11"/>
  <c r="FH55" i="11"/>
  <c r="FI28" i="11"/>
  <c r="FH116" i="11"/>
  <c r="FH85" i="11"/>
  <c r="FH150" i="11"/>
  <c r="FI38" i="11"/>
  <c r="FH63" i="11"/>
  <c r="FH65" i="11"/>
  <c r="FJ42" i="11"/>
  <c r="FH138" i="11"/>
  <c r="FH128" i="11"/>
  <c r="FH31" i="11"/>
  <c r="FH51" i="11"/>
  <c r="FH144" i="11"/>
  <c r="FH171" i="11"/>
  <c r="FH165" i="11"/>
  <c r="FI74" i="11"/>
  <c r="FH125" i="11"/>
  <c r="FH94" i="11"/>
  <c r="FI32" i="11"/>
  <c r="FI9" i="11"/>
  <c r="FH140" i="11"/>
  <c r="FI11" i="11"/>
  <c r="FH172" i="11"/>
  <c r="FH106" i="11"/>
  <c r="FI14" i="11"/>
  <c r="FH157" i="11"/>
  <c r="FH156" i="11"/>
  <c r="FI12" i="11"/>
  <c r="FI5" i="11"/>
  <c r="FH35" i="11"/>
  <c r="FH124" i="11"/>
  <c r="FH100" i="11"/>
  <c r="FH168" i="11"/>
  <c r="FH53" i="11"/>
  <c r="FH109" i="11"/>
  <c r="FH131" i="11"/>
  <c r="FI44" i="11"/>
  <c r="FH92" i="11"/>
  <c r="FH117" i="11"/>
  <c r="FI86" i="11"/>
  <c r="FH103" i="11"/>
  <c r="FH139" i="11"/>
  <c r="FH16" i="11"/>
  <c r="FH104" i="11"/>
  <c r="FI61" i="11"/>
  <c r="FH61" i="11"/>
  <c r="FH76" i="11"/>
  <c r="FI64" i="11"/>
  <c r="FH23" i="11"/>
  <c r="FH98" i="11"/>
  <c r="FH75" i="11"/>
  <c r="FH120" i="11"/>
  <c r="FH123" i="11"/>
  <c r="FH19" i="11"/>
  <c r="FH111" i="11"/>
  <c r="FI50" i="11"/>
  <c r="FH97" i="11"/>
  <c r="FH60" i="11"/>
  <c r="FH25" i="11"/>
  <c r="FH99" i="11"/>
  <c r="FH93" i="11"/>
  <c r="FH164" i="11"/>
  <c r="FH24" i="11"/>
  <c r="FI78" i="11"/>
  <c r="FH132" i="11"/>
  <c r="FH170" i="11"/>
  <c r="FH127" i="11"/>
  <c r="FI20" i="11"/>
  <c r="FH20" i="11"/>
  <c r="FH81" i="11"/>
  <c r="FI72" i="11"/>
  <c r="FJ26" i="11"/>
  <c r="FH59" i="11"/>
  <c r="FH43" i="11"/>
  <c r="FH145" i="11"/>
  <c r="FH163" i="11"/>
  <c r="FH113" i="11"/>
  <c r="FH158" i="11"/>
  <c r="FH84" i="11"/>
  <c r="FH160" i="11"/>
  <c r="FH166" i="11"/>
  <c r="FI188" i="11"/>
  <c r="FI174" i="11"/>
  <c r="FI190" i="11"/>
  <c r="FI185" i="11"/>
  <c r="FI175" i="11"/>
  <c r="FI8" i="11"/>
  <c r="FJ58" i="11"/>
  <c r="FI187" i="11"/>
  <c r="FI181" i="11"/>
  <c r="FI113" i="11"/>
  <c r="FI189" i="11"/>
  <c r="FJ50" i="11"/>
  <c r="FI112" i="11"/>
  <c r="FI58" i="11"/>
  <c r="FI170" i="11"/>
  <c r="FI173" i="11"/>
  <c r="FH141" i="11"/>
  <c r="FH73" i="11"/>
  <c r="FI19" i="11"/>
  <c r="FI98" i="11"/>
  <c r="FH147" i="11"/>
  <c r="FI178" i="11"/>
  <c r="FI183" i="11"/>
  <c r="FI179" i="11"/>
  <c r="FH149" i="11"/>
  <c r="FH112" i="11"/>
  <c r="FJ7" i="11"/>
  <c r="FI176" i="11"/>
  <c r="FI22" i="11"/>
  <c r="FI96" i="11"/>
  <c r="FI21" i="11"/>
  <c r="CF4" i="11"/>
  <c r="FE261" i="11"/>
  <c r="AL261" i="11"/>
  <c r="DP261" i="11"/>
  <c r="FF4" i="11"/>
  <c r="CA261" i="11"/>
  <c r="FJ227" i="11" l="1"/>
  <c r="CD47" i="11"/>
  <c r="FL199" i="11"/>
  <c r="FJ236" i="11"/>
  <c r="CD241" i="11"/>
  <c r="FJ241" i="11" s="1"/>
  <c r="CF239" i="11"/>
  <c r="CD233" i="11"/>
  <c r="FJ233" i="11" s="1"/>
  <c r="CD252" i="11"/>
  <c r="FK203" i="11"/>
  <c r="CG199" i="11"/>
  <c r="CG204" i="11"/>
  <c r="CD211" i="11"/>
  <c r="FJ211" i="11" s="1"/>
  <c r="CE236" i="11"/>
  <c r="CI243" i="11"/>
  <c r="FI225" i="11"/>
  <c r="CF183" i="11"/>
  <c r="CD180" i="11"/>
  <c r="FJ180" i="11" s="1"/>
  <c r="FK239" i="11"/>
  <c r="CF212" i="11"/>
  <c r="FL212" i="11" s="1"/>
  <c r="CE245" i="11"/>
  <c r="FK245" i="11" s="1"/>
  <c r="FI233" i="11"/>
  <c r="CF217" i="11"/>
  <c r="FL217" i="11" s="1"/>
  <c r="CD191" i="11"/>
  <c r="FJ191" i="11" s="1"/>
  <c r="CF220" i="11"/>
  <c r="FL220" i="11" s="1"/>
  <c r="CD225" i="11"/>
  <c r="CG257" i="11"/>
  <c r="CF203" i="11"/>
  <c r="FI230" i="11"/>
  <c r="FI238" i="11"/>
  <c r="CD230" i="11"/>
  <c r="CD242" i="11"/>
  <c r="FJ242" i="11" s="1"/>
  <c r="CF246" i="11"/>
  <c r="CD238" i="11"/>
  <c r="CD209" i="11"/>
  <c r="CF249" i="11"/>
  <c r="FL249" i="11" s="1"/>
  <c r="CG153" i="11"/>
  <c r="CF174" i="11"/>
  <c r="CD177" i="11"/>
  <c r="FJ177" i="11" s="1"/>
  <c r="CE240" i="11"/>
  <c r="CG169" i="11"/>
  <c r="CJ162" i="11"/>
  <c r="CE205" i="11"/>
  <c r="CF193" i="11"/>
  <c r="CE91" i="11"/>
  <c r="FI251" i="11"/>
  <c r="CE201" i="11"/>
  <c r="FK201" i="11" s="1"/>
  <c r="CE159" i="11"/>
  <c r="CE251" i="11"/>
  <c r="CD186" i="11"/>
  <c r="FJ186" i="11" s="1"/>
  <c r="FI205" i="11"/>
  <c r="FI258" i="11"/>
  <c r="FI200" i="11"/>
  <c r="CD254" i="11"/>
  <c r="CD200" i="11"/>
  <c r="FI254" i="11"/>
  <c r="CE259" i="11"/>
  <c r="CE196" i="11"/>
  <c r="FK196" i="11" s="1"/>
  <c r="CD258" i="11"/>
  <c r="FJ237" i="11"/>
  <c r="FK222" i="11"/>
  <c r="FJ234" i="11"/>
  <c r="FI198" i="11"/>
  <c r="FI244" i="11"/>
  <c r="FJ231" i="11"/>
  <c r="FK256" i="11"/>
  <c r="FJ223" i="11"/>
  <c r="CE234" i="11"/>
  <c r="FK234" i="11" s="1"/>
  <c r="CE190" i="11"/>
  <c r="CF189" i="11"/>
  <c r="CG232" i="11"/>
  <c r="CD68" i="11"/>
  <c r="CF222" i="11"/>
  <c r="CF250" i="11"/>
  <c r="CD198" i="11"/>
  <c r="CD244" i="11"/>
  <c r="CE51" i="11"/>
  <c r="CD79" i="11"/>
  <c r="CE223" i="11"/>
  <c r="CE237" i="11"/>
  <c r="CE85" i="11"/>
  <c r="CE231" i="11"/>
  <c r="CF247" i="11"/>
  <c r="CF256" i="11"/>
  <c r="FJ224" i="11"/>
  <c r="FK214" i="11"/>
  <c r="FJ253" i="11"/>
  <c r="FK207" i="11"/>
  <c r="FJ229" i="11"/>
  <c r="FI221" i="11"/>
  <c r="FK210" i="11"/>
  <c r="FI84" i="11"/>
  <c r="FI226" i="11"/>
  <c r="FJ215" i="11"/>
  <c r="CF175" i="11"/>
  <c r="CE92" i="11"/>
  <c r="CE12" i="11"/>
  <c r="CD46" i="11"/>
  <c r="CD182" i="11"/>
  <c r="FJ182" i="11" s="1"/>
  <c r="CE119" i="11"/>
  <c r="CE253" i="11"/>
  <c r="CE248" i="11"/>
  <c r="CE65" i="11"/>
  <c r="CE185" i="11"/>
  <c r="CF210" i="11"/>
  <c r="FJ216" i="11"/>
  <c r="CF235" i="11"/>
  <c r="CE188" i="11"/>
  <c r="CE67" i="11"/>
  <c r="CF214" i="11"/>
  <c r="CG178" i="11"/>
  <c r="CF207" i="11"/>
  <c r="CE165" i="11"/>
  <c r="CE228" i="11"/>
  <c r="CE57" i="11"/>
  <c r="CD226" i="11"/>
  <c r="CE44" i="11"/>
  <c r="FK44" i="11" s="1"/>
  <c r="CJ155" i="11"/>
  <c r="CD84" i="11"/>
  <c r="CD184" i="11"/>
  <c r="FJ184" i="11" s="1"/>
  <c r="CE202" i="11"/>
  <c r="CE229" i="11"/>
  <c r="CE168" i="11"/>
  <c r="CE157" i="11"/>
  <c r="CF219" i="11"/>
  <c r="FL219" i="11" s="1"/>
  <c r="CE224" i="11"/>
  <c r="CF216" i="11"/>
  <c r="CH161" i="11"/>
  <c r="CD221" i="11"/>
  <c r="CG192" i="11"/>
  <c r="CI156" i="11"/>
  <c r="CE194" i="11"/>
  <c r="CE215" i="11"/>
  <c r="CD59" i="11"/>
  <c r="CG105" i="11"/>
  <c r="CE131" i="11"/>
  <c r="CJ158" i="11"/>
  <c r="CD117" i="11"/>
  <c r="CE149" i="11"/>
  <c r="FK208" i="11"/>
  <c r="FJ213" i="11"/>
  <c r="FJ255" i="11"/>
  <c r="CE218" i="11"/>
  <c r="CE49" i="11"/>
  <c r="FJ218" i="11"/>
  <c r="CE81" i="11"/>
  <c r="CE69" i="11"/>
  <c r="CE255" i="11"/>
  <c r="CE179" i="11"/>
  <c r="CD197" i="11"/>
  <c r="FI197" i="11"/>
  <c r="CE20" i="11"/>
  <c r="CE213" i="11"/>
  <c r="CE30" i="11"/>
  <c r="FK30" i="11" s="1"/>
  <c r="CE77" i="11"/>
  <c r="CE61" i="11"/>
  <c r="CE22" i="11"/>
  <c r="CE172" i="11"/>
  <c r="CJ227" i="11"/>
  <c r="CE181" i="11"/>
  <c r="CD13" i="11"/>
  <c r="CD106" i="11"/>
  <c r="CF208" i="11"/>
  <c r="FI37" i="11"/>
  <c r="CF23" i="11"/>
  <c r="CF15" i="11"/>
  <c r="CE19" i="11"/>
  <c r="CG26" i="11"/>
  <c r="CE25" i="11"/>
  <c r="CD29" i="11"/>
  <c r="CD37" i="11"/>
  <c r="FJ37" i="11" s="1"/>
  <c r="CF27" i="11"/>
  <c r="CE10" i="11"/>
  <c r="CE9" i="11"/>
  <c r="CD6" i="11"/>
  <c r="CG38" i="11"/>
  <c r="CE17" i="11"/>
  <c r="CE41" i="11"/>
  <c r="CF5" i="11"/>
  <c r="CG42" i="11"/>
  <c r="CE21" i="11"/>
  <c r="CE18" i="11"/>
  <c r="CE45" i="11"/>
  <c r="CG14" i="11"/>
  <c r="FK235" i="11"/>
  <c r="CE33" i="11"/>
  <c r="FI195" i="11"/>
  <c r="FJ246" i="11"/>
  <c r="FJ202" i="11"/>
  <c r="FK243" i="11"/>
  <c r="FJ250" i="11"/>
  <c r="FK193" i="11"/>
  <c r="FM206" i="11"/>
  <c r="FJ194" i="11"/>
  <c r="FJ240" i="11"/>
  <c r="FK192" i="11"/>
  <c r="FK204" i="11"/>
  <c r="FJ248" i="11"/>
  <c r="FL257" i="11"/>
  <c r="FK232" i="11"/>
  <c r="FI118" i="11"/>
  <c r="FI145" i="11"/>
  <c r="FI141" i="11"/>
  <c r="FI127" i="11"/>
  <c r="FI128" i="11"/>
  <c r="FI148" i="11"/>
  <c r="FI162" i="11"/>
  <c r="FI92" i="11"/>
  <c r="FI23" i="11"/>
  <c r="FI103" i="11"/>
  <c r="FI91" i="11"/>
  <c r="FI149" i="11"/>
  <c r="FI150" i="11"/>
  <c r="FJ28" i="11"/>
  <c r="FJ57" i="11"/>
  <c r="FI75" i="11"/>
  <c r="FJ88" i="11"/>
  <c r="FI166" i="11"/>
  <c r="FI158" i="11"/>
  <c r="FI106" i="11"/>
  <c r="FI59" i="11"/>
  <c r="FI69" i="11"/>
  <c r="FI164" i="11"/>
  <c r="FJ32" i="11"/>
  <c r="FI153" i="11"/>
  <c r="FI48" i="11"/>
  <c r="FI105" i="11"/>
  <c r="FI73" i="11"/>
  <c r="FI51" i="11"/>
  <c r="FI31" i="11"/>
  <c r="FJ15" i="11"/>
  <c r="FJ78" i="11"/>
  <c r="FI143" i="11"/>
  <c r="FI35" i="11"/>
  <c r="FI131" i="11"/>
  <c r="FJ12" i="11"/>
  <c r="FI110" i="11"/>
  <c r="FI18" i="11"/>
  <c r="FJ11" i="11"/>
  <c r="FI115" i="11"/>
  <c r="FI119" i="11"/>
  <c r="FI154" i="11"/>
  <c r="FI147" i="11"/>
  <c r="FK42" i="11"/>
  <c r="FI17" i="11"/>
  <c r="FI65" i="11"/>
  <c r="FI85" i="11"/>
  <c r="FI77" i="11"/>
  <c r="FI83" i="11"/>
  <c r="FI142" i="11"/>
  <c r="FI137" i="11"/>
  <c r="FJ9" i="11"/>
  <c r="FI56" i="11"/>
  <c r="FI76" i="11"/>
  <c r="FI121" i="11"/>
  <c r="FI100" i="11"/>
  <c r="FI53" i="11"/>
  <c r="FI87" i="11"/>
  <c r="FI25" i="11"/>
  <c r="FI39" i="11"/>
  <c r="FI151" i="11"/>
  <c r="FI104" i="11"/>
  <c r="FI156" i="11"/>
  <c r="FI171" i="11"/>
  <c r="FJ72" i="11"/>
  <c r="FJ41" i="11"/>
  <c r="FI169" i="11"/>
  <c r="FI101" i="11"/>
  <c r="FJ64" i="11"/>
  <c r="FI134" i="11"/>
  <c r="FJ14" i="11"/>
  <c r="FI133" i="11"/>
  <c r="FI116" i="11"/>
  <c r="FI168" i="11"/>
  <c r="FI122" i="11"/>
  <c r="FJ62" i="11"/>
  <c r="FI89" i="11"/>
  <c r="FI93" i="11"/>
  <c r="FI97" i="11"/>
  <c r="FI136" i="11"/>
  <c r="FI167" i="11"/>
  <c r="FI108" i="11"/>
  <c r="FI140" i="11"/>
  <c r="FI135" i="11"/>
  <c r="FI27" i="11"/>
  <c r="FI139" i="11"/>
  <c r="FI49" i="11"/>
  <c r="FI117" i="11"/>
  <c r="FI165" i="11"/>
  <c r="FI159" i="11"/>
  <c r="FI160" i="11"/>
  <c r="FK26" i="11"/>
  <c r="FI63" i="11"/>
  <c r="FI55" i="11"/>
  <c r="FI125" i="11"/>
  <c r="FI79" i="11"/>
  <c r="FI157" i="11"/>
  <c r="FI138" i="11"/>
  <c r="FJ43" i="11"/>
  <c r="FI43" i="11"/>
  <c r="FI95" i="11"/>
  <c r="FI155" i="11"/>
  <c r="FI123" i="11"/>
  <c r="FI16" i="11"/>
  <c r="FJ70" i="11"/>
  <c r="FI67" i="11"/>
  <c r="FI81" i="11"/>
  <c r="FI40" i="11"/>
  <c r="FI99" i="11"/>
  <c r="FI111" i="11"/>
  <c r="FI120" i="11"/>
  <c r="FJ124" i="11"/>
  <c r="FI124" i="11"/>
  <c r="FI144" i="11"/>
  <c r="FJ82" i="11"/>
  <c r="FI172" i="11"/>
  <c r="FJ38" i="11"/>
  <c r="FJ10" i="11"/>
  <c r="FI71" i="11"/>
  <c r="FI90" i="11"/>
  <c r="FJ60" i="11"/>
  <c r="FI60" i="11"/>
  <c r="FI161" i="11"/>
  <c r="FI33" i="11"/>
  <c r="FI47" i="11"/>
  <c r="FJ74" i="11"/>
  <c r="FI126" i="11"/>
  <c r="FI107" i="11"/>
  <c r="FJ152" i="11"/>
  <c r="FI152" i="11"/>
  <c r="FI109" i="11"/>
  <c r="FI94" i="11"/>
  <c r="FI68" i="11"/>
  <c r="FK36" i="11"/>
  <c r="FJ36" i="11"/>
  <c r="FI163" i="11"/>
  <c r="FI132" i="11"/>
  <c r="FI24" i="11"/>
  <c r="FI114" i="11"/>
  <c r="FI130" i="11"/>
  <c r="FJ5" i="11"/>
  <c r="FJ86" i="11"/>
  <c r="FK80" i="11"/>
  <c r="FJ80" i="11"/>
  <c r="FI146" i="11"/>
  <c r="FJ30" i="11"/>
  <c r="FJ66" i="11"/>
  <c r="FI52" i="11"/>
  <c r="FJ147" i="11"/>
  <c r="FJ179" i="11"/>
  <c r="FJ178" i="11"/>
  <c r="FK82" i="11"/>
  <c r="FJ98" i="11"/>
  <c r="FJ132" i="11"/>
  <c r="FJ174" i="11"/>
  <c r="FJ96" i="11"/>
  <c r="FK54" i="11"/>
  <c r="FJ116" i="11"/>
  <c r="FJ33" i="11"/>
  <c r="FJ173" i="11"/>
  <c r="FJ175" i="11"/>
  <c r="FJ188" i="11"/>
  <c r="FI129" i="11"/>
  <c r="FI102" i="11"/>
  <c r="FJ183" i="11"/>
  <c r="FJ54" i="11"/>
  <c r="FJ67" i="11"/>
  <c r="FJ113" i="11"/>
  <c r="FJ176" i="11"/>
  <c r="FJ114" i="11"/>
  <c r="FJ189" i="11"/>
  <c r="FK66" i="11"/>
  <c r="FK34" i="11"/>
  <c r="FI6" i="11"/>
  <c r="FJ181" i="11"/>
  <c r="FJ187" i="11"/>
  <c r="FJ185" i="11"/>
  <c r="FJ61" i="11"/>
  <c r="FJ190" i="11"/>
  <c r="FF261" i="11"/>
  <c r="CG4" i="11"/>
  <c r="DQ261" i="11"/>
  <c r="FG4" i="11"/>
  <c r="AM261" i="11"/>
  <c r="CB261" i="11"/>
  <c r="CE47" i="11" l="1"/>
  <c r="FK227" i="11"/>
  <c r="FJ225" i="11"/>
  <c r="FJ252" i="11"/>
  <c r="FK236" i="11"/>
  <c r="FL203" i="11"/>
  <c r="FM199" i="11"/>
  <c r="CH257" i="11"/>
  <c r="CE191" i="11"/>
  <c r="FK191" i="11" s="1"/>
  <c r="CG217" i="11"/>
  <c r="CG183" i="11"/>
  <c r="CE211" i="11"/>
  <c r="FK211" i="11" s="1"/>
  <c r="CE252" i="11"/>
  <c r="FK252" i="11" s="1"/>
  <c r="CG239" i="11"/>
  <c r="CF245" i="11"/>
  <c r="FL245" i="11" s="1"/>
  <c r="CG203" i="11"/>
  <c r="CE225" i="11"/>
  <c r="CG220" i="11"/>
  <c r="FM220" i="11" s="1"/>
  <c r="CG212" i="11"/>
  <c r="FM212" i="11" s="1"/>
  <c r="CE180" i="11"/>
  <c r="FK180" i="11" s="1"/>
  <c r="CF236" i="11"/>
  <c r="CE233" i="11"/>
  <c r="CE241" i="11"/>
  <c r="FL239" i="11"/>
  <c r="CJ243" i="11"/>
  <c r="CH204" i="11"/>
  <c r="CH199" i="11"/>
  <c r="FJ230" i="11"/>
  <c r="FJ238" i="11"/>
  <c r="CG246" i="11"/>
  <c r="FJ209" i="11"/>
  <c r="CE230" i="11"/>
  <c r="FK230" i="11" s="1"/>
  <c r="CE209" i="11"/>
  <c r="FK209" i="11" s="1"/>
  <c r="CE238" i="11"/>
  <c r="CE242" i="11"/>
  <c r="FK242" i="11" s="1"/>
  <c r="CG174" i="11"/>
  <c r="CG249" i="11"/>
  <c r="FM249" i="11" s="1"/>
  <c r="FJ205" i="11"/>
  <c r="CF159" i="11"/>
  <c r="CF91" i="11"/>
  <c r="CG193" i="11"/>
  <c r="CK162" i="11"/>
  <c r="FJ251" i="11"/>
  <c r="CF240" i="11"/>
  <c r="CE177" i="11"/>
  <c r="FK177" i="11" s="1"/>
  <c r="CH153" i="11"/>
  <c r="CE186" i="11"/>
  <c r="FK186" i="11" s="1"/>
  <c r="CF251" i="11"/>
  <c r="CF201" i="11"/>
  <c r="FL201" i="11" s="1"/>
  <c r="CF205" i="11"/>
  <c r="CH169" i="11"/>
  <c r="FJ258" i="11"/>
  <c r="FK259" i="11"/>
  <c r="FJ254" i="11"/>
  <c r="CF259" i="11"/>
  <c r="CE254" i="11"/>
  <c r="CE258" i="11"/>
  <c r="CF196" i="11"/>
  <c r="FL196" i="11" s="1"/>
  <c r="FJ200" i="11"/>
  <c r="CE200" i="11"/>
  <c r="FK223" i="11"/>
  <c r="FJ244" i="11"/>
  <c r="FL247" i="11"/>
  <c r="FL256" i="11"/>
  <c r="FK231" i="11"/>
  <c r="FK237" i="11"/>
  <c r="FJ198" i="11"/>
  <c r="FL222" i="11"/>
  <c r="CF231" i="11"/>
  <c r="CE79" i="11"/>
  <c r="CE68" i="11"/>
  <c r="CF223" i="11"/>
  <c r="FL223" i="11" s="1"/>
  <c r="CE198" i="11"/>
  <c r="CH232" i="11"/>
  <c r="CG256" i="11"/>
  <c r="CF237" i="11"/>
  <c r="CF51" i="11"/>
  <c r="CE244" i="11"/>
  <c r="CG222" i="11"/>
  <c r="CF190" i="11"/>
  <c r="CG189" i="11"/>
  <c r="CG247" i="11"/>
  <c r="CF85" i="11"/>
  <c r="CG250" i="11"/>
  <c r="CF234" i="11"/>
  <c r="FL234" i="11" s="1"/>
  <c r="FK215" i="11"/>
  <c r="FL214" i="11"/>
  <c r="FK229" i="11"/>
  <c r="FJ221" i="11"/>
  <c r="FK224" i="11"/>
  <c r="FJ84" i="11"/>
  <c r="FJ226" i="11"/>
  <c r="FL207" i="11"/>
  <c r="FL210" i="11"/>
  <c r="FK253" i="11"/>
  <c r="CI161" i="11"/>
  <c r="CF224" i="11"/>
  <c r="CF157" i="11"/>
  <c r="CF168" i="11"/>
  <c r="CF202" i="11"/>
  <c r="CE84" i="11"/>
  <c r="CF44" i="11"/>
  <c r="FL44" i="11" s="1"/>
  <c r="CF228" i="11"/>
  <c r="CF248" i="11"/>
  <c r="CF119" i="11"/>
  <c r="CE46" i="11"/>
  <c r="FK46" i="11" s="1"/>
  <c r="CF12" i="11"/>
  <c r="CF92" i="11"/>
  <c r="FK228" i="11"/>
  <c r="CF215" i="11"/>
  <c r="CJ156" i="11"/>
  <c r="CF188" i="11"/>
  <c r="CG235" i="11"/>
  <c r="CG210" i="11"/>
  <c r="CF65" i="11"/>
  <c r="CE221" i="11"/>
  <c r="FK221" i="11" s="1"/>
  <c r="CG216" i="11"/>
  <c r="CG219" i="11"/>
  <c r="FM219" i="11" s="1"/>
  <c r="CE184" i="11"/>
  <c r="FK184" i="11" s="1"/>
  <c r="CK155" i="11"/>
  <c r="CE226" i="11"/>
  <c r="CF57" i="11"/>
  <c r="CF165" i="11"/>
  <c r="CG207" i="11"/>
  <c r="FM207" i="11" s="1"/>
  <c r="CH178" i="11"/>
  <c r="CG214" i="11"/>
  <c r="CF253" i="11"/>
  <c r="CE182" i="11"/>
  <c r="FK182" i="11" s="1"/>
  <c r="CE59" i="11"/>
  <c r="CF194" i="11"/>
  <c r="CH192" i="11"/>
  <c r="CF229" i="11"/>
  <c r="CF67" i="11"/>
  <c r="FK216" i="11"/>
  <c r="CF185" i="11"/>
  <c r="FJ46" i="11"/>
  <c r="CG175" i="11"/>
  <c r="CE117" i="11"/>
  <c r="CF131" i="11"/>
  <c r="CF149" i="11"/>
  <c r="CK158" i="11"/>
  <c r="CH105" i="11"/>
  <c r="FL208" i="11"/>
  <c r="FK255" i="11"/>
  <c r="FK218" i="11"/>
  <c r="CF181" i="11"/>
  <c r="CG208" i="11"/>
  <c r="CF61" i="11"/>
  <c r="CF30" i="11"/>
  <c r="FL30" i="11" s="1"/>
  <c r="CF213" i="11"/>
  <c r="CF22" i="11"/>
  <c r="CE197" i="11"/>
  <c r="CF255" i="11"/>
  <c r="CF81" i="11"/>
  <c r="FK213" i="11"/>
  <c r="CF49" i="11"/>
  <c r="CF218" i="11"/>
  <c r="CF172" i="11"/>
  <c r="FJ197" i="11"/>
  <c r="CF179" i="11"/>
  <c r="FJ13" i="11"/>
  <c r="CE106" i="11"/>
  <c r="CE13" i="11"/>
  <c r="CK227" i="11"/>
  <c r="CF77" i="11"/>
  <c r="CF20" i="11"/>
  <c r="CF69" i="11"/>
  <c r="FJ29" i="11"/>
  <c r="FJ6" i="11"/>
  <c r="CF33" i="11"/>
  <c r="CH14" i="11"/>
  <c r="CF45" i="11"/>
  <c r="FL45" i="11" s="1"/>
  <c r="CG5" i="11"/>
  <c r="CH38" i="11"/>
  <c r="CF10" i="11"/>
  <c r="CG27" i="11"/>
  <c r="CE29" i="11"/>
  <c r="CH26" i="11"/>
  <c r="CG15" i="11"/>
  <c r="CH42" i="11"/>
  <c r="CF41" i="11"/>
  <c r="CF9" i="11"/>
  <c r="CG23" i="11"/>
  <c r="CF21" i="11"/>
  <c r="CF17" i="11"/>
  <c r="FK45" i="11"/>
  <c r="FL235" i="11"/>
  <c r="CF18" i="11"/>
  <c r="CE6" i="11"/>
  <c r="FK6" i="11" s="1"/>
  <c r="CE37" i="11"/>
  <c r="FK37" i="11" s="1"/>
  <c r="CF25" i="11"/>
  <c r="CF19" i="11"/>
  <c r="FK250" i="11"/>
  <c r="FL243" i="11"/>
  <c r="FK246" i="11"/>
  <c r="FK202" i="11"/>
  <c r="FJ195" i="11"/>
  <c r="FL193" i="11"/>
  <c r="FN206" i="11"/>
  <c r="FL232" i="11"/>
  <c r="FM257" i="11"/>
  <c r="FK248" i="11"/>
  <c r="FL192" i="11"/>
  <c r="FK240" i="11"/>
  <c r="FK194" i="11"/>
  <c r="FL204" i="11"/>
  <c r="FJ155" i="11"/>
  <c r="FJ85" i="11"/>
  <c r="FJ101" i="11"/>
  <c r="FJ150" i="11"/>
  <c r="FK62" i="11"/>
  <c r="FJ148" i="11"/>
  <c r="FJ126" i="11"/>
  <c r="FK70" i="11"/>
  <c r="FJ118" i="11"/>
  <c r="FJ35" i="11"/>
  <c r="FJ79" i="11"/>
  <c r="FJ25" i="11"/>
  <c r="FL26" i="11"/>
  <c r="FK88" i="11"/>
  <c r="FJ109" i="11"/>
  <c r="FJ161" i="11"/>
  <c r="FJ111" i="11"/>
  <c r="FJ73" i="11"/>
  <c r="FJ164" i="11"/>
  <c r="FJ140" i="11"/>
  <c r="FK10" i="11"/>
  <c r="FJ167" i="11"/>
  <c r="FJ93" i="11"/>
  <c r="FJ21" i="11"/>
  <c r="FJ97" i="11"/>
  <c r="FK64" i="11"/>
  <c r="FJ112" i="11"/>
  <c r="FJ92" i="11"/>
  <c r="FJ142" i="11"/>
  <c r="FJ120" i="11"/>
  <c r="FJ145" i="11"/>
  <c r="FJ169" i="11"/>
  <c r="FJ55" i="11"/>
  <c r="FK28" i="11"/>
  <c r="FJ18" i="11"/>
  <c r="FJ76" i="11"/>
  <c r="FJ115" i="11"/>
  <c r="FJ157" i="11"/>
  <c r="FJ39" i="11"/>
  <c r="FJ153" i="11"/>
  <c r="FJ68" i="11"/>
  <c r="FJ23" i="11"/>
  <c r="FJ110" i="11"/>
  <c r="FJ108" i="11"/>
  <c r="FJ160" i="11"/>
  <c r="FJ47" i="11"/>
  <c r="FJ16" i="11"/>
  <c r="FJ131" i="11"/>
  <c r="FJ165" i="11"/>
  <c r="FJ143" i="11"/>
  <c r="FK74" i="11"/>
  <c r="FJ133" i="11"/>
  <c r="FJ134" i="11"/>
  <c r="FJ95" i="11"/>
  <c r="FJ104" i="11"/>
  <c r="FJ63" i="11"/>
  <c r="FJ19" i="11"/>
  <c r="FJ91" i="11"/>
  <c r="FJ52" i="11"/>
  <c r="FK72" i="11"/>
  <c r="FJ69" i="11"/>
  <c r="FJ103" i="11"/>
  <c r="FJ135" i="11"/>
  <c r="FJ172" i="11"/>
  <c r="FL42" i="11"/>
  <c r="FJ40" i="11"/>
  <c r="FK14" i="11"/>
  <c r="FJ122" i="11"/>
  <c r="FK41" i="11"/>
  <c r="FJ146" i="11"/>
  <c r="FJ130" i="11"/>
  <c r="FJ59" i="11"/>
  <c r="FJ149" i="11"/>
  <c r="FL34" i="11"/>
  <c r="FK5" i="11"/>
  <c r="FJ158" i="11"/>
  <c r="FJ144" i="11"/>
  <c r="FK12" i="11"/>
  <c r="FJ106" i="11"/>
  <c r="FJ53" i="11"/>
  <c r="FJ121" i="11"/>
  <c r="FJ81" i="11"/>
  <c r="FJ156" i="11"/>
  <c r="FJ107" i="11"/>
  <c r="FJ166" i="11"/>
  <c r="FJ49" i="11"/>
  <c r="FJ65" i="11"/>
  <c r="FJ17" i="11"/>
  <c r="FJ105" i="11"/>
  <c r="FK38" i="11"/>
  <c r="FJ128" i="11"/>
  <c r="FK58" i="11"/>
  <c r="FJ123" i="11"/>
  <c r="FK15" i="11"/>
  <c r="FJ31" i="11"/>
  <c r="FJ8" i="11"/>
  <c r="FK86" i="11"/>
  <c r="FJ163" i="11"/>
  <c r="FJ94" i="11"/>
  <c r="FJ56" i="11"/>
  <c r="FJ51" i="11"/>
  <c r="FK32" i="11"/>
  <c r="FJ139" i="11"/>
  <c r="FJ90" i="11"/>
  <c r="FJ154" i="11"/>
  <c r="FJ127" i="11"/>
  <c r="FJ89" i="11"/>
  <c r="FJ151" i="11"/>
  <c r="FJ125" i="11"/>
  <c r="FJ100" i="11"/>
  <c r="FJ137" i="11"/>
  <c r="FK78" i="11"/>
  <c r="FJ138" i="11"/>
  <c r="FJ171" i="11"/>
  <c r="FJ24" i="11"/>
  <c r="FJ159" i="11"/>
  <c r="FJ75" i="11"/>
  <c r="FK57" i="11"/>
  <c r="FJ83" i="11"/>
  <c r="FJ136" i="11"/>
  <c r="FJ27" i="11"/>
  <c r="FJ141" i="11"/>
  <c r="FJ119" i="11"/>
  <c r="FJ87" i="11"/>
  <c r="FJ117" i="11"/>
  <c r="FJ162" i="11"/>
  <c r="FJ77" i="11"/>
  <c r="FK7" i="11"/>
  <c r="FJ48" i="11"/>
  <c r="FJ168" i="11"/>
  <c r="FK9" i="11"/>
  <c r="FJ71" i="11"/>
  <c r="FK11" i="11"/>
  <c r="FJ102" i="11"/>
  <c r="FJ99" i="11"/>
  <c r="FK8" i="11"/>
  <c r="FK144" i="11"/>
  <c r="FL78" i="11"/>
  <c r="FK189" i="11"/>
  <c r="FK183" i="11"/>
  <c r="FK185" i="11"/>
  <c r="FK137" i="11"/>
  <c r="FK176" i="11"/>
  <c r="FK141" i="11"/>
  <c r="FK119" i="11"/>
  <c r="FK116" i="11"/>
  <c r="FK129" i="11"/>
  <c r="FK178" i="11"/>
  <c r="FK22" i="11"/>
  <c r="FJ22" i="11"/>
  <c r="FK50" i="11"/>
  <c r="FJ170" i="11"/>
  <c r="FK77" i="11"/>
  <c r="FK174" i="11"/>
  <c r="FK190" i="11"/>
  <c r="FK187" i="11"/>
  <c r="FJ20" i="11"/>
  <c r="FK188" i="11"/>
  <c r="FK175" i="11"/>
  <c r="FK173" i="11"/>
  <c r="FJ129" i="11"/>
  <c r="FK181" i="11"/>
  <c r="FK60" i="11"/>
  <c r="FK179" i="11"/>
  <c r="FK124" i="11"/>
  <c r="FK147" i="11"/>
  <c r="FG261" i="11"/>
  <c r="CC261" i="11"/>
  <c r="CH4" i="11"/>
  <c r="DR261" i="11"/>
  <c r="FH4" i="11"/>
  <c r="AN261" i="11"/>
  <c r="FL227" i="11" l="1"/>
  <c r="CF47" i="11"/>
  <c r="FK225" i="11"/>
  <c r="FK233" i="11"/>
  <c r="FM203" i="11"/>
  <c r="FM239" i="11"/>
  <c r="FM217" i="11"/>
  <c r="FN199" i="11"/>
  <c r="CH212" i="11"/>
  <c r="FN212" i="11" s="1"/>
  <c r="CI257" i="11"/>
  <c r="CI199" i="11"/>
  <c r="FO199" i="11" s="1"/>
  <c r="CK243" i="11"/>
  <c r="CF233" i="11"/>
  <c r="CH203" i="11"/>
  <c r="CG245" i="11"/>
  <c r="CH239" i="11"/>
  <c r="FK241" i="11"/>
  <c r="CG236" i="11"/>
  <c r="CH220" i="11"/>
  <c r="FN220" i="11" s="1"/>
  <c r="CH183" i="11"/>
  <c r="CF241" i="11"/>
  <c r="FL241" i="11" s="1"/>
  <c r="FL236" i="11"/>
  <c r="CF180" i="11"/>
  <c r="CF225" i="11"/>
  <c r="CF252" i="11"/>
  <c r="CF211" i="11"/>
  <c r="FL211" i="11" s="1"/>
  <c r="CF191" i="11"/>
  <c r="FL191" i="11" s="1"/>
  <c r="CI204" i="11"/>
  <c r="CH217" i="11"/>
  <c r="FN217" i="11" s="1"/>
  <c r="FK238" i="11"/>
  <c r="CF242" i="11"/>
  <c r="FL242" i="11" s="1"/>
  <c r="CH246" i="11"/>
  <c r="CF209" i="11"/>
  <c r="FL209" i="11" s="1"/>
  <c r="CF230" i="11"/>
  <c r="CF238" i="11"/>
  <c r="FL238" i="11" s="1"/>
  <c r="CF177" i="11"/>
  <c r="FL177" i="11" s="1"/>
  <c r="CL162" i="11"/>
  <c r="CH174" i="11"/>
  <c r="CI169" i="11"/>
  <c r="CG205" i="11"/>
  <c r="CG201" i="11"/>
  <c r="CG251" i="11"/>
  <c r="CG240" i="11"/>
  <c r="CG91" i="11"/>
  <c r="CG159" i="11"/>
  <c r="CI153" i="11"/>
  <c r="CH193" i="11"/>
  <c r="FK205" i="11"/>
  <c r="CH249" i="11"/>
  <c r="FN249" i="11" s="1"/>
  <c r="CF186" i="11"/>
  <c r="FL186" i="11" s="1"/>
  <c r="FK251" i="11"/>
  <c r="FK254" i="11"/>
  <c r="FL259" i="11"/>
  <c r="FK258" i="11"/>
  <c r="FK200" i="11"/>
  <c r="CG196" i="11"/>
  <c r="FM196" i="11" s="1"/>
  <c r="CF200" i="11"/>
  <c r="CG259" i="11"/>
  <c r="FM259" i="11" s="1"/>
  <c r="CF258" i="11"/>
  <c r="CF254" i="11"/>
  <c r="FM247" i="11"/>
  <c r="FM222" i="11"/>
  <c r="FL237" i="11"/>
  <c r="FM256" i="11"/>
  <c r="FL231" i="11"/>
  <c r="FK244" i="11"/>
  <c r="FK198" i="11"/>
  <c r="CG234" i="11"/>
  <c r="CH222" i="11"/>
  <c r="CI232" i="11"/>
  <c r="CF198" i="11"/>
  <c r="CG223" i="11"/>
  <c r="CF79" i="11"/>
  <c r="CG237" i="11"/>
  <c r="FM237" i="11" s="1"/>
  <c r="CH250" i="11"/>
  <c r="CG85" i="11"/>
  <c r="CH189" i="11"/>
  <c r="CG190" i="11"/>
  <c r="CH256" i="11"/>
  <c r="CG231" i="11"/>
  <c r="FM231" i="11" s="1"/>
  <c r="CG51" i="11"/>
  <c r="CF68" i="11"/>
  <c r="CH247" i="11"/>
  <c r="CF244" i="11"/>
  <c r="FL224" i="11"/>
  <c r="FL253" i="11"/>
  <c r="FL229" i="11"/>
  <c r="FM210" i="11"/>
  <c r="FL215" i="11"/>
  <c r="FK226" i="11"/>
  <c r="FL216" i="11"/>
  <c r="CI192" i="11"/>
  <c r="CG194" i="11"/>
  <c r="CF182" i="11"/>
  <c r="FL182" i="11" s="1"/>
  <c r="CL155" i="11"/>
  <c r="CF184" i="11"/>
  <c r="FL184" i="11" s="1"/>
  <c r="CG65" i="11"/>
  <c r="CH210" i="11"/>
  <c r="CG188" i="11"/>
  <c r="CG215" i="11"/>
  <c r="FM215" i="11" s="1"/>
  <c r="CG92" i="11"/>
  <c r="CG119" i="11"/>
  <c r="FM214" i="11"/>
  <c r="CG67" i="11"/>
  <c r="CI178" i="11"/>
  <c r="CG165" i="11"/>
  <c r="CH216" i="11"/>
  <c r="CF84" i="11"/>
  <c r="CG202" i="11"/>
  <c r="CG157" i="11"/>
  <c r="CJ161" i="11"/>
  <c r="CG185" i="11"/>
  <c r="CG229" i="11"/>
  <c r="CF59" i="11"/>
  <c r="CG253" i="11"/>
  <c r="CF226" i="11"/>
  <c r="FL226" i="11" s="1"/>
  <c r="CF221" i="11"/>
  <c r="CH235" i="11"/>
  <c r="FL228" i="11"/>
  <c r="CG12" i="11"/>
  <c r="CF46" i="11"/>
  <c r="CG248" i="11"/>
  <c r="CH175" i="11"/>
  <c r="CH214" i="11"/>
  <c r="CH207" i="11"/>
  <c r="FN207" i="11" s="1"/>
  <c r="CG57" i="11"/>
  <c r="CH219" i="11"/>
  <c r="FN219" i="11" s="1"/>
  <c r="CK156" i="11"/>
  <c r="CG228" i="11"/>
  <c r="CG44" i="11"/>
  <c r="CG168" i="11"/>
  <c r="CG224" i="11"/>
  <c r="CL158" i="11"/>
  <c r="CG131" i="11"/>
  <c r="CI105" i="11"/>
  <c r="CG149" i="11"/>
  <c r="CF117" i="11"/>
  <c r="FL218" i="11"/>
  <c r="FM208" i="11"/>
  <c r="FK13" i="11"/>
  <c r="FL255" i="11"/>
  <c r="CG69" i="11"/>
  <c r="CF106" i="11"/>
  <c r="CG49" i="11"/>
  <c r="CL227" i="11"/>
  <c r="CG179" i="11"/>
  <c r="CG172" i="11"/>
  <c r="CG255" i="11"/>
  <c r="CG22" i="11"/>
  <c r="CG213" i="11"/>
  <c r="CH208" i="11"/>
  <c r="CG77" i="11"/>
  <c r="CG61" i="11"/>
  <c r="CG20" i="11"/>
  <c r="CF13" i="11"/>
  <c r="FK197" i="11"/>
  <c r="CG218" i="11"/>
  <c r="CG81" i="11"/>
  <c r="CF197" i="11"/>
  <c r="FL213" i="11"/>
  <c r="CG30" i="11"/>
  <c r="FM30" i="11" s="1"/>
  <c r="CG181" i="11"/>
  <c r="FK29" i="11"/>
  <c r="CG18" i="11"/>
  <c r="FM235" i="11"/>
  <c r="CG21" i="11"/>
  <c r="CG41" i="11"/>
  <c r="CI26" i="11"/>
  <c r="CH27" i="11"/>
  <c r="CI38" i="11"/>
  <c r="CF6" i="11"/>
  <c r="CG9" i="11"/>
  <c r="CG45" i="11"/>
  <c r="CI14" i="11"/>
  <c r="CG19" i="11"/>
  <c r="CF37" i="11"/>
  <c r="FL37" i="11" s="1"/>
  <c r="CG17" i="11"/>
  <c r="CH23" i="11"/>
  <c r="CI42" i="11"/>
  <c r="CH15" i="11"/>
  <c r="CF29" i="11"/>
  <c r="FL29" i="11" s="1"/>
  <c r="CG10" i="11"/>
  <c r="CH5" i="11"/>
  <c r="CG33" i="11"/>
  <c r="CG25" i="11"/>
  <c r="FL202" i="11"/>
  <c r="FM243" i="11"/>
  <c r="FK195" i="11"/>
  <c r="FL246" i="11"/>
  <c r="FL250" i="11"/>
  <c r="FO206" i="11"/>
  <c r="FM193" i="11"/>
  <c r="FM204" i="11"/>
  <c r="FM192" i="11"/>
  <c r="FL248" i="11"/>
  <c r="FM232" i="11"/>
  <c r="FL194" i="11"/>
  <c r="FL240" i="11"/>
  <c r="FN257" i="11"/>
  <c r="FL82" i="11"/>
  <c r="FK17" i="11"/>
  <c r="FL38" i="11"/>
  <c r="FK107" i="11"/>
  <c r="FK164" i="11"/>
  <c r="FK91" i="11"/>
  <c r="FL41" i="11"/>
  <c r="FK131" i="11"/>
  <c r="FK162" i="11"/>
  <c r="FL50" i="11"/>
  <c r="FL57" i="11"/>
  <c r="FK168" i="11"/>
  <c r="FK48" i="11"/>
  <c r="FM42" i="11"/>
  <c r="FK113" i="11"/>
  <c r="FK21" i="11"/>
  <c r="FK75" i="11"/>
  <c r="FK85" i="11"/>
  <c r="FK109" i="11"/>
  <c r="FK84" i="11"/>
  <c r="FK31" i="11"/>
  <c r="FK99" i="11"/>
  <c r="FK97" i="11"/>
  <c r="FK93" i="11"/>
  <c r="FK150" i="11"/>
  <c r="FK115" i="11"/>
  <c r="FK128" i="11"/>
  <c r="FK59" i="11"/>
  <c r="FL14" i="11"/>
  <c r="FK69" i="11"/>
  <c r="FK121" i="11"/>
  <c r="FK153" i="11"/>
  <c r="FK101" i="11"/>
  <c r="FK151" i="11"/>
  <c r="FL15" i="11"/>
  <c r="FK120" i="11"/>
  <c r="FL74" i="11"/>
  <c r="FK20" i="11"/>
  <c r="FK136" i="11"/>
  <c r="FK160" i="11"/>
  <c r="FK95" i="11"/>
  <c r="FK148" i="11"/>
  <c r="FK167" i="11"/>
  <c r="FK35" i="11"/>
  <c r="FK157" i="11"/>
  <c r="FK127" i="11"/>
  <c r="FK18" i="11"/>
  <c r="FK98" i="11"/>
  <c r="FL54" i="11"/>
  <c r="FK104" i="11"/>
  <c r="FK71" i="11"/>
  <c r="FK63" i="11"/>
  <c r="FK145" i="11"/>
  <c r="FK171" i="11"/>
  <c r="FK94" i="11"/>
  <c r="FK155" i="11"/>
  <c r="FL10" i="11"/>
  <c r="FK24" i="11"/>
  <c r="FK125" i="11"/>
  <c r="FK146" i="11"/>
  <c r="FK122" i="11"/>
  <c r="FK40" i="11"/>
  <c r="FL72" i="11"/>
  <c r="FL62" i="11"/>
  <c r="FK51" i="11"/>
  <c r="FK56" i="11"/>
  <c r="FK25" i="11"/>
  <c r="FL58" i="11"/>
  <c r="FK76" i="11"/>
  <c r="FK130" i="11"/>
  <c r="FK142" i="11"/>
  <c r="FK166" i="11"/>
  <c r="FL36" i="11"/>
  <c r="FK140" i="11"/>
  <c r="FK73" i="11"/>
  <c r="FL88" i="11"/>
  <c r="FK39" i="11"/>
  <c r="FK16" i="11"/>
  <c r="FK23" i="11"/>
  <c r="FK169" i="11"/>
  <c r="FK103" i="11"/>
  <c r="FK81" i="11"/>
  <c r="FK55" i="11"/>
  <c r="FL64" i="11"/>
  <c r="FK83" i="11"/>
  <c r="FM34" i="11"/>
  <c r="FK111" i="11"/>
  <c r="FK149" i="11"/>
  <c r="FK100" i="11"/>
  <c r="FK156" i="11"/>
  <c r="FL86" i="11"/>
  <c r="FK159" i="11"/>
  <c r="FM26" i="11"/>
  <c r="FL9" i="11"/>
  <c r="FK170" i="11"/>
  <c r="FK43" i="11"/>
  <c r="FK135" i="11"/>
  <c r="FK19" i="11"/>
  <c r="FK110" i="11"/>
  <c r="FK163" i="11"/>
  <c r="FL28" i="11"/>
  <c r="FK87" i="11"/>
  <c r="FK139" i="11"/>
  <c r="FK105" i="11"/>
  <c r="FK134" i="11"/>
  <c r="FK49" i="11"/>
  <c r="FL133" i="11"/>
  <c r="FK133" i="11"/>
  <c r="FK47" i="11"/>
  <c r="FK102" i="11"/>
  <c r="FK65" i="11"/>
  <c r="FK117" i="11"/>
  <c r="FK27" i="11"/>
  <c r="FK89" i="11"/>
  <c r="FK154" i="11"/>
  <c r="FK68" i="11"/>
  <c r="FK138" i="11"/>
  <c r="FL12" i="11"/>
  <c r="FK161" i="11"/>
  <c r="FK165" i="11"/>
  <c r="FK158" i="11"/>
  <c r="FK123" i="11"/>
  <c r="FK108" i="11"/>
  <c r="FK53" i="11"/>
  <c r="FK118" i="11"/>
  <c r="FL11" i="11"/>
  <c r="FK132" i="11"/>
  <c r="FK96" i="11"/>
  <c r="FM7" i="11"/>
  <c r="FL7" i="11"/>
  <c r="FK92" i="11"/>
  <c r="FK52" i="11"/>
  <c r="FL32" i="11"/>
  <c r="FL5" i="11"/>
  <c r="FL70" i="11"/>
  <c r="FL172" i="11"/>
  <c r="FK172" i="11"/>
  <c r="FK126" i="11"/>
  <c r="FL112" i="11"/>
  <c r="FK112" i="11"/>
  <c r="FK152" i="11"/>
  <c r="FK143" i="11"/>
  <c r="FK61" i="11"/>
  <c r="FK106" i="11"/>
  <c r="FK79" i="11"/>
  <c r="FL114" i="11"/>
  <c r="FL187" i="11"/>
  <c r="FL166" i="11"/>
  <c r="FL185" i="11"/>
  <c r="FL129" i="11"/>
  <c r="FL89" i="11"/>
  <c r="FL179" i="11"/>
  <c r="FL173" i="11"/>
  <c r="FL175" i="11"/>
  <c r="FK114" i="11"/>
  <c r="FL190" i="11"/>
  <c r="FL118" i="11"/>
  <c r="FL132" i="11"/>
  <c r="FL189" i="11"/>
  <c r="FL181" i="11"/>
  <c r="FL176" i="11"/>
  <c r="FL137" i="11"/>
  <c r="FL174" i="11"/>
  <c r="FL178" i="11"/>
  <c r="FK67" i="11"/>
  <c r="FL66" i="11"/>
  <c r="FK33" i="11"/>
  <c r="FL188" i="11"/>
  <c r="FL80" i="11"/>
  <c r="FL183" i="11"/>
  <c r="FK90" i="11"/>
  <c r="FM78" i="11"/>
  <c r="DS261" i="11"/>
  <c r="CI4" i="11"/>
  <c r="FH261" i="11"/>
  <c r="AO261" i="11"/>
  <c r="CD261" i="11"/>
  <c r="FI4" i="11"/>
  <c r="FM227" i="11" l="1"/>
  <c r="CG47" i="11"/>
  <c r="FM236" i="11"/>
  <c r="FL233" i="11"/>
  <c r="FL225" i="11"/>
  <c r="CJ204" i="11"/>
  <c r="CG211" i="11"/>
  <c r="FM211" i="11" s="1"/>
  <c r="CI183" i="11"/>
  <c r="CI239" i="11"/>
  <c r="CI203" i="11"/>
  <c r="FN203" i="11"/>
  <c r="FL180" i="11"/>
  <c r="CI217" i="11"/>
  <c r="FL252" i="11"/>
  <c r="CG225" i="11"/>
  <c r="CG180" i="11"/>
  <c r="FM180" i="11" s="1"/>
  <c r="CG241" i="11"/>
  <c r="CH236" i="11"/>
  <c r="FM245" i="11"/>
  <c r="CL243" i="11"/>
  <c r="CJ257" i="11"/>
  <c r="CG252" i="11"/>
  <c r="CI220" i="11"/>
  <c r="FO220" i="11" s="1"/>
  <c r="CH245" i="11"/>
  <c r="FN245" i="11" s="1"/>
  <c r="CJ199" i="11"/>
  <c r="FN239" i="11"/>
  <c r="CG191" i="11"/>
  <c r="FM191" i="11" s="1"/>
  <c r="CG233" i="11"/>
  <c r="CI212" i="11"/>
  <c r="FO212" i="11" s="1"/>
  <c r="CG238" i="11"/>
  <c r="CG209" i="11"/>
  <c r="FM209" i="11" s="1"/>
  <c r="CG242" i="11"/>
  <c r="FM242" i="11" s="1"/>
  <c r="CI246" i="11"/>
  <c r="FL230" i="11"/>
  <c r="CG230" i="11"/>
  <c r="FM201" i="11"/>
  <c r="CI193" i="11"/>
  <c r="CI249" i="11"/>
  <c r="FO249" i="11" s="1"/>
  <c r="CH159" i="11"/>
  <c r="CH240" i="11"/>
  <c r="CH201" i="11"/>
  <c r="CJ169" i="11"/>
  <c r="CG177" i="11"/>
  <c r="FM177" i="11" s="1"/>
  <c r="FL251" i="11"/>
  <c r="FL205" i="11"/>
  <c r="CJ153" i="11"/>
  <c r="CG186" i="11"/>
  <c r="FM186" i="11" s="1"/>
  <c r="CH205" i="11"/>
  <c r="CH91" i="11"/>
  <c r="CH251" i="11"/>
  <c r="CI174" i="11"/>
  <c r="CN162" i="11"/>
  <c r="CM162" i="11"/>
  <c r="FL254" i="11"/>
  <c r="FL200" i="11"/>
  <c r="FL258" i="11"/>
  <c r="CG254" i="11"/>
  <c r="CH196" i="11"/>
  <c r="CG200" i="11"/>
  <c r="FM200" i="11" s="1"/>
  <c r="CG258" i="11"/>
  <c r="CH259" i="11"/>
  <c r="FN259" i="11" s="1"/>
  <c r="FN247" i="11"/>
  <c r="FL244" i="11"/>
  <c r="FM234" i="11"/>
  <c r="FN256" i="11"/>
  <c r="FN222" i="11"/>
  <c r="FL68" i="11"/>
  <c r="CG244" i="11"/>
  <c r="CH51" i="11"/>
  <c r="CH231" i="11"/>
  <c r="FN231" i="11" s="1"/>
  <c r="CH85" i="11"/>
  <c r="CH237" i="11"/>
  <c r="CG79" i="11"/>
  <c r="CG198" i="11"/>
  <c r="CI247" i="11"/>
  <c r="CG68" i="11"/>
  <c r="CI256" i="11"/>
  <c r="CH190" i="11"/>
  <c r="CI189" i="11"/>
  <c r="CI250" i="11"/>
  <c r="FL198" i="11"/>
  <c r="CI222" i="11"/>
  <c r="CH234" i="11"/>
  <c r="CH223" i="11"/>
  <c r="CJ232" i="11"/>
  <c r="FM223" i="11"/>
  <c r="FL221" i="11"/>
  <c r="FM224" i="11"/>
  <c r="FM228" i="11"/>
  <c r="FM253" i="11"/>
  <c r="FM229" i="11"/>
  <c r="CH224" i="11"/>
  <c r="CH228" i="11"/>
  <c r="CL156" i="11"/>
  <c r="CI207" i="11"/>
  <c r="CI235" i="11"/>
  <c r="CH253" i="11"/>
  <c r="CG59" i="11"/>
  <c r="CH229" i="11"/>
  <c r="CK161" i="11"/>
  <c r="CH202" i="11"/>
  <c r="CI216" i="11"/>
  <c r="CH165" i="11"/>
  <c r="CJ192" i="11"/>
  <c r="FM216" i="11"/>
  <c r="CG46" i="11"/>
  <c r="FM46" i="11" s="1"/>
  <c r="FN214" i="11"/>
  <c r="CN155" i="11"/>
  <c r="CM155" i="11"/>
  <c r="CI219" i="11"/>
  <c r="FO219" i="11" s="1"/>
  <c r="CH248" i="11"/>
  <c r="CH12" i="11"/>
  <c r="CG221" i="11"/>
  <c r="CH215" i="11"/>
  <c r="CI210" i="11"/>
  <c r="CG184" i="11"/>
  <c r="FM184" i="11" s="1"/>
  <c r="CH188" i="11"/>
  <c r="CH65" i="11"/>
  <c r="FN210" i="11"/>
  <c r="CH168" i="11"/>
  <c r="CH44" i="11"/>
  <c r="CH57" i="11"/>
  <c r="CI214" i="11"/>
  <c r="CI175" i="11"/>
  <c r="FL46" i="11"/>
  <c r="CG226" i="11"/>
  <c r="CH185" i="11"/>
  <c r="CH157" i="11"/>
  <c r="CG84" i="11"/>
  <c r="CJ178" i="11"/>
  <c r="CH67" i="11"/>
  <c r="CH119" i="11"/>
  <c r="CH92" i="11"/>
  <c r="CG182" i="11"/>
  <c r="FM182" i="11" s="1"/>
  <c r="CH194" i="11"/>
  <c r="CH149" i="11"/>
  <c r="CH131" i="11"/>
  <c r="CG117" i="11"/>
  <c r="CJ105" i="11"/>
  <c r="CN158" i="11"/>
  <c r="CM158" i="11"/>
  <c r="FM218" i="11"/>
  <c r="FM255" i="11"/>
  <c r="FN208" i="11"/>
  <c r="CH30" i="11"/>
  <c r="CG197" i="11"/>
  <c r="CH218" i="11"/>
  <c r="CH61" i="11"/>
  <c r="CH213" i="11"/>
  <c r="CH22" i="11"/>
  <c r="CH172" i="11"/>
  <c r="CN227" i="11"/>
  <c r="CM227" i="11"/>
  <c r="CH49" i="11"/>
  <c r="CH69" i="11"/>
  <c r="CI208" i="11"/>
  <c r="FO208" i="11" s="1"/>
  <c r="FL13" i="11"/>
  <c r="CH81" i="11"/>
  <c r="FL197" i="11"/>
  <c r="CH20" i="11"/>
  <c r="FM213" i="11"/>
  <c r="CH255" i="11"/>
  <c r="CH179" i="11"/>
  <c r="CG106" i="11"/>
  <c r="CH181" i="11"/>
  <c r="CG13" i="11"/>
  <c r="FM13" i="11" s="1"/>
  <c r="CH77" i="11"/>
  <c r="FM45" i="11"/>
  <c r="CH33" i="11"/>
  <c r="CH10" i="11"/>
  <c r="CI15" i="11"/>
  <c r="CI23" i="11"/>
  <c r="CH17" i="11"/>
  <c r="CJ14" i="11"/>
  <c r="CI27" i="11"/>
  <c r="FN235" i="11"/>
  <c r="CG6" i="11"/>
  <c r="CH41" i="11"/>
  <c r="CH25" i="11"/>
  <c r="CI5" i="11"/>
  <c r="CG29" i="11"/>
  <c r="FM29" i="11" s="1"/>
  <c r="CJ42" i="11"/>
  <c r="CH19" i="11"/>
  <c r="CH45" i="11"/>
  <c r="FN45" i="11" s="1"/>
  <c r="CJ38" i="11"/>
  <c r="CJ26" i="11"/>
  <c r="CG37" i="11"/>
  <c r="FM37" i="11" s="1"/>
  <c r="CH9" i="11"/>
  <c r="CH21" i="11"/>
  <c r="CH18" i="11"/>
  <c r="FM250" i="11"/>
  <c r="FM202" i="11"/>
  <c r="FN243" i="11"/>
  <c r="FL195" i="11"/>
  <c r="FM246" i="11"/>
  <c r="FP206" i="11"/>
  <c r="FN193" i="11"/>
  <c r="FN196" i="11"/>
  <c r="FM248" i="11"/>
  <c r="FN192" i="11"/>
  <c r="FP199" i="11"/>
  <c r="FO257" i="11"/>
  <c r="FO217" i="11"/>
  <c r="FM240" i="11"/>
  <c r="FM194" i="11"/>
  <c r="FN232" i="11"/>
  <c r="FN204" i="11"/>
  <c r="FL136" i="11"/>
  <c r="FL52" i="11"/>
  <c r="FL158" i="11"/>
  <c r="FL51" i="11"/>
  <c r="FM72" i="11"/>
  <c r="FL48" i="11"/>
  <c r="FM62" i="11"/>
  <c r="FM14" i="11"/>
  <c r="FL107" i="11"/>
  <c r="FL76" i="11"/>
  <c r="FL69" i="11"/>
  <c r="FL75" i="11"/>
  <c r="FL148" i="11"/>
  <c r="FN42" i="11"/>
  <c r="FL135" i="11"/>
  <c r="FL77" i="11"/>
  <c r="FL98" i="11"/>
  <c r="FL151" i="11"/>
  <c r="FL101" i="11"/>
  <c r="FL99" i="11"/>
  <c r="FM32" i="11"/>
  <c r="FL116" i="11"/>
  <c r="FL164" i="11"/>
  <c r="FL168" i="11"/>
  <c r="FM54" i="11"/>
  <c r="FL23" i="11"/>
  <c r="FL22" i="11"/>
  <c r="FL143" i="11"/>
  <c r="FM41" i="11"/>
  <c r="FL53" i="11"/>
  <c r="FL145" i="11"/>
  <c r="FL109" i="11"/>
  <c r="FL21" i="11"/>
  <c r="FL110" i="11"/>
  <c r="FL122" i="11"/>
  <c r="FM10" i="11"/>
  <c r="FM12" i="11"/>
  <c r="FL154" i="11"/>
  <c r="FL95" i="11"/>
  <c r="FL170" i="11"/>
  <c r="FL18" i="11"/>
  <c r="FL79" i="11"/>
  <c r="FL85" i="11"/>
  <c r="FL65" i="11"/>
  <c r="FM44" i="11"/>
  <c r="FL127" i="11"/>
  <c r="FL20" i="11"/>
  <c r="FL152" i="11"/>
  <c r="FL126" i="11"/>
  <c r="FL120" i="11"/>
  <c r="FL124" i="11"/>
  <c r="FL25" i="11"/>
  <c r="FL121" i="11"/>
  <c r="FL40" i="11"/>
  <c r="FL125" i="11"/>
  <c r="FL155" i="11"/>
  <c r="FL167" i="11"/>
  <c r="FL97" i="11"/>
  <c r="FL165" i="11"/>
  <c r="FM38" i="11"/>
  <c r="FL81" i="11"/>
  <c r="FL93" i="11"/>
  <c r="FM64" i="11"/>
  <c r="FL90" i="11"/>
  <c r="FM36" i="11"/>
  <c r="FL113" i="11"/>
  <c r="FL169" i="11"/>
  <c r="FL131" i="11"/>
  <c r="FL157" i="11"/>
  <c r="FL149" i="11"/>
  <c r="FL33" i="11"/>
  <c r="FL134" i="11"/>
  <c r="FM9" i="11"/>
  <c r="FL59" i="11"/>
  <c r="FL163" i="11"/>
  <c r="FL43" i="11"/>
  <c r="FL128" i="11"/>
  <c r="FM74" i="11"/>
  <c r="FM15" i="11"/>
  <c r="FL56" i="11"/>
  <c r="FL153" i="11"/>
  <c r="FL91" i="11"/>
  <c r="FL146" i="11"/>
  <c r="FL24" i="11"/>
  <c r="FL171" i="11"/>
  <c r="FL55" i="11"/>
  <c r="FL47" i="11"/>
  <c r="FL73" i="11"/>
  <c r="FL67" i="11"/>
  <c r="FL92" i="11"/>
  <c r="FL94" i="11"/>
  <c r="FL87" i="11"/>
  <c r="FM28" i="11"/>
  <c r="FL17" i="11"/>
  <c r="FL61" i="11"/>
  <c r="FM11" i="11"/>
  <c r="FL63" i="11"/>
  <c r="FL117" i="11"/>
  <c r="FL102" i="11"/>
  <c r="FL104" i="11"/>
  <c r="FL19" i="11"/>
  <c r="FM5" i="11"/>
  <c r="FL108" i="11"/>
  <c r="FM57" i="11"/>
  <c r="FL106" i="11"/>
  <c r="FN34" i="11"/>
  <c r="FL138" i="11"/>
  <c r="FL27" i="11"/>
  <c r="FL160" i="11"/>
  <c r="FM82" i="11"/>
  <c r="FL141" i="11"/>
  <c r="FL123" i="11"/>
  <c r="FL139" i="11"/>
  <c r="FM50" i="11"/>
  <c r="FL162" i="11"/>
  <c r="FM88" i="11"/>
  <c r="FM58" i="11"/>
  <c r="FL84" i="11"/>
  <c r="FL8" i="11"/>
  <c r="FN26" i="11"/>
  <c r="FL159" i="11"/>
  <c r="FL16" i="11"/>
  <c r="FL39" i="11"/>
  <c r="FL140" i="11"/>
  <c r="FL142" i="11"/>
  <c r="FM70" i="11"/>
  <c r="FL100" i="11"/>
  <c r="FL96" i="11"/>
  <c r="FL115" i="11"/>
  <c r="FL150" i="11"/>
  <c r="FL111" i="11"/>
  <c r="FL105" i="11"/>
  <c r="FL31" i="11"/>
  <c r="FL49" i="11"/>
  <c r="FL60" i="11"/>
  <c r="FL35" i="11"/>
  <c r="FL83" i="11"/>
  <c r="FL130" i="11"/>
  <c r="FL119" i="11"/>
  <c r="FL161" i="11"/>
  <c r="FL156" i="11"/>
  <c r="FL71" i="11"/>
  <c r="FL103" i="11"/>
  <c r="FM86" i="11"/>
  <c r="FM153" i="11"/>
  <c r="FM147" i="11"/>
  <c r="FM176" i="11"/>
  <c r="FM183" i="11"/>
  <c r="FM171" i="11"/>
  <c r="FM105" i="11"/>
  <c r="FM175" i="11"/>
  <c r="FM102" i="11"/>
  <c r="FM179" i="11"/>
  <c r="FM108" i="11"/>
  <c r="FN86" i="11"/>
  <c r="FN74" i="11"/>
  <c r="FM56" i="11"/>
  <c r="FL147" i="11"/>
  <c r="FM66" i="11"/>
  <c r="FN50" i="11"/>
  <c r="FM181" i="11"/>
  <c r="FM189" i="11"/>
  <c r="FM80" i="11"/>
  <c r="FM137" i="11"/>
  <c r="FM73" i="11"/>
  <c r="FL6" i="11"/>
  <c r="FM178" i="11"/>
  <c r="FM174" i="11"/>
  <c r="FM118" i="11"/>
  <c r="FM190" i="11"/>
  <c r="FM173" i="11"/>
  <c r="FM35" i="11"/>
  <c r="FL144" i="11"/>
  <c r="FM188" i="11"/>
  <c r="FM185" i="11"/>
  <c r="FM133" i="11"/>
  <c r="FM187" i="11"/>
  <c r="FM114" i="11"/>
  <c r="FM166" i="11"/>
  <c r="CJ4" i="11"/>
  <c r="FI261" i="11"/>
  <c r="DT261" i="11"/>
  <c r="CE261" i="11"/>
  <c r="FJ4" i="11"/>
  <c r="AP261" i="11"/>
  <c r="CH47" i="11" l="1"/>
  <c r="FN227" i="11"/>
  <c r="FM252" i="11"/>
  <c r="FN236" i="11"/>
  <c r="FM225" i="11"/>
  <c r="FM233" i="11"/>
  <c r="CN243" i="11"/>
  <c r="CM243" i="11"/>
  <c r="CJ217" i="11"/>
  <c r="FP217" i="11" s="1"/>
  <c r="CK199" i="11"/>
  <c r="FQ199" i="11" s="1"/>
  <c r="CI236" i="11"/>
  <c r="CH225" i="11"/>
  <c r="FN225" i="11" s="1"/>
  <c r="FO203" i="11"/>
  <c r="CJ203" i="11"/>
  <c r="CJ183" i="11"/>
  <c r="CJ220" i="11"/>
  <c r="FP220" i="11" s="1"/>
  <c r="CK257" i="11"/>
  <c r="FM241" i="11"/>
  <c r="CH180" i="11"/>
  <c r="FN180" i="11" s="1"/>
  <c r="CJ239" i="11"/>
  <c r="CH211" i="11"/>
  <c r="FN211" i="11" s="1"/>
  <c r="CJ212" i="11"/>
  <c r="CI245" i="11"/>
  <c r="FO245" i="11" s="1"/>
  <c r="CH252" i="11"/>
  <c r="CH233" i="11"/>
  <c r="CH191" i="11"/>
  <c r="FN191" i="11" s="1"/>
  <c r="FO239" i="11"/>
  <c r="CH241" i="11"/>
  <c r="FN241" i="11" s="1"/>
  <c r="CK204" i="11"/>
  <c r="FM230" i="11"/>
  <c r="CJ246" i="11"/>
  <c r="CH209" i="11"/>
  <c r="FN209" i="11" s="1"/>
  <c r="FM238" i="11"/>
  <c r="CH242" i="11"/>
  <c r="FN242" i="11" s="1"/>
  <c r="CH230" i="11"/>
  <c r="CH238" i="11"/>
  <c r="FN201" i="11"/>
  <c r="CJ174" i="11"/>
  <c r="FM251" i="11"/>
  <c r="CI201" i="11"/>
  <c r="CI159" i="11"/>
  <c r="CJ193" i="11"/>
  <c r="CI251" i="11"/>
  <c r="CI91" i="11"/>
  <c r="CI205" i="11"/>
  <c r="CH186" i="11"/>
  <c r="FN186" i="11" s="1"/>
  <c r="CK153" i="11"/>
  <c r="CH177" i="11"/>
  <c r="FN177" i="11" s="1"/>
  <c r="CI240" i="11"/>
  <c r="FM205" i="11"/>
  <c r="CK169" i="11"/>
  <c r="CJ249" i="11"/>
  <c r="FP249" i="11" s="1"/>
  <c r="FM258" i="11"/>
  <c r="FM254" i="11"/>
  <c r="CH258" i="11"/>
  <c r="CI196" i="11"/>
  <c r="FO196" i="11" s="1"/>
  <c r="CH254" i="11"/>
  <c r="CH200" i="11"/>
  <c r="CI259" i="11"/>
  <c r="FN223" i="11"/>
  <c r="FM198" i="11"/>
  <c r="FN237" i="11"/>
  <c r="FN234" i="11"/>
  <c r="FO222" i="11"/>
  <c r="FO256" i="11"/>
  <c r="FO247" i="11"/>
  <c r="CI234" i="11"/>
  <c r="CJ222" i="11"/>
  <c r="FP222" i="11" s="1"/>
  <c r="CJ250" i="11"/>
  <c r="CI231" i="11"/>
  <c r="FO231" i="11" s="1"/>
  <c r="CH244" i="11"/>
  <c r="CK232" i="11"/>
  <c r="CI223" i="11"/>
  <c r="CI190" i="11"/>
  <c r="CJ247" i="11"/>
  <c r="FM244" i="11"/>
  <c r="CH79" i="11"/>
  <c r="CI85" i="11"/>
  <c r="CI51" i="11"/>
  <c r="CJ189" i="11"/>
  <c r="CJ256" i="11"/>
  <c r="CH68" i="11"/>
  <c r="CH198" i="11"/>
  <c r="CI237" i="11"/>
  <c r="FO237" i="11" s="1"/>
  <c r="FN215" i="11"/>
  <c r="FM226" i="11"/>
  <c r="FN229" i="11"/>
  <c r="FM221" i="11"/>
  <c r="FO207" i="11"/>
  <c r="FN228" i="11"/>
  <c r="FN224" i="11"/>
  <c r="CH84" i="11"/>
  <c r="CI185" i="11"/>
  <c r="CI44" i="11"/>
  <c r="CH184" i="11"/>
  <c r="FN184" i="11" s="1"/>
  <c r="CH221" i="11"/>
  <c r="CI248" i="11"/>
  <c r="FO214" i="11"/>
  <c r="FN216" i="11"/>
  <c r="CJ216" i="11"/>
  <c r="CL161" i="11"/>
  <c r="CH59" i="11"/>
  <c r="CJ235" i="11"/>
  <c r="FN253" i="11"/>
  <c r="CI119" i="11"/>
  <c r="CK178" i="11"/>
  <c r="CI188" i="11"/>
  <c r="CI215" i="11"/>
  <c r="CH46" i="11"/>
  <c r="CJ207" i="11"/>
  <c r="CI228" i="11"/>
  <c r="CI224" i="11"/>
  <c r="CJ175" i="11"/>
  <c r="CI194" i="11"/>
  <c r="CI92" i="11"/>
  <c r="CI157" i="11"/>
  <c r="CJ214" i="11"/>
  <c r="CI168" i="11"/>
  <c r="FO210" i="11"/>
  <c r="CJ210" i="11"/>
  <c r="CI12" i="11"/>
  <c r="FO12" i="11" s="1"/>
  <c r="CJ219" i="11"/>
  <c r="FP219" i="11" s="1"/>
  <c r="CI165" i="11"/>
  <c r="CI202" i="11"/>
  <c r="CI229" i="11"/>
  <c r="CI253" i="11"/>
  <c r="CH182" i="11"/>
  <c r="FN182" i="11" s="1"/>
  <c r="CI57" i="11"/>
  <c r="CI67" i="11"/>
  <c r="CH226" i="11"/>
  <c r="CI65" i="11"/>
  <c r="CK192" i="11"/>
  <c r="CN156" i="11"/>
  <c r="CM156" i="11"/>
  <c r="CK105" i="11"/>
  <c r="CI131" i="11"/>
  <c r="CH117" i="11"/>
  <c r="CI149" i="11"/>
  <c r="FN255" i="11"/>
  <c r="FN213" i="11"/>
  <c r="FN218" i="11"/>
  <c r="CI255" i="11"/>
  <c r="CJ208" i="11"/>
  <c r="FP208" i="11" s="1"/>
  <c r="CI218" i="11"/>
  <c r="CI77" i="11"/>
  <c r="CI181" i="11"/>
  <c r="CH106" i="11"/>
  <c r="CI20" i="11"/>
  <c r="CI81" i="11"/>
  <c r="CI49" i="11"/>
  <c r="CI172" i="11"/>
  <c r="CH13" i="11"/>
  <c r="FN13" i="11" s="1"/>
  <c r="CI179" i="11"/>
  <c r="FM197" i="11"/>
  <c r="CI213" i="11"/>
  <c r="CH197" i="11"/>
  <c r="CI30" i="11"/>
  <c r="CI69" i="11"/>
  <c r="CI22" i="11"/>
  <c r="CI61" i="11"/>
  <c r="CH37" i="11"/>
  <c r="FN37" i="11" s="1"/>
  <c r="CI18" i="11"/>
  <c r="CK26" i="11"/>
  <c r="CI45" i="11"/>
  <c r="FO45" i="11" s="1"/>
  <c r="CK42" i="11"/>
  <c r="CJ5" i="11"/>
  <c r="CI41" i="11"/>
  <c r="CJ27" i="11"/>
  <c r="CK14" i="11"/>
  <c r="CJ23" i="11"/>
  <c r="CI10" i="11"/>
  <c r="CI9" i="11"/>
  <c r="FO235" i="11"/>
  <c r="CI21" i="11"/>
  <c r="CK38" i="11"/>
  <c r="CI19" i="11"/>
  <c r="CH29" i="11"/>
  <c r="FN29" i="11" s="1"/>
  <c r="CI25" i="11"/>
  <c r="CH6" i="11"/>
  <c r="CI17" i="11"/>
  <c r="CJ15" i="11"/>
  <c r="CI33" i="11"/>
  <c r="FN202" i="11"/>
  <c r="FM195" i="11"/>
  <c r="FN250" i="11"/>
  <c r="FN246" i="11"/>
  <c r="FO243" i="11"/>
  <c r="FO193" i="11"/>
  <c r="FQ206" i="11"/>
  <c r="FO204" i="11"/>
  <c r="FO232" i="11"/>
  <c r="FP257" i="11"/>
  <c r="FO192" i="11"/>
  <c r="FN194" i="11"/>
  <c r="FN240" i="11"/>
  <c r="FN248" i="11"/>
  <c r="FP212" i="11"/>
  <c r="FM89" i="11"/>
  <c r="FN11" i="11"/>
  <c r="FN70" i="11"/>
  <c r="FN54" i="11"/>
  <c r="FM103" i="11"/>
  <c r="FN64" i="11"/>
  <c r="FM150" i="11"/>
  <c r="FM132" i="11"/>
  <c r="FM124" i="11"/>
  <c r="FM16" i="11"/>
  <c r="FM67" i="11"/>
  <c r="FN88" i="11"/>
  <c r="FM160" i="11"/>
  <c r="FM21" i="11"/>
  <c r="FM53" i="11"/>
  <c r="FM52" i="11"/>
  <c r="FM101" i="11"/>
  <c r="FM31" i="11"/>
  <c r="FO34" i="11"/>
  <c r="FM33" i="11"/>
  <c r="FM138" i="11"/>
  <c r="FM128" i="11"/>
  <c r="FM19" i="11"/>
  <c r="FM155" i="11"/>
  <c r="FM142" i="11"/>
  <c r="FN62" i="11"/>
  <c r="FM168" i="11"/>
  <c r="FM161" i="11"/>
  <c r="FM25" i="11"/>
  <c r="FM109" i="11"/>
  <c r="FM106" i="11"/>
  <c r="FN66" i="11"/>
  <c r="FM24" i="11"/>
  <c r="FN36" i="11"/>
  <c r="FM83" i="11"/>
  <c r="FN38" i="11"/>
  <c r="FM167" i="11"/>
  <c r="FM96" i="11"/>
  <c r="FM69" i="11"/>
  <c r="FM76" i="11"/>
  <c r="FM140" i="11"/>
  <c r="FM143" i="11"/>
  <c r="FN32" i="11"/>
  <c r="FM60" i="11"/>
  <c r="FM148" i="11"/>
  <c r="FM107" i="11"/>
  <c r="FM134" i="11"/>
  <c r="FM95" i="11"/>
  <c r="FM157" i="11"/>
  <c r="FN78" i="11"/>
  <c r="FM104" i="11"/>
  <c r="FM75" i="11"/>
  <c r="FM170" i="11"/>
  <c r="FN82" i="11"/>
  <c r="FM131" i="11"/>
  <c r="FM79" i="11"/>
  <c r="FM47" i="11"/>
  <c r="FM113" i="11"/>
  <c r="FM59" i="11"/>
  <c r="FM158" i="11"/>
  <c r="FM146" i="11"/>
  <c r="FM152" i="11"/>
  <c r="FM8" i="11"/>
  <c r="FM92" i="11"/>
  <c r="FM122" i="11"/>
  <c r="FN28" i="11"/>
  <c r="FM23" i="11"/>
  <c r="FM129" i="11"/>
  <c r="FM39" i="11"/>
  <c r="FM94" i="11"/>
  <c r="FM162" i="11"/>
  <c r="FM110" i="11"/>
  <c r="FM93" i="11"/>
  <c r="FO26" i="11"/>
  <c r="FM85" i="11"/>
  <c r="FN14" i="11"/>
  <c r="FM55" i="11"/>
  <c r="FN72" i="11"/>
  <c r="FN41" i="11"/>
  <c r="FM136" i="11"/>
  <c r="FM119" i="11"/>
  <c r="FM111" i="11"/>
  <c r="FM159" i="11"/>
  <c r="FN15" i="11"/>
  <c r="FM164" i="11"/>
  <c r="FM169" i="11"/>
  <c r="FM68" i="11"/>
  <c r="FM6" i="11"/>
  <c r="FM97" i="11"/>
  <c r="FM123" i="11"/>
  <c r="FM141" i="11"/>
  <c r="FM145" i="11"/>
  <c r="FM116" i="11"/>
  <c r="FM156" i="11"/>
  <c r="FM139" i="11"/>
  <c r="FM48" i="11"/>
  <c r="FM163" i="11"/>
  <c r="FM127" i="11"/>
  <c r="FM130" i="11"/>
  <c r="FN57" i="11"/>
  <c r="FM99" i="11"/>
  <c r="FM112" i="11"/>
  <c r="FN80" i="11"/>
  <c r="FM77" i="11"/>
  <c r="FM63" i="11"/>
  <c r="FM125" i="11"/>
  <c r="FM40" i="11"/>
  <c r="FM100" i="11"/>
  <c r="FM20" i="11"/>
  <c r="FN9" i="11"/>
  <c r="FN12" i="11"/>
  <c r="FM151" i="11"/>
  <c r="FM43" i="11"/>
  <c r="FM121" i="11"/>
  <c r="FM126" i="11"/>
  <c r="FN58" i="11"/>
  <c r="FM18" i="11"/>
  <c r="FM154" i="11"/>
  <c r="FM98" i="11"/>
  <c r="FO42" i="11"/>
  <c r="FM120" i="11"/>
  <c r="FM17" i="11"/>
  <c r="FM27" i="11"/>
  <c r="FM149" i="11"/>
  <c r="FM65" i="11"/>
  <c r="FN5" i="11"/>
  <c r="FM90" i="11"/>
  <c r="FM135" i="11"/>
  <c r="FM117" i="11"/>
  <c r="FN44" i="11"/>
  <c r="FM87" i="11"/>
  <c r="FN10" i="11"/>
  <c r="FM91" i="11"/>
  <c r="FM22" i="11"/>
  <c r="FM71" i="11"/>
  <c r="FM81" i="11"/>
  <c r="FM165" i="11"/>
  <c r="FM115" i="11"/>
  <c r="FM61" i="11"/>
  <c r="FM51" i="11"/>
  <c r="FN49" i="11"/>
  <c r="FN175" i="11"/>
  <c r="FN173" i="11"/>
  <c r="FN71" i="11"/>
  <c r="FN176" i="11"/>
  <c r="FN187" i="11"/>
  <c r="FN166" i="11"/>
  <c r="FN7" i="11"/>
  <c r="FN130" i="11"/>
  <c r="FN190" i="11"/>
  <c r="FN126" i="11"/>
  <c r="FN120" i="11"/>
  <c r="FM49" i="11"/>
  <c r="FN181" i="11"/>
  <c r="FN30" i="11"/>
  <c r="FM84" i="11"/>
  <c r="FN183" i="11"/>
  <c r="FN99" i="11"/>
  <c r="FM144" i="11"/>
  <c r="FN133" i="11"/>
  <c r="FN188" i="11"/>
  <c r="FN174" i="11"/>
  <c r="FN189" i="11"/>
  <c r="FN87" i="11"/>
  <c r="FN114" i="11"/>
  <c r="FN185" i="11"/>
  <c r="FO7" i="11"/>
  <c r="FN35" i="11"/>
  <c r="FN178" i="11"/>
  <c r="FM172" i="11"/>
  <c r="FN179" i="11"/>
  <c r="FJ261" i="11"/>
  <c r="CK4" i="11"/>
  <c r="DU261" i="11"/>
  <c r="FK4" i="11"/>
  <c r="AQ261" i="11"/>
  <c r="CF261" i="11"/>
  <c r="FO227" i="11" l="1"/>
  <c r="CI47" i="11"/>
  <c r="FN233" i="11"/>
  <c r="FN252" i="11"/>
  <c r="FO236" i="11"/>
  <c r="FP203" i="11"/>
  <c r="CL204" i="11"/>
  <c r="CJ245" i="11"/>
  <c r="CI211" i="11"/>
  <c r="FO211" i="11" s="1"/>
  <c r="CK220" i="11"/>
  <c r="FQ220" i="11" s="1"/>
  <c r="CK203" i="11"/>
  <c r="CI241" i="11"/>
  <c r="FO241" i="11" s="1"/>
  <c r="CI233" i="11"/>
  <c r="CI252" i="11"/>
  <c r="CI225" i="11"/>
  <c r="FO225" i="11" s="1"/>
  <c r="CJ236" i="11"/>
  <c r="CK217" i="11"/>
  <c r="FQ217" i="11" s="1"/>
  <c r="CI191" i="11"/>
  <c r="CK212" i="11"/>
  <c r="FQ212" i="11" s="1"/>
  <c r="CL257" i="11"/>
  <c r="CK183" i="11"/>
  <c r="FP239" i="11"/>
  <c r="FP245" i="11"/>
  <c r="CK239" i="11"/>
  <c r="CI180" i="11"/>
  <c r="FO180" i="11" s="1"/>
  <c r="CL199" i="11"/>
  <c r="FR199" i="11" s="1"/>
  <c r="FN238" i="11"/>
  <c r="CI230" i="11"/>
  <c r="CI238" i="11"/>
  <c r="CI242" i="11"/>
  <c r="FO242" i="11" s="1"/>
  <c r="CK246" i="11"/>
  <c r="FN230" i="11"/>
  <c r="CI209" i="11"/>
  <c r="FO209" i="11" s="1"/>
  <c r="FO201" i="11"/>
  <c r="CJ240" i="11"/>
  <c r="FN205" i="11"/>
  <c r="CI186" i="11"/>
  <c r="FO186" i="11" s="1"/>
  <c r="CJ91" i="11"/>
  <c r="CK193" i="11"/>
  <c r="CJ201" i="11"/>
  <c r="CK174" i="11"/>
  <c r="CK249" i="11"/>
  <c r="FQ249" i="11" s="1"/>
  <c r="CJ205" i="11"/>
  <c r="FN251" i="11"/>
  <c r="CL169" i="11"/>
  <c r="CI177" i="11"/>
  <c r="FO177" i="11" s="1"/>
  <c r="CL153" i="11"/>
  <c r="CJ251" i="11"/>
  <c r="CJ159" i="11"/>
  <c r="FO259" i="11"/>
  <c r="FN258" i="11"/>
  <c r="FN200" i="11"/>
  <c r="FN254" i="11"/>
  <c r="CJ259" i="11"/>
  <c r="CI200" i="11"/>
  <c r="CI254" i="11"/>
  <c r="CJ196" i="11"/>
  <c r="CI258" i="11"/>
  <c r="FP256" i="11"/>
  <c r="FO223" i="11"/>
  <c r="FO234" i="11"/>
  <c r="FN198" i="11"/>
  <c r="CK247" i="11"/>
  <c r="CI79" i="11"/>
  <c r="CJ223" i="11"/>
  <c r="CJ231" i="11"/>
  <c r="CK250" i="11"/>
  <c r="FP247" i="11"/>
  <c r="CI198" i="11"/>
  <c r="CI68" i="11"/>
  <c r="CK189" i="11"/>
  <c r="FN244" i="11"/>
  <c r="CL232" i="11"/>
  <c r="CJ234" i="11"/>
  <c r="FP234" i="11" s="1"/>
  <c r="CK256" i="11"/>
  <c r="CJ190" i="11"/>
  <c r="CJ237" i="11"/>
  <c r="FP237" i="11" s="1"/>
  <c r="CJ51" i="11"/>
  <c r="CJ85" i="11"/>
  <c r="CI244" i="11"/>
  <c r="CK222" i="11"/>
  <c r="FO253" i="11"/>
  <c r="FN221" i="11"/>
  <c r="FP214" i="11"/>
  <c r="FO224" i="11"/>
  <c r="FP207" i="11"/>
  <c r="FO215" i="11"/>
  <c r="FO228" i="11"/>
  <c r="FN226" i="11"/>
  <c r="FP210" i="11"/>
  <c r="CJ65" i="11"/>
  <c r="CI182" i="11"/>
  <c r="FO182" i="11" s="1"/>
  <c r="CJ92" i="11"/>
  <c r="CK175" i="11"/>
  <c r="CJ228" i="11"/>
  <c r="CI184" i="11"/>
  <c r="FO184" i="11" s="1"/>
  <c r="FO229" i="11"/>
  <c r="CJ67" i="11"/>
  <c r="CJ229" i="11"/>
  <c r="CK219" i="11"/>
  <c r="FQ219" i="11" s="1"/>
  <c r="CK210" i="11"/>
  <c r="CJ168" i="11"/>
  <c r="CK214" i="11"/>
  <c r="CJ157" i="11"/>
  <c r="FN46" i="11"/>
  <c r="CL178" i="11"/>
  <c r="CK235" i="11"/>
  <c r="CN161" i="11"/>
  <c r="CM161" i="11"/>
  <c r="CK216" i="11"/>
  <c r="CI84" i="11"/>
  <c r="CI226" i="11"/>
  <c r="CJ57" i="11"/>
  <c r="CJ253" i="11"/>
  <c r="CJ202" i="11"/>
  <c r="CJ165" i="11"/>
  <c r="CJ194" i="11"/>
  <c r="CJ224" i="11"/>
  <c r="CK207" i="11"/>
  <c r="FQ207" i="11" s="1"/>
  <c r="CI46" i="11"/>
  <c r="FO46" i="11" s="1"/>
  <c r="CJ215" i="11"/>
  <c r="CJ188" i="11"/>
  <c r="CI221" i="11"/>
  <c r="CJ44" i="11"/>
  <c r="CJ185" i="11"/>
  <c r="CL192" i="11"/>
  <c r="CJ12" i="11"/>
  <c r="FP12" i="11" s="1"/>
  <c r="CJ119" i="11"/>
  <c r="CI59" i="11"/>
  <c r="FO216" i="11"/>
  <c r="CJ248" i="11"/>
  <c r="CJ149" i="11"/>
  <c r="CJ131" i="11"/>
  <c r="CI117" i="11"/>
  <c r="CL105" i="11"/>
  <c r="FO255" i="11"/>
  <c r="FN197" i="11"/>
  <c r="FO218" i="11"/>
  <c r="FO213" i="11"/>
  <c r="CJ22" i="11"/>
  <c r="CJ30" i="11"/>
  <c r="CJ172" i="11"/>
  <c r="CJ81" i="11"/>
  <c r="CJ20" i="11"/>
  <c r="CJ181" i="11"/>
  <c r="CJ179" i="11"/>
  <c r="CK208" i="11"/>
  <c r="FQ208" i="11" s="1"/>
  <c r="CJ61" i="11"/>
  <c r="CJ69" i="11"/>
  <c r="CI197" i="11"/>
  <c r="CJ49" i="11"/>
  <c r="CI106" i="11"/>
  <c r="CJ77" i="11"/>
  <c r="CJ218" i="11"/>
  <c r="CJ213" i="11"/>
  <c r="CI13" i="11"/>
  <c r="FO13" i="11" s="1"/>
  <c r="CJ255" i="11"/>
  <c r="CJ21" i="11"/>
  <c r="CL26" i="11"/>
  <c r="CJ18" i="11"/>
  <c r="CI37" i="11"/>
  <c r="FO37" i="11" s="1"/>
  <c r="CK15" i="11"/>
  <c r="CI6" i="11"/>
  <c r="CI29" i="11"/>
  <c r="FO29" i="11" s="1"/>
  <c r="CL38" i="11"/>
  <c r="CJ9" i="11"/>
  <c r="CK23" i="11"/>
  <c r="CK27" i="11"/>
  <c r="CK5" i="11"/>
  <c r="FP235" i="11"/>
  <c r="CJ33" i="11"/>
  <c r="CJ17" i="11"/>
  <c r="CJ25" i="11"/>
  <c r="CJ19" i="11"/>
  <c r="CJ10" i="11"/>
  <c r="CL14" i="11"/>
  <c r="CJ41" i="11"/>
  <c r="CL42" i="11"/>
  <c r="CJ45" i="11"/>
  <c r="FP45" i="11" s="1"/>
  <c r="FP243" i="11"/>
  <c r="FO246" i="11"/>
  <c r="FO202" i="11"/>
  <c r="FN195" i="11"/>
  <c r="FO250" i="11"/>
  <c r="FR206" i="11"/>
  <c r="FP193" i="11"/>
  <c r="FO240" i="11"/>
  <c r="FQ257" i="11"/>
  <c r="FO194" i="11"/>
  <c r="FP192" i="11"/>
  <c r="FO248" i="11"/>
  <c r="FP232" i="11"/>
  <c r="FP204" i="11"/>
  <c r="FN56" i="11"/>
  <c r="FN79" i="11"/>
  <c r="FN21" i="11"/>
  <c r="FN76" i="11"/>
  <c r="FO74" i="11"/>
  <c r="FN152" i="11"/>
  <c r="FO88" i="11"/>
  <c r="FN60" i="11"/>
  <c r="FN127" i="11"/>
  <c r="FN102" i="11"/>
  <c r="FN23" i="11"/>
  <c r="FN94" i="11"/>
  <c r="FO11" i="11"/>
  <c r="FN170" i="11"/>
  <c r="FP26" i="11"/>
  <c r="FO28" i="11"/>
  <c r="FN157" i="11"/>
  <c r="FN33" i="11"/>
  <c r="FN55" i="11"/>
  <c r="FO57" i="11"/>
  <c r="FN8" i="11"/>
  <c r="FN146" i="11"/>
  <c r="FN98" i="11"/>
  <c r="FO9" i="11"/>
  <c r="FN109" i="11"/>
  <c r="FN117" i="11"/>
  <c r="FN73" i="11"/>
  <c r="FN129" i="11"/>
  <c r="FN93" i="11"/>
  <c r="FN165" i="11"/>
  <c r="FN118" i="11"/>
  <c r="FO80" i="11"/>
  <c r="FN119" i="11"/>
  <c r="FN163" i="11"/>
  <c r="FN104" i="11"/>
  <c r="FN140" i="11"/>
  <c r="FN115" i="11"/>
  <c r="FO14" i="11"/>
  <c r="FN156" i="11"/>
  <c r="FP42" i="11"/>
  <c r="FO64" i="11"/>
  <c r="FN22" i="11"/>
  <c r="FO82" i="11"/>
  <c r="FN145" i="11"/>
  <c r="FN69" i="11"/>
  <c r="FN59" i="11"/>
  <c r="FN169" i="11"/>
  <c r="FO78" i="11"/>
  <c r="FN16" i="11"/>
  <c r="FN43" i="11"/>
  <c r="FN167" i="11"/>
  <c r="FN103" i="11"/>
  <c r="FO70" i="11"/>
  <c r="FO30" i="11"/>
  <c r="FN164" i="11"/>
  <c r="FN144" i="11"/>
  <c r="FN63" i="11"/>
  <c r="FO66" i="11"/>
  <c r="FN116" i="11"/>
  <c r="FN141" i="11"/>
  <c r="FN149" i="11"/>
  <c r="FN85" i="11"/>
  <c r="FN143" i="11"/>
  <c r="FN172" i="11"/>
  <c r="FN75" i="11"/>
  <c r="FN123" i="11"/>
  <c r="FN20" i="11"/>
  <c r="FN142" i="11"/>
  <c r="FP34" i="11"/>
  <c r="FN107" i="11"/>
  <c r="FN151" i="11"/>
  <c r="FO54" i="11"/>
  <c r="FN155" i="11"/>
  <c r="FN67" i="11"/>
  <c r="FN25" i="11"/>
  <c r="FN158" i="11"/>
  <c r="FN51" i="11"/>
  <c r="FN124" i="11"/>
  <c r="FN92" i="11"/>
  <c r="FN128" i="11"/>
  <c r="FN95" i="11"/>
  <c r="FO5" i="11"/>
  <c r="FN47" i="11"/>
  <c r="FO38" i="11"/>
  <c r="FN168" i="11"/>
  <c r="FN65" i="11"/>
  <c r="FN162" i="11"/>
  <c r="FN77" i="11"/>
  <c r="FN90" i="11"/>
  <c r="FN154" i="11"/>
  <c r="FO58" i="11"/>
  <c r="FN110" i="11"/>
  <c r="FN113" i="11"/>
  <c r="FN138" i="11"/>
  <c r="FN52" i="11"/>
  <c r="FO32" i="11"/>
  <c r="FO86" i="11"/>
  <c r="FN53" i="11"/>
  <c r="FN39" i="11"/>
  <c r="FN83" i="11"/>
  <c r="FN135" i="11"/>
  <c r="FN148" i="11"/>
  <c r="FN161" i="11"/>
  <c r="FN6" i="11"/>
  <c r="FN111" i="11"/>
  <c r="FN139" i="11"/>
  <c r="FN106" i="11"/>
  <c r="FN122" i="11"/>
  <c r="FN81" i="11"/>
  <c r="FN19" i="11"/>
  <c r="FN131" i="11"/>
  <c r="FN159" i="11"/>
  <c r="FN18" i="11"/>
  <c r="FN150" i="11"/>
  <c r="FN96" i="11"/>
  <c r="FN89" i="11"/>
  <c r="FN134" i="11"/>
  <c r="FN108" i="11"/>
  <c r="FN97" i="11"/>
  <c r="FN68" i="11"/>
  <c r="FN17" i="11"/>
  <c r="FO41" i="11"/>
  <c r="FN121" i="11"/>
  <c r="FN48" i="11"/>
  <c r="FN91" i="11"/>
  <c r="FO62" i="11"/>
  <c r="FN31" i="11"/>
  <c r="FN136" i="11"/>
  <c r="FN160" i="11"/>
  <c r="FN132" i="11"/>
  <c r="FN40" i="11"/>
  <c r="FN125" i="11"/>
  <c r="FN112" i="11"/>
  <c r="FO50" i="11"/>
  <c r="FN27" i="11"/>
  <c r="FN101" i="11"/>
  <c r="FO36" i="11"/>
  <c r="FN84" i="11"/>
  <c r="FO10" i="11"/>
  <c r="FN100" i="11"/>
  <c r="FN24" i="11"/>
  <c r="FN61" i="11"/>
  <c r="FO15" i="11"/>
  <c r="FO44" i="11"/>
  <c r="FO72" i="11"/>
  <c r="FO178" i="11"/>
  <c r="FO172" i="11"/>
  <c r="FO174" i="11"/>
  <c r="FO24" i="11"/>
  <c r="FO173" i="11"/>
  <c r="FO116" i="11"/>
  <c r="FO19" i="11"/>
  <c r="FP32" i="11"/>
  <c r="FN153" i="11"/>
  <c r="FO97" i="11"/>
  <c r="FO171" i="11"/>
  <c r="FO179" i="11"/>
  <c r="FO189" i="11"/>
  <c r="FO39" i="11"/>
  <c r="FO123" i="11"/>
  <c r="FO162" i="11"/>
  <c r="FO160" i="11"/>
  <c r="FP36" i="11"/>
  <c r="FN171" i="11"/>
  <c r="FO52" i="11"/>
  <c r="FO143" i="11"/>
  <c r="FO75" i="11"/>
  <c r="FO188" i="11"/>
  <c r="FO65" i="11"/>
  <c r="FN147" i="11"/>
  <c r="FO91" i="11"/>
  <c r="FP58" i="11"/>
  <c r="FO110" i="11"/>
  <c r="FO101" i="11"/>
  <c r="FO61" i="11"/>
  <c r="FN105" i="11"/>
  <c r="FO113" i="11"/>
  <c r="FO96" i="11"/>
  <c r="FO185" i="11"/>
  <c r="FO183" i="11"/>
  <c r="FO176" i="11"/>
  <c r="FN137" i="11"/>
  <c r="FO181" i="11"/>
  <c r="FO190" i="11"/>
  <c r="FO187" i="11"/>
  <c r="FO175" i="11"/>
  <c r="FK261" i="11"/>
  <c r="CL4" i="11"/>
  <c r="CG261" i="11"/>
  <c r="AR261" i="11"/>
  <c r="DV261" i="11"/>
  <c r="FL4" i="11"/>
  <c r="CJ47" i="11" l="1"/>
  <c r="FP227" i="11"/>
  <c r="FQ203" i="11"/>
  <c r="FO233" i="11"/>
  <c r="FO252" i="11"/>
  <c r="CL239" i="11"/>
  <c r="CL212" i="11"/>
  <c r="FR212" i="11" s="1"/>
  <c r="CJ225" i="11"/>
  <c r="FP225" i="11" s="1"/>
  <c r="CJ252" i="11"/>
  <c r="CJ233" i="11"/>
  <c r="CJ211" i="11"/>
  <c r="FP211" i="11" s="1"/>
  <c r="CN199" i="11"/>
  <c r="CM199" i="11"/>
  <c r="CN257" i="11"/>
  <c r="CM257" i="11"/>
  <c r="CK236" i="11"/>
  <c r="CL220" i="11"/>
  <c r="FR220" i="11" s="1"/>
  <c r="CN204" i="11"/>
  <c r="CM204" i="11"/>
  <c r="CJ180" i="11"/>
  <c r="FP180" i="11" s="1"/>
  <c r="FQ239" i="11"/>
  <c r="CJ191" i="11"/>
  <c r="CL217" i="11"/>
  <c r="FR217" i="11" s="1"/>
  <c r="CL203" i="11"/>
  <c r="CK245" i="11"/>
  <c r="FQ245" i="11" s="1"/>
  <c r="FO191" i="11"/>
  <c r="CL183" i="11"/>
  <c r="FP236" i="11"/>
  <c r="CJ241" i="11"/>
  <c r="FP241" i="11" s="1"/>
  <c r="FO230" i="11"/>
  <c r="CJ209" i="11"/>
  <c r="FP209" i="11" s="1"/>
  <c r="CL246" i="11"/>
  <c r="CJ238" i="11"/>
  <c r="CJ230" i="11"/>
  <c r="FP230" i="11" s="1"/>
  <c r="FO238" i="11"/>
  <c r="CJ242" i="11"/>
  <c r="FP242" i="11" s="1"/>
  <c r="FP201" i="11"/>
  <c r="CK251" i="11"/>
  <c r="CL249" i="11"/>
  <c r="FR249" i="11" s="1"/>
  <c r="CL174" i="11"/>
  <c r="CL193" i="11"/>
  <c r="CJ186" i="11"/>
  <c r="FP186" i="11" s="1"/>
  <c r="FO205" i="11"/>
  <c r="CN169" i="11"/>
  <c r="CM169" i="11"/>
  <c r="FO251" i="11"/>
  <c r="CJ177" i="11"/>
  <c r="FP177" i="11" s="1"/>
  <c r="CK201" i="11"/>
  <c r="CK91" i="11"/>
  <c r="CN153" i="11"/>
  <c r="CM153" i="11"/>
  <c r="CK159" i="11"/>
  <c r="CK205" i="11"/>
  <c r="CK240" i="11"/>
  <c r="FO200" i="11"/>
  <c r="FO258" i="11"/>
  <c r="FP259" i="11"/>
  <c r="FO254" i="11"/>
  <c r="CJ254" i="11"/>
  <c r="CK259" i="11"/>
  <c r="CJ258" i="11"/>
  <c r="CK196" i="11"/>
  <c r="FP196" i="11"/>
  <c r="CJ200" i="11"/>
  <c r="FP223" i="11"/>
  <c r="FO198" i="11"/>
  <c r="FQ222" i="11"/>
  <c r="FQ256" i="11"/>
  <c r="FP231" i="11"/>
  <c r="CL222" i="11"/>
  <c r="CJ244" i="11"/>
  <c r="CK51" i="11"/>
  <c r="CL256" i="11"/>
  <c r="CM232" i="11"/>
  <c r="CN232" i="11"/>
  <c r="FO244" i="11"/>
  <c r="CL189" i="11"/>
  <c r="FQ247" i="11"/>
  <c r="CK231" i="11"/>
  <c r="FQ231" i="11" s="1"/>
  <c r="CK223" i="11"/>
  <c r="CJ79" i="11"/>
  <c r="CK237" i="11"/>
  <c r="FQ237" i="11" s="1"/>
  <c r="CK85" i="11"/>
  <c r="CK190" i="11"/>
  <c r="CJ198" i="11"/>
  <c r="CL250" i="11"/>
  <c r="CL247" i="11"/>
  <c r="CK234" i="11"/>
  <c r="CJ68" i="11"/>
  <c r="FP215" i="11"/>
  <c r="FP253" i="11"/>
  <c r="FP224" i="11"/>
  <c r="FQ214" i="11"/>
  <c r="FQ210" i="11"/>
  <c r="FP228" i="11"/>
  <c r="FO221" i="11"/>
  <c r="FO226" i="11"/>
  <c r="CK188" i="11"/>
  <c r="CK157" i="11"/>
  <c r="CK168" i="11"/>
  <c r="CL219" i="11"/>
  <c r="FR219" i="11" s="1"/>
  <c r="CK229" i="11"/>
  <c r="CK228" i="11"/>
  <c r="CJ182" i="11"/>
  <c r="FP182" i="11" s="1"/>
  <c r="CK65" i="11"/>
  <c r="CK248" i="11"/>
  <c r="CK119" i="11"/>
  <c r="CK185" i="11"/>
  <c r="CJ46" i="11"/>
  <c r="CK224" i="11"/>
  <c r="CK165" i="11"/>
  <c r="CK253" i="11"/>
  <c r="CN178" i="11"/>
  <c r="CM178" i="11"/>
  <c r="FP216" i="11"/>
  <c r="CK12" i="11"/>
  <c r="CJ221" i="11"/>
  <c r="CK57" i="11"/>
  <c r="CJ226" i="11"/>
  <c r="CJ84" i="11"/>
  <c r="CL214" i="11"/>
  <c r="CL210" i="11"/>
  <c r="CK67" i="11"/>
  <c r="CJ184" i="11"/>
  <c r="FP184" i="11" s="1"/>
  <c r="CL175" i="11"/>
  <c r="CJ59" i="11"/>
  <c r="CN192" i="11"/>
  <c r="CM192" i="11"/>
  <c r="CK44" i="11"/>
  <c r="CK215" i="11"/>
  <c r="CL207" i="11"/>
  <c r="FR207" i="11" s="1"/>
  <c r="CK194" i="11"/>
  <c r="CK202" i="11"/>
  <c r="FP229" i="11"/>
  <c r="CL216" i="11"/>
  <c r="CL235" i="11"/>
  <c r="CK92" i="11"/>
  <c r="CN105" i="11"/>
  <c r="CM105" i="11"/>
  <c r="CK131" i="11"/>
  <c r="CJ117" i="11"/>
  <c r="CK149" i="11"/>
  <c r="FP213" i="11"/>
  <c r="FO197" i="11"/>
  <c r="FP255" i="11"/>
  <c r="FP218" i="11"/>
  <c r="CK213" i="11"/>
  <c r="CK77" i="11"/>
  <c r="CK69" i="11"/>
  <c r="CL208" i="11"/>
  <c r="FR208" i="11" s="1"/>
  <c r="CJ106" i="11"/>
  <c r="CK49" i="11"/>
  <c r="CJ197" i="11"/>
  <c r="CK61" i="11"/>
  <c r="CK20" i="11"/>
  <c r="CK172" i="11"/>
  <c r="CK30" i="11"/>
  <c r="CK22" i="11"/>
  <c r="CK255" i="11"/>
  <c r="CK218" i="11"/>
  <c r="CJ13" i="11"/>
  <c r="FP13" i="11" s="1"/>
  <c r="CK179" i="11"/>
  <c r="CK181" i="11"/>
  <c r="CK81" i="11"/>
  <c r="CK25" i="11"/>
  <c r="CK33" i="11"/>
  <c r="FQ235" i="11"/>
  <c r="CN42" i="11"/>
  <c r="CM42" i="11"/>
  <c r="CM14" i="11"/>
  <c r="CN14" i="11"/>
  <c r="CK17" i="11"/>
  <c r="CL5" i="11"/>
  <c r="CL23" i="11"/>
  <c r="CJ29" i="11"/>
  <c r="FP29" i="11" s="1"/>
  <c r="CL15" i="11"/>
  <c r="CK18" i="11"/>
  <c r="CK19" i="11"/>
  <c r="CK9" i="11"/>
  <c r="CK21" i="11"/>
  <c r="CK45" i="11"/>
  <c r="FQ45" i="11" s="1"/>
  <c r="CK41" i="11"/>
  <c r="CK10" i="11"/>
  <c r="CL27" i="11"/>
  <c r="CM38" i="11"/>
  <c r="CN38" i="11"/>
  <c r="CJ6" i="11"/>
  <c r="CJ37" i="11"/>
  <c r="FP37" i="11" s="1"/>
  <c r="CM26" i="11"/>
  <c r="CN26" i="11"/>
  <c r="FP246" i="11"/>
  <c r="FQ243" i="11"/>
  <c r="FP250" i="11"/>
  <c r="FO195" i="11"/>
  <c r="FP202" i="11"/>
  <c r="FT206" i="11"/>
  <c r="FS206" i="11"/>
  <c r="FQ193" i="11"/>
  <c r="FQ204" i="11"/>
  <c r="FQ232" i="11"/>
  <c r="FP248" i="11"/>
  <c r="FQ192" i="11"/>
  <c r="FP194" i="11"/>
  <c r="FR257" i="11"/>
  <c r="FP240" i="11"/>
  <c r="FO151" i="11"/>
  <c r="FO77" i="11"/>
  <c r="FO164" i="11"/>
  <c r="FO27" i="11"/>
  <c r="FO104" i="11"/>
  <c r="FO156" i="11"/>
  <c r="FO21" i="11"/>
  <c r="FO168" i="11"/>
  <c r="FO112" i="11"/>
  <c r="FO148" i="11"/>
  <c r="FO135" i="11"/>
  <c r="FO69" i="11"/>
  <c r="FO47" i="11"/>
  <c r="FO149" i="11"/>
  <c r="FO117" i="11"/>
  <c r="FO139" i="11"/>
  <c r="FO51" i="11"/>
  <c r="FO105" i="11"/>
  <c r="FO100" i="11"/>
  <c r="FO119" i="11"/>
  <c r="FO166" i="11"/>
  <c r="FO83" i="11"/>
  <c r="FO150" i="11"/>
  <c r="FO73" i="11"/>
  <c r="FO17" i="11"/>
  <c r="FO53" i="11"/>
  <c r="FO109" i="11"/>
  <c r="FO144" i="11"/>
  <c r="FO167" i="11"/>
  <c r="FO126" i="11"/>
  <c r="FO68" i="11"/>
  <c r="FP5" i="11"/>
  <c r="FO85" i="11"/>
  <c r="FO22" i="11"/>
  <c r="FO94" i="11"/>
  <c r="FO134" i="11"/>
  <c r="FP9" i="11"/>
  <c r="FO122" i="11"/>
  <c r="FP62" i="11"/>
  <c r="FO93" i="11"/>
  <c r="FQ34" i="11"/>
  <c r="FO169" i="11"/>
  <c r="FO163" i="11"/>
  <c r="FO16" i="11"/>
  <c r="FO102" i="11"/>
  <c r="FO90" i="11"/>
  <c r="FO170" i="11"/>
  <c r="FO124" i="11"/>
  <c r="FO43" i="11"/>
  <c r="FO76" i="11"/>
  <c r="FO159" i="11"/>
  <c r="FO81" i="11"/>
  <c r="FP66" i="11"/>
  <c r="FQ26" i="11"/>
  <c r="FO132" i="11"/>
  <c r="FO142" i="11"/>
  <c r="FP38" i="11"/>
  <c r="FO79" i="11"/>
  <c r="FO152" i="11"/>
  <c r="FO89" i="11"/>
  <c r="FP57" i="11"/>
  <c r="FP10" i="11"/>
  <c r="FP64" i="11"/>
  <c r="FO6" i="11"/>
  <c r="FO48" i="11"/>
  <c r="FO153" i="11"/>
  <c r="FO145" i="11"/>
  <c r="FO129" i="11"/>
  <c r="FO128" i="11"/>
  <c r="FO158" i="11"/>
  <c r="FO84" i="11"/>
  <c r="FO107" i="11"/>
  <c r="FP78" i="11"/>
  <c r="FO56" i="11"/>
  <c r="FP72" i="11"/>
  <c r="FO140" i="11"/>
  <c r="FO127" i="11"/>
  <c r="FO125" i="11"/>
  <c r="FO59" i="11"/>
  <c r="FO98" i="11"/>
  <c r="FP88" i="11"/>
  <c r="FO20" i="11"/>
  <c r="FO92" i="11"/>
  <c r="FO121" i="11"/>
  <c r="FO141" i="11"/>
  <c r="FO155" i="11"/>
  <c r="FP11" i="11"/>
  <c r="FQ42" i="11"/>
  <c r="FO49" i="11"/>
  <c r="FP70" i="11"/>
  <c r="FO154" i="11"/>
  <c r="FO106" i="11"/>
  <c r="FO33" i="11"/>
  <c r="FO25" i="11"/>
  <c r="FP41" i="11"/>
  <c r="FO18" i="11"/>
  <c r="FO23" i="11"/>
  <c r="FP44" i="11"/>
  <c r="FO8" i="11"/>
  <c r="FO103" i="11"/>
  <c r="FP50" i="11"/>
  <c r="FO165" i="11"/>
  <c r="FP15" i="11"/>
  <c r="FO40" i="11"/>
  <c r="FO111" i="11"/>
  <c r="FO108" i="11"/>
  <c r="FO67" i="11"/>
  <c r="FO133" i="11"/>
  <c r="FO146" i="11"/>
  <c r="FP30" i="11"/>
  <c r="FP80" i="11"/>
  <c r="FP54" i="11"/>
  <c r="FO136" i="11"/>
  <c r="FP14" i="11"/>
  <c r="FO131" i="11"/>
  <c r="FO55" i="11"/>
  <c r="FO157" i="11"/>
  <c r="FP28" i="11"/>
  <c r="FO118" i="11"/>
  <c r="FO31" i="11"/>
  <c r="FO161" i="11"/>
  <c r="FP86" i="11"/>
  <c r="FP82" i="11"/>
  <c r="FO138" i="11"/>
  <c r="FP74" i="11"/>
  <c r="FP7" i="11"/>
  <c r="FO95" i="11"/>
  <c r="FO63" i="11"/>
  <c r="FO60" i="11"/>
  <c r="FO115" i="11"/>
  <c r="FP175" i="11"/>
  <c r="FP187" i="11"/>
  <c r="FP155" i="11"/>
  <c r="FP183" i="11"/>
  <c r="FP43" i="11"/>
  <c r="FP118" i="11"/>
  <c r="FP147" i="11"/>
  <c r="FP19" i="11"/>
  <c r="FP188" i="11"/>
  <c r="FP158" i="11"/>
  <c r="FP190" i="11"/>
  <c r="FP49" i="11"/>
  <c r="FO130" i="11"/>
  <c r="FP91" i="11"/>
  <c r="FP154" i="11"/>
  <c r="FP23" i="11"/>
  <c r="FP55" i="11"/>
  <c r="FQ32" i="11"/>
  <c r="FP173" i="11"/>
  <c r="FO114" i="11"/>
  <c r="FO87" i="11"/>
  <c r="FP178" i="11"/>
  <c r="FO71" i="11"/>
  <c r="FQ28" i="11"/>
  <c r="FP120" i="11"/>
  <c r="FQ86" i="11"/>
  <c r="FP179" i="11"/>
  <c r="FO35" i="11"/>
  <c r="FP181" i="11"/>
  <c r="FP176" i="11"/>
  <c r="FP185" i="11"/>
  <c r="FO120" i="11"/>
  <c r="FO99" i="11"/>
  <c r="FP189" i="11"/>
  <c r="FO147" i="11"/>
  <c r="FP174" i="11"/>
  <c r="FP172" i="11"/>
  <c r="FO137" i="11"/>
  <c r="FQ36" i="11"/>
  <c r="FP65" i="11"/>
  <c r="CM4" i="11"/>
  <c r="FL261" i="11"/>
  <c r="CH261" i="11"/>
  <c r="DW261" i="11"/>
  <c r="FM4" i="11"/>
  <c r="AS261" i="11"/>
  <c r="FT199" i="11" l="1"/>
  <c r="FQ227" i="11"/>
  <c r="CK47" i="11"/>
  <c r="FR203" i="11"/>
  <c r="FP191" i="11"/>
  <c r="FP252" i="11"/>
  <c r="FP233" i="11"/>
  <c r="FS199" i="11"/>
  <c r="CL245" i="11"/>
  <c r="CN217" i="11"/>
  <c r="CM217" i="11"/>
  <c r="FR239" i="11"/>
  <c r="CN220" i="11"/>
  <c r="CM220" i="11"/>
  <c r="FS220" i="11" s="1"/>
  <c r="CK252" i="11"/>
  <c r="CL236" i="11"/>
  <c r="CN239" i="11"/>
  <c r="CM239" i="11"/>
  <c r="CN203" i="11"/>
  <c r="CM203" i="11"/>
  <c r="CK191" i="11"/>
  <c r="CN212" i="11"/>
  <c r="CM212" i="11"/>
  <c r="CN183" i="11"/>
  <c r="CM183" i="11"/>
  <c r="CK241" i="11"/>
  <c r="FQ241" i="11" s="1"/>
  <c r="CK180" i="11"/>
  <c r="FQ180" i="11" s="1"/>
  <c r="FQ236" i="11"/>
  <c r="CK211" i="11"/>
  <c r="FQ211" i="11" s="1"/>
  <c r="CK233" i="11"/>
  <c r="CK225" i="11"/>
  <c r="CK238" i="11"/>
  <c r="CK209" i="11"/>
  <c r="FQ209" i="11" s="1"/>
  <c r="CK242" i="11"/>
  <c r="FQ242" i="11" s="1"/>
  <c r="FP238" i="11"/>
  <c r="CN246" i="11"/>
  <c r="CM246" i="11"/>
  <c r="CK230" i="11"/>
  <c r="FQ201" i="11"/>
  <c r="CK186" i="11"/>
  <c r="FQ186" i="11" s="1"/>
  <c r="CN174" i="11"/>
  <c r="CM174" i="11"/>
  <c r="CL201" i="11"/>
  <c r="FP251" i="11"/>
  <c r="CL240" i="11"/>
  <c r="CL159" i="11"/>
  <c r="FP205" i="11"/>
  <c r="CL205" i="11"/>
  <c r="CL91" i="11"/>
  <c r="CK177" i="11"/>
  <c r="FQ177" i="11" s="1"/>
  <c r="CN193" i="11"/>
  <c r="CM193" i="11"/>
  <c r="CN249" i="11"/>
  <c r="CM249" i="11"/>
  <c r="FS249" i="11" s="1"/>
  <c r="CL251" i="11"/>
  <c r="FQ196" i="11"/>
  <c r="FP254" i="11"/>
  <c r="FP258" i="11"/>
  <c r="FP200" i="11"/>
  <c r="CK254" i="11"/>
  <c r="FQ259" i="11"/>
  <c r="CK200" i="11"/>
  <c r="CL196" i="11"/>
  <c r="CK258" i="11"/>
  <c r="CL259" i="11"/>
  <c r="FQ234" i="11"/>
  <c r="FR256" i="11"/>
  <c r="FR222" i="11"/>
  <c r="FQ223" i="11"/>
  <c r="CM250" i="11"/>
  <c r="CN250" i="11"/>
  <c r="CK198" i="11"/>
  <c r="CL85" i="11"/>
  <c r="CK79" i="11"/>
  <c r="CL223" i="11"/>
  <c r="FR223" i="11" s="1"/>
  <c r="FR247" i="11"/>
  <c r="FP244" i="11"/>
  <c r="CN256" i="11"/>
  <c r="CM256" i="11"/>
  <c r="CN222" i="11"/>
  <c r="CM222" i="11"/>
  <c r="CK68" i="11"/>
  <c r="CL234" i="11"/>
  <c r="FP198" i="11"/>
  <c r="CL190" i="11"/>
  <c r="CK244" i="11"/>
  <c r="CM247" i="11"/>
  <c r="CN247" i="11"/>
  <c r="CL237" i="11"/>
  <c r="FR237" i="11" s="1"/>
  <c r="CL231" i="11"/>
  <c r="CN189" i="11"/>
  <c r="CM189" i="11"/>
  <c r="CL51" i="11"/>
  <c r="FQ228" i="11"/>
  <c r="FQ215" i="11"/>
  <c r="FP226" i="11"/>
  <c r="FR210" i="11"/>
  <c r="FP221" i="11"/>
  <c r="FQ253" i="11"/>
  <c r="FQ224" i="11"/>
  <c r="CL229" i="11"/>
  <c r="CL194" i="11"/>
  <c r="CN175" i="11"/>
  <c r="CM175" i="11"/>
  <c r="CK184" i="11"/>
  <c r="FQ184" i="11" s="1"/>
  <c r="CN210" i="11"/>
  <c r="CM210" i="11"/>
  <c r="CK84" i="11"/>
  <c r="FQ216" i="11"/>
  <c r="CL165" i="11"/>
  <c r="CK46" i="11"/>
  <c r="FQ46" i="11" s="1"/>
  <c r="CL65" i="11"/>
  <c r="CL228" i="11"/>
  <c r="CL44" i="11"/>
  <c r="CK221" i="11"/>
  <c r="CL168" i="11"/>
  <c r="FR214" i="11"/>
  <c r="CN216" i="11"/>
  <c r="CM216" i="11"/>
  <c r="CL215" i="11"/>
  <c r="CL57" i="11"/>
  <c r="CN219" i="11"/>
  <c r="CM219" i="11"/>
  <c r="FS219" i="11" s="1"/>
  <c r="CL157" i="11"/>
  <c r="CN235" i="11"/>
  <c r="CM235" i="11"/>
  <c r="CK226" i="11"/>
  <c r="FQ229" i="11"/>
  <c r="FP46" i="11"/>
  <c r="CL92" i="11"/>
  <c r="CL202" i="11"/>
  <c r="CN207" i="11"/>
  <c r="CM207" i="11"/>
  <c r="FS207" i="11" s="1"/>
  <c r="CK59" i="11"/>
  <c r="CL67" i="11"/>
  <c r="CN214" i="11"/>
  <c r="CM214" i="11"/>
  <c r="CL12" i="11"/>
  <c r="CL253" i="11"/>
  <c r="CL224" i="11"/>
  <c r="CL185" i="11"/>
  <c r="CL119" i="11"/>
  <c r="CL248" i="11"/>
  <c r="CK182" i="11"/>
  <c r="FQ182" i="11" s="1"/>
  <c r="CL188" i="11"/>
  <c r="CL149" i="11"/>
  <c r="CL131" i="11"/>
  <c r="CK117" i="11"/>
  <c r="FQ218" i="11"/>
  <c r="FP197" i="11"/>
  <c r="FQ213" i="11"/>
  <c r="FQ255" i="11"/>
  <c r="CL69" i="11"/>
  <c r="CL218" i="11"/>
  <c r="CL172" i="11"/>
  <c r="CK197" i="11"/>
  <c r="CK106" i="11"/>
  <c r="CL213" i="11"/>
  <c r="CL181" i="11"/>
  <c r="CK13" i="11"/>
  <c r="CL22" i="11"/>
  <c r="CL81" i="11"/>
  <c r="CL179" i="11"/>
  <c r="CL30" i="11"/>
  <c r="CN208" i="11"/>
  <c r="CM208" i="11"/>
  <c r="FS208" i="11" s="1"/>
  <c r="CL77" i="11"/>
  <c r="CL255" i="11"/>
  <c r="CL20" i="11"/>
  <c r="CL61" i="11"/>
  <c r="CL49" i="11"/>
  <c r="CL9" i="11"/>
  <c r="CL19" i="11"/>
  <c r="CK37" i="11"/>
  <c r="FQ37" i="11" s="1"/>
  <c r="CL10" i="11"/>
  <c r="CL45" i="11"/>
  <c r="CN15" i="11"/>
  <c r="CM15" i="11"/>
  <c r="CN5" i="11"/>
  <c r="CM5" i="11"/>
  <c r="CL17" i="11"/>
  <c r="CL33" i="11"/>
  <c r="CK29" i="11"/>
  <c r="FQ29" i="11" s="1"/>
  <c r="CK6" i="11"/>
  <c r="CN27" i="11"/>
  <c r="CM27" i="11"/>
  <c r="CL41" i="11"/>
  <c r="CL21" i="11"/>
  <c r="CL18" i="11"/>
  <c r="CN23" i="11"/>
  <c r="CM23" i="11"/>
  <c r="FR235" i="11"/>
  <c r="CL25" i="11"/>
  <c r="FQ202" i="11"/>
  <c r="FQ246" i="11"/>
  <c r="FP195" i="11"/>
  <c r="FQ250" i="11"/>
  <c r="FR243" i="11"/>
  <c r="FR193" i="11"/>
  <c r="FQ240" i="11"/>
  <c r="FS212" i="11"/>
  <c r="FQ248" i="11"/>
  <c r="FR204" i="11"/>
  <c r="FT257" i="11"/>
  <c r="FS257" i="11"/>
  <c r="FQ194" i="11"/>
  <c r="FR192" i="11"/>
  <c r="FR232" i="11"/>
  <c r="FP20" i="11"/>
  <c r="FP104" i="11"/>
  <c r="FP103" i="11"/>
  <c r="FP115" i="11"/>
  <c r="FQ74" i="11"/>
  <c r="FP107" i="11"/>
  <c r="FP81" i="11"/>
  <c r="FP123" i="11"/>
  <c r="FP67" i="11"/>
  <c r="FP117" i="11"/>
  <c r="FP128" i="11"/>
  <c r="FP85" i="11"/>
  <c r="FQ10" i="11"/>
  <c r="FP83" i="11"/>
  <c r="FP51" i="11"/>
  <c r="FP131" i="11"/>
  <c r="FP148" i="11"/>
  <c r="FQ54" i="11"/>
  <c r="FQ50" i="11"/>
  <c r="FP77" i="11"/>
  <c r="FP137" i="11"/>
  <c r="FP167" i="11"/>
  <c r="FP122" i="11"/>
  <c r="FP140" i="11"/>
  <c r="FP165" i="11"/>
  <c r="FQ72" i="11"/>
  <c r="FR34" i="11"/>
  <c r="FP98" i="11"/>
  <c r="FP17" i="11"/>
  <c r="FP76" i="11"/>
  <c r="FQ58" i="11"/>
  <c r="FP168" i="11"/>
  <c r="FP71" i="11"/>
  <c r="FP113" i="11"/>
  <c r="FP134" i="11"/>
  <c r="FP56" i="11"/>
  <c r="FP127" i="11"/>
  <c r="FP35" i="11"/>
  <c r="FP89" i="11"/>
  <c r="FP149" i="11"/>
  <c r="FQ15" i="11"/>
  <c r="FQ88" i="11"/>
  <c r="FP163" i="11"/>
  <c r="FP102" i="11"/>
  <c r="FP106" i="11"/>
  <c r="FP105" i="11"/>
  <c r="FP129" i="11"/>
  <c r="FP124" i="11"/>
  <c r="FP6" i="11"/>
  <c r="FP27" i="11"/>
  <c r="FP59" i="11"/>
  <c r="FP135" i="11"/>
  <c r="FP144" i="11"/>
  <c r="FP150" i="11"/>
  <c r="FP8" i="11"/>
  <c r="FQ11" i="11"/>
  <c r="FP138" i="11"/>
  <c r="FP52" i="11"/>
  <c r="FP18" i="11"/>
  <c r="FP21" i="11"/>
  <c r="FP111" i="11"/>
  <c r="FP39" i="11"/>
  <c r="FP99" i="11"/>
  <c r="FP125" i="11"/>
  <c r="FP157" i="11"/>
  <c r="FQ66" i="11"/>
  <c r="FP170" i="11"/>
  <c r="FP25" i="11"/>
  <c r="FP141" i="11"/>
  <c r="FQ78" i="11"/>
  <c r="FP146" i="11"/>
  <c r="FP16" i="11"/>
  <c r="FP108" i="11"/>
  <c r="FP109" i="11"/>
  <c r="FQ82" i="11"/>
  <c r="FP31" i="11"/>
  <c r="FP69" i="11"/>
  <c r="FP145" i="11"/>
  <c r="FP156" i="11"/>
  <c r="FQ57" i="11"/>
  <c r="FP93" i="11"/>
  <c r="FQ38" i="11"/>
  <c r="FQ70" i="11"/>
  <c r="FP152" i="11"/>
  <c r="FP96" i="11"/>
  <c r="FP90" i="11"/>
  <c r="FP119" i="11"/>
  <c r="FQ44" i="11"/>
  <c r="FP169" i="11"/>
  <c r="FP132" i="11"/>
  <c r="FP151" i="11"/>
  <c r="FQ9" i="11"/>
  <c r="FP94" i="11"/>
  <c r="FQ12" i="11"/>
  <c r="FP142" i="11"/>
  <c r="FP153" i="11"/>
  <c r="FP95" i="11"/>
  <c r="FP166" i="11"/>
  <c r="FR26" i="11"/>
  <c r="FP110" i="11"/>
  <c r="FQ5" i="11"/>
  <c r="FQ64" i="11"/>
  <c r="FP53" i="11"/>
  <c r="FP87" i="11"/>
  <c r="FP48" i="11"/>
  <c r="FP63" i="11"/>
  <c r="FP73" i="11"/>
  <c r="FP161" i="11"/>
  <c r="FP22" i="11"/>
  <c r="FP68" i="11"/>
  <c r="FQ62" i="11"/>
  <c r="FP100" i="11"/>
  <c r="FP139" i="11"/>
  <c r="FP159" i="11"/>
  <c r="FP136" i="11"/>
  <c r="FQ80" i="11"/>
  <c r="FP164" i="11"/>
  <c r="FP133" i="11"/>
  <c r="FP40" i="11"/>
  <c r="FP84" i="11"/>
  <c r="FP126" i="11"/>
  <c r="FP116" i="11"/>
  <c r="FP75" i="11"/>
  <c r="FQ41" i="11"/>
  <c r="FP92" i="11"/>
  <c r="FP47" i="11"/>
  <c r="FP112" i="11"/>
  <c r="FR42" i="11"/>
  <c r="FP61" i="11"/>
  <c r="FP121" i="11"/>
  <c r="FP60" i="11"/>
  <c r="FP79" i="11"/>
  <c r="FP143" i="11"/>
  <c r="FQ176" i="11"/>
  <c r="FQ95" i="11"/>
  <c r="FQ159" i="11"/>
  <c r="FQ116" i="11"/>
  <c r="FQ49" i="11"/>
  <c r="FQ188" i="11"/>
  <c r="FQ94" i="11"/>
  <c r="FR7" i="11"/>
  <c r="FR14" i="11"/>
  <c r="FQ190" i="11"/>
  <c r="FP97" i="11"/>
  <c r="FQ179" i="11"/>
  <c r="FP130" i="11"/>
  <c r="FQ178" i="11"/>
  <c r="FQ172" i="11"/>
  <c r="FQ160" i="11"/>
  <c r="FQ174" i="11"/>
  <c r="FQ185" i="11"/>
  <c r="FQ181" i="11"/>
  <c r="FP114" i="11"/>
  <c r="FP171" i="11"/>
  <c r="FQ173" i="11"/>
  <c r="FP160" i="11"/>
  <c r="FQ121" i="11"/>
  <c r="FP24" i="11"/>
  <c r="FQ187" i="11"/>
  <c r="FS42" i="11"/>
  <c r="FQ183" i="11"/>
  <c r="FQ147" i="11"/>
  <c r="FQ189" i="11"/>
  <c r="FP162" i="11"/>
  <c r="FQ162" i="11"/>
  <c r="FP101" i="11"/>
  <c r="FQ154" i="11"/>
  <c r="FQ7" i="11"/>
  <c r="FQ14" i="11"/>
  <c r="FQ30" i="11"/>
  <c r="FQ118" i="11"/>
  <c r="FP33" i="11"/>
  <c r="FQ175" i="11"/>
  <c r="FQ155" i="11"/>
  <c r="FM261" i="11"/>
  <c r="CN4" i="11"/>
  <c r="AT261" i="11"/>
  <c r="CI261" i="11"/>
  <c r="DX261" i="11"/>
  <c r="FN4" i="11"/>
  <c r="FT212" i="11" l="1"/>
  <c r="FT217" i="11"/>
  <c r="CL47" i="11"/>
  <c r="FT220" i="11"/>
  <c r="FR227" i="11"/>
  <c r="FQ233" i="11"/>
  <c r="FT239" i="11"/>
  <c r="FS239" i="11"/>
  <c r="FQ191" i="11"/>
  <c r="FQ225" i="11"/>
  <c r="FR236" i="11"/>
  <c r="FS203" i="11"/>
  <c r="FT203" i="11"/>
  <c r="CL252" i="11"/>
  <c r="FR252" i="11" s="1"/>
  <c r="CM245" i="11"/>
  <c r="CN245" i="11"/>
  <c r="CL225" i="11"/>
  <c r="CM236" i="11"/>
  <c r="CN236" i="11"/>
  <c r="FQ252" i="11"/>
  <c r="FS217" i="11"/>
  <c r="CL180" i="11"/>
  <c r="FR180" i="11" s="1"/>
  <c r="CL241" i="11"/>
  <c r="CL233" i="11"/>
  <c r="FR233" i="11" s="1"/>
  <c r="FT249" i="11"/>
  <c r="CL211" i="11"/>
  <c r="FR211" i="11" s="1"/>
  <c r="CL191" i="11"/>
  <c r="FR245" i="11"/>
  <c r="FQ230" i="11"/>
  <c r="FQ238" i="11"/>
  <c r="CL242" i="11"/>
  <c r="FR242" i="11" s="1"/>
  <c r="CL238" i="11"/>
  <c r="CL230" i="11"/>
  <c r="FR230" i="11" s="1"/>
  <c r="CL209" i="11"/>
  <c r="FR209" i="11" s="1"/>
  <c r="FR201" i="11"/>
  <c r="CL177" i="11"/>
  <c r="FR177" i="11" s="1"/>
  <c r="CN205" i="11"/>
  <c r="CM205" i="11"/>
  <c r="CN251" i="11"/>
  <c r="CM251" i="11"/>
  <c r="CN159" i="11"/>
  <c r="CM159" i="11"/>
  <c r="CN240" i="11"/>
  <c r="CM240" i="11"/>
  <c r="CN201" i="11"/>
  <c r="CM201" i="11"/>
  <c r="FS201" i="11" s="1"/>
  <c r="FQ251" i="11"/>
  <c r="CL186" i="11"/>
  <c r="FR186" i="11" s="1"/>
  <c r="FT219" i="11"/>
  <c r="CN91" i="11"/>
  <c r="CM91" i="11"/>
  <c r="FQ205" i="11"/>
  <c r="FR196" i="11"/>
  <c r="FR259" i="11"/>
  <c r="FQ258" i="11"/>
  <c r="CL200" i="11"/>
  <c r="FT207" i="11"/>
  <c r="FQ254" i="11"/>
  <c r="CN196" i="11"/>
  <c r="CM196" i="11"/>
  <c r="CN259" i="11"/>
  <c r="CM259" i="11"/>
  <c r="FQ200" i="11"/>
  <c r="CL258" i="11"/>
  <c r="CL254" i="11"/>
  <c r="FS222" i="11"/>
  <c r="FT222" i="11"/>
  <c r="FR231" i="11"/>
  <c r="FQ198" i="11"/>
  <c r="FT256" i="11"/>
  <c r="FS256" i="11"/>
  <c r="FR234" i="11"/>
  <c r="CL68" i="11"/>
  <c r="FT247" i="11"/>
  <c r="FS247" i="11"/>
  <c r="CN51" i="11"/>
  <c r="CM51" i="11"/>
  <c r="CN231" i="11"/>
  <c r="CM231" i="11"/>
  <c r="CL79" i="11"/>
  <c r="CN85" i="11"/>
  <c r="CM85" i="11"/>
  <c r="CN237" i="11"/>
  <c r="CM237" i="11"/>
  <c r="FS237" i="11" s="1"/>
  <c r="CN223" i="11"/>
  <c r="CM223" i="11"/>
  <c r="CL198" i="11"/>
  <c r="CL244" i="11"/>
  <c r="CN190" i="11"/>
  <c r="CM190" i="11"/>
  <c r="CN234" i="11"/>
  <c r="CM234" i="11"/>
  <c r="FQ244" i="11"/>
  <c r="FR253" i="11"/>
  <c r="FT214" i="11"/>
  <c r="FS214" i="11"/>
  <c r="FT210" i="11"/>
  <c r="FS210" i="11"/>
  <c r="FR224" i="11"/>
  <c r="FQ226" i="11"/>
  <c r="FQ221" i="11"/>
  <c r="FR228" i="11"/>
  <c r="CN188" i="11"/>
  <c r="CM188" i="11"/>
  <c r="CN224" i="11"/>
  <c r="CM224" i="11"/>
  <c r="CN67" i="11"/>
  <c r="CM67" i="11"/>
  <c r="CN157" i="11"/>
  <c r="CM157" i="11"/>
  <c r="FR216" i="11"/>
  <c r="CL84" i="11"/>
  <c r="CL184" i="11"/>
  <c r="CN194" i="11"/>
  <c r="CM194" i="11"/>
  <c r="CM92" i="11"/>
  <c r="CN92" i="11"/>
  <c r="FR215" i="11"/>
  <c r="CN168" i="11"/>
  <c r="CM168" i="11"/>
  <c r="CN65" i="11"/>
  <c r="CM65" i="11"/>
  <c r="CN165" i="11"/>
  <c r="CM165" i="11"/>
  <c r="CN119" i="11"/>
  <c r="CM119" i="11"/>
  <c r="CN202" i="11"/>
  <c r="CM202" i="11"/>
  <c r="CN44" i="11"/>
  <c r="CM44" i="11"/>
  <c r="CN248" i="11"/>
  <c r="CM248" i="11"/>
  <c r="CN185" i="11"/>
  <c r="CM185" i="11"/>
  <c r="CN253" i="11"/>
  <c r="CM253" i="11"/>
  <c r="CL221" i="11"/>
  <c r="CN229" i="11"/>
  <c r="CM229" i="11"/>
  <c r="CL182" i="11"/>
  <c r="FR182" i="11" s="1"/>
  <c r="CN12" i="11"/>
  <c r="CM12" i="11"/>
  <c r="CL59" i="11"/>
  <c r="CL226" i="11"/>
  <c r="FT208" i="11"/>
  <c r="FR229" i="11"/>
  <c r="CM57" i="11"/>
  <c r="CN57" i="11"/>
  <c r="CN215" i="11"/>
  <c r="CM215" i="11"/>
  <c r="CN228" i="11"/>
  <c r="CM228" i="11"/>
  <c r="CL46" i="11"/>
  <c r="CN131" i="11"/>
  <c r="CM131" i="11"/>
  <c r="CL117" i="11"/>
  <c r="CN149" i="11"/>
  <c r="CM149" i="11"/>
  <c r="FR218" i="11"/>
  <c r="FR255" i="11"/>
  <c r="FR213" i="11"/>
  <c r="FQ197" i="11"/>
  <c r="CL13" i="11"/>
  <c r="FR13" i="11" s="1"/>
  <c r="FQ13" i="11"/>
  <c r="CN49" i="11"/>
  <c r="CM49" i="11"/>
  <c r="CN20" i="11"/>
  <c r="CM20" i="11"/>
  <c r="CM30" i="11"/>
  <c r="CN30" i="11"/>
  <c r="CN179" i="11"/>
  <c r="CM179" i="11"/>
  <c r="CN213" i="11"/>
  <c r="CM213" i="11"/>
  <c r="CL197" i="11"/>
  <c r="CN172" i="11"/>
  <c r="CM172" i="11"/>
  <c r="CN69" i="11"/>
  <c r="CM69" i="11"/>
  <c r="CN22" i="11"/>
  <c r="CM22" i="11"/>
  <c r="CN181" i="11"/>
  <c r="CM181" i="11"/>
  <c r="CL106" i="11"/>
  <c r="CN61" i="11"/>
  <c r="CM61" i="11"/>
  <c r="CN255" i="11"/>
  <c r="CM255" i="11"/>
  <c r="CN77" i="11"/>
  <c r="CM77" i="11"/>
  <c r="CN81" i="11"/>
  <c r="CM81" i="11"/>
  <c r="CN218" i="11"/>
  <c r="CM218" i="11"/>
  <c r="FR45" i="11"/>
  <c r="FT235" i="11"/>
  <c r="FS235" i="11"/>
  <c r="CN21" i="11"/>
  <c r="CM21" i="11"/>
  <c r="CL29" i="11"/>
  <c r="CN33" i="11"/>
  <c r="CM33" i="11"/>
  <c r="CM10" i="11"/>
  <c r="CN10" i="11"/>
  <c r="CN9" i="11"/>
  <c r="CM9" i="11"/>
  <c r="CN25" i="11"/>
  <c r="CM25" i="11"/>
  <c r="CN17" i="11"/>
  <c r="CM17" i="11"/>
  <c r="CN45" i="11"/>
  <c r="CM45" i="11"/>
  <c r="CL37" i="11"/>
  <c r="CN19" i="11"/>
  <c r="CM19" i="11"/>
  <c r="CN18" i="11"/>
  <c r="CM18" i="11"/>
  <c r="CN41" i="11"/>
  <c r="CM41" i="11"/>
  <c r="CL6" i="11"/>
  <c r="FR29" i="11"/>
  <c r="FQ195" i="11"/>
  <c r="FT243" i="11"/>
  <c r="FS243" i="11"/>
  <c r="FR250" i="11"/>
  <c r="FR202" i="11"/>
  <c r="FR246" i="11"/>
  <c r="FT193" i="11"/>
  <c r="FS193" i="11"/>
  <c r="FR194" i="11"/>
  <c r="FT204" i="11"/>
  <c r="FS204" i="11"/>
  <c r="FR248" i="11"/>
  <c r="FR240" i="11"/>
  <c r="FT232" i="11"/>
  <c r="FS232" i="11"/>
  <c r="FT192" i="11"/>
  <c r="FS192" i="11"/>
  <c r="FQ79" i="11"/>
  <c r="FQ17" i="11"/>
  <c r="FQ120" i="11"/>
  <c r="FQ135" i="11"/>
  <c r="FQ97" i="11"/>
  <c r="FQ167" i="11"/>
  <c r="FQ22" i="11"/>
  <c r="FR57" i="11"/>
  <c r="FQ145" i="11"/>
  <c r="FQ128" i="11"/>
  <c r="FQ108" i="11"/>
  <c r="FQ25" i="11"/>
  <c r="FQ125" i="11"/>
  <c r="FQ52" i="11"/>
  <c r="FR54" i="11"/>
  <c r="FQ156" i="11"/>
  <c r="FQ109" i="11"/>
  <c r="FR28" i="11"/>
  <c r="FR62" i="11"/>
  <c r="FQ6" i="11"/>
  <c r="FQ101" i="11"/>
  <c r="FQ144" i="11"/>
  <c r="FR50" i="11"/>
  <c r="FQ150" i="11"/>
  <c r="FQ68" i="11"/>
  <c r="FQ73" i="11"/>
  <c r="FQ158" i="11"/>
  <c r="FQ106" i="11"/>
  <c r="FQ23" i="11"/>
  <c r="FQ137" i="11"/>
  <c r="FQ136" i="11"/>
  <c r="FR64" i="11"/>
  <c r="FS26" i="11"/>
  <c r="FR82" i="11"/>
  <c r="FQ87" i="11"/>
  <c r="FQ168" i="11"/>
  <c r="FQ96" i="11"/>
  <c r="FQ55" i="11"/>
  <c r="FQ133" i="11"/>
  <c r="FQ153" i="11"/>
  <c r="FQ99" i="11"/>
  <c r="FR32" i="11"/>
  <c r="FR11" i="11"/>
  <c r="FQ148" i="11"/>
  <c r="FQ114" i="11"/>
  <c r="FQ103" i="11"/>
  <c r="FQ143" i="11"/>
  <c r="FQ146" i="11"/>
  <c r="FQ129" i="11"/>
  <c r="FQ91" i="11"/>
  <c r="FR66" i="11"/>
  <c r="FQ21" i="11"/>
  <c r="FQ165" i="11"/>
  <c r="FR70" i="11"/>
  <c r="FQ142" i="11"/>
  <c r="FQ48" i="11"/>
  <c r="FQ123" i="11"/>
  <c r="FQ122" i="11"/>
  <c r="FQ110" i="11"/>
  <c r="FQ63" i="11"/>
  <c r="FQ56" i="11"/>
  <c r="FQ76" i="11"/>
  <c r="FQ53" i="11"/>
  <c r="FR15" i="11"/>
  <c r="FQ124" i="11"/>
  <c r="FR58" i="11"/>
  <c r="FQ157" i="11"/>
  <c r="FQ77" i="11"/>
  <c r="FR5" i="11"/>
  <c r="FQ119" i="11"/>
  <c r="FQ83" i="11"/>
  <c r="FQ19" i="11"/>
  <c r="FQ169" i="11"/>
  <c r="FQ164" i="11"/>
  <c r="FQ139" i="11"/>
  <c r="FQ85" i="11"/>
  <c r="FQ69" i="11"/>
  <c r="FQ98" i="11"/>
  <c r="FQ31" i="11"/>
  <c r="FQ35" i="11"/>
  <c r="FS34" i="11"/>
  <c r="FQ102" i="11"/>
  <c r="FQ93" i="11"/>
  <c r="FQ89" i="11"/>
  <c r="FQ132" i="11"/>
  <c r="FQ113" i="11"/>
  <c r="FR78" i="11"/>
  <c r="FQ18" i="11"/>
  <c r="FQ75" i="11"/>
  <c r="FQ81" i="11"/>
  <c r="FQ138" i="11"/>
  <c r="FQ163" i="11"/>
  <c r="FQ131" i="11"/>
  <c r="FR74" i="11"/>
  <c r="FQ149" i="11"/>
  <c r="FR80" i="11"/>
  <c r="FQ166" i="11"/>
  <c r="FQ16" i="11"/>
  <c r="FQ92" i="11"/>
  <c r="FQ40" i="11"/>
  <c r="FR12" i="11"/>
  <c r="FR72" i="11"/>
  <c r="FQ84" i="11"/>
  <c r="FQ51" i="11"/>
  <c r="FR10" i="11"/>
  <c r="FQ20" i="11"/>
  <c r="FQ105" i="11"/>
  <c r="FQ43" i="11"/>
  <c r="FQ117" i="11"/>
  <c r="FQ134" i="11"/>
  <c r="FQ67" i="11"/>
  <c r="FR41" i="11"/>
  <c r="FQ152" i="11"/>
  <c r="FQ130" i="11"/>
  <c r="FR86" i="11"/>
  <c r="FQ161" i="11"/>
  <c r="FQ140" i="11"/>
  <c r="FQ100" i="11"/>
  <c r="FQ151" i="11"/>
  <c r="FQ141" i="11"/>
  <c r="FQ112" i="11"/>
  <c r="FQ111" i="11"/>
  <c r="FQ171" i="11"/>
  <c r="FQ107" i="11"/>
  <c r="FQ8" i="11"/>
  <c r="FR38" i="11"/>
  <c r="FQ59" i="11"/>
  <c r="FR9" i="11"/>
  <c r="FQ127" i="11"/>
  <c r="FQ61" i="11"/>
  <c r="FQ47" i="11"/>
  <c r="FQ126" i="11"/>
  <c r="FQ115" i="11"/>
  <c r="FQ27" i="11"/>
  <c r="FR30" i="11"/>
  <c r="FQ90" i="11"/>
  <c r="FQ24" i="11"/>
  <c r="FQ60" i="11"/>
  <c r="FQ71" i="11"/>
  <c r="FR88" i="11"/>
  <c r="FR44" i="11"/>
  <c r="FQ39" i="11"/>
  <c r="FQ104" i="11"/>
  <c r="FQ170" i="11"/>
  <c r="FR162" i="11"/>
  <c r="FR183" i="11"/>
  <c r="FT34" i="11"/>
  <c r="FR160" i="11"/>
  <c r="FR43" i="11"/>
  <c r="FR67" i="11"/>
  <c r="FR140" i="11"/>
  <c r="FR112" i="11"/>
  <c r="FR107" i="11"/>
  <c r="FR187" i="11"/>
  <c r="FR126" i="11"/>
  <c r="FR185" i="11"/>
  <c r="FR24" i="11"/>
  <c r="FR36" i="11"/>
  <c r="FR104" i="11"/>
  <c r="FR161" i="11"/>
  <c r="FR188" i="11"/>
  <c r="FQ65" i="11"/>
  <c r="FR175" i="11"/>
  <c r="FR155" i="11"/>
  <c r="FT26" i="11"/>
  <c r="FR189" i="11"/>
  <c r="FR173" i="11"/>
  <c r="FR174" i="11"/>
  <c r="FR178" i="11"/>
  <c r="FR190" i="11"/>
  <c r="FR176" i="11"/>
  <c r="FR181" i="11"/>
  <c r="FR179" i="11"/>
  <c r="FQ33" i="11"/>
  <c r="FR49" i="11"/>
  <c r="FS36" i="11"/>
  <c r="FT42" i="11"/>
  <c r="CJ261" i="11"/>
  <c r="FN261" i="11"/>
  <c r="DY261" i="11"/>
  <c r="FO4" i="11"/>
  <c r="AU261" i="11"/>
  <c r="FT245" i="11" l="1"/>
  <c r="FT44" i="11"/>
  <c r="FT30" i="11"/>
  <c r="FS227" i="11"/>
  <c r="FT227" i="11"/>
  <c r="FR47" i="11"/>
  <c r="FS245" i="11"/>
  <c r="CN47" i="11"/>
  <c r="CM47" i="11"/>
  <c r="FR191" i="11"/>
  <c r="CM241" i="11"/>
  <c r="CN241" i="11"/>
  <c r="CN225" i="11"/>
  <c r="CM225" i="11"/>
  <c r="CM252" i="11"/>
  <c r="CN252" i="11"/>
  <c r="FT236" i="11"/>
  <c r="CN191" i="11"/>
  <c r="CM191" i="11"/>
  <c r="CN233" i="11"/>
  <c r="CM233" i="11"/>
  <c r="FR225" i="11"/>
  <c r="CM211" i="11"/>
  <c r="FS211" i="11" s="1"/>
  <c r="CN211" i="11"/>
  <c r="FR241" i="11"/>
  <c r="CN180" i="11"/>
  <c r="CM180" i="11"/>
  <c r="FS236" i="11"/>
  <c r="FR238" i="11"/>
  <c r="CN242" i="11"/>
  <c r="CM242" i="11"/>
  <c r="FT190" i="11"/>
  <c r="FT237" i="11"/>
  <c r="CM209" i="11"/>
  <c r="CN209" i="11"/>
  <c r="CN230" i="11"/>
  <c r="CM230" i="11"/>
  <c r="CN238" i="11"/>
  <c r="CM238" i="11"/>
  <c r="FR205" i="11"/>
  <c r="FR251" i="11"/>
  <c r="FT201" i="11"/>
  <c r="FT223" i="11"/>
  <c r="CN186" i="11"/>
  <c r="CM186" i="11"/>
  <c r="CN177" i="11"/>
  <c r="CM177" i="11"/>
  <c r="FR258" i="11"/>
  <c r="FT259" i="11"/>
  <c r="FS259" i="11"/>
  <c r="FT196" i="11"/>
  <c r="FS196" i="11"/>
  <c r="CN254" i="11"/>
  <c r="CM254" i="11"/>
  <c r="FR254" i="11"/>
  <c r="FR200" i="11"/>
  <c r="CN258" i="11"/>
  <c r="CM258" i="11"/>
  <c r="CN200" i="11"/>
  <c r="CM200" i="11"/>
  <c r="FT215" i="11"/>
  <c r="FS215" i="11"/>
  <c r="FR244" i="11"/>
  <c r="FS231" i="11"/>
  <c r="FT231" i="11"/>
  <c r="FT234" i="11"/>
  <c r="FS234" i="11"/>
  <c r="FR198" i="11"/>
  <c r="FT9" i="11"/>
  <c r="FT179" i="11"/>
  <c r="FT188" i="11"/>
  <c r="CN244" i="11"/>
  <c r="CM244" i="11"/>
  <c r="CN198" i="11"/>
  <c r="CM198" i="11"/>
  <c r="FS223" i="11"/>
  <c r="CN68" i="11"/>
  <c r="CM68" i="11"/>
  <c r="FT57" i="11"/>
  <c r="FT12" i="11"/>
  <c r="CN79" i="11"/>
  <c r="CM79" i="11"/>
  <c r="FS79" i="11" s="1"/>
  <c r="FR221" i="11"/>
  <c r="FR184" i="11"/>
  <c r="FR226" i="11"/>
  <c r="FT224" i="11"/>
  <c r="FS224" i="11"/>
  <c r="FR46" i="11"/>
  <c r="FT216" i="11"/>
  <c r="FS216" i="11"/>
  <c r="CM46" i="11"/>
  <c r="CN226" i="11"/>
  <c r="CM226" i="11"/>
  <c r="FT185" i="11"/>
  <c r="CN221" i="11"/>
  <c r="CM221" i="11"/>
  <c r="FT229" i="11"/>
  <c r="FS229" i="11"/>
  <c r="FS253" i="11"/>
  <c r="FT253" i="11"/>
  <c r="CN184" i="11"/>
  <c r="CM184" i="11"/>
  <c r="FS228" i="11"/>
  <c r="FT228" i="11"/>
  <c r="CN59" i="11"/>
  <c r="CM59" i="11"/>
  <c r="CN182" i="11"/>
  <c r="CM182" i="11"/>
  <c r="CN84" i="11"/>
  <c r="CM84" i="11"/>
  <c r="CN117" i="11"/>
  <c r="CM117" i="11"/>
  <c r="FR197" i="11"/>
  <c r="FT213" i="11"/>
  <c r="FS213" i="11"/>
  <c r="FS255" i="11"/>
  <c r="FT255" i="11"/>
  <c r="CM106" i="11"/>
  <c r="CN106" i="11"/>
  <c r="CN197" i="11"/>
  <c r="CM197" i="11"/>
  <c r="FT218" i="11"/>
  <c r="FS218" i="11"/>
  <c r="FT10" i="11"/>
  <c r="CN13" i="11"/>
  <c r="CM13" i="11"/>
  <c r="FS13" i="11" s="1"/>
  <c r="FR37" i="11"/>
  <c r="FT45" i="11"/>
  <c r="FS45" i="11"/>
  <c r="CN37" i="11"/>
  <c r="CM37" i="11"/>
  <c r="CN29" i="11"/>
  <c r="CM29" i="11"/>
  <c r="CM6" i="11"/>
  <c r="CN6" i="11"/>
  <c r="FT250" i="11"/>
  <c r="FS250" i="11"/>
  <c r="FS246" i="11"/>
  <c r="FT246" i="11"/>
  <c r="FR195" i="11"/>
  <c r="FS202" i="11"/>
  <c r="FT202" i="11"/>
  <c r="FT240" i="11"/>
  <c r="FS240" i="11"/>
  <c r="FT248" i="11"/>
  <c r="FS248" i="11"/>
  <c r="FT194" i="11"/>
  <c r="FS194" i="11"/>
  <c r="FR101" i="11"/>
  <c r="FS9" i="11"/>
  <c r="FR150" i="11"/>
  <c r="FR165" i="11"/>
  <c r="FR23" i="11"/>
  <c r="FR97" i="11"/>
  <c r="FR56" i="11"/>
  <c r="FR137" i="11"/>
  <c r="FR48" i="11"/>
  <c r="FR92" i="11"/>
  <c r="FR18" i="11"/>
  <c r="FS66" i="11"/>
  <c r="FR152" i="11"/>
  <c r="FS72" i="11"/>
  <c r="FR123" i="11"/>
  <c r="FR142" i="11"/>
  <c r="FR93" i="11"/>
  <c r="FR120" i="11"/>
  <c r="FR68" i="11"/>
  <c r="FR168" i="11"/>
  <c r="FR17" i="11"/>
  <c r="FR73" i="11"/>
  <c r="FR116" i="11"/>
  <c r="FR16" i="11"/>
  <c r="FS28" i="11"/>
  <c r="FR91" i="11"/>
  <c r="FS38" i="11"/>
  <c r="FR111" i="11"/>
  <c r="FR35" i="11"/>
  <c r="FR83" i="11"/>
  <c r="FR164" i="11"/>
  <c r="FR53" i="11"/>
  <c r="FR81" i="11"/>
  <c r="FR113" i="11"/>
  <c r="FS11" i="11"/>
  <c r="FR55" i="11"/>
  <c r="FR69" i="11"/>
  <c r="FR154" i="11"/>
  <c r="FR149" i="11"/>
  <c r="FR134" i="11"/>
  <c r="FR141" i="11"/>
  <c r="FS5" i="11"/>
  <c r="FR19" i="11"/>
  <c r="FR158" i="11"/>
  <c r="FR151" i="11"/>
  <c r="FR156" i="11"/>
  <c r="FS41" i="11"/>
  <c r="FS62" i="11"/>
  <c r="FR27" i="11"/>
  <c r="FR39" i="11"/>
  <c r="FS15" i="11"/>
  <c r="FR129" i="11"/>
  <c r="FR96" i="11"/>
  <c r="FR130" i="11"/>
  <c r="FR117" i="11"/>
  <c r="FR118" i="11"/>
  <c r="FR125" i="11"/>
  <c r="FR146" i="11"/>
  <c r="FR102" i="11"/>
  <c r="FR106" i="11"/>
  <c r="FS10" i="11"/>
  <c r="FR71" i="11"/>
  <c r="FR166" i="11"/>
  <c r="FR90" i="11"/>
  <c r="FS74" i="11"/>
  <c r="FS70" i="11"/>
  <c r="FR52" i="11"/>
  <c r="FR108" i="11"/>
  <c r="FS57" i="11"/>
  <c r="FR167" i="11"/>
  <c r="FR135" i="11"/>
  <c r="FS50" i="11"/>
  <c r="FR136" i="11"/>
  <c r="FR79" i="11"/>
  <c r="FR157" i="11"/>
  <c r="FS58" i="11"/>
  <c r="FR131" i="11"/>
  <c r="FR59" i="11"/>
  <c r="FR8" i="11"/>
  <c r="FR144" i="11"/>
  <c r="FS88" i="11"/>
  <c r="FR127" i="11"/>
  <c r="FR119" i="11"/>
  <c r="FR77" i="11"/>
  <c r="FR159" i="11"/>
  <c r="FR61" i="11"/>
  <c r="FR84" i="11"/>
  <c r="FR110" i="11"/>
  <c r="FR89" i="11"/>
  <c r="FR22" i="11"/>
  <c r="FS44" i="11"/>
  <c r="FR60" i="11"/>
  <c r="FR99" i="11"/>
  <c r="FR153" i="11"/>
  <c r="FR109" i="11"/>
  <c r="FR51" i="11"/>
  <c r="FS30" i="11"/>
  <c r="FR128" i="11"/>
  <c r="FR171" i="11"/>
  <c r="FR75" i="11"/>
  <c r="FR148" i="11"/>
  <c r="FR133" i="11"/>
  <c r="FR85" i="11"/>
  <c r="FR170" i="11"/>
  <c r="FR6" i="11"/>
  <c r="FR138" i="11"/>
  <c r="FR21" i="11"/>
  <c r="FR143" i="11"/>
  <c r="FR145" i="11"/>
  <c r="FR31" i="11"/>
  <c r="FS12" i="11"/>
  <c r="FR65" i="11"/>
  <c r="FR124" i="11"/>
  <c r="FR114" i="11"/>
  <c r="FS82" i="11"/>
  <c r="FR103" i="11"/>
  <c r="FR139" i="11"/>
  <c r="FR40" i="11"/>
  <c r="FR63" i="11"/>
  <c r="FS80" i="11"/>
  <c r="FR163" i="11"/>
  <c r="FS78" i="11"/>
  <c r="FR100" i="11"/>
  <c r="FR98" i="11"/>
  <c r="FS64" i="11"/>
  <c r="FR105" i="11"/>
  <c r="FR20" i="11"/>
  <c r="FR76" i="11"/>
  <c r="FR122" i="11"/>
  <c r="FT54" i="11"/>
  <c r="FS54" i="11"/>
  <c r="FR25" i="11"/>
  <c r="FR132" i="11"/>
  <c r="FS32" i="11"/>
  <c r="FR87" i="11"/>
  <c r="FS86" i="11"/>
  <c r="FR169" i="11"/>
  <c r="FS51" i="11"/>
  <c r="FT181" i="11"/>
  <c r="FS181" i="11"/>
  <c r="FS99" i="11"/>
  <c r="FT64" i="11"/>
  <c r="FS115" i="11"/>
  <c r="FT32" i="11"/>
  <c r="FS119" i="11"/>
  <c r="FT74" i="11"/>
  <c r="FT86" i="11"/>
  <c r="FS14" i="11"/>
  <c r="FS172" i="11"/>
  <c r="FS126" i="11"/>
  <c r="FS107" i="11"/>
  <c r="FS76" i="11"/>
  <c r="FS87" i="11"/>
  <c r="FS109" i="11"/>
  <c r="FS124" i="11"/>
  <c r="FT88" i="11"/>
  <c r="FR172" i="11"/>
  <c r="FT174" i="11"/>
  <c r="FS174" i="11"/>
  <c r="FT173" i="11"/>
  <c r="FS173" i="11"/>
  <c r="FT189" i="11"/>
  <c r="FS189" i="11"/>
  <c r="FT82" i="11"/>
  <c r="FT5" i="11"/>
  <c r="FT175" i="11"/>
  <c r="FS175" i="11"/>
  <c r="FS139" i="11"/>
  <c r="FS63" i="11"/>
  <c r="FT70" i="11"/>
  <c r="FT78" i="11"/>
  <c r="FR147" i="11"/>
  <c r="FT11" i="11"/>
  <c r="FS169" i="11"/>
  <c r="FT14" i="11"/>
  <c r="FT41" i="11"/>
  <c r="FS170" i="11"/>
  <c r="FT58" i="11"/>
  <c r="FT72" i="11"/>
  <c r="FS190" i="11"/>
  <c r="FS103" i="11"/>
  <c r="FT187" i="11"/>
  <c r="FS187" i="11"/>
  <c r="FT183" i="11"/>
  <c r="FS183" i="11"/>
  <c r="FT36" i="11"/>
  <c r="FT62" i="11"/>
  <c r="FS179" i="11"/>
  <c r="FT66" i="11"/>
  <c r="FT178" i="11"/>
  <c r="FS178" i="11"/>
  <c r="FT80" i="11"/>
  <c r="FT7" i="11"/>
  <c r="FS7" i="11"/>
  <c r="FS31" i="11"/>
  <c r="FT176" i="11"/>
  <c r="FS176" i="11"/>
  <c r="FT15" i="11"/>
  <c r="FS114" i="11"/>
  <c r="FS188" i="11"/>
  <c r="FR94" i="11"/>
  <c r="FS24" i="11"/>
  <c r="FT28" i="11"/>
  <c r="FS185" i="11"/>
  <c r="FR121" i="11"/>
  <c r="FT38" i="11"/>
  <c r="FT50" i="11"/>
  <c r="FR95" i="11"/>
  <c r="FR33" i="11"/>
  <c r="FR115" i="11"/>
  <c r="FO261" i="11"/>
  <c r="AV261" i="11"/>
  <c r="CK261" i="11"/>
  <c r="DZ261" i="11"/>
  <c r="FP4" i="11"/>
  <c r="FT68" i="11" l="1"/>
  <c r="FT252" i="11"/>
  <c r="FT177" i="11"/>
  <c r="FT241" i="11"/>
  <c r="FS191" i="11"/>
  <c r="FT191" i="11"/>
  <c r="FT225" i="11"/>
  <c r="FS225" i="11"/>
  <c r="FT180" i="11"/>
  <c r="FS180" i="11"/>
  <c r="FT233" i="11"/>
  <c r="FS233" i="11"/>
  <c r="FS252" i="11"/>
  <c r="FS241" i="11"/>
  <c r="FT211" i="11"/>
  <c r="FT209" i="11"/>
  <c r="FS209" i="11"/>
  <c r="FT238" i="11"/>
  <c r="FS238" i="11"/>
  <c r="FT230" i="11"/>
  <c r="FS230" i="11"/>
  <c r="FS177" i="11"/>
  <c r="FS242" i="11"/>
  <c r="FT242" i="11"/>
  <c r="FT251" i="11"/>
  <c r="FS251" i="11"/>
  <c r="FS205" i="11"/>
  <c r="FT205" i="11"/>
  <c r="FT186" i="11"/>
  <c r="FS186" i="11"/>
  <c r="FT200" i="11"/>
  <c r="FS200" i="11"/>
  <c r="FT258" i="11"/>
  <c r="FS258" i="11"/>
  <c r="FT254" i="11"/>
  <c r="FS254" i="11"/>
  <c r="FT198" i="11"/>
  <c r="FS198" i="11"/>
  <c r="FS244" i="11"/>
  <c r="FT244" i="11"/>
  <c r="FT182" i="11"/>
  <c r="FS182" i="11"/>
  <c r="FT79" i="11"/>
  <c r="FT184" i="11"/>
  <c r="FS184" i="11"/>
  <c r="FT221" i="11"/>
  <c r="FS221" i="11"/>
  <c r="FT46" i="11"/>
  <c r="FS46" i="11"/>
  <c r="FT59" i="11"/>
  <c r="FT226" i="11"/>
  <c r="FS226" i="11"/>
  <c r="CN46" i="11"/>
  <c r="FT197" i="11"/>
  <c r="FS197" i="11"/>
  <c r="FT13" i="11"/>
  <c r="FT37" i="11"/>
  <c r="FS37" i="11"/>
  <c r="FT29" i="11"/>
  <c r="FS29" i="11"/>
  <c r="FT6" i="11"/>
  <c r="FS195" i="11"/>
  <c r="FT195" i="11"/>
  <c r="FS158" i="11"/>
  <c r="FS161" i="11"/>
  <c r="FS164" i="11"/>
  <c r="FS166" i="11"/>
  <c r="FS97" i="11"/>
  <c r="FS130" i="11"/>
  <c r="FS142" i="11"/>
  <c r="FS27" i="11"/>
  <c r="FS49" i="11"/>
  <c r="FS111" i="11"/>
  <c r="FS77" i="11"/>
  <c r="FS127" i="11"/>
  <c r="FS152" i="11"/>
  <c r="FS105" i="11"/>
  <c r="FS19" i="11"/>
  <c r="FS6" i="11"/>
  <c r="FS136" i="11"/>
  <c r="FS137" i="11"/>
  <c r="FS71" i="11"/>
  <c r="FS61" i="11"/>
  <c r="FS120" i="11"/>
  <c r="FS123" i="11"/>
  <c r="FS35" i="11"/>
  <c r="FS69" i="11"/>
  <c r="FS47" i="11"/>
  <c r="FS141" i="11"/>
  <c r="FS8" i="11"/>
  <c r="FS43" i="11"/>
  <c r="FS59" i="11"/>
  <c r="FS151" i="11"/>
  <c r="FS121" i="11"/>
  <c r="FS93" i="11"/>
  <c r="FS154" i="11"/>
  <c r="FS90" i="11"/>
  <c r="FS159" i="11"/>
  <c r="FS128" i="11"/>
  <c r="FS17" i="11"/>
  <c r="FS143" i="11"/>
  <c r="FS113" i="11"/>
  <c r="FS81" i="11"/>
  <c r="FS95" i="11"/>
  <c r="FS108" i="11"/>
  <c r="FS110" i="11"/>
  <c r="FS102" i="11"/>
  <c r="FS125" i="11"/>
  <c r="FS129" i="11"/>
  <c r="FS131" i="11"/>
  <c r="FS157" i="11"/>
  <c r="FS156" i="11"/>
  <c r="FS153" i="11"/>
  <c r="FS33" i="11"/>
  <c r="FS85" i="11"/>
  <c r="FS167" i="11"/>
  <c r="FS134" i="11"/>
  <c r="FS18" i="11"/>
  <c r="FS20" i="11"/>
  <c r="FS163" i="11"/>
  <c r="FS55" i="11"/>
  <c r="FS60" i="11"/>
  <c r="FS116" i="11"/>
  <c r="FS101" i="11"/>
  <c r="FS56" i="11"/>
  <c r="FS145" i="11"/>
  <c r="FS122" i="11"/>
  <c r="FS160" i="11"/>
  <c r="FS48" i="11"/>
  <c r="FS83" i="11"/>
  <c r="FS91" i="11"/>
  <c r="FS84" i="11"/>
  <c r="FS168" i="11"/>
  <c r="FT165" i="11"/>
  <c r="FS165" i="11"/>
  <c r="FS144" i="11"/>
  <c r="FS171" i="11"/>
  <c r="FS89" i="11"/>
  <c r="FS117" i="11"/>
  <c r="FS133" i="11"/>
  <c r="FS68" i="11"/>
  <c r="FS118" i="11"/>
  <c r="FS39" i="11"/>
  <c r="FS65" i="11"/>
  <c r="FS98" i="11"/>
  <c r="FS96" i="11"/>
  <c r="FT25" i="11"/>
  <c r="FS25" i="11"/>
  <c r="FS73" i="11"/>
  <c r="FS150" i="11"/>
  <c r="FS53" i="11"/>
  <c r="FT22" i="11"/>
  <c r="FS22" i="11"/>
  <c r="FS52" i="11"/>
  <c r="FS16" i="11"/>
  <c r="FS23" i="11"/>
  <c r="FS148" i="11"/>
  <c r="FS21" i="11"/>
  <c r="FS92" i="11"/>
  <c r="FS135" i="11"/>
  <c r="FS149" i="11"/>
  <c r="FS106" i="11"/>
  <c r="FS100" i="11"/>
  <c r="FS67" i="11"/>
  <c r="FT146" i="11"/>
  <c r="FS146" i="11"/>
  <c r="FT20" i="11"/>
  <c r="FT163" i="11"/>
  <c r="FT136" i="11"/>
  <c r="FT131" i="11"/>
  <c r="FT141" i="11"/>
  <c r="FT154" i="11"/>
  <c r="FT140" i="11"/>
  <c r="FT117" i="11"/>
  <c r="FT19" i="11"/>
  <c r="FT169" i="11"/>
  <c r="FT108" i="11"/>
  <c r="FT132" i="11"/>
  <c r="FT51" i="11"/>
  <c r="FT40" i="11"/>
  <c r="FT138" i="11"/>
  <c r="FT99" i="11"/>
  <c r="FT167" i="11"/>
  <c r="FT114" i="11"/>
  <c r="FT170" i="11"/>
  <c r="FT113" i="11"/>
  <c r="FT123" i="11"/>
  <c r="FT100" i="11"/>
  <c r="FT160" i="11"/>
  <c r="FT127" i="11"/>
  <c r="FT133" i="11"/>
  <c r="FT137" i="11"/>
  <c r="FT120" i="11"/>
  <c r="FT157" i="11"/>
  <c r="FT126" i="11"/>
  <c r="FT48" i="11"/>
  <c r="FT43" i="11"/>
  <c r="FT91" i="11"/>
  <c r="FT168" i="11"/>
  <c r="FT158" i="11"/>
  <c r="FT97" i="11"/>
  <c r="FT159" i="11"/>
  <c r="FT144" i="11"/>
  <c r="FT65" i="11"/>
  <c r="FT134" i="11"/>
  <c r="FT171" i="11"/>
  <c r="FT18" i="11"/>
  <c r="FT98" i="11"/>
  <c r="FT111" i="11"/>
  <c r="FT89" i="11"/>
  <c r="FT161" i="11"/>
  <c r="FT77" i="11"/>
  <c r="FT151" i="11"/>
  <c r="FT73" i="11"/>
  <c r="FT150" i="11"/>
  <c r="FT16" i="11"/>
  <c r="FT61" i="11"/>
  <c r="FT148" i="11"/>
  <c r="FT129" i="11"/>
  <c r="FT21" i="11"/>
  <c r="FT101" i="11"/>
  <c r="FT135" i="11"/>
  <c r="FT35" i="11"/>
  <c r="FT149" i="11"/>
  <c r="FT164" i="11"/>
  <c r="FT106" i="11"/>
  <c r="FT153" i="11"/>
  <c r="FT47" i="11"/>
  <c r="FT145" i="11"/>
  <c r="FT118" i="11"/>
  <c r="FT49" i="11"/>
  <c r="FT143" i="11"/>
  <c r="FT162" i="11"/>
  <c r="FT81" i="11"/>
  <c r="FT109" i="11"/>
  <c r="FT156" i="11"/>
  <c r="FT76" i="11"/>
  <c r="FT147" i="11"/>
  <c r="FT94" i="11"/>
  <c r="FT107" i="11"/>
  <c r="FT122" i="11"/>
  <c r="FT155" i="11"/>
  <c r="FT39" i="11"/>
  <c r="FT96" i="11"/>
  <c r="FT152" i="11"/>
  <c r="FT105" i="11"/>
  <c r="FT103" i="11"/>
  <c r="FT55" i="11"/>
  <c r="FT53" i="11"/>
  <c r="FT110" i="11"/>
  <c r="FT71" i="11"/>
  <c r="FT102" i="11"/>
  <c r="FT124" i="11"/>
  <c r="FT92" i="11"/>
  <c r="FT75" i="11"/>
  <c r="FT119" i="11"/>
  <c r="FT112" i="11"/>
  <c r="FT69" i="11"/>
  <c r="FT33" i="11"/>
  <c r="FT8" i="11"/>
  <c r="FT104" i="11"/>
  <c r="FS140" i="11"/>
  <c r="FT83" i="11"/>
  <c r="FT90" i="11"/>
  <c r="FT166" i="11"/>
  <c r="FT24" i="11"/>
  <c r="FT84" i="11"/>
  <c r="FS155" i="11"/>
  <c r="FT130" i="11"/>
  <c r="FT142" i="11"/>
  <c r="FT31" i="11"/>
  <c r="FT128" i="11"/>
  <c r="FT27" i="11"/>
  <c r="FT17" i="11"/>
  <c r="FS40" i="11"/>
  <c r="FS138" i="11"/>
  <c r="FS162" i="11"/>
  <c r="FT60" i="11"/>
  <c r="FT95" i="11"/>
  <c r="FT121" i="11"/>
  <c r="FT52" i="11"/>
  <c r="FT116" i="11"/>
  <c r="FT125" i="11"/>
  <c r="FT23" i="11"/>
  <c r="FT93" i="11"/>
  <c r="FT87" i="11"/>
  <c r="FS132" i="11"/>
  <c r="FS75" i="11"/>
  <c r="FS112" i="11"/>
  <c r="FT56" i="11"/>
  <c r="FT115" i="11"/>
  <c r="FS147" i="11"/>
  <c r="FS94" i="11"/>
  <c r="FT172" i="11"/>
  <c r="FT67" i="11"/>
  <c r="FS104" i="11"/>
  <c r="FT85" i="11"/>
  <c r="FT63" i="11"/>
  <c r="FT139" i="11"/>
  <c r="FP261" i="11"/>
  <c r="EA261" i="11"/>
  <c r="FQ4" i="11"/>
  <c r="CL261" i="11"/>
  <c r="AW261" i="11"/>
  <c r="CM261" i="11" l="1"/>
  <c r="FQ261" i="11"/>
  <c r="AX261" i="11"/>
  <c r="EB261" i="11"/>
  <c r="FR4" i="11"/>
  <c r="FR261" i="11" l="1"/>
  <c r="EC261" i="11"/>
  <c r="FS4" i="11"/>
  <c r="CN261" i="11"/>
  <c r="ED261" i="11" l="1"/>
  <c r="FS261" i="11"/>
  <c r="FT4" i="11"/>
  <c r="FT261" i="11" l="1"/>
  <c r="G92" i="1" l="1"/>
  <c r="I5" i="1"/>
  <c r="AM5" i="1" s="1"/>
  <c r="BQ5" i="1" s="1"/>
  <c r="DG5" i="1" s="1"/>
  <c r="I6" i="1"/>
  <c r="I7" i="1"/>
  <c r="I8" i="1"/>
  <c r="I9" i="1"/>
  <c r="I10" i="1"/>
  <c r="AM10" i="1" s="1"/>
  <c r="BQ10" i="1" s="1"/>
  <c r="I11" i="1"/>
  <c r="I12" i="1"/>
  <c r="I13" i="1"/>
  <c r="I14" i="1"/>
  <c r="I15" i="1"/>
  <c r="I16" i="1"/>
  <c r="I17" i="1"/>
  <c r="I18" i="1"/>
  <c r="I19" i="1"/>
  <c r="I20" i="1"/>
  <c r="I21" i="1"/>
  <c r="I22" i="1"/>
  <c r="I23" i="1"/>
  <c r="I24" i="1"/>
  <c r="I25" i="1"/>
  <c r="AM25" i="1" s="1"/>
  <c r="BQ25" i="1" s="1"/>
  <c r="DG25" i="1" s="1"/>
  <c r="I26" i="1"/>
  <c r="I27" i="1"/>
  <c r="I28" i="1"/>
  <c r="I29" i="1"/>
  <c r="I30" i="1"/>
  <c r="I31" i="1"/>
  <c r="I32" i="1"/>
  <c r="I33" i="1"/>
  <c r="AM33" i="1" s="1"/>
  <c r="BQ33" i="1" s="1"/>
  <c r="I34" i="1"/>
  <c r="I35" i="1"/>
  <c r="I36" i="1"/>
  <c r="I37" i="1"/>
  <c r="I38" i="1"/>
  <c r="AM38" i="1" s="1"/>
  <c r="BQ38" i="1" s="1"/>
  <c r="I39" i="1"/>
  <c r="I40" i="1"/>
  <c r="AM40" i="1" s="1"/>
  <c r="BQ40" i="1" s="1"/>
  <c r="I41" i="1"/>
  <c r="I42" i="1"/>
  <c r="J42" i="1" s="1"/>
  <c r="I43" i="1"/>
  <c r="I44" i="1"/>
  <c r="AM44" i="1" s="1"/>
  <c r="BQ44" i="1" s="1"/>
  <c r="I45" i="1"/>
  <c r="I46" i="1"/>
  <c r="I47" i="1"/>
  <c r="I48" i="1"/>
  <c r="I49" i="1"/>
  <c r="AM49" i="1" s="1"/>
  <c r="BQ49" i="1" s="1"/>
  <c r="I50" i="1"/>
  <c r="I51" i="1"/>
  <c r="AM51" i="1" s="1"/>
  <c r="BQ51" i="1" s="1"/>
  <c r="DG51" i="1" s="1"/>
  <c r="I52" i="1"/>
  <c r="I53" i="1"/>
  <c r="I54" i="1"/>
  <c r="I55" i="1"/>
  <c r="I56" i="1"/>
  <c r="I57" i="1"/>
  <c r="I58" i="1"/>
  <c r="I59" i="1"/>
  <c r="I60" i="1"/>
  <c r="I61" i="1"/>
  <c r="I62" i="1"/>
  <c r="I63" i="1"/>
  <c r="I64" i="1"/>
  <c r="I65" i="1"/>
  <c r="I66" i="1"/>
  <c r="J66" i="1" s="1"/>
  <c r="I67" i="1"/>
  <c r="I68" i="1"/>
  <c r="AM68" i="1" s="1"/>
  <c r="BQ68" i="1" s="1"/>
  <c r="I69" i="1"/>
  <c r="I70" i="1"/>
  <c r="AM70" i="1" s="1"/>
  <c r="BQ70" i="1" s="1"/>
  <c r="DG70" i="1" s="1"/>
  <c r="I71" i="1"/>
  <c r="I72" i="1"/>
  <c r="I73" i="1"/>
  <c r="J73" i="1" s="1"/>
  <c r="I74" i="1"/>
  <c r="AM74" i="1" s="1"/>
  <c r="BQ74" i="1" s="1"/>
  <c r="I75" i="1"/>
  <c r="I76" i="1"/>
  <c r="J76" i="1" s="1"/>
  <c r="I77" i="1"/>
  <c r="I78" i="1"/>
  <c r="I79" i="1"/>
  <c r="I80" i="1"/>
  <c r="AM80" i="1" s="1"/>
  <c r="BQ80" i="1" s="1"/>
  <c r="I81" i="1"/>
  <c r="I82" i="1"/>
  <c r="AM82" i="1" s="1"/>
  <c r="BQ82" i="1" s="1"/>
  <c r="I83" i="1"/>
  <c r="I84" i="1"/>
  <c r="AM84" i="1" s="1"/>
  <c r="BQ84" i="1" s="1"/>
  <c r="I85" i="1"/>
  <c r="I86" i="1"/>
  <c r="I87" i="1"/>
  <c r="I88" i="1"/>
  <c r="J88" i="1" s="1"/>
  <c r="I89" i="1"/>
  <c r="I90" i="1"/>
  <c r="I4" i="1"/>
  <c r="I18" i="8"/>
  <c r="I17" i="8"/>
  <c r="G22" i="8"/>
  <c r="I16" i="8"/>
  <c r="I15" i="8"/>
  <c r="I14" i="8"/>
  <c r="I12" i="8"/>
  <c r="I10" i="8"/>
  <c r="I6" i="8"/>
  <c r="I5" i="8"/>
  <c r="I4" i="8"/>
  <c r="I3" i="8"/>
  <c r="J25" i="1" l="1"/>
  <c r="J10" i="1"/>
  <c r="AN10" i="1" s="1"/>
  <c r="BR10" i="1" s="1"/>
  <c r="DH10" i="1" s="1"/>
  <c r="I9" i="8"/>
  <c r="I7" i="8"/>
  <c r="I11" i="8"/>
  <c r="I13" i="8"/>
  <c r="I8" i="8"/>
  <c r="J82" i="1"/>
  <c r="AN82" i="1" s="1"/>
  <c r="BR82" i="1" s="1"/>
  <c r="DH82" i="1" s="1"/>
  <c r="J68" i="1"/>
  <c r="AN68" i="1" s="1"/>
  <c r="BR68" i="1" s="1"/>
  <c r="J5" i="1"/>
  <c r="J70" i="1"/>
  <c r="AN70" i="1" s="1"/>
  <c r="BR70" i="1" s="1"/>
  <c r="J38" i="1"/>
  <c r="K38" i="1" s="1"/>
  <c r="DG33" i="1"/>
  <c r="J33" i="1"/>
  <c r="K33" i="1" s="1"/>
  <c r="DG10" i="1"/>
  <c r="DG82" i="1"/>
  <c r="AM90" i="1"/>
  <c r="BQ90" i="1" s="1"/>
  <c r="J87" i="1"/>
  <c r="AN87" i="1" s="1"/>
  <c r="AM87" i="1"/>
  <c r="BQ87" i="1" s="1"/>
  <c r="DG87" i="1" s="1"/>
  <c r="J81" i="1"/>
  <c r="AM81" i="1"/>
  <c r="BQ81" i="1" s="1"/>
  <c r="DG81" i="1" s="1"/>
  <c r="AM77" i="1"/>
  <c r="BQ77" i="1" s="1"/>
  <c r="J71" i="1"/>
  <c r="AM71" i="1"/>
  <c r="BQ71" i="1" s="1"/>
  <c r="K66" i="1"/>
  <c r="AN66" i="1"/>
  <c r="J64" i="1"/>
  <c r="AM64" i="1"/>
  <c r="BQ64" i="1" s="1"/>
  <c r="DG64" i="1" s="1"/>
  <c r="J60" i="1"/>
  <c r="AN60" i="1" s="1"/>
  <c r="AM60" i="1"/>
  <c r="BQ60" i="1" s="1"/>
  <c r="DG60" i="1" s="1"/>
  <c r="J56" i="1"/>
  <c r="AM56" i="1"/>
  <c r="BQ56" i="1" s="1"/>
  <c r="J52" i="1"/>
  <c r="AM52" i="1"/>
  <c r="BQ52" i="1" s="1"/>
  <c r="J48" i="1"/>
  <c r="AM48" i="1"/>
  <c r="BQ48" i="1" s="1"/>
  <c r="DG48" i="1" s="1"/>
  <c r="J35" i="1"/>
  <c r="AM35" i="1"/>
  <c r="BQ35" i="1" s="1"/>
  <c r="DG35" i="1" s="1"/>
  <c r="AM32" i="1"/>
  <c r="BQ32" i="1" s="1"/>
  <c r="J29" i="1"/>
  <c r="AM29" i="1"/>
  <c r="BQ29" i="1" s="1"/>
  <c r="J26" i="1"/>
  <c r="AM26" i="1"/>
  <c r="BQ26" i="1" s="1"/>
  <c r="DG26" i="1" s="1"/>
  <c r="J24" i="1"/>
  <c r="AM24" i="1"/>
  <c r="BQ24" i="1" s="1"/>
  <c r="J21" i="1"/>
  <c r="AM21" i="1"/>
  <c r="BQ21" i="1" s="1"/>
  <c r="DG21" i="1" s="1"/>
  <c r="J18" i="1"/>
  <c r="AM18" i="1"/>
  <c r="BQ18" i="1" s="1"/>
  <c r="DG18" i="1" s="1"/>
  <c r="J12" i="1"/>
  <c r="AM12" i="1"/>
  <c r="BQ12" i="1" s="1"/>
  <c r="DG12" i="1" s="1"/>
  <c r="J9" i="1"/>
  <c r="AM9" i="1"/>
  <c r="BQ9" i="1" s="1"/>
  <c r="J6" i="1"/>
  <c r="AM6" i="1"/>
  <c r="BQ6" i="1" s="1"/>
  <c r="DG6" i="1" s="1"/>
  <c r="I92" i="1"/>
  <c r="DG74" i="1"/>
  <c r="AM4" i="1"/>
  <c r="J89" i="1"/>
  <c r="AN89" i="1" s="1"/>
  <c r="AM89" i="1"/>
  <c r="BQ89" i="1" s="1"/>
  <c r="J86" i="1"/>
  <c r="AN86" i="1" s="1"/>
  <c r="AM86" i="1"/>
  <c r="BQ86" i="1" s="1"/>
  <c r="AM83" i="1"/>
  <c r="BQ83" i="1" s="1"/>
  <c r="DG83" i="1" s="1"/>
  <c r="K76" i="1"/>
  <c r="AN76" i="1"/>
  <c r="K73" i="1"/>
  <c r="AO73" i="1" s="1"/>
  <c r="AN73" i="1"/>
  <c r="AM66" i="1"/>
  <c r="BQ66" i="1" s="1"/>
  <c r="J63" i="1"/>
  <c r="AM63" i="1"/>
  <c r="BQ63" i="1" s="1"/>
  <c r="J59" i="1"/>
  <c r="AM59" i="1"/>
  <c r="BQ59" i="1" s="1"/>
  <c r="AM55" i="1"/>
  <c r="BQ55" i="1" s="1"/>
  <c r="DG55" i="1" s="1"/>
  <c r="J47" i="1"/>
  <c r="AM47" i="1"/>
  <c r="BQ47" i="1" s="1"/>
  <c r="J43" i="1"/>
  <c r="AM43" i="1"/>
  <c r="BQ43" i="1" s="1"/>
  <c r="DG43" i="1" s="1"/>
  <c r="J41" i="1"/>
  <c r="AM41" i="1"/>
  <c r="BQ41" i="1" s="1"/>
  <c r="DG41" i="1" s="1"/>
  <c r="AM39" i="1"/>
  <c r="BQ39" i="1" s="1"/>
  <c r="DG39" i="1" s="1"/>
  <c r="J37" i="1"/>
  <c r="AM37" i="1"/>
  <c r="BQ37" i="1" s="1"/>
  <c r="DG37" i="1" s="1"/>
  <c r="J34" i="1"/>
  <c r="AM34" i="1"/>
  <c r="BQ34" i="1" s="1"/>
  <c r="DG34" i="1" s="1"/>
  <c r="J31" i="1"/>
  <c r="AM31" i="1"/>
  <c r="BQ31" i="1" s="1"/>
  <c r="J28" i="1"/>
  <c r="AM28" i="1"/>
  <c r="BQ28" i="1" s="1"/>
  <c r="DG28" i="1" s="1"/>
  <c r="J20" i="1"/>
  <c r="AM20" i="1"/>
  <c r="BQ20" i="1" s="1"/>
  <c r="DG20" i="1" s="1"/>
  <c r="J17" i="1"/>
  <c r="AM17" i="1"/>
  <c r="BQ17" i="1" s="1"/>
  <c r="DG17" i="1" s="1"/>
  <c r="J14" i="1"/>
  <c r="AM14" i="1"/>
  <c r="BQ14" i="1" s="1"/>
  <c r="DG14" i="1" s="1"/>
  <c r="J11" i="1"/>
  <c r="AM11" i="1"/>
  <c r="BQ11" i="1" s="1"/>
  <c r="K88" i="1"/>
  <c r="AO88" i="1" s="1"/>
  <c r="AN88" i="1"/>
  <c r="J79" i="1"/>
  <c r="AM79" i="1"/>
  <c r="BQ79" i="1" s="1"/>
  <c r="DG79" i="1" s="1"/>
  <c r="AM76" i="1"/>
  <c r="BQ76" i="1" s="1"/>
  <c r="AM73" i="1"/>
  <c r="BQ73" i="1" s="1"/>
  <c r="J67" i="1"/>
  <c r="AN67" i="1" s="1"/>
  <c r="AM67" i="1"/>
  <c r="BQ67" i="1" s="1"/>
  <c r="DG67" i="1" s="1"/>
  <c r="AM65" i="1"/>
  <c r="BQ65" i="1" s="1"/>
  <c r="J62" i="1"/>
  <c r="AN62" i="1" s="1"/>
  <c r="AM62" i="1"/>
  <c r="BQ62" i="1" s="1"/>
  <c r="DG62" i="1" s="1"/>
  <c r="J58" i="1"/>
  <c r="AM58" i="1"/>
  <c r="BQ58" i="1" s="1"/>
  <c r="DG58" i="1" s="1"/>
  <c r="J54" i="1"/>
  <c r="K54" i="1" s="1"/>
  <c r="AO54" i="1" s="1"/>
  <c r="AM54" i="1"/>
  <c r="BQ54" i="1" s="1"/>
  <c r="DG54" i="1" s="1"/>
  <c r="J50" i="1"/>
  <c r="AM50" i="1"/>
  <c r="BQ50" i="1" s="1"/>
  <c r="DG50" i="1" s="1"/>
  <c r="J46" i="1"/>
  <c r="AM46" i="1"/>
  <c r="BQ46" i="1" s="1"/>
  <c r="K42" i="1"/>
  <c r="AO42" i="1" s="1"/>
  <c r="AN42" i="1"/>
  <c r="J36" i="1"/>
  <c r="AM36" i="1"/>
  <c r="BQ36" i="1" s="1"/>
  <c r="DG36" i="1" s="1"/>
  <c r="J30" i="1"/>
  <c r="AM30" i="1"/>
  <c r="BQ30" i="1" s="1"/>
  <c r="K25" i="1"/>
  <c r="AN25" i="1"/>
  <c r="BR25" i="1" s="1"/>
  <c r="DH25" i="1" s="1"/>
  <c r="J23" i="1"/>
  <c r="AM23" i="1"/>
  <c r="BQ23" i="1" s="1"/>
  <c r="J19" i="1"/>
  <c r="AM19" i="1"/>
  <c r="BQ19" i="1" s="1"/>
  <c r="DG19" i="1" s="1"/>
  <c r="J16" i="1"/>
  <c r="AM16" i="1"/>
  <c r="BQ16" i="1" s="1"/>
  <c r="J8" i="1"/>
  <c r="AM8" i="1"/>
  <c r="BQ8" i="1" s="1"/>
  <c r="DG8" i="1" s="1"/>
  <c r="DG68" i="1"/>
  <c r="DG40" i="1"/>
  <c r="DG80" i="1"/>
  <c r="J90" i="1"/>
  <c r="AM88" i="1"/>
  <c r="BQ88" i="1" s="1"/>
  <c r="DG88" i="1" s="1"/>
  <c r="J85" i="1"/>
  <c r="AM85" i="1"/>
  <c r="BQ85" i="1" s="1"/>
  <c r="AM78" i="1"/>
  <c r="BQ78" i="1" s="1"/>
  <c r="DG78" i="1" s="1"/>
  <c r="J75" i="1"/>
  <c r="AN75" i="1" s="1"/>
  <c r="AM75" i="1"/>
  <c r="BQ75" i="1" s="1"/>
  <c r="J72" i="1"/>
  <c r="AM72" i="1"/>
  <c r="BQ72" i="1" s="1"/>
  <c r="J69" i="1"/>
  <c r="AN69" i="1" s="1"/>
  <c r="AM69" i="1"/>
  <c r="BQ69" i="1" s="1"/>
  <c r="J61" i="1"/>
  <c r="AM61" i="1"/>
  <c r="BQ61" i="1" s="1"/>
  <c r="DG61" i="1" s="1"/>
  <c r="AM57" i="1"/>
  <c r="BQ57" i="1" s="1"/>
  <c r="J53" i="1"/>
  <c r="AM53" i="1"/>
  <c r="BQ53" i="1" s="1"/>
  <c r="DG53" i="1" s="1"/>
  <c r="J45" i="1"/>
  <c r="AM45" i="1"/>
  <c r="BQ45" i="1" s="1"/>
  <c r="DG45" i="1" s="1"/>
  <c r="AM42" i="1"/>
  <c r="BQ42" i="1" s="1"/>
  <c r="J40" i="1"/>
  <c r="J27" i="1"/>
  <c r="AM27" i="1"/>
  <c r="BQ27" i="1" s="1"/>
  <c r="J22" i="1"/>
  <c r="AM22" i="1"/>
  <c r="BQ22" i="1" s="1"/>
  <c r="J15" i="1"/>
  <c r="AM15" i="1"/>
  <c r="BQ15" i="1" s="1"/>
  <c r="DG15" i="1" s="1"/>
  <c r="J13" i="1"/>
  <c r="AM13" i="1"/>
  <c r="BQ13" i="1" s="1"/>
  <c r="J7" i="1"/>
  <c r="AM7" i="1"/>
  <c r="BQ7" i="1" s="1"/>
  <c r="DG7" i="1" s="1"/>
  <c r="DG49" i="1"/>
  <c r="DG84" i="1"/>
  <c r="DG44" i="1"/>
  <c r="DG38" i="1"/>
  <c r="J74" i="1"/>
  <c r="AN74" i="1" s="1"/>
  <c r="BR74" i="1" s="1"/>
  <c r="J55" i="1"/>
  <c r="AN55" i="1" s="1"/>
  <c r="J83" i="1"/>
  <c r="AN83" i="1" s="1"/>
  <c r="J78" i="1"/>
  <c r="AN78" i="1" s="1"/>
  <c r="J65" i="1"/>
  <c r="AN65" i="1" s="1"/>
  <c r="J49" i="1"/>
  <c r="AN49" i="1" s="1"/>
  <c r="BR49" i="1" s="1"/>
  <c r="DH49" i="1" s="1"/>
  <c r="J51" i="1"/>
  <c r="AN51" i="1" s="1"/>
  <c r="BR51" i="1" s="1"/>
  <c r="J80" i="1"/>
  <c r="J44" i="1"/>
  <c r="J32" i="1"/>
  <c r="AN32" i="1" s="1"/>
  <c r="J77" i="1"/>
  <c r="AN77" i="1" s="1"/>
  <c r="J4" i="1"/>
  <c r="J39" i="1"/>
  <c r="AN39" i="1" s="1"/>
  <c r="J84" i="1"/>
  <c r="AN84" i="1" s="1"/>
  <c r="BR84" i="1" s="1"/>
  <c r="J57" i="1"/>
  <c r="AN57" i="1" s="1"/>
  <c r="H22" i="8"/>
  <c r="I22" i="8" s="1"/>
  <c r="K10" i="1" l="1"/>
  <c r="L10" i="1" s="1"/>
  <c r="K86" i="1"/>
  <c r="AO86" i="1" s="1"/>
  <c r="K82" i="1"/>
  <c r="AO82" i="1" s="1"/>
  <c r="BS82" i="1" s="1"/>
  <c r="DI82" i="1" s="1"/>
  <c r="K68" i="1"/>
  <c r="AO68" i="1" s="1"/>
  <c r="BS68" i="1" s="1"/>
  <c r="K87" i="1"/>
  <c r="AO87" i="1" s="1"/>
  <c r="L88" i="1"/>
  <c r="AP88" i="1" s="1"/>
  <c r="K60" i="1"/>
  <c r="AO60" i="1" s="1"/>
  <c r="BR76" i="1"/>
  <c r="DH76" i="1" s="1"/>
  <c r="BR42" i="1"/>
  <c r="DH42" i="1" s="1"/>
  <c r="K89" i="1"/>
  <c r="AO89" i="1" s="1"/>
  <c r="BR86" i="1"/>
  <c r="DH86" i="1" s="1"/>
  <c r="K75" i="1"/>
  <c r="AO75" i="1" s="1"/>
  <c r="AN5" i="1"/>
  <c r="BR5" i="1" s="1"/>
  <c r="DH5" i="1" s="1"/>
  <c r="K5" i="1"/>
  <c r="AO33" i="1"/>
  <c r="L33" i="1"/>
  <c r="AP33" i="1" s="1"/>
  <c r="K70" i="1"/>
  <c r="AO70" i="1" s="1"/>
  <c r="BS70" i="1" s="1"/>
  <c r="AN33" i="1"/>
  <c r="BR33" i="1" s="1"/>
  <c r="DH33" i="1" s="1"/>
  <c r="AN38" i="1"/>
  <c r="BR38" i="1" s="1"/>
  <c r="DH38" i="1" s="1"/>
  <c r="BR66" i="1"/>
  <c r="DH66" i="1" s="1"/>
  <c r="BS42" i="1"/>
  <c r="DI42" i="1" s="1"/>
  <c r="BR73" i="1"/>
  <c r="DH73" i="1" s="1"/>
  <c r="BR75" i="1"/>
  <c r="DH75" i="1" s="1"/>
  <c r="BR88" i="1"/>
  <c r="BS88" i="1" s="1"/>
  <c r="BR89" i="1"/>
  <c r="DH89" i="1" s="1"/>
  <c r="DG73" i="1"/>
  <c r="DG75" i="1"/>
  <c r="DH51" i="1"/>
  <c r="K4" i="1"/>
  <c r="AN4" i="1"/>
  <c r="J92" i="1"/>
  <c r="K7" i="1"/>
  <c r="AN7" i="1"/>
  <c r="BR7" i="1" s="1"/>
  <c r="K15" i="1"/>
  <c r="AN15" i="1"/>
  <c r="BR15" i="1" s="1"/>
  <c r="DG27" i="1"/>
  <c r="K45" i="1"/>
  <c r="AN45" i="1"/>
  <c r="BR45" i="1" s="1"/>
  <c r="K53" i="1"/>
  <c r="AN53" i="1"/>
  <c r="BR53" i="1" s="1"/>
  <c r="K19" i="1"/>
  <c r="AN19" i="1"/>
  <c r="BR19" i="1" s="1"/>
  <c r="K36" i="1"/>
  <c r="AN36" i="1"/>
  <c r="BR36" i="1" s="1"/>
  <c r="K50" i="1"/>
  <c r="AN50" i="1"/>
  <c r="BR50" i="1" s="1"/>
  <c r="BR65" i="1"/>
  <c r="K79" i="1"/>
  <c r="AN79" i="1"/>
  <c r="BR79" i="1" s="1"/>
  <c r="K14" i="1"/>
  <c r="AN14" i="1"/>
  <c r="BR14" i="1" s="1"/>
  <c r="DG66" i="1"/>
  <c r="DG89" i="1"/>
  <c r="DG9" i="1"/>
  <c r="K12" i="1"/>
  <c r="AN12" i="1"/>
  <c r="BR12" i="1" s="1"/>
  <c r="BR32" i="1"/>
  <c r="DH32" i="1" s="1"/>
  <c r="K48" i="1"/>
  <c r="AN48" i="1"/>
  <c r="BR48" i="1" s="1"/>
  <c r="AO66" i="1"/>
  <c r="L66" i="1"/>
  <c r="BR77" i="1"/>
  <c r="DH77" i="1" s="1"/>
  <c r="K81" i="1"/>
  <c r="AN81" i="1"/>
  <c r="BR81" i="1" s="1"/>
  <c r="L42" i="1"/>
  <c r="AP42" i="1" s="1"/>
  <c r="K62" i="1"/>
  <c r="L62" i="1" s="1"/>
  <c r="AP62" i="1" s="1"/>
  <c r="DG47" i="1"/>
  <c r="DG13" i="1"/>
  <c r="DG22" i="1"/>
  <c r="K27" i="1"/>
  <c r="AN27" i="1"/>
  <c r="BR27" i="1" s="1"/>
  <c r="DG42" i="1"/>
  <c r="BR57" i="1"/>
  <c r="DH57" i="1" s="1"/>
  <c r="K61" i="1"/>
  <c r="AN61" i="1"/>
  <c r="BR61" i="1" s="1"/>
  <c r="DG72" i="1"/>
  <c r="DG85" i="1"/>
  <c r="AN90" i="1"/>
  <c r="BR90" i="1" s="1"/>
  <c r="K90" i="1"/>
  <c r="K8" i="1"/>
  <c r="AN8" i="1"/>
  <c r="BR8" i="1" s="1"/>
  <c r="DG16" i="1"/>
  <c r="L25" i="1"/>
  <c r="AO25" i="1"/>
  <c r="BS25" i="1" s="1"/>
  <c r="DI25" i="1" s="1"/>
  <c r="DG46" i="1"/>
  <c r="K58" i="1"/>
  <c r="AN58" i="1"/>
  <c r="BR58" i="1" s="1"/>
  <c r="DG65" i="1"/>
  <c r="DH70" i="1"/>
  <c r="DG76" i="1"/>
  <c r="DG31" i="1"/>
  <c r="DG11" i="1"/>
  <c r="K20" i="1"/>
  <c r="AN20" i="1"/>
  <c r="BR20" i="1" s="1"/>
  <c r="K31" i="1"/>
  <c r="AN31" i="1"/>
  <c r="BR31" i="1" s="1"/>
  <c r="AN37" i="1"/>
  <c r="BR37" i="1" s="1"/>
  <c r="DH37" i="1" s="1"/>
  <c r="K37" i="1"/>
  <c r="K41" i="1"/>
  <c r="AN41" i="1"/>
  <c r="BR41" i="1" s="1"/>
  <c r="K47" i="1"/>
  <c r="AN47" i="1"/>
  <c r="BR47" i="1" s="1"/>
  <c r="DG63" i="1"/>
  <c r="L76" i="1"/>
  <c r="AO76" i="1"/>
  <c r="DG56" i="1"/>
  <c r="K9" i="1"/>
  <c r="AN9" i="1"/>
  <c r="BR9" i="1" s="1"/>
  <c r="K21" i="1"/>
  <c r="AN21" i="1"/>
  <c r="BR21" i="1" s="1"/>
  <c r="K26" i="1"/>
  <c r="AN26" i="1"/>
  <c r="BR26" i="1" s="1"/>
  <c r="DG32" i="1"/>
  <c r="K56" i="1"/>
  <c r="AN56" i="1"/>
  <c r="BR56" i="1" s="1"/>
  <c r="DG77" i="1"/>
  <c r="L73" i="1"/>
  <c r="AP73" i="1" s="1"/>
  <c r="K67" i="1"/>
  <c r="AO67" i="1" s="1"/>
  <c r="AN44" i="1"/>
  <c r="BR44" i="1" s="1"/>
  <c r="DH44" i="1" s="1"/>
  <c r="K69" i="1"/>
  <c r="AO69" i="1" s="1"/>
  <c r="DH84" i="1"/>
  <c r="DH68" i="1"/>
  <c r="AN13" i="1"/>
  <c r="BR13" i="1" s="1"/>
  <c r="K13" i="1"/>
  <c r="K22" i="1"/>
  <c r="AN22" i="1"/>
  <c r="BR22" i="1" s="1"/>
  <c r="DG57" i="1"/>
  <c r="BR69" i="1"/>
  <c r="DG69" i="1"/>
  <c r="K72" i="1"/>
  <c r="AN72" i="1"/>
  <c r="BR72" i="1" s="1"/>
  <c r="BR78" i="1"/>
  <c r="AN85" i="1"/>
  <c r="BR85" i="1" s="1"/>
  <c r="K85" i="1"/>
  <c r="K16" i="1"/>
  <c r="AN16" i="1"/>
  <c r="BR16" i="1" s="1"/>
  <c r="DG23" i="1"/>
  <c r="DG30" i="1"/>
  <c r="L38" i="1"/>
  <c r="AO38" i="1"/>
  <c r="K46" i="1"/>
  <c r="AN46" i="1"/>
  <c r="BR46" i="1" s="1"/>
  <c r="AN54" i="1"/>
  <c r="BR54" i="1" s="1"/>
  <c r="BS54" i="1" s="1"/>
  <c r="BR62" i="1"/>
  <c r="BR67" i="1"/>
  <c r="DG86" i="1"/>
  <c r="K11" i="1"/>
  <c r="AN11" i="1"/>
  <c r="BR11" i="1" s="1"/>
  <c r="K17" i="1"/>
  <c r="AN17" i="1"/>
  <c r="BR17" i="1" s="1"/>
  <c r="BR39" i="1"/>
  <c r="DG59" i="1"/>
  <c r="K63" i="1"/>
  <c r="AN63" i="1"/>
  <c r="BR63" i="1" s="1"/>
  <c r="K18" i="1"/>
  <c r="AN18" i="1"/>
  <c r="BR18" i="1" s="1"/>
  <c r="DG24" i="1"/>
  <c r="DG29" i="1"/>
  <c r="DG52" i="1"/>
  <c r="BR60" i="1"/>
  <c r="AN64" i="1"/>
  <c r="BR64" i="1" s="1"/>
  <c r="K64" i="1"/>
  <c r="DG71" i="1"/>
  <c r="BR87" i="1"/>
  <c r="DG90" i="1"/>
  <c r="AN80" i="1"/>
  <c r="BR80" i="1" s="1"/>
  <c r="DH74" i="1"/>
  <c r="AN40" i="1"/>
  <c r="BR40" i="1" s="1"/>
  <c r="K40" i="1"/>
  <c r="K23" i="1"/>
  <c r="AN23" i="1"/>
  <c r="BR23" i="1" s="1"/>
  <c r="K30" i="1"/>
  <c r="AN30" i="1"/>
  <c r="BR30" i="1" s="1"/>
  <c r="K28" i="1"/>
  <c r="AN28" i="1"/>
  <c r="BR28" i="1" s="1"/>
  <c r="K34" i="1"/>
  <c r="AN34" i="1"/>
  <c r="BR34" i="1" s="1"/>
  <c r="K43" i="1"/>
  <c r="AN43" i="1"/>
  <c r="BR43" i="1" s="1"/>
  <c r="BR55" i="1"/>
  <c r="K59" i="1"/>
  <c r="AN59" i="1"/>
  <c r="BR59" i="1" s="1"/>
  <c r="BR83" i="1"/>
  <c r="BQ4" i="1"/>
  <c r="AM92" i="1"/>
  <c r="K6" i="1"/>
  <c r="AN6" i="1"/>
  <c r="BR6" i="1" s="1"/>
  <c r="K24" i="1"/>
  <c r="AN24" i="1"/>
  <c r="BR24" i="1" s="1"/>
  <c r="K29" i="1"/>
  <c r="AN29" i="1"/>
  <c r="BR29" i="1" s="1"/>
  <c r="AN35" i="1"/>
  <c r="BR35" i="1" s="1"/>
  <c r="K35" i="1"/>
  <c r="K52" i="1"/>
  <c r="AN52" i="1"/>
  <c r="BR52" i="1" s="1"/>
  <c r="K71" i="1"/>
  <c r="AN71" i="1"/>
  <c r="BR71" i="1" s="1"/>
  <c r="K49" i="1"/>
  <c r="AO49" i="1" s="1"/>
  <c r="BS49" i="1" s="1"/>
  <c r="K65" i="1"/>
  <c r="AO65" i="1" s="1"/>
  <c r="K78" i="1"/>
  <c r="AO78" i="1" s="1"/>
  <c r="K83" i="1"/>
  <c r="AO83" i="1" s="1"/>
  <c r="K55" i="1"/>
  <c r="AO55" i="1" s="1"/>
  <c r="K74" i="1"/>
  <c r="AO74" i="1" s="1"/>
  <c r="BS74" i="1" s="1"/>
  <c r="K39" i="1"/>
  <c r="AO39" i="1" s="1"/>
  <c r="K32" i="1"/>
  <c r="AO32" i="1" s="1"/>
  <c r="K44" i="1"/>
  <c r="L54" i="1"/>
  <c r="AP54" i="1" s="1"/>
  <c r="K84" i="1"/>
  <c r="AO84" i="1" s="1"/>
  <c r="BS84" i="1" s="1"/>
  <c r="K57" i="1"/>
  <c r="AO57" i="1" s="1"/>
  <c r="L86" i="1"/>
  <c r="AP86" i="1" s="1"/>
  <c r="K77" i="1"/>
  <c r="AO77" i="1" s="1"/>
  <c r="K80" i="1"/>
  <c r="AO80" i="1" s="1"/>
  <c r="K51" i="1"/>
  <c r="AO51" i="1" s="1"/>
  <c r="BS51" i="1" s="1"/>
  <c r="AO10" i="1" l="1"/>
  <c r="BS10" i="1" s="1"/>
  <c r="DI10" i="1" s="1"/>
  <c r="L82" i="1"/>
  <c r="AP82" i="1" s="1"/>
  <c r="BT82" i="1" s="1"/>
  <c r="DJ82" i="1" s="1"/>
  <c r="BS76" i="1"/>
  <c r="DI76" i="1" s="1"/>
  <c r="BS87" i="1"/>
  <c r="DI87" i="1" s="1"/>
  <c r="L70" i="1"/>
  <c r="AP70" i="1" s="1"/>
  <c r="BT70" i="1" s="1"/>
  <c r="DJ70" i="1" s="1"/>
  <c r="L87" i="1"/>
  <c r="AP87" i="1" s="1"/>
  <c r="L68" i="1"/>
  <c r="AP68" i="1" s="1"/>
  <c r="BT68" i="1" s="1"/>
  <c r="DJ68" i="1" s="1"/>
  <c r="BT42" i="1"/>
  <c r="DJ42" i="1" s="1"/>
  <c r="L60" i="1"/>
  <c r="AP60" i="1" s="1"/>
  <c r="L67" i="1"/>
  <c r="AP67" i="1" s="1"/>
  <c r="M88" i="1"/>
  <c r="AQ88" i="1" s="1"/>
  <c r="L89" i="1"/>
  <c r="AP89" i="1" s="1"/>
  <c r="BS73" i="1"/>
  <c r="DI73" i="1" s="1"/>
  <c r="BS33" i="1"/>
  <c r="BT33" i="1" s="1"/>
  <c r="DJ33" i="1" s="1"/>
  <c r="BS86" i="1"/>
  <c r="DI86" i="1" s="1"/>
  <c r="M33" i="1"/>
  <c r="AQ33" i="1" s="1"/>
  <c r="L75" i="1"/>
  <c r="AP75" i="1" s="1"/>
  <c r="BS38" i="1"/>
  <c r="DI38" i="1" s="1"/>
  <c r="BS66" i="1"/>
  <c r="DI66" i="1" s="1"/>
  <c r="AO5" i="1"/>
  <c r="BS5" i="1" s="1"/>
  <c r="DI5" i="1" s="1"/>
  <c r="L5" i="1"/>
  <c r="BS83" i="1"/>
  <c r="DI83" i="1" s="1"/>
  <c r="L69" i="1"/>
  <c r="AP69" i="1" s="1"/>
  <c r="DH88" i="1"/>
  <c r="BS75" i="1"/>
  <c r="DI75" i="1" s="1"/>
  <c r="M73" i="1"/>
  <c r="AQ73" i="1" s="1"/>
  <c r="BS65" i="1"/>
  <c r="DI65" i="1" s="1"/>
  <c r="BS89" i="1"/>
  <c r="DI89" i="1" s="1"/>
  <c r="BS39" i="1"/>
  <c r="DI39" i="1" s="1"/>
  <c r="BS80" i="1"/>
  <c r="DH65" i="1"/>
  <c r="DH24" i="1"/>
  <c r="DH59" i="1"/>
  <c r="DH46" i="1"/>
  <c r="DH13" i="1"/>
  <c r="DH48" i="1"/>
  <c r="DH15" i="1"/>
  <c r="DH35" i="1"/>
  <c r="DH34" i="1"/>
  <c r="DH23" i="1"/>
  <c r="DH85" i="1"/>
  <c r="DH22" i="1"/>
  <c r="DH26" i="1"/>
  <c r="DH9" i="1"/>
  <c r="DH52" i="1"/>
  <c r="DH29" i="1"/>
  <c r="DH11" i="1"/>
  <c r="DH6" i="1"/>
  <c r="DH43" i="1"/>
  <c r="DH30" i="1"/>
  <c r="DH18" i="1"/>
  <c r="DH63" i="1"/>
  <c r="DH16" i="1"/>
  <c r="DH72" i="1"/>
  <c r="DH47" i="1"/>
  <c r="DH8" i="1"/>
  <c r="DH27" i="1"/>
  <c r="DH12" i="1"/>
  <c r="DH53" i="1"/>
  <c r="DH21" i="1"/>
  <c r="BR4" i="1"/>
  <c r="BQ92" i="1"/>
  <c r="DG4" i="1"/>
  <c r="L43" i="1"/>
  <c r="AO43" i="1"/>
  <c r="BS43" i="1" s="1"/>
  <c r="L28" i="1"/>
  <c r="AO28" i="1"/>
  <c r="BS28" i="1" s="1"/>
  <c r="DH58" i="1"/>
  <c r="M10" i="1"/>
  <c r="AP10" i="1"/>
  <c r="BS60" i="1"/>
  <c r="DH60" i="1"/>
  <c r="L17" i="1"/>
  <c r="AO17" i="1"/>
  <c r="BS17" i="1" s="1"/>
  <c r="DI17" i="1" s="1"/>
  <c r="BS67" i="1"/>
  <c r="DH67" i="1"/>
  <c r="DH36" i="1"/>
  <c r="AO56" i="1"/>
  <c r="BS56" i="1" s="1"/>
  <c r="L56" i="1"/>
  <c r="L26" i="1"/>
  <c r="AO26" i="1"/>
  <c r="BS26" i="1" s="1"/>
  <c r="M76" i="1"/>
  <c r="AP76" i="1"/>
  <c r="AO37" i="1"/>
  <c r="BS37" i="1" s="1"/>
  <c r="DI37" i="1" s="1"/>
  <c r="L37" i="1"/>
  <c r="L31" i="1"/>
  <c r="AO31" i="1"/>
  <c r="BS31" i="1" s="1"/>
  <c r="DH17" i="1"/>
  <c r="BT54" i="1"/>
  <c r="DJ54" i="1" s="1"/>
  <c r="L27" i="1"/>
  <c r="AO27" i="1"/>
  <c r="BS27" i="1" s="1"/>
  <c r="DH81" i="1"/>
  <c r="M66" i="1"/>
  <c r="AP66" i="1"/>
  <c r="DH41" i="1"/>
  <c r="L14" i="1"/>
  <c r="AO14" i="1"/>
  <c r="BS14" i="1" s="1"/>
  <c r="L45" i="1"/>
  <c r="AO45" i="1"/>
  <c r="BS45" i="1" s="1"/>
  <c r="DI45" i="1" s="1"/>
  <c r="AO44" i="1"/>
  <c r="BS44" i="1" s="1"/>
  <c r="AO52" i="1"/>
  <c r="BS52" i="1" s="1"/>
  <c r="L52" i="1"/>
  <c r="L29" i="1"/>
  <c r="AO29" i="1"/>
  <c r="BS29" i="1" s="1"/>
  <c r="DI29" i="1" s="1"/>
  <c r="AO59" i="1"/>
  <c r="BS59" i="1" s="1"/>
  <c r="L59" i="1"/>
  <c r="DH50" i="1"/>
  <c r="L23" i="1"/>
  <c r="AO23" i="1"/>
  <c r="BS23" i="1" s="1"/>
  <c r="L18" i="1"/>
  <c r="AO18" i="1"/>
  <c r="BS18" i="1" s="1"/>
  <c r="L63" i="1"/>
  <c r="AO63" i="1"/>
  <c r="BS63" i="1" s="1"/>
  <c r="DI63" i="1" s="1"/>
  <c r="L46" i="1"/>
  <c r="AO46" i="1"/>
  <c r="BS46" i="1" s="1"/>
  <c r="L16" i="1"/>
  <c r="AO16" i="1"/>
  <c r="BS16" i="1" s="1"/>
  <c r="BS78" i="1"/>
  <c r="DH78" i="1"/>
  <c r="BS69" i="1"/>
  <c r="DH69" i="1"/>
  <c r="DH61" i="1"/>
  <c r="L9" i="1"/>
  <c r="AO9" i="1"/>
  <c r="BS9" i="1" s="1"/>
  <c r="L47" i="1"/>
  <c r="AO47" i="1"/>
  <c r="BS47" i="1" s="1"/>
  <c r="DH20" i="1"/>
  <c r="M25" i="1"/>
  <c r="AP25" i="1"/>
  <c r="BT25" i="1" s="1"/>
  <c r="DJ25" i="1" s="1"/>
  <c r="AO8" i="1"/>
  <c r="BS8" i="1" s="1"/>
  <c r="DI8" i="1" s="1"/>
  <c r="L8" i="1"/>
  <c r="AO90" i="1"/>
  <c r="BS90" i="1" s="1"/>
  <c r="L90" i="1"/>
  <c r="DH39" i="1"/>
  <c r="AO62" i="1"/>
  <c r="BS62" i="1" s="1"/>
  <c r="AO48" i="1"/>
  <c r="BS48" i="1" s="1"/>
  <c r="L48" i="1"/>
  <c r="L12" i="1"/>
  <c r="AO12" i="1"/>
  <c r="BS12" i="1" s="1"/>
  <c r="L36" i="1"/>
  <c r="AO36" i="1"/>
  <c r="BS36" i="1" s="1"/>
  <c r="L53" i="1"/>
  <c r="AO53" i="1"/>
  <c r="BS53" i="1" s="1"/>
  <c r="L15" i="1"/>
  <c r="AO15" i="1"/>
  <c r="BS15" i="1" s="1"/>
  <c r="DH71" i="1"/>
  <c r="M42" i="1"/>
  <c r="AQ42" i="1" s="1"/>
  <c r="DI70" i="1"/>
  <c r="DI84" i="1"/>
  <c r="DI54" i="1"/>
  <c r="L35" i="1"/>
  <c r="AO35" i="1"/>
  <c r="BS35" i="1" s="1"/>
  <c r="L6" i="1"/>
  <c r="AO6" i="1"/>
  <c r="BS6" i="1" s="1"/>
  <c r="BS55" i="1"/>
  <c r="DI55" i="1" s="1"/>
  <c r="L34" i="1"/>
  <c r="AO34" i="1"/>
  <c r="BS34" i="1" s="1"/>
  <c r="DH19" i="1"/>
  <c r="L40" i="1"/>
  <c r="AO40" i="1"/>
  <c r="BS40" i="1" s="1"/>
  <c r="AO64" i="1"/>
  <c r="BS64" i="1" s="1"/>
  <c r="L64" i="1"/>
  <c r="DH28" i="1"/>
  <c r="L11" i="1"/>
  <c r="AO11" i="1"/>
  <c r="BS11" i="1" s="1"/>
  <c r="DH54" i="1"/>
  <c r="L22" i="1"/>
  <c r="AO22" i="1"/>
  <c r="BS22" i="1" s="1"/>
  <c r="DH62" i="1"/>
  <c r="DH90" i="1"/>
  <c r="DH64" i="1"/>
  <c r="L21" i="1"/>
  <c r="AO21" i="1"/>
  <c r="BS21" i="1" s="1"/>
  <c r="L61" i="1"/>
  <c r="AO61" i="1"/>
  <c r="BS61" i="1" s="1"/>
  <c r="DH7" i="1"/>
  <c r="DH83" i="1"/>
  <c r="AO81" i="1"/>
  <c r="BS81" i="1" s="1"/>
  <c r="L81" i="1"/>
  <c r="DH56" i="1"/>
  <c r="BS32" i="1"/>
  <c r="DH31" i="1"/>
  <c r="DH45" i="1"/>
  <c r="AN92" i="1"/>
  <c r="DI68" i="1"/>
  <c r="DI51" i="1"/>
  <c r="DI49" i="1"/>
  <c r="DI74" i="1"/>
  <c r="AO71" i="1"/>
  <c r="BS71" i="1" s="1"/>
  <c r="L71" i="1"/>
  <c r="L24" i="1"/>
  <c r="AO24" i="1"/>
  <c r="BS24" i="1" s="1"/>
  <c r="L30" i="1"/>
  <c r="AO30" i="1"/>
  <c r="BS30" i="1" s="1"/>
  <c r="BT88" i="1"/>
  <c r="DI88" i="1"/>
  <c r="DH40" i="1"/>
  <c r="DH80" i="1"/>
  <c r="M38" i="1"/>
  <c r="AP38" i="1"/>
  <c r="AO85" i="1"/>
  <c r="BS85" i="1" s="1"/>
  <c r="L85" i="1"/>
  <c r="AO72" i="1"/>
  <c r="BS72" i="1" s="1"/>
  <c r="L72" i="1"/>
  <c r="L13" i="1"/>
  <c r="AO13" i="1"/>
  <c r="BS13" i="1" s="1"/>
  <c r="DH87" i="1"/>
  <c r="L41" i="1"/>
  <c r="AO41" i="1"/>
  <c r="BS41" i="1" s="1"/>
  <c r="L20" i="1"/>
  <c r="AO20" i="1"/>
  <c r="BS20" i="1" s="1"/>
  <c r="L58" i="1"/>
  <c r="AO58" i="1"/>
  <c r="BS58" i="1" s="1"/>
  <c r="BS57" i="1"/>
  <c r="DH79" i="1"/>
  <c r="DH14" i="1"/>
  <c r="BS77" i="1"/>
  <c r="AO79" i="1"/>
  <c r="BS79" i="1" s="1"/>
  <c r="L79" i="1"/>
  <c r="L50" i="1"/>
  <c r="AO50" i="1"/>
  <c r="BS50" i="1" s="1"/>
  <c r="L19" i="1"/>
  <c r="AO19" i="1"/>
  <c r="BS19" i="1" s="1"/>
  <c r="L7" i="1"/>
  <c r="AO7" i="1"/>
  <c r="BS7" i="1" s="1"/>
  <c r="DH55" i="1"/>
  <c r="L4" i="1"/>
  <c r="AO4" i="1"/>
  <c r="K92" i="1"/>
  <c r="L74" i="1"/>
  <c r="AP74" i="1" s="1"/>
  <c r="BT74" i="1" s="1"/>
  <c r="L55" i="1"/>
  <c r="AP55" i="1" s="1"/>
  <c r="L83" i="1"/>
  <c r="AP83" i="1" s="1"/>
  <c r="L65" i="1"/>
  <c r="AP65" i="1" s="1"/>
  <c r="L78" i="1"/>
  <c r="AP78" i="1" s="1"/>
  <c r="L49" i="1"/>
  <c r="AP49" i="1" s="1"/>
  <c r="BT49" i="1" s="1"/>
  <c r="M86" i="1"/>
  <c r="AQ86" i="1" s="1"/>
  <c r="L84" i="1"/>
  <c r="AP84" i="1" s="1"/>
  <c r="BT84" i="1" s="1"/>
  <c r="M54" i="1"/>
  <c r="AQ54" i="1" s="1"/>
  <c r="L39" i="1"/>
  <c r="AP39" i="1" s="1"/>
  <c r="L51" i="1"/>
  <c r="AP51" i="1" s="1"/>
  <c r="BT51" i="1" s="1"/>
  <c r="DJ51" i="1" s="1"/>
  <c r="L80" i="1"/>
  <c r="AP80" i="1" s="1"/>
  <c r="L77" i="1"/>
  <c r="AP77" i="1" s="1"/>
  <c r="L57" i="1"/>
  <c r="AP57" i="1" s="1"/>
  <c r="L32" i="1"/>
  <c r="AP32" i="1" s="1"/>
  <c r="M62" i="1"/>
  <c r="AQ62" i="1" s="1"/>
  <c r="L44" i="1"/>
  <c r="BT10" i="1" l="1"/>
  <c r="M82" i="1"/>
  <c r="AQ82" i="1" s="1"/>
  <c r="BU82" i="1" s="1"/>
  <c r="DK82" i="1" s="1"/>
  <c r="BT76" i="1"/>
  <c r="DJ76" i="1" s="1"/>
  <c r="M70" i="1"/>
  <c r="AQ70" i="1" s="1"/>
  <c r="BU70" i="1" s="1"/>
  <c r="DK70" i="1" s="1"/>
  <c r="BT87" i="1"/>
  <c r="DJ87" i="1" s="1"/>
  <c r="M87" i="1"/>
  <c r="AQ87" i="1" s="1"/>
  <c r="N88" i="1"/>
  <c r="AR88" i="1" s="1"/>
  <c r="BU42" i="1"/>
  <c r="DK42" i="1" s="1"/>
  <c r="M68" i="1"/>
  <c r="AQ68" i="1" s="1"/>
  <c r="BU68" i="1" s="1"/>
  <c r="DK68" i="1" s="1"/>
  <c r="BT38" i="1"/>
  <c r="DJ38" i="1" s="1"/>
  <c r="BU33" i="1"/>
  <c r="DK33" i="1" s="1"/>
  <c r="M60" i="1"/>
  <c r="AQ60" i="1" s="1"/>
  <c r="BT83" i="1"/>
  <c r="DJ83" i="1" s="1"/>
  <c r="M67" i="1"/>
  <c r="AQ67" i="1" s="1"/>
  <c r="BT75" i="1"/>
  <c r="DJ75" i="1" s="1"/>
  <c r="N33" i="1"/>
  <c r="AR33" i="1" s="1"/>
  <c r="M89" i="1"/>
  <c r="AQ89" i="1" s="1"/>
  <c r="DI33" i="1"/>
  <c r="BT73" i="1"/>
  <c r="BU73" i="1" s="1"/>
  <c r="DK73" i="1" s="1"/>
  <c r="M75" i="1"/>
  <c r="AQ75" i="1" s="1"/>
  <c r="BT86" i="1"/>
  <c r="DJ86" i="1" s="1"/>
  <c r="BT66" i="1"/>
  <c r="DJ66" i="1" s="1"/>
  <c r="M5" i="1"/>
  <c r="AP5" i="1"/>
  <c r="BT5" i="1" s="1"/>
  <c r="M69" i="1"/>
  <c r="AQ69" i="1" s="1"/>
  <c r="N42" i="1"/>
  <c r="AR42" i="1" s="1"/>
  <c r="N73" i="1"/>
  <c r="AR73" i="1" s="1"/>
  <c r="BT65" i="1"/>
  <c r="DJ65" i="1" s="1"/>
  <c r="BT89" i="1"/>
  <c r="DJ89" i="1" s="1"/>
  <c r="BT80" i="1"/>
  <c r="DJ80" i="1" s="1"/>
  <c r="BT39" i="1"/>
  <c r="DJ39" i="1" s="1"/>
  <c r="BT78" i="1"/>
  <c r="DJ78" i="1" s="1"/>
  <c r="BT32" i="1"/>
  <c r="DJ32" i="1" s="1"/>
  <c r="DI80" i="1"/>
  <c r="DG92" i="1"/>
  <c r="DI79" i="1"/>
  <c r="DI20" i="1"/>
  <c r="DI21" i="1"/>
  <c r="DI35" i="1"/>
  <c r="DI90" i="1"/>
  <c r="DJ10" i="1"/>
  <c r="DI50" i="1"/>
  <c r="DI58" i="1"/>
  <c r="DI24" i="1"/>
  <c r="DI81" i="1"/>
  <c r="DI11" i="1"/>
  <c r="DI15" i="1"/>
  <c r="DI36" i="1"/>
  <c r="BT62" i="1"/>
  <c r="DI62" i="1"/>
  <c r="DI46" i="1"/>
  <c r="DI27" i="1"/>
  <c r="DI22" i="1"/>
  <c r="DI40" i="1"/>
  <c r="DI6" i="1"/>
  <c r="DI47" i="1"/>
  <c r="DI56" i="1"/>
  <c r="DI13" i="1"/>
  <c r="DI61" i="1"/>
  <c r="DI53" i="1"/>
  <c r="DI16" i="1"/>
  <c r="DI18" i="1"/>
  <c r="AP85" i="1"/>
  <c r="BT85" i="1" s="1"/>
  <c r="DJ85" i="1" s="1"/>
  <c r="M85" i="1"/>
  <c r="M24" i="1"/>
  <c r="AP24" i="1"/>
  <c r="BT24" i="1" s="1"/>
  <c r="DI64" i="1"/>
  <c r="M6" i="1"/>
  <c r="AP6" i="1"/>
  <c r="BT6" i="1" s="1"/>
  <c r="AP48" i="1"/>
  <c r="BT48" i="1" s="1"/>
  <c r="M48" i="1"/>
  <c r="N25" i="1"/>
  <c r="AQ25" i="1"/>
  <c r="BU25" i="1" s="1"/>
  <c r="DK25" i="1" s="1"/>
  <c r="M9" i="1"/>
  <c r="AP9" i="1"/>
  <c r="BT9" i="1" s="1"/>
  <c r="DI7" i="1"/>
  <c r="M16" i="1"/>
  <c r="AP16" i="1"/>
  <c r="BT16" i="1" s="1"/>
  <c r="AP23" i="1"/>
  <c r="BT23" i="1" s="1"/>
  <c r="M23" i="1"/>
  <c r="M29" i="1"/>
  <c r="AP29" i="1"/>
  <c r="BT29" i="1" s="1"/>
  <c r="M45" i="1"/>
  <c r="AP45" i="1"/>
  <c r="BT45" i="1" s="1"/>
  <c r="AQ76" i="1"/>
  <c r="N76" i="1"/>
  <c r="AP56" i="1"/>
  <c r="BT56" i="1" s="1"/>
  <c r="M56" i="1"/>
  <c r="M19" i="1"/>
  <c r="AP19" i="1"/>
  <c r="BT19" i="1" s="1"/>
  <c r="M41" i="1"/>
  <c r="AP41" i="1"/>
  <c r="BT41" i="1" s="1"/>
  <c r="DI78" i="1"/>
  <c r="M31" i="1"/>
  <c r="AP31" i="1"/>
  <c r="BT31" i="1" s="1"/>
  <c r="DJ31" i="1" s="1"/>
  <c r="BT67" i="1"/>
  <c r="DI67" i="1"/>
  <c r="BT60" i="1"/>
  <c r="DI60" i="1"/>
  <c r="DI85" i="1"/>
  <c r="DI34" i="1"/>
  <c r="BT77" i="1"/>
  <c r="DJ77" i="1" s="1"/>
  <c r="M13" i="1"/>
  <c r="AP13" i="1"/>
  <c r="BT13" i="1" s="1"/>
  <c r="N38" i="1"/>
  <c r="AQ38" i="1"/>
  <c r="BU88" i="1"/>
  <c r="DJ88" i="1"/>
  <c r="AP71" i="1"/>
  <c r="BT71" i="1" s="1"/>
  <c r="DJ71" i="1" s="1"/>
  <c r="M71" i="1"/>
  <c r="DI26" i="1"/>
  <c r="AP61" i="1"/>
  <c r="BT61" i="1" s="1"/>
  <c r="M61" i="1"/>
  <c r="M22" i="1"/>
  <c r="AP22" i="1"/>
  <c r="BT22" i="1" s="1"/>
  <c r="DI32" i="1"/>
  <c r="M15" i="1"/>
  <c r="AP15" i="1"/>
  <c r="BT15" i="1" s="1"/>
  <c r="M36" i="1"/>
  <c r="AP36" i="1"/>
  <c r="BT36" i="1" s="1"/>
  <c r="DI48" i="1"/>
  <c r="M8" i="1"/>
  <c r="AP8" i="1"/>
  <c r="BT8" i="1" s="1"/>
  <c r="DI71" i="1"/>
  <c r="AP18" i="1"/>
  <c r="BT18" i="1" s="1"/>
  <c r="M18" i="1"/>
  <c r="AP52" i="1"/>
  <c r="BT52" i="1" s="1"/>
  <c r="DJ52" i="1" s="1"/>
  <c r="M52" i="1"/>
  <c r="DI41" i="1"/>
  <c r="AP37" i="1"/>
  <c r="BT37" i="1" s="1"/>
  <c r="M37" i="1"/>
  <c r="M28" i="1"/>
  <c r="AP28" i="1"/>
  <c r="BT28" i="1" s="1"/>
  <c r="BS4" i="1"/>
  <c r="BR92" i="1"/>
  <c r="DH4" i="1"/>
  <c r="DH92" i="1" s="1"/>
  <c r="DI72" i="1"/>
  <c r="DI30" i="1"/>
  <c r="DI43" i="1"/>
  <c r="DI59" i="1"/>
  <c r="DJ84" i="1"/>
  <c r="AO92" i="1"/>
  <c r="M7" i="1"/>
  <c r="AP7" i="1"/>
  <c r="BT7" i="1" s="1"/>
  <c r="AP50" i="1"/>
  <c r="BT50" i="1" s="1"/>
  <c r="M50" i="1"/>
  <c r="AP58" i="1"/>
  <c r="BT58" i="1" s="1"/>
  <c r="M58" i="1"/>
  <c r="M20" i="1"/>
  <c r="AP20" i="1"/>
  <c r="BT20" i="1" s="1"/>
  <c r="AP72" i="1"/>
  <c r="BT72" i="1" s="1"/>
  <c r="M72" i="1"/>
  <c r="M21" i="1"/>
  <c r="AP21" i="1"/>
  <c r="BT21" i="1" s="1"/>
  <c r="M11" i="1"/>
  <c r="AP11" i="1"/>
  <c r="BT11" i="1" s="1"/>
  <c r="DI19" i="1"/>
  <c r="M34" i="1"/>
  <c r="AP34" i="1"/>
  <c r="BT34" i="1" s="1"/>
  <c r="M35" i="1"/>
  <c r="AP35" i="1"/>
  <c r="BT35" i="1" s="1"/>
  <c r="DI12" i="1"/>
  <c r="DI52" i="1"/>
  <c r="BT69" i="1"/>
  <c r="DI69" i="1"/>
  <c r="M46" i="1"/>
  <c r="AP46" i="1"/>
  <c r="BT46" i="1" s="1"/>
  <c r="AP59" i="1"/>
  <c r="BT59" i="1" s="1"/>
  <c r="M59" i="1"/>
  <c r="DI28" i="1"/>
  <c r="DI44" i="1"/>
  <c r="DI77" i="1"/>
  <c r="DI23" i="1"/>
  <c r="AP44" i="1"/>
  <c r="BT44" i="1" s="1"/>
  <c r="DJ44" i="1" s="1"/>
  <c r="DJ74" i="1"/>
  <c r="DJ49" i="1"/>
  <c r="M4" i="1"/>
  <c r="AP4" i="1"/>
  <c r="L92" i="1"/>
  <c r="AP79" i="1"/>
  <c r="BT79" i="1" s="1"/>
  <c r="M79" i="1"/>
  <c r="BT57" i="1"/>
  <c r="DI57" i="1"/>
  <c r="M30" i="1"/>
  <c r="AP30" i="1"/>
  <c r="BT30" i="1" s="1"/>
  <c r="DI9" i="1"/>
  <c r="DI31" i="1"/>
  <c r="AP81" i="1"/>
  <c r="BT81" i="1" s="1"/>
  <c r="M81" i="1"/>
  <c r="AP64" i="1"/>
  <c r="BT64" i="1" s="1"/>
  <c r="M64" i="1"/>
  <c r="AP40" i="1"/>
  <c r="BT40" i="1" s="1"/>
  <c r="M40" i="1"/>
  <c r="BT55" i="1"/>
  <c r="DJ55" i="1" s="1"/>
  <c r="DI14" i="1"/>
  <c r="M53" i="1"/>
  <c r="AP53" i="1"/>
  <c r="BT53" i="1" s="1"/>
  <c r="M12" i="1"/>
  <c r="AP12" i="1"/>
  <c r="BT12" i="1" s="1"/>
  <c r="AP90" i="1"/>
  <c r="BT90" i="1" s="1"/>
  <c r="M90" i="1"/>
  <c r="M47" i="1"/>
  <c r="AP47" i="1"/>
  <c r="BT47" i="1" s="1"/>
  <c r="M63" i="1"/>
  <c r="AP63" i="1"/>
  <c r="BT63" i="1" s="1"/>
  <c r="DJ63" i="1" s="1"/>
  <c r="M14" i="1"/>
  <c r="AP14" i="1"/>
  <c r="BT14" i="1" s="1"/>
  <c r="N66" i="1"/>
  <c r="AQ66" i="1"/>
  <c r="M27" i="1"/>
  <c r="AP27" i="1"/>
  <c r="BT27" i="1" s="1"/>
  <c r="BU54" i="1"/>
  <c r="DK54" i="1" s="1"/>
  <c r="M26" i="1"/>
  <c r="AP26" i="1"/>
  <c r="BT26" i="1" s="1"/>
  <c r="M17" i="1"/>
  <c r="AP17" i="1"/>
  <c r="BT17" i="1" s="1"/>
  <c r="N10" i="1"/>
  <c r="AQ10" i="1"/>
  <c r="M43" i="1"/>
  <c r="AP43" i="1"/>
  <c r="BT43" i="1" s="1"/>
  <c r="M55" i="1"/>
  <c r="AQ55" i="1" s="1"/>
  <c r="M49" i="1"/>
  <c r="AQ49" i="1" s="1"/>
  <c r="BU49" i="1" s="1"/>
  <c r="M74" i="1"/>
  <c r="AQ74" i="1" s="1"/>
  <c r="BU74" i="1" s="1"/>
  <c r="M78" i="1"/>
  <c r="AQ78" i="1" s="1"/>
  <c r="M65" i="1"/>
  <c r="AQ65" i="1" s="1"/>
  <c r="M83" i="1"/>
  <c r="AQ83" i="1" s="1"/>
  <c r="M44" i="1"/>
  <c r="N62" i="1"/>
  <c r="AR62" i="1" s="1"/>
  <c r="M57" i="1"/>
  <c r="AQ57" i="1" s="1"/>
  <c r="M77" i="1"/>
  <c r="AQ77" i="1" s="1"/>
  <c r="M51" i="1"/>
  <c r="AQ51" i="1" s="1"/>
  <c r="BU51" i="1" s="1"/>
  <c r="M39" i="1"/>
  <c r="AQ39" i="1" s="1"/>
  <c r="N82" i="1"/>
  <c r="AR82" i="1" s="1"/>
  <c r="M32" i="1"/>
  <c r="AQ32" i="1" s="1"/>
  <c r="M80" i="1"/>
  <c r="AQ80" i="1" s="1"/>
  <c r="N54" i="1"/>
  <c r="AR54" i="1" s="1"/>
  <c r="M84" i="1"/>
  <c r="AQ84" i="1" s="1"/>
  <c r="BU84" i="1" s="1"/>
  <c r="N86" i="1"/>
  <c r="AR86" i="1" s="1"/>
  <c r="BU10" i="1" l="1"/>
  <c r="DK10" i="1" s="1"/>
  <c r="BU76" i="1"/>
  <c r="DK76" i="1" s="1"/>
  <c r="N70" i="1"/>
  <c r="AR70" i="1" s="1"/>
  <c r="BV82" i="1"/>
  <c r="DL82" i="1" s="1"/>
  <c r="BU87" i="1"/>
  <c r="DK87" i="1" s="1"/>
  <c r="N87" i="1"/>
  <c r="AR87" i="1" s="1"/>
  <c r="BV42" i="1"/>
  <c r="DL42" i="1" s="1"/>
  <c r="N60" i="1"/>
  <c r="AR60" i="1" s="1"/>
  <c r="N89" i="1"/>
  <c r="AR89" i="1" s="1"/>
  <c r="N68" i="1"/>
  <c r="AR68" i="1" s="1"/>
  <c r="BU83" i="1"/>
  <c r="DK83" i="1" s="1"/>
  <c r="BV33" i="1"/>
  <c r="DL33" i="1" s="1"/>
  <c r="O88" i="1"/>
  <c r="AS88" i="1" s="1"/>
  <c r="N69" i="1"/>
  <c r="AR69" i="1" s="1"/>
  <c r="BU66" i="1"/>
  <c r="DK66" i="1" s="1"/>
  <c r="N67" i="1"/>
  <c r="AR67" i="1" s="1"/>
  <c r="BU38" i="1"/>
  <c r="DK38" i="1" s="1"/>
  <c r="BV68" i="1"/>
  <c r="DL68" i="1" s="1"/>
  <c r="DJ73" i="1"/>
  <c r="BU39" i="1"/>
  <c r="DK39" i="1" s="1"/>
  <c r="BU75" i="1"/>
  <c r="DK75" i="1" s="1"/>
  <c r="N75" i="1"/>
  <c r="AR75" i="1" s="1"/>
  <c r="O33" i="1"/>
  <c r="AS33" i="1" s="1"/>
  <c r="BU32" i="1"/>
  <c r="DK32" i="1" s="1"/>
  <c r="BV73" i="1"/>
  <c r="BU86" i="1"/>
  <c r="DK86" i="1" s="1"/>
  <c r="BV70" i="1"/>
  <c r="DL70" i="1" s="1"/>
  <c r="DJ5" i="1"/>
  <c r="AQ5" i="1"/>
  <c r="BU5" i="1" s="1"/>
  <c r="DK5" i="1" s="1"/>
  <c r="N5" i="1"/>
  <c r="O73" i="1"/>
  <c r="AS73" i="1" s="1"/>
  <c r="O42" i="1"/>
  <c r="AS42" i="1" s="1"/>
  <c r="BU78" i="1"/>
  <c r="DK78" i="1" s="1"/>
  <c r="BU65" i="1"/>
  <c r="DK65" i="1" s="1"/>
  <c r="BU89" i="1"/>
  <c r="DK89" i="1" s="1"/>
  <c r="BU80" i="1"/>
  <c r="DK80" i="1" s="1"/>
  <c r="BV54" i="1"/>
  <c r="DL54" i="1" s="1"/>
  <c r="DJ34" i="1"/>
  <c r="DJ43" i="1"/>
  <c r="DJ27" i="1"/>
  <c r="DJ14" i="1"/>
  <c r="DJ53" i="1"/>
  <c r="DJ40" i="1"/>
  <c r="DJ79" i="1"/>
  <c r="DJ46" i="1"/>
  <c r="DJ21" i="1"/>
  <c r="DJ20" i="1"/>
  <c r="DJ15" i="1"/>
  <c r="DJ56" i="1"/>
  <c r="DJ6" i="1"/>
  <c r="DJ81" i="1"/>
  <c r="DJ8" i="1"/>
  <c r="DJ16" i="1"/>
  <c r="DJ26" i="1"/>
  <c r="DJ90" i="1"/>
  <c r="DJ35" i="1"/>
  <c r="DJ22" i="1"/>
  <c r="DJ61" i="1"/>
  <c r="DJ13" i="1"/>
  <c r="DJ45" i="1"/>
  <c r="DJ47" i="1"/>
  <c r="DJ12" i="1"/>
  <c r="DJ64" i="1"/>
  <c r="DJ37" i="1"/>
  <c r="DJ36" i="1"/>
  <c r="DJ19" i="1"/>
  <c r="DJ48" i="1"/>
  <c r="N17" i="1"/>
  <c r="AQ17" i="1"/>
  <c r="BU17" i="1" s="1"/>
  <c r="N11" i="1"/>
  <c r="AQ11" i="1"/>
  <c r="BU11" i="1" s="1"/>
  <c r="AQ72" i="1"/>
  <c r="BU72" i="1" s="1"/>
  <c r="N72" i="1"/>
  <c r="AQ50" i="1"/>
  <c r="BU50" i="1" s="1"/>
  <c r="N50" i="1"/>
  <c r="DJ59" i="1"/>
  <c r="DJ30" i="1"/>
  <c r="DJ41" i="1"/>
  <c r="BU67" i="1"/>
  <c r="DJ67" i="1"/>
  <c r="DJ28" i="1"/>
  <c r="DJ7" i="1"/>
  <c r="N6" i="1"/>
  <c r="AQ6" i="1"/>
  <c r="BU6" i="1" s="1"/>
  <c r="DJ18" i="1"/>
  <c r="DK84" i="1"/>
  <c r="AR66" i="1"/>
  <c r="O66" i="1"/>
  <c r="N47" i="1"/>
  <c r="AQ47" i="1"/>
  <c r="BU47" i="1" s="1"/>
  <c r="N12" i="1"/>
  <c r="AQ12" i="1"/>
  <c r="BU12" i="1" s="1"/>
  <c r="AQ40" i="1"/>
  <c r="BU40" i="1" s="1"/>
  <c r="N40" i="1"/>
  <c r="DJ11" i="1"/>
  <c r="N46" i="1"/>
  <c r="AQ46" i="1"/>
  <c r="BU46" i="1" s="1"/>
  <c r="BU69" i="1"/>
  <c r="DJ69" i="1"/>
  <c r="N34" i="1"/>
  <c r="AQ34" i="1"/>
  <c r="BU34" i="1" s="1"/>
  <c r="N20" i="1"/>
  <c r="AQ20" i="1"/>
  <c r="BU20" i="1" s="1"/>
  <c r="AQ37" i="1"/>
  <c r="BU37" i="1" s="1"/>
  <c r="N37" i="1"/>
  <c r="N8" i="1"/>
  <c r="AQ8" i="1"/>
  <c r="BU8" i="1" s="1"/>
  <c r="N36" i="1"/>
  <c r="AQ36" i="1"/>
  <c r="BU36" i="1" s="1"/>
  <c r="N22" i="1"/>
  <c r="AQ22" i="1"/>
  <c r="BU22" i="1" s="1"/>
  <c r="N13" i="1"/>
  <c r="AQ13" i="1"/>
  <c r="BU13" i="1" s="1"/>
  <c r="BU77" i="1"/>
  <c r="DK77" i="1" s="1"/>
  <c r="N41" i="1"/>
  <c r="AQ41" i="1"/>
  <c r="BU41" i="1" s="1"/>
  <c r="AQ56" i="1"/>
  <c r="BU56" i="1" s="1"/>
  <c r="N56" i="1"/>
  <c r="N45" i="1"/>
  <c r="AQ45" i="1"/>
  <c r="BU45" i="1" s="1"/>
  <c r="N23" i="1"/>
  <c r="AQ23" i="1"/>
  <c r="BU23" i="1" s="1"/>
  <c r="N16" i="1"/>
  <c r="AQ16" i="1"/>
  <c r="BU16" i="1" s="1"/>
  <c r="N26" i="1"/>
  <c r="AQ26" i="1"/>
  <c r="BU26" i="1" s="1"/>
  <c r="AQ81" i="1"/>
  <c r="BU81" i="1" s="1"/>
  <c r="N81" i="1"/>
  <c r="N30" i="1"/>
  <c r="AQ30" i="1"/>
  <c r="BU30" i="1" s="1"/>
  <c r="DJ23" i="1"/>
  <c r="DJ29" i="1"/>
  <c r="N21" i="1"/>
  <c r="AQ21" i="1"/>
  <c r="BU21" i="1" s="1"/>
  <c r="BT4" i="1"/>
  <c r="BS92" i="1"/>
  <c r="DI4" i="1"/>
  <c r="N9" i="1"/>
  <c r="AQ9" i="1"/>
  <c r="BU9" i="1" s="1"/>
  <c r="AQ44" i="1"/>
  <c r="BU44" i="1" s="1"/>
  <c r="DK74" i="1"/>
  <c r="N63" i="1"/>
  <c r="AQ63" i="1"/>
  <c r="BU63" i="1" s="1"/>
  <c r="AQ90" i="1"/>
  <c r="BU90" i="1" s="1"/>
  <c r="N90" i="1"/>
  <c r="AQ79" i="1"/>
  <c r="BU79" i="1" s="1"/>
  <c r="N79" i="1"/>
  <c r="AP92" i="1"/>
  <c r="DJ17" i="1"/>
  <c r="AQ59" i="1"/>
  <c r="BU59" i="1" s="1"/>
  <c r="N59" i="1"/>
  <c r="AQ58" i="1"/>
  <c r="BU58" i="1" s="1"/>
  <c r="N58" i="1"/>
  <c r="DJ72" i="1"/>
  <c r="N28" i="1"/>
  <c r="AQ28" i="1"/>
  <c r="BU28" i="1" s="1"/>
  <c r="AQ52" i="1"/>
  <c r="BU52" i="1" s="1"/>
  <c r="N52" i="1"/>
  <c r="N18" i="1"/>
  <c r="AQ18" i="1"/>
  <c r="BU18" i="1" s="1"/>
  <c r="AQ71" i="1"/>
  <c r="BU71" i="1" s="1"/>
  <c r="N71" i="1"/>
  <c r="BU60" i="1"/>
  <c r="DJ60" i="1"/>
  <c r="N31" i="1"/>
  <c r="AQ31" i="1"/>
  <c r="BU31" i="1" s="1"/>
  <c r="O25" i="1"/>
  <c r="AR25" i="1"/>
  <c r="BV25" i="1" s="1"/>
  <c r="AQ85" i="1"/>
  <c r="BU85" i="1" s="1"/>
  <c r="N85" i="1"/>
  <c r="BU62" i="1"/>
  <c r="DJ62" i="1"/>
  <c r="DJ50" i="1"/>
  <c r="DK49" i="1"/>
  <c r="DK51" i="1"/>
  <c r="N43" i="1"/>
  <c r="AQ43" i="1"/>
  <c r="BU43" i="1" s="1"/>
  <c r="O10" i="1"/>
  <c r="AR10" i="1"/>
  <c r="N27" i="1"/>
  <c r="AQ27" i="1"/>
  <c r="BU27" i="1" s="1"/>
  <c r="N14" i="1"/>
  <c r="AQ14" i="1"/>
  <c r="BU14" i="1" s="1"/>
  <c r="N53" i="1"/>
  <c r="AQ53" i="1"/>
  <c r="BU53" i="1" s="1"/>
  <c r="BU55" i="1"/>
  <c r="AQ64" i="1"/>
  <c r="BU64" i="1" s="1"/>
  <c r="N64" i="1"/>
  <c r="BU57" i="1"/>
  <c r="DJ57" i="1"/>
  <c r="N4" i="1"/>
  <c r="AQ4" i="1"/>
  <c r="M92" i="1"/>
  <c r="DJ58" i="1"/>
  <c r="DJ9" i="1"/>
  <c r="AQ35" i="1"/>
  <c r="BU35" i="1" s="1"/>
  <c r="N35" i="1"/>
  <c r="N7" i="1"/>
  <c r="AQ7" i="1"/>
  <c r="BU7" i="1" s="1"/>
  <c r="DJ24" i="1"/>
  <c r="N15" i="1"/>
  <c r="AQ15" i="1"/>
  <c r="BU15" i="1" s="1"/>
  <c r="AQ61" i="1"/>
  <c r="BU61" i="1" s="1"/>
  <c r="N61" i="1"/>
  <c r="BV88" i="1"/>
  <c r="DK88" i="1"/>
  <c r="O38" i="1"/>
  <c r="AR38" i="1"/>
  <c r="BV38" i="1" s="1"/>
  <c r="N19" i="1"/>
  <c r="AQ19" i="1"/>
  <c r="BU19" i="1" s="1"/>
  <c r="AR76" i="1"/>
  <c r="BV76" i="1" s="1"/>
  <c r="DL76" i="1" s="1"/>
  <c r="O76" i="1"/>
  <c r="N29" i="1"/>
  <c r="AQ29" i="1"/>
  <c r="BU29" i="1" s="1"/>
  <c r="AQ48" i="1"/>
  <c r="BU48" i="1" s="1"/>
  <c r="N48" i="1"/>
  <c r="N24" i="1"/>
  <c r="AQ24" i="1"/>
  <c r="BU24" i="1" s="1"/>
  <c r="N78" i="1"/>
  <c r="AR78" i="1" s="1"/>
  <c r="N83" i="1"/>
  <c r="AR83" i="1" s="1"/>
  <c r="N65" i="1"/>
  <c r="AR65" i="1" s="1"/>
  <c r="N49" i="1"/>
  <c r="AR49" i="1" s="1"/>
  <c r="BV49" i="1" s="1"/>
  <c r="N74" i="1"/>
  <c r="AR74" i="1" s="1"/>
  <c r="BV74" i="1" s="1"/>
  <c r="DL74" i="1" s="1"/>
  <c r="N55" i="1"/>
  <c r="AR55" i="1" s="1"/>
  <c r="O86" i="1"/>
  <c r="AS86" i="1" s="1"/>
  <c r="O54" i="1"/>
  <c r="AS54" i="1" s="1"/>
  <c r="N80" i="1"/>
  <c r="AR80" i="1" s="1"/>
  <c r="N32" i="1"/>
  <c r="AR32" i="1" s="1"/>
  <c r="N39" i="1"/>
  <c r="AR39" i="1" s="1"/>
  <c r="N57" i="1"/>
  <c r="AR57" i="1" s="1"/>
  <c r="N44" i="1"/>
  <c r="N84" i="1"/>
  <c r="AR84" i="1" s="1"/>
  <c r="BV84" i="1" s="1"/>
  <c r="O82" i="1"/>
  <c r="AS82" i="1" s="1"/>
  <c r="N51" i="1"/>
  <c r="AR51" i="1" s="1"/>
  <c r="BV51" i="1" s="1"/>
  <c r="N77" i="1"/>
  <c r="AR77" i="1" s="1"/>
  <c r="O62" i="1"/>
  <c r="AS62" i="1" s="1"/>
  <c r="BW82" i="1" l="1"/>
  <c r="DM82" i="1" s="1"/>
  <c r="O70" i="1"/>
  <c r="AS70" i="1" s="1"/>
  <c r="BV10" i="1"/>
  <c r="DL10" i="1" s="1"/>
  <c r="BV83" i="1"/>
  <c r="O87" i="1"/>
  <c r="AS87" i="1" s="1"/>
  <c r="BV87" i="1"/>
  <c r="DL87" i="1" s="1"/>
  <c r="BV66" i="1"/>
  <c r="DL66" i="1" s="1"/>
  <c r="BW42" i="1"/>
  <c r="DM42" i="1" s="1"/>
  <c r="P88" i="1"/>
  <c r="AT88" i="1" s="1"/>
  <c r="O60" i="1"/>
  <c r="AS60" i="1" s="1"/>
  <c r="O68" i="1"/>
  <c r="AS68" i="1" s="1"/>
  <c r="BW68" i="1" s="1"/>
  <c r="DM68" i="1" s="1"/>
  <c r="O89" i="1"/>
  <c r="AS89" i="1" s="1"/>
  <c r="O67" i="1"/>
  <c r="AS67" i="1" s="1"/>
  <c r="O69" i="1"/>
  <c r="AS69" i="1" s="1"/>
  <c r="BW33" i="1"/>
  <c r="DM33" i="1" s="1"/>
  <c r="BV39" i="1"/>
  <c r="DL39" i="1" s="1"/>
  <c r="BW54" i="1"/>
  <c r="DM54" i="1" s="1"/>
  <c r="BV78" i="1"/>
  <c r="DL78" i="1" s="1"/>
  <c r="BV32" i="1"/>
  <c r="DL32" i="1" s="1"/>
  <c r="BV75" i="1"/>
  <c r="P33" i="1"/>
  <c r="AT33" i="1" s="1"/>
  <c r="O75" i="1"/>
  <c r="AS75" i="1" s="1"/>
  <c r="BW73" i="1"/>
  <c r="DM73" i="1" s="1"/>
  <c r="P73" i="1"/>
  <c r="AT73" i="1" s="1"/>
  <c r="DL73" i="1"/>
  <c r="BV86" i="1"/>
  <c r="DL86" i="1" s="1"/>
  <c r="BV80" i="1"/>
  <c r="DL80" i="1" s="1"/>
  <c r="BW70" i="1"/>
  <c r="DM70" i="1" s="1"/>
  <c r="P42" i="1"/>
  <c r="AT42" i="1" s="1"/>
  <c r="BV89" i="1"/>
  <c r="DL89" i="1" s="1"/>
  <c r="O5" i="1"/>
  <c r="AR5" i="1"/>
  <c r="BV5" i="1" s="1"/>
  <c r="DL5" i="1" s="1"/>
  <c r="BV65" i="1"/>
  <c r="DL65" i="1" s="1"/>
  <c r="DI92" i="1"/>
  <c r="DK27" i="1"/>
  <c r="DK28" i="1"/>
  <c r="DK48" i="1"/>
  <c r="DL38" i="1"/>
  <c r="DK31" i="1"/>
  <c r="DK63" i="1"/>
  <c r="DK81" i="1"/>
  <c r="DK16" i="1"/>
  <c r="DK45" i="1"/>
  <c r="DK41" i="1"/>
  <c r="DK22" i="1"/>
  <c r="DK8" i="1"/>
  <c r="DK20" i="1"/>
  <c r="DK34" i="1"/>
  <c r="DK46" i="1"/>
  <c r="DK40" i="1"/>
  <c r="DK64" i="1"/>
  <c r="DK43" i="1"/>
  <c r="DK18" i="1"/>
  <c r="DK90" i="1"/>
  <c r="DK56" i="1"/>
  <c r="DK47" i="1"/>
  <c r="DK6" i="1"/>
  <c r="DK7" i="1"/>
  <c r="DK35" i="1"/>
  <c r="DK53" i="1"/>
  <c r="DK14" i="1"/>
  <c r="DK79" i="1"/>
  <c r="DK21" i="1"/>
  <c r="DL83" i="1"/>
  <c r="DK24" i="1"/>
  <c r="DK15" i="1"/>
  <c r="DL25" i="1"/>
  <c r="DK71" i="1"/>
  <c r="DK59" i="1"/>
  <c r="DK44" i="1"/>
  <c r="DK26" i="1"/>
  <c r="DK13" i="1"/>
  <c r="DK36" i="1"/>
  <c r="O24" i="1"/>
  <c r="AR24" i="1"/>
  <c r="BV24" i="1" s="1"/>
  <c r="AR48" i="1"/>
  <c r="BV48" i="1" s="1"/>
  <c r="O48" i="1"/>
  <c r="O29" i="1"/>
  <c r="AR29" i="1"/>
  <c r="BV29" i="1" s="1"/>
  <c r="O4" i="1"/>
  <c r="AR4" i="1"/>
  <c r="N92" i="1"/>
  <c r="O43" i="1"/>
  <c r="AR43" i="1"/>
  <c r="BV43" i="1" s="1"/>
  <c r="DL43" i="1" s="1"/>
  <c r="AR85" i="1"/>
  <c r="BV85" i="1" s="1"/>
  <c r="DL85" i="1" s="1"/>
  <c r="O85" i="1"/>
  <c r="DK85" i="1"/>
  <c r="O18" i="1"/>
  <c r="AR18" i="1"/>
  <c r="BV18" i="1" s="1"/>
  <c r="O28" i="1"/>
  <c r="AR28" i="1"/>
  <c r="BV28" i="1" s="1"/>
  <c r="AR79" i="1"/>
  <c r="BV79" i="1" s="1"/>
  <c r="O79" i="1"/>
  <c r="O9" i="1"/>
  <c r="AR9" i="1"/>
  <c r="BV9" i="1" s="1"/>
  <c r="O12" i="1"/>
  <c r="AR12" i="1"/>
  <c r="BV12" i="1" s="1"/>
  <c r="O11" i="1"/>
  <c r="AR11" i="1"/>
  <c r="BV11" i="1" s="1"/>
  <c r="DL84" i="1"/>
  <c r="O19" i="1"/>
  <c r="AR19" i="1"/>
  <c r="BV19" i="1" s="1"/>
  <c r="AR61" i="1"/>
  <c r="BV61" i="1" s="1"/>
  <c r="O61" i="1"/>
  <c r="BV57" i="1"/>
  <c r="DK57" i="1"/>
  <c r="AR64" i="1"/>
  <c r="BV64" i="1" s="1"/>
  <c r="O64" i="1"/>
  <c r="O53" i="1"/>
  <c r="AR53" i="1"/>
  <c r="BV53" i="1" s="1"/>
  <c r="DL53" i="1" s="1"/>
  <c r="O14" i="1"/>
  <c r="AR14" i="1"/>
  <c r="BV14" i="1" s="1"/>
  <c r="P10" i="1"/>
  <c r="AS10" i="1"/>
  <c r="DK17" i="1"/>
  <c r="AR90" i="1"/>
  <c r="BV90" i="1" s="1"/>
  <c r="O90" i="1"/>
  <c r="O63" i="1"/>
  <c r="AR63" i="1"/>
  <c r="BV63" i="1" s="1"/>
  <c r="DK50" i="1"/>
  <c r="BU4" i="1"/>
  <c r="BT92" i="1"/>
  <c r="DJ4" i="1"/>
  <c r="O21" i="1"/>
  <c r="AR21" i="1"/>
  <c r="BV21" i="1" s="1"/>
  <c r="DK23" i="1"/>
  <c r="O30" i="1"/>
  <c r="AR30" i="1"/>
  <c r="BV30" i="1" s="1"/>
  <c r="O26" i="1"/>
  <c r="AR26" i="1"/>
  <c r="BV26" i="1" s="1"/>
  <c r="AR56" i="1"/>
  <c r="BV56" i="1" s="1"/>
  <c r="DL56" i="1" s="1"/>
  <c r="O56" i="1"/>
  <c r="AR37" i="1"/>
  <c r="BV37" i="1" s="1"/>
  <c r="O37" i="1"/>
  <c r="O47" i="1"/>
  <c r="AR47" i="1"/>
  <c r="BV47" i="1" s="1"/>
  <c r="DK19" i="1"/>
  <c r="DK61" i="1"/>
  <c r="DL51" i="1"/>
  <c r="P38" i="1"/>
  <c r="AS38" i="1"/>
  <c r="BW38" i="1" s="1"/>
  <c r="AR35" i="1"/>
  <c r="BV35" i="1" s="1"/>
  <c r="O35" i="1"/>
  <c r="AQ92" i="1"/>
  <c r="DK52" i="1"/>
  <c r="BV62" i="1"/>
  <c r="DK62" i="1"/>
  <c r="O31" i="1"/>
  <c r="AR31" i="1"/>
  <c r="BV31" i="1" s="1"/>
  <c r="AR71" i="1"/>
  <c r="BV71" i="1" s="1"/>
  <c r="O71" i="1"/>
  <c r="DK72" i="1"/>
  <c r="O23" i="1"/>
  <c r="AR23" i="1"/>
  <c r="BV23" i="1" s="1"/>
  <c r="O13" i="1"/>
  <c r="AR13" i="1"/>
  <c r="BV13" i="1" s="1"/>
  <c r="O36" i="1"/>
  <c r="AR36" i="1"/>
  <c r="BV36" i="1" s="1"/>
  <c r="O20" i="1"/>
  <c r="AR20" i="1"/>
  <c r="BV20" i="1" s="1"/>
  <c r="O34" i="1"/>
  <c r="AR34" i="1"/>
  <c r="BV34" i="1" s="1"/>
  <c r="O46" i="1"/>
  <c r="AR46" i="1"/>
  <c r="BV46" i="1" s="1"/>
  <c r="AS66" i="1"/>
  <c r="P66" i="1"/>
  <c r="BV67" i="1"/>
  <c r="DK67" i="1"/>
  <c r="AR50" i="1"/>
  <c r="BV50" i="1" s="1"/>
  <c r="O50" i="1"/>
  <c r="AR44" i="1"/>
  <c r="BV44" i="1" s="1"/>
  <c r="BV55" i="1"/>
  <c r="DK55" i="1"/>
  <c r="O27" i="1"/>
  <c r="AR27" i="1"/>
  <c r="BV27" i="1" s="1"/>
  <c r="P25" i="1"/>
  <c r="AS25" i="1"/>
  <c r="BW25" i="1" s="1"/>
  <c r="DK29" i="1"/>
  <c r="DK37" i="1"/>
  <c r="DL49" i="1"/>
  <c r="AS76" i="1"/>
  <c r="BW76" i="1" s="1"/>
  <c r="P76" i="1"/>
  <c r="BW88" i="1"/>
  <c r="DL88" i="1"/>
  <c r="O15" i="1"/>
  <c r="AR15" i="1"/>
  <c r="BV15" i="1" s="1"/>
  <c r="O7" i="1"/>
  <c r="AR7" i="1"/>
  <c r="BV7" i="1" s="1"/>
  <c r="DK58" i="1"/>
  <c r="BV60" i="1"/>
  <c r="DK60" i="1"/>
  <c r="AR52" i="1"/>
  <c r="BV52" i="1" s="1"/>
  <c r="O52" i="1"/>
  <c r="AR58" i="1"/>
  <c r="BV58" i="1" s="1"/>
  <c r="O58" i="1"/>
  <c r="AR59" i="1"/>
  <c r="BV59" i="1" s="1"/>
  <c r="O59" i="1"/>
  <c r="DK11" i="1"/>
  <c r="AR81" i="1"/>
  <c r="BV81" i="1" s="1"/>
  <c r="O81" i="1"/>
  <c r="O16" i="1"/>
  <c r="AR16" i="1"/>
  <c r="BV16" i="1" s="1"/>
  <c r="O45" i="1"/>
  <c r="AR45" i="1"/>
  <c r="BV45" i="1" s="1"/>
  <c r="O41" i="1"/>
  <c r="AR41" i="1"/>
  <c r="BV41" i="1" s="1"/>
  <c r="BV77" i="1"/>
  <c r="O22" i="1"/>
  <c r="AR22" i="1"/>
  <c r="BV22" i="1" s="1"/>
  <c r="O8" i="1"/>
  <c r="AR8" i="1"/>
  <c r="BV8" i="1" s="1"/>
  <c r="BV69" i="1"/>
  <c r="DK69" i="1"/>
  <c r="DK9" i="1"/>
  <c r="AR40" i="1"/>
  <c r="BV40" i="1" s="1"/>
  <c r="O40" i="1"/>
  <c r="O6" i="1"/>
  <c r="AR6" i="1"/>
  <c r="BV6" i="1" s="1"/>
  <c r="AR72" i="1"/>
  <c r="BV72" i="1" s="1"/>
  <c r="O72" i="1"/>
  <c r="O17" i="1"/>
  <c r="AR17" i="1"/>
  <c r="BV17" i="1" s="1"/>
  <c r="DK12" i="1"/>
  <c r="DK30" i="1"/>
  <c r="O55" i="1"/>
  <c r="AS55" i="1" s="1"/>
  <c r="O74" i="1"/>
  <c r="AS74" i="1" s="1"/>
  <c r="BW74" i="1" s="1"/>
  <c r="O49" i="1"/>
  <c r="AS49" i="1" s="1"/>
  <c r="BW49" i="1" s="1"/>
  <c r="O65" i="1"/>
  <c r="AS65" i="1" s="1"/>
  <c r="O83" i="1"/>
  <c r="AS83" i="1" s="1"/>
  <c r="O78" i="1"/>
  <c r="AS78" i="1" s="1"/>
  <c r="O77" i="1"/>
  <c r="AS77" i="1" s="1"/>
  <c r="P82" i="1"/>
  <c r="AT82" i="1" s="1"/>
  <c r="O57" i="1"/>
  <c r="AS57" i="1" s="1"/>
  <c r="P70" i="1"/>
  <c r="AT70" i="1" s="1"/>
  <c r="O32" i="1"/>
  <c r="AS32" i="1" s="1"/>
  <c r="P62" i="1"/>
  <c r="AT62" i="1" s="1"/>
  <c r="O51" i="1"/>
  <c r="AS51" i="1" s="1"/>
  <c r="BW51" i="1" s="1"/>
  <c r="DM51" i="1" s="1"/>
  <c r="O84" i="1"/>
  <c r="AS84" i="1" s="1"/>
  <c r="BW84" i="1" s="1"/>
  <c r="O44" i="1"/>
  <c r="O39" i="1"/>
  <c r="AS39" i="1" s="1"/>
  <c r="O80" i="1"/>
  <c r="AS80" i="1" s="1"/>
  <c r="P54" i="1"/>
  <c r="AT54" i="1" s="1"/>
  <c r="P86" i="1"/>
  <c r="AT86" i="1" s="1"/>
  <c r="BW83" i="1" l="1"/>
  <c r="BX82" i="1"/>
  <c r="BW10" i="1"/>
  <c r="DM10" i="1" s="1"/>
  <c r="P60" i="1"/>
  <c r="AT60" i="1" s="1"/>
  <c r="P68" i="1"/>
  <c r="AT68" i="1" s="1"/>
  <c r="P87" i="1"/>
  <c r="AT87" i="1" s="1"/>
  <c r="BW87" i="1"/>
  <c r="DM87" i="1" s="1"/>
  <c r="BX42" i="1"/>
  <c r="DN42" i="1" s="1"/>
  <c r="Q88" i="1"/>
  <c r="AU88" i="1" s="1"/>
  <c r="BW66" i="1"/>
  <c r="DM66" i="1" s="1"/>
  <c r="P89" i="1"/>
  <c r="AT89" i="1" s="1"/>
  <c r="BX70" i="1"/>
  <c r="DN70" i="1" s="1"/>
  <c r="P67" i="1"/>
  <c r="AT67" i="1" s="1"/>
  <c r="P69" i="1"/>
  <c r="AT69" i="1" s="1"/>
  <c r="BW39" i="1"/>
  <c r="DM39" i="1" s="1"/>
  <c r="Q73" i="1"/>
  <c r="AU73" i="1" s="1"/>
  <c r="BX54" i="1"/>
  <c r="DN54" i="1" s="1"/>
  <c r="BX33" i="1"/>
  <c r="DN33" i="1" s="1"/>
  <c r="BW78" i="1"/>
  <c r="DM78" i="1" s="1"/>
  <c r="Q33" i="1"/>
  <c r="AU33" i="1" s="1"/>
  <c r="BX68" i="1"/>
  <c r="DN68" i="1" s="1"/>
  <c r="BW89" i="1"/>
  <c r="DM89" i="1" s="1"/>
  <c r="P75" i="1"/>
  <c r="AT75" i="1" s="1"/>
  <c r="BW75" i="1"/>
  <c r="DM75" i="1" s="1"/>
  <c r="DL75" i="1"/>
  <c r="BW32" i="1"/>
  <c r="DM32" i="1" s="1"/>
  <c r="BW86" i="1"/>
  <c r="DM86" i="1" s="1"/>
  <c r="BX73" i="1"/>
  <c r="BY73" i="1" s="1"/>
  <c r="Q42" i="1"/>
  <c r="AU42" i="1" s="1"/>
  <c r="BW80" i="1"/>
  <c r="DM80" i="1" s="1"/>
  <c r="P5" i="1"/>
  <c r="AS5" i="1"/>
  <c r="BW5" i="1" s="1"/>
  <c r="DM5" i="1" s="1"/>
  <c r="BW65" i="1"/>
  <c r="DM65" i="1" s="1"/>
  <c r="BW57" i="1"/>
  <c r="DM57" i="1" s="1"/>
  <c r="DJ92" i="1"/>
  <c r="DL81" i="1"/>
  <c r="DL17" i="1"/>
  <c r="DL6" i="1"/>
  <c r="DL8" i="1"/>
  <c r="DL59" i="1"/>
  <c r="DL52" i="1"/>
  <c r="DM76" i="1"/>
  <c r="DM25" i="1"/>
  <c r="DL40" i="1"/>
  <c r="DL41" i="1"/>
  <c r="DL16" i="1"/>
  <c r="DL7" i="1"/>
  <c r="DL44" i="1"/>
  <c r="DL46" i="1"/>
  <c r="DL20" i="1"/>
  <c r="DL13" i="1"/>
  <c r="DM38" i="1"/>
  <c r="DL11" i="1"/>
  <c r="DL28" i="1"/>
  <c r="DL22" i="1"/>
  <c r="DL58" i="1"/>
  <c r="DL31" i="1"/>
  <c r="DL26" i="1"/>
  <c r="DL64" i="1"/>
  <c r="DL12" i="1"/>
  <c r="DL48" i="1"/>
  <c r="DL72" i="1"/>
  <c r="DL45" i="1"/>
  <c r="DL15" i="1"/>
  <c r="DL34" i="1"/>
  <c r="DL36" i="1"/>
  <c r="DL23" i="1"/>
  <c r="DL71" i="1"/>
  <c r="DL21" i="1"/>
  <c r="DL63" i="1"/>
  <c r="DL19" i="1"/>
  <c r="DL18" i="1"/>
  <c r="P45" i="1"/>
  <c r="AS45" i="1"/>
  <c r="BW45" i="1" s="1"/>
  <c r="DM45" i="1" s="1"/>
  <c r="BW60" i="1"/>
  <c r="DL60" i="1"/>
  <c r="DL30" i="1"/>
  <c r="Q25" i="1"/>
  <c r="AT25" i="1"/>
  <c r="BX25" i="1" s="1"/>
  <c r="BW55" i="1"/>
  <c r="AS50" i="1"/>
  <c r="BW50" i="1" s="1"/>
  <c r="DM50" i="1" s="1"/>
  <c r="P50" i="1"/>
  <c r="P13" i="1"/>
  <c r="AS13" i="1"/>
  <c r="BW13" i="1" s="1"/>
  <c r="Q38" i="1"/>
  <c r="AT38" i="1"/>
  <c r="BX38" i="1" s="1"/>
  <c r="DL61" i="1"/>
  <c r="P47" i="1"/>
  <c r="AS47" i="1"/>
  <c r="BW47" i="1" s="1"/>
  <c r="P63" i="1"/>
  <c r="AS63" i="1"/>
  <c r="BW63" i="1" s="1"/>
  <c r="P14" i="1"/>
  <c r="AS14" i="1"/>
  <c r="BW14" i="1" s="1"/>
  <c r="DM14" i="1" s="1"/>
  <c r="AS61" i="1"/>
  <c r="BW61" i="1" s="1"/>
  <c r="P61" i="1"/>
  <c r="DL9" i="1"/>
  <c r="AS79" i="1"/>
  <c r="BW79" i="1" s="1"/>
  <c r="P79" i="1"/>
  <c r="P43" i="1"/>
  <c r="AS43" i="1"/>
  <c r="BW43" i="1" s="1"/>
  <c r="DM43" i="1" s="1"/>
  <c r="AR92" i="1"/>
  <c r="AS72" i="1"/>
  <c r="BW72" i="1" s="1"/>
  <c r="P72" i="1"/>
  <c r="BW69" i="1"/>
  <c r="DL69" i="1"/>
  <c r="P41" i="1"/>
  <c r="AS41" i="1"/>
  <c r="BW41" i="1" s="1"/>
  <c r="P16" i="1"/>
  <c r="AS16" i="1"/>
  <c r="BW16" i="1" s="1"/>
  <c r="AT76" i="1"/>
  <c r="BX76" i="1" s="1"/>
  <c r="DN76" i="1" s="1"/>
  <c r="Q76" i="1"/>
  <c r="DL14" i="1"/>
  <c r="P27" i="1"/>
  <c r="AS27" i="1"/>
  <c r="BW27" i="1" s="1"/>
  <c r="AT66" i="1"/>
  <c r="Q66" i="1"/>
  <c r="P36" i="1"/>
  <c r="AS36" i="1"/>
  <c r="BW36" i="1" s="1"/>
  <c r="DM36" i="1" s="1"/>
  <c r="P23" i="1"/>
  <c r="AS23" i="1"/>
  <c r="BW23" i="1" s="1"/>
  <c r="AS37" i="1"/>
  <c r="BW37" i="1" s="1"/>
  <c r="P37" i="1"/>
  <c r="AS56" i="1"/>
  <c r="BW56" i="1" s="1"/>
  <c r="P56" i="1"/>
  <c r="BV4" i="1"/>
  <c r="BU92" i="1"/>
  <c r="DK4" i="1"/>
  <c r="Q10" i="1"/>
  <c r="AT10" i="1"/>
  <c r="BX10" i="1" s="1"/>
  <c r="DN10" i="1" s="1"/>
  <c r="P53" i="1"/>
  <c r="AS53" i="1"/>
  <c r="BW53" i="1" s="1"/>
  <c r="DL57" i="1"/>
  <c r="DL50" i="1"/>
  <c r="P24" i="1"/>
  <c r="AS24" i="1"/>
  <c r="BW24" i="1" s="1"/>
  <c r="DM74" i="1"/>
  <c r="DM84" i="1"/>
  <c r="DM49" i="1"/>
  <c r="DM83" i="1"/>
  <c r="P22" i="1"/>
  <c r="AS22" i="1"/>
  <c r="BW22" i="1" s="1"/>
  <c r="AS58" i="1"/>
  <c r="BW58" i="1" s="1"/>
  <c r="P58" i="1"/>
  <c r="P15" i="1"/>
  <c r="AS15" i="1"/>
  <c r="BW15" i="1" s="1"/>
  <c r="DL37" i="1"/>
  <c r="BW67" i="1"/>
  <c r="DL67" i="1"/>
  <c r="P46" i="1"/>
  <c r="AS46" i="1"/>
  <c r="BW46" i="1" s="1"/>
  <c r="BW62" i="1"/>
  <c r="DL62" i="1"/>
  <c r="P30" i="1"/>
  <c r="AS30" i="1"/>
  <c r="BW30" i="1" s="1"/>
  <c r="P21" i="1"/>
  <c r="AS21" i="1"/>
  <c r="BW21" i="1" s="1"/>
  <c r="AS64" i="1"/>
  <c r="BW64" i="1" s="1"/>
  <c r="P64" i="1"/>
  <c r="P19" i="1"/>
  <c r="AS19" i="1"/>
  <c r="BW19" i="1" s="1"/>
  <c r="DL55" i="1"/>
  <c r="P11" i="1"/>
  <c r="AS11" i="1"/>
  <c r="BW11" i="1" s="1"/>
  <c r="P18" i="1"/>
  <c r="AS18" i="1"/>
  <c r="BW18" i="1" s="1"/>
  <c r="AS48" i="1"/>
  <c r="BW48" i="1" s="1"/>
  <c r="DM48" i="1" s="1"/>
  <c r="P48" i="1"/>
  <c r="AS40" i="1"/>
  <c r="BW40" i="1" s="1"/>
  <c r="DM40" i="1" s="1"/>
  <c r="P40" i="1"/>
  <c r="BW77" i="1"/>
  <c r="DL77" i="1"/>
  <c r="DL29" i="1"/>
  <c r="P20" i="1"/>
  <c r="AS20" i="1"/>
  <c r="BW20" i="1" s="1"/>
  <c r="DM20" i="1" s="1"/>
  <c r="AS71" i="1"/>
  <c r="BW71" i="1" s="1"/>
  <c r="P71" i="1"/>
  <c r="AS85" i="1"/>
  <c r="BW85" i="1" s="1"/>
  <c r="DM85" i="1" s="1"/>
  <c r="P85" i="1"/>
  <c r="DL35" i="1"/>
  <c r="DL47" i="1"/>
  <c r="DL90" i="1"/>
  <c r="AS44" i="1"/>
  <c r="BW44" i="1" s="1"/>
  <c r="DM44" i="1" s="1"/>
  <c r="P17" i="1"/>
  <c r="AS17" i="1"/>
  <c r="BW17" i="1" s="1"/>
  <c r="P6" i="1"/>
  <c r="AS6" i="1"/>
  <c r="BW6" i="1" s="1"/>
  <c r="DM6" i="1" s="1"/>
  <c r="P8" i="1"/>
  <c r="AS8" i="1"/>
  <c r="BW8" i="1" s="1"/>
  <c r="AS81" i="1"/>
  <c r="BW81" i="1" s="1"/>
  <c r="P81" i="1"/>
  <c r="AS59" i="1"/>
  <c r="BW59" i="1" s="1"/>
  <c r="P59" i="1"/>
  <c r="AS52" i="1"/>
  <c r="BW52" i="1" s="1"/>
  <c r="P52" i="1"/>
  <c r="P7" i="1"/>
  <c r="AS7" i="1"/>
  <c r="BW7" i="1" s="1"/>
  <c r="BX88" i="1"/>
  <c r="DM88" i="1"/>
  <c r="P34" i="1"/>
  <c r="AS34" i="1"/>
  <c r="BW34" i="1" s="1"/>
  <c r="AS31" i="1"/>
  <c r="BW31" i="1" s="1"/>
  <c r="P31" i="1"/>
  <c r="AS35" i="1"/>
  <c r="BW35" i="1" s="1"/>
  <c r="P35" i="1"/>
  <c r="P26" i="1"/>
  <c r="AS26" i="1"/>
  <c r="BW26" i="1" s="1"/>
  <c r="AS90" i="1"/>
  <c r="BW90" i="1" s="1"/>
  <c r="P90" i="1"/>
  <c r="DL24" i="1"/>
  <c r="DL79" i="1"/>
  <c r="P12" i="1"/>
  <c r="AS12" i="1"/>
  <c r="BW12" i="1" s="1"/>
  <c r="P9" i="1"/>
  <c r="AS9" i="1"/>
  <c r="BW9" i="1" s="1"/>
  <c r="P28" i="1"/>
  <c r="AS28" i="1"/>
  <c r="BW28" i="1" s="1"/>
  <c r="P4" i="1"/>
  <c r="AS4" i="1"/>
  <c r="O92" i="1"/>
  <c r="P29" i="1"/>
  <c r="AS29" i="1"/>
  <c r="BW29" i="1" s="1"/>
  <c r="DL27" i="1"/>
  <c r="DN82" i="1"/>
  <c r="P78" i="1"/>
  <c r="AT78" i="1" s="1"/>
  <c r="P65" i="1"/>
  <c r="AT65" i="1" s="1"/>
  <c r="P83" i="1"/>
  <c r="AT83" i="1" s="1"/>
  <c r="BX83" i="1" s="1"/>
  <c r="P49" i="1"/>
  <c r="AT49" i="1" s="1"/>
  <c r="BX49" i="1" s="1"/>
  <c r="P74" i="1"/>
  <c r="AT74" i="1" s="1"/>
  <c r="BX74" i="1" s="1"/>
  <c r="P55" i="1"/>
  <c r="AT55" i="1" s="1"/>
  <c r="P51" i="1"/>
  <c r="AT51" i="1" s="1"/>
  <c r="BX51" i="1" s="1"/>
  <c r="P32" i="1"/>
  <c r="AT32" i="1" s="1"/>
  <c r="Q70" i="1"/>
  <c r="AU70" i="1" s="1"/>
  <c r="P77" i="1"/>
  <c r="AT77" i="1" s="1"/>
  <c r="Q86" i="1"/>
  <c r="AU86" i="1" s="1"/>
  <c r="P80" i="1"/>
  <c r="AT80" i="1" s="1"/>
  <c r="P44" i="1"/>
  <c r="Q68" i="1"/>
  <c r="AU68" i="1" s="1"/>
  <c r="Q62" i="1"/>
  <c r="Q54" i="1"/>
  <c r="AU54" i="1" s="1"/>
  <c r="Q60" i="1"/>
  <c r="AU60" i="1" s="1"/>
  <c r="P39" i="1"/>
  <c r="AT39" i="1" s="1"/>
  <c r="P84" i="1"/>
  <c r="AT84" i="1" s="1"/>
  <c r="BX84" i="1" s="1"/>
  <c r="P57" i="1"/>
  <c r="Q82" i="1"/>
  <c r="AU82" i="1" s="1"/>
  <c r="BY82" i="1" s="1"/>
  <c r="R88" i="1"/>
  <c r="AV88" i="1" s="1"/>
  <c r="BX39" i="1" l="1"/>
  <c r="DN39" i="1" s="1"/>
  <c r="Q89" i="1"/>
  <c r="AU89" i="1" s="1"/>
  <c r="BX87" i="1"/>
  <c r="DN87" i="1" s="1"/>
  <c r="Q87" i="1"/>
  <c r="AU87" i="1" s="1"/>
  <c r="BY87" i="1" s="1"/>
  <c r="BX78" i="1"/>
  <c r="DN78" i="1" s="1"/>
  <c r="BY42" i="1"/>
  <c r="Q67" i="1"/>
  <c r="AU67" i="1" s="1"/>
  <c r="BX66" i="1"/>
  <c r="DN66" i="1" s="1"/>
  <c r="BY70" i="1"/>
  <c r="DO70" i="1" s="1"/>
  <c r="Q69" i="1"/>
  <c r="AU69" i="1" s="1"/>
  <c r="BY33" i="1"/>
  <c r="DO33" i="1" s="1"/>
  <c r="R33" i="1"/>
  <c r="AV33" i="1" s="1"/>
  <c r="R73" i="1"/>
  <c r="AV73" i="1" s="1"/>
  <c r="BZ73" i="1" s="1"/>
  <c r="BY54" i="1"/>
  <c r="DO54" i="1" s="1"/>
  <c r="BX89" i="1"/>
  <c r="DN89" i="1" s="1"/>
  <c r="Q75" i="1"/>
  <c r="AU75" i="1" s="1"/>
  <c r="BX32" i="1"/>
  <c r="DN32" i="1" s="1"/>
  <c r="BY68" i="1"/>
  <c r="DO68" i="1" s="1"/>
  <c r="DN73" i="1"/>
  <c r="BX75" i="1"/>
  <c r="DN75" i="1" s="1"/>
  <c r="BX65" i="1"/>
  <c r="DN65" i="1" s="1"/>
  <c r="BX86" i="1"/>
  <c r="DN86" i="1" s="1"/>
  <c r="R42" i="1"/>
  <c r="AV42" i="1" s="1"/>
  <c r="BZ42" i="1" s="1"/>
  <c r="BX80" i="1"/>
  <c r="DN80" i="1" s="1"/>
  <c r="AT5" i="1"/>
  <c r="BX5" i="1" s="1"/>
  <c r="DN5" i="1" s="1"/>
  <c r="Q5" i="1"/>
  <c r="AS92" i="1"/>
  <c r="DK92" i="1"/>
  <c r="DM63" i="1"/>
  <c r="DM41" i="1"/>
  <c r="DM7" i="1"/>
  <c r="DM30" i="1"/>
  <c r="DM58" i="1"/>
  <c r="DN38" i="1"/>
  <c r="Q34" i="1"/>
  <c r="AT34" i="1"/>
  <c r="BX34" i="1" s="1"/>
  <c r="DN34" i="1" s="1"/>
  <c r="DM19" i="1"/>
  <c r="Q27" i="1"/>
  <c r="AT27" i="1"/>
  <c r="BX27" i="1" s="1"/>
  <c r="Q14" i="1"/>
  <c r="AT14" i="1"/>
  <c r="BX14" i="1" s="1"/>
  <c r="DN14" i="1" s="1"/>
  <c r="DM23" i="1"/>
  <c r="AT57" i="1"/>
  <c r="BX57" i="1" s="1"/>
  <c r="DN57" i="1" s="1"/>
  <c r="AU62" i="1"/>
  <c r="AT44" i="1"/>
  <c r="BX44" i="1" s="1"/>
  <c r="DN44" i="1" s="1"/>
  <c r="DM28" i="1"/>
  <c r="DM52" i="1"/>
  <c r="DM81" i="1"/>
  <c r="Q6" i="1"/>
  <c r="AT6" i="1"/>
  <c r="BX6" i="1" s="1"/>
  <c r="DM64" i="1"/>
  <c r="AU76" i="1"/>
  <c r="BY76" i="1" s="1"/>
  <c r="R76" i="1"/>
  <c r="DM47" i="1"/>
  <c r="DN25" i="1"/>
  <c r="DM18" i="1"/>
  <c r="DM34" i="1"/>
  <c r="DM12" i="1"/>
  <c r="DM46" i="1"/>
  <c r="DM8" i="1"/>
  <c r="DM26" i="1"/>
  <c r="DM79" i="1"/>
  <c r="BX77" i="1"/>
  <c r="DN77" i="1" s="1"/>
  <c r="DM77" i="1"/>
  <c r="BX67" i="1"/>
  <c r="DM67" i="1"/>
  <c r="AT56" i="1"/>
  <c r="BX56" i="1" s="1"/>
  <c r="Q56" i="1"/>
  <c r="Q23" i="1"/>
  <c r="AT23" i="1"/>
  <c r="BX23" i="1" s="1"/>
  <c r="DM24" i="1"/>
  <c r="DM13" i="1"/>
  <c r="DM59" i="1"/>
  <c r="DN51" i="1"/>
  <c r="DM29" i="1"/>
  <c r="DM9" i="1"/>
  <c r="DM90" i="1"/>
  <c r="DM22" i="1"/>
  <c r="DM56" i="1"/>
  <c r="DM16" i="1"/>
  <c r="DM72" i="1"/>
  <c r="Q28" i="1"/>
  <c r="AT28" i="1"/>
  <c r="BX28" i="1" s="1"/>
  <c r="AT90" i="1"/>
  <c r="BX90" i="1" s="1"/>
  <c r="Q90" i="1"/>
  <c r="DM31" i="1"/>
  <c r="AT59" i="1"/>
  <c r="BX59" i="1" s="1"/>
  <c r="Q59" i="1"/>
  <c r="DM71" i="1"/>
  <c r="DM15" i="1"/>
  <c r="DM53" i="1"/>
  <c r="AT79" i="1"/>
  <c r="BX79" i="1" s="1"/>
  <c r="Q79" i="1"/>
  <c r="DM35" i="1"/>
  <c r="DM21" i="1"/>
  <c r="DM61" i="1"/>
  <c r="BX55" i="1"/>
  <c r="DM55" i="1"/>
  <c r="DM11" i="1"/>
  <c r="DM17" i="1"/>
  <c r="DN83" i="1"/>
  <c r="DN74" i="1"/>
  <c r="AT31" i="1"/>
  <c r="BX31" i="1" s="1"/>
  <c r="Q31" i="1"/>
  <c r="BY88" i="1"/>
  <c r="DN88" i="1"/>
  <c r="AT48" i="1"/>
  <c r="BX48" i="1" s="1"/>
  <c r="Q48" i="1"/>
  <c r="Q18" i="1"/>
  <c r="AT18" i="1"/>
  <c r="BX18" i="1" s="1"/>
  <c r="Q21" i="1"/>
  <c r="AT21" i="1"/>
  <c r="BX21" i="1" s="1"/>
  <c r="DM37" i="1"/>
  <c r="AT58" i="1"/>
  <c r="BX58" i="1" s="1"/>
  <c r="Q58" i="1"/>
  <c r="R10" i="1"/>
  <c r="AU10" i="1"/>
  <c r="BY10" i="1" s="1"/>
  <c r="AU66" i="1"/>
  <c r="R66" i="1"/>
  <c r="Q16" i="1"/>
  <c r="AT16" i="1"/>
  <c r="BX16" i="1" s="1"/>
  <c r="BX69" i="1"/>
  <c r="DM69" i="1"/>
  <c r="Q43" i="1"/>
  <c r="AT43" i="1"/>
  <c r="BX43" i="1" s="1"/>
  <c r="Q13" i="1"/>
  <c r="AT13" i="1"/>
  <c r="BX13" i="1" s="1"/>
  <c r="DN49" i="1"/>
  <c r="Q29" i="1"/>
  <c r="AT29" i="1"/>
  <c r="BX29" i="1" s="1"/>
  <c r="Q4" i="1"/>
  <c r="AT4" i="1"/>
  <c r="P92" i="1"/>
  <c r="Q26" i="1"/>
  <c r="AT26" i="1"/>
  <c r="BX26" i="1" s="1"/>
  <c r="AT35" i="1"/>
  <c r="BX35" i="1" s="1"/>
  <c r="Q35" i="1"/>
  <c r="Q7" i="1"/>
  <c r="AT7" i="1"/>
  <c r="BX7" i="1" s="1"/>
  <c r="AT40" i="1"/>
  <c r="BX40" i="1" s="1"/>
  <c r="Q40" i="1"/>
  <c r="Q19" i="1"/>
  <c r="AT19" i="1"/>
  <c r="BX19" i="1" s="1"/>
  <c r="Q30" i="1"/>
  <c r="AT30" i="1"/>
  <c r="BX30" i="1" s="1"/>
  <c r="Q15" i="1"/>
  <c r="AT15" i="1"/>
  <c r="BX15" i="1" s="1"/>
  <c r="DM27" i="1"/>
  <c r="Q24" i="1"/>
  <c r="AT24" i="1"/>
  <c r="BX24" i="1" s="1"/>
  <c r="Q53" i="1"/>
  <c r="AT53" i="1"/>
  <c r="BX53" i="1" s="1"/>
  <c r="BW4" i="1"/>
  <c r="BV92" i="1"/>
  <c r="DL4" i="1"/>
  <c r="Q41" i="1"/>
  <c r="AT41" i="1"/>
  <c r="BX41" i="1" s="1"/>
  <c r="AT72" i="1"/>
  <c r="BX72" i="1" s="1"/>
  <c r="Q72" i="1"/>
  <c r="AT61" i="1"/>
  <c r="BX61" i="1" s="1"/>
  <c r="Q61" i="1"/>
  <c r="Q63" i="1"/>
  <c r="AT63" i="1"/>
  <c r="BX63" i="1" s="1"/>
  <c r="Q47" i="1"/>
  <c r="AT47" i="1"/>
  <c r="BX47" i="1" s="1"/>
  <c r="R38" i="1"/>
  <c r="AU38" i="1"/>
  <c r="BY38" i="1" s="1"/>
  <c r="DN84" i="1"/>
  <c r="Q9" i="1"/>
  <c r="AT9" i="1"/>
  <c r="BX9" i="1" s="1"/>
  <c r="Q12" i="1"/>
  <c r="AT12" i="1"/>
  <c r="BX12" i="1" s="1"/>
  <c r="AT52" i="1"/>
  <c r="BX52" i="1" s="1"/>
  <c r="Q52" i="1"/>
  <c r="AT81" i="1"/>
  <c r="BX81" i="1" s="1"/>
  <c r="Q81" i="1"/>
  <c r="Q8" i="1"/>
  <c r="AT8" i="1"/>
  <c r="BX8" i="1" s="1"/>
  <c r="Q17" i="1"/>
  <c r="AT17" i="1"/>
  <c r="BX17" i="1" s="1"/>
  <c r="AT85" i="1"/>
  <c r="BX85" i="1" s="1"/>
  <c r="Q85" i="1"/>
  <c r="AT71" i="1"/>
  <c r="BX71" i="1" s="1"/>
  <c r="Q71" i="1"/>
  <c r="Q20" i="1"/>
  <c r="AT20" i="1"/>
  <c r="BX20" i="1" s="1"/>
  <c r="DN20" i="1" s="1"/>
  <c r="Q11" i="1"/>
  <c r="AT11" i="1"/>
  <c r="BX11" i="1" s="1"/>
  <c r="AT64" i="1"/>
  <c r="BX64" i="1" s="1"/>
  <c r="Q64" i="1"/>
  <c r="BX62" i="1"/>
  <c r="DM62" i="1"/>
  <c r="Q46" i="1"/>
  <c r="AT46" i="1"/>
  <c r="BX46" i="1" s="1"/>
  <c r="Q22" i="1"/>
  <c r="AT22" i="1"/>
  <c r="BX22" i="1" s="1"/>
  <c r="AT37" i="1"/>
  <c r="BX37" i="1" s="1"/>
  <c r="Q37" i="1"/>
  <c r="Q36" i="1"/>
  <c r="AT36" i="1"/>
  <c r="BX36" i="1" s="1"/>
  <c r="AT50" i="1"/>
  <c r="BX50" i="1" s="1"/>
  <c r="Q50" i="1"/>
  <c r="R25" i="1"/>
  <c r="AU25" i="1"/>
  <c r="BY25" i="1" s="1"/>
  <c r="DO25" i="1" s="1"/>
  <c r="BX60" i="1"/>
  <c r="DM60" i="1"/>
  <c r="Q45" i="1"/>
  <c r="AT45" i="1"/>
  <c r="BX45" i="1" s="1"/>
  <c r="DO82" i="1"/>
  <c r="DO42" i="1"/>
  <c r="DO73" i="1"/>
  <c r="Q78" i="1"/>
  <c r="AU78" i="1" s="1"/>
  <c r="BY78" i="1" s="1"/>
  <c r="Q55" i="1"/>
  <c r="AU55" i="1" s="1"/>
  <c r="Q74" i="1"/>
  <c r="AU74" i="1" s="1"/>
  <c r="BY74" i="1" s="1"/>
  <c r="Q65" i="1"/>
  <c r="AU65" i="1" s="1"/>
  <c r="Q49" i="1"/>
  <c r="AU49" i="1" s="1"/>
  <c r="BY49" i="1" s="1"/>
  <c r="Q83" i="1"/>
  <c r="AU83" i="1" s="1"/>
  <c r="BY83" i="1" s="1"/>
  <c r="R82" i="1"/>
  <c r="AV82" i="1" s="1"/>
  <c r="BZ82" i="1" s="1"/>
  <c r="Q57" i="1"/>
  <c r="AU57" i="1" s="1"/>
  <c r="Q39" i="1"/>
  <c r="AU39" i="1" s="1"/>
  <c r="R62" i="1"/>
  <c r="AV62" i="1" s="1"/>
  <c r="Q44" i="1"/>
  <c r="Q80" i="1"/>
  <c r="AU80" i="1" s="1"/>
  <c r="R86" i="1"/>
  <c r="AV86" i="1" s="1"/>
  <c r="Q84" i="1"/>
  <c r="AU84" i="1" s="1"/>
  <c r="BY84" i="1" s="1"/>
  <c r="R60" i="1"/>
  <c r="AV60" i="1" s="1"/>
  <c r="R54" i="1"/>
  <c r="AV54" i="1" s="1"/>
  <c r="R68" i="1"/>
  <c r="AV68" i="1" s="1"/>
  <c r="Q77" i="1"/>
  <c r="AU77" i="1" s="1"/>
  <c r="R70" i="1"/>
  <c r="AV70" i="1" s="1"/>
  <c r="Q32" i="1"/>
  <c r="AU32" i="1" s="1"/>
  <c r="Q51" i="1"/>
  <c r="AU51" i="1" s="1"/>
  <c r="BY51" i="1" s="1"/>
  <c r="R89" i="1"/>
  <c r="AV89" i="1" s="1"/>
  <c r="S88" i="1"/>
  <c r="AW88" i="1" s="1"/>
  <c r="R87" i="1" l="1"/>
  <c r="AV87" i="1" s="1"/>
  <c r="BY39" i="1"/>
  <c r="BY89" i="1"/>
  <c r="DO89" i="1" s="1"/>
  <c r="BZ33" i="1"/>
  <c r="R67" i="1"/>
  <c r="AV67" i="1" s="1"/>
  <c r="BY86" i="1"/>
  <c r="DO86" i="1" s="1"/>
  <c r="BY66" i="1"/>
  <c r="DO66" i="1" s="1"/>
  <c r="R69" i="1"/>
  <c r="AV69" i="1" s="1"/>
  <c r="BZ54" i="1"/>
  <c r="DP54" i="1" s="1"/>
  <c r="BZ70" i="1"/>
  <c r="DP70" i="1" s="1"/>
  <c r="S33" i="1"/>
  <c r="AW33" i="1" s="1"/>
  <c r="S73" i="1"/>
  <c r="AW73" i="1" s="1"/>
  <c r="CA73" i="1" s="1"/>
  <c r="BY32" i="1"/>
  <c r="DO32" i="1" s="1"/>
  <c r="R75" i="1"/>
  <c r="AV75" i="1" s="1"/>
  <c r="BZ68" i="1"/>
  <c r="DP68" i="1" s="1"/>
  <c r="BY75" i="1"/>
  <c r="DO75" i="1" s="1"/>
  <c r="BY65" i="1"/>
  <c r="DO65" i="1" s="1"/>
  <c r="BY80" i="1"/>
  <c r="DO80" i="1" s="1"/>
  <c r="BZ89" i="1"/>
  <c r="DP89" i="1" s="1"/>
  <c r="S42" i="1"/>
  <c r="AW42" i="1" s="1"/>
  <c r="CA42" i="1" s="1"/>
  <c r="AU5" i="1"/>
  <c r="BY5" i="1" s="1"/>
  <c r="DO5" i="1" s="1"/>
  <c r="R5" i="1"/>
  <c r="DL92" i="1"/>
  <c r="DO74" i="1"/>
  <c r="DN46" i="1"/>
  <c r="DN71" i="1"/>
  <c r="DN81" i="1"/>
  <c r="DN72" i="1"/>
  <c r="DN26" i="1"/>
  <c r="DN43" i="1"/>
  <c r="DN16" i="1"/>
  <c r="DO10" i="1"/>
  <c r="DN18" i="1"/>
  <c r="DN79" i="1"/>
  <c r="DN63" i="1"/>
  <c r="DN30" i="1"/>
  <c r="DN28" i="1"/>
  <c r="DN50" i="1"/>
  <c r="DN8" i="1"/>
  <c r="DN41" i="1"/>
  <c r="DN19" i="1"/>
  <c r="DN40" i="1"/>
  <c r="DN48" i="1"/>
  <c r="DN36" i="1"/>
  <c r="DN17" i="1"/>
  <c r="DO38" i="1"/>
  <c r="DN35" i="1"/>
  <c r="DN31" i="1"/>
  <c r="DO76" i="1"/>
  <c r="DO78" i="1"/>
  <c r="DN37" i="1"/>
  <c r="DN11" i="1"/>
  <c r="DN85" i="1"/>
  <c r="DN52" i="1"/>
  <c r="DN12" i="1"/>
  <c r="DN61" i="1"/>
  <c r="DN7" i="1"/>
  <c r="DN13" i="1"/>
  <c r="DN58" i="1"/>
  <c r="DN21" i="1"/>
  <c r="DN90" i="1"/>
  <c r="DN23" i="1"/>
  <c r="R45" i="1"/>
  <c r="AU45" i="1"/>
  <c r="BY45" i="1" s="1"/>
  <c r="DO45" i="1" s="1"/>
  <c r="S25" i="1"/>
  <c r="AV25" i="1"/>
  <c r="BZ25" i="1" s="1"/>
  <c r="DP25" i="1" s="1"/>
  <c r="R22" i="1"/>
  <c r="AU22" i="1"/>
  <c r="BY22" i="1" s="1"/>
  <c r="DO22" i="1" s="1"/>
  <c r="R20" i="1"/>
  <c r="AU20" i="1"/>
  <c r="BY20" i="1" s="1"/>
  <c r="DO20" i="1" s="1"/>
  <c r="R8" i="1"/>
  <c r="AU8" i="1"/>
  <c r="BY8" i="1" s="1"/>
  <c r="AU52" i="1"/>
  <c r="BY52" i="1" s="1"/>
  <c r="R52" i="1"/>
  <c r="BZ87" i="1"/>
  <c r="DP87" i="1" s="1"/>
  <c r="R9" i="1"/>
  <c r="AU9" i="1"/>
  <c r="BY9" i="1" s="1"/>
  <c r="S38" i="1"/>
  <c r="AV38" i="1"/>
  <c r="BZ38" i="1" s="1"/>
  <c r="DP38" i="1" s="1"/>
  <c r="AU72" i="1"/>
  <c r="BY72" i="1" s="1"/>
  <c r="R72" i="1"/>
  <c r="BX4" i="1"/>
  <c r="BW92" i="1"/>
  <c r="DM4" i="1"/>
  <c r="R24" i="1"/>
  <c r="AU24" i="1"/>
  <c r="BY24" i="1" s="1"/>
  <c r="R15" i="1"/>
  <c r="AU15" i="1"/>
  <c r="BY15" i="1" s="1"/>
  <c r="R7" i="1"/>
  <c r="AU7" i="1"/>
  <c r="BY7" i="1" s="1"/>
  <c r="DO7" i="1" s="1"/>
  <c r="R4" i="1"/>
  <c r="AU4" i="1"/>
  <c r="Q92" i="1"/>
  <c r="DN15" i="1"/>
  <c r="AU59" i="1"/>
  <c r="BY59" i="1" s="1"/>
  <c r="R59" i="1"/>
  <c r="DN24" i="1"/>
  <c r="DN56" i="1"/>
  <c r="DN45" i="1"/>
  <c r="DN47" i="1"/>
  <c r="DO39" i="1"/>
  <c r="DO49" i="1"/>
  <c r="DO83" i="1"/>
  <c r="AU50" i="1"/>
  <c r="BY50" i="1" s="1"/>
  <c r="R50" i="1"/>
  <c r="R36" i="1"/>
  <c r="AU36" i="1"/>
  <c r="BY36" i="1" s="1"/>
  <c r="BY62" i="1"/>
  <c r="DN62" i="1"/>
  <c r="R11" i="1"/>
  <c r="AU11" i="1"/>
  <c r="BY11" i="1" s="1"/>
  <c r="AU71" i="1"/>
  <c r="BY71" i="1" s="1"/>
  <c r="R71" i="1"/>
  <c r="AU81" i="1"/>
  <c r="BY81" i="1" s="1"/>
  <c r="DO81" i="1" s="1"/>
  <c r="R81" i="1"/>
  <c r="R63" i="1"/>
  <c r="AU63" i="1"/>
  <c r="BY63" i="1" s="1"/>
  <c r="DO63" i="1" s="1"/>
  <c r="R30" i="1"/>
  <c r="AU30" i="1"/>
  <c r="BY30" i="1" s="1"/>
  <c r="AU40" i="1"/>
  <c r="BY40" i="1" s="1"/>
  <c r="R40" i="1"/>
  <c r="R43" i="1"/>
  <c r="AU43" i="1"/>
  <c r="BY43" i="1" s="1"/>
  <c r="R16" i="1"/>
  <c r="AU16" i="1"/>
  <c r="BY16" i="1" s="1"/>
  <c r="S10" i="1"/>
  <c r="AV10" i="1"/>
  <c r="BZ10" i="1" s="1"/>
  <c r="R21" i="1"/>
  <c r="AU21" i="1"/>
  <c r="BY21" i="1" s="1"/>
  <c r="AU90" i="1"/>
  <c r="BY90" i="1" s="1"/>
  <c r="R90" i="1"/>
  <c r="R28" i="1"/>
  <c r="AU28" i="1"/>
  <c r="BY28" i="1" s="1"/>
  <c r="AU56" i="1"/>
  <c r="BY56" i="1" s="1"/>
  <c r="R56" i="1"/>
  <c r="BY77" i="1"/>
  <c r="DO77" i="1" s="1"/>
  <c r="R6" i="1"/>
  <c r="AU6" i="1"/>
  <c r="BY6" i="1" s="1"/>
  <c r="BY57" i="1"/>
  <c r="AU27" i="1"/>
  <c r="BY27" i="1" s="1"/>
  <c r="R27" i="1"/>
  <c r="DO87" i="1"/>
  <c r="DO51" i="1"/>
  <c r="BY60" i="1"/>
  <c r="DN60" i="1"/>
  <c r="AU37" i="1"/>
  <c r="BY37" i="1" s="1"/>
  <c r="R37" i="1"/>
  <c r="AU64" i="1"/>
  <c r="BY64" i="1" s="1"/>
  <c r="R64" i="1"/>
  <c r="R17" i="1"/>
  <c r="AU17" i="1"/>
  <c r="BY17" i="1" s="1"/>
  <c r="R12" i="1"/>
  <c r="AU12" i="1"/>
  <c r="BY12" i="1" s="1"/>
  <c r="R47" i="1"/>
  <c r="AU47" i="1"/>
  <c r="BY47" i="1" s="1"/>
  <c r="AU61" i="1"/>
  <c r="BY61" i="1" s="1"/>
  <c r="R61" i="1"/>
  <c r="R53" i="1"/>
  <c r="AU53" i="1"/>
  <c r="BY53" i="1" s="1"/>
  <c r="DO53" i="1" s="1"/>
  <c r="R26" i="1"/>
  <c r="AU26" i="1"/>
  <c r="BY26" i="1" s="1"/>
  <c r="DO26" i="1" s="1"/>
  <c r="R29" i="1"/>
  <c r="AU29" i="1"/>
  <c r="BY29" i="1" s="1"/>
  <c r="AV66" i="1"/>
  <c r="S66" i="1"/>
  <c r="AU58" i="1"/>
  <c r="BY58" i="1" s="1"/>
  <c r="R58" i="1"/>
  <c r="AU31" i="1"/>
  <c r="BY31" i="1" s="1"/>
  <c r="R31" i="1"/>
  <c r="BY55" i="1"/>
  <c r="DO55" i="1" s="1"/>
  <c r="DN53" i="1"/>
  <c r="DN22" i="1"/>
  <c r="DN29" i="1"/>
  <c r="DN64" i="1"/>
  <c r="R14" i="1"/>
  <c r="AU14" i="1"/>
  <c r="BY14" i="1" s="1"/>
  <c r="R34" i="1"/>
  <c r="AU34" i="1"/>
  <c r="BY34" i="1" s="1"/>
  <c r="AU44" i="1"/>
  <c r="BY44" i="1" s="1"/>
  <c r="DO84" i="1"/>
  <c r="R46" i="1"/>
  <c r="AU46" i="1"/>
  <c r="BY46" i="1" s="1"/>
  <c r="AU85" i="1"/>
  <c r="BY85" i="1" s="1"/>
  <c r="R85" i="1"/>
  <c r="R41" i="1"/>
  <c r="AU41" i="1"/>
  <c r="BY41" i="1" s="1"/>
  <c r="R19" i="1"/>
  <c r="AU19" i="1"/>
  <c r="BY19" i="1" s="1"/>
  <c r="AU35" i="1"/>
  <c r="BY35" i="1" s="1"/>
  <c r="R35" i="1"/>
  <c r="AT92" i="1"/>
  <c r="R13" i="1"/>
  <c r="AU13" i="1"/>
  <c r="BY13" i="1" s="1"/>
  <c r="BY69" i="1"/>
  <c r="DN69" i="1"/>
  <c r="R18" i="1"/>
  <c r="AU18" i="1"/>
  <c r="BY18" i="1" s="1"/>
  <c r="AU48" i="1"/>
  <c r="BY48" i="1" s="1"/>
  <c r="R48" i="1"/>
  <c r="BZ88" i="1"/>
  <c r="DO88" i="1"/>
  <c r="DN55" i="1"/>
  <c r="DN9" i="1"/>
  <c r="AU79" i="1"/>
  <c r="BY79" i="1" s="1"/>
  <c r="R79" i="1"/>
  <c r="DN59" i="1"/>
  <c r="R23" i="1"/>
  <c r="AU23" i="1"/>
  <c r="BY23" i="1" s="1"/>
  <c r="BY67" i="1"/>
  <c r="DN67" i="1"/>
  <c r="AV76" i="1"/>
  <c r="BZ76" i="1" s="1"/>
  <c r="S76" i="1"/>
  <c r="DN6" i="1"/>
  <c r="DN27" i="1"/>
  <c r="DP73" i="1"/>
  <c r="DP33" i="1"/>
  <c r="DP42" i="1"/>
  <c r="DP82" i="1"/>
  <c r="R74" i="1"/>
  <c r="AV74" i="1" s="1"/>
  <c r="BZ74" i="1" s="1"/>
  <c r="R78" i="1"/>
  <c r="AV78" i="1" s="1"/>
  <c r="BZ78" i="1" s="1"/>
  <c r="R83" i="1"/>
  <c r="AV83" i="1" s="1"/>
  <c r="BZ83" i="1" s="1"/>
  <c r="R49" i="1"/>
  <c r="AV49" i="1" s="1"/>
  <c r="BZ49" i="1" s="1"/>
  <c r="R65" i="1"/>
  <c r="AV65" i="1" s="1"/>
  <c r="R55" i="1"/>
  <c r="AV55" i="1" s="1"/>
  <c r="R80" i="1"/>
  <c r="AV80" i="1" s="1"/>
  <c r="R39" i="1"/>
  <c r="AV39" i="1" s="1"/>
  <c r="S82" i="1"/>
  <c r="AW82" i="1" s="1"/>
  <c r="CA82" i="1" s="1"/>
  <c r="R51" i="1"/>
  <c r="AV51" i="1" s="1"/>
  <c r="BZ51" i="1" s="1"/>
  <c r="R32" i="1"/>
  <c r="AV32" i="1" s="1"/>
  <c r="S60" i="1"/>
  <c r="AW60" i="1" s="1"/>
  <c r="R44" i="1"/>
  <c r="S62" i="1"/>
  <c r="AW62" i="1" s="1"/>
  <c r="R57" i="1"/>
  <c r="AV57" i="1" s="1"/>
  <c r="S70" i="1"/>
  <c r="AW70" i="1" s="1"/>
  <c r="R77" i="1"/>
  <c r="AV77" i="1" s="1"/>
  <c r="S68" i="1"/>
  <c r="AW68" i="1" s="1"/>
  <c r="S54" i="1"/>
  <c r="AW54" i="1" s="1"/>
  <c r="R84" i="1"/>
  <c r="AV84" i="1" s="1"/>
  <c r="BZ84" i="1" s="1"/>
  <c r="S86" i="1"/>
  <c r="AW86" i="1" s="1"/>
  <c r="S87" i="1"/>
  <c r="AW87" i="1" s="1"/>
  <c r="S89" i="1"/>
  <c r="AW89" i="1" s="1"/>
  <c r="T88" i="1"/>
  <c r="AX88" i="1" s="1"/>
  <c r="BZ39" i="1" l="1"/>
  <c r="DP39" i="1" s="1"/>
  <c r="CA33" i="1"/>
  <c r="S67" i="1"/>
  <c r="AW67" i="1" s="1"/>
  <c r="BZ86" i="1"/>
  <c r="DP86" i="1" s="1"/>
  <c r="BZ66" i="1"/>
  <c r="DP66" i="1" s="1"/>
  <c r="S69" i="1"/>
  <c r="AW69" i="1" s="1"/>
  <c r="T73" i="1"/>
  <c r="AX73" i="1" s="1"/>
  <c r="CB73" i="1" s="1"/>
  <c r="CA70" i="1"/>
  <c r="DQ70" i="1" s="1"/>
  <c r="T33" i="1"/>
  <c r="AX33" i="1" s="1"/>
  <c r="CA54" i="1"/>
  <c r="DQ54" i="1" s="1"/>
  <c r="BZ32" i="1"/>
  <c r="DP32" i="1" s="1"/>
  <c r="CA68" i="1"/>
  <c r="DQ68" i="1" s="1"/>
  <c r="S75" i="1"/>
  <c r="AW75" i="1" s="1"/>
  <c r="BZ80" i="1"/>
  <c r="DP80" i="1" s="1"/>
  <c r="BZ65" i="1"/>
  <c r="DP65" i="1" s="1"/>
  <c r="CA89" i="1"/>
  <c r="DQ89" i="1" s="1"/>
  <c r="BZ75" i="1"/>
  <c r="DP75" i="1" s="1"/>
  <c r="T42" i="1"/>
  <c r="AX42" i="1" s="1"/>
  <c r="CB42" i="1" s="1"/>
  <c r="AV5" i="1"/>
  <c r="BZ5" i="1" s="1"/>
  <c r="DP5" i="1" s="1"/>
  <c r="S5" i="1"/>
  <c r="DM92" i="1"/>
  <c r="DP78" i="1"/>
  <c r="DO79" i="1"/>
  <c r="DO85" i="1"/>
  <c r="DO34" i="1"/>
  <c r="DO56" i="1"/>
  <c r="DP76" i="1"/>
  <c r="DO23" i="1"/>
  <c r="DO41" i="1"/>
  <c r="DO31" i="1"/>
  <c r="DO58" i="1"/>
  <c r="DO61" i="1"/>
  <c r="DO71" i="1"/>
  <c r="DO52" i="1"/>
  <c r="DP83" i="1"/>
  <c r="DO17" i="1"/>
  <c r="DO27" i="1"/>
  <c r="DO40" i="1"/>
  <c r="DO48" i="1"/>
  <c r="DO19" i="1"/>
  <c r="DO46" i="1"/>
  <c r="DO44" i="1"/>
  <c r="DO37" i="1"/>
  <c r="DO30" i="1"/>
  <c r="DO36" i="1"/>
  <c r="DO50" i="1"/>
  <c r="DO16" i="1"/>
  <c r="DO11" i="1"/>
  <c r="DO72" i="1"/>
  <c r="DO18" i="1"/>
  <c r="DO13" i="1"/>
  <c r="DO29" i="1"/>
  <c r="DO12" i="1"/>
  <c r="DO90" i="1"/>
  <c r="DO21" i="1"/>
  <c r="DP10" i="1"/>
  <c r="DO43" i="1"/>
  <c r="BZ57" i="1"/>
  <c r="DP57" i="1" s="1"/>
  <c r="DO57" i="1"/>
  <c r="AV90" i="1"/>
  <c r="BZ90" i="1" s="1"/>
  <c r="S90" i="1"/>
  <c r="AV44" i="1"/>
  <c r="BZ44" i="1" s="1"/>
  <c r="DP44" i="1" s="1"/>
  <c r="BZ67" i="1"/>
  <c r="DO67" i="1"/>
  <c r="CA88" i="1"/>
  <c r="DP88" i="1"/>
  <c r="AV48" i="1"/>
  <c r="BZ48" i="1" s="1"/>
  <c r="DP48" i="1" s="1"/>
  <c r="S48" i="1"/>
  <c r="S41" i="1"/>
  <c r="AV41" i="1"/>
  <c r="BZ41" i="1" s="1"/>
  <c r="DP41" i="1" s="1"/>
  <c r="AV31" i="1"/>
  <c r="BZ31" i="1" s="1"/>
  <c r="S31" i="1"/>
  <c r="AV58" i="1"/>
  <c r="BZ58" i="1" s="1"/>
  <c r="S58" i="1"/>
  <c r="S53" i="1"/>
  <c r="AV53" i="1"/>
  <c r="BZ53" i="1" s="1"/>
  <c r="S47" i="1"/>
  <c r="AV47" i="1"/>
  <c r="BZ47" i="1" s="1"/>
  <c r="S17" i="1"/>
  <c r="AV17" i="1"/>
  <c r="BZ17" i="1" s="1"/>
  <c r="BZ60" i="1"/>
  <c r="DO60" i="1"/>
  <c r="BZ77" i="1"/>
  <c r="DP77" i="1" s="1"/>
  <c r="S28" i="1"/>
  <c r="AV28" i="1"/>
  <c r="BZ28" i="1" s="1"/>
  <c r="S21" i="1"/>
  <c r="AV21" i="1"/>
  <c r="BZ21" i="1" s="1"/>
  <c r="T10" i="1"/>
  <c r="AW10" i="1"/>
  <c r="CA10" i="1" s="1"/>
  <c r="DQ10" i="1" s="1"/>
  <c r="S43" i="1"/>
  <c r="AV43" i="1"/>
  <c r="BZ43" i="1" s="1"/>
  <c r="AV40" i="1"/>
  <c r="BZ40" i="1" s="1"/>
  <c r="S40" i="1"/>
  <c r="CB33" i="1"/>
  <c r="AV81" i="1"/>
  <c r="BZ81" i="1" s="1"/>
  <c r="S81" i="1"/>
  <c r="BZ62" i="1"/>
  <c r="DO62" i="1"/>
  <c r="DO14" i="1"/>
  <c r="DO24" i="1"/>
  <c r="S24" i="1"/>
  <c r="AV24" i="1"/>
  <c r="BZ24" i="1" s="1"/>
  <c r="CA87" i="1"/>
  <c r="DQ87" i="1" s="1"/>
  <c r="S8" i="1"/>
  <c r="AV8" i="1"/>
  <c r="BZ8" i="1" s="1"/>
  <c r="AW76" i="1"/>
  <c r="CA76" i="1" s="1"/>
  <c r="T76" i="1"/>
  <c r="AV35" i="1"/>
  <c r="BZ35" i="1" s="1"/>
  <c r="DP35" i="1" s="1"/>
  <c r="S35" i="1"/>
  <c r="AV64" i="1"/>
  <c r="BZ64" i="1" s="1"/>
  <c r="S64" i="1"/>
  <c r="AV50" i="1"/>
  <c r="BZ50" i="1" s="1"/>
  <c r="S50" i="1"/>
  <c r="AV52" i="1"/>
  <c r="BZ52" i="1" s="1"/>
  <c r="S52" i="1"/>
  <c r="S22" i="1"/>
  <c r="AV22" i="1"/>
  <c r="BZ22" i="1" s="1"/>
  <c r="DO35" i="1"/>
  <c r="DP49" i="1"/>
  <c r="DP84" i="1"/>
  <c r="DP74" i="1"/>
  <c r="AV79" i="1"/>
  <c r="BZ79" i="1" s="1"/>
  <c r="S79" i="1"/>
  <c r="S19" i="1"/>
  <c r="AV19" i="1"/>
  <c r="BZ19" i="1" s="1"/>
  <c r="S46" i="1"/>
  <c r="AV46" i="1"/>
  <c r="BZ46" i="1" s="1"/>
  <c r="DO15" i="1"/>
  <c r="DO6" i="1"/>
  <c r="BZ55" i="1"/>
  <c r="AW66" i="1"/>
  <c r="CA66" i="1" s="1"/>
  <c r="T66" i="1"/>
  <c r="S12" i="1"/>
  <c r="AV12" i="1"/>
  <c r="BZ12" i="1" s="1"/>
  <c r="S16" i="1"/>
  <c r="AV16" i="1"/>
  <c r="BZ16" i="1" s="1"/>
  <c r="S11" i="1"/>
  <c r="AV11" i="1"/>
  <c r="BZ11" i="1" s="1"/>
  <c r="DO9" i="1"/>
  <c r="AU92" i="1"/>
  <c r="S15" i="1"/>
  <c r="AV15" i="1"/>
  <c r="BZ15" i="1" s="1"/>
  <c r="AV72" i="1"/>
  <c r="BZ72" i="1" s="1"/>
  <c r="S72" i="1"/>
  <c r="BZ69" i="1"/>
  <c r="DO69" i="1"/>
  <c r="S34" i="1"/>
  <c r="AV34" i="1"/>
  <c r="BZ34" i="1" s="1"/>
  <c r="S29" i="1"/>
  <c r="AV29" i="1"/>
  <c r="BZ29" i="1" s="1"/>
  <c r="AV61" i="1"/>
  <c r="BZ61" i="1" s="1"/>
  <c r="S61" i="1"/>
  <c r="AV59" i="1"/>
  <c r="BZ59" i="1" s="1"/>
  <c r="S59" i="1"/>
  <c r="T38" i="1"/>
  <c r="AW38" i="1"/>
  <c r="CA38" i="1" s="1"/>
  <c r="DQ38" i="1" s="1"/>
  <c r="T25" i="1"/>
  <c r="AW25" i="1"/>
  <c r="CA25" i="1" s="1"/>
  <c r="DQ25" i="1" s="1"/>
  <c r="DO8" i="1"/>
  <c r="DO28" i="1"/>
  <c r="DP51" i="1"/>
  <c r="S23" i="1"/>
  <c r="AV23" i="1"/>
  <c r="BZ23" i="1" s="1"/>
  <c r="S18" i="1"/>
  <c r="AV18" i="1"/>
  <c r="BZ18" i="1" s="1"/>
  <c r="S13" i="1"/>
  <c r="AV13" i="1"/>
  <c r="BZ13" i="1" s="1"/>
  <c r="AV85" i="1"/>
  <c r="BZ85" i="1" s="1"/>
  <c r="S85" i="1"/>
  <c r="DO64" i="1"/>
  <c r="DO59" i="1"/>
  <c r="DO47" i="1"/>
  <c r="S14" i="1"/>
  <c r="AV14" i="1"/>
  <c r="BZ14" i="1" s="1"/>
  <c r="S26" i="1"/>
  <c r="AV26" i="1"/>
  <c r="BZ26" i="1" s="1"/>
  <c r="AV37" i="1"/>
  <c r="BZ37" i="1" s="1"/>
  <c r="S37" i="1"/>
  <c r="S27" i="1"/>
  <c r="AV27" i="1"/>
  <c r="BZ27" i="1" s="1"/>
  <c r="S6" i="1"/>
  <c r="AV6" i="1"/>
  <c r="BZ6" i="1" s="1"/>
  <c r="AV56" i="1"/>
  <c r="BZ56" i="1" s="1"/>
  <c r="S56" i="1"/>
  <c r="S30" i="1"/>
  <c r="AV30" i="1"/>
  <c r="BZ30" i="1" s="1"/>
  <c r="S63" i="1"/>
  <c r="AV63" i="1"/>
  <c r="BZ63" i="1" s="1"/>
  <c r="AV71" i="1"/>
  <c r="BZ71" i="1" s="1"/>
  <c r="S71" i="1"/>
  <c r="S36" i="1"/>
  <c r="AV36" i="1"/>
  <c r="BZ36" i="1" s="1"/>
  <c r="S4" i="1"/>
  <c r="AV4" i="1"/>
  <c r="R92" i="1"/>
  <c r="S7" i="1"/>
  <c r="AV7" i="1"/>
  <c r="BZ7" i="1" s="1"/>
  <c r="BY4" i="1"/>
  <c r="BX92" i="1"/>
  <c r="DN4" i="1"/>
  <c r="DN92" i="1" s="1"/>
  <c r="S9" i="1"/>
  <c r="AV9" i="1"/>
  <c r="BZ9" i="1" s="1"/>
  <c r="S20" i="1"/>
  <c r="AV20" i="1"/>
  <c r="BZ20" i="1" s="1"/>
  <c r="S45" i="1"/>
  <c r="AV45" i="1"/>
  <c r="BZ45" i="1" s="1"/>
  <c r="DQ42" i="1"/>
  <c r="DQ33" i="1"/>
  <c r="DQ82" i="1"/>
  <c r="DQ73" i="1"/>
  <c r="S65" i="1"/>
  <c r="AW65" i="1" s="1"/>
  <c r="S49" i="1"/>
  <c r="AW49" i="1" s="1"/>
  <c r="CA49" i="1" s="1"/>
  <c r="S78" i="1"/>
  <c r="AW78" i="1" s="1"/>
  <c r="CA78" i="1" s="1"/>
  <c r="S83" i="1"/>
  <c r="AW83" i="1" s="1"/>
  <c r="CA83" i="1" s="1"/>
  <c r="S55" i="1"/>
  <c r="AW55" i="1" s="1"/>
  <c r="S74" i="1"/>
  <c r="AW74" i="1" s="1"/>
  <c r="CA74" i="1" s="1"/>
  <c r="T86" i="1"/>
  <c r="AX86" i="1" s="1"/>
  <c r="T54" i="1"/>
  <c r="AX54" i="1" s="1"/>
  <c r="S44" i="1"/>
  <c r="T60" i="1"/>
  <c r="AX60" i="1" s="1"/>
  <c r="T82" i="1"/>
  <c r="AX82" i="1" s="1"/>
  <c r="CB82" i="1" s="1"/>
  <c r="T89" i="1"/>
  <c r="AX89" i="1" s="1"/>
  <c r="U33" i="1"/>
  <c r="AY33" i="1" s="1"/>
  <c r="S84" i="1"/>
  <c r="AW84" i="1" s="1"/>
  <c r="CA84" i="1" s="1"/>
  <c r="T68" i="1"/>
  <c r="AX68" i="1" s="1"/>
  <c r="T70" i="1"/>
  <c r="AX70" i="1" s="1"/>
  <c r="T62" i="1"/>
  <c r="AX62" i="1" s="1"/>
  <c r="T67" i="1"/>
  <c r="AX67" i="1" s="1"/>
  <c r="S32" i="1"/>
  <c r="AW32" i="1" s="1"/>
  <c r="S39" i="1"/>
  <c r="AW39" i="1" s="1"/>
  <c r="T87" i="1"/>
  <c r="AX87" i="1" s="1"/>
  <c r="S77" i="1"/>
  <c r="AW77" i="1" s="1"/>
  <c r="S57" i="1"/>
  <c r="AW57" i="1" s="1"/>
  <c r="S51" i="1"/>
  <c r="AW51" i="1" s="1"/>
  <c r="CA51" i="1" s="1"/>
  <c r="S80" i="1"/>
  <c r="AW80" i="1" s="1"/>
  <c r="U88" i="1"/>
  <c r="AY88" i="1" s="1"/>
  <c r="CA39" i="1" l="1"/>
  <c r="DQ39" i="1" s="1"/>
  <c r="CB70" i="1"/>
  <c r="CA86" i="1"/>
  <c r="DQ86" i="1" s="1"/>
  <c r="U73" i="1"/>
  <c r="AY73" i="1" s="1"/>
  <c r="T69" i="1"/>
  <c r="AX69" i="1" s="1"/>
  <c r="CA32" i="1"/>
  <c r="DQ32" i="1" s="1"/>
  <c r="CB68" i="1"/>
  <c r="DR68" i="1" s="1"/>
  <c r="CB54" i="1"/>
  <c r="CA80" i="1"/>
  <c r="DQ80" i="1" s="1"/>
  <c r="T75" i="1"/>
  <c r="AX75" i="1" s="1"/>
  <c r="CA65" i="1"/>
  <c r="DQ65" i="1" s="1"/>
  <c r="U42" i="1"/>
  <c r="AY42" i="1" s="1"/>
  <c r="CC42" i="1" s="1"/>
  <c r="CB89" i="1"/>
  <c r="DR89" i="1" s="1"/>
  <c r="CC73" i="1"/>
  <c r="CA75" i="1"/>
  <c r="DQ75" i="1" s="1"/>
  <c r="T5" i="1"/>
  <c r="AW5" i="1"/>
  <c r="CA5" i="1" s="1"/>
  <c r="DQ5" i="1" s="1"/>
  <c r="DQ49" i="1"/>
  <c r="DP26" i="1"/>
  <c r="DP72" i="1"/>
  <c r="DP64" i="1"/>
  <c r="DQ74" i="1"/>
  <c r="DP36" i="1"/>
  <c r="DP63" i="1"/>
  <c r="DP37" i="1"/>
  <c r="DP90" i="1"/>
  <c r="DP9" i="1"/>
  <c r="DP14" i="1"/>
  <c r="DP61" i="1"/>
  <c r="DP79" i="1"/>
  <c r="DP40" i="1"/>
  <c r="DP17" i="1"/>
  <c r="DQ78" i="1"/>
  <c r="DP7" i="1"/>
  <c r="DP6" i="1"/>
  <c r="DP85" i="1"/>
  <c r="DP59" i="1"/>
  <c r="DP11" i="1"/>
  <c r="DP16" i="1"/>
  <c r="DP50" i="1"/>
  <c r="DP43" i="1"/>
  <c r="DP21" i="1"/>
  <c r="DP31" i="1"/>
  <c r="DP45" i="1"/>
  <c r="DP56" i="1"/>
  <c r="DQ76" i="1"/>
  <c r="DP20" i="1"/>
  <c r="DP71" i="1"/>
  <c r="DP18" i="1"/>
  <c r="DP34" i="1"/>
  <c r="DP12" i="1"/>
  <c r="DP46" i="1"/>
  <c r="DP19" i="1"/>
  <c r="DP52" i="1"/>
  <c r="DP24" i="1"/>
  <c r="DP47" i="1"/>
  <c r="AW44" i="1"/>
  <c r="CA44" i="1" s="1"/>
  <c r="T7" i="1"/>
  <c r="AW7" i="1"/>
  <c r="CA7" i="1" s="1"/>
  <c r="T30" i="1"/>
  <c r="AW30" i="1"/>
  <c r="CA30" i="1" s="1"/>
  <c r="AW37" i="1"/>
  <c r="CA37" i="1" s="1"/>
  <c r="T37" i="1"/>
  <c r="T23" i="1"/>
  <c r="AW23" i="1"/>
  <c r="CA23" i="1" s="1"/>
  <c r="DQ23" i="1" s="1"/>
  <c r="U25" i="1"/>
  <c r="AX25" i="1"/>
  <c r="CB25" i="1" s="1"/>
  <c r="T29" i="1"/>
  <c r="AW29" i="1"/>
  <c r="CA29" i="1" s="1"/>
  <c r="DQ29" i="1" s="1"/>
  <c r="T43" i="1"/>
  <c r="AW43" i="1"/>
  <c r="CA43" i="1" s="1"/>
  <c r="CA67" i="1"/>
  <c r="DP67" i="1"/>
  <c r="DQ66" i="1"/>
  <c r="DP27" i="1"/>
  <c r="DQ83" i="1"/>
  <c r="T20" i="1"/>
  <c r="AW20" i="1"/>
  <c r="CA20" i="1" s="1"/>
  <c r="DQ20" i="1" s="1"/>
  <c r="T36" i="1"/>
  <c r="AW36" i="1"/>
  <c r="CA36" i="1" s="1"/>
  <c r="AW56" i="1"/>
  <c r="CA56" i="1" s="1"/>
  <c r="T56" i="1"/>
  <c r="DP28" i="1"/>
  <c r="AW59" i="1"/>
  <c r="CA59" i="1" s="1"/>
  <c r="T59" i="1"/>
  <c r="AW61" i="1"/>
  <c r="CA61" i="1" s="1"/>
  <c r="T61" i="1"/>
  <c r="T34" i="1"/>
  <c r="AW34" i="1"/>
  <c r="CA34" i="1" s="1"/>
  <c r="AW72" i="1"/>
  <c r="CA72" i="1" s="1"/>
  <c r="T72" i="1"/>
  <c r="T11" i="1"/>
  <c r="AW11" i="1"/>
  <c r="CA11" i="1" s="1"/>
  <c r="T16" i="1"/>
  <c r="AW16" i="1"/>
  <c r="CA16" i="1" s="1"/>
  <c r="AX66" i="1"/>
  <c r="CB66" i="1" s="1"/>
  <c r="U66" i="1"/>
  <c r="CA55" i="1"/>
  <c r="DP55" i="1"/>
  <c r="T8" i="1"/>
  <c r="AW8" i="1"/>
  <c r="CA8" i="1" s="1"/>
  <c r="AW81" i="1"/>
  <c r="CA81" i="1" s="1"/>
  <c r="T81" i="1"/>
  <c r="AW40" i="1"/>
  <c r="CA40" i="1" s="1"/>
  <c r="T40" i="1"/>
  <c r="CA60" i="1"/>
  <c r="DP60" i="1"/>
  <c r="T47" i="1"/>
  <c r="AW47" i="1"/>
  <c r="CA47" i="1" s="1"/>
  <c r="T4" i="1"/>
  <c r="AW4" i="1"/>
  <c r="S92" i="1"/>
  <c r="T13" i="1"/>
  <c r="AW13" i="1"/>
  <c r="CA13" i="1" s="1"/>
  <c r="DP8" i="1"/>
  <c r="CC33" i="1"/>
  <c r="AW58" i="1"/>
  <c r="CA58" i="1" s="1"/>
  <c r="T58" i="1"/>
  <c r="DP53" i="1"/>
  <c r="DP30" i="1"/>
  <c r="DP58" i="1"/>
  <c r="DP23" i="1"/>
  <c r="DQ84" i="1"/>
  <c r="T45" i="1"/>
  <c r="AW45" i="1"/>
  <c r="CA45" i="1" s="1"/>
  <c r="BZ4" i="1"/>
  <c r="BY92" i="1"/>
  <c r="DO4" i="1"/>
  <c r="DO92" i="1" s="1"/>
  <c r="AW71" i="1"/>
  <c r="CA71" i="1" s="1"/>
  <c r="T71" i="1"/>
  <c r="T63" i="1"/>
  <c r="AW63" i="1"/>
  <c r="CA63" i="1" s="1"/>
  <c r="T27" i="1"/>
  <c r="AW27" i="1"/>
  <c r="CA27" i="1" s="1"/>
  <c r="T18" i="1"/>
  <c r="AW18" i="1"/>
  <c r="CA18" i="1" s="1"/>
  <c r="U38" i="1"/>
  <c r="AX38" i="1"/>
  <c r="CB38" i="1" s="1"/>
  <c r="T12" i="1"/>
  <c r="AW12" i="1"/>
  <c r="CA12" i="1" s="1"/>
  <c r="DP22" i="1"/>
  <c r="T22" i="1"/>
  <c r="AW22" i="1"/>
  <c r="CA22" i="1" s="1"/>
  <c r="AW64" i="1"/>
  <c r="CA64" i="1" s="1"/>
  <c r="T64" i="1"/>
  <c r="AW35" i="1"/>
  <c r="CA35" i="1" s="1"/>
  <c r="T35" i="1"/>
  <c r="CB87" i="1"/>
  <c r="T24" i="1"/>
  <c r="AW24" i="1"/>
  <c r="CA24" i="1" s="1"/>
  <c r="DP81" i="1"/>
  <c r="U10" i="1"/>
  <c r="AX10" i="1"/>
  <c r="CB10" i="1" s="1"/>
  <c r="T28" i="1"/>
  <c r="AW28" i="1"/>
  <c r="CA28" i="1" s="1"/>
  <c r="AW31" i="1"/>
  <c r="CA31" i="1" s="1"/>
  <c r="T31" i="1"/>
  <c r="T41" i="1"/>
  <c r="AW41" i="1"/>
  <c r="CA41" i="1" s="1"/>
  <c r="CA57" i="1"/>
  <c r="DP29" i="1"/>
  <c r="T6" i="1"/>
  <c r="AW6" i="1"/>
  <c r="CA6" i="1" s="1"/>
  <c r="T14" i="1"/>
  <c r="AW14" i="1"/>
  <c r="CA14" i="1" s="1"/>
  <c r="T15" i="1"/>
  <c r="AW15" i="1"/>
  <c r="CA15" i="1" s="1"/>
  <c r="DQ15" i="1" s="1"/>
  <c r="AX76" i="1"/>
  <c r="CB76" i="1" s="1"/>
  <c r="U76" i="1"/>
  <c r="CA62" i="1"/>
  <c r="DP62" i="1"/>
  <c r="T21" i="1"/>
  <c r="AW21" i="1"/>
  <c r="CA21" i="1" s="1"/>
  <c r="DP15" i="1"/>
  <c r="DP13" i="1"/>
  <c r="DQ51" i="1"/>
  <c r="T9" i="1"/>
  <c r="AW9" i="1"/>
  <c r="CA9" i="1" s="1"/>
  <c r="AV92" i="1"/>
  <c r="T26" i="1"/>
  <c r="AW26" i="1"/>
  <c r="CA26" i="1" s="1"/>
  <c r="AW85" i="1"/>
  <c r="CA85" i="1" s="1"/>
  <c r="T85" i="1"/>
  <c r="CA69" i="1"/>
  <c r="DP69" i="1"/>
  <c r="AW46" i="1"/>
  <c r="CA46" i="1" s="1"/>
  <c r="T46" i="1"/>
  <c r="T19" i="1"/>
  <c r="AW19" i="1"/>
  <c r="CA19" i="1" s="1"/>
  <c r="AW79" i="1"/>
  <c r="CA79" i="1" s="1"/>
  <c r="T79" i="1"/>
  <c r="AW52" i="1"/>
  <c r="CA52" i="1" s="1"/>
  <c r="T52" i="1"/>
  <c r="AW50" i="1"/>
  <c r="CA50" i="1" s="1"/>
  <c r="T50" i="1"/>
  <c r="CA77" i="1"/>
  <c r="DQ77" i="1" s="1"/>
  <c r="T17" i="1"/>
  <c r="AW17" i="1"/>
  <c r="CA17" i="1" s="1"/>
  <c r="T53" i="1"/>
  <c r="AW53" i="1"/>
  <c r="CA53" i="1" s="1"/>
  <c r="AW48" i="1"/>
  <c r="CA48" i="1" s="1"/>
  <c r="T48" i="1"/>
  <c r="CB88" i="1"/>
  <c r="DQ88" i="1"/>
  <c r="AW90" i="1"/>
  <c r="CA90" i="1" s="1"/>
  <c r="T90" i="1"/>
  <c r="DR70" i="1"/>
  <c r="DR33" i="1"/>
  <c r="DR42" i="1"/>
  <c r="DR73" i="1"/>
  <c r="DR54" i="1"/>
  <c r="DR82" i="1"/>
  <c r="T74" i="1"/>
  <c r="AX74" i="1" s="1"/>
  <c r="CB74" i="1" s="1"/>
  <c r="DR74" i="1" s="1"/>
  <c r="T83" i="1"/>
  <c r="AX83" i="1" s="1"/>
  <c r="CB83" i="1" s="1"/>
  <c r="T65" i="1"/>
  <c r="AX65" i="1" s="1"/>
  <c r="T55" i="1"/>
  <c r="AX55" i="1" s="1"/>
  <c r="T78" i="1"/>
  <c r="AX78" i="1" s="1"/>
  <c r="CB78" i="1" s="1"/>
  <c r="T49" i="1"/>
  <c r="AX49" i="1" s="1"/>
  <c r="CB49" i="1" s="1"/>
  <c r="U69" i="1"/>
  <c r="AY69" i="1" s="1"/>
  <c r="T80" i="1"/>
  <c r="AX80" i="1" s="1"/>
  <c r="T77" i="1"/>
  <c r="AX77" i="1" s="1"/>
  <c r="V73" i="1"/>
  <c r="AZ73" i="1" s="1"/>
  <c r="U67" i="1"/>
  <c r="AY67" i="1" s="1"/>
  <c r="U62" i="1"/>
  <c r="AY62" i="1" s="1"/>
  <c r="U70" i="1"/>
  <c r="AY70" i="1" s="1"/>
  <c r="CC70" i="1" s="1"/>
  <c r="T84" i="1"/>
  <c r="AX84" i="1" s="1"/>
  <c r="CB84" i="1" s="1"/>
  <c r="V33" i="1"/>
  <c r="AZ33" i="1" s="1"/>
  <c r="U82" i="1"/>
  <c r="AY82" i="1" s="1"/>
  <c r="CC82" i="1" s="1"/>
  <c r="T44" i="1"/>
  <c r="U54" i="1"/>
  <c r="AY54" i="1" s="1"/>
  <c r="T51" i="1"/>
  <c r="AX51" i="1" s="1"/>
  <c r="CB51" i="1" s="1"/>
  <c r="T57" i="1"/>
  <c r="AX57" i="1" s="1"/>
  <c r="U87" i="1"/>
  <c r="AY87" i="1" s="1"/>
  <c r="T39" i="1"/>
  <c r="AX39" i="1" s="1"/>
  <c r="CB39" i="1" s="1"/>
  <c r="T32" i="1"/>
  <c r="AX32" i="1" s="1"/>
  <c r="U68" i="1"/>
  <c r="AY68" i="1" s="1"/>
  <c r="U89" i="1"/>
  <c r="AY89" i="1" s="1"/>
  <c r="U60" i="1"/>
  <c r="AY60" i="1" s="1"/>
  <c r="U86" i="1"/>
  <c r="AY86" i="1" s="1"/>
  <c r="V88" i="1"/>
  <c r="AZ88" i="1" s="1"/>
  <c r="CB86" i="1" l="1"/>
  <c r="DR86" i="1" s="1"/>
  <c r="CB80" i="1"/>
  <c r="DR80" i="1" s="1"/>
  <c r="CC68" i="1"/>
  <c r="DS68" i="1" s="1"/>
  <c r="CB32" i="1"/>
  <c r="CC54" i="1"/>
  <c r="U75" i="1"/>
  <c r="AY75" i="1" s="1"/>
  <c r="V42" i="1"/>
  <c r="AZ42" i="1" s="1"/>
  <c r="CD42" i="1" s="1"/>
  <c r="CD73" i="1"/>
  <c r="CB65" i="1"/>
  <c r="DR65" i="1" s="1"/>
  <c r="CC89" i="1"/>
  <c r="DS89" i="1" s="1"/>
  <c r="CB75" i="1"/>
  <c r="DR75" i="1" s="1"/>
  <c r="AX5" i="1"/>
  <c r="CB5" i="1" s="1"/>
  <c r="DR5" i="1" s="1"/>
  <c r="U5" i="1"/>
  <c r="DR51" i="1"/>
  <c r="DR83" i="1"/>
  <c r="DQ48" i="1"/>
  <c r="DQ50" i="1"/>
  <c r="DQ85" i="1"/>
  <c r="DQ9" i="1"/>
  <c r="DQ6" i="1"/>
  <c r="DQ64" i="1"/>
  <c r="DQ12" i="1"/>
  <c r="DR38" i="1"/>
  <c r="DQ16" i="1"/>
  <c r="DQ34" i="1"/>
  <c r="DR25" i="1"/>
  <c r="DQ7" i="1"/>
  <c r="DQ53" i="1"/>
  <c r="DQ26" i="1"/>
  <c r="DQ21" i="1"/>
  <c r="DR10" i="1"/>
  <c r="DQ27" i="1"/>
  <c r="DQ81" i="1"/>
  <c r="DQ72" i="1"/>
  <c r="DQ59" i="1"/>
  <c r="DQ37" i="1"/>
  <c r="DR84" i="1"/>
  <c r="DQ79" i="1"/>
  <c r="DQ14" i="1"/>
  <c r="DQ31" i="1"/>
  <c r="DQ24" i="1"/>
  <c r="DQ22" i="1"/>
  <c r="DQ71" i="1"/>
  <c r="DQ45" i="1"/>
  <c r="DQ47" i="1"/>
  <c r="DQ11" i="1"/>
  <c r="DQ36" i="1"/>
  <c r="DQ43" i="1"/>
  <c r="DQ44" i="1"/>
  <c r="DQ90" i="1"/>
  <c r="DQ17" i="1"/>
  <c r="DQ19" i="1"/>
  <c r="DQ28" i="1"/>
  <c r="DQ63" i="1"/>
  <c r="DQ40" i="1"/>
  <c r="DQ61" i="1"/>
  <c r="DQ56" i="1"/>
  <c r="AX50" i="1"/>
  <c r="CB50" i="1" s="1"/>
  <c r="U50" i="1"/>
  <c r="CC87" i="1"/>
  <c r="U4" i="1"/>
  <c r="AX4" i="1"/>
  <c r="T92" i="1"/>
  <c r="AX81" i="1"/>
  <c r="CB81" i="1" s="1"/>
  <c r="U81" i="1"/>
  <c r="DR32" i="1"/>
  <c r="DR39" i="1"/>
  <c r="U53" i="1"/>
  <c r="AX53" i="1"/>
  <c r="CB53" i="1" s="1"/>
  <c r="U26" i="1"/>
  <c r="AX26" i="1"/>
  <c r="CB26" i="1" s="1"/>
  <c r="CB62" i="1"/>
  <c r="DQ62" i="1"/>
  <c r="U14" i="1"/>
  <c r="AX14" i="1"/>
  <c r="CB14" i="1" s="1"/>
  <c r="CB57" i="1"/>
  <c r="DR57" i="1" s="1"/>
  <c r="DQ57" i="1"/>
  <c r="U24" i="1"/>
  <c r="AX24" i="1"/>
  <c r="CB24" i="1" s="1"/>
  <c r="AX64" i="1"/>
  <c r="CB64" i="1" s="1"/>
  <c r="U64" i="1"/>
  <c r="U22" i="1"/>
  <c r="AX22" i="1"/>
  <c r="CB22" i="1" s="1"/>
  <c r="U27" i="1"/>
  <c r="AX27" i="1"/>
  <c r="CB27" i="1" s="1"/>
  <c r="AX71" i="1"/>
  <c r="CB71" i="1" s="1"/>
  <c r="U71" i="1"/>
  <c r="CA4" i="1"/>
  <c r="BZ92" i="1"/>
  <c r="DP4" i="1"/>
  <c r="DP92" i="1" s="1"/>
  <c r="AX58" i="1"/>
  <c r="CB58" i="1" s="1"/>
  <c r="U58" i="1"/>
  <c r="U13" i="1"/>
  <c r="AX13" i="1"/>
  <c r="CB13" i="1" s="1"/>
  <c r="AW92" i="1"/>
  <c r="U8" i="1"/>
  <c r="AX8" i="1"/>
  <c r="CB8" i="1" s="1"/>
  <c r="AX61" i="1"/>
  <c r="CB61" i="1" s="1"/>
  <c r="U61" i="1"/>
  <c r="U36" i="1"/>
  <c r="AX36" i="1"/>
  <c r="CB36" i="1" s="1"/>
  <c r="CB67" i="1"/>
  <c r="DQ67" i="1"/>
  <c r="U29" i="1"/>
  <c r="AX29" i="1"/>
  <c r="CB29" i="1" s="1"/>
  <c r="U23" i="1"/>
  <c r="AX23" i="1"/>
  <c r="CB23" i="1" s="1"/>
  <c r="U30" i="1"/>
  <c r="AX30" i="1"/>
  <c r="CB30" i="1" s="1"/>
  <c r="DQ35" i="1"/>
  <c r="U41" i="1"/>
  <c r="AX41" i="1"/>
  <c r="CB41" i="1" s="1"/>
  <c r="U18" i="1"/>
  <c r="AX18" i="1"/>
  <c r="CB18" i="1" s="1"/>
  <c r="CB60" i="1"/>
  <c r="DQ60" i="1"/>
  <c r="CB55" i="1"/>
  <c r="DR55" i="1" s="1"/>
  <c r="DQ55" i="1"/>
  <c r="U11" i="1"/>
  <c r="AX11" i="1"/>
  <c r="CB11" i="1" s="1"/>
  <c r="AX37" i="1"/>
  <c r="CB37" i="1" s="1"/>
  <c r="U37" i="1"/>
  <c r="DQ52" i="1"/>
  <c r="DR76" i="1"/>
  <c r="U17" i="1"/>
  <c r="AX17" i="1"/>
  <c r="CB17" i="1" s="1"/>
  <c r="U19" i="1"/>
  <c r="AX19" i="1"/>
  <c r="CB19" i="1" s="1"/>
  <c r="U21" i="1"/>
  <c r="AX21" i="1"/>
  <c r="CB21" i="1" s="1"/>
  <c r="U6" i="1"/>
  <c r="AX6" i="1"/>
  <c r="CB6" i="1" s="1"/>
  <c r="AX31" i="1"/>
  <c r="CB31" i="1" s="1"/>
  <c r="U31" i="1"/>
  <c r="AX35" i="1"/>
  <c r="CB35" i="1" s="1"/>
  <c r="U35" i="1"/>
  <c r="U12" i="1"/>
  <c r="AX12" i="1"/>
  <c r="CB12" i="1" s="1"/>
  <c r="V38" i="1"/>
  <c r="AY38" i="1"/>
  <c r="CC38" i="1" s="1"/>
  <c r="U45" i="1"/>
  <c r="AX45" i="1"/>
  <c r="CB45" i="1" s="1"/>
  <c r="DQ58" i="1"/>
  <c r="DQ13" i="1"/>
  <c r="CD33" i="1"/>
  <c r="DQ8" i="1"/>
  <c r="AX40" i="1"/>
  <c r="CB40" i="1" s="1"/>
  <c r="U40" i="1"/>
  <c r="AY66" i="1"/>
  <c r="CC66" i="1" s="1"/>
  <c r="V66" i="1"/>
  <c r="AX72" i="1"/>
  <c r="CB72" i="1" s="1"/>
  <c r="U72" i="1"/>
  <c r="AX59" i="1"/>
  <c r="CB59" i="1" s="1"/>
  <c r="U59" i="1"/>
  <c r="DR66" i="1"/>
  <c r="U43" i="1"/>
  <c r="AX43" i="1"/>
  <c r="CB43" i="1" s="1"/>
  <c r="V25" i="1"/>
  <c r="AY25" i="1"/>
  <c r="CC25" i="1" s="1"/>
  <c r="U7" i="1"/>
  <c r="AX7" i="1"/>
  <c r="CB7" i="1" s="1"/>
  <c r="AX48" i="1"/>
  <c r="CB48" i="1" s="1"/>
  <c r="U48" i="1"/>
  <c r="CB69" i="1"/>
  <c r="DQ69" i="1"/>
  <c r="AX85" i="1"/>
  <c r="CB85" i="1" s="1"/>
  <c r="U85" i="1"/>
  <c r="U15" i="1"/>
  <c r="AX15" i="1"/>
  <c r="CB15" i="1" s="1"/>
  <c r="U28" i="1"/>
  <c r="AX28" i="1"/>
  <c r="CB28" i="1" s="1"/>
  <c r="DQ41" i="1"/>
  <c r="DQ46" i="1"/>
  <c r="DQ18" i="1"/>
  <c r="AX44" i="1"/>
  <c r="CB44" i="1" s="1"/>
  <c r="DR78" i="1"/>
  <c r="DR49" i="1"/>
  <c r="DR87" i="1"/>
  <c r="AX90" i="1"/>
  <c r="CB90" i="1" s="1"/>
  <c r="DR90" i="1" s="1"/>
  <c r="U90" i="1"/>
  <c r="CC88" i="1"/>
  <c r="DR88" i="1"/>
  <c r="CB77" i="1"/>
  <c r="DR77" i="1" s="1"/>
  <c r="AX52" i="1"/>
  <c r="CB52" i="1" s="1"/>
  <c r="U52" i="1"/>
  <c r="AX79" i="1"/>
  <c r="CB79" i="1" s="1"/>
  <c r="U79" i="1"/>
  <c r="AX46" i="1"/>
  <c r="CB46" i="1" s="1"/>
  <c r="U46" i="1"/>
  <c r="U9" i="1"/>
  <c r="AX9" i="1"/>
  <c r="CB9" i="1" s="1"/>
  <c r="AY76" i="1"/>
  <c r="CC76" i="1" s="1"/>
  <c r="V76" i="1"/>
  <c r="V10" i="1"/>
  <c r="AY10" i="1"/>
  <c r="CC10" i="1" s="1"/>
  <c r="U63" i="1"/>
  <c r="AX63" i="1"/>
  <c r="CB63" i="1" s="1"/>
  <c r="U47" i="1"/>
  <c r="AX47" i="1"/>
  <c r="CB47" i="1" s="1"/>
  <c r="U16" i="1"/>
  <c r="AX16" i="1"/>
  <c r="CB16" i="1" s="1"/>
  <c r="U34" i="1"/>
  <c r="AX34" i="1"/>
  <c r="CB34" i="1" s="1"/>
  <c r="AX56" i="1"/>
  <c r="CB56" i="1" s="1"/>
  <c r="U56" i="1"/>
  <c r="U20" i="1"/>
  <c r="AX20" i="1"/>
  <c r="CB20" i="1" s="1"/>
  <c r="DQ30" i="1"/>
  <c r="DS33" i="1"/>
  <c r="DS70" i="1"/>
  <c r="DS82" i="1"/>
  <c r="DS54" i="1"/>
  <c r="DS73" i="1"/>
  <c r="DS42" i="1"/>
  <c r="V69" i="1"/>
  <c r="AZ69" i="1" s="1"/>
  <c r="U49" i="1"/>
  <c r="AY49" i="1" s="1"/>
  <c r="CC49" i="1" s="1"/>
  <c r="U78" i="1"/>
  <c r="AY78" i="1" s="1"/>
  <c r="CC78" i="1" s="1"/>
  <c r="U65" i="1"/>
  <c r="AY65" i="1" s="1"/>
  <c r="U55" i="1"/>
  <c r="AY55" i="1" s="1"/>
  <c r="U83" i="1"/>
  <c r="AY83" i="1" s="1"/>
  <c r="CC83" i="1" s="1"/>
  <c r="U74" i="1"/>
  <c r="AY74" i="1" s="1"/>
  <c r="CC74" i="1" s="1"/>
  <c r="V60" i="1"/>
  <c r="AZ60" i="1" s="1"/>
  <c r="V89" i="1"/>
  <c r="AZ89" i="1" s="1"/>
  <c r="U32" i="1"/>
  <c r="AY32" i="1" s="1"/>
  <c r="CC32" i="1" s="1"/>
  <c r="U39" i="1"/>
  <c r="AY39" i="1" s="1"/>
  <c r="CC39" i="1" s="1"/>
  <c r="U51" i="1"/>
  <c r="AY51" i="1" s="1"/>
  <c r="CC51" i="1" s="1"/>
  <c r="V54" i="1"/>
  <c r="AZ54" i="1" s="1"/>
  <c r="V82" i="1"/>
  <c r="AZ82" i="1" s="1"/>
  <c r="CD82" i="1" s="1"/>
  <c r="U84" i="1"/>
  <c r="AY84" i="1" s="1"/>
  <c r="CC84" i="1" s="1"/>
  <c r="V67" i="1"/>
  <c r="AZ67" i="1" s="1"/>
  <c r="U77" i="1"/>
  <c r="AY77" i="1" s="1"/>
  <c r="U80" i="1"/>
  <c r="AY80" i="1" s="1"/>
  <c r="CC80" i="1" s="1"/>
  <c r="V86" i="1"/>
  <c r="AZ86" i="1" s="1"/>
  <c r="V68" i="1"/>
  <c r="AZ68" i="1" s="1"/>
  <c r="V87" i="1"/>
  <c r="AZ87" i="1" s="1"/>
  <c r="U57" i="1"/>
  <c r="AY57" i="1" s="1"/>
  <c r="U44" i="1"/>
  <c r="W33" i="1"/>
  <c r="BA33" i="1" s="1"/>
  <c r="V70" i="1"/>
  <c r="AZ70" i="1" s="1"/>
  <c r="CD70" i="1" s="1"/>
  <c r="V62" i="1"/>
  <c r="AZ62" i="1" s="1"/>
  <c r="W73" i="1"/>
  <c r="BA73" i="1" s="1"/>
  <c r="W88" i="1"/>
  <c r="BA88" i="1" s="1"/>
  <c r="CD54" i="1" l="1"/>
  <c r="CC86" i="1"/>
  <c r="DS86" i="1" s="1"/>
  <c r="CD68" i="1"/>
  <c r="DT68" i="1" s="1"/>
  <c r="V75" i="1"/>
  <c r="AZ75" i="1" s="1"/>
  <c r="W42" i="1"/>
  <c r="BA42" i="1" s="1"/>
  <c r="CE42" i="1" s="1"/>
  <c r="CE73" i="1"/>
  <c r="CC65" i="1"/>
  <c r="DS65" i="1" s="1"/>
  <c r="CD86" i="1"/>
  <c r="DT86" i="1" s="1"/>
  <c r="CD89" i="1"/>
  <c r="DT89" i="1" s="1"/>
  <c r="CC75" i="1"/>
  <c r="DS75" i="1" s="1"/>
  <c r="AY5" i="1"/>
  <c r="CC5" i="1" s="1"/>
  <c r="DS5" i="1" s="1"/>
  <c r="V5" i="1"/>
  <c r="CD87" i="1"/>
  <c r="DT87" i="1" s="1"/>
  <c r="DR63" i="1"/>
  <c r="DS10" i="1"/>
  <c r="DR79" i="1"/>
  <c r="DR45" i="1"/>
  <c r="DR21" i="1"/>
  <c r="DR17" i="1"/>
  <c r="DR18" i="1"/>
  <c r="DR41" i="1"/>
  <c r="DR61" i="1"/>
  <c r="DR13" i="1"/>
  <c r="DR71" i="1"/>
  <c r="DR53" i="1"/>
  <c r="DR47" i="1"/>
  <c r="DR7" i="1"/>
  <c r="DR31" i="1"/>
  <c r="DR56" i="1"/>
  <c r="DS76" i="1"/>
  <c r="DR46" i="1"/>
  <c r="DR52" i="1"/>
  <c r="DR44" i="1"/>
  <c r="DS38" i="1"/>
  <c r="DR12" i="1"/>
  <c r="DR6" i="1"/>
  <c r="DR11" i="1"/>
  <c r="DR64" i="1"/>
  <c r="DR26" i="1"/>
  <c r="DR81" i="1"/>
  <c r="DR50" i="1"/>
  <c r="DR16" i="1"/>
  <c r="DR28" i="1"/>
  <c r="DR20" i="1"/>
  <c r="DR34" i="1"/>
  <c r="DR15" i="1"/>
  <c r="DR85" i="1"/>
  <c r="DR48" i="1"/>
  <c r="DR43" i="1"/>
  <c r="DR59" i="1"/>
  <c r="DR40" i="1"/>
  <c r="DR35" i="1"/>
  <c r="DR37" i="1"/>
  <c r="DR30" i="1"/>
  <c r="DR36" i="1"/>
  <c r="DR58" i="1"/>
  <c r="DR22" i="1"/>
  <c r="DS39" i="1"/>
  <c r="AY90" i="1"/>
  <c r="CC90" i="1" s="1"/>
  <c r="DS90" i="1" s="1"/>
  <c r="V90" i="1"/>
  <c r="CC69" i="1"/>
  <c r="DR69" i="1"/>
  <c r="V43" i="1"/>
  <c r="AY43" i="1"/>
  <c r="CC43" i="1" s="1"/>
  <c r="V11" i="1"/>
  <c r="AY11" i="1"/>
  <c r="CC11" i="1" s="1"/>
  <c r="V29" i="1"/>
  <c r="AY29" i="1"/>
  <c r="CC29" i="1" s="1"/>
  <c r="DS29" i="1" s="1"/>
  <c r="DR27" i="1"/>
  <c r="DR9" i="1"/>
  <c r="DS51" i="1"/>
  <c r="DS74" i="1"/>
  <c r="DS49" i="1"/>
  <c r="V20" i="1"/>
  <c r="AY20" i="1"/>
  <c r="CC20" i="1" s="1"/>
  <c r="V34" i="1"/>
  <c r="AY34" i="1"/>
  <c r="CC34" i="1" s="1"/>
  <c r="AY79" i="1"/>
  <c r="CC79" i="1" s="1"/>
  <c r="V79" i="1"/>
  <c r="CD88" i="1"/>
  <c r="DS88" i="1"/>
  <c r="V15" i="1"/>
  <c r="AY15" i="1"/>
  <c r="CC15" i="1" s="1"/>
  <c r="DS66" i="1"/>
  <c r="W38" i="1"/>
  <c r="AZ38" i="1"/>
  <c r="CD38" i="1" s="1"/>
  <c r="DT38" i="1" s="1"/>
  <c r="V12" i="1"/>
  <c r="AY12" i="1"/>
  <c r="CC12" i="1" s="1"/>
  <c r="V6" i="1"/>
  <c r="AY6" i="1"/>
  <c r="CC6" i="1" s="1"/>
  <c r="V17" i="1"/>
  <c r="AY17" i="1"/>
  <c r="CC17" i="1" s="1"/>
  <c r="AY37" i="1"/>
  <c r="CC37" i="1" s="1"/>
  <c r="V37" i="1"/>
  <c r="V18" i="1"/>
  <c r="AY18" i="1"/>
  <c r="CC18" i="1" s="1"/>
  <c r="V41" i="1"/>
  <c r="AY41" i="1"/>
  <c r="CC41" i="1" s="1"/>
  <c r="AY61" i="1"/>
  <c r="CC61" i="1" s="1"/>
  <c r="V61" i="1"/>
  <c r="AY71" i="1"/>
  <c r="CC71" i="1" s="1"/>
  <c r="V71" i="1"/>
  <c r="AY81" i="1"/>
  <c r="CC81" i="1" s="1"/>
  <c r="DS81" i="1" s="1"/>
  <c r="V81" i="1"/>
  <c r="AX92" i="1"/>
  <c r="V9" i="1"/>
  <c r="AY9" i="1"/>
  <c r="CC9" i="1" s="1"/>
  <c r="W25" i="1"/>
  <c r="AZ25" i="1"/>
  <c r="CD25" i="1" s="1"/>
  <c r="DT25" i="1" s="1"/>
  <c r="AY72" i="1"/>
  <c r="CC72" i="1" s="1"/>
  <c r="V72" i="1"/>
  <c r="V22" i="1"/>
  <c r="AY22" i="1"/>
  <c r="CC22" i="1" s="1"/>
  <c r="V14" i="1"/>
  <c r="AY14" i="1"/>
  <c r="CC14" i="1" s="1"/>
  <c r="DR14" i="1"/>
  <c r="DR72" i="1"/>
  <c r="AY44" i="1"/>
  <c r="CC44" i="1" s="1"/>
  <c r="DS83" i="1"/>
  <c r="DS78" i="1"/>
  <c r="DS25" i="1"/>
  <c r="V16" i="1"/>
  <c r="AY16" i="1"/>
  <c r="CC16" i="1" s="1"/>
  <c r="V47" i="1"/>
  <c r="AY47" i="1"/>
  <c r="CC47" i="1" s="1"/>
  <c r="V63" i="1"/>
  <c r="AY63" i="1"/>
  <c r="CC63" i="1" s="1"/>
  <c r="W10" i="1"/>
  <c r="AZ10" i="1"/>
  <c r="CD10" i="1" s="1"/>
  <c r="AZ76" i="1"/>
  <c r="CD76" i="1" s="1"/>
  <c r="W76" i="1"/>
  <c r="AY46" i="1"/>
  <c r="CC46" i="1" s="1"/>
  <c r="V46" i="1"/>
  <c r="AY52" i="1"/>
  <c r="CC52" i="1" s="1"/>
  <c r="V52" i="1"/>
  <c r="CC77" i="1"/>
  <c r="DS77" i="1" s="1"/>
  <c r="V28" i="1"/>
  <c r="AY28" i="1"/>
  <c r="CC28" i="1" s="1"/>
  <c r="AY85" i="1"/>
  <c r="CC85" i="1" s="1"/>
  <c r="V85" i="1"/>
  <c r="DR29" i="1"/>
  <c r="CE33" i="1"/>
  <c r="V45" i="1"/>
  <c r="AY45" i="1"/>
  <c r="CC45" i="1" s="1"/>
  <c r="V21" i="1"/>
  <c r="AY21" i="1"/>
  <c r="CC21" i="1" s="1"/>
  <c r="V13" i="1"/>
  <c r="AY13" i="1"/>
  <c r="CC13" i="1" s="1"/>
  <c r="AY64" i="1"/>
  <c r="CC64" i="1" s="1"/>
  <c r="V64" i="1"/>
  <c r="AY50" i="1"/>
  <c r="CC50" i="1" s="1"/>
  <c r="V50" i="1"/>
  <c r="DR19" i="1"/>
  <c r="AY56" i="1"/>
  <c r="CC56" i="1" s="1"/>
  <c r="V56" i="1"/>
  <c r="DR8" i="1"/>
  <c r="AY31" i="1"/>
  <c r="CC31" i="1" s="1"/>
  <c r="V31" i="1"/>
  <c r="V19" i="1"/>
  <c r="AY19" i="1"/>
  <c r="CC19" i="1" s="1"/>
  <c r="CC60" i="1"/>
  <c r="DR60" i="1"/>
  <c r="V30" i="1"/>
  <c r="AY30" i="1"/>
  <c r="CC30" i="1" s="1"/>
  <c r="V36" i="1"/>
  <c r="AY36" i="1"/>
  <c r="CC36" i="1" s="1"/>
  <c r="DS36" i="1" s="1"/>
  <c r="V24" i="1"/>
  <c r="AY24" i="1"/>
  <c r="CC24" i="1" s="1"/>
  <c r="DS24" i="1" s="1"/>
  <c r="V26" i="1"/>
  <c r="AY26" i="1"/>
  <c r="CC26" i="1" s="1"/>
  <c r="V4" i="1"/>
  <c r="AY4" i="1"/>
  <c r="U92" i="1"/>
  <c r="DR24" i="1"/>
  <c r="DS87" i="1"/>
  <c r="DS32" i="1"/>
  <c r="DS80" i="1"/>
  <c r="DS84" i="1"/>
  <c r="DR23" i="1"/>
  <c r="AY48" i="1"/>
  <c r="CC48" i="1" s="1"/>
  <c r="V48" i="1"/>
  <c r="V7" i="1"/>
  <c r="AY7" i="1"/>
  <c r="CC7" i="1" s="1"/>
  <c r="AY59" i="1"/>
  <c r="CC59" i="1" s="1"/>
  <c r="V59" i="1"/>
  <c r="AZ66" i="1"/>
  <c r="CD66" i="1" s="1"/>
  <c r="W66" i="1"/>
  <c r="AY40" i="1"/>
  <c r="CC40" i="1" s="1"/>
  <c r="V40" i="1"/>
  <c r="AY35" i="1"/>
  <c r="CC35" i="1" s="1"/>
  <c r="V35" i="1"/>
  <c r="CC55" i="1"/>
  <c r="DS55" i="1" s="1"/>
  <c r="V23" i="1"/>
  <c r="AY23" i="1"/>
  <c r="CC23" i="1" s="1"/>
  <c r="CC67" i="1"/>
  <c r="DR67" i="1"/>
  <c r="V8" i="1"/>
  <c r="AY8" i="1"/>
  <c r="CC8" i="1" s="1"/>
  <c r="AY58" i="1"/>
  <c r="CC58" i="1" s="1"/>
  <c r="V58" i="1"/>
  <c r="CB4" i="1"/>
  <c r="CA92" i="1"/>
  <c r="DQ4" i="1"/>
  <c r="DQ92" i="1" s="1"/>
  <c r="V27" i="1"/>
  <c r="AY27" i="1"/>
  <c r="CC27" i="1" s="1"/>
  <c r="CC57" i="1"/>
  <c r="CC62" i="1"/>
  <c r="DR62" i="1"/>
  <c r="V53" i="1"/>
  <c r="AY53" i="1"/>
  <c r="CC53" i="1" s="1"/>
  <c r="DT54" i="1"/>
  <c r="DT82" i="1"/>
  <c r="DT70" i="1"/>
  <c r="DT42" i="1"/>
  <c r="DT73" i="1"/>
  <c r="DT33" i="1"/>
  <c r="V65" i="1"/>
  <c r="AZ65" i="1" s="1"/>
  <c r="V78" i="1"/>
  <c r="AZ78" i="1" s="1"/>
  <c r="CD78" i="1" s="1"/>
  <c r="W69" i="1"/>
  <c r="BA69" i="1" s="1"/>
  <c r="V74" i="1"/>
  <c r="AZ74" i="1" s="1"/>
  <c r="CD74" i="1" s="1"/>
  <c r="V83" i="1"/>
  <c r="AZ83" i="1" s="1"/>
  <c r="CD83" i="1" s="1"/>
  <c r="V55" i="1"/>
  <c r="AZ55" i="1" s="1"/>
  <c r="V49" i="1"/>
  <c r="AZ49" i="1" s="1"/>
  <c r="CD49" i="1" s="1"/>
  <c r="X73" i="1"/>
  <c r="BB73" i="1" s="1"/>
  <c r="W70" i="1"/>
  <c r="BA70" i="1" s="1"/>
  <c r="CE70" i="1" s="1"/>
  <c r="V44" i="1"/>
  <c r="V57" i="1"/>
  <c r="AZ57" i="1" s="1"/>
  <c r="V80" i="1"/>
  <c r="AZ80" i="1" s="1"/>
  <c r="CD80" i="1" s="1"/>
  <c r="V77" i="1"/>
  <c r="AZ77" i="1" s="1"/>
  <c r="V51" i="1"/>
  <c r="AZ51" i="1" s="1"/>
  <c r="CD51" i="1" s="1"/>
  <c r="V39" i="1"/>
  <c r="AZ39" i="1" s="1"/>
  <c r="CD39" i="1" s="1"/>
  <c r="W75" i="1"/>
  <c r="BA75" i="1" s="1"/>
  <c r="W86" i="1"/>
  <c r="BA86" i="1" s="1"/>
  <c r="W82" i="1"/>
  <c r="BA82" i="1" s="1"/>
  <c r="CE82" i="1" s="1"/>
  <c r="W89" i="1"/>
  <c r="BA89" i="1" s="1"/>
  <c r="W62" i="1"/>
  <c r="BA62" i="1" s="1"/>
  <c r="X33" i="1"/>
  <c r="BB33" i="1" s="1"/>
  <c r="W87" i="1"/>
  <c r="BA87" i="1" s="1"/>
  <c r="W68" i="1"/>
  <c r="BA68" i="1" s="1"/>
  <c r="W67" i="1"/>
  <c r="BA67" i="1" s="1"/>
  <c r="V84" i="1"/>
  <c r="AZ84" i="1" s="1"/>
  <c r="CD84" i="1" s="1"/>
  <c r="W54" i="1"/>
  <c r="BA54" i="1" s="1"/>
  <c r="CE54" i="1" s="1"/>
  <c r="V32" i="1"/>
  <c r="AZ32" i="1" s="1"/>
  <c r="CD32" i="1" s="1"/>
  <c r="W60" i="1"/>
  <c r="BA60" i="1" s="1"/>
  <c r="X88" i="1"/>
  <c r="BB88" i="1" s="1"/>
  <c r="CE68" i="1" l="1"/>
  <c r="CD65" i="1"/>
  <c r="CF73" i="1"/>
  <c r="X42" i="1"/>
  <c r="BB42" i="1" s="1"/>
  <c r="CF42" i="1" s="1"/>
  <c r="CE86" i="1"/>
  <c r="DU86" i="1" s="1"/>
  <c r="CE89" i="1"/>
  <c r="DU89" i="1" s="1"/>
  <c r="CD75" i="1"/>
  <c r="DT75" i="1" s="1"/>
  <c r="AZ5" i="1"/>
  <c r="CD5" i="1" s="1"/>
  <c r="DT5" i="1" s="1"/>
  <c r="W5" i="1"/>
  <c r="CE87" i="1"/>
  <c r="DU87" i="1" s="1"/>
  <c r="CF33" i="1"/>
  <c r="CD57" i="1"/>
  <c r="DT57" i="1" s="1"/>
  <c r="DS8" i="1"/>
  <c r="DS23" i="1"/>
  <c r="DS40" i="1"/>
  <c r="DS52" i="1"/>
  <c r="DS43" i="1"/>
  <c r="DS27" i="1"/>
  <c r="DS30" i="1"/>
  <c r="DS19" i="1"/>
  <c r="DS56" i="1"/>
  <c r="DS64" i="1"/>
  <c r="DS14" i="1"/>
  <c r="DS71" i="1"/>
  <c r="DS79" i="1"/>
  <c r="DT84" i="1"/>
  <c r="DS53" i="1"/>
  <c r="DT66" i="1"/>
  <c r="DS48" i="1"/>
  <c r="DS13" i="1"/>
  <c r="DS45" i="1"/>
  <c r="DS85" i="1"/>
  <c r="DS46" i="1"/>
  <c r="DT76" i="1"/>
  <c r="DS9" i="1"/>
  <c r="DS18" i="1"/>
  <c r="DS20" i="1"/>
  <c r="DS11" i="1"/>
  <c r="DS58" i="1"/>
  <c r="DS7" i="1"/>
  <c r="DS28" i="1"/>
  <c r="DT10" i="1"/>
  <c r="DS47" i="1"/>
  <c r="DS16" i="1"/>
  <c r="DS44" i="1"/>
  <c r="DS22" i="1"/>
  <c r="DS61" i="1"/>
  <c r="DS12" i="1"/>
  <c r="AZ40" i="1"/>
  <c r="CD40" i="1" s="1"/>
  <c r="DT40" i="1" s="1"/>
  <c r="W40" i="1"/>
  <c r="W24" i="1"/>
  <c r="AZ24" i="1"/>
  <c r="CD24" i="1" s="1"/>
  <c r="W19" i="1"/>
  <c r="AZ19" i="1"/>
  <c r="CD19" i="1" s="1"/>
  <c r="AZ56" i="1"/>
  <c r="CD56" i="1" s="1"/>
  <c r="W56" i="1"/>
  <c r="AZ64" i="1"/>
  <c r="CD64" i="1" s="1"/>
  <c r="W64" i="1"/>
  <c r="X10" i="1"/>
  <c r="BA10" i="1"/>
  <c r="CE10" i="1" s="1"/>
  <c r="W29" i="1"/>
  <c r="AZ29" i="1"/>
  <c r="CD29" i="1" s="1"/>
  <c r="DS35" i="1"/>
  <c r="DS34" i="1"/>
  <c r="DS6" i="1"/>
  <c r="DT78" i="1"/>
  <c r="DT32" i="1"/>
  <c r="W53" i="1"/>
  <c r="AZ53" i="1"/>
  <c r="CD53" i="1" s="1"/>
  <c r="CD67" i="1"/>
  <c r="DS67" i="1"/>
  <c r="AZ48" i="1"/>
  <c r="CD48" i="1" s="1"/>
  <c r="W48" i="1"/>
  <c r="AY92" i="1"/>
  <c r="W13" i="1"/>
  <c r="AZ13" i="1"/>
  <c r="CD13" i="1" s="1"/>
  <c r="W45" i="1"/>
  <c r="AZ45" i="1"/>
  <c r="CD45" i="1" s="1"/>
  <c r="AZ52" i="1"/>
  <c r="CD52" i="1" s="1"/>
  <c r="W52" i="1"/>
  <c r="W63" i="1"/>
  <c r="AZ63" i="1"/>
  <c r="CD63" i="1" s="1"/>
  <c r="W14" i="1"/>
  <c r="AZ14" i="1"/>
  <c r="CD14" i="1" s="1"/>
  <c r="X25" i="1"/>
  <c r="BA25" i="1"/>
  <c r="CE25" i="1" s="1"/>
  <c r="AZ81" i="1"/>
  <c r="CD81" i="1" s="1"/>
  <c r="W81" i="1"/>
  <c r="W41" i="1"/>
  <c r="AZ41" i="1"/>
  <c r="CD41" i="1" s="1"/>
  <c r="AZ79" i="1"/>
  <c r="CD79" i="1" s="1"/>
  <c r="W79" i="1"/>
  <c r="W20" i="1"/>
  <c r="AZ20" i="1"/>
  <c r="CD20" i="1" s="1"/>
  <c r="DT20" i="1" s="1"/>
  <c r="W43" i="1"/>
  <c r="AZ43" i="1"/>
  <c r="CD43" i="1" s="1"/>
  <c r="DS72" i="1"/>
  <c r="AZ59" i="1"/>
  <c r="CD59" i="1" s="1"/>
  <c r="W59" i="1"/>
  <c r="W4" i="1"/>
  <c r="AZ4" i="1"/>
  <c r="V92" i="1"/>
  <c r="AZ50" i="1"/>
  <c r="CD50" i="1" s="1"/>
  <c r="W50" i="1"/>
  <c r="X38" i="1"/>
  <c r="BA38" i="1"/>
  <c r="CE38" i="1" s="1"/>
  <c r="W15" i="1"/>
  <c r="AZ15" i="1"/>
  <c r="CD15" i="1" s="1"/>
  <c r="W34" i="1"/>
  <c r="AZ34" i="1"/>
  <c r="CD34" i="1" s="1"/>
  <c r="W11" i="1"/>
  <c r="AZ11" i="1"/>
  <c r="CD11" i="1" s="1"/>
  <c r="DS15" i="1"/>
  <c r="DS50" i="1"/>
  <c r="DS31" i="1"/>
  <c r="DS41" i="1"/>
  <c r="DS17" i="1"/>
  <c r="DS21" i="1"/>
  <c r="DT65" i="1"/>
  <c r="DT83" i="1"/>
  <c r="DT80" i="1"/>
  <c r="DT74" i="1"/>
  <c r="CD62" i="1"/>
  <c r="DS62" i="1"/>
  <c r="CC4" i="1"/>
  <c r="CB92" i="1"/>
  <c r="DR4" i="1"/>
  <c r="DR92" i="1" s="1"/>
  <c r="W8" i="1"/>
  <c r="AZ8" i="1"/>
  <c r="CD8" i="1" s="1"/>
  <c r="W23" i="1"/>
  <c r="AZ23" i="1"/>
  <c r="CD23" i="1" s="1"/>
  <c r="AZ35" i="1"/>
  <c r="CD35" i="1" s="1"/>
  <c r="W35" i="1"/>
  <c r="W7" i="1"/>
  <c r="AZ7" i="1"/>
  <c r="CD7" i="1" s="1"/>
  <c r="AZ31" i="1"/>
  <c r="CD31" i="1" s="1"/>
  <c r="W31" i="1"/>
  <c r="AZ85" i="1"/>
  <c r="CD85" i="1" s="1"/>
  <c r="W85" i="1"/>
  <c r="AZ46" i="1"/>
  <c r="CD46" i="1" s="1"/>
  <c r="W46" i="1"/>
  <c r="BA76" i="1"/>
  <c r="CE76" i="1" s="1"/>
  <c r="X76" i="1"/>
  <c r="DS63" i="1"/>
  <c r="W47" i="1"/>
  <c r="AZ47" i="1"/>
  <c r="CD47" i="1" s="1"/>
  <c r="W16" i="1"/>
  <c r="AZ16" i="1"/>
  <c r="CD16" i="1" s="1"/>
  <c r="DS57" i="1"/>
  <c r="W22" i="1"/>
  <c r="AZ22" i="1"/>
  <c r="CD22" i="1" s="1"/>
  <c r="W9" i="1"/>
  <c r="AZ9" i="1"/>
  <c r="CD9" i="1" s="1"/>
  <c r="W18" i="1"/>
  <c r="AZ18" i="1"/>
  <c r="CD18" i="1" s="1"/>
  <c r="CD69" i="1"/>
  <c r="DS69" i="1"/>
  <c r="DT49" i="1"/>
  <c r="W30" i="1"/>
  <c r="AZ30" i="1"/>
  <c r="CD30" i="1" s="1"/>
  <c r="DT30" i="1" s="1"/>
  <c r="W28" i="1"/>
  <c r="AZ28" i="1"/>
  <c r="CD28" i="1" s="1"/>
  <c r="AZ72" i="1"/>
  <c r="CD72" i="1" s="1"/>
  <c r="W72" i="1"/>
  <c r="AZ61" i="1"/>
  <c r="CD61" i="1" s="1"/>
  <c r="W61" i="1"/>
  <c r="W6" i="1"/>
  <c r="AZ6" i="1"/>
  <c r="CD6" i="1" s="1"/>
  <c r="CE88" i="1"/>
  <c r="DT88" i="1"/>
  <c r="DS59" i="1"/>
  <c r="AZ44" i="1"/>
  <c r="CD44" i="1" s="1"/>
  <c r="DT39" i="1"/>
  <c r="DT51" i="1"/>
  <c r="W27" i="1"/>
  <c r="AZ27" i="1"/>
  <c r="CD27" i="1" s="1"/>
  <c r="AZ58" i="1"/>
  <c r="CD58" i="1" s="1"/>
  <c r="W58" i="1"/>
  <c r="CD55" i="1"/>
  <c r="BA66" i="1"/>
  <c r="CE66" i="1" s="1"/>
  <c r="X66" i="1"/>
  <c r="W26" i="1"/>
  <c r="AZ26" i="1"/>
  <c r="CD26" i="1" s="1"/>
  <c r="W36" i="1"/>
  <c r="AZ36" i="1"/>
  <c r="CD36" i="1" s="1"/>
  <c r="DT36" i="1" s="1"/>
  <c r="CD60" i="1"/>
  <c r="DS60" i="1"/>
  <c r="W21" i="1"/>
  <c r="AZ21" i="1"/>
  <c r="CD21" i="1" s="1"/>
  <c r="CD77" i="1"/>
  <c r="DT77" i="1" s="1"/>
  <c r="AZ71" i="1"/>
  <c r="CD71" i="1" s="1"/>
  <c r="W71" i="1"/>
  <c r="AZ37" i="1"/>
  <c r="CD37" i="1" s="1"/>
  <c r="W37" i="1"/>
  <c r="W17" i="1"/>
  <c r="AZ17" i="1"/>
  <c r="CD17" i="1" s="1"/>
  <c r="W12" i="1"/>
  <c r="AZ12" i="1"/>
  <c r="CD12" i="1" s="1"/>
  <c r="AZ90" i="1"/>
  <c r="CD90" i="1" s="1"/>
  <c r="W90" i="1"/>
  <c r="DS26" i="1"/>
  <c r="DS37" i="1"/>
  <c r="DU73" i="1"/>
  <c r="DU82" i="1"/>
  <c r="DU33" i="1"/>
  <c r="DU70" i="1"/>
  <c r="DU68" i="1"/>
  <c r="DU54" i="1"/>
  <c r="DU42" i="1"/>
  <c r="W49" i="1"/>
  <c r="BA49" i="1" s="1"/>
  <c r="CE49" i="1" s="1"/>
  <c r="W55" i="1"/>
  <c r="BA55" i="1" s="1"/>
  <c r="W74" i="1"/>
  <c r="BA74" i="1" s="1"/>
  <c r="CE74" i="1" s="1"/>
  <c r="X69" i="1"/>
  <c r="BB69" i="1" s="1"/>
  <c r="W65" i="1"/>
  <c r="BA65" i="1" s="1"/>
  <c r="CE65" i="1" s="1"/>
  <c r="W83" i="1"/>
  <c r="BA83" i="1" s="1"/>
  <c r="CE83" i="1" s="1"/>
  <c r="W78" i="1"/>
  <c r="BA78" i="1" s="1"/>
  <c r="CE78" i="1" s="1"/>
  <c r="X86" i="1"/>
  <c r="BB86" i="1" s="1"/>
  <c r="Y73" i="1"/>
  <c r="BC73" i="1" s="1"/>
  <c r="W84" i="1"/>
  <c r="BA84" i="1" s="1"/>
  <c r="CE84" i="1" s="1"/>
  <c r="Y33" i="1"/>
  <c r="BC33" i="1" s="1"/>
  <c r="X75" i="1"/>
  <c r="BB75" i="1" s="1"/>
  <c r="W80" i="1"/>
  <c r="BA80" i="1" s="1"/>
  <c r="CE80" i="1" s="1"/>
  <c r="W57" i="1"/>
  <c r="BA57" i="1" s="1"/>
  <c r="X87" i="1"/>
  <c r="BB87" i="1" s="1"/>
  <c r="X89" i="1"/>
  <c r="BB89" i="1" s="1"/>
  <c r="W51" i="1"/>
  <c r="BA51" i="1" s="1"/>
  <c r="CE51" i="1" s="1"/>
  <c r="X60" i="1"/>
  <c r="BB60" i="1" s="1"/>
  <c r="W32" i="1"/>
  <c r="BA32" i="1" s="1"/>
  <c r="CE32" i="1" s="1"/>
  <c r="X54" i="1"/>
  <c r="BB54" i="1" s="1"/>
  <c r="CF54" i="1" s="1"/>
  <c r="X67" i="1"/>
  <c r="BB67" i="1" s="1"/>
  <c r="X68" i="1"/>
  <c r="BB68" i="1" s="1"/>
  <c r="CF68" i="1" s="1"/>
  <c r="X62" i="1"/>
  <c r="BB62" i="1" s="1"/>
  <c r="X82" i="1"/>
  <c r="BB82" i="1" s="1"/>
  <c r="CF82" i="1" s="1"/>
  <c r="W39" i="1"/>
  <c r="BA39" i="1" s="1"/>
  <c r="CE39" i="1" s="1"/>
  <c r="DU39" i="1" s="1"/>
  <c r="W77" i="1"/>
  <c r="BA77" i="1" s="1"/>
  <c r="W44" i="1"/>
  <c r="X70" i="1"/>
  <c r="BB70" i="1" s="1"/>
  <c r="CF70" i="1" s="1"/>
  <c r="Y88" i="1"/>
  <c r="BC88" i="1" s="1"/>
  <c r="Y42" i="1" l="1"/>
  <c r="BC42" i="1" s="1"/>
  <c r="CG42" i="1" s="1"/>
  <c r="CG73" i="1"/>
  <c r="CF89" i="1"/>
  <c r="DV89" i="1" s="1"/>
  <c r="CF86" i="1"/>
  <c r="DV86" i="1" s="1"/>
  <c r="CE75" i="1"/>
  <c r="DU75" i="1" s="1"/>
  <c r="CF87" i="1"/>
  <c r="DV87" i="1" s="1"/>
  <c r="CG33" i="1"/>
  <c r="X5" i="1"/>
  <c r="BA5" i="1"/>
  <c r="CE5" i="1" s="1"/>
  <c r="DU5" i="1" s="1"/>
  <c r="CE57" i="1"/>
  <c r="DU57" i="1" s="1"/>
  <c r="DU78" i="1"/>
  <c r="DT26" i="1"/>
  <c r="DT28" i="1"/>
  <c r="DT47" i="1"/>
  <c r="DU76" i="1"/>
  <c r="DT23" i="1"/>
  <c r="DT41" i="1"/>
  <c r="DU25" i="1"/>
  <c r="DT13" i="1"/>
  <c r="DU10" i="1"/>
  <c r="DT24" i="1"/>
  <c r="DT18" i="1"/>
  <c r="DT31" i="1"/>
  <c r="DT11" i="1"/>
  <c r="DT34" i="1"/>
  <c r="DT48" i="1"/>
  <c r="DT53" i="1"/>
  <c r="DT56" i="1"/>
  <c r="DT21" i="1"/>
  <c r="DT71" i="1"/>
  <c r="DT58" i="1"/>
  <c r="DT16" i="1"/>
  <c r="DT46" i="1"/>
  <c r="DT8" i="1"/>
  <c r="DT14" i="1"/>
  <c r="DT19" i="1"/>
  <c r="DT61" i="1"/>
  <c r="DT85" i="1"/>
  <c r="DT27" i="1"/>
  <c r="DT44" i="1"/>
  <c r="DT72" i="1"/>
  <c r="DT9" i="1"/>
  <c r="DT35" i="1"/>
  <c r="DT15" i="1"/>
  <c r="DT81" i="1"/>
  <c r="DT64" i="1"/>
  <c r="DT37" i="1"/>
  <c r="X12" i="1"/>
  <c r="BA12" i="1"/>
  <c r="CE12" i="1" s="1"/>
  <c r="BB66" i="1"/>
  <c r="CF66" i="1" s="1"/>
  <c r="DV66" i="1" s="1"/>
  <c r="Y66" i="1"/>
  <c r="CF88" i="1"/>
  <c r="DU88" i="1"/>
  <c r="DT90" i="1"/>
  <c r="CE69" i="1"/>
  <c r="DT69" i="1"/>
  <c r="X22" i="1"/>
  <c r="BA22" i="1"/>
  <c r="CE22" i="1" s="1"/>
  <c r="DU22" i="1" s="1"/>
  <c r="BA35" i="1"/>
  <c r="CE35" i="1" s="1"/>
  <c r="X35" i="1"/>
  <c r="CD4" i="1"/>
  <c r="CC92" i="1"/>
  <c r="DS4" i="1"/>
  <c r="DS92" i="1" s="1"/>
  <c r="DT17" i="1"/>
  <c r="AZ92" i="1"/>
  <c r="X43" i="1"/>
  <c r="BA43" i="1"/>
  <c r="CE43" i="1" s="1"/>
  <c r="X14" i="1"/>
  <c r="BA14" i="1"/>
  <c r="CE14" i="1" s="1"/>
  <c r="DT12" i="1"/>
  <c r="DT43" i="1"/>
  <c r="X4" i="1"/>
  <c r="BA4" i="1"/>
  <c r="W92" i="1"/>
  <c r="X53" i="1"/>
  <c r="BA53" i="1"/>
  <c r="CE53" i="1" s="1"/>
  <c r="Y10" i="1"/>
  <c r="BB10" i="1"/>
  <c r="CF10" i="1" s="1"/>
  <c r="BA44" i="1"/>
  <c r="CE44" i="1" s="1"/>
  <c r="DU84" i="1"/>
  <c r="DU49" i="1"/>
  <c r="DU74" i="1"/>
  <c r="DU80" i="1"/>
  <c r="DU83" i="1"/>
  <c r="BA90" i="1"/>
  <c r="CE90" i="1" s="1"/>
  <c r="X90" i="1"/>
  <c r="X17" i="1"/>
  <c r="BA17" i="1"/>
  <c r="CE17" i="1" s="1"/>
  <c r="CE60" i="1"/>
  <c r="DT60" i="1"/>
  <c r="X26" i="1"/>
  <c r="BA26" i="1"/>
  <c r="CE26" i="1" s="1"/>
  <c r="CE55" i="1"/>
  <c r="X27" i="1"/>
  <c r="BA27" i="1"/>
  <c r="CE27" i="1" s="1"/>
  <c r="DT55" i="1"/>
  <c r="X6" i="1"/>
  <c r="BA6" i="1"/>
  <c r="CE6" i="1" s="1"/>
  <c r="X9" i="1"/>
  <c r="BA9" i="1"/>
  <c r="CE9" i="1" s="1"/>
  <c r="BA85" i="1"/>
  <c r="CE85" i="1" s="1"/>
  <c r="X85" i="1"/>
  <c r="BA31" i="1"/>
  <c r="CE31" i="1" s="1"/>
  <c r="X31" i="1"/>
  <c r="CE62" i="1"/>
  <c r="DT62" i="1"/>
  <c r="BA79" i="1"/>
  <c r="CE79" i="1" s="1"/>
  <c r="X79" i="1"/>
  <c r="Y25" i="1"/>
  <c r="BB25" i="1"/>
  <c r="CF25" i="1" s="1"/>
  <c r="X24" i="1"/>
  <c r="BA24" i="1"/>
  <c r="CE24" i="1" s="1"/>
  <c r="DU51" i="1"/>
  <c r="X36" i="1"/>
  <c r="BA36" i="1"/>
  <c r="CE36" i="1" s="1"/>
  <c r="DT59" i="1"/>
  <c r="X28" i="1"/>
  <c r="BA28" i="1"/>
  <c r="CE28" i="1" s="1"/>
  <c r="X18" i="1"/>
  <c r="BA18" i="1"/>
  <c r="CE18" i="1" s="1"/>
  <c r="BA50" i="1"/>
  <c r="CE50" i="1" s="1"/>
  <c r="X50" i="1"/>
  <c r="BA52" i="1"/>
  <c r="CE52" i="1" s="1"/>
  <c r="X52" i="1"/>
  <c r="X19" i="1"/>
  <c r="BA19" i="1"/>
  <c r="CE19" i="1" s="1"/>
  <c r="DT22" i="1"/>
  <c r="DT7" i="1"/>
  <c r="DT45" i="1"/>
  <c r="DU66" i="1"/>
  <c r="DT79" i="1"/>
  <c r="DT52" i="1"/>
  <c r="DT50" i="1"/>
  <c r="DU32" i="1"/>
  <c r="DU65" i="1"/>
  <c r="BA71" i="1"/>
  <c r="CE71" i="1" s="1"/>
  <c r="X71" i="1"/>
  <c r="DT6" i="1"/>
  <c r="BA72" i="1"/>
  <c r="CE72" i="1" s="1"/>
  <c r="X72" i="1"/>
  <c r="X16" i="1"/>
  <c r="BA16" i="1"/>
  <c r="CE16" i="1" s="1"/>
  <c r="BB76" i="1"/>
  <c r="CF76" i="1" s="1"/>
  <c r="Y76" i="1"/>
  <c r="X8" i="1"/>
  <c r="BA8" i="1"/>
  <c r="CE8" i="1" s="1"/>
  <c r="X15" i="1"/>
  <c r="BA15" i="1"/>
  <c r="CE15" i="1" s="1"/>
  <c r="X41" i="1"/>
  <c r="BA41" i="1"/>
  <c r="CE41" i="1" s="1"/>
  <c r="X63" i="1"/>
  <c r="BA63" i="1"/>
  <c r="CE63" i="1" s="1"/>
  <c r="BA56" i="1"/>
  <c r="CE56" i="1" s="1"/>
  <c r="X56" i="1"/>
  <c r="BA40" i="1"/>
  <c r="CE40" i="1" s="1"/>
  <c r="X40" i="1"/>
  <c r="DU38" i="1"/>
  <c r="BA37" i="1"/>
  <c r="CE37" i="1" s="1"/>
  <c r="X37" i="1"/>
  <c r="CE77" i="1"/>
  <c r="X21" i="1"/>
  <c r="BA21" i="1"/>
  <c r="CE21" i="1" s="1"/>
  <c r="BA58" i="1"/>
  <c r="CE58" i="1" s="1"/>
  <c r="X58" i="1"/>
  <c r="BA61" i="1"/>
  <c r="CE61" i="1" s="1"/>
  <c r="X61" i="1"/>
  <c r="X30" i="1"/>
  <c r="BA30" i="1"/>
  <c r="CE30" i="1" s="1"/>
  <c r="X47" i="1"/>
  <c r="BA47" i="1"/>
  <c r="CE47" i="1" s="1"/>
  <c r="BA46" i="1"/>
  <c r="CE46" i="1" s="1"/>
  <c r="X46" i="1"/>
  <c r="X7" i="1"/>
  <c r="BA7" i="1"/>
  <c r="CE7" i="1" s="1"/>
  <c r="X23" i="1"/>
  <c r="BA23" i="1"/>
  <c r="CE23" i="1" s="1"/>
  <c r="X11" i="1"/>
  <c r="BA11" i="1"/>
  <c r="CE11" i="1" s="1"/>
  <c r="X34" i="1"/>
  <c r="BA34" i="1"/>
  <c r="CE34" i="1" s="1"/>
  <c r="Y38" i="1"/>
  <c r="BB38" i="1"/>
  <c r="CF38" i="1" s="1"/>
  <c r="DV38" i="1" s="1"/>
  <c r="BA59" i="1"/>
  <c r="CE59" i="1" s="1"/>
  <c r="X59" i="1"/>
  <c r="X20" i="1"/>
  <c r="BA20" i="1"/>
  <c r="CE20" i="1" s="1"/>
  <c r="BA81" i="1"/>
  <c r="CE81" i="1" s="1"/>
  <c r="X81" i="1"/>
  <c r="DT63" i="1"/>
  <c r="X45" i="1"/>
  <c r="BA45" i="1"/>
  <c r="CE45" i="1" s="1"/>
  <c r="X13" i="1"/>
  <c r="BA13" i="1"/>
  <c r="CE13" i="1" s="1"/>
  <c r="BA48" i="1"/>
  <c r="CE48" i="1" s="1"/>
  <c r="X48" i="1"/>
  <c r="CE67" i="1"/>
  <c r="DT67" i="1"/>
  <c r="DT29" i="1"/>
  <c r="X29" i="1"/>
  <c r="BA29" i="1"/>
  <c r="CE29" i="1" s="1"/>
  <c r="BA64" i="1"/>
  <c r="CE64" i="1" s="1"/>
  <c r="X64" i="1"/>
  <c r="DV70" i="1"/>
  <c r="DV68" i="1"/>
  <c r="DV33" i="1"/>
  <c r="DV82" i="1"/>
  <c r="DV42" i="1"/>
  <c r="DV54" i="1"/>
  <c r="DV73" i="1"/>
  <c r="X65" i="1"/>
  <c r="BB65" i="1" s="1"/>
  <c r="CF65" i="1" s="1"/>
  <c r="X78" i="1"/>
  <c r="BB78" i="1" s="1"/>
  <c r="CF78" i="1" s="1"/>
  <c r="X74" i="1"/>
  <c r="BB74" i="1" s="1"/>
  <c r="CF74" i="1" s="1"/>
  <c r="X49" i="1"/>
  <c r="BB49" i="1" s="1"/>
  <c r="CF49" i="1" s="1"/>
  <c r="X83" i="1"/>
  <c r="BB83" i="1" s="1"/>
  <c r="CF83" i="1" s="1"/>
  <c r="Y69" i="1"/>
  <c r="BC69" i="1" s="1"/>
  <c r="X55" i="1"/>
  <c r="BB55" i="1" s="1"/>
  <c r="X77" i="1"/>
  <c r="BB77" i="1" s="1"/>
  <c r="Y82" i="1"/>
  <c r="BC82" i="1" s="1"/>
  <c r="CG82" i="1" s="1"/>
  <c r="Y70" i="1"/>
  <c r="BC70" i="1" s="1"/>
  <c r="CG70" i="1" s="1"/>
  <c r="Y67" i="1"/>
  <c r="BC67" i="1" s="1"/>
  <c r="Y60" i="1"/>
  <c r="BC60" i="1" s="1"/>
  <c r="X51" i="1"/>
  <c r="BB51" i="1" s="1"/>
  <c r="CF51" i="1" s="1"/>
  <c r="Y89" i="1"/>
  <c r="BC89" i="1" s="1"/>
  <c r="X80" i="1"/>
  <c r="BB80" i="1" s="1"/>
  <c r="CF80" i="1" s="1"/>
  <c r="Y87" i="1"/>
  <c r="BC87" i="1" s="1"/>
  <c r="Z73" i="1"/>
  <c r="BD73" i="1" s="1"/>
  <c r="CH73" i="1" s="1"/>
  <c r="X44" i="1"/>
  <c r="X39" i="1"/>
  <c r="BB39" i="1" s="1"/>
  <c r="CF39" i="1" s="1"/>
  <c r="Y62" i="1"/>
  <c r="BC62" i="1" s="1"/>
  <c r="Y68" i="1"/>
  <c r="BC68" i="1" s="1"/>
  <c r="CG68" i="1" s="1"/>
  <c r="Y54" i="1"/>
  <c r="BC54" i="1" s="1"/>
  <c r="CG54" i="1" s="1"/>
  <c r="X32" i="1"/>
  <c r="BB32" i="1" s="1"/>
  <c r="CF32" i="1" s="1"/>
  <c r="X57" i="1"/>
  <c r="BB57" i="1" s="1"/>
  <c r="Z42" i="1"/>
  <c r="BD42" i="1" s="1"/>
  <c r="Y75" i="1"/>
  <c r="BC75" i="1" s="1"/>
  <c r="Z33" i="1"/>
  <c r="BD33" i="1" s="1"/>
  <c r="X84" i="1"/>
  <c r="BB84" i="1" s="1"/>
  <c r="CF84" i="1" s="1"/>
  <c r="Y86" i="1"/>
  <c r="BC86" i="1" s="1"/>
  <c r="Z88" i="1"/>
  <c r="BD88" i="1" s="1"/>
  <c r="CH42" i="1" l="1"/>
  <c r="CG86" i="1"/>
  <c r="CG89" i="1"/>
  <c r="DW89" i="1" s="1"/>
  <c r="CG87" i="1"/>
  <c r="DW87" i="1" s="1"/>
  <c r="CF75" i="1"/>
  <c r="DV75" i="1" s="1"/>
  <c r="CH33" i="1"/>
  <c r="Y5" i="1"/>
  <c r="BB5" i="1"/>
  <c r="CF5" i="1" s="1"/>
  <c r="DV5" i="1" s="1"/>
  <c r="CF57" i="1"/>
  <c r="DU81" i="1"/>
  <c r="DU61" i="1"/>
  <c r="DU37" i="1"/>
  <c r="DU63" i="1"/>
  <c r="DU15" i="1"/>
  <c r="DU72" i="1"/>
  <c r="DU19" i="1"/>
  <c r="DU52" i="1"/>
  <c r="DU24" i="1"/>
  <c r="DU85" i="1"/>
  <c r="DU27" i="1"/>
  <c r="DU90" i="1"/>
  <c r="DU12" i="1"/>
  <c r="DU48" i="1"/>
  <c r="DU20" i="1"/>
  <c r="DU11" i="1"/>
  <c r="DU7" i="1"/>
  <c r="DU56" i="1"/>
  <c r="DU8" i="1"/>
  <c r="DU28" i="1"/>
  <c r="DV25" i="1"/>
  <c r="DU9" i="1"/>
  <c r="DV83" i="1"/>
  <c r="DU45" i="1"/>
  <c r="DV74" i="1"/>
  <c r="DU13" i="1"/>
  <c r="DU46" i="1"/>
  <c r="DU21" i="1"/>
  <c r="DU41" i="1"/>
  <c r="DV76" i="1"/>
  <c r="DU71" i="1"/>
  <c r="DU50" i="1"/>
  <c r="DU31" i="1"/>
  <c r="DU44" i="1"/>
  <c r="DU35" i="1"/>
  <c r="DU29" i="1"/>
  <c r="DU59" i="1"/>
  <c r="DU64" i="1"/>
  <c r="DU34" i="1"/>
  <c r="DU23" i="1"/>
  <c r="DU47" i="1"/>
  <c r="DU58" i="1"/>
  <c r="DU40" i="1"/>
  <c r="DU16" i="1"/>
  <c r="DU18" i="1"/>
  <c r="DU26" i="1"/>
  <c r="DU17" i="1"/>
  <c r="DV10" i="1"/>
  <c r="DU53" i="1"/>
  <c r="DU14" i="1"/>
  <c r="DV80" i="1"/>
  <c r="DV49" i="1"/>
  <c r="DV84" i="1"/>
  <c r="Y34" i="1"/>
  <c r="BB34" i="1"/>
  <c r="CF34" i="1" s="1"/>
  <c r="Y23" i="1"/>
  <c r="BB23" i="1"/>
  <c r="CF23" i="1" s="1"/>
  <c r="Y47" i="1"/>
  <c r="BB47" i="1"/>
  <c r="CF47" i="1" s="1"/>
  <c r="CF77" i="1"/>
  <c r="DV77" i="1" s="1"/>
  <c r="DU77" i="1"/>
  <c r="BB56" i="1"/>
  <c r="CF56" i="1" s="1"/>
  <c r="Y56" i="1"/>
  <c r="Y41" i="1"/>
  <c r="BB41" i="1"/>
  <c r="CF41" i="1" s="1"/>
  <c r="Y8" i="1"/>
  <c r="BB8" i="1"/>
  <c r="CF8" i="1" s="1"/>
  <c r="DU79" i="1"/>
  <c r="DU6" i="1"/>
  <c r="BB50" i="1"/>
  <c r="CF50" i="1" s="1"/>
  <c r="Y50" i="1"/>
  <c r="Y28" i="1"/>
  <c r="BB28" i="1"/>
  <c r="CF28" i="1" s="1"/>
  <c r="Y36" i="1"/>
  <c r="BB36" i="1"/>
  <c r="CF36" i="1" s="1"/>
  <c r="CF62" i="1"/>
  <c r="DU62" i="1"/>
  <c r="Y26" i="1"/>
  <c r="BB26" i="1"/>
  <c r="CF26" i="1" s="1"/>
  <c r="Y17" i="1"/>
  <c r="BB17" i="1"/>
  <c r="CF17" i="1" s="1"/>
  <c r="DU43" i="1"/>
  <c r="Y43" i="1"/>
  <c r="BB43" i="1"/>
  <c r="CF43" i="1" s="1"/>
  <c r="BC66" i="1"/>
  <c r="CG66" i="1" s="1"/>
  <c r="Z66" i="1"/>
  <c r="BB44" i="1"/>
  <c r="CF44" i="1" s="1"/>
  <c r="DV57" i="1"/>
  <c r="DV65" i="1"/>
  <c r="DV32" i="1"/>
  <c r="DV78" i="1"/>
  <c r="BB48" i="1"/>
  <c r="CF48" i="1" s="1"/>
  <c r="Y48" i="1"/>
  <c r="Y13" i="1"/>
  <c r="BB13" i="1"/>
  <c r="CF13" i="1" s="1"/>
  <c r="BB81" i="1"/>
  <c r="CF81" i="1" s="1"/>
  <c r="Y81" i="1"/>
  <c r="BB46" i="1"/>
  <c r="CF46" i="1" s="1"/>
  <c r="Y46" i="1"/>
  <c r="BB72" i="1"/>
  <c r="CF72" i="1" s="1"/>
  <c r="Y72" i="1"/>
  <c r="Y24" i="1"/>
  <c r="BB24" i="1"/>
  <c r="CF24" i="1" s="1"/>
  <c r="BB31" i="1"/>
  <c r="CF31" i="1" s="1"/>
  <c r="Y31" i="1"/>
  <c r="Y27" i="1"/>
  <c r="BB27" i="1"/>
  <c r="CF27" i="1" s="1"/>
  <c r="CE4" i="1"/>
  <c r="CD92" i="1"/>
  <c r="DT4" i="1"/>
  <c r="DT92" i="1" s="1"/>
  <c r="Y22" i="1"/>
  <c r="BB22" i="1"/>
  <c r="CF22" i="1" s="1"/>
  <c r="DV39" i="1"/>
  <c r="Y29" i="1"/>
  <c r="BB29" i="1"/>
  <c r="CF29" i="1" s="1"/>
  <c r="Y20" i="1"/>
  <c r="BB20" i="1"/>
  <c r="CF20" i="1" s="1"/>
  <c r="Z38" i="1"/>
  <c r="BC38" i="1"/>
  <c r="CG38" i="1" s="1"/>
  <c r="DW38" i="1" s="1"/>
  <c r="Y11" i="1"/>
  <c r="BB11" i="1"/>
  <c r="CF11" i="1" s="1"/>
  <c r="Y7" i="1"/>
  <c r="BB7" i="1"/>
  <c r="CF7" i="1" s="1"/>
  <c r="Y30" i="1"/>
  <c r="BB30" i="1"/>
  <c r="CF30" i="1" s="1"/>
  <c r="BB58" i="1"/>
  <c r="CF58" i="1" s="1"/>
  <c r="Y58" i="1"/>
  <c r="BB40" i="1"/>
  <c r="CF40" i="1" s="1"/>
  <c r="Y40" i="1"/>
  <c r="Y63" i="1"/>
  <c r="BB63" i="1"/>
  <c r="CF63" i="1" s="1"/>
  <c r="Y16" i="1"/>
  <c r="BB16" i="1"/>
  <c r="CF16" i="1" s="1"/>
  <c r="BB52" i="1"/>
  <c r="CF52" i="1" s="1"/>
  <c r="Y52" i="1"/>
  <c r="Y18" i="1"/>
  <c r="BB18" i="1"/>
  <c r="CF18" i="1" s="1"/>
  <c r="Z25" i="1"/>
  <c r="BC25" i="1"/>
  <c r="CG25" i="1" s="1"/>
  <c r="Y9" i="1"/>
  <c r="BB9" i="1"/>
  <c r="CF9" i="1" s="1"/>
  <c r="Y6" i="1"/>
  <c r="BB6" i="1"/>
  <c r="CF6" i="1" s="1"/>
  <c r="CF55" i="1"/>
  <c r="CF60" i="1"/>
  <c r="DU60" i="1"/>
  <c r="Z10" i="1"/>
  <c r="BC10" i="1"/>
  <c r="CG10" i="1" s="1"/>
  <c r="Y53" i="1"/>
  <c r="BB53" i="1"/>
  <c r="CF53" i="1" s="1"/>
  <c r="BA92" i="1"/>
  <c r="BB14" i="1"/>
  <c r="CF14" i="1" s="1"/>
  <c r="Y14" i="1"/>
  <c r="BB35" i="1"/>
  <c r="CF35" i="1" s="1"/>
  <c r="Y35" i="1"/>
  <c r="DV51" i="1"/>
  <c r="BB64" i="1"/>
  <c r="CF64" i="1" s="1"/>
  <c r="Y64" i="1"/>
  <c r="CF67" i="1"/>
  <c r="DU67" i="1"/>
  <c r="Y45" i="1"/>
  <c r="BB45" i="1"/>
  <c r="CF45" i="1" s="1"/>
  <c r="BB59" i="1"/>
  <c r="CF59" i="1" s="1"/>
  <c r="Y59" i="1"/>
  <c r="BB61" i="1"/>
  <c r="CF61" i="1" s="1"/>
  <c r="Y61" i="1"/>
  <c r="Y21" i="1"/>
  <c r="BB21" i="1"/>
  <c r="CF21" i="1" s="1"/>
  <c r="BB37" i="1"/>
  <c r="CF37" i="1" s="1"/>
  <c r="Y37" i="1"/>
  <c r="DU30" i="1"/>
  <c r="Y15" i="1"/>
  <c r="BB15" i="1"/>
  <c r="CF15" i="1" s="1"/>
  <c r="BC76" i="1"/>
  <c r="CG76" i="1" s="1"/>
  <c r="Z76" i="1"/>
  <c r="DU36" i="1"/>
  <c r="BB71" i="1"/>
  <c r="CF71" i="1" s="1"/>
  <c r="Y71" i="1"/>
  <c r="Y19" i="1"/>
  <c r="BB19" i="1"/>
  <c r="CF19" i="1" s="1"/>
  <c r="BB79" i="1"/>
  <c r="CF79" i="1" s="1"/>
  <c r="Y79" i="1"/>
  <c r="BB85" i="1"/>
  <c r="CF85" i="1" s="1"/>
  <c r="Y85" i="1"/>
  <c r="BB90" i="1"/>
  <c r="CF90" i="1" s="1"/>
  <c r="Y90" i="1"/>
  <c r="BB4" i="1"/>
  <c r="X92" i="1"/>
  <c r="Y4" i="1"/>
  <c r="DU55" i="1"/>
  <c r="CF69" i="1"/>
  <c r="DU69" i="1"/>
  <c r="CG88" i="1"/>
  <c r="DV88" i="1"/>
  <c r="Y12" i="1"/>
  <c r="BB12" i="1"/>
  <c r="CF12" i="1" s="1"/>
  <c r="DW73" i="1"/>
  <c r="DW54" i="1"/>
  <c r="DW42" i="1"/>
  <c r="DW82" i="1"/>
  <c r="DW68" i="1"/>
  <c r="DW70" i="1"/>
  <c r="DW86" i="1"/>
  <c r="DW33" i="1"/>
  <c r="Y49" i="1"/>
  <c r="BC49" i="1" s="1"/>
  <c r="CG49" i="1" s="1"/>
  <c r="Y65" i="1"/>
  <c r="BC65" i="1" s="1"/>
  <c r="CG65" i="1" s="1"/>
  <c r="Y55" i="1"/>
  <c r="BC55" i="1" s="1"/>
  <c r="Z69" i="1"/>
  <c r="BD69" i="1" s="1"/>
  <c r="Y83" i="1"/>
  <c r="BC83" i="1" s="1"/>
  <c r="CG83" i="1" s="1"/>
  <c r="Y74" i="1"/>
  <c r="BC74" i="1" s="1"/>
  <c r="CG74" i="1" s="1"/>
  <c r="Y78" i="1"/>
  <c r="BC78" i="1" s="1"/>
  <c r="CG78" i="1" s="1"/>
  <c r="AA73" i="1"/>
  <c r="BE73" i="1" s="1"/>
  <c r="CI73" i="1" s="1"/>
  <c r="Y84" i="1"/>
  <c r="BC84" i="1" s="1"/>
  <c r="CG84" i="1" s="1"/>
  <c r="AA42" i="1"/>
  <c r="BE42" i="1" s="1"/>
  <c r="CI42" i="1" s="1"/>
  <c r="Y57" i="1"/>
  <c r="BC57" i="1" s="1"/>
  <c r="Y32" i="1"/>
  <c r="BC32" i="1" s="1"/>
  <c r="CG32" i="1" s="1"/>
  <c r="Z68" i="1"/>
  <c r="BD68" i="1" s="1"/>
  <c r="CH68" i="1" s="1"/>
  <c r="Y44" i="1"/>
  <c r="Z89" i="1"/>
  <c r="BD89" i="1" s="1"/>
  <c r="Z60" i="1"/>
  <c r="BD60" i="1" s="1"/>
  <c r="Z67" i="1"/>
  <c r="BD67" i="1" s="1"/>
  <c r="Z70" i="1"/>
  <c r="BD70" i="1" s="1"/>
  <c r="CH70" i="1" s="1"/>
  <c r="Y77" i="1"/>
  <c r="BC77" i="1" s="1"/>
  <c r="Z75" i="1"/>
  <c r="BD75" i="1" s="1"/>
  <c r="Y80" i="1"/>
  <c r="BC80" i="1" s="1"/>
  <c r="CG80" i="1" s="1"/>
  <c r="Z86" i="1"/>
  <c r="BD86" i="1" s="1"/>
  <c r="CH86" i="1" s="1"/>
  <c r="AA33" i="1"/>
  <c r="BE33" i="1" s="1"/>
  <c r="Z54" i="1"/>
  <c r="BD54" i="1" s="1"/>
  <c r="CH54" i="1" s="1"/>
  <c r="Z62" i="1"/>
  <c r="BD62" i="1" s="1"/>
  <c r="Y39" i="1"/>
  <c r="BC39" i="1" s="1"/>
  <c r="CG39" i="1" s="1"/>
  <c r="Z87" i="1"/>
  <c r="BD87" i="1" s="1"/>
  <c r="Y51" i="1"/>
  <c r="BC51" i="1" s="1"/>
  <c r="CG51" i="1" s="1"/>
  <c r="Z82" i="1"/>
  <c r="BD82" i="1" s="1"/>
  <c r="CH82" i="1" s="1"/>
  <c r="AA88" i="1"/>
  <c r="BE88" i="1" s="1"/>
  <c r="CH89" i="1" l="1"/>
  <c r="CI33" i="1"/>
  <c r="CH87" i="1"/>
  <c r="DX87" i="1" s="1"/>
  <c r="CG75" i="1"/>
  <c r="DW75" i="1" s="1"/>
  <c r="CG57" i="1"/>
  <c r="DW57" i="1" s="1"/>
  <c r="BC5" i="1"/>
  <c r="CG5" i="1" s="1"/>
  <c r="DW5" i="1" s="1"/>
  <c r="Z5" i="1"/>
  <c r="DV64" i="1"/>
  <c r="DV35" i="1"/>
  <c r="DW10" i="1"/>
  <c r="DV52" i="1"/>
  <c r="DV40" i="1"/>
  <c r="DV27" i="1"/>
  <c r="DV24" i="1"/>
  <c r="DV46" i="1"/>
  <c r="DV17" i="1"/>
  <c r="DV36" i="1"/>
  <c r="DV8" i="1"/>
  <c r="DV34" i="1"/>
  <c r="DV90" i="1"/>
  <c r="DV79" i="1"/>
  <c r="DV71" i="1"/>
  <c r="DV9" i="1"/>
  <c r="DV18" i="1"/>
  <c r="DV16" i="1"/>
  <c r="DV63" i="1"/>
  <c r="DV29" i="1"/>
  <c r="DV72" i="1"/>
  <c r="DV50" i="1"/>
  <c r="DV12" i="1"/>
  <c r="DW76" i="1"/>
  <c r="DV37" i="1"/>
  <c r="DV61" i="1"/>
  <c r="DV14" i="1"/>
  <c r="DV53" i="1"/>
  <c r="DV22" i="1"/>
  <c r="DV81" i="1"/>
  <c r="DV48" i="1"/>
  <c r="DV26" i="1"/>
  <c r="DV41" i="1"/>
  <c r="DV47" i="1"/>
  <c r="DV23" i="1"/>
  <c r="DV19" i="1"/>
  <c r="DW32" i="1"/>
  <c r="DW49" i="1"/>
  <c r="DV85" i="1"/>
  <c r="DV15" i="1"/>
  <c r="DV21" i="1"/>
  <c r="DV45" i="1"/>
  <c r="DV6" i="1"/>
  <c r="DW25" i="1"/>
  <c r="DV11" i="1"/>
  <c r="DV20" i="1"/>
  <c r="DV31" i="1"/>
  <c r="DV13" i="1"/>
  <c r="DV44" i="1"/>
  <c r="DW80" i="1"/>
  <c r="Z12" i="1"/>
  <c r="BC12" i="1"/>
  <c r="CG12" i="1" s="1"/>
  <c r="Z11" i="1"/>
  <c r="BC11" i="1"/>
  <c r="CG11" i="1" s="1"/>
  <c r="BC50" i="1"/>
  <c r="CG50" i="1" s="1"/>
  <c r="Z50" i="1"/>
  <c r="DV58" i="1"/>
  <c r="DW74" i="1"/>
  <c r="DW51" i="1"/>
  <c r="DW39" i="1"/>
  <c r="BC4" i="1"/>
  <c r="Y92" i="1"/>
  <c r="Z4" i="1"/>
  <c r="BD76" i="1"/>
  <c r="CH76" i="1" s="1"/>
  <c r="AA76" i="1"/>
  <c r="BC37" i="1"/>
  <c r="CG37" i="1" s="1"/>
  <c r="Z37" i="1"/>
  <c r="BC61" i="1"/>
  <c r="CG61" i="1" s="1"/>
  <c r="Z61" i="1"/>
  <c r="BC59" i="1"/>
  <c r="CG59" i="1" s="1"/>
  <c r="Z59" i="1"/>
  <c r="CG55" i="1"/>
  <c r="Z9" i="1"/>
  <c r="BC9" i="1"/>
  <c r="CG9" i="1" s="1"/>
  <c r="Z18" i="1"/>
  <c r="BC18" i="1"/>
  <c r="CG18" i="1" s="1"/>
  <c r="Z16" i="1"/>
  <c r="BC16" i="1"/>
  <c r="CG16" i="1" s="1"/>
  <c r="BC58" i="1"/>
  <c r="CG58" i="1" s="1"/>
  <c r="Z58" i="1"/>
  <c r="Z20" i="1"/>
  <c r="BC20" i="1"/>
  <c r="CG20" i="1" s="1"/>
  <c r="Z22" i="1"/>
  <c r="BC22" i="1"/>
  <c r="CG22" i="1" s="1"/>
  <c r="BC81" i="1"/>
  <c r="CG81" i="1" s="1"/>
  <c r="Z81" i="1"/>
  <c r="Z13" i="1"/>
  <c r="BC13" i="1"/>
  <c r="CG13" i="1" s="1"/>
  <c r="DV43" i="1"/>
  <c r="Z17" i="1"/>
  <c r="BC17" i="1"/>
  <c r="CG17" i="1" s="1"/>
  <c r="Z36" i="1"/>
  <c r="BC36" i="1"/>
  <c r="CG36" i="1" s="1"/>
  <c r="Z41" i="1"/>
  <c r="BC41" i="1"/>
  <c r="CG41" i="1" s="1"/>
  <c r="CG77" i="1"/>
  <c r="Z47" i="1"/>
  <c r="BC47" i="1"/>
  <c r="CG47" i="1" s="1"/>
  <c r="Z23" i="1"/>
  <c r="BC23" i="1"/>
  <c r="CG23" i="1" s="1"/>
  <c r="DV55" i="1"/>
  <c r="BC85" i="1"/>
  <c r="CG85" i="1" s="1"/>
  <c r="Z85" i="1"/>
  <c r="Z21" i="1"/>
  <c r="BC21" i="1"/>
  <c r="CG21" i="1" s="1"/>
  <c r="AA10" i="1"/>
  <c r="BD10" i="1"/>
  <c r="CH10" i="1" s="1"/>
  <c r="BD66" i="1"/>
  <c r="CH66" i="1" s="1"/>
  <c r="AA66" i="1"/>
  <c r="DV28" i="1"/>
  <c r="DW84" i="1"/>
  <c r="DW65" i="1"/>
  <c r="DW83" i="1"/>
  <c r="CH88" i="1"/>
  <c r="DW88" i="1"/>
  <c r="BC90" i="1"/>
  <c r="CG90" i="1" s="1"/>
  <c r="Z90" i="1"/>
  <c r="BC79" i="1"/>
  <c r="CG79" i="1" s="1"/>
  <c r="Z79" i="1"/>
  <c r="DW66" i="1"/>
  <c r="CG67" i="1"/>
  <c r="DV67" i="1"/>
  <c r="BC35" i="1"/>
  <c r="CG35" i="1" s="1"/>
  <c r="Z35" i="1"/>
  <c r="Z53" i="1"/>
  <c r="BC53" i="1"/>
  <c r="CG53" i="1" s="1"/>
  <c r="BC52" i="1"/>
  <c r="CG52" i="1" s="1"/>
  <c r="Z52" i="1"/>
  <c r="Z63" i="1"/>
  <c r="BC63" i="1"/>
  <c r="CG63" i="1" s="1"/>
  <c r="Z7" i="1"/>
  <c r="BC7" i="1"/>
  <c r="CG7" i="1" s="1"/>
  <c r="AA38" i="1"/>
  <c r="BD38" i="1"/>
  <c r="CH38" i="1" s="1"/>
  <c r="BC48" i="1"/>
  <c r="CG48" i="1" s="1"/>
  <c r="Z48" i="1"/>
  <c r="BC56" i="1"/>
  <c r="CG56" i="1" s="1"/>
  <c r="Z56" i="1"/>
  <c r="DV7" i="1"/>
  <c r="DW78" i="1"/>
  <c r="CG69" i="1"/>
  <c r="DV69" i="1"/>
  <c r="Z15" i="1"/>
  <c r="BC15" i="1"/>
  <c r="CG15" i="1" s="1"/>
  <c r="DV30" i="1"/>
  <c r="Z45" i="1"/>
  <c r="BC45" i="1"/>
  <c r="CG45" i="1" s="1"/>
  <c r="Z14" i="1"/>
  <c r="BC14" i="1"/>
  <c r="CG14" i="1" s="1"/>
  <c r="CG60" i="1"/>
  <c r="DV60" i="1"/>
  <c r="Z30" i="1"/>
  <c r="BC30" i="1"/>
  <c r="CG30" i="1" s="1"/>
  <c r="CF4" i="1"/>
  <c r="CE92" i="1"/>
  <c r="DU4" i="1"/>
  <c r="DU92" i="1" s="1"/>
  <c r="BC31" i="1"/>
  <c r="CG31" i="1" s="1"/>
  <c r="Z31" i="1"/>
  <c r="DV56" i="1"/>
  <c r="BC44" i="1"/>
  <c r="CG44" i="1" s="1"/>
  <c r="BB92" i="1"/>
  <c r="Z19" i="1"/>
  <c r="BC19" i="1"/>
  <c r="CG19" i="1" s="1"/>
  <c r="BC71" i="1"/>
  <c r="CG71" i="1" s="1"/>
  <c r="Z71" i="1"/>
  <c r="BC64" i="1"/>
  <c r="CG64" i="1" s="1"/>
  <c r="Z64" i="1"/>
  <c r="Z6" i="1"/>
  <c r="BC6" i="1"/>
  <c r="CG6" i="1" s="1"/>
  <c r="AA25" i="1"/>
  <c r="BD25" i="1"/>
  <c r="CH25" i="1" s="1"/>
  <c r="BC40" i="1"/>
  <c r="CG40" i="1" s="1"/>
  <c r="Z40" i="1"/>
  <c r="Z29" i="1"/>
  <c r="BC29" i="1"/>
  <c r="CG29" i="1" s="1"/>
  <c r="Z27" i="1"/>
  <c r="BC27" i="1"/>
  <c r="CG27" i="1" s="1"/>
  <c r="Z24" i="1"/>
  <c r="BC24" i="1"/>
  <c r="CG24" i="1" s="1"/>
  <c r="BC72" i="1"/>
  <c r="CG72" i="1" s="1"/>
  <c r="Z72" i="1"/>
  <c r="BC46" i="1"/>
  <c r="CG46" i="1" s="1"/>
  <c r="Z46" i="1"/>
  <c r="Z43" i="1"/>
  <c r="BC43" i="1"/>
  <c r="CG43" i="1" s="1"/>
  <c r="Z26" i="1"/>
  <c r="BC26" i="1"/>
  <c r="CG26" i="1" s="1"/>
  <c r="CG62" i="1"/>
  <c r="DV62" i="1"/>
  <c r="Z28" i="1"/>
  <c r="BC28" i="1"/>
  <c r="CG28" i="1" s="1"/>
  <c r="Z8" i="1"/>
  <c r="BC8" i="1"/>
  <c r="CG8" i="1" s="1"/>
  <c r="Z34" i="1"/>
  <c r="BC34" i="1"/>
  <c r="CG34" i="1" s="1"/>
  <c r="DV59" i="1"/>
  <c r="DX70" i="1"/>
  <c r="DX68" i="1"/>
  <c r="DX89" i="1"/>
  <c r="DX82" i="1"/>
  <c r="DX42" i="1"/>
  <c r="DX33" i="1"/>
  <c r="DX86" i="1"/>
  <c r="DX54" i="1"/>
  <c r="DX73" i="1"/>
  <c r="Z55" i="1"/>
  <c r="BD55" i="1" s="1"/>
  <c r="Z49" i="1"/>
  <c r="BD49" i="1" s="1"/>
  <c r="CH49" i="1" s="1"/>
  <c r="Z65" i="1"/>
  <c r="BD65" i="1" s="1"/>
  <c r="CH65" i="1" s="1"/>
  <c r="Z78" i="1"/>
  <c r="BD78" i="1" s="1"/>
  <c r="CH78" i="1" s="1"/>
  <c r="Z74" i="1"/>
  <c r="BD74" i="1" s="1"/>
  <c r="CH74" i="1" s="1"/>
  <c r="Z83" i="1"/>
  <c r="BD83" i="1" s="1"/>
  <c r="CH83" i="1" s="1"/>
  <c r="AA69" i="1"/>
  <c r="BE69" i="1" s="1"/>
  <c r="AA82" i="1"/>
  <c r="BE82" i="1" s="1"/>
  <c r="CI82" i="1" s="1"/>
  <c r="AA87" i="1"/>
  <c r="BE87" i="1" s="1"/>
  <c r="Z39" i="1"/>
  <c r="BD39" i="1" s="1"/>
  <c r="CH39" i="1" s="1"/>
  <c r="AA54" i="1"/>
  <c r="BE54" i="1" s="1"/>
  <c r="CI54" i="1" s="1"/>
  <c r="AA86" i="1"/>
  <c r="BE86" i="1" s="1"/>
  <c r="CI86" i="1" s="1"/>
  <c r="Z77" i="1"/>
  <c r="BD77" i="1" s="1"/>
  <c r="AA70" i="1"/>
  <c r="BE70" i="1" s="1"/>
  <c r="CI70" i="1" s="1"/>
  <c r="AA67" i="1"/>
  <c r="BE67" i="1" s="1"/>
  <c r="AA89" i="1"/>
  <c r="BE89" i="1" s="1"/>
  <c r="CI89" i="1" s="1"/>
  <c r="Z44" i="1"/>
  <c r="AA68" i="1"/>
  <c r="BE68" i="1" s="1"/>
  <c r="CI68" i="1" s="1"/>
  <c r="Z57" i="1"/>
  <c r="BD57" i="1" s="1"/>
  <c r="AB73" i="1"/>
  <c r="BF73" i="1" s="1"/>
  <c r="CJ73" i="1" s="1"/>
  <c r="Z51" i="1"/>
  <c r="BD51" i="1" s="1"/>
  <c r="CH51" i="1" s="1"/>
  <c r="AA62" i="1"/>
  <c r="BE62" i="1" s="1"/>
  <c r="AB33" i="1"/>
  <c r="BF33" i="1" s="1"/>
  <c r="Z80" i="1"/>
  <c r="BD80" i="1" s="1"/>
  <c r="CH80" i="1" s="1"/>
  <c r="AA75" i="1"/>
  <c r="BE75" i="1" s="1"/>
  <c r="AA60" i="1"/>
  <c r="BE60" i="1" s="1"/>
  <c r="Z32" i="1"/>
  <c r="BD32" i="1" s="1"/>
  <c r="CH32" i="1" s="1"/>
  <c r="AB42" i="1"/>
  <c r="BF42" i="1" s="1"/>
  <c r="CJ42" i="1" s="1"/>
  <c r="Z84" i="1"/>
  <c r="BD84" i="1" s="1"/>
  <c r="CH84" i="1" s="1"/>
  <c r="AB88" i="1"/>
  <c r="BF88" i="1" s="1"/>
  <c r="CJ33" i="1" l="1"/>
  <c r="CI87" i="1"/>
  <c r="CH75" i="1"/>
  <c r="DX75" i="1" s="1"/>
  <c r="CH57" i="1"/>
  <c r="DX57" i="1" s="1"/>
  <c r="AA5" i="1"/>
  <c r="BD5" i="1"/>
  <c r="CH5" i="1" s="1"/>
  <c r="DX5" i="1" s="1"/>
  <c r="CH77" i="1"/>
  <c r="DX77" i="1" s="1"/>
  <c r="DW28" i="1"/>
  <c r="DX25" i="1"/>
  <c r="DW45" i="1"/>
  <c r="DW63" i="1"/>
  <c r="DW52" i="1"/>
  <c r="DW85" i="1"/>
  <c r="DW81" i="1"/>
  <c r="DX49" i="1"/>
  <c r="DW72" i="1"/>
  <c r="DW71" i="1"/>
  <c r="DW41" i="1"/>
  <c r="DW13" i="1"/>
  <c r="DW9" i="1"/>
  <c r="DX65" i="1"/>
  <c r="DW34" i="1"/>
  <c r="DW8" i="1"/>
  <c r="DW26" i="1"/>
  <c r="DW24" i="1"/>
  <c r="DW29" i="1"/>
  <c r="DW6" i="1"/>
  <c r="DW19" i="1"/>
  <c r="DW31" i="1"/>
  <c r="DW30" i="1"/>
  <c r="DW14" i="1"/>
  <c r="DW35" i="1"/>
  <c r="DW79" i="1"/>
  <c r="DW47" i="1"/>
  <c r="DW58" i="1"/>
  <c r="DX78" i="1"/>
  <c r="DW27" i="1"/>
  <c r="DX38" i="1"/>
  <c r="DW90" i="1"/>
  <c r="DW23" i="1"/>
  <c r="DW50" i="1"/>
  <c r="DW46" i="1"/>
  <c r="DW44" i="1"/>
  <c r="DW48" i="1"/>
  <c r="DW21" i="1"/>
  <c r="DW17" i="1"/>
  <c r="DW22" i="1"/>
  <c r="DW37" i="1"/>
  <c r="DW15" i="1"/>
  <c r="DW53" i="1"/>
  <c r="DW36" i="1"/>
  <c r="DW20" i="1"/>
  <c r="DW16" i="1"/>
  <c r="DW18" i="1"/>
  <c r="DW61" i="1"/>
  <c r="DX76" i="1"/>
  <c r="DW11" i="1"/>
  <c r="DW12" i="1"/>
  <c r="BD44" i="1"/>
  <c r="CH44" i="1" s="1"/>
  <c r="BD64" i="1"/>
  <c r="CH64" i="1" s="1"/>
  <c r="AA64" i="1"/>
  <c r="AA36" i="1"/>
  <c r="BD36" i="1"/>
  <c r="CH36" i="1" s="1"/>
  <c r="BD81" i="1"/>
  <c r="CH81" i="1" s="1"/>
  <c r="AA81" i="1"/>
  <c r="BD61" i="1"/>
  <c r="CH61" i="1" s="1"/>
  <c r="AA61" i="1"/>
  <c r="AA11" i="1"/>
  <c r="BD11" i="1"/>
  <c r="CH11" i="1" s="1"/>
  <c r="DW40" i="1"/>
  <c r="DX83" i="1"/>
  <c r="BD46" i="1"/>
  <c r="CH46" i="1" s="1"/>
  <c r="AA46" i="1"/>
  <c r="BD72" i="1"/>
  <c r="CH72" i="1" s="1"/>
  <c r="AA72" i="1"/>
  <c r="BD40" i="1"/>
  <c r="CH40" i="1" s="1"/>
  <c r="AA40" i="1"/>
  <c r="AA6" i="1"/>
  <c r="BD6" i="1"/>
  <c r="CH6" i="1" s="1"/>
  <c r="AA19" i="1"/>
  <c r="BD19" i="1"/>
  <c r="CH19" i="1" s="1"/>
  <c r="DW56" i="1"/>
  <c r="AA30" i="1"/>
  <c r="BD30" i="1"/>
  <c r="CH30" i="1" s="1"/>
  <c r="AA14" i="1"/>
  <c r="BD14" i="1"/>
  <c r="CH14" i="1" s="1"/>
  <c r="BD56" i="1"/>
  <c r="CH56" i="1" s="1"/>
  <c r="AA56" i="1"/>
  <c r="AB38" i="1"/>
  <c r="BE38" i="1"/>
  <c r="CI38" i="1" s="1"/>
  <c r="AA53" i="1"/>
  <c r="BD53" i="1"/>
  <c r="CH53" i="1" s="1"/>
  <c r="CH67" i="1"/>
  <c r="DW67" i="1"/>
  <c r="CI88" i="1"/>
  <c r="DX88" i="1"/>
  <c r="DX66" i="1"/>
  <c r="AA21" i="1"/>
  <c r="BD21" i="1"/>
  <c r="CH21" i="1" s="1"/>
  <c r="AA23" i="1"/>
  <c r="BD23" i="1"/>
  <c r="CH23" i="1" s="1"/>
  <c r="CH55" i="1"/>
  <c r="DW55" i="1"/>
  <c r="BC92" i="1"/>
  <c r="AA8" i="1"/>
  <c r="BD8" i="1"/>
  <c r="CH8" i="1" s="1"/>
  <c r="AA29" i="1"/>
  <c r="BD29" i="1"/>
  <c r="CH29" i="1" s="1"/>
  <c r="BD90" i="1"/>
  <c r="CH90" i="1" s="1"/>
  <c r="AA90" i="1"/>
  <c r="AA9" i="1"/>
  <c r="BD9" i="1"/>
  <c r="CH9" i="1" s="1"/>
  <c r="BE76" i="1"/>
  <c r="CI76" i="1" s="1"/>
  <c r="AB76" i="1"/>
  <c r="DW7" i="1"/>
  <c r="DW64" i="1"/>
  <c r="DX39" i="1"/>
  <c r="DX51" i="1"/>
  <c r="DX74" i="1"/>
  <c r="DX32" i="1"/>
  <c r="DX84" i="1"/>
  <c r="AA28" i="1"/>
  <c r="BD28" i="1"/>
  <c r="CH28" i="1" s="1"/>
  <c r="CH62" i="1"/>
  <c r="DW62" i="1"/>
  <c r="AA43" i="1"/>
  <c r="BD43" i="1"/>
  <c r="CH43" i="1" s="1"/>
  <c r="AA27" i="1"/>
  <c r="BD27" i="1"/>
  <c r="CH27" i="1" s="1"/>
  <c r="BD71" i="1"/>
  <c r="CH71" i="1" s="1"/>
  <c r="AA71" i="1"/>
  <c r="AA63" i="1"/>
  <c r="BD63" i="1"/>
  <c r="CH63" i="1" s="1"/>
  <c r="BD35" i="1"/>
  <c r="CH35" i="1" s="1"/>
  <c r="AA35" i="1"/>
  <c r="BD79" i="1"/>
  <c r="CH79" i="1" s="1"/>
  <c r="AA79" i="1"/>
  <c r="BE66" i="1"/>
  <c r="CI66" i="1" s="1"/>
  <c r="AB66" i="1"/>
  <c r="BD85" i="1"/>
  <c r="CH85" i="1" s="1"/>
  <c r="AA85" i="1"/>
  <c r="AA41" i="1"/>
  <c r="BD41" i="1"/>
  <c r="CH41" i="1" s="1"/>
  <c r="AA17" i="1"/>
  <c r="BD17" i="1"/>
  <c r="CH17" i="1" s="1"/>
  <c r="AA13" i="1"/>
  <c r="BD13" i="1"/>
  <c r="CH13" i="1" s="1"/>
  <c r="AA20" i="1"/>
  <c r="BD20" i="1"/>
  <c r="CH20" i="1" s="1"/>
  <c r="AA16" i="1"/>
  <c r="BD16" i="1"/>
  <c r="CH16" i="1" s="1"/>
  <c r="AA18" i="1"/>
  <c r="BD18" i="1"/>
  <c r="CH18" i="1" s="1"/>
  <c r="BD59" i="1"/>
  <c r="CH59" i="1" s="1"/>
  <c r="AA59" i="1"/>
  <c r="BD37" i="1"/>
  <c r="CH37" i="1" s="1"/>
  <c r="AA37" i="1"/>
  <c r="AA34" i="1"/>
  <c r="BD34" i="1"/>
  <c r="CH34" i="1" s="1"/>
  <c r="AA26" i="1"/>
  <c r="BD26" i="1"/>
  <c r="CH26" i="1" s="1"/>
  <c r="DX26" i="1" s="1"/>
  <c r="AA24" i="1"/>
  <c r="BD24" i="1"/>
  <c r="CH24" i="1" s="1"/>
  <c r="BD52" i="1"/>
  <c r="CH52" i="1" s="1"/>
  <c r="AA52" i="1"/>
  <c r="DW59" i="1"/>
  <c r="DW43" i="1"/>
  <c r="AA12" i="1"/>
  <c r="BD12" i="1"/>
  <c r="CH12" i="1" s="1"/>
  <c r="DX10" i="1"/>
  <c r="DX80" i="1"/>
  <c r="AB25" i="1"/>
  <c r="BE25" i="1"/>
  <c r="CI25" i="1" s="1"/>
  <c r="DW77" i="1"/>
  <c r="BD31" i="1"/>
  <c r="CH31" i="1" s="1"/>
  <c r="AA31" i="1"/>
  <c r="CG4" i="1"/>
  <c r="CF92" i="1"/>
  <c r="DV4" i="1"/>
  <c r="DV92" i="1" s="1"/>
  <c r="CH60" i="1"/>
  <c r="DW60" i="1"/>
  <c r="AA45" i="1"/>
  <c r="BD45" i="1"/>
  <c r="CH45" i="1" s="1"/>
  <c r="AA15" i="1"/>
  <c r="BD15" i="1"/>
  <c r="CH15" i="1" s="1"/>
  <c r="CH69" i="1"/>
  <c r="DW69" i="1"/>
  <c r="BD48" i="1"/>
  <c r="CH48" i="1" s="1"/>
  <c r="AA48" i="1"/>
  <c r="AA7" i="1"/>
  <c r="BD7" i="1"/>
  <c r="CH7" i="1" s="1"/>
  <c r="AB10" i="1"/>
  <c r="BE10" i="1"/>
  <c r="CI10" i="1" s="1"/>
  <c r="AA47" i="1"/>
  <c r="BD47" i="1"/>
  <c r="CH47" i="1" s="1"/>
  <c r="AA22" i="1"/>
  <c r="BD22" i="1"/>
  <c r="CH22" i="1" s="1"/>
  <c r="BD58" i="1"/>
  <c r="CH58" i="1" s="1"/>
  <c r="AA58" i="1"/>
  <c r="BD4" i="1"/>
  <c r="Z92" i="1"/>
  <c r="AA4" i="1"/>
  <c r="BD50" i="1"/>
  <c r="CH50" i="1" s="1"/>
  <c r="AA50" i="1"/>
  <c r="DY73" i="1"/>
  <c r="DY54" i="1"/>
  <c r="DY42" i="1"/>
  <c r="DY89" i="1"/>
  <c r="DY86" i="1"/>
  <c r="DY33" i="1"/>
  <c r="DY87" i="1"/>
  <c r="DY82" i="1"/>
  <c r="DY68" i="1"/>
  <c r="DY70" i="1"/>
  <c r="AB69" i="1"/>
  <c r="BF69" i="1" s="1"/>
  <c r="AA65" i="1"/>
  <c r="BE65" i="1" s="1"/>
  <c r="CI65" i="1" s="1"/>
  <c r="AA49" i="1"/>
  <c r="BE49" i="1" s="1"/>
  <c r="CI49" i="1" s="1"/>
  <c r="AA55" i="1"/>
  <c r="BE55" i="1" s="1"/>
  <c r="AA78" i="1"/>
  <c r="BE78" i="1" s="1"/>
  <c r="CI78" i="1" s="1"/>
  <c r="AA74" i="1"/>
  <c r="BE74" i="1" s="1"/>
  <c r="CI74" i="1" s="1"/>
  <c r="AA83" i="1"/>
  <c r="BE83" i="1" s="1"/>
  <c r="CI83" i="1" s="1"/>
  <c r="AA84" i="1"/>
  <c r="BE84" i="1" s="1"/>
  <c r="CI84" i="1" s="1"/>
  <c r="AB60" i="1"/>
  <c r="BF60" i="1" s="1"/>
  <c r="AA57" i="1"/>
  <c r="BE57" i="1" s="1"/>
  <c r="AB68" i="1"/>
  <c r="BF68" i="1" s="1"/>
  <c r="CJ68" i="1" s="1"/>
  <c r="AB67" i="1"/>
  <c r="BF67" i="1" s="1"/>
  <c r="AA39" i="1"/>
  <c r="BE39" i="1" s="1"/>
  <c r="CI39" i="1" s="1"/>
  <c r="DY39" i="1" s="1"/>
  <c r="AB87" i="1"/>
  <c r="BF87" i="1" s="1"/>
  <c r="CJ87" i="1" s="1"/>
  <c r="AC73" i="1"/>
  <c r="BG73" i="1" s="1"/>
  <c r="CK73" i="1" s="1"/>
  <c r="AA77" i="1"/>
  <c r="BE77" i="1" s="1"/>
  <c r="AC42" i="1"/>
  <c r="BG42" i="1" s="1"/>
  <c r="CK42" i="1" s="1"/>
  <c r="AA32" i="1"/>
  <c r="BE32" i="1" s="1"/>
  <c r="CI32" i="1" s="1"/>
  <c r="AB75" i="1"/>
  <c r="BF75" i="1" s="1"/>
  <c r="AA80" i="1"/>
  <c r="BE80" i="1" s="1"/>
  <c r="CI80" i="1" s="1"/>
  <c r="AC33" i="1"/>
  <c r="BG33" i="1" s="1"/>
  <c r="CK33" i="1" s="1"/>
  <c r="AB62" i="1"/>
  <c r="BF62" i="1" s="1"/>
  <c r="AA51" i="1"/>
  <c r="BE51" i="1" s="1"/>
  <c r="CI51" i="1" s="1"/>
  <c r="AA44" i="1"/>
  <c r="AB89" i="1"/>
  <c r="BF89" i="1" s="1"/>
  <c r="CJ89" i="1" s="1"/>
  <c r="AB70" i="1"/>
  <c r="BF70" i="1" s="1"/>
  <c r="CJ70" i="1" s="1"/>
  <c r="AB86" i="1"/>
  <c r="BF86" i="1" s="1"/>
  <c r="CJ86" i="1" s="1"/>
  <c r="AB54" i="1"/>
  <c r="BF54" i="1" s="1"/>
  <c r="CJ54" i="1" s="1"/>
  <c r="AB82" i="1"/>
  <c r="BF82" i="1" s="1"/>
  <c r="CJ82" i="1" s="1"/>
  <c r="AC88" i="1"/>
  <c r="BG88" i="1" s="1"/>
  <c r="CI75" i="1" l="1"/>
  <c r="DY75" i="1" s="1"/>
  <c r="CI57" i="1"/>
  <c r="DY57" i="1" s="1"/>
  <c r="AB5" i="1"/>
  <c r="BE5" i="1"/>
  <c r="CI5" i="1" s="1"/>
  <c r="DY5" i="1" s="1"/>
  <c r="CI77" i="1"/>
  <c r="DY77" i="1" s="1"/>
  <c r="BD92" i="1"/>
  <c r="DX15" i="1"/>
  <c r="DX85" i="1"/>
  <c r="DY38" i="1"/>
  <c r="DX6" i="1"/>
  <c r="DX47" i="1"/>
  <c r="DX52" i="1"/>
  <c r="DX16" i="1"/>
  <c r="DX28" i="1"/>
  <c r="DX90" i="1"/>
  <c r="DX46" i="1"/>
  <c r="DX11" i="1"/>
  <c r="DY84" i="1"/>
  <c r="DX58" i="1"/>
  <c r="DX7" i="1"/>
  <c r="DX45" i="1"/>
  <c r="DX24" i="1"/>
  <c r="DX34" i="1"/>
  <c r="DX59" i="1"/>
  <c r="DY66" i="1"/>
  <c r="DX71" i="1"/>
  <c r="DX30" i="1"/>
  <c r="DX19" i="1"/>
  <c r="DX81" i="1"/>
  <c r="DX44" i="1"/>
  <c r="DX37" i="1"/>
  <c r="DX79" i="1"/>
  <c r="DX14" i="1"/>
  <c r="DX61" i="1"/>
  <c r="DX50" i="1"/>
  <c r="DX48" i="1"/>
  <c r="DX17" i="1"/>
  <c r="DX8" i="1"/>
  <c r="DY78" i="1"/>
  <c r="DY10" i="1"/>
  <c r="DX13" i="1"/>
  <c r="DX63" i="1"/>
  <c r="DX27" i="1"/>
  <c r="DX36" i="1"/>
  <c r="DY65" i="1"/>
  <c r="AB22" i="1"/>
  <c r="BE22" i="1"/>
  <c r="CI22" i="1" s="1"/>
  <c r="DY22" i="1" s="1"/>
  <c r="CI69" i="1"/>
  <c r="DX69" i="1"/>
  <c r="AB45" i="1"/>
  <c r="BE45" i="1"/>
  <c r="CI45" i="1" s="1"/>
  <c r="AB12" i="1"/>
  <c r="BE12" i="1"/>
  <c r="CI12" i="1" s="1"/>
  <c r="AB20" i="1"/>
  <c r="BE20" i="1"/>
  <c r="CI20" i="1" s="1"/>
  <c r="AB13" i="1"/>
  <c r="BE13" i="1"/>
  <c r="CI13" i="1" s="1"/>
  <c r="AB8" i="1"/>
  <c r="BE8" i="1"/>
  <c r="CI8" i="1" s="1"/>
  <c r="BE46" i="1"/>
  <c r="CI46" i="1" s="1"/>
  <c r="AB46" i="1"/>
  <c r="DX40" i="1"/>
  <c r="BE61" i="1"/>
  <c r="CI61" i="1" s="1"/>
  <c r="AB61" i="1"/>
  <c r="DY32" i="1"/>
  <c r="DY51" i="1"/>
  <c r="DY80" i="1"/>
  <c r="AB16" i="1"/>
  <c r="BE16" i="1"/>
  <c r="CI16" i="1" s="1"/>
  <c r="BF66" i="1"/>
  <c r="CJ66" i="1" s="1"/>
  <c r="AC66" i="1"/>
  <c r="AB63" i="1"/>
  <c r="BE63" i="1"/>
  <c r="CI63" i="1" s="1"/>
  <c r="AB27" i="1"/>
  <c r="BE27" i="1"/>
  <c r="CI27" i="1" s="1"/>
  <c r="CI62" i="1"/>
  <c r="DX62" i="1"/>
  <c r="DX29" i="1"/>
  <c r="CI55" i="1"/>
  <c r="CI67" i="1"/>
  <c r="DX67" i="1"/>
  <c r="AB14" i="1"/>
  <c r="BE14" i="1"/>
  <c r="CI14" i="1" s="1"/>
  <c r="AB6" i="1"/>
  <c r="BE6" i="1"/>
  <c r="CI6" i="1" s="1"/>
  <c r="DX21" i="1"/>
  <c r="DX35" i="1"/>
  <c r="DY49" i="1"/>
  <c r="DY83" i="1"/>
  <c r="BE4" i="1"/>
  <c r="AA92" i="1"/>
  <c r="AB4" i="1"/>
  <c r="AB47" i="1"/>
  <c r="BE47" i="1"/>
  <c r="CI47" i="1" s="1"/>
  <c r="AB15" i="1"/>
  <c r="BE15" i="1"/>
  <c r="CI15" i="1" s="1"/>
  <c r="CI60" i="1"/>
  <c r="DX60" i="1"/>
  <c r="BE31" i="1"/>
  <c r="CI31" i="1" s="1"/>
  <c r="AB31" i="1"/>
  <c r="AB24" i="1"/>
  <c r="BE24" i="1"/>
  <c r="CI24" i="1" s="1"/>
  <c r="AB34" i="1"/>
  <c r="BE34" i="1"/>
  <c r="CI34" i="1" s="1"/>
  <c r="BE37" i="1"/>
  <c r="CI37" i="1" s="1"/>
  <c r="AB37" i="1"/>
  <c r="DX20" i="1"/>
  <c r="AB17" i="1"/>
  <c r="BE17" i="1"/>
  <c r="CI17" i="1" s="1"/>
  <c r="AB41" i="1"/>
  <c r="BE41" i="1"/>
  <c r="CI41" i="1" s="1"/>
  <c r="BE71" i="1"/>
  <c r="CI71" i="1" s="1"/>
  <c r="AB71" i="1"/>
  <c r="DX72" i="1"/>
  <c r="BE90" i="1"/>
  <c r="CI90" i="1" s="1"/>
  <c r="AB90" i="1"/>
  <c r="AB29" i="1"/>
  <c r="BE29" i="1"/>
  <c r="CI29" i="1" s="1"/>
  <c r="CJ88" i="1"/>
  <c r="DY88" i="1"/>
  <c r="BE56" i="1"/>
  <c r="CI56" i="1" s="1"/>
  <c r="AB56" i="1"/>
  <c r="BE72" i="1"/>
  <c r="CI72" i="1" s="1"/>
  <c r="AB72" i="1"/>
  <c r="AB11" i="1"/>
  <c r="BE11" i="1"/>
  <c r="CI11" i="1" s="1"/>
  <c r="BE81" i="1"/>
  <c r="CI81" i="1" s="1"/>
  <c r="AB81" i="1"/>
  <c r="AB36" i="1"/>
  <c r="BE36" i="1"/>
  <c r="CI36" i="1" s="1"/>
  <c r="DX12" i="1"/>
  <c r="AC10" i="1"/>
  <c r="BF10" i="1"/>
  <c r="CJ10" i="1" s="1"/>
  <c r="AC25" i="1"/>
  <c r="BF25" i="1"/>
  <c r="CJ25" i="1" s="1"/>
  <c r="DX43" i="1"/>
  <c r="AB26" i="1"/>
  <c r="BE26" i="1"/>
  <c r="CI26" i="1" s="1"/>
  <c r="BE59" i="1"/>
  <c r="CI59" i="1" s="1"/>
  <c r="AB59" i="1"/>
  <c r="BF76" i="1"/>
  <c r="CJ76" i="1" s="1"/>
  <c r="DZ76" i="1" s="1"/>
  <c r="AC76" i="1"/>
  <c r="BE40" i="1"/>
  <c r="CI40" i="1" s="1"/>
  <c r="AB40" i="1"/>
  <c r="BE64" i="1"/>
  <c r="CI64" i="1" s="1"/>
  <c r="AB64" i="1"/>
  <c r="DX18" i="1"/>
  <c r="DX53" i="1"/>
  <c r="DX23" i="1"/>
  <c r="DX41" i="1"/>
  <c r="BE58" i="1"/>
  <c r="CI58" i="1" s="1"/>
  <c r="AB58" i="1"/>
  <c r="BE48" i="1"/>
  <c r="CI48" i="1" s="1"/>
  <c r="AB48" i="1"/>
  <c r="CH4" i="1"/>
  <c r="CG92" i="1"/>
  <c r="DW4" i="1"/>
  <c r="DW92" i="1" s="1"/>
  <c r="BE35" i="1"/>
  <c r="CI35" i="1" s="1"/>
  <c r="AB35" i="1"/>
  <c r="AC38" i="1"/>
  <c r="BF38" i="1"/>
  <c r="CJ38" i="1" s="1"/>
  <c r="DX56" i="1"/>
  <c r="DX22" i="1"/>
  <c r="DX31" i="1"/>
  <c r="BE44" i="1"/>
  <c r="CI44" i="1" s="1"/>
  <c r="DY74" i="1"/>
  <c r="DY25" i="1"/>
  <c r="DY76" i="1"/>
  <c r="BE50" i="1"/>
  <c r="CI50" i="1" s="1"/>
  <c r="AB50" i="1"/>
  <c r="AB7" i="1"/>
  <c r="BE7" i="1"/>
  <c r="CI7" i="1" s="1"/>
  <c r="DX64" i="1"/>
  <c r="BE52" i="1"/>
  <c r="CI52" i="1" s="1"/>
  <c r="AB52" i="1"/>
  <c r="AB18" i="1"/>
  <c r="BE18" i="1"/>
  <c r="CI18" i="1" s="1"/>
  <c r="BE85" i="1"/>
  <c r="CI85" i="1" s="1"/>
  <c r="AB85" i="1"/>
  <c r="BE79" i="1"/>
  <c r="CI79" i="1" s="1"/>
  <c r="AB79" i="1"/>
  <c r="AB43" i="1"/>
  <c r="BE43" i="1"/>
  <c r="CI43" i="1" s="1"/>
  <c r="AB28" i="1"/>
  <c r="BE28" i="1"/>
  <c r="CI28" i="1" s="1"/>
  <c r="DX9" i="1"/>
  <c r="DX55" i="1"/>
  <c r="AB9" i="1"/>
  <c r="BE9" i="1"/>
  <c r="CI9" i="1" s="1"/>
  <c r="AB23" i="1"/>
  <c r="BE23" i="1"/>
  <c r="CI23" i="1" s="1"/>
  <c r="AB21" i="1"/>
  <c r="BE21" i="1"/>
  <c r="CI21" i="1" s="1"/>
  <c r="AB53" i="1"/>
  <c r="BE53" i="1"/>
  <c r="CI53" i="1" s="1"/>
  <c r="AB30" i="1"/>
  <c r="BE30" i="1"/>
  <c r="CI30" i="1" s="1"/>
  <c r="AB19" i="1"/>
  <c r="BE19" i="1"/>
  <c r="CI19" i="1" s="1"/>
  <c r="DZ87" i="1"/>
  <c r="DZ86" i="1"/>
  <c r="DZ89" i="1"/>
  <c r="DZ42" i="1"/>
  <c r="DZ70" i="1"/>
  <c r="DZ68" i="1"/>
  <c r="DZ82" i="1"/>
  <c r="DZ33" i="1"/>
  <c r="DZ54" i="1"/>
  <c r="DZ73" i="1"/>
  <c r="AB74" i="1"/>
  <c r="BF74" i="1" s="1"/>
  <c r="CJ74" i="1" s="1"/>
  <c r="DZ74" i="1" s="1"/>
  <c r="AB55" i="1"/>
  <c r="BF55" i="1" s="1"/>
  <c r="AB65" i="1"/>
  <c r="BF65" i="1" s="1"/>
  <c r="CJ65" i="1" s="1"/>
  <c r="AB83" i="1"/>
  <c r="BF83" i="1" s="1"/>
  <c r="CJ83" i="1" s="1"/>
  <c r="AB78" i="1"/>
  <c r="BF78" i="1" s="1"/>
  <c r="CJ78" i="1" s="1"/>
  <c r="AB49" i="1"/>
  <c r="BF49" i="1" s="1"/>
  <c r="CJ49" i="1" s="1"/>
  <c r="AC69" i="1"/>
  <c r="BG69" i="1" s="1"/>
  <c r="AC62" i="1"/>
  <c r="BG62" i="1" s="1"/>
  <c r="AB32" i="1"/>
  <c r="BF32" i="1" s="1"/>
  <c r="CJ32" i="1" s="1"/>
  <c r="AB77" i="1"/>
  <c r="BF77" i="1" s="1"/>
  <c r="AC87" i="1"/>
  <c r="BG87" i="1" s="1"/>
  <c r="CK87" i="1" s="1"/>
  <c r="AC60" i="1"/>
  <c r="BG60" i="1" s="1"/>
  <c r="AC89" i="1"/>
  <c r="BG89" i="1" s="1"/>
  <c r="CK89" i="1" s="1"/>
  <c r="AB80" i="1"/>
  <c r="BF80" i="1" s="1"/>
  <c r="CJ80" i="1" s="1"/>
  <c r="AC68" i="1"/>
  <c r="BG68" i="1" s="1"/>
  <c r="CK68" i="1" s="1"/>
  <c r="AC82" i="1"/>
  <c r="BG82" i="1" s="1"/>
  <c r="CK82" i="1" s="1"/>
  <c r="AC54" i="1"/>
  <c r="BG54" i="1" s="1"/>
  <c r="CK54" i="1" s="1"/>
  <c r="AC86" i="1"/>
  <c r="BG86" i="1" s="1"/>
  <c r="CK86" i="1" s="1"/>
  <c r="AC70" i="1"/>
  <c r="BG70" i="1" s="1"/>
  <c r="CK70" i="1" s="1"/>
  <c r="AB44" i="1"/>
  <c r="AB51" i="1"/>
  <c r="BF51" i="1" s="1"/>
  <c r="CJ51" i="1" s="1"/>
  <c r="AD33" i="1"/>
  <c r="BH33" i="1" s="1"/>
  <c r="CL33" i="1" s="1"/>
  <c r="AC75" i="1"/>
  <c r="BG75" i="1" s="1"/>
  <c r="AD42" i="1"/>
  <c r="BH42" i="1" s="1"/>
  <c r="CL42" i="1" s="1"/>
  <c r="AD73" i="1"/>
  <c r="BH73" i="1" s="1"/>
  <c r="CL73" i="1" s="1"/>
  <c r="AB39" i="1"/>
  <c r="BF39" i="1" s="1"/>
  <c r="CJ39" i="1" s="1"/>
  <c r="AC67" i="1"/>
  <c r="BG67" i="1" s="1"/>
  <c r="AB57" i="1"/>
  <c r="BF57" i="1" s="1"/>
  <c r="AB84" i="1"/>
  <c r="BF84" i="1" s="1"/>
  <c r="CJ84" i="1" s="1"/>
  <c r="AD88" i="1"/>
  <c r="BH88" i="1" s="1"/>
  <c r="CJ57" i="1" l="1"/>
  <c r="DZ57" i="1" s="1"/>
  <c r="CJ75" i="1"/>
  <c r="DZ75" i="1" s="1"/>
  <c r="CJ77" i="1"/>
  <c r="DZ77" i="1" s="1"/>
  <c r="AC5" i="1"/>
  <c r="BF5" i="1"/>
  <c r="CJ5" i="1" s="1"/>
  <c r="DZ5" i="1" s="1"/>
  <c r="CJ55" i="1"/>
  <c r="DZ55" i="1" s="1"/>
  <c r="DY85" i="1"/>
  <c r="DY7" i="1"/>
  <c r="DY58" i="1"/>
  <c r="DY71" i="1"/>
  <c r="DZ66" i="1"/>
  <c r="DY8" i="1"/>
  <c r="DY19" i="1"/>
  <c r="DY53" i="1"/>
  <c r="DY23" i="1"/>
  <c r="DY43" i="1"/>
  <c r="DY18" i="1"/>
  <c r="DY44" i="1"/>
  <c r="DY40" i="1"/>
  <c r="DY59" i="1"/>
  <c r="DY72" i="1"/>
  <c r="DY90" i="1"/>
  <c r="DY63" i="1"/>
  <c r="DY16" i="1"/>
  <c r="DY20" i="1"/>
  <c r="DY12" i="1"/>
  <c r="DY79" i="1"/>
  <c r="DZ38" i="1"/>
  <c r="DY26" i="1"/>
  <c r="DY36" i="1"/>
  <c r="DY11" i="1"/>
  <c r="DY29" i="1"/>
  <c r="DY34" i="1"/>
  <c r="DY15" i="1"/>
  <c r="DY47" i="1"/>
  <c r="DZ65" i="1"/>
  <c r="DY9" i="1"/>
  <c r="DY50" i="1"/>
  <c r="DZ10" i="1"/>
  <c r="DY41" i="1"/>
  <c r="DY31" i="1"/>
  <c r="DY14" i="1"/>
  <c r="DY46" i="1"/>
  <c r="DY45" i="1"/>
  <c r="AC21" i="1"/>
  <c r="BF21" i="1"/>
  <c r="CJ21" i="1" s="1"/>
  <c r="DZ21" i="1" s="1"/>
  <c r="AC28" i="1"/>
  <c r="BF28" i="1"/>
  <c r="CJ28" i="1" s="1"/>
  <c r="DY56" i="1"/>
  <c r="BF35" i="1"/>
  <c r="CJ35" i="1" s="1"/>
  <c r="DZ35" i="1" s="1"/>
  <c r="AC35" i="1"/>
  <c r="CI4" i="1"/>
  <c r="CH92" i="1"/>
  <c r="DX4" i="1"/>
  <c r="DX92" i="1" s="1"/>
  <c r="BF59" i="1"/>
  <c r="CJ59" i="1" s="1"/>
  <c r="AC59" i="1"/>
  <c r="BF31" i="1"/>
  <c r="CJ31" i="1" s="1"/>
  <c r="AC31" i="1"/>
  <c r="BF61" i="1"/>
  <c r="CJ61" i="1" s="1"/>
  <c r="AC61" i="1"/>
  <c r="AC45" i="1"/>
  <c r="BF45" i="1"/>
  <c r="CJ45" i="1" s="1"/>
  <c r="DY37" i="1"/>
  <c r="DZ84" i="1"/>
  <c r="AC7" i="1"/>
  <c r="BF7" i="1"/>
  <c r="CJ7" i="1" s="1"/>
  <c r="BF64" i="1"/>
  <c r="CJ64" i="1" s="1"/>
  <c r="AC64" i="1"/>
  <c r="AD10" i="1"/>
  <c r="BG10" i="1"/>
  <c r="CK10" i="1" s="1"/>
  <c r="DY81" i="1"/>
  <c r="BF71" i="1"/>
  <c r="CJ71" i="1" s="1"/>
  <c r="AC71" i="1"/>
  <c r="AC34" i="1"/>
  <c r="BF34" i="1"/>
  <c r="CJ34" i="1" s="1"/>
  <c r="AC47" i="1"/>
  <c r="BF47" i="1"/>
  <c r="CJ47" i="1" s="1"/>
  <c r="BE92" i="1"/>
  <c r="DY13" i="1"/>
  <c r="AC14" i="1"/>
  <c r="BF14" i="1"/>
  <c r="CJ14" i="1" s="1"/>
  <c r="AC16" i="1"/>
  <c r="BF16" i="1"/>
  <c r="CJ16" i="1" s="1"/>
  <c r="AC20" i="1"/>
  <c r="BF20" i="1"/>
  <c r="CJ20" i="1" s="1"/>
  <c r="DY24" i="1"/>
  <c r="DY64" i="1"/>
  <c r="DY52" i="1"/>
  <c r="BF44" i="1"/>
  <c r="CJ44" i="1" s="1"/>
  <c r="DZ39" i="1"/>
  <c r="DZ25" i="1"/>
  <c r="DZ51" i="1"/>
  <c r="AC19" i="1"/>
  <c r="BF19" i="1"/>
  <c r="CJ19" i="1" s="1"/>
  <c r="AC53" i="1"/>
  <c r="BF53" i="1"/>
  <c r="CJ53" i="1" s="1"/>
  <c r="AC23" i="1"/>
  <c r="BF23" i="1"/>
  <c r="CJ23" i="1" s="1"/>
  <c r="AC43" i="1"/>
  <c r="BF43" i="1"/>
  <c r="CJ43" i="1" s="1"/>
  <c r="AC18" i="1"/>
  <c r="BF18" i="1"/>
  <c r="CJ18" i="1" s="1"/>
  <c r="BF50" i="1"/>
  <c r="CJ50" i="1" s="1"/>
  <c r="AC50" i="1"/>
  <c r="AD38" i="1"/>
  <c r="BG38" i="1"/>
  <c r="CK38" i="1" s="1"/>
  <c r="DY48" i="1"/>
  <c r="BG76" i="1"/>
  <c r="CK76" i="1" s="1"/>
  <c r="EA76" i="1" s="1"/>
  <c r="AD76" i="1"/>
  <c r="BF81" i="1"/>
  <c r="CJ81" i="1" s="1"/>
  <c r="AC81" i="1"/>
  <c r="BF72" i="1"/>
  <c r="CJ72" i="1" s="1"/>
  <c r="AC72" i="1"/>
  <c r="BF90" i="1"/>
  <c r="CJ90" i="1" s="1"/>
  <c r="AC90" i="1"/>
  <c r="AC41" i="1"/>
  <c r="BF41" i="1"/>
  <c r="CJ41" i="1" s="1"/>
  <c r="BF37" i="1"/>
  <c r="CJ37" i="1" s="1"/>
  <c r="AC37" i="1"/>
  <c r="AC27" i="1"/>
  <c r="BF27" i="1"/>
  <c r="CJ27" i="1" s="1"/>
  <c r="BG66" i="1"/>
  <c r="CK66" i="1" s="1"/>
  <c r="AD66" i="1"/>
  <c r="DY55" i="1"/>
  <c r="AC13" i="1"/>
  <c r="BF13" i="1"/>
  <c r="CJ13" i="1" s="1"/>
  <c r="CJ69" i="1"/>
  <c r="DY69" i="1"/>
  <c r="AC22" i="1"/>
  <c r="BF22" i="1"/>
  <c r="CJ22" i="1" s="1"/>
  <c r="AC30" i="1"/>
  <c r="BF30" i="1"/>
  <c r="CJ30" i="1" s="1"/>
  <c r="AC9" i="1"/>
  <c r="BF9" i="1"/>
  <c r="CJ9" i="1" s="1"/>
  <c r="BF58" i="1"/>
  <c r="CJ58" i="1" s="1"/>
  <c r="AC58" i="1"/>
  <c r="AC36" i="1"/>
  <c r="BF36" i="1"/>
  <c r="CJ36" i="1" s="1"/>
  <c r="BF56" i="1"/>
  <c r="CJ56" i="1" s="1"/>
  <c r="AC56" i="1"/>
  <c r="AC17" i="1"/>
  <c r="BF17" i="1"/>
  <c r="CJ17" i="1" s="1"/>
  <c r="DY21" i="1"/>
  <c r="CJ62" i="1"/>
  <c r="DY62" i="1"/>
  <c r="BF46" i="1"/>
  <c r="CJ46" i="1" s="1"/>
  <c r="AC46" i="1"/>
  <c r="DY27" i="1"/>
  <c r="DY61" i="1"/>
  <c r="DY30" i="1"/>
  <c r="DZ49" i="1"/>
  <c r="BF79" i="1"/>
  <c r="CJ79" i="1" s="1"/>
  <c r="AC79" i="1"/>
  <c r="BF52" i="1"/>
  <c r="CJ52" i="1" s="1"/>
  <c r="AC52" i="1"/>
  <c r="BF48" i="1"/>
  <c r="CJ48" i="1" s="1"/>
  <c r="DZ48" i="1" s="1"/>
  <c r="AC48" i="1"/>
  <c r="AC11" i="1"/>
  <c r="BF11" i="1"/>
  <c r="CJ11" i="1" s="1"/>
  <c r="AC29" i="1"/>
  <c r="BF29" i="1"/>
  <c r="CJ29" i="1" s="1"/>
  <c r="AC15" i="1"/>
  <c r="BF15" i="1"/>
  <c r="CJ15" i="1" s="1"/>
  <c r="AC63" i="1"/>
  <c r="BF63" i="1"/>
  <c r="CJ63" i="1" s="1"/>
  <c r="AC12" i="1"/>
  <c r="BF12" i="1"/>
  <c r="CJ12" i="1" s="1"/>
  <c r="DY17" i="1"/>
  <c r="DY28" i="1"/>
  <c r="DY6" i="1"/>
  <c r="DZ32" i="1"/>
  <c r="DZ83" i="1"/>
  <c r="DZ78" i="1"/>
  <c r="DZ80" i="1"/>
  <c r="BF85" i="1"/>
  <c r="CJ85" i="1" s="1"/>
  <c r="AC85" i="1"/>
  <c r="BF40" i="1"/>
  <c r="CJ40" i="1" s="1"/>
  <c r="AC40" i="1"/>
  <c r="AC26" i="1"/>
  <c r="BF26" i="1"/>
  <c r="CJ26" i="1" s="1"/>
  <c r="AD25" i="1"/>
  <c r="BG25" i="1"/>
  <c r="CK25" i="1" s="1"/>
  <c r="EA25" i="1" s="1"/>
  <c r="CK88" i="1"/>
  <c r="DZ88" i="1"/>
  <c r="AC24" i="1"/>
  <c r="BF24" i="1"/>
  <c r="CJ24" i="1" s="1"/>
  <c r="CJ60" i="1"/>
  <c r="DY60" i="1"/>
  <c r="BF4" i="1"/>
  <c r="AB92" i="1"/>
  <c r="AC4" i="1"/>
  <c r="AC6" i="1"/>
  <c r="BF6" i="1"/>
  <c r="CJ6" i="1" s="1"/>
  <c r="CJ67" i="1"/>
  <c r="DY67" i="1"/>
  <c r="AC8" i="1"/>
  <c r="BF8" i="1"/>
  <c r="CJ8" i="1" s="1"/>
  <c r="DY35" i="1"/>
  <c r="EA73" i="1"/>
  <c r="EA54" i="1"/>
  <c r="EA82" i="1"/>
  <c r="EA68" i="1"/>
  <c r="EA70" i="1"/>
  <c r="EA42" i="1"/>
  <c r="EA86" i="1"/>
  <c r="EA33" i="1"/>
  <c r="EA89" i="1"/>
  <c r="EA87" i="1"/>
  <c r="AC83" i="1"/>
  <c r="BG83" i="1" s="1"/>
  <c r="CK83" i="1" s="1"/>
  <c r="AD69" i="1"/>
  <c r="BH69" i="1" s="1"/>
  <c r="AC49" i="1"/>
  <c r="BG49" i="1" s="1"/>
  <c r="CK49" i="1" s="1"/>
  <c r="AC65" i="1"/>
  <c r="BG65" i="1" s="1"/>
  <c r="CK65" i="1" s="1"/>
  <c r="AC55" i="1"/>
  <c r="BG55" i="1" s="1"/>
  <c r="AC78" i="1"/>
  <c r="BG78" i="1" s="1"/>
  <c r="CK78" i="1" s="1"/>
  <c r="AC74" i="1"/>
  <c r="BG74" i="1" s="1"/>
  <c r="CK74" i="1" s="1"/>
  <c r="AD86" i="1"/>
  <c r="BH86" i="1" s="1"/>
  <c r="CL86" i="1" s="1"/>
  <c r="AD87" i="1"/>
  <c r="BH87" i="1" s="1"/>
  <c r="CL87" i="1" s="1"/>
  <c r="AC84" i="1"/>
  <c r="BG84" i="1" s="1"/>
  <c r="CK84" i="1" s="1"/>
  <c r="AD67" i="1"/>
  <c r="BH67" i="1" s="1"/>
  <c r="AC39" i="1"/>
  <c r="BG39" i="1" s="1"/>
  <c r="CK39" i="1" s="1"/>
  <c r="EA39" i="1" s="1"/>
  <c r="AE42" i="1"/>
  <c r="BI42" i="1" s="1"/>
  <c r="CM42" i="1" s="1"/>
  <c r="AE33" i="1"/>
  <c r="BI33" i="1" s="1"/>
  <c r="CM33" i="1" s="1"/>
  <c r="AC44" i="1"/>
  <c r="AC80" i="1"/>
  <c r="BG80" i="1" s="1"/>
  <c r="CK80" i="1" s="1"/>
  <c r="AD89" i="1"/>
  <c r="BH89" i="1" s="1"/>
  <c r="CL89" i="1" s="1"/>
  <c r="AC57" i="1"/>
  <c r="BG57" i="1" s="1"/>
  <c r="AE73" i="1"/>
  <c r="BI73" i="1" s="1"/>
  <c r="CM73" i="1" s="1"/>
  <c r="AD75" i="1"/>
  <c r="BH75" i="1" s="1"/>
  <c r="AC51" i="1"/>
  <c r="BG51" i="1" s="1"/>
  <c r="CK51" i="1" s="1"/>
  <c r="EA51" i="1" s="1"/>
  <c r="AD70" i="1"/>
  <c r="BH70" i="1" s="1"/>
  <c r="CL70" i="1" s="1"/>
  <c r="AD54" i="1"/>
  <c r="BH54" i="1" s="1"/>
  <c r="CL54" i="1" s="1"/>
  <c r="AD82" i="1"/>
  <c r="BH82" i="1" s="1"/>
  <c r="CL82" i="1" s="1"/>
  <c r="AD68" i="1"/>
  <c r="BH68" i="1" s="1"/>
  <c r="CL68" i="1" s="1"/>
  <c r="AD60" i="1"/>
  <c r="BH60" i="1" s="1"/>
  <c r="AC77" i="1"/>
  <c r="BG77" i="1" s="1"/>
  <c r="AC32" i="1"/>
  <c r="BG32" i="1" s="1"/>
  <c r="CK32" i="1" s="1"/>
  <c r="AD62" i="1"/>
  <c r="BH62" i="1" s="1"/>
  <c r="AE88" i="1"/>
  <c r="BI88" i="1" s="1"/>
  <c r="CK57" i="1" l="1"/>
  <c r="EA57" i="1" s="1"/>
  <c r="CK75" i="1"/>
  <c r="EA75" i="1" s="1"/>
  <c r="CK77" i="1"/>
  <c r="EA77" i="1" s="1"/>
  <c r="CK55" i="1"/>
  <c r="EA55" i="1" s="1"/>
  <c r="AD5" i="1"/>
  <c r="BG5" i="1"/>
  <c r="CK5" i="1" s="1"/>
  <c r="EA5" i="1" s="1"/>
  <c r="BF92" i="1"/>
  <c r="EA74" i="1"/>
  <c r="DZ24" i="1"/>
  <c r="DZ26" i="1"/>
  <c r="DZ12" i="1"/>
  <c r="DZ52" i="1"/>
  <c r="DZ56" i="1"/>
  <c r="DZ72" i="1"/>
  <c r="DZ44" i="1"/>
  <c r="DZ20" i="1"/>
  <c r="DZ14" i="1"/>
  <c r="DZ47" i="1"/>
  <c r="DZ40" i="1"/>
  <c r="DZ15" i="1"/>
  <c r="DZ29" i="1"/>
  <c r="DZ17" i="1"/>
  <c r="DZ36" i="1"/>
  <c r="DZ9" i="1"/>
  <c r="EA38" i="1"/>
  <c r="DZ71" i="1"/>
  <c r="DZ45" i="1"/>
  <c r="DZ31" i="1"/>
  <c r="DZ63" i="1"/>
  <c r="DZ79" i="1"/>
  <c r="DZ46" i="1"/>
  <c r="DZ90" i="1"/>
  <c r="DZ81" i="1"/>
  <c r="DZ50" i="1"/>
  <c r="DZ16" i="1"/>
  <c r="DZ34" i="1"/>
  <c r="DZ64" i="1"/>
  <c r="DZ7" i="1"/>
  <c r="EA49" i="1"/>
  <c r="DZ11" i="1"/>
  <c r="DZ58" i="1"/>
  <c r="DZ30" i="1"/>
  <c r="DZ27" i="1"/>
  <c r="DZ41" i="1"/>
  <c r="EA10" i="1"/>
  <c r="DZ59" i="1"/>
  <c r="AD8" i="1"/>
  <c r="BG8" i="1"/>
  <c r="CK8" i="1" s="1"/>
  <c r="AD6" i="1"/>
  <c r="BG6" i="1"/>
  <c r="CK6" i="1" s="1"/>
  <c r="CK60" i="1"/>
  <c r="DZ60" i="1"/>
  <c r="AD24" i="1"/>
  <c r="BG24" i="1"/>
  <c r="CK24" i="1" s="1"/>
  <c r="CL88" i="1"/>
  <c r="EA88" i="1"/>
  <c r="AD26" i="1"/>
  <c r="BG26" i="1"/>
  <c r="CK26" i="1" s="1"/>
  <c r="DZ28" i="1"/>
  <c r="AD11" i="1"/>
  <c r="BG11" i="1"/>
  <c r="CK11" i="1" s="1"/>
  <c r="EA11" i="1" s="1"/>
  <c r="CK62" i="1"/>
  <c r="DZ62" i="1"/>
  <c r="CK69" i="1"/>
  <c r="DZ69" i="1"/>
  <c r="AD13" i="1"/>
  <c r="BG13" i="1"/>
  <c r="CK13" i="1" s="1"/>
  <c r="BH66" i="1"/>
  <c r="CL66" i="1" s="1"/>
  <c r="AE66" i="1"/>
  <c r="BG37" i="1"/>
  <c r="CK37" i="1" s="1"/>
  <c r="AD37" i="1"/>
  <c r="BG90" i="1"/>
  <c r="CK90" i="1" s="1"/>
  <c r="AD90" i="1"/>
  <c r="AD43" i="1"/>
  <c r="BG43" i="1"/>
  <c r="CK43" i="1" s="1"/>
  <c r="AD23" i="1"/>
  <c r="BG23" i="1"/>
  <c r="CK23" i="1" s="1"/>
  <c r="AD19" i="1"/>
  <c r="BG19" i="1"/>
  <c r="CK19" i="1" s="1"/>
  <c r="AD20" i="1"/>
  <c r="BG20" i="1"/>
  <c r="CK20" i="1" s="1"/>
  <c r="AD34" i="1"/>
  <c r="BG34" i="1"/>
  <c r="CK34" i="1" s="1"/>
  <c r="AD7" i="1"/>
  <c r="BG7" i="1"/>
  <c r="CK7" i="1" s="1"/>
  <c r="BG61" i="1"/>
  <c r="CK61" i="1" s="1"/>
  <c r="AD61" i="1"/>
  <c r="BG59" i="1"/>
  <c r="CK59" i="1" s="1"/>
  <c r="EA59" i="1" s="1"/>
  <c r="AD59" i="1"/>
  <c r="DZ43" i="1"/>
  <c r="DZ53" i="1"/>
  <c r="BG44" i="1"/>
  <c r="CK44" i="1" s="1"/>
  <c r="EA80" i="1"/>
  <c r="EA78" i="1"/>
  <c r="EA65" i="1"/>
  <c r="BG48" i="1"/>
  <c r="CK48" i="1" s="1"/>
  <c r="EA48" i="1" s="1"/>
  <c r="AD48" i="1"/>
  <c r="BG79" i="1"/>
  <c r="CK79" i="1" s="1"/>
  <c r="AD79" i="1"/>
  <c r="AD17" i="1"/>
  <c r="BG17" i="1"/>
  <c r="CK17" i="1" s="1"/>
  <c r="AD36" i="1"/>
  <c r="BG36" i="1"/>
  <c r="CK36" i="1" s="1"/>
  <c r="BG58" i="1"/>
  <c r="CK58" i="1" s="1"/>
  <c r="AD58" i="1"/>
  <c r="AD9" i="1"/>
  <c r="BG9" i="1"/>
  <c r="CK9" i="1" s="1"/>
  <c r="BG81" i="1"/>
  <c r="CK81" i="1" s="1"/>
  <c r="AD81" i="1"/>
  <c r="BG50" i="1"/>
  <c r="CK50" i="1" s="1"/>
  <c r="AD50" i="1"/>
  <c r="DZ61" i="1"/>
  <c r="AD14" i="1"/>
  <c r="BG14" i="1"/>
  <c r="CK14" i="1" s="1"/>
  <c r="BG71" i="1"/>
  <c r="CK71" i="1" s="1"/>
  <c r="AD71" i="1"/>
  <c r="AE10" i="1"/>
  <c r="BH10" i="1"/>
  <c r="CL10" i="1" s="1"/>
  <c r="CJ4" i="1"/>
  <c r="CI92" i="1"/>
  <c r="DY4" i="1"/>
  <c r="DY92" i="1" s="1"/>
  <c r="AD21" i="1"/>
  <c r="BG21" i="1"/>
  <c r="CK21" i="1" s="1"/>
  <c r="EA32" i="1"/>
  <c r="CK67" i="1"/>
  <c r="DZ67" i="1"/>
  <c r="BG4" i="1"/>
  <c r="AC92" i="1"/>
  <c r="AD4" i="1"/>
  <c r="AE25" i="1"/>
  <c r="BH25" i="1"/>
  <c r="CL25" i="1" s="1"/>
  <c r="BG85" i="1"/>
  <c r="CK85" i="1" s="1"/>
  <c r="AD85" i="1"/>
  <c r="DZ6" i="1"/>
  <c r="AD12" i="1"/>
  <c r="BG12" i="1"/>
  <c r="CK12" i="1" s="1"/>
  <c r="AD63" i="1"/>
  <c r="BG63" i="1"/>
  <c r="CK63" i="1" s="1"/>
  <c r="AD15" i="1"/>
  <c r="BG15" i="1"/>
  <c r="CK15" i="1" s="1"/>
  <c r="AD29" i="1"/>
  <c r="BG29" i="1"/>
  <c r="CK29" i="1" s="1"/>
  <c r="BG56" i="1"/>
  <c r="CK56" i="1" s="1"/>
  <c r="AD56" i="1"/>
  <c r="AD22" i="1"/>
  <c r="BG22" i="1"/>
  <c r="CK22" i="1" s="1"/>
  <c r="BG72" i="1"/>
  <c r="CK72" i="1" s="1"/>
  <c r="AD72" i="1"/>
  <c r="AE38" i="1"/>
  <c r="BH38" i="1"/>
  <c r="CL38" i="1" s="1"/>
  <c r="AD18" i="1"/>
  <c r="BG18" i="1"/>
  <c r="CK18" i="1" s="1"/>
  <c r="AD53" i="1"/>
  <c r="BG53" i="1"/>
  <c r="CK53" i="1" s="1"/>
  <c r="AD47" i="1"/>
  <c r="BG47" i="1"/>
  <c r="CK47" i="1" s="1"/>
  <c r="EA47" i="1" s="1"/>
  <c r="BG64" i="1"/>
  <c r="CK64" i="1" s="1"/>
  <c r="AD64" i="1"/>
  <c r="DZ37" i="1"/>
  <c r="DZ13" i="1"/>
  <c r="AD45" i="1"/>
  <c r="BG45" i="1"/>
  <c r="CK45" i="1" s="1"/>
  <c r="BG31" i="1"/>
  <c r="CK31" i="1" s="1"/>
  <c r="EA31" i="1" s="1"/>
  <c r="AD31" i="1"/>
  <c r="BG35" i="1"/>
  <c r="CK35" i="1" s="1"/>
  <c r="AD35" i="1"/>
  <c r="DZ18" i="1"/>
  <c r="DZ23" i="1"/>
  <c r="DZ19" i="1"/>
  <c r="DZ8" i="1"/>
  <c r="EA66" i="1"/>
  <c r="DZ85" i="1"/>
  <c r="EA84" i="1"/>
  <c r="EA83" i="1"/>
  <c r="BG40" i="1"/>
  <c r="CK40" i="1" s="1"/>
  <c r="AD40" i="1"/>
  <c r="BG52" i="1"/>
  <c r="CK52" i="1" s="1"/>
  <c r="AD52" i="1"/>
  <c r="BG46" i="1"/>
  <c r="CK46" i="1" s="1"/>
  <c r="AD46" i="1"/>
  <c r="DZ22" i="1"/>
  <c r="AD30" i="1"/>
  <c r="BG30" i="1"/>
  <c r="CK30" i="1" s="1"/>
  <c r="AD27" i="1"/>
  <c r="BG27" i="1"/>
  <c r="CK27" i="1" s="1"/>
  <c r="AD41" i="1"/>
  <c r="BG41" i="1"/>
  <c r="CK41" i="1" s="1"/>
  <c r="BH76" i="1"/>
  <c r="CL76" i="1" s="1"/>
  <c r="AE76" i="1"/>
  <c r="AD16" i="1"/>
  <c r="BG16" i="1"/>
  <c r="CK16" i="1" s="1"/>
  <c r="AD28" i="1"/>
  <c r="BG28" i="1"/>
  <c r="CK28" i="1" s="1"/>
  <c r="EB87" i="1"/>
  <c r="EB89" i="1"/>
  <c r="EB33" i="1"/>
  <c r="EB70" i="1"/>
  <c r="EB82" i="1"/>
  <c r="EB73" i="1"/>
  <c r="EB86" i="1"/>
  <c r="EB42" i="1"/>
  <c r="EB68" i="1"/>
  <c r="EB54" i="1"/>
  <c r="AD55" i="1"/>
  <c r="BH55" i="1" s="1"/>
  <c r="AE69" i="1"/>
  <c r="BI69" i="1" s="1"/>
  <c r="AD83" i="1"/>
  <c r="BH83" i="1" s="1"/>
  <c r="CL83" i="1" s="1"/>
  <c r="AD78" i="1"/>
  <c r="BH78" i="1" s="1"/>
  <c r="CL78" i="1" s="1"/>
  <c r="AD74" i="1"/>
  <c r="BH74" i="1" s="1"/>
  <c r="CL74" i="1" s="1"/>
  <c r="AD65" i="1"/>
  <c r="BH65" i="1" s="1"/>
  <c r="CL65" i="1" s="1"/>
  <c r="AD49" i="1"/>
  <c r="BH49" i="1" s="1"/>
  <c r="CL49" i="1" s="1"/>
  <c r="AD32" i="1"/>
  <c r="BH32" i="1" s="1"/>
  <c r="CL32" i="1" s="1"/>
  <c r="AE54" i="1"/>
  <c r="BI54" i="1" s="1"/>
  <c r="CM54" i="1" s="1"/>
  <c r="AD51" i="1"/>
  <c r="BH51" i="1" s="1"/>
  <c r="CL51" i="1" s="1"/>
  <c r="AE89" i="1"/>
  <c r="BI89" i="1" s="1"/>
  <c r="CM89" i="1" s="1"/>
  <c r="AD80" i="1"/>
  <c r="BH80" i="1" s="1"/>
  <c r="CL80" i="1" s="1"/>
  <c r="AF33" i="1"/>
  <c r="BJ33" i="1" s="1"/>
  <c r="CN33" i="1" s="1"/>
  <c r="AF42" i="1"/>
  <c r="BJ42" i="1" s="1"/>
  <c r="CN42" i="1" s="1"/>
  <c r="AD39" i="1"/>
  <c r="BH39" i="1" s="1"/>
  <c r="CL39" i="1" s="1"/>
  <c r="AD84" i="1"/>
  <c r="BH84" i="1" s="1"/>
  <c r="CL84" i="1" s="1"/>
  <c r="AE62" i="1"/>
  <c r="BI62" i="1" s="1"/>
  <c r="AD77" i="1"/>
  <c r="BH77" i="1" s="1"/>
  <c r="AE60" i="1"/>
  <c r="BI60" i="1" s="1"/>
  <c r="AE68" i="1"/>
  <c r="BI68" i="1" s="1"/>
  <c r="CM68" i="1" s="1"/>
  <c r="AE82" i="1"/>
  <c r="BI82" i="1" s="1"/>
  <c r="CM82" i="1" s="1"/>
  <c r="AE70" i="1"/>
  <c r="BI70" i="1" s="1"/>
  <c r="CM70" i="1" s="1"/>
  <c r="AE75" i="1"/>
  <c r="BI75" i="1" s="1"/>
  <c r="AF73" i="1"/>
  <c r="BJ73" i="1" s="1"/>
  <c r="CN73" i="1" s="1"/>
  <c r="AD57" i="1"/>
  <c r="BH57" i="1" s="1"/>
  <c r="CL57" i="1" s="1"/>
  <c r="EB57" i="1" s="1"/>
  <c r="AD44" i="1"/>
  <c r="AE67" i="1"/>
  <c r="BI67" i="1" s="1"/>
  <c r="AE87" i="1"/>
  <c r="BI87" i="1" s="1"/>
  <c r="CM87" i="1" s="1"/>
  <c r="AE86" i="1"/>
  <c r="BI86" i="1" s="1"/>
  <c r="CM86" i="1" s="1"/>
  <c r="AF88" i="1"/>
  <c r="BJ88" i="1" s="1"/>
  <c r="CL75" i="1" l="1"/>
  <c r="EB75" i="1" s="1"/>
  <c r="CL77" i="1"/>
  <c r="EB77" i="1" s="1"/>
  <c r="CL55" i="1"/>
  <c r="EB55" i="1" s="1"/>
  <c r="BH5" i="1"/>
  <c r="CL5" i="1" s="1"/>
  <c r="EB5" i="1" s="1"/>
  <c r="AE5" i="1"/>
  <c r="EB32" i="1"/>
  <c r="EB76" i="1"/>
  <c r="EA14" i="1"/>
  <c r="EA16" i="1"/>
  <c r="EA18" i="1"/>
  <c r="EA85" i="1"/>
  <c r="EA19" i="1"/>
  <c r="EA8" i="1"/>
  <c r="EA45" i="1"/>
  <c r="EA29" i="1"/>
  <c r="EA63" i="1"/>
  <c r="EA81" i="1"/>
  <c r="EA58" i="1"/>
  <c r="EB49" i="1"/>
  <c r="EA64" i="1"/>
  <c r="EA15" i="1"/>
  <c r="EB25" i="1"/>
  <c r="EB10" i="1"/>
  <c r="EA50" i="1"/>
  <c r="EA37" i="1"/>
  <c r="EB84" i="1"/>
  <c r="EA46" i="1"/>
  <c r="EA35" i="1"/>
  <c r="EA22" i="1"/>
  <c r="EA21" i="1"/>
  <c r="EA34" i="1"/>
  <c r="EA43" i="1"/>
  <c r="EB78" i="1"/>
  <c r="EA27" i="1"/>
  <c r="EA52" i="1"/>
  <c r="EA40" i="1"/>
  <c r="EB38" i="1"/>
  <c r="EA71" i="1"/>
  <c r="EA9" i="1"/>
  <c r="EA36" i="1"/>
  <c r="EA79" i="1"/>
  <c r="EA44" i="1"/>
  <c r="EA61" i="1"/>
  <c r="EA7" i="1"/>
  <c r="EA26" i="1"/>
  <c r="BI76" i="1"/>
  <c r="CM76" i="1" s="1"/>
  <c r="AF76" i="1"/>
  <c r="EB51" i="1"/>
  <c r="BH64" i="1"/>
  <c r="CL64" i="1" s="1"/>
  <c r="AE64" i="1"/>
  <c r="EB83" i="1"/>
  <c r="EA13" i="1"/>
  <c r="BH56" i="1"/>
  <c r="CL56" i="1" s="1"/>
  <c r="AE56" i="1"/>
  <c r="AE63" i="1"/>
  <c r="BH63" i="1"/>
  <c r="CL63" i="1" s="1"/>
  <c r="BH4" i="1"/>
  <c r="AD92" i="1"/>
  <c r="AE4" i="1"/>
  <c r="CL67" i="1"/>
  <c r="EA67" i="1"/>
  <c r="BH79" i="1"/>
  <c r="CL79" i="1" s="1"/>
  <c r="EB79" i="1" s="1"/>
  <c r="AE79" i="1"/>
  <c r="BH61" i="1"/>
  <c r="CL61" i="1" s="1"/>
  <c r="AE61" i="1"/>
  <c r="AE20" i="1"/>
  <c r="BH20" i="1"/>
  <c r="CL20" i="1" s="1"/>
  <c r="EB20" i="1" s="1"/>
  <c r="AE23" i="1"/>
  <c r="BH23" i="1"/>
  <c r="CL23" i="1" s="1"/>
  <c r="CL69" i="1"/>
  <c r="EA69" i="1"/>
  <c r="AE11" i="1"/>
  <c r="BH11" i="1"/>
  <c r="CL11" i="1" s="1"/>
  <c r="EB11" i="1" s="1"/>
  <c r="EA72" i="1"/>
  <c r="EA56" i="1"/>
  <c r="EA12" i="1"/>
  <c r="EA24" i="1"/>
  <c r="AE27" i="1"/>
  <c r="BH27" i="1"/>
  <c r="CL27" i="1" s="1"/>
  <c r="BH52" i="1"/>
  <c r="CL52" i="1" s="1"/>
  <c r="AE52" i="1"/>
  <c r="BH40" i="1"/>
  <c r="CL40" i="1" s="1"/>
  <c r="AE40" i="1"/>
  <c r="EB66" i="1"/>
  <c r="AF38" i="1"/>
  <c r="BI38" i="1"/>
  <c r="CM38" i="1" s="1"/>
  <c r="AE15" i="1"/>
  <c r="BH15" i="1"/>
  <c r="CL15" i="1" s="1"/>
  <c r="EB15" i="1" s="1"/>
  <c r="BH85" i="1"/>
  <c r="CL85" i="1" s="1"/>
  <c r="AE85" i="1"/>
  <c r="CK4" i="1"/>
  <c r="CJ92" i="1"/>
  <c r="DZ4" i="1"/>
  <c r="DZ92" i="1" s="1"/>
  <c r="AF10" i="1"/>
  <c r="BI10" i="1"/>
  <c r="CM10" i="1" s="1"/>
  <c r="AE14" i="1"/>
  <c r="BH14" i="1"/>
  <c r="CL14" i="1" s="1"/>
  <c r="AE9" i="1"/>
  <c r="BH9" i="1"/>
  <c r="CL9" i="1" s="1"/>
  <c r="AE36" i="1"/>
  <c r="BH36" i="1"/>
  <c r="CL36" i="1" s="1"/>
  <c r="BH48" i="1"/>
  <c r="CL48" i="1" s="1"/>
  <c r="EB48" i="1" s="1"/>
  <c r="AE48" i="1"/>
  <c r="AE34" i="1"/>
  <c r="BH34" i="1"/>
  <c r="CL34" i="1" s="1"/>
  <c r="BH90" i="1"/>
  <c r="CL90" i="1" s="1"/>
  <c r="AE90" i="1"/>
  <c r="BI66" i="1"/>
  <c r="CM66" i="1" s="1"/>
  <c r="AF66" i="1"/>
  <c r="CL62" i="1"/>
  <c r="EA62" i="1"/>
  <c r="EA28" i="1"/>
  <c r="CM88" i="1"/>
  <c r="EB88" i="1"/>
  <c r="CL60" i="1"/>
  <c r="EA60" i="1"/>
  <c r="AE8" i="1"/>
  <c r="BH8" i="1"/>
  <c r="CL8" i="1" s="1"/>
  <c r="EA41" i="1"/>
  <c r="EA30" i="1"/>
  <c r="EA17" i="1"/>
  <c r="EB74" i="1"/>
  <c r="EA53" i="1"/>
  <c r="EA23" i="1"/>
  <c r="BH31" i="1"/>
  <c r="CL31" i="1" s="1"/>
  <c r="AE31" i="1"/>
  <c r="AE45" i="1"/>
  <c r="BH45" i="1"/>
  <c r="CL45" i="1" s="1"/>
  <c r="BH72" i="1"/>
  <c r="CL72" i="1" s="1"/>
  <c r="AE72" i="1"/>
  <c r="AE12" i="1"/>
  <c r="BH12" i="1"/>
  <c r="CL12" i="1" s="1"/>
  <c r="AF25" i="1"/>
  <c r="BI25" i="1"/>
  <c r="CM25" i="1" s="1"/>
  <c r="BG92" i="1"/>
  <c r="AE21" i="1"/>
  <c r="BH21" i="1"/>
  <c r="CL21" i="1" s="1"/>
  <c r="BH71" i="1"/>
  <c r="CL71" i="1" s="1"/>
  <c r="AE71" i="1"/>
  <c r="BH81" i="1"/>
  <c r="CL81" i="1" s="1"/>
  <c r="AE81" i="1"/>
  <c r="BH58" i="1"/>
  <c r="CL58" i="1" s="1"/>
  <c r="AE58" i="1"/>
  <c r="BH59" i="1"/>
  <c r="CL59" i="1" s="1"/>
  <c r="AE59" i="1"/>
  <c r="AE7" i="1"/>
  <c r="BH7" i="1"/>
  <c r="CL7" i="1" s="1"/>
  <c r="EA20" i="1"/>
  <c r="AE19" i="1"/>
  <c r="BH19" i="1"/>
  <c r="CL19" i="1" s="1"/>
  <c r="AE43" i="1"/>
  <c r="BH43" i="1"/>
  <c r="CL43" i="1" s="1"/>
  <c r="AE13" i="1"/>
  <c r="BH13" i="1"/>
  <c r="CL13" i="1" s="1"/>
  <c r="EB13" i="1" s="1"/>
  <c r="BH44" i="1"/>
  <c r="CL44" i="1" s="1"/>
  <c r="EB39" i="1"/>
  <c r="EB65" i="1"/>
  <c r="EB80" i="1"/>
  <c r="AE28" i="1"/>
  <c r="BH28" i="1"/>
  <c r="CL28" i="1" s="1"/>
  <c r="AE16" i="1"/>
  <c r="BH16" i="1"/>
  <c r="CL16" i="1" s="1"/>
  <c r="AE41" i="1"/>
  <c r="BH41" i="1"/>
  <c r="CL41" i="1" s="1"/>
  <c r="AE30" i="1"/>
  <c r="BH30" i="1"/>
  <c r="CL30" i="1" s="1"/>
  <c r="BH46" i="1"/>
  <c r="CL46" i="1" s="1"/>
  <c r="AE46" i="1"/>
  <c r="EA6" i="1"/>
  <c r="BH35" i="1"/>
  <c r="CL35" i="1" s="1"/>
  <c r="AE35" i="1"/>
  <c r="AE47" i="1"/>
  <c r="BH47" i="1"/>
  <c r="CL47" i="1" s="1"/>
  <c r="AE53" i="1"/>
  <c r="BH53" i="1"/>
  <c r="CL53" i="1" s="1"/>
  <c r="AE18" i="1"/>
  <c r="BH18" i="1"/>
  <c r="CL18" i="1" s="1"/>
  <c r="AE22" i="1"/>
  <c r="BH22" i="1"/>
  <c r="CL22" i="1" s="1"/>
  <c r="AE29" i="1"/>
  <c r="BH29" i="1"/>
  <c r="CL29" i="1" s="1"/>
  <c r="BH50" i="1"/>
  <c r="CL50" i="1" s="1"/>
  <c r="AE50" i="1"/>
  <c r="AE17" i="1"/>
  <c r="BH17" i="1"/>
  <c r="CL17" i="1" s="1"/>
  <c r="EA90" i="1"/>
  <c r="BH37" i="1"/>
  <c r="CL37" i="1" s="1"/>
  <c r="AE37" i="1"/>
  <c r="AE26" i="1"/>
  <c r="BH26" i="1"/>
  <c r="CL26" i="1" s="1"/>
  <c r="AE24" i="1"/>
  <c r="BH24" i="1"/>
  <c r="CL24" i="1" s="1"/>
  <c r="AE6" i="1"/>
  <c r="BH6" i="1"/>
  <c r="CL6" i="1" s="1"/>
  <c r="EC54" i="1"/>
  <c r="EC42" i="1"/>
  <c r="EC73" i="1"/>
  <c r="EC82" i="1"/>
  <c r="EC33" i="1"/>
  <c r="EC89" i="1"/>
  <c r="EC68" i="1"/>
  <c r="EC86" i="1"/>
  <c r="EC70" i="1"/>
  <c r="EC87" i="1"/>
  <c r="AE49" i="1"/>
  <c r="BI49" i="1" s="1"/>
  <c r="CM49" i="1" s="1"/>
  <c r="AE65" i="1"/>
  <c r="BI65" i="1" s="1"/>
  <c r="CM65" i="1" s="1"/>
  <c r="AE78" i="1"/>
  <c r="BI78" i="1" s="1"/>
  <c r="CM78" i="1" s="1"/>
  <c r="AE83" i="1"/>
  <c r="BI83" i="1" s="1"/>
  <c r="CM83" i="1" s="1"/>
  <c r="AE74" i="1"/>
  <c r="BI74" i="1" s="1"/>
  <c r="CM74" i="1" s="1"/>
  <c r="AF69" i="1"/>
  <c r="BJ69" i="1" s="1"/>
  <c r="AE55" i="1"/>
  <c r="BI55" i="1" s="1"/>
  <c r="AF86" i="1"/>
  <c r="BJ86" i="1" s="1"/>
  <c r="CN86" i="1" s="1"/>
  <c r="AF67" i="1"/>
  <c r="BJ67" i="1" s="1"/>
  <c r="AG73" i="1"/>
  <c r="BK73" i="1" s="1"/>
  <c r="CO73" i="1" s="1"/>
  <c r="AF70" i="1"/>
  <c r="BJ70" i="1" s="1"/>
  <c r="CN70" i="1" s="1"/>
  <c r="AF68" i="1"/>
  <c r="BJ68" i="1" s="1"/>
  <c r="CN68" i="1" s="1"/>
  <c r="AF60" i="1"/>
  <c r="BJ60" i="1" s="1"/>
  <c r="AF62" i="1"/>
  <c r="BJ62" i="1" s="1"/>
  <c r="AE84" i="1"/>
  <c r="BI84" i="1" s="1"/>
  <c r="CM84" i="1" s="1"/>
  <c r="AG42" i="1"/>
  <c r="BK42" i="1" s="1"/>
  <c r="CO42" i="1" s="1"/>
  <c r="AE80" i="1"/>
  <c r="BI80" i="1" s="1"/>
  <c r="CM80" i="1" s="1"/>
  <c r="AF87" i="1"/>
  <c r="BJ87" i="1" s="1"/>
  <c r="CN87" i="1" s="1"/>
  <c r="AF75" i="1"/>
  <c r="BJ75" i="1" s="1"/>
  <c r="AE77" i="1"/>
  <c r="BI77" i="1" s="1"/>
  <c r="CM77" i="1" s="1"/>
  <c r="AE44" i="1"/>
  <c r="AE57" i="1"/>
  <c r="BI57" i="1" s="1"/>
  <c r="CM57" i="1" s="1"/>
  <c r="EC57" i="1" s="1"/>
  <c r="AF82" i="1"/>
  <c r="BJ82" i="1" s="1"/>
  <c r="CN82" i="1" s="1"/>
  <c r="AE39" i="1"/>
  <c r="BI39" i="1" s="1"/>
  <c r="CM39" i="1" s="1"/>
  <c r="AG33" i="1"/>
  <c r="BK33" i="1" s="1"/>
  <c r="CO33" i="1" s="1"/>
  <c r="AF89" i="1"/>
  <c r="BJ89" i="1" s="1"/>
  <c r="CN89" i="1" s="1"/>
  <c r="AE51" i="1"/>
  <c r="BI51" i="1" s="1"/>
  <c r="CM51" i="1" s="1"/>
  <c r="AF54" i="1"/>
  <c r="BJ54" i="1" s="1"/>
  <c r="CN54" i="1" s="1"/>
  <c r="AE32" i="1"/>
  <c r="BI32" i="1" s="1"/>
  <c r="CM32" i="1" s="1"/>
  <c r="AG88" i="1"/>
  <c r="BK88" i="1" s="1"/>
  <c r="CM75" i="1" l="1"/>
  <c r="EC75" i="1" s="1"/>
  <c r="CM55" i="1"/>
  <c r="EC55" i="1" s="1"/>
  <c r="AF5" i="1"/>
  <c r="BI5" i="1"/>
  <c r="CM5" i="1" s="1"/>
  <c r="EC5" i="1" s="1"/>
  <c r="EB37" i="1"/>
  <c r="EB17" i="1"/>
  <c r="EB29" i="1"/>
  <c r="EB18" i="1"/>
  <c r="EB47" i="1"/>
  <c r="EB44" i="1"/>
  <c r="EB72" i="1"/>
  <c r="EB36" i="1"/>
  <c r="EB14" i="1"/>
  <c r="EB85" i="1"/>
  <c r="EB63" i="1"/>
  <c r="EB64" i="1"/>
  <c r="EC25" i="1"/>
  <c r="EC38" i="1"/>
  <c r="EB52" i="1"/>
  <c r="EC51" i="1"/>
  <c r="EC80" i="1"/>
  <c r="EC83" i="1"/>
  <c r="EC65" i="1"/>
  <c r="EB22" i="1"/>
  <c r="EB53" i="1"/>
  <c r="EB46" i="1"/>
  <c r="EB19" i="1"/>
  <c r="EB8" i="1"/>
  <c r="EB9" i="1"/>
  <c r="EC10" i="1"/>
  <c r="EB61" i="1"/>
  <c r="EC76" i="1"/>
  <c r="EB24" i="1"/>
  <c r="EB41" i="1"/>
  <c r="EB7" i="1"/>
  <c r="EB71" i="1"/>
  <c r="EB45" i="1"/>
  <c r="EB90" i="1"/>
  <c r="EB30" i="1"/>
  <c r="EB16" i="1"/>
  <c r="EB58" i="1"/>
  <c r="EB81" i="1"/>
  <c r="EB12" i="1"/>
  <c r="EC66" i="1"/>
  <c r="EB40" i="1"/>
  <c r="EB56" i="1"/>
  <c r="BI44" i="1"/>
  <c r="CM44" i="1" s="1"/>
  <c r="EC84" i="1"/>
  <c r="AF6" i="1"/>
  <c r="BI6" i="1"/>
  <c r="CM6" i="1" s="1"/>
  <c r="AF26" i="1"/>
  <c r="BI26" i="1"/>
  <c r="CM26" i="1" s="1"/>
  <c r="AF30" i="1"/>
  <c r="BI30" i="1"/>
  <c r="CM30" i="1" s="1"/>
  <c r="AF16" i="1"/>
  <c r="BI16" i="1"/>
  <c r="CM16" i="1" s="1"/>
  <c r="EC16" i="1" s="1"/>
  <c r="AF13" i="1"/>
  <c r="BI13" i="1"/>
  <c r="AF19" i="1"/>
  <c r="BI19" i="1"/>
  <c r="CM19" i="1" s="1"/>
  <c r="BI59" i="1"/>
  <c r="CM59" i="1" s="1"/>
  <c r="AF59" i="1"/>
  <c r="BI58" i="1"/>
  <c r="CM58" i="1" s="1"/>
  <c r="AF58" i="1"/>
  <c r="BI81" i="1"/>
  <c r="CM81" i="1" s="1"/>
  <c r="AF81" i="1"/>
  <c r="AF21" i="1"/>
  <c r="BI21" i="1"/>
  <c r="CM21" i="1" s="1"/>
  <c r="EB31" i="1"/>
  <c r="AF8" i="1"/>
  <c r="BI8" i="1"/>
  <c r="CM8" i="1" s="1"/>
  <c r="CN88" i="1"/>
  <c r="EC88" i="1"/>
  <c r="CM62" i="1"/>
  <c r="EB62" i="1"/>
  <c r="AF34" i="1"/>
  <c r="BI34" i="1"/>
  <c r="CM34" i="1" s="1"/>
  <c r="CL4" i="1"/>
  <c r="CK92" i="1"/>
  <c r="EA4" i="1"/>
  <c r="EA92" i="1" s="1"/>
  <c r="AF15" i="1"/>
  <c r="BI15" i="1"/>
  <c r="CM15" i="1" s="1"/>
  <c r="EC15" i="1" s="1"/>
  <c r="EB23" i="1"/>
  <c r="AF27" i="1"/>
  <c r="BI27" i="1"/>
  <c r="CM69" i="1"/>
  <c r="EB69" i="1"/>
  <c r="AF23" i="1"/>
  <c r="BI23" i="1"/>
  <c r="CM23" i="1" s="1"/>
  <c r="BI79" i="1"/>
  <c r="CM79" i="1" s="1"/>
  <c r="EC79" i="1" s="1"/>
  <c r="AF79" i="1"/>
  <c r="AF63" i="1"/>
  <c r="BI63" i="1"/>
  <c r="CM63" i="1" s="1"/>
  <c r="CM13" i="1"/>
  <c r="EC13" i="1" s="1"/>
  <c r="EB6" i="1"/>
  <c r="EB26" i="1"/>
  <c r="CM27" i="1"/>
  <c r="EC27" i="1" s="1"/>
  <c r="EB27" i="1"/>
  <c r="EB43" i="1"/>
  <c r="EB21" i="1"/>
  <c r="EB35" i="1"/>
  <c r="EC74" i="1"/>
  <c r="EC32" i="1"/>
  <c r="AF17" i="1"/>
  <c r="BI17" i="1"/>
  <c r="CM17" i="1" s="1"/>
  <c r="AF29" i="1"/>
  <c r="BI29" i="1"/>
  <c r="CM29" i="1" s="1"/>
  <c r="AF18" i="1"/>
  <c r="BI18" i="1"/>
  <c r="CM18" i="1" s="1"/>
  <c r="AF47" i="1"/>
  <c r="BI47" i="1"/>
  <c r="CM47" i="1" s="1"/>
  <c r="BI46" i="1"/>
  <c r="CM46" i="1" s="1"/>
  <c r="AF46" i="1"/>
  <c r="AG25" i="1"/>
  <c r="BJ25" i="1"/>
  <c r="CN25" i="1" s="1"/>
  <c r="AF45" i="1"/>
  <c r="BI45" i="1"/>
  <c r="CM45" i="1" s="1"/>
  <c r="BI90" i="1"/>
  <c r="CM90" i="1" s="1"/>
  <c r="AF90" i="1"/>
  <c r="AF9" i="1"/>
  <c r="BI9" i="1"/>
  <c r="CM9" i="1" s="1"/>
  <c r="AG10" i="1"/>
  <c r="BJ10" i="1"/>
  <c r="CN10" i="1" s="1"/>
  <c r="BI85" i="1"/>
  <c r="CM85" i="1" s="1"/>
  <c r="AF85" i="1"/>
  <c r="AG38" i="1"/>
  <c r="BJ38" i="1"/>
  <c r="CN38" i="1" s="1"/>
  <c r="BI40" i="1"/>
  <c r="CM40" i="1" s="1"/>
  <c r="AF40" i="1"/>
  <c r="BI61" i="1"/>
  <c r="CM61" i="1" s="1"/>
  <c r="AF61" i="1"/>
  <c r="BI4" i="1"/>
  <c r="AE92" i="1"/>
  <c r="AF4" i="1"/>
  <c r="BI56" i="1"/>
  <c r="CM56" i="1" s="1"/>
  <c r="AF56" i="1"/>
  <c r="BJ76" i="1"/>
  <c r="CN76" i="1" s="1"/>
  <c r="AG76" i="1"/>
  <c r="EC77" i="1"/>
  <c r="EC39" i="1"/>
  <c r="AF24" i="1"/>
  <c r="BI24" i="1"/>
  <c r="CM24" i="1" s="1"/>
  <c r="BI50" i="1"/>
  <c r="CM50" i="1" s="1"/>
  <c r="AF50" i="1"/>
  <c r="BI35" i="1"/>
  <c r="CM35" i="1" s="1"/>
  <c r="AF35" i="1"/>
  <c r="AF41" i="1"/>
  <c r="BI41" i="1"/>
  <c r="CM41" i="1" s="1"/>
  <c r="AF28" i="1"/>
  <c r="BI28" i="1"/>
  <c r="CM28" i="1" s="1"/>
  <c r="EC28" i="1" s="1"/>
  <c r="EB59" i="1"/>
  <c r="AF43" i="1"/>
  <c r="BI43" i="1"/>
  <c r="CM43" i="1" s="1"/>
  <c r="BI72" i="1"/>
  <c r="CM72" i="1" s="1"/>
  <c r="AF72" i="1"/>
  <c r="BI31" i="1"/>
  <c r="CM31" i="1" s="1"/>
  <c r="AF31" i="1"/>
  <c r="CM60" i="1"/>
  <c r="EB60" i="1"/>
  <c r="EB28" i="1"/>
  <c r="AF11" i="1"/>
  <c r="BI11" i="1"/>
  <c r="CM11" i="1" s="1"/>
  <c r="EB50" i="1"/>
  <c r="EC49" i="1"/>
  <c r="EC78" i="1"/>
  <c r="BI37" i="1"/>
  <c r="CM37" i="1" s="1"/>
  <c r="AF37" i="1"/>
  <c r="AF22" i="1"/>
  <c r="BI22" i="1"/>
  <c r="CM22" i="1" s="1"/>
  <c r="AF53" i="1"/>
  <c r="BI53" i="1"/>
  <c r="CM53" i="1" s="1"/>
  <c r="EB34" i="1"/>
  <c r="AF7" i="1"/>
  <c r="BI7" i="1"/>
  <c r="CM7" i="1" s="1"/>
  <c r="BI71" i="1"/>
  <c r="CM71" i="1" s="1"/>
  <c r="AF71" i="1"/>
  <c r="AF12" i="1"/>
  <c r="BI12" i="1"/>
  <c r="CM12" i="1" s="1"/>
  <c r="BJ66" i="1"/>
  <c r="CN66" i="1" s="1"/>
  <c r="AG66" i="1"/>
  <c r="BI48" i="1"/>
  <c r="CM48" i="1" s="1"/>
  <c r="AF48" i="1"/>
  <c r="AF36" i="1"/>
  <c r="BI36" i="1"/>
  <c r="CM36" i="1" s="1"/>
  <c r="AF14" i="1"/>
  <c r="BI14" i="1"/>
  <c r="CM14" i="1" s="1"/>
  <c r="BI52" i="1"/>
  <c r="CM52" i="1" s="1"/>
  <c r="AF52" i="1"/>
  <c r="AF20" i="1"/>
  <c r="BI20" i="1"/>
  <c r="CM20" i="1" s="1"/>
  <c r="CM67" i="1"/>
  <c r="EB67" i="1"/>
  <c r="BH92" i="1"/>
  <c r="BI64" i="1"/>
  <c r="CM64" i="1" s="1"/>
  <c r="AF64" i="1"/>
  <c r="ED87" i="1"/>
  <c r="ED86" i="1"/>
  <c r="ED68" i="1"/>
  <c r="ED89" i="1"/>
  <c r="ED33" i="1"/>
  <c r="ED42" i="1"/>
  <c r="ED70" i="1"/>
  <c r="ED82" i="1"/>
  <c r="ED73" i="1"/>
  <c r="ED54" i="1"/>
  <c r="AF55" i="1"/>
  <c r="BJ55" i="1" s="1"/>
  <c r="AG69" i="1"/>
  <c r="BK69" i="1" s="1"/>
  <c r="AF65" i="1"/>
  <c r="BJ65" i="1" s="1"/>
  <c r="CN65" i="1" s="1"/>
  <c r="AF74" i="1"/>
  <c r="BJ74" i="1" s="1"/>
  <c r="CN74" i="1" s="1"/>
  <c r="AF83" i="1"/>
  <c r="BJ83" i="1" s="1"/>
  <c r="CN83" i="1" s="1"/>
  <c r="AF78" i="1"/>
  <c r="BJ78" i="1" s="1"/>
  <c r="CN78" i="1" s="1"/>
  <c r="AF49" i="1"/>
  <c r="BJ49" i="1" s="1"/>
  <c r="CN49" i="1" s="1"/>
  <c r="AF77" i="1"/>
  <c r="BJ77" i="1" s="1"/>
  <c r="CN77" i="1" s="1"/>
  <c r="AF51" i="1"/>
  <c r="BJ51" i="1" s="1"/>
  <c r="CN51" i="1" s="1"/>
  <c r="AG89" i="1"/>
  <c r="BK89" i="1" s="1"/>
  <c r="CO89" i="1" s="1"/>
  <c r="AF39" i="1"/>
  <c r="BJ39" i="1" s="1"/>
  <c r="CN39" i="1" s="1"/>
  <c r="AG82" i="1"/>
  <c r="BK82" i="1" s="1"/>
  <c r="CO82" i="1" s="1"/>
  <c r="AH42" i="1"/>
  <c r="BL42" i="1" s="1"/>
  <c r="CP42" i="1" s="1"/>
  <c r="AF84" i="1"/>
  <c r="BJ84" i="1" s="1"/>
  <c r="CN84" i="1" s="1"/>
  <c r="AG60" i="1"/>
  <c r="BK60" i="1" s="1"/>
  <c r="AG68" i="1"/>
  <c r="BK68" i="1" s="1"/>
  <c r="CO68" i="1" s="1"/>
  <c r="AH73" i="1"/>
  <c r="BL73" i="1" s="1"/>
  <c r="CP73" i="1" s="1"/>
  <c r="AG86" i="1"/>
  <c r="BK86" i="1" s="1"/>
  <c r="CO86" i="1" s="1"/>
  <c r="AF32" i="1"/>
  <c r="BJ32" i="1" s="1"/>
  <c r="CN32" i="1" s="1"/>
  <c r="AG54" i="1"/>
  <c r="BK54" i="1" s="1"/>
  <c r="CO54" i="1" s="1"/>
  <c r="AH33" i="1"/>
  <c r="BL33" i="1" s="1"/>
  <c r="CP33" i="1" s="1"/>
  <c r="AF57" i="1"/>
  <c r="BJ57" i="1" s="1"/>
  <c r="CN57" i="1" s="1"/>
  <c r="AF44" i="1"/>
  <c r="AG75" i="1"/>
  <c r="BK75" i="1" s="1"/>
  <c r="AG87" i="1"/>
  <c r="BK87" i="1" s="1"/>
  <c r="CO87" i="1" s="1"/>
  <c r="AF80" i="1"/>
  <c r="BJ80" i="1" s="1"/>
  <c r="CN80" i="1" s="1"/>
  <c r="AG62" i="1"/>
  <c r="BK62" i="1" s="1"/>
  <c r="AG70" i="1"/>
  <c r="BK70" i="1" s="1"/>
  <c r="CO70" i="1" s="1"/>
  <c r="AG67" i="1"/>
  <c r="BK67" i="1" s="1"/>
  <c r="AH88" i="1"/>
  <c r="BL88" i="1" s="1"/>
  <c r="CN75" i="1" l="1"/>
  <c r="ED75" i="1" s="1"/>
  <c r="CN55" i="1"/>
  <c r="ED55" i="1" s="1"/>
  <c r="BJ5" i="1"/>
  <c r="CN5" i="1" s="1"/>
  <c r="ED5" i="1" s="1"/>
  <c r="AG5" i="1"/>
  <c r="ED78" i="1"/>
  <c r="EC64" i="1"/>
  <c r="ED76" i="1"/>
  <c r="ED25" i="1"/>
  <c r="EC81" i="1"/>
  <c r="ED57" i="1"/>
  <c r="EC48" i="1"/>
  <c r="EC53" i="1"/>
  <c r="EC72" i="1"/>
  <c r="EC41" i="1"/>
  <c r="EC24" i="1"/>
  <c r="EC61" i="1"/>
  <c r="EC85" i="1"/>
  <c r="EC46" i="1"/>
  <c r="EC21" i="1"/>
  <c r="EC19" i="1"/>
  <c r="EC37" i="1"/>
  <c r="EC9" i="1"/>
  <c r="EC63" i="1"/>
  <c r="EC59" i="1"/>
  <c r="EC20" i="1"/>
  <c r="EC36" i="1"/>
  <c r="EC71" i="1"/>
  <c r="EC56" i="1"/>
  <c r="ED38" i="1"/>
  <c r="ED10" i="1"/>
  <c r="EC45" i="1"/>
  <c r="EC47" i="1"/>
  <c r="EC29" i="1"/>
  <c r="EC23" i="1"/>
  <c r="EC34" i="1"/>
  <c r="EC58" i="1"/>
  <c r="EC14" i="1"/>
  <c r="EC8" i="1"/>
  <c r="EC52" i="1"/>
  <c r="ED66" i="1"/>
  <c r="EC7" i="1"/>
  <c r="EC22" i="1"/>
  <c r="EC11" i="1"/>
  <c r="EC31" i="1"/>
  <c r="EC40" i="1"/>
  <c r="EC30" i="1"/>
  <c r="EC26" i="1"/>
  <c r="BJ44" i="1"/>
  <c r="CN44" i="1" s="1"/>
  <c r="ED39" i="1"/>
  <c r="ED77" i="1"/>
  <c r="AG20" i="1"/>
  <c r="BJ20" i="1"/>
  <c r="CN20" i="1" s="1"/>
  <c r="AG36" i="1"/>
  <c r="BJ36" i="1"/>
  <c r="CN36" i="1" s="1"/>
  <c r="BJ4" i="1"/>
  <c r="AF92" i="1"/>
  <c r="AG4" i="1"/>
  <c r="AG45" i="1"/>
  <c r="BJ45" i="1"/>
  <c r="CN45" i="1" s="1"/>
  <c r="AG63" i="1"/>
  <c r="BJ63" i="1"/>
  <c r="CN63" i="1" s="1"/>
  <c r="ED63" i="1" s="1"/>
  <c r="EC12" i="1"/>
  <c r="EC90" i="1"/>
  <c r="EC17" i="1"/>
  <c r="ED32" i="1"/>
  <c r="ED65" i="1"/>
  <c r="ED51" i="1"/>
  <c r="CN67" i="1"/>
  <c r="EC67" i="1"/>
  <c r="BJ37" i="1"/>
  <c r="CN37" i="1" s="1"/>
  <c r="AG37" i="1"/>
  <c r="BJ72" i="1"/>
  <c r="CN72" i="1" s="1"/>
  <c r="AG72" i="1"/>
  <c r="BJ35" i="1"/>
  <c r="CN35" i="1" s="1"/>
  <c r="AG35" i="1"/>
  <c r="BK76" i="1"/>
  <c r="CO76" i="1" s="1"/>
  <c r="AH76" i="1"/>
  <c r="AG9" i="1"/>
  <c r="BJ9" i="1"/>
  <c r="CN9" i="1" s="1"/>
  <c r="BJ46" i="1"/>
  <c r="CN46" i="1" s="1"/>
  <c r="AG46" i="1"/>
  <c r="CN69" i="1"/>
  <c r="EC69" i="1"/>
  <c r="AG34" i="1"/>
  <c r="BJ34" i="1"/>
  <c r="CN34" i="1" s="1"/>
  <c r="CO88" i="1"/>
  <c r="ED88" i="1"/>
  <c r="AG21" i="1"/>
  <c r="BJ21" i="1"/>
  <c r="CN21" i="1" s="1"/>
  <c r="BJ58" i="1"/>
  <c r="CN58" i="1" s="1"/>
  <c r="AG58" i="1"/>
  <c r="AG30" i="1"/>
  <c r="BJ30" i="1"/>
  <c r="CN30" i="1" s="1"/>
  <c r="AG26" i="1"/>
  <c r="BJ26" i="1"/>
  <c r="CN26" i="1" s="1"/>
  <c r="BK66" i="1"/>
  <c r="CO66" i="1" s="1"/>
  <c r="AH66" i="1"/>
  <c r="EC50" i="1"/>
  <c r="AG41" i="1"/>
  <c r="BJ41" i="1"/>
  <c r="CN41" i="1" s="1"/>
  <c r="BJ85" i="1"/>
  <c r="CN85" i="1" s="1"/>
  <c r="AG85" i="1"/>
  <c r="AG29" i="1"/>
  <c r="BJ29" i="1"/>
  <c r="CN29" i="1" s="1"/>
  <c r="EC6" i="1"/>
  <c r="AG13" i="1"/>
  <c r="BJ13" i="1"/>
  <c r="CN13" i="1" s="1"/>
  <c r="EC18" i="1"/>
  <c r="ED49" i="1"/>
  <c r="AG14" i="1"/>
  <c r="BJ14" i="1"/>
  <c r="CN14" i="1" s="1"/>
  <c r="BJ48" i="1"/>
  <c r="CN48" i="1" s="1"/>
  <c r="AG48" i="1"/>
  <c r="AG7" i="1"/>
  <c r="BJ7" i="1"/>
  <c r="CN7" i="1" s="1"/>
  <c r="AG22" i="1"/>
  <c r="BJ22" i="1"/>
  <c r="CN22" i="1" s="1"/>
  <c r="CN60" i="1"/>
  <c r="EC60" i="1"/>
  <c r="AG43" i="1"/>
  <c r="BJ43" i="1"/>
  <c r="CN43" i="1" s="1"/>
  <c r="AG28" i="1"/>
  <c r="BJ28" i="1"/>
  <c r="CN28" i="1" s="1"/>
  <c r="BI92" i="1"/>
  <c r="BJ40" i="1"/>
  <c r="CN40" i="1" s="1"/>
  <c r="AG40" i="1"/>
  <c r="BJ90" i="1"/>
  <c r="CN90" i="1" s="1"/>
  <c r="AG90" i="1"/>
  <c r="AH25" i="1"/>
  <c r="BK25" i="1"/>
  <c r="CO25" i="1" s="1"/>
  <c r="AG18" i="1"/>
  <c r="BJ18" i="1"/>
  <c r="CN18" i="1" s="1"/>
  <c r="AG17" i="1"/>
  <c r="BJ17" i="1"/>
  <c r="CN17" i="1" s="1"/>
  <c r="AG19" i="1"/>
  <c r="BJ19" i="1"/>
  <c r="CN19" i="1" s="1"/>
  <c r="EC44" i="1"/>
  <c r="ED83" i="1"/>
  <c r="AG12" i="1"/>
  <c r="BJ12" i="1"/>
  <c r="CN12" i="1" s="1"/>
  <c r="AG53" i="1"/>
  <c r="BJ53" i="1"/>
  <c r="CN53" i="1" s="1"/>
  <c r="AG24" i="1"/>
  <c r="BJ24" i="1"/>
  <c r="CN24" i="1" s="1"/>
  <c r="ED24" i="1" s="1"/>
  <c r="AG47" i="1"/>
  <c r="BJ47" i="1"/>
  <c r="CN47" i="1" s="1"/>
  <c r="AG15" i="1"/>
  <c r="BJ15" i="1"/>
  <c r="CN15" i="1" s="1"/>
  <c r="ED80" i="1"/>
  <c r="ED84" i="1"/>
  <c r="ED74" i="1"/>
  <c r="BJ64" i="1"/>
  <c r="CN64" i="1" s="1"/>
  <c r="AG64" i="1"/>
  <c r="BJ52" i="1"/>
  <c r="CN52" i="1" s="1"/>
  <c r="AG52" i="1"/>
  <c r="BJ71" i="1"/>
  <c r="CN71" i="1" s="1"/>
  <c r="AG71" i="1"/>
  <c r="AG11" i="1"/>
  <c r="BJ11" i="1"/>
  <c r="CN11" i="1" s="1"/>
  <c r="BJ31" i="1"/>
  <c r="CN31" i="1" s="1"/>
  <c r="AG31" i="1"/>
  <c r="BJ50" i="1"/>
  <c r="CN50" i="1" s="1"/>
  <c r="AG50" i="1"/>
  <c r="BJ56" i="1"/>
  <c r="CN56" i="1" s="1"/>
  <c r="AG56" i="1"/>
  <c r="BJ61" i="1"/>
  <c r="CN61" i="1" s="1"/>
  <c r="AG61" i="1"/>
  <c r="AH38" i="1"/>
  <c r="BK38" i="1"/>
  <c r="CO38" i="1" s="1"/>
  <c r="AH10" i="1"/>
  <c r="BK10" i="1"/>
  <c r="CO10" i="1" s="1"/>
  <c r="BJ79" i="1"/>
  <c r="CN79" i="1" s="1"/>
  <c r="AG79" i="1"/>
  <c r="AG23" i="1"/>
  <c r="BJ23" i="1"/>
  <c r="CN23" i="1" s="1"/>
  <c r="AG27" i="1"/>
  <c r="BJ27" i="1"/>
  <c r="CN27" i="1" s="1"/>
  <c r="CM4" i="1"/>
  <c r="CL92" i="1"/>
  <c r="EB4" i="1"/>
  <c r="EB92" i="1" s="1"/>
  <c r="CN62" i="1"/>
  <c r="EC62" i="1"/>
  <c r="AG8" i="1"/>
  <c r="BJ8" i="1"/>
  <c r="CN8" i="1" s="1"/>
  <c r="BJ81" i="1"/>
  <c r="CN81" i="1" s="1"/>
  <c r="ED81" i="1" s="1"/>
  <c r="AG81" i="1"/>
  <c r="BJ59" i="1"/>
  <c r="CN59" i="1" s="1"/>
  <c r="AG59" i="1"/>
  <c r="AG16" i="1"/>
  <c r="BJ16" i="1"/>
  <c r="CN16" i="1" s="1"/>
  <c r="AG6" i="1"/>
  <c r="BJ6" i="1"/>
  <c r="CN6" i="1" s="1"/>
  <c r="EC43" i="1"/>
  <c r="EC35" i="1"/>
  <c r="EE73" i="1"/>
  <c r="EE82" i="1"/>
  <c r="EE70" i="1"/>
  <c r="EE42" i="1"/>
  <c r="EE89" i="1"/>
  <c r="EE86" i="1"/>
  <c r="EE54" i="1"/>
  <c r="EE33" i="1"/>
  <c r="EE68" i="1"/>
  <c r="EE87" i="1"/>
  <c r="AG78" i="1"/>
  <c r="BK78" i="1" s="1"/>
  <c r="CO78" i="1" s="1"/>
  <c r="AG65" i="1"/>
  <c r="BK65" i="1" s="1"/>
  <c r="CO65" i="1" s="1"/>
  <c r="AH69" i="1"/>
  <c r="BL69" i="1" s="1"/>
  <c r="AG49" i="1"/>
  <c r="BK49" i="1" s="1"/>
  <c r="CO49" i="1" s="1"/>
  <c r="AG83" i="1"/>
  <c r="BK83" i="1" s="1"/>
  <c r="CO83" i="1" s="1"/>
  <c r="AG74" i="1"/>
  <c r="BK74" i="1" s="1"/>
  <c r="CO74" i="1" s="1"/>
  <c r="AG55" i="1"/>
  <c r="BK55" i="1" s="1"/>
  <c r="AH87" i="1"/>
  <c r="BL87" i="1" s="1"/>
  <c r="CP87" i="1" s="1"/>
  <c r="AH67" i="1"/>
  <c r="BL67" i="1" s="1"/>
  <c r="AH70" i="1"/>
  <c r="BL70" i="1" s="1"/>
  <c r="CP70" i="1" s="1"/>
  <c r="AH62" i="1"/>
  <c r="BL62" i="1" s="1"/>
  <c r="AG44" i="1"/>
  <c r="AH54" i="1"/>
  <c r="BL54" i="1" s="1"/>
  <c r="CP54" i="1" s="1"/>
  <c r="AH86" i="1"/>
  <c r="BL86" i="1" s="1"/>
  <c r="CP86" i="1" s="1"/>
  <c r="AI73" i="1"/>
  <c r="BM73" i="1" s="1"/>
  <c r="CQ73" i="1" s="1"/>
  <c r="AH60" i="1"/>
  <c r="BL60" i="1" s="1"/>
  <c r="AI42" i="1"/>
  <c r="BM42" i="1" s="1"/>
  <c r="CQ42" i="1" s="1"/>
  <c r="AH82" i="1"/>
  <c r="BL82" i="1" s="1"/>
  <c r="CP82" i="1" s="1"/>
  <c r="AG39" i="1"/>
  <c r="BK39" i="1" s="1"/>
  <c r="CO39" i="1" s="1"/>
  <c r="AG51" i="1"/>
  <c r="BK51" i="1" s="1"/>
  <c r="CO51" i="1" s="1"/>
  <c r="AG80" i="1"/>
  <c r="BK80" i="1" s="1"/>
  <c r="CO80" i="1" s="1"/>
  <c r="AH75" i="1"/>
  <c r="BL75" i="1" s="1"/>
  <c r="AG57" i="1"/>
  <c r="BK57" i="1" s="1"/>
  <c r="CO57" i="1" s="1"/>
  <c r="AI33" i="1"/>
  <c r="BM33" i="1" s="1"/>
  <c r="CQ33" i="1" s="1"/>
  <c r="AG32" i="1"/>
  <c r="BK32" i="1" s="1"/>
  <c r="CO32" i="1" s="1"/>
  <c r="AH68" i="1"/>
  <c r="BL68" i="1" s="1"/>
  <c r="CP68" i="1" s="1"/>
  <c r="AG84" i="1"/>
  <c r="BK84" i="1" s="1"/>
  <c r="CO84" i="1" s="1"/>
  <c r="AH89" i="1"/>
  <c r="BL89" i="1" s="1"/>
  <c r="CP89" i="1" s="1"/>
  <c r="AG77" i="1"/>
  <c r="BK77" i="1" s="1"/>
  <c r="CO77" i="1" s="1"/>
  <c r="AI88" i="1"/>
  <c r="BM88" i="1" s="1"/>
  <c r="CO55" i="1" l="1"/>
  <c r="EE55" i="1" s="1"/>
  <c r="CO75" i="1"/>
  <c r="EE75" i="1" s="1"/>
  <c r="BK5" i="1"/>
  <c r="CO5" i="1" s="1"/>
  <c r="EE5" i="1" s="1"/>
  <c r="AH5" i="1"/>
  <c r="EE84" i="1"/>
  <c r="ED59" i="1"/>
  <c r="ED61" i="1"/>
  <c r="ED6" i="1"/>
  <c r="ED27" i="1"/>
  <c r="EE10" i="1"/>
  <c r="ED11" i="1"/>
  <c r="ED43" i="1"/>
  <c r="ED7" i="1"/>
  <c r="ED13" i="1"/>
  <c r="ED29" i="1"/>
  <c r="ED41" i="1"/>
  <c r="ED58" i="1"/>
  <c r="ED45" i="1"/>
  <c r="ED20" i="1"/>
  <c r="EE74" i="1"/>
  <c r="ED79" i="1"/>
  <c r="ED71" i="1"/>
  <c r="ED47" i="1"/>
  <c r="ED48" i="1"/>
  <c r="ED30" i="1"/>
  <c r="ED34" i="1"/>
  <c r="ED16" i="1"/>
  <c r="ED23" i="1"/>
  <c r="EE38" i="1"/>
  <c r="ED28" i="1"/>
  <c r="ED22" i="1"/>
  <c r="ED14" i="1"/>
  <c r="EE66" i="1"/>
  <c r="ED9" i="1"/>
  <c r="ED36" i="1"/>
  <c r="ED8" i="1"/>
  <c r="ED64" i="1"/>
  <c r="ED18" i="1"/>
  <c r="ED21" i="1"/>
  <c r="ED56" i="1"/>
  <c r="ED50" i="1"/>
  <c r="ED31" i="1"/>
  <c r="ED52" i="1"/>
  <c r="ED15" i="1"/>
  <c r="ED12" i="1"/>
  <c r="ED17" i="1"/>
  <c r="EE25" i="1"/>
  <c r="ED85" i="1"/>
  <c r="BK44" i="1"/>
  <c r="CO44" i="1" s="1"/>
  <c r="AH8" i="1"/>
  <c r="BK8" i="1"/>
  <c r="CO8" i="1" s="1"/>
  <c r="AH11" i="1"/>
  <c r="BK11" i="1"/>
  <c r="CO11" i="1" s="1"/>
  <c r="AH15" i="1"/>
  <c r="BK15" i="1"/>
  <c r="CO15" i="1" s="1"/>
  <c r="EE15" i="1" s="1"/>
  <c r="BL66" i="1"/>
  <c r="CP66" i="1" s="1"/>
  <c r="AI66" i="1"/>
  <c r="BL76" i="1"/>
  <c r="AI76" i="1"/>
  <c r="ED90" i="1"/>
  <c r="BK4" i="1"/>
  <c r="AG92" i="1"/>
  <c r="AH4" i="1"/>
  <c r="ED37" i="1"/>
  <c r="ED46" i="1"/>
  <c r="CP76" i="1"/>
  <c r="EF76" i="1" s="1"/>
  <c r="EE51" i="1"/>
  <c r="EE65" i="1"/>
  <c r="EE57" i="1"/>
  <c r="EE77" i="1"/>
  <c r="AH16" i="1"/>
  <c r="BK16" i="1"/>
  <c r="CO16" i="1" s="1"/>
  <c r="BK81" i="1"/>
  <c r="CO81" i="1" s="1"/>
  <c r="AH81" i="1"/>
  <c r="CN4" i="1"/>
  <c r="CM92" i="1"/>
  <c r="EC4" i="1"/>
  <c r="EC92" i="1" s="1"/>
  <c r="AH23" i="1"/>
  <c r="BK23" i="1"/>
  <c r="CO23" i="1" s="1"/>
  <c r="BK56" i="1"/>
  <c r="CO56" i="1" s="1"/>
  <c r="AH56" i="1"/>
  <c r="BK50" i="1"/>
  <c r="CO50" i="1" s="1"/>
  <c r="AH50" i="1"/>
  <c r="BK31" i="1"/>
  <c r="CO31" i="1" s="1"/>
  <c r="AH31" i="1"/>
  <c r="BK52" i="1"/>
  <c r="CO52" i="1" s="1"/>
  <c r="AH52" i="1"/>
  <c r="AH18" i="1"/>
  <c r="BK18" i="1"/>
  <c r="CO18" i="1" s="1"/>
  <c r="AH13" i="1"/>
  <c r="BK13" i="1"/>
  <c r="CO13" i="1" s="1"/>
  <c r="AH30" i="1"/>
  <c r="BK30" i="1"/>
  <c r="CO30" i="1" s="1"/>
  <c r="AH21" i="1"/>
  <c r="BK21" i="1"/>
  <c r="CO21" i="1" s="1"/>
  <c r="AH34" i="1"/>
  <c r="BK34" i="1"/>
  <c r="CO34" i="1" s="1"/>
  <c r="AH20" i="1"/>
  <c r="BK20" i="1"/>
  <c r="CO20" i="1" s="1"/>
  <c r="ED44" i="1"/>
  <c r="EE49" i="1"/>
  <c r="AH7" i="1"/>
  <c r="BK7" i="1"/>
  <c r="CO7" i="1" s="1"/>
  <c r="ED35" i="1"/>
  <c r="BK37" i="1"/>
  <c r="CO37" i="1" s="1"/>
  <c r="AH37" i="1"/>
  <c r="ED26" i="1"/>
  <c r="ED19" i="1"/>
  <c r="ED72" i="1"/>
  <c r="EE80" i="1"/>
  <c r="EE32" i="1"/>
  <c r="BK59" i="1"/>
  <c r="CO59" i="1" s="1"/>
  <c r="AH59" i="1"/>
  <c r="CO62" i="1"/>
  <c r="ED62" i="1"/>
  <c r="BK79" i="1"/>
  <c r="CO79" i="1" s="1"/>
  <c r="AH79" i="1"/>
  <c r="AI38" i="1"/>
  <c r="BL38" i="1"/>
  <c r="CP38" i="1" s="1"/>
  <c r="AH12" i="1"/>
  <c r="BK12" i="1"/>
  <c r="CO12" i="1" s="1"/>
  <c r="AH19" i="1"/>
  <c r="BK19" i="1"/>
  <c r="CO19" i="1" s="1"/>
  <c r="BK40" i="1"/>
  <c r="CO40" i="1" s="1"/>
  <c r="AH40" i="1"/>
  <c r="AH28" i="1"/>
  <c r="BK28" i="1"/>
  <c r="CO28" i="1" s="1"/>
  <c r="CO60" i="1"/>
  <c r="ED60" i="1"/>
  <c r="AH22" i="1"/>
  <c r="BK22" i="1"/>
  <c r="CO22" i="1" s="1"/>
  <c r="AH29" i="1"/>
  <c r="BK29" i="1"/>
  <c r="CO29" i="1" s="1"/>
  <c r="AH41" i="1"/>
  <c r="BK41" i="1"/>
  <c r="CO41" i="1" s="1"/>
  <c r="BK58" i="1"/>
  <c r="CO58" i="1" s="1"/>
  <c r="AH58" i="1"/>
  <c r="BK35" i="1"/>
  <c r="CO35" i="1" s="1"/>
  <c r="AH35" i="1"/>
  <c r="CO67" i="1"/>
  <c r="ED67" i="1"/>
  <c r="AH63" i="1"/>
  <c r="BK63" i="1"/>
  <c r="CO63" i="1" s="1"/>
  <c r="AH45" i="1"/>
  <c r="BK45" i="1"/>
  <c r="CO45" i="1" s="1"/>
  <c r="BJ92" i="1"/>
  <c r="AH36" i="1"/>
  <c r="BK36" i="1"/>
  <c r="CO36" i="1" s="1"/>
  <c r="AI10" i="1"/>
  <c r="BL10" i="1"/>
  <c r="CP10" i="1" s="1"/>
  <c r="AH53" i="1"/>
  <c r="BK53" i="1"/>
  <c r="CO53" i="1" s="1"/>
  <c r="BK90" i="1"/>
  <c r="CO90" i="1" s="1"/>
  <c r="AH90" i="1"/>
  <c r="AH43" i="1"/>
  <c r="BK43" i="1"/>
  <c r="CO43" i="1" s="1"/>
  <c r="BK46" i="1"/>
  <c r="CO46" i="1" s="1"/>
  <c r="AH46" i="1"/>
  <c r="BK72" i="1"/>
  <c r="CO72" i="1" s="1"/>
  <c r="EE72" i="1" s="1"/>
  <c r="AH72" i="1"/>
  <c r="ED40" i="1"/>
  <c r="EE76" i="1"/>
  <c r="EE83" i="1"/>
  <c r="EE39" i="1"/>
  <c r="EE78" i="1"/>
  <c r="AH6" i="1"/>
  <c r="BK6" i="1"/>
  <c r="CO6" i="1" s="1"/>
  <c r="AH27" i="1"/>
  <c r="BK27" i="1"/>
  <c r="CO27" i="1" s="1"/>
  <c r="BK61" i="1"/>
  <c r="CO61" i="1" s="1"/>
  <c r="AH61" i="1"/>
  <c r="BK71" i="1"/>
  <c r="CO71" i="1" s="1"/>
  <c r="AH71" i="1"/>
  <c r="BK64" i="1"/>
  <c r="CO64" i="1" s="1"/>
  <c r="AH64" i="1"/>
  <c r="ED53" i="1"/>
  <c r="AH47" i="1"/>
  <c r="BK47" i="1"/>
  <c r="CO47" i="1" s="1"/>
  <c r="AH24" i="1"/>
  <c r="BK24" i="1"/>
  <c r="CO24" i="1" s="1"/>
  <c r="AH17" i="1"/>
  <c r="BK17" i="1"/>
  <c r="CO17" i="1" s="1"/>
  <c r="AI25" i="1"/>
  <c r="BL25" i="1"/>
  <c r="CP25" i="1" s="1"/>
  <c r="BK48" i="1"/>
  <c r="CO48" i="1" s="1"/>
  <c r="AH48" i="1"/>
  <c r="AH14" i="1"/>
  <c r="BK14" i="1"/>
  <c r="CO14" i="1" s="1"/>
  <c r="BK85" i="1"/>
  <c r="CO85" i="1" s="1"/>
  <c r="AH85" i="1"/>
  <c r="AH26" i="1"/>
  <c r="BK26" i="1"/>
  <c r="CO26" i="1" s="1"/>
  <c r="CP88" i="1"/>
  <c r="EE88" i="1"/>
  <c r="CO69" i="1"/>
  <c r="ED69" i="1"/>
  <c r="AH9" i="1"/>
  <c r="BK9" i="1"/>
  <c r="CO9" i="1" s="1"/>
  <c r="EF33" i="1"/>
  <c r="EF68" i="1"/>
  <c r="EF54" i="1"/>
  <c r="EF89" i="1"/>
  <c r="EF82" i="1"/>
  <c r="EF73" i="1"/>
  <c r="EF87" i="1"/>
  <c r="EF86" i="1"/>
  <c r="EF42" i="1"/>
  <c r="EF70" i="1"/>
  <c r="AH83" i="1"/>
  <c r="BL83" i="1" s="1"/>
  <c r="CP83" i="1" s="1"/>
  <c r="AH49" i="1"/>
  <c r="BL49" i="1" s="1"/>
  <c r="CP49" i="1" s="1"/>
  <c r="AI69" i="1"/>
  <c r="BM69" i="1" s="1"/>
  <c r="AH74" i="1"/>
  <c r="BL74" i="1" s="1"/>
  <c r="CP74" i="1" s="1"/>
  <c r="AH78" i="1"/>
  <c r="BL78" i="1" s="1"/>
  <c r="CP78" i="1" s="1"/>
  <c r="AH55" i="1"/>
  <c r="BL55" i="1" s="1"/>
  <c r="AH65" i="1"/>
  <c r="BL65" i="1" s="1"/>
  <c r="CP65" i="1" s="1"/>
  <c r="AI82" i="1"/>
  <c r="BM82" i="1" s="1"/>
  <c r="CQ82" i="1" s="1"/>
  <c r="AI87" i="1"/>
  <c r="BM87" i="1" s="1"/>
  <c r="CQ87" i="1" s="1"/>
  <c r="AH77" i="1"/>
  <c r="BL77" i="1" s="1"/>
  <c r="CP77" i="1" s="1"/>
  <c r="AI89" i="1"/>
  <c r="BM89" i="1" s="1"/>
  <c r="CQ89" i="1" s="1"/>
  <c r="AH84" i="1"/>
  <c r="BL84" i="1" s="1"/>
  <c r="CP84" i="1" s="1"/>
  <c r="AH32" i="1"/>
  <c r="BL32" i="1" s="1"/>
  <c r="CP32" i="1" s="1"/>
  <c r="AJ33" i="1"/>
  <c r="BN33" i="1" s="1"/>
  <c r="CR33" i="1" s="1"/>
  <c r="AH57" i="1"/>
  <c r="BL57" i="1" s="1"/>
  <c r="CP57" i="1" s="1"/>
  <c r="AI75" i="1"/>
  <c r="BM75" i="1" s="1"/>
  <c r="AH51" i="1"/>
  <c r="BL51" i="1" s="1"/>
  <c r="CP51" i="1" s="1"/>
  <c r="AH39" i="1"/>
  <c r="BL39" i="1" s="1"/>
  <c r="CP39" i="1" s="1"/>
  <c r="AJ73" i="1"/>
  <c r="BN73" i="1" s="1"/>
  <c r="CR73" i="1" s="1"/>
  <c r="AI86" i="1"/>
  <c r="BM86" i="1" s="1"/>
  <c r="CQ86" i="1" s="1"/>
  <c r="AI70" i="1"/>
  <c r="BM70" i="1" s="1"/>
  <c r="CQ70" i="1" s="1"/>
  <c r="AI67" i="1"/>
  <c r="BM67" i="1" s="1"/>
  <c r="AI68" i="1"/>
  <c r="BM68" i="1" s="1"/>
  <c r="CQ68" i="1" s="1"/>
  <c r="AH80" i="1"/>
  <c r="BL80" i="1" s="1"/>
  <c r="CP80" i="1" s="1"/>
  <c r="AJ42" i="1"/>
  <c r="BN42" i="1" s="1"/>
  <c r="CR42" i="1" s="1"/>
  <c r="AI60" i="1"/>
  <c r="BM60" i="1" s="1"/>
  <c r="AI54" i="1"/>
  <c r="BM54" i="1" s="1"/>
  <c r="CQ54" i="1" s="1"/>
  <c r="AH44" i="1"/>
  <c r="AI62" i="1"/>
  <c r="BM62" i="1" s="1"/>
  <c r="AJ88" i="1"/>
  <c r="BN88" i="1" s="1"/>
  <c r="CP55" i="1" l="1"/>
  <c r="EF55" i="1" s="1"/>
  <c r="CP75" i="1"/>
  <c r="EF75" i="1" s="1"/>
  <c r="BL5" i="1"/>
  <c r="CP5" i="1" s="1"/>
  <c r="EF5" i="1" s="1"/>
  <c r="AI5" i="1"/>
  <c r="EF78" i="1"/>
  <c r="EE6" i="1"/>
  <c r="EE90" i="1"/>
  <c r="EE45" i="1"/>
  <c r="EE79" i="1"/>
  <c r="EE26" i="1"/>
  <c r="EE14" i="1"/>
  <c r="EF25" i="1"/>
  <c r="EE71" i="1"/>
  <c r="EE43" i="1"/>
  <c r="EE53" i="1"/>
  <c r="EF10" i="1"/>
  <c r="EE22" i="1"/>
  <c r="EE19" i="1"/>
  <c r="EF38" i="1"/>
  <c r="EE20" i="1"/>
  <c r="EE13" i="1"/>
  <c r="EE18" i="1"/>
  <c r="EE50" i="1"/>
  <c r="EE16" i="1"/>
  <c r="EE8" i="1"/>
  <c r="EE59" i="1"/>
  <c r="EF74" i="1"/>
  <c r="EE85" i="1"/>
  <c r="EE27" i="1"/>
  <c r="EE63" i="1"/>
  <c r="EE35" i="1"/>
  <c r="EE58" i="1"/>
  <c r="EE40" i="1"/>
  <c r="EE37" i="1"/>
  <c r="EE23" i="1"/>
  <c r="EF66" i="1"/>
  <c r="EE48" i="1"/>
  <c r="EE46" i="1"/>
  <c r="EE17" i="1"/>
  <c r="EE47" i="1"/>
  <c r="EE64" i="1"/>
  <c r="EE61" i="1"/>
  <c r="EE36" i="1"/>
  <c r="EE41" i="1"/>
  <c r="EE12" i="1"/>
  <c r="EE34" i="1"/>
  <c r="EE30" i="1"/>
  <c r="EE52" i="1"/>
  <c r="EE11" i="1"/>
  <c r="BL44" i="1"/>
  <c r="CP44" i="1" s="1"/>
  <c r="BL85" i="1"/>
  <c r="CP85" i="1" s="1"/>
  <c r="AI85" i="1"/>
  <c r="AI17" i="1"/>
  <c r="BL17" i="1"/>
  <c r="CP17" i="1" s="1"/>
  <c r="EF17" i="1" s="1"/>
  <c r="EE24" i="1"/>
  <c r="AI28" i="1"/>
  <c r="BL28" i="1"/>
  <c r="CP28" i="1" s="1"/>
  <c r="EF28" i="1" s="1"/>
  <c r="CP62" i="1"/>
  <c r="EE62" i="1"/>
  <c r="BL31" i="1"/>
  <c r="CP31" i="1" s="1"/>
  <c r="EF31" i="1" s="1"/>
  <c r="AI31" i="1"/>
  <c r="AI15" i="1"/>
  <c r="BL15" i="1"/>
  <c r="CP15" i="1" s="1"/>
  <c r="EF15" i="1" s="1"/>
  <c r="EE21" i="1"/>
  <c r="EE9" i="1"/>
  <c r="EE29" i="1"/>
  <c r="EF32" i="1"/>
  <c r="EF77" i="1"/>
  <c r="CP69" i="1"/>
  <c r="EE69" i="1"/>
  <c r="AI26" i="1"/>
  <c r="BL26" i="1"/>
  <c r="CP26" i="1" s="1"/>
  <c r="AI14" i="1"/>
  <c r="BL14" i="1"/>
  <c r="CP14" i="1" s="1"/>
  <c r="AI6" i="1"/>
  <c r="BL6" i="1"/>
  <c r="CP6" i="1" s="1"/>
  <c r="BL72" i="1"/>
  <c r="CP72" i="1" s="1"/>
  <c r="AI72" i="1"/>
  <c r="AI36" i="1"/>
  <c r="BL36" i="1"/>
  <c r="CP36" i="1" s="1"/>
  <c r="AI63" i="1"/>
  <c r="BL63" i="1"/>
  <c r="CP63" i="1" s="1"/>
  <c r="BL79" i="1"/>
  <c r="CP79" i="1" s="1"/>
  <c r="AI79" i="1"/>
  <c r="BL59" i="1"/>
  <c r="CP59" i="1" s="1"/>
  <c r="AI59" i="1"/>
  <c r="AI34" i="1"/>
  <c r="BL34" i="1"/>
  <c r="CP34" i="1" s="1"/>
  <c r="AI30" i="1"/>
  <c r="BL30" i="1"/>
  <c r="CP30" i="1" s="1"/>
  <c r="AI23" i="1"/>
  <c r="BL23" i="1"/>
  <c r="CP23" i="1" s="1"/>
  <c r="BL81" i="1"/>
  <c r="CP81" i="1" s="1"/>
  <c r="EF81" i="1" s="1"/>
  <c r="AI81" i="1"/>
  <c r="AI16" i="1"/>
  <c r="BL16" i="1"/>
  <c r="CP16" i="1" s="1"/>
  <c r="BK92" i="1"/>
  <c r="BM76" i="1"/>
  <c r="CQ76" i="1" s="1"/>
  <c r="AJ76" i="1"/>
  <c r="BL71" i="1"/>
  <c r="CP71" i="1" s="1"/>
  <c r="AI71" i="1"/>
  <c r="BL90" i="1"/>
  <c r="CP90" i="1" s="1"/>
  <c r="AI90" i="1"/>
  <c r="AI22" i="1"/>
  <c r="BL22" i="1"/>
  <c r="CP22" i="1" s="1"/>
  <c r="AI19" i="1"/>
  <c r="BL19" i="1"/>
  <c r="CP19" i="1" s="1"/>
  <c r="AJ38" i="1"/>
  <c r="BM38" i="1"/>
  <c r="CQ38" i="1" s="1"/>
  <c r="BL52" i="1"/>
  <c r="CP52" i="1" s="1"/>
  <c r="AI52" i="1"/>
  <c r="CO4" i="1"/>
  <c r="CN92" i="1"/>
  <c r="ED4" i="1"/>
  <c r="ED92" i="1" s="1"/>
  <c r="AI8" i="1"/>
  <c r="BL8" i="1"/>
  <c r="CP8" i="1" s="1"/>
  <c r="EE44" i="1"/>
  <c r="EE31" i="1"/>
  <c r="EF39" i="1"/>
  <c r="EF83" i="1"/>
  <c r="AJ25" i="1"/>
  <c r="BM25" i="1"/>
  <c r="CQ25" i="1" s="1"/>
  <c r="AI24" i="1"/>
  <c r="BL24" i="1"/>
  <c r="CP24" i="1" s="1"/>
  <c r="BL64" i="1"/>
  <c r="CP64" i="1" s="1"/>
  <c r="AI64" i="1"/>
  <c r="BL61" i="1"/>
  <c r="CP61" i="1" s="1"/>
  <c r="AI61" i="1"/>
  <c r="AI45" i="1"/>
  <c r="BL45" i="1"/>
  <c r="CP45" i="1" s="1"/>
  <c r="AI41" i="1"/>
  <c r="BL41" i="1"/>
  <c r="CP41" i="1" s="1"/>
  <c r="CP60" i="1"/>
  <c r="EE60" i="1"/>
  <c r="AI12" i="1"/>
  <c r="BL12" i="1"/>
  <c r="CP12" i="1" s="1"/>
  <c r="AI7" i="1"/>
  <c r="BL7" i="1"/>
  <c r="CP7" i="1" s="1"/>
  <c r="BL50" i="1"/>
  <c r="CP50" i="1" s="1"/>
  <c r="AI50" i="1"/>
  <c r="EE81" i="1"/>
  <c r="AI11" i="1"/>
  <c r="BL11" i="1"/>
  <c r="CP11" i="1" s="1"/>
  <c r="AI47" i="1"/>
  <c r="BL47" i="1"/>
  <c r="CP47" i="1" s="1"/>
  <c r="AI29" i="1"/>
  <c r="BL29" i="1"/>
  <c r="CP29" i="1" s="1"/>
  <c r="BL56" i="1"/>
  <c r="CP56" i="1" s="1"/>
  <c r="AI56" i="1"/>
  <c r="EE56" i="1"/>
  <c r="EE28" i="1"/>
  <c r="EF49" i="1"/>
  <c r="EF80" i="1"/>
  <c r="EF57" i="1"/>
  <c r="EF65" i="1"/>
  <c r="EF51" i="1"/>
  <c r="EF84" i="1"/>
  <c r="AI9" i="1"/>
  <c r="BL9" i="1"/>
  <c r="CP9" i="1" s="1"/>
  <c r="CQ88" i="1"/>
  <c r="EF88" i="1"/>
  <c r="BL48" i="1"/>
  <c r="CP48" i="1" s="1"/>
  <c r="AI48" i="1"/>
  <c r="AI27" i="1"/>
  <c r="BL27" i="1"/>
  <c r="CP27" i="1" s="1"/>
  <c r="BL46" i="1"/>
  <c r="CP46" i="1" s="1"/>
  <c r="AI46" i="1"/>
  <c r="AI43" i="1"/>
  <c r="BL43" i="1"/>
  <c r="CP43" i="1" s="1"/>
  <c r="AI53" i="1"/>
  <c r="BL53" i="1"/>
  <c r="CP53" i="1" s="1"/>
  <c r="AJ10" i="1"/>
  <c r="BM10" i="1"/>
  <c r="CQ10" i="1" s="1"/>
  <c r="CP67" i="1"/>
  <c r="EE67" i="1"/>
  <c r="BL35" i="1"/>
  <c r="CP35" i="1" s="1"/>
  <c r="AI35" i="1"/>
  <c r="BL58" i="1"/>
  <c r="CP58" i="1" s="1"/>
  <c r="AI58" i="1"/>
  <c r="BL40" i="1"/>
  <c r="CP40" i="1" s="1"/>
  <c r="AI40" i="1"/>
  <c r="BL37" i="1"/>
  <c r="CP37" i="1" s="1"/>
  <c r="AI37" i="1"/>
  <c r="AI20" i="1"/>
  <c r="BL20" i="1"/>
  <c r="CP20" i="1" s="1"/>
  <c r="EF20" i="1" s="1"/>
  <c r="AI21" i="1"/>
  <c r="BL21" i="1"/>
  <c r="CP21" i="1" s="1"/>
  <c r="AI13" i="1"/>
  <c r="BL13" i="1"/>
  <c r="CP13" i="1" s="1"/>
  <c r="AI18" i="1"/>
  <c r="BL18" i="1"/>
  <c r="CP18" i="1" s="1"/>
  <c r="BL4" i="1"/>
  <c r="AH92" i="1"/>
  <c r="AI4" i="1"/>
  <c r="BM66" i="1"/>
  <c r="CQ66" i="1" s="1"/>
  <c r="AJ66" i="1"/>
  <c r="EE7" i="1"/>
  <c r="EG86" i="1"/>
  <c r="EG87" i="1"/>
  <c r="EG73" i="1"/>
  <c r="EG54" i="1"/>
  <c r="EG33" i="1"/>
  <c r="EG70" i="1"/>
  <c r="EG42" i="1"/>
  <c r="EG82" i="1"/>
  <c r="EG89" i="1"/>
  <c r="EG68" i="1"/>
  <c r="AI55" i="1"/>
  <c r="BM55" i="1" s="1"/>
  <c r="AJ69" i="1"/>
  <c r="BN69" i="1" s="1"/>
  <c r="AI49" i="1"/>
  <c r="BM49" i="1" s="1"/>
  <c r="CQ49" i="1" s="1"/>
  <c r="AI65" i="1"/>
  <c r="BM65" i="1" s="1"/>
  <c r="CQ65" i="1" s="1"/>
  <c r="AI78" i="1"/>
  <c r="BM78" i="1" s="1"/>
  <c r="CQ78" i="1" s="1"/>
  <c r="AI74" i="1"/>
  <c r="BM74" i="1" s="1"/>
  <c r="CQ74" i="1" s="1"/>
  <c r="AI83" i="1"/>
  <c r="BM83" i="1" s="1"/>
  <c r="CQ83" i="1" s="1"/>
  <c r="AJ62" i="1"/>
  <c r="BN62" i="1" s="1"/>
  <c r="AJ60" i="1"/>
  <c r="BN60" i="1" s="1"/>
  <c r="AJ70" i="1"/>
  <c r="BN70" i="1" s="1"/>
  <c r="CR70" i="1" s="1"/>
  <c r="AI51" i="1"/>
  <c r="BM51" i="1" s="1"/>
  <c r="CQ51" i="1" s="1"/>
  <c r="AJ75" i="1"/>
  <c r="BN75" i="1" s="1"/>
  <c r="AK33" i="1"/>
  <c r="BO33" i="1" s="1"/>
  <c r="CS33" i="1" s="1"/>
  <c r="AI44" i="1"/>
  <c r="AJ54" i="1"/>
  <c r="BN54" i="1" s="1"/>
  <c r="CR54" i="1" s="1"/>
  <c r="AK42" i="1"/>
  <c r="BO42" i="1" s="1"/>
  <c r="CS42" i="1" s="1"/>
  <c r="AI80" i="1"/>
  <c r="BM80" i="1" s="1"/>
  <c r="CQ80" i="1" s="1"/>
  <c r="AJ68" i="1"/>
  <c r="BN68" i="1" s="1"/>
  <c r="CR68" i="1" s="1"/>
  <c r="AJ67" i="1"/>
  <c r="BN67" i="1" s="1"/>
  <c r="AJ86" i="1"/>
  <c r="BN86" i="1" s="1"/>
  <c r="CR86" i="1" s="1"/>
  <c r="AK73" i="1"/>
  <c r="BO73" i="1" s="1"/>
  <c r="CS73" i="1" s="1"/>
  <c r="AI39" i="1"/>
  <c r="BM39" i="1" s="1"/>
  <c r="CQ39" i="1" s="1"/>
  <c r="AI57" i="1"/>
  <c r="BM57" i="1" s="1"/>
  <c r="CQ57" i="1" s="1"/>
  <c r="AI32" i="1"/>
  <c r="BM32" i="1" s="1"/>
  <c r="CQ32" i="1" s="1"/>
  <c r="AI84" i="1"/>
  <c r="BM84" i="1" s="1"/>
  <c r="CQ84" i="1" s="1"/>
  <c r="AJ89" i="1"/>
  <c r="BN89" i="1" s="1"/>
  <c r="CR89" i="1" s="1"/>
  <c r="AI77" i="1"/>
  <c r="BM77" i="1" s="1"/>
  <c r="CQ77" i="1" s="1"/>
  <c r="AJ87" i="1"/>
  <c r="BN87" i="1" s="1"/>
  <c r="CR87" i="1" s="1"/>
  <c r="AJ82" i="1"/>
  <c r="BN82" i="1" s="1"/>
  <c r="CR82" i="1" s="1"/>
  <c r="AK88" i="1"/>
  <c r="BO88" i="1" s="1"/>
  <c r="CQ55" i="1" l="1"/>
  <c r="EG55" i="1" s="1"/>
  <c r="CQ75" i="1"/>
  <c r="EG75" i="1" s="1"/>
  <c r="AJ5" i="1"/>
  <c r="BM5" i="1"/>
  <c r="CQ5" i="1" s="1"/>
  <c r="EG5" i="1" s="1"/>
  <c r="BL92" i="1"/>
  <c r="EF50" i="1"/>
  <c r="EF45" i="1"/>
  <c r="EF19" i="1"/>
  <c r="EF59" i="1"/>
  <c r="EG80" i="1"/>
  <c r="EG51" i="1"/>
  <c r="EF18" i="1"/>
  <c r="EF21" i="1"/>
  <c r="EF37" i="1"/>
  <c r="EF58" i="1"/>
  <c r="EF46" i="1"/>
  <c r="EF48" i="1"/>
  <c r="EF90" i="1"/>
  <c r="EF23" i="1"/>
  <c r="EF63" i="1"/>
  <c r="EF26" i="1"/>
  <c r="EG76" i="1"/>
  <c r="EG65" i="1"/>
  <c r="EG66" i="1"/>
  <c r="EF13" i="1"/>
  <c r="EF40" i="1"/>
  <c r="EF35" i="1"/>
  <c r="EF29" i="1"/>
  <c r="EF47" i="1"/>
  <c r="EF7" i="1"/>
  <c r="EF61" i="1"/>
  <c r="EF64" i="1"/>
  <c r="EF8" i="1"/>
  <c r="EF36" i="1"/>
  <c r="EF6" i="1"/>
  <c r="EF14" i="1"/>
  <c r="EF12" i="1"/>
  <c r="EF53" i="1"/>
  <c r="EF9" i="1"/>
  <c r="EF24" i="1"/>
  <c r="EG38" i="1"/>
  <c r="EF22" i="1"/>
  <c r="EF71" i="1"/>
  <c r="EF16" i="1"/>
  <c r="EF79" i="1"/>
  <c r="EF85" i="1"/>
  <c r="CQ67" i="1"/>
  <c r="EF67" i="1"/>
  <c r="AJ30" i="1"/>
  <c r="BM30" i="1"/>
  <c r="CQ30" i="1" s="1"/>
  <c r="EG30" i="1" s="1"/>
  <c r="EF11" i="1"/>
  <c r="EF41" i="1"/>
  <c r="EF56" i="1"/>
  <c r="BM44" i="1"/>
  <c r="CQ44" i="1" s="1"/>
  <c r="EG44" i="1" s="1"/>
  <c r="EG83" i="1"/>
  <c r="BN66" i="1"/>
  <c r="CR66" i="1" s="1"/>
  <c r="AK66" i="1"/>
  <c r="AJ13" i="1"/>
  <c r="BM13" i="1"/>
  <c r="CQ13" i="1" s="1"/>
  <c r="BM37" i="1"/>
  <c r="CQ37" i="1" s="1"/>
  <c r="AJ37" i="1"/>
  <c r="BM58" i="1"/>
  <c r="CQ58" i="1" s="1"/>
  <c r="AJ58" i="1"/>
  <c r="BM46" i="1"/>
  <c r="CQ46" i="1" s="1"/>
  <c r="AJ46" i="1"/>
  <c r="BM48" i="1"/>
  <c r="CQ48" i="1" s="1"/>
  <c r="EG48" i="1" s="1"/>
  <c r="AJ48" i="1"/>
  <c r="CR88" i="1"/>
  <c r="EG88" i="1"/>
  <c r="BM61" i="1"/>
  <c r="CQ61" i="1" s="1"/>
  <c r="AJ61" i="1"/>
  <c r="BM64" i="1"/>
  <c r="CQ64" i="1" s="1"/>
  <c r="AJ64" i="1"/>
  <c r="AK38" i="1"/>
  <c r="BN38" i="1"/>
  <c r="CR38" i="1" s="1"/>
  <c r="AJ22" i="1"/>
  <c r="BM22" i="1"/>
  <c r="CQ22" i="1" s="1"/>
  <c r="BN76" i="1"/>
  <c r="CR76" i="1" s="1"/>
  <c r="AK76" i="1"/>
  <c r="AJ16" i="1"/>
  <c r="BM16" i="1"/>
  <c r="CQ16" i="1" s="1"/>
  <c r="BM59" i="1"/>
  <c r="CQ59" i="1" s="1"/>
  <c r="AJ59" i="1"/>
  <c r="AJ36" i="1"/>
  <c r="BM36" i="1"/>
  <c r="CQ36" i="1" s="1"/>
  <c r="AJ6" i="1"/>
  <c r="BM6" i="1"/>
  <c r="CQ6" i="1" s="1"/>
  <c r="AJ14" i="1"/>
  <c r="BM14" i="1"/>
  <c r="CQ14" i="1" s="1"/>
  <c r="CQ69" i="1"/>
  <c r="EF69" i="1"/>
  <c r="AJ15" i="1"/>
  <c r="BM15" i="1"/>
  <c r="CQ15" i="1" s="1"/>
  <c r="AJ28" i="1"/>
  <c r="BM28" i="1"/>
  <c r="CQ28" i="1" s="1"/>
  <c r="BM85" i="1"/>
  <c r="CQ85" i="1" s="1"/>
  <c r="AJ85" i="1"/>
  <c r="AJ53" i="1"/>
  <c r="BM53" i="1"/>
  <c r="CQ53" i="1" s="1"/>
  <c r="AJ29" i="1"/>
  <c r="BM29" i="1"/>
  <c r="CQ29" i="1" s="1"/>
  <c r="AJ11" i="1"/>
  <c r="BM11" i="1"/>
  <c r="CQ11" i="1" s="1"/>
  <c r="AJ12" i="1"/>
  <c r="BM12" i="1"/>
  <c r="CQ12" i="1" s="1"/>
  <c r="AJ45" i="1"/>
  <c r="BM45" i="1"/>
  <c r="CQ45" i="1" s="1"/>
  <c r="AJ23" i="1"/>
  <c r="BM23" i="1"/>
  <c r="CQ23" i="1" s="1"/>
  <c r="BM72" i="1"/>
  <c r="CQ72" i="1" s="1"/>
  <c r="AJ72" i="1"/>
  <c r="EF34" i="1"/>
  <c r="EG10" i="1"/>
  <c r="EG77" i="1"/>
  <c r="EG32" i="1"/>
  <c r="EG39" i="1"/>
  <c r="EG78" i="1"/>
  <c r="AJ18" i="1"/>
  <c r="BM18" i="1"/>
  <c r="CQ18" i="1" s="1"/>
  <c r="AJ21" i="1"/>
  <c r="BM21" i="1"/>
  <c r="CQ21" i="1" s="1"/>
  <c r="BM40" i="1"/>
  <c r="CQ40" i="1" s="1"/>
  <c r="AJ40" i="1"/>
  <c r="BM35" i="1"/>
  <c r="CQ35" i="1" s="1"/>
  <c r="AJ35" i="1"/>
  <c r="AJ9" i="1"/>
  <c r="BM9" i="1"/>
  <c r="CQ9" i="1" s="1"/>
  <c r="AJ47" i="1"/>
  <c r="BM47" i="1"/>
  <c r="CQ47" i="1" s="1"/>
  <c r="AJ7" i="1"/>
  <c r="BM7" i="1"/>
  <c r="CQ7" i="1" s="1"/>
  <c r="AJ8" i="1"/>
  <c r="BM8" i="1"/>
  <c r="CQ8" i="1" s="1"/>
  <c r="CP4" i="1"/>
  <c r="CO92" i="1"/>
  <c r="EE4" i="1"/>
  <c r="EE92" i="1" s="1"/>
  <c r="AJ19" i="1"/>
  <c r="BM19" i="1"/>
  <c r="CQ19" i="1" s="1"/>
  <c r="BM71" i="1"/>
  <c r="CQ71" i="1" s="1"/>
  <c r="AJ71" i="1"/>
  <c r="BM81" i="1"/>
  <c r="CQ81" i="1" s="1"/>
  <c r="AJ81" i="1"/>
  <c r="BM79" i="1"/>
  <c r="CQ79" i="1" s="1"/>
  <c r="AJ79" i="1"/>
  <c r="AJ63" i="1"/>
  <c r="BM63" i="1"/>
  <c r="CQ63" i="1" s="1"/>
  <c r="EG63" i="1" s="1"/>
  <c r="AJ26" i="1"/>
  <c r="BM26" i="1"/>
  <c r="CQ26" i="1" s="1"/>
  <c r="CQ62" i="1"/>
  <c r="EF62" i="1"/>
  <c r="EF44" i="1"/>
  <c r="EG49" i="1"/>
  <c r="AJ27" i="1"/>
  <c r="BM27" i="1"/>
  <c r="CQ27" i="1" s="1"/>
  <c r="AK25" i="1"/>
  <c r="BN25" i="1"/>
  <c r="CR25" i="1" s="1"/>
  <c r="EF27" i="1"/>
  <c r="EF43" i="1"/>
  <c r="EG74" i="1"/>
  <c r="EG25" i="1"/>
  <c r="EG84" i="1"/>
  <c r="EG57" i="1"/>
  <c r="BM4" i="1"/>
  <c r="AI92" i="1"/>
  <c r="AJ4" i="1"/>
  <c r="AJ20" i="1"/>
  <c r="BM20" i="1"/>
  <c r="CQ20" i="1" s="1"/>
  <c r="EG20" i="1" s="1"/>
  <c r="AK10" i="1"/>
  <c r="BN10" i="1"/>
  <c r="CR10" i="1" s="1"/>
  <c r="AJ43" i="1"/>
  <c r="BM43" i="1"/>
  <c r="CQ43" i="1" s="1"/>
  <c r="EF52" i="1"/>
  <c r="BM56" i="1"/>
  <c r="CQ56" i="1" s="1"/>
  <c r="AJ56" i="1"/>
  <c r="EF72" i="1"/>
  <c r="BM50" i="1"/>
  <c r="CQ50" i="1" s="1"/>
  <c r="AJ50" i="1"/>
  <c r="CQ60" i="1"/>
  <c r="EF60" i="1"/>
  <c r="AJ41" i="1"/>
  <c r="BM41" i="1"/>
  <c r="CQ41" i="1" s="1"/>
  <c r="AJ24" i="1"/>
  <c r="BM24" i="1"/>
  <c r="CQ24" i="1" s="1"/>
  <c r="BM52" i="1"/>
  <c r="CQ52" i="1" s="1"/>
  <c r="AJ52" i="1"/>
  <c r="BM90" i="1"/>
  <c r="CQ90" i="1" s="1"/>
  <c r="AJ90" i="1"/>
  <c r="AJ34" i="1"/>
  <c r="BM34" i="1"/>
  <c r="CQ34" i="1" s="1"/>
  <c r="BM31" i="1"/>
  <c r="CQ31" i="1" s="1"/>
  <c r="AJ31" i="1"/>
  <c r="AJ17" i="1"/>
  <c r="BM17" i="1"/>
  <c r="CQ17" i="1" s="1"/>
  <c r="EF30" i="1"/>
  <c r="EH70" i="1"/>
  <c r="EH68" i="1"/>
  <c r="EH89" i="1"/>
  <c r="EH42" i="1"/>
  <c r="EH73" i="1"/>
  <c r="EH82" i="1"/>
  <c r="EH33" i="1"/>
  <c r="EH54" i="1"/>
  <c r="EH87" i="1"/>
  <c r="EH86" i="1"/>
  <c r="AJ83" i="1"/>
  <c r="BN83" i="1" s="1"/>
  <c r="CR83" i="1" s="1"/>
  <c r="AJ78" i="1"/>
  <c r="BN78" i="1" s="1"/>
  <c r="CR78" i="1" s="1"/>
  <c r="AJ65" i="1"/>
  <c r="BN65" i="1" s="1"/>
  <c r="CR65" i="1" s="1"/>
  <c r="AJ49" i="1"/>
  <c r="BN49" i="1" s="1"/>
  <c r="CR49" i="1" s="1"/>
  <c r="AJ74" i="1"/>
  <c r="BN74" i="1" s="1"/>
  <c r="CR74" i="1" s="1"/>
  <c r="AK69" i="1"/>
  <c r="BO69" i="1" s="1"/>
  <c r="AJ55" i="1"/>
  <c r="BN55" i="1" s="1"/>
  <c r="CR55" i="1" s="1"/>
  <c r="AK86" i="1"/>
  <c r="BO86" i="1" s="1"/>
  <c r="CS86" i="1" s="1"/>
  <c r="AK87" i="1"/>
  <c r="BO87" i="1" s="1"/>
  <c r="CS87" i="1" s="1"/>
  <c r="AK89" i="1"/>
  <c r="BO89" i="1" s="1"/>
  <c r="CS89" i="1" s="1"/>
  <c r="AJ32" i="1"/>
  <c r="BN32" i="1" s="1"/>
  <c r="CR32" i="1" s="1"/>
  <c r="AK67" i="1"/>
  <c r="BO67" i="1" s="1"/>
  <c r="AK68" i="1"/>
  <c r="BO68" i="1" s="1"/>
  <c r="CS68" i="1" s="1"/>
  <c r="AJ44" i="1"/>
  <c r="AK60" i="1"/>
  <c r="BO60" i="1" s="1"/>
  <c r="AK62" i="1"/>
  <c r="BO62" i="1" s="1"/>
  <c r="AJ77" i="1"/>
  <c r="BN77" i="1" s="1"/>
  <c r="CR77" i="1" s="1"/>
  <c r="AK82" i="1"/>
  <c r="BO82" i="1" s="1"/>
  <c r="CS82" i="1" s="1"/>
  <c r="AJ84" i="1"/>
  <c r="BN84" i="1" s="1"/>
  <c r="CR84" i="1" s="1"/>
  <c r="AJ57" i="1"/>
  <c r="BN57" i="1" s="1"/>
  <c r="CR57" i="1" s="1"/>
  <c r="AJ39" i="1"/>
  <c r="BN39" i="1" s="1"/>
  <c r="CR39" i="1" s="1"/>
  <c r="AJ80" i="1"/>
  <c r="BN80" i="1" s="1"/>
  <c r="CR80" i="1" s="1"/>
  <c r="AK54" i="1"/>
  <c r="BO54" i="1" s="1"/>
  <c r="CS54" i="1" s="1"/>
  <c r="AK75" i="1"/>
  <c r="BO75" i="1" s="1"/>
  <c r="AJ51" i="1"/>
  <c r="BN51" i="1" s="1"/>
  <c r="CR51" i="1" s="1"/>
  <c r="AK70" i="1"/>
  <c r="BO70" i="1" s="1"/>
  <c r="CS70" i="1" s="1"/>
  <c r="CR75" i="1" l="1"/>
  <c r="EH75" i="1" s="1"/>
  <c r="BN5" i="1"/>
  <c r="CR5" i="1" s="1"/>
  <c r="EH5" i="1" s="1"/>
  <c r="AK5" i="1"/>
  <c r="EG71" i="1"/>
  <c r="EG9" i="1"/>
  <c r="EG53" i="1"/>
  <c r="EG14" i="1"/>
  <c r="EG13" i="1"/>
  <c r="EG41" i="1"/>
  <c r="EG50" i="1"/>
  <c r="EG56" i="1"/>
  <c r="EG19" i="1"/>
  <c r="EG40" i="1"/>
  <c r="EH76" i="1"/>
  <c r="EG64" i="1"/>
  <c r="EG46" i="1"/>
  <c r="EG37" i="1"/>
  <c r="EH66" i="1"/>
  <c r="EG7" i="1"/>
  <c r="EG11" i="1"/>
  <c r="EG36" i="1"/>
  <c r="EG31" i="1"/>
  <c r="EG52" i="1"/>
  <c r="EH10" i="1"/>
  <c r="EG27" i="1"/>
  <c r="EG26" i="1"/>
  <c r="EG79" i="1"/>
  <c r="EG23" i="1"/>
  <c r="EG12" i="1"/>
  <c r="EG29" i="1"/>
  <c r="EG28" i="1"/>
  <c r="EG6" i="1"/>
  <c r="EG16" i="1"/>
  <c r="EH38" i="1"/>
  <c r="EG43" i="1"/>
  <c r="EG8" i="1"/>
  <c r="EG18" i="1"/>
  <c r="EG15" i="1"/>
  <c r="EG17" i="1"/>
  <c r="EG34" i="1"/>
  <c r="EG35" i="1"/>
  <c r="EG85" i="1"/>
  <c r="EG61" i="1"/>
  <c r="AK47" i="1"/>
  <c r="BN47" i="1"/>
  <c r="CR47" i="1" s="1"/>
  <c r="AK23" i="1"/>
  <c r="BN23" i="1"/>
  <c r="CR23" i="1" s="1"/>
  <c r="AK13" i="1"/>
  <c r="BN13" i="1"/>
  <c r="CR13" i="1" s="1"/>
  <c r="EG47" i="1"/>
  <c r="EG58" i="1"/>
  <c r="EG21" i="1"/>
  <c r="EG59" i="1"/>
  <c r="EG45" i="1"/>
  <c r="BN44" i="1"/>
  <c r="CR44" i="1" s="1"/>
  <c r="EH44" i="1" s="1"/>
  <c r="EH49" i="1"/>
  <c r="EH74" i="1"/>
  <c r="EH39" i="1"/>
  <c r="EH77" i="1"/>
  <c r="BN90" i="1"/>
  <c r="CR90" i="1" s="1"/>
  <c r="AK90" i="1"/>
  <c r="AK41" i="1"/>
  <c r="BN41" i="1"/>
  <c r="CR41" i="1" s="1"/>
  <c r="AK43" i="1"/>
  <c r="BN43" i="1"/>
  <c r="CR43" i="1" s="1"/>
  <c r="CR62" i="1"/>
  <c r="EG62" i="1"/>
  <c r="BN79" i="1"/>
  <c r="CR79" i="1" s="1"/>
  <c r="AK79" i="1"/>
  <c r="BN81" i="1"/>
  <c r="AK81" i="1"/>
  <c r="BN35" i="1"/>
  <c r="CR35" i="1" s="1"/>
  <c r="AK35" i="1"/>
  <c r="BN72" i="1"/>
  <c r="CR72" i="1" s="1"/>
  <c r="AK72" i="1"/>
  <c r="AK12" i="1"/>
  <c r="BN12" i="1"/>
  <c r="CR12" i="1" s="1"/>
  <c r="AK29" i="1"/>
  <c r="BN29" i="1"/>
  <c r="CR29" i="1" s="1"/>
  <c r="AK28" i="1"/>
  <c r="BN28" i="1"/>
  <c r="CR28" i="1" s="1"/>
  <c r="CR69" i="1"/>
  <c r="EG69" i="1"/>
  <c r="AK6" i="1"/>
  <c r="BN6" i="1"/>
  <c r="CR6" i="1" s="1"/>
  <c r="AK16" i="1"/>
  <c r="BN16" i="1"/>
  <c r="CR16" i="1" s="1"/>
  <c r="BO38" i="1"/>
  <c r="CS38" i="1" s="1"/>
  <c r="CS88" i="1"/>
  <c r="EH88" i="1"/>
  <c r="BN58" i="1"/>
  <c r="CR58" i="1" s="1"/>
  <c r="AK58" i="1"/>
  <c r="EH51" i="1"/>
  <c r="BN4" i="1"/>
  <c r="AJ92" i="1"/>
  <c r="AK4" i="1"/>
  <c r="BN71" i="1"/>
  <c r="CR71" i="1" s="1"/>
  <c r="AK71" i="1"/>
  <c r="BN85" i="1"/>
  <c r="CR85" i="1" s="1"/>
  <c r="AK85" i="1"/>
  <c r="BN48" i="1"/>
  <c r="CR48" i="1" s="1"/>
  <c r="AK48" i="1"/>
  <c r="EG22" i="1"/>
  <c r="EG24" i="1"/>
  <c r="EG90" i="1"/>
  <c r="EH57" i="1"/>
  <c r="EH83" i="1"/>
  <c r="EH84" i="1"/>
  <c r="AK17" i="1"/>
  <c r="BN17" i="1"/>
  <c r="CR17" i="1" s="1"/>
  <c r="AK34" i="1"/>
  <c r="BN34" i="1"/>
  <c r="CR34" i="1" s="1"/>
  <c r="CR81" i="1"/>
  <c r="AK20" i="1"/>
  <c r="BN20" i="1"/>
  <c r="CR20" i="1" s="1"/>
  <c r="BM92" i="1"/>
  <c r="AK63" i="1"/>
  <c r="BN63" i="1"/>
  <c r="CR63" i="1" s="1"/>
  <c r="EG81" i="1"/>
  <c r="AK8" i="1"/>
  <c r="BN8" i="1"/>
  <c r="CR8" i="1" s="1"/>
  <c r="AK7" i="1"/>
  <c r="BN7" i="1"/>
  <c r="CR7" i="1" s="1"/>
  <c r="AK21" i="1"/>
  <c r="BN21" i="1"/>
  <c r="CR21" i="1" s="1"/>
  <c r="BN59" i="1"/>
  <c r="CR59" i="1" s="1"/>
  <c r="AK59" i="1"/>
  <c r="BO76" i="1"/>
  <c r="CS76" i="1" s="1"/>
  <c r="BN64" i="1"/>
  <c r="CR64" i="1" s="1"/>
  <c r="AK64" i="1"/>
  <c r="AK30" i="1"/>
  <c r="BN30" i="1"/>
  <c r="CR30" i="1" s="1"/>
  <c r="CQ4" i="1"/>
  <c r="CP92" i="1"/>
  <c r="EF4" i="1"/>
  <c r="EF92" i="1" s="1"/>
  <c r="AK9" i="1"/>
  <c r="BN9" i="1"/>
  <c r="CR9" i="1" s="1"/>
  <c r="AK18" i="1"/>
  <c r="BN18" i="1"/>
  <c r="CR18" i="1" s="1"/>
  <c r="BN61" i="1"/>
  <c r="CR61" i="1" s="1"/>
  <c r="AK61" i="1"/>
  <c r="EH80" i="1"/>
  <c r="EH55" i="1"/>
  <c r="EH65" i="1"/>
  <c r="EH25" i="1"/>
  <c r="EH78" i="1"/>
  <c r="EH32" i="1"/>
  <c r="BN31" i="1"/>
  <c r="CR31" i="1" s="1"/>
  <c r="AK31" i="1"/>
  <c r="BN52" i="1"/>
  <c r="CR52" i="1" s="1"/>
  <c r="AK52" i="1"/>
  <c r="AK24" i="1"/>
  <c r="BN24" i="1"/>
  <c r="CR24" i="1" s="1"/>
  <c r="CR60" i="1"/>
  <c r="EG60" i="1"/>
  <c r="BN50" i="1"/>
  <c r="CR50" i="1" s="1"/>
  <c r="AK50" i="1"/>
  <c r="BN56" i="1"/>
  <c r="CR56" i="1" s="1"/>
  <c r="AK56" i="1"/>
  <c r="BO10" i="1"/>
  <c r="CS10" i="1" s="1"/>
  <c r="BO25" i="1"/>
  <c r="CS25" i="1" s="1"/>
  <c r="AK27" i="1"/>
  <c r="BN27" i="1"/>
  <c r="CR27" i="1" s="1"/>
  <c r="AK26" i="1"/>
  <c r="BN26" i="1"/>
  <c r="CR26" i="1" s="1"/>
  <c r="AK19" i="1"/>
  <c r="BN19" i="1"/>
  <c r="CR19" i="1" s="1"/>
  <c r="BN40" i="1"/>
  <c r="CR40" i="1" s="1"/>
  <c r="AK40" i="1"/>
  <c r="EG72" i="1"/>
  <c r="AK45" i="1"/>
  <c r="BN45" i="1"/>
  <c r="CR45" i="1" s="1"/>
  <c r="AK11" i="1"/>
  <c r="BN11" i="1"/>
  <c r="CR11" i="1" s="1"/>
  <c r="AK53" i="1"/>
  <c r="BN53" i="1"/>
  <c r="CR53" i="1" s="1"/>
  <c r="AK15" i="1"/>
  <c r="BN15" i="1"/>
  <c r="CR15" i="1" s="1"/>
  <c r="AK14" i="1"/>
  <c r="BN14" i="1"/>
  <c r="CR14" i="1" s="1"/>
  <c r="AK36" i="1"/>
  <c r="BN36" i="1"/>
  <c r="CR36" i="1" s="1"/>
  <c r="AK22" i="1"/>
  <c r="BN22" i="1"/>
  <c r="CR22" i="1" s="1"/>
  <c r="BN46" i="1"/>
  <c r="CR46" i="1" s="1"/>
  <c r="AK46" i="1"/>
  <c r="BN37" i="1"/>
  <c r="CR37" i="1" s="1"/>
  <c r="AK37" i="1"/>
  <c r="BO66" i="1"/>
  <c r="CS66" i="1" s="1"/>
  <c r="CR67" i="1"/>
  <c r="EG67" i="1"/>
  <c r="EI86" i="1"/>
  <c r="EI87" i="1"/>
  <c r="EI33" i="1"/>
  <c r="EI73" i="1"/>
  <c r="EI89" i="1"/>
  <c r="EI54" i="1"/>
  <c r="EI82" i="1"/>
  <c r="EI42" i="1"/>
  <c r="EI68" i="1"/>
  <c r="EI70" i="1"/>
  <c r="AK74" i="1"/>
  <c r="BO74" i="1" s="1"/>
  <c r="CS74" i="1" s="1"/>
  <c r="AK55" i="1"/>
  <c r="BO55" i="1" s="1"/>
  <c r="CS55" i="1" s="1"/>
  <c r="EI55" i="1" s="1"/>
  <c r="AK65" i="1"/>
  <c r="BO65" i="1" s="1"/>
  <c r="CS65" i="1" s="1"/>
  <c r="AK49" i="1"/>
  <c r="BO49" i="1" s="1"/>
  <c r="CS49" i="1" s="1"/>
  <c r="AK78" i="1"/>
  <c r="BO78" i="1" s="1"/>
  <c r="CS78" i="1" s="1"/>
  <c r="AK83" i="1"/>
  <c r="BO83" i="1" s="1"/>
  <c r="CS83" i="1" s="1"/>
  <c r="AK84" i="1"/>
  <c r="BO84" i="1" s="1"/>
  <c r="CS84" i="1" s="1"/>
  <c r="AK51" i="1"/>
  <c r="BO51" i="1" s="1"/>
  <c r="CS51" i="1" s="1"/>
  <c r="AK39" i="1"/>
  <c r="BO39" i="1" s="1"/>
  <c r="CS39" i="1" s="1"/>
  <c r="AK77" i="1"/>
  <c r="BO77" i="1" s="1"/>
  <c r="CS77" i="1" s="1"/>
  <c r="AK32" i="1"/>
  <c r="BO32" i="1" s="1"/>
  <c r="CS32" i="1" s="1"/>
  <c r="AK80" i="1"/>
  <c r="BO80" i="1" s="1"/>
  <c r="CS80" i="1" s="1"/>
  <c r="AK57" i="1"/>
  <c r="BO57" i="1" s="1"/>
  <c r="CS57" i="1" s="1"/>
  <c r="AK44" i="1"/>
  <c r="CS75" i="1" l="1"/>
  <c r="EI75" i="1" s="1"/>
  <c r="BO5" i="1"/>
  <c r="CS5" i="1" s="1"/>
  <c r="EI5" i="1" s="1"/>
  <c r="EI25" i="1"/>
  <c r="EH21" i="1"/>
  <c r="EH34" i="1"/>
  <c r="EH36" i="1"/>
  <c r="EH15" i="1"/>
  <c r="EH56" i="1"/>
  <c r="EH50" i="1"/>
  <c r="EH31" i="1"/>
  <c r="EH64" i="1"/>
  <c r="EH59" i="1"/>
  <c r="EH63" i="1"/>
  <c r="EI38" i="1"/>
  <c r="EH6" i="1"/>
  <c r="EH28" i="1"/>
  <c r="EH12" i="1"/>
  <c r="EH43" i="1"/>
  <c r="EH13" i="1"/>
  <c r="EH23" i="1"/>
  <c r="EH26" i="1"/>
  <c r="EH61" i="1"/>
  <c r="EI66" i="1"/>
  <c r="EH46" i="1"/>
  <c r="EH19" i="1"/>
  <c r="EH27" i="1"/>
  <c r="EI10" i="1"/>
  <c r="EH8" i="1"/>
  <c r="EH17" i="1"/>
  <c r="EH71" i="1"/>
  <c r="EH79" i="1"/>
  <c r="EH37" i="1"/>
  <c r="EH24" i="1"/>
  <c r="EH7" i="1"/>
  <c r="EH85" i="1"/>
  <c r="EH90" i="1"/>
  <c r="EH22" i="1"/>
  <c r="EH53" i="1"/>
  <c r="EH45" i="1"/>
  <c r="EH52" i="1"/>
  <c r="EI76" i="1"/>
  <c r="EH29" i="1"/>
  <c r="EI83" i="1"/>
  <c r="BO14" i="1"/>
  <c r="CS14" i="1" s="1"/>
  <c r="EI14" i="1" s="1"/>
  <c r="BO56" i="1"/>
  <c r="CS56" i="1" s="1"/>
  <c r="BO21" i="1"/>
  <c r="CS21" i="1" s="1"/>
  <c r="BO58" i="1"/>
  <c r="CS58" i="1" s="1"/>
  <c r="EI58" i="1" s="1"/>
  <c r="BO35" i="1"/>
  <c r="CS35" i="1" s="1"/>
  <c r="EH16" i="1"/>
  <c r="EI77" i="1"/>
  <c r="EI74" i="1"/>
  <c r="BO37" i="1"/>
  <c r="CS37" i="1" s="1"/>
  <c r="BO19" i="1"/>
  <c r="CS19" i="1" s="1"/>
  <c r="BO27" i="1"/>
  <c r="CS27" i="1" s="1"/>
  <c r="CS60" i="1"/>
  <c r="EH60" i="1"/>
  <c r="BO64" i="1"/>
  <c r="CS64" i="1" s="1"/>
  <c r="BO59" i="1"/>
  <c r="CS59" i="1" s="1"/>
  <c r="BO71" i="1"/>
  <c r="CS71" i="1" s="1"/>
  <c r="EI88" i="1"/>
  <c r="BO16" i="1"/>
  <c r="CS16" i="1" s="1"/>
  <c r="CS69" i="1"/>
  <c r="EH69" i="1"/>
  <c r="BO29" i="1"/>
  <c r="CS29" i="1" s="1"/>
  <c r="BO81" i="1"/>
  <c r="BO90" i="1"/>
  <c r="CS90" i="1" s="1"/>
  <c r="BO13" i="1"/>
  <c r="CS13" i="1" s="1"/>
  <c r="BO23" i="1"/>
  <c r="CS23" i="1" s="1"/>
  <c r="BO53" i="1"/>
  <c r="CS53" i="1" s="1"/>
  <c r="BO50" i="1"/>
  <c r="CS50" i="1" s="1"/>
  <c r="BO7" i="1"/>
  <c r="CS7" i="1" s="1"/>
  <c r="BO20" i="1"/>
  <c r="CS20" i="1" s="1"/>
  <c r="BO17" i="1"/>
  <c r="CS17" i="1" s="1"/>
  <c r="BN92" i="1"/>
  <c r="EH11" i="1"/>
  <c r="EH40" i="1"/>
  <c r="EH41" i="1"/>
  <c r="EH9" i="1"/>
  <c r="EI39" i="1"/>
  <c r="EI51" i="1"/>
  <c r="EI49" i="1"/>
  <c r="BO46" i="1"/>
  <c r="CS46" i="1" s="1"/>
  <c r="BO26" i="1"/>
  <c r="CS26" i="1" s="1"/>
  <c r="BO24" i="1"/>
  <c r="CS24" i="1" s="1"/>
  <c r="CR4" i="1"/>
  <c r="CQ92" i="1"/>
  <c r="EG4" i="1"/>
  <c r="EG92" i="1" s="1"/>
  <c r="EH30" i="1"/>
  <c r="EH72" i="1"/>
  <c r="EH47" i="1"/>
  <c r="BO48" i="1"/>
  <c r="CS48" i="1" s="1"/>
  <c r="BO6" i="1"/>
  <c r="CS6" i="1" s="1"/>
  <c r="BO28" i="1"/>
  <c r="CS28" i="1" s="1"/>
  <c r="BO12" i="1"/>
  <c r="CS12" i="1" s="1"/>
  <c r="BO79" i="1"/>
  <c r="CS79" i="1" s="1"/>
  <c r="BO44" i="1"/>
  <c r="CS44" i="1" s="1"/>
  <c r="EI32" i="1"/>
  <c r="CS67" i="1"/>
  <c r="EH67" i="1"/>
  <c r="BO22" i="1"/>
  <c r="CS22" i="1" s="1"/>
  <c r="BO45" i="1"/>
  <c r="CS45" i="1" s="1"/>
  <c r="BO31" i="1"/>
  <c r="CS31" i="1" s="1"/>
  <c r="BO18" i="1"/>
  <c r="CS18" i="1" s="1"/>
  <c r="CS81" i="1"/>
  <c r="BO85" i="1"/>
  <c r="CS85" i="1" s="1"/>
  <c r="EI85" i="1" s="1"/>
  <c r="CS62" i="1"/>
  <c r="EH62" i="1"/>
  <c r="EH58" i="1"/>
  <c r="EH35" i="1"/>
  <c r="EH14" i="1"/>
  <c r="EI78" i="1"/>
  <c r="EI65" i="1"/>
  <c r="EI84" i="1"/>
  <c r="EI57" i="1"/>
  <c r="EI80" i="1"/>
  <c r="BO36" i="1"/>
  <c r="CS36" i="1" s="1"/>
  <c r="BO15" i="1"/>
  <c r="CS15" i="1" s="1"/>
  <c r="BO11" i="1"/>
  <c r="CS11" i="1" s="1"/>
  <c r="BO40" i="1"/>
  <c r="CS40" i="1" s="1"/>
  <c r="BO52" i="1"/>
  <c r="CS52" i="1" s="1"/>
  <c r="BO61" i="1"/>
  <c r="CS61" i="1" s="1"/>
  <c r="BO9" i="1"/>
  <c r="CS9" i="1" s="1"/>
  <c r="BO30" i="1"/>
  <c r="CS30" i="1" s="1"/>
  <c r="BO8" i="1"/>
  <c r="CS8" i="1" s="1"/>
  <c r="BO63" i="1"/>
  <c r="CS63" i="1" s="1"/>
  <c r="EH20" i="1"/>
  <c r="BO34" i="1"/>
  <c r="CS34" i="1" s="1"/>
  <c r="EH48" i="1"/>
  <c r="BO4" i="1"/>
  <c r="AK92" i="1"/>
  <c r="BO72" i="1"/>
  <c r="CS72" i="1" s="1"/>
  <c r="EH81" i="1"/>
  <c r="BO43" i="1"/>
  <c r="CS43" i="1" s="1"/>
  <c r="BO41" i="1"/>
  <c r="CS41" i="1" s="1"/>
  <c r="BO47" i="1"/>
  <c r="CS47" i="1" s="1"/>
  <c r="EH18" i="1"/>
  <c r="EI41" i="1" l="1"/>
  <c r="EI50" i="1"/>
  <c r="EI19" i="1"/>
  <c r="EI30" i="1"/>
  <c r="EI11" i="1"/>
  <c r="EI36" i="1"/>
  <c r="EI44" i="1"/>
  <c r="EI28" i="1"/>
  <c r="EI17" i="1"/>
  <c r="EI7" i="1"/>
  <c r="EI53" i="1"/>
  <c r="EI34" i="1"/>
  <c r="EI45" i="1"/>
  <c r="EI46" i="1"/>
  <c r="EI43" i="1"/>
  <c r="EI72" i="1"/>
  <c r="EI8" i="1"/>
  <c r="EI9" i="1"/>
  <c r="EI15" i="1"/>
  <c r="EI31" i="1"/>
  <c r="EI26" i="1"/>
  <c r="EI20" i="1"/>
  <c r="EI90" i="1"/>
  <c r="EI59" i="1"/>
  <c r="EI21" i="1"/>
  <c r="EI47" i="1"/>
  <c r="EI61" i="1"/>
  <c r="EI23" i="1"/>
  <c r="EI40" i="1"/>
  <c r="EI79" i="1"/>
  <c r="EI48" i="1"/>
  <c r="EI13" i="1"/>
  <c r="EI29" i="1"/>
  <c r="EI16" i="1"/>
  <c r="EI35" i="1"/>
  <c r="EI56" i="1"/>
  <c r="EI62" i="1"/>
  <c r="EI22" i="1"/>
  <c r="EI63" i="1"/>
  <c r="EI67" i="1"/>
  <c r="EI69" i="1"/>
  <c r="EI18" i="1"/>
  <c r="BO92" i="1"/>
  <c r="EI52" i="1"/>
  <c r="EI37" i="1"/>
  <c r="EI71" i="1"/>
  <c r="CS4" i="1"/>
  <c r="CR92" i="1"/>
  <c r="EH4" i="1"/>
  <c r="EH92" i="1" s="1"/>
  <c r="EI24" i="1"/>
  <c r="EI27" i="1"/>
  <c r="EI12" i="1"/>
  <c r="EI6" i="1"/>
  <c r="EI64" i="1"/>
  <c r="EI81" i="1"/>
  <c r="EI60" i="1"/>
  <c r="CS92" i="1" l="1"/>
  <c r="EI4" i="1"/>
  <c r="EI92" i="1" s="1"/>
  <c r="CT92" i="1" l="1"/>
  <c r="EJ92" i="1"/>
  <c r="CU92" i="1" l="1"/>
  <c r="EK92" i="1"/>
  <c r="CV92" i="1" l="1"/>
  <c r="EL92" i="1"/>
  <c r="CW92" i="1" l="1"/>
  <c r="EM92" i="1"/>
  <c r="CX92" i="1" l="1"/>
  <c r="EN92" i="1"/>
  <c r="CY92" i="1" l="1"/>
  <c r="EO92" i="1"/>
  <c r="CZ92" i="1" l="1"/>
  <c r="EP92" i="1"/>
  <c r="DA92" i="1" l="1"/>
  <c r="EQ92" i="1"/>
  <c r="DB92" i="1" l="1"/>
  <c r="ER92" i="1"/>
  <c r="DC92" i="1" l="1"/>
  <c r="ES92" i="1"/>
  <c r="D90" i="10" l="1"/>
  <c r="J17" i="13"/>
  <c r="J15" i="13"/>
  <c r="D87" i="10"/>
  <c r="J22" i="13"/>
  <c r="N22" i="13" s="1"/>
  <c r="J61" i="13"/>
  <c r="N61" i="13" s="1"/>
  <c r="J21" i="13"/>
  <c r="N21" i="13" s="1"/>
  <c r="J47" i="13"/>
  <c r="N47" i="13" s="1"/>
  <c r="D81" i="10"/>
  <c r="J91" i="13"/>
  <c r="N91" i="13" s="1"/>
  <c r="J52" i="13"/>
  <c r="N52" i="13" s="1"/>
  <c r="J19" i="13"/>
  <c r="N19" i="13" s="1"/>
  <c r="J43" i="13"/>
  <c r="N43" i="13" s="1"/>
  <c r="J48" i="13"/>
  <c r="N48" i="13" s="1"/>
  <c r="J35" i="13"/>
  <c r="N35" i="13" s="1"/>
  <c r="J59" i="13"/>
  <c r="N59" i="13" s="1"/>
  <c r="J69" i="13"/>
  <c r="N69" i="13" s="1"/>
  <c r="J85" i="13"/>
  <c r="N85" i="13" s="1"/>
  <c r="D98" i="10"/>
  <c r="J54" i="13"/>
  <c r="N54" i="13" s="1"/>
  <c r="J82" i="13"/>
  <c r="N82" i="13" s="1"/>
  <c r="D84" i="10"/>
  <c r="D96" i="10"/>
  <c r="J30" i="13"/>
  <c r="N30" i="13" s="1"/>
  <c r="J13" i="13"/>
  <c r="J31" i="13"/>
  <c r="N31" i="13" s="1"/>
  <c r="D86" i="10"/>
  <c r="J58" i="13"/>
  <c r="N58" i="13" s="1"/>
  <c r="J26" i="13"/>
  <c r="N26" i="13" s="1"/>
  <c r="J50" i="13"/>
  <c r="N50" i="13" s="1"/>
  <c r="J46" i="13"/>
  <c r="N46" i="13" s="1"/>
  <c r="J39" i="13"/>
  <c r="N39" i="13" s="1"/>
  <c r="J32" i="13"/>
  <c r="N32" i="13" s="1"/>
  <c r="D80" i="10"/>
  <c r="D91" i="10"/>
  <c r="J25" i="13"/>
  <c r="N25" i="13" s="1"/>
  <c r="J55" i="13"/>
  <c r="N55" i="13" s="1"/>
  <c r="J27" i="13"/>
  <c r="N27" i="13" s="1"/>
  <c r="J60" i="13"/>
  <c r="N60" i="13" s="1"/>
  <c r="J36" i="13"/>
  <c r="N36" i="13" s="1"/>
  <c r="J70" i="13"/>
  <c r="N70" i="13" s="1"/>
  <c r="J74" i="13"/>
  <c r="N74" i="13" s="1"/>
  <c r="J62" i="13"/>
  <c r="N62" i="13" s="1"/>
  <c r="J40" i="13"/>
  <c r="N40" i="13" s="1"/>
  <c r="J12" i="13"/>
  <c r="J49" i="13"/>
  <c r="N49" i="13" s="1"/>
  <c r="J37" i="13"/>
  <c r="N37" i="13" s="1"/>
  <c r="J38" i="13"/>
  <c r="N38" i="13" s="1"/>
  <c r="D95" i="10"/>
  <c r="D78" i="10"/>
  <c r="J33" i="13"/>
  <c r="N33" i="13" s="1"/>
  <c r="J65" i="13"/>
  <c r="N65" i="13" s="1"/>
  <c r="J45" i="13"/>
  <c r="N45" i="13" s="1"/>
  <c r="D85" i="10"/>
  <c r="J67" i="13"/>
  <c r="N67" i="13" s="1"/>
  <c r="J88" i="13"/>
  <c r="N88" i="13" s="1"/>
  <c r="J86" i="13"/>
  <c r="N86" i="13" s="1"/>
  <c r="J83" i="13"/>
  <c r="N83" i="13" s="1"/>
  <c r="J29" i="13"/>
  <c r="N29" i="13" s="1"/>
  <c r="J78" i="13"/>
  <c r="N78" i="13" s="1"/>
  <c r="J14" i="13"/>
  <c r="J81" i="13"/>
  <c r="N81" i="13" s="1"/>
  <c r="J84" i="13"/>
  <c r="N84" i="13" s="1"/>
  <c r="J92" i="13"/>
  <c r="N92" i="13" s="1"/>
  <c r="J93" i="13"/>
  <c r="N93" i="13" s="1"/>
  <c r="J57" i="13"/>
  <c r="N57" i="13" s="1"/>
  <c r="J44" i="13"/>
  <c r="N44" i="13" s="1"/>
  <c r="J64" i="13"/>
  <c r="N64" i="13" s="1"/>
  <c r="J72" i="13"/>
  <c r="N72" i="13" s="1"/>
  <c r="J90" i="13"/>
  <c r="N90" i="13" s="1"/>
  <c r="J20" i="13"/>
  <c r="N20" i="13" s="1"/>
  <c r="J28" i="13"/>
  <c r="N28" i="13" s="1"/>
  <c r="J56" i="13"/>
  <c r="N56" i="13" s="1"/>
  <c r="D94" i="10"/>
  <c r="J77" i="13"/>
  <c r="N77" i="13" s="1"/>
  <c r="D92" i="10"/>
  <c r="J71" i="13"/>
  <c r="N71" i="13" s="1"/>
  <c r="D82" i="10"/>
  <c r="D83" i="10"/>
  <c r="J41" i="13"/>
  <c r="N41" i="13" s="1"/>
  <c r="J79" i="13"/>
  <c r="N79" i="13" s="1"/>
  <c r="D97" i="10"/>
  <c r="J68" i="13"/>
  <c r="N68" i="13" s="1"/>
  <c r="J42" i="13"/>
  <c r="N42" i="13" s="1"/>
  <c r="J34" i="13"/>
  <c r="N34" i="13" s="1"/>
  <c r="J89" i="13"/>
  <c r="N89" i="13" s="1"/>
  <c r="D89" i="10"/>
  <c r="J18" i="13"/>
  <c r="N18" i="13" s="1"/>
  <c r="J23" i="13"/>
  <c r="N23" i="13" s="1"/>
  <c r="J24" i="13"/>
  <c r="N24" i="13" s="1"/>
  <c r="D88" i="10"/>
  <c r="J53" i="13"/>
  <c r="N53" i="13" s="1"/>
  <c r="J75" i="13"/>
  <c r="N75" i="13" s="1"/>
  <c r="J76" i="13"/>
  <c r="N76" i="13" s="1"/>
  <c r="D93" i="10"/>
  <c r="J73" i="13"/>
  <c r="N73" i="13" s="1"/>
  <c r="J51" i="13"/>
  <c r="N51" i="13" s="1"/>
  <c r="J66" i="13"/>
  <c r="N66" i="13" s="1"/>
  <c r="D79" i="10"/>
  <c r="J63" i="13"/>
  <c r="N63" i="13" s="1"/>
  <c r="J87" i="13"/>
  <c r="N87" i="13" s="1"/>
  <c r="J16" i="13"/>
  <c r="J80" i="13"/>
  <c r="N80" i="13" s="1"/>
  <c r="DD92" i="1"/>
  <c r="ET92" i="1"/>
  <c r="N15" i="13" l="1"/>
  <c r="N16" i="13"/>
  <c r="N17" i="13"/>
  <c r="N14" i="13"/>
  <c r="N12" i="13"/>
  <c r="L12" i="13"/>
  <c r="P12" i="13" s="1"/>
  <c r="N13" i="13"/>
  <c r="DE92" i="1"/>
  <c r="D103" i="10"/>
  <c r="L13" i="13" l="1"/>
  <c r="P13" i="13" s="1"/>
  <c r="D105" i="10"/>
  <c r="D99" i="10"/>
  <c r="D101" i="10"/>
  <c r="D107" i="10"/>
  <c r="J95" i="13" s="1"/>
  <c r="D106" i="10"/>
  <c r="EU92" i="1"/>
  <c r="D102" i="10"/>
  <c r="D100" i="10"/>
  <c r="D104" i="10"/>
  <c r="L14" i="13" l="1"/>
  <c r="P14" i="13" s="1"/>
  <c r="L15" i="13"/>
  <c r="P15" i="13" l="1"/>
  <c r="L16" i="13"/>
  <c r="P16" i="13" l="1"/>
  <c r="L17" i="13"/>
  <c r="L18" i="13" l="1"/>
  <c r="P17" i="13"/>
  <c r="L19" i="13" l="1"/>
  <c r="P18" i="13"/>
  <c r="L20" i="13" l="1"/>
  <c r="P19" i="13"/>
  <c r="L21" i="13" l="1"/>
  <c r="P20" i="13"/>
  <c r="L22" i="13" l="1"/>
  <c r="P21" i="13"/>
  <c r="L23" i="13" l="1"/>
  <c r="P22" i="13"/>
  <c r="L24" i="13" l="1"/>
  <c r="P23" i="13"/>
  <c r="L25" i="13" l="1"/>
  <c r="P24" i="13"/>
  <c r="L26" i="13" l="1"/>
  <c r="P25" i="13"/>
  <c r="L27" i="13" l="1"/>
  <c r="P26" i="13"/>
  <c r="L28" i="13" l="1"/>
  <c r="P27" i="13"/>
  <c r="L29" i="13" l="1"/>
  <c r="P28" i="13"/>
  <c r="L30" i="13" l="1"/>
  <c r="P29" i="13"/>
  <c r="L31" i="13" l="1"/>
  <c r="P30" i="13"/>
  <c r="L32" i="13" l="1"/>
  <c r="P31" i="13"/>
  <c r="L33" i="13" l="1"/>
  <c r="P32" i="13"/>
  <c r="P33" i="13" l="1"/>
  <c r="K34" i="13"/>
  <c r="L34" i="13" l="1"/>
  <c r="O34" i="13"/>
  <c r="P34" i="13" l="1"/>
  <c r="K35" i="13"/>
  <c r="L35" i="13" l="1"/>
  <c r="O35" i="13"/>
  <c r="P35" i="13" l="1"/>
  <c r="K36" i="13"/>
  <c r="L36" i="13" l="1"/>
  <c r="O36" i="13"/>
  <c r="P36" i="13" l="1"/>
  <c r="K37" i="13"/>
  <c r="L37" i="13" l="1"/>
  <c r="O37" i="13"/>
  <c r="P37" i="13" l="1"/>
  <c r="K38" i="13"/>
  <c r="L38" i="13" l="1"/>
  <c r="O38" i="13"/>
  <c r="P38" i="13" l="1"/>
  <c r="K39" i="13"/>
  <c r="L39" i="13" l="1"/>
  <c r="O39" i="13"/>
  <c r="P39" i="13" l="1"/>
  <c r="K40" i="13"/>
  <c r="L40" i="13" l="1"/>
  <c r="O40" i="13"/>
  <c r="P40" i="13" l="1"/>
  <c r="K41" i="13"/>
  <c r="L41" i="13" l="1"/>
  <c r="O41" i="13"/>
  <c r="P41" i="13" l="1"/>
  <c r="K42" i="13"/>
  <c r="L42" i="13" l="1"/>
  <c r="O42" i="13"/>
  <c r="P42" i="13" l="1"/>
  <c r="K43" i="13"/>
  <c r="L43" i="13" l="1"/>
  <c r="O43" i="13"/>
  <c r="P43" i="13" l="1"/>
  <c r="K44" i="13"/>
  <c r="L44" i="13" l="1"/>
  <c r="O44" i="13"/>
  <c r="P44" i="13" l="1"/>
  <c r="K45" i="13"/>
  <c r="L45" i="13" l="1"/>
  <c r="O45" i="13"/>
  <c r="P45" i="13" l="1"/>
  <c r="K46" i="13"/>
  <c r="L46" i="13" l="1"/>
  <c r="O46" i="13"/>
  <c r="P46" i="13" l="1"/>
  <c r="K47" i="13"/>
  <c r="L47" i="13" l="1"/>
  <c r="O47" i="13"/>
  <c r="P47" i="13" l="1"/>
  <c r="K48" i="13"/>
  <c r="L48" i="13" l="1"/>
  <c r="O48" i="13"/>
  <c r="P48" i="13" l="1"/>
  <c r="K49" i="13"/>
  <c r="L49" i="13" l="1"/>
  <c r="O49" i="13"/>
  <c r="P49" i="13" l="1"/>
  <c r="K50" i="13"/>
  <c r="L50" i="13" l="1"/>
  <c r="O50" i="13"/>
  <c r="P50" i="13" l="1"/>
  <c r="K51" i="13"/>
  <c r="L51" i="13" l="1"/>
  <c r="O51" i="13"/>
  <c r="P51" i="13" l="1"/>
  <c r="K52" i="13"/>
  <c r="L52" i="13" l="1"/>
  <c r="O52" i="13"/>
  <c r="P52" i="13" l="1"/>
  <c r="K53" i="13"/>
  <c r="L53" i="13" l="1"/>
  <c r="O53" i="13"/>
  <c r="P53" i="13" l="1"/>
  <c r="K54" i="13"/>
  <c r="L54" i="13" l="1"/>
  <c r="O54" i="13"/>
  <c r="P54" i="13" l="1"/>
  <c r="K55" i="13"/>
  <c r="L55" i="13" l="1"/>
  <c r="O55" i="13"/>
  <c r="P55" i="13" l="1"/>
  <c r="K56" i="13"/>
  <c r="L56" i="13" l="1"/>
  <c r="O56" i="13"/>
  <c r="P56" i="13" l="1"/>
  <c r="K57" i="13"/>
  <c r="L57" i="13" l="1"/>
  <c r="O57" i="13"/>
  <c r="P57" i="13" l="1"/>
  <c r="K58" i="13"/>
  <c r="L58" i="13" l="1"/>
  <c r="O58" i="13"/>
  <c r="P58" i="13" l="1"/>
  <c r="K59" i="13"/>
  <c r="L59" i="13" l="1"/>
  <c r="O59" i="13"/>
  <c r="P59" i="13" l="1"/>
  <c r="K60" i="13"/>
  <c r="L60" i="13" l="1"/>
  <c r="O60" i="13"/>
  <c r="P60" i="13" l="1"/>
  <c r="K61" i="13"/>
  <c r="L61" i="13" l="1"/>
  <c r="O61" i="13"/>
  <c r="P61" i="13" l="1"/>
  <c r="K62" i="13"/>
  <c r="L62" i="13" l="1"/>
  <c r="O62" i="13"/>
  <c r="P62" i="13" l="1"/>
  <c r="K63" i="13"/>
  <c r="L63" i="13" l="1"/>
  <c r="O63" i="13"/>
  <c r="P63" i="13" l="1"/>
  <c r="K64" i="13"/>
  <c r="L64" i="13" l="1"/>
  <c r="O64" i="13"/>
  <c r="P64" i="13" l="1"/>
  <c r="K65" i="13"/>
  <c r="L65" i="13" l="1"/>
  <c r="O65" i="13"/>
  <c r="P65" i="13" l="1"/>
  <c r="K66" i="13"/>
  <c r="L66" i="13" l="1"/>
  <c r="O66" i="13"/>
  <c r="P66" i="13" l="1"/>
  <c r="K67" i="13"/>
  <c r="L67" i="13" l="1"/>
  <c r="O67" i="13"/>
  <c r="P67" i="13" l="1"/>
  <c r="K68" i="13"/>
  <c r="L68" i="13" l="1"/>
  <c r="O68" i="13"/>
  <c r="P68" i="13" l="1"/>
  <c r="K69" i="13"/>
  <c r="L69" i="13" l="1"/>
  <c r="O69" i="13"/>
  <c r="P69" i="13" l="1"/>
  <c r="K70" i="13"/>
  <c r="L70" i="13" l="1"/>
  <c r="O70" i="13"/>
  <c r="P70" i="13" l="1"/>
  <c r="K71" i="13"/>
  <c r="L71" i="13" l="1"/>
  <c r="O71" i="13"/>
  <c r="P71" i="13" l="1"/>
  <c r="K72" i="13"/>
  <c r="L72" i="13" l="1"/>
  <c r="O72" i="13"/>
  <c r="P72" i="13" l="1"/>
  <c r="K73" i="13"/>
  <c r="L73" i="13" l="1"/>
  <c r="O73" i="13"/>
  <c r="P73" i="13" l="1"/>
  <c r="K74" i="13"/>
  <c r="L74" i="13" l="1"/>
  <c r="O74" i="13"/>
  <c r="P74" i="13" l="1"/>
  <c r="K75" i="13"/>
  <c r="L75" i="13" l="1"/>
  <c r="O75" i="13"/>
  <c r="P75" i="13" l="1"/>
  <c r="K76" i="13"/>
  <c r="L76" i="13" l="1"/>
  <c r="O76" i="13"/>
  <c r="P76" i="13" l="1"/>
  <c r="K77" i="13"/>
  <c r="L77" i="13" l="1"/>
  <c r="O77" i="13"/>
  <c r="P77" i="13" l="1"/>
  <c r="K78" i="13"/>
  <c r="L78" i="13" l="1"/>
  <c r="O78" i="13"/>
  <c r="P78" i="13" l="1"/>
  <c r="K79" i="13"/>
  <c r="L79" i="13" l="1"/>
  <c r="O79" i="13"/>
  <c r="P79" i="13" l="1"/>
  <c r="K80" i="13"/>
  <c r="L80" i="13" l="1"/>
  <c r="O80" i="13"/>
  <c r="P80" i="13" l="1"/>
  <c r="K81" i="13"/>
  <c r="L81" i="13" l="1"/>
  <c r="O81" i="13"/>
  <c r="P81" i="13" l="1"/>
  <c r="K82" i="13"/>
  <c r="L82" i="13" l="1"/>
  <c r="O82" i="13"/>
  <c r="P82" i="13" l="1"/>
  <c r="K83" i="13"/>
  <c r="L83" i="13" l="1"/>
  <c r="O83" i="13"/>
  <c r="P83" i="13" l="1"/>
  <c r="K84" i="13"/>
  <c r="L84" i="13" l="1"/>
  <c r="O84" i="13"/>
  <c r="P84" i="13" l="1"/>
  <c r="K85" i="13"/>
  <c r="L85" i="13" l="1"/>
  <c r="O85" i="13"/>
  <c r="P85" i="13" l="1"/>
  <c r="K86" i="13"/>
  <c r="L86" i="13" l="1"/>
  <c r="O86" i="13"/>
  <c r="P86" i="13" l="1"/>
  <c r="K87" i="13"/>
  <c r="L87" i="13" l="1"/>
  <c r="O87" i="13"/>
  <c r="P87" i="13" l="1"/>
  <c r="K88" i="13"/>
  <c r="L88" i="13" l="1"/>
  <c r="O88" i="13"/>
  <c r="P88" i="13" l="1"/>
  <c r="K89" i="13"/>
  <c r="L89" i="13" l="1"/>
  <c r="O89" i="13"/>
  <c r="P89" i="13" l="1"/>
  <c r="K90" i="13"/>
  <c r="L90" i="13" l="1"/>
  <c r="O90" i="13"/>
  <c r="P90" i="13" l="1"/>
  <c r="K91" i="13"/>
  <c r="L91" i="13" l="1"/>
  <c r="O91" i="13"/>
  <c r="P91" i="13" l="1"/>
  <c r="K92" i="13"/>
  <c r="L92" i="13" l="1"/>
  <c r="O92" i="13"/>
  <c r="P92" i="13" l="1"/>
  <c r="K93" i="13"/>
  <c r="L93" i="13" l="1"/>
  <c r="P93" i="13" s="1"/>
  <c r="O93" i="13"/>
</calcChain>
</file>

<file path=xl/sharedStrings.xml><?xml version="1.0" encoding="utf-8"?>
<sst xmlns="http://schemas.openxmlformats.org/spreadsheetml/2006/main" count="1854" uniqueCount="82">
  <si>
    <t>description</t>
  </si>
  <si>
    <t>2LOUISVILLE GAS &amp; ELECTRIC COMPANY</t>
  </si>
  <si>
    <t>E370.00-Meters</t>
  </si>
  <si>
    <t>AMR - ERT - ITRON</t>
  </si>
  <si>
    <t>METER 1PH</t>
  </si>
  <si>
    <t>METER 3PH</t>
  </si>
  <si>
    <t>RECORDER METERS</t>
  </si>
  <si>
    <t>VINTAGE</t>
  </si>
  <si>
    <t>BOOK RESERVE</t>
  </si>
  <si>
    <t>COST</t>
  </si>
  <si>
    <t>PowerPlan - Asset Report 1036</t>
  </si>
  <si>
    <t>LGE Meters to be Retired</t>
  </si>
  <si>
    <t>1KENTUCKY UTILITIES COMPANY</t>
  </si>
  <si>
    <t>TRANSLATOR</t>
  </si>
  <si>
    <t>RECEIVERS - AMR</t>
  </si>
  <si>
    <t>TRANSFORMERS - CUSTOMER METERING</t>
  </si>
  <si>
    <t>Non-unitized</t>
  </si>
  <si>
    <t>NBV</t>
  </si>
  <si>
    <t>Depr. Expense</t>
  </si>
  <si>
    <t>Company</t>
  </si>
  <si>
    <t>Current</t>
  </si>
  <si>
    <t>Eff. 7/2017</t>
  </si>
  <si>
    <t>Row Labels</t>
  </si>
  <si>
    <t>Grand Total</t>
  </si>
  <si>
    <t>Sum of COST</t>
  </si>
  <si>
    <t>LGE-137000-Meters to Retire</t>
  </si>
  <si>
    <t>Reserve</t>
  </si>
  <si>
    <t>Cost</t>
  </si>
  <si>
    <t>Vintage Based</t>
  </si>
  <si>
    <t>Retirement Date</t>
  </si>
  <si>
    <t>Total</t>
  </si>
  <si>
    <t>Date</t>
  </si>
  <si>
    <t>Kentucky Utilities</t>
  </si>
  <si>
    <t>LG&amp;E</t>
  </si>
  <si>
    <t>Reg Asset</t>
  </si>
  <si>
    <t>DISPLAY, DIGITAL DEMAND</t>
  </si>
  <si>
    <t xml:space="preserve">Kentucky </t>
  </si>
  <si>
    <t>Virginia</t>
  </si>
  <si>
    <t>Tennessee</t>
  </si>
  <si>
    <t>Location</t>
  </si>
  <si>
    <t>Kentucky</t>
  </si>
  <si>
    <t>TOTALIZERS</t>
  </si>
  <si>
    <t>Concatenation</t>
  </si>
  <si>
    <t>Territory</t>
  </si>
  <si>
    <t>Regulatory Asset Schedule - E370.00</t>
  </si>
  <si>
    <t>AMS Deferred Debit Amorization Schedule</t>
  </si>
  <si>
    <t>KU - KY Meters</t>
  </si>
  <si>
    <t>KU - VA Meters</t>
  </si>
  <si>
    <t>LGE - Meters</t>
  </si>
  <si>
    <t>Period</t>
  </si>
  <si>
    <t>Retirements</t>
  </si>
  <si>
    <t>Amortization</t>
  </si>
  <si>
    <t>Balance</t>
  </si>
  <si>
    <t>Check</t>
  </si>
  <si>
    <t>Note:  The deferred debit will be increased as meters are retired.  All meters are expected to be retired by December 2019.  The asset will begin to be amortized beginning May 2019, based on the effective date of the rates for the projected rate case TYE April 2020.  The amortization period is assumed to be 5 years.  Additions to the asset beyond April 30, 2019 will be amortized over the remaining 5 year period.  There will be no amortization assumed for the VA portion for purposes of the 2017 BP.  TN amounts deemed immaterial to include.</t>
  </si>
  <si>
    <t>KY Misc Inputs</t>
  </si>
  <si>
    <t>Jan</t>
  </si>
  <si>
    <t>Feb</t>
  </si>
  <si>
    <t>Mar</t>
  </si>
  <si>
    <t>Apr</t>
  </si>
  <si>
    <t>May</t>
  </si>
  <si>
    <t>Jun</t>
  </si>
  <si>
    <t>Jul</t>
  </si>
  <si>
    <t>Aug</t>
  </si>
  <si>
    <t>Sep</t>
  </si>
  <si>
    <t>Oct</t>
  </si>
  <si>
    <t>Nov</t>
  </si>
  <si>
    <t>Dec</t>
  </si>
  <si>
    <t> KY LTP Misc Inputs</t>
  </si>
  <si>
    <t xml:space="preserve">     Kentucky Utilities</t>
  </si>
  <si>
    <t>General~1505032230.1505114217.1504948820.0.1505555631.</t>
  </si>
  <si>
    <t xml:space="preserve">          AX:[Retirements - KY Meters]</t>
  </si>
  <si>
    <t>General~1505032230.1505114217.1504948820.0.1505555630.</t>
  </si>
  <si>
    <t xml:space="preserve">          AY:[Amortization - KY Meters]</t>
  </si>
  <si>
    <t>General~1505032230.1505114217.1504948820.0.1505555627.</t>
  </si>
  <si>
    <t xml:space="preserve">          BC:[Retirements - VA Meters]</t>
  </si>
  <si>
    <t xml:space="preserve">     LG&amp;E</t>
  </si>
  <si>
    <t>General~1505032230.1505114217.1504951817.0.1505555631.</t>
  </si>
  <si>
    <t>General~1505032230.1505114217.1504951817.0.1505555630.</t>
  </si>
  <si>
    <t>General~1505032230.1505114217.1504951817.0.1505555627.</t>
  </si>
  <si>
    <t>Total Company</t>
  </si>
  <si>
    <t>KU Meters to be Retired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</si>
</sst>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mmm\-yy;@"/>
    <numFmt numFmtId="165" formatCode="0.0000"/>
    <numFmt numFmtId="166" formatCode="_(* #,##0_);_(* \(#,##0\);_(* &quot;-&quot;??_);_(@_)"/>
  </numFmts>
  <fonts count="7" x14ac:knownFonts="1">
    <font>
      <sz val="11"/>
      <color theme="1"/>
      <name val="Calibri"/>
      <family val="2"/>
      <scheme val="minor"/>
    </font>
    <font>
      <sz val="11"/>
      <color theme="1"/>
      <name val="Calibri"/>
      <family val="2"/>
      <scheme val="minor"/>
    </font>
    <font>
      <sz val="12"/>
      <color theme="1"/>
      <name val="Times New Roman"/>
      <family val="2"/>
    </font>
    <font>
      <b/>
      <sz val="11"/>
      <color theme="1"/>
      <name val="Calibri"/>
      <family val="2"/>
      <scheme val="minor"/>
    </font>
    <font>
      <sz val="10"/>
      <name val="Arial"/>
      <family val="2"/>
    </font>
    <font>
      <b/>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theme="7" tint="0.79998168889431442"/>
        <bgColor indexed="64"/>
      </patternFill>
    </fill>
    <fill>
      <patternFill patternType="solid">
        <fgColor rgb="FF99FF99"/>
        <bgColor indexed="64"/>
      </patternFill>
    </fill>
    <fill>
      <patternFill patternType="solid">
        <fgColor indexed="51"/>
        <bgColor indexed="64"/>
      </patternFill>
    </fill>
    <fill>
      <patternFill patternType="solid">
        <fgColor indexed="26"/>
        <bgColor indexed="64"/>
      </patternFill>
    </fill>
    <fill>
      <patternFill patternType="solid">
        <fgColor indexed="22"/>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0" fontId="1" fillId="0" borderId="0"/>
  </cellStyleXfs>
  <cellXfs count="74">
    <xf numFmtId="0" fontId="0" fillId="0" borderId="0" xfId="0"/>
    <xf numFmtId="43" fontId="0" fillId="0" borderId="0" xfId="1" applyFont="1"/>
    <xf numFmtId="43" fontId="0" fillId="0" borderId="0" xfId="0" applyNumberFormat="1"/>
    <xf numFmtId="0" fontId="0" fillId="0" borderId="0" xfId="0" applyBorder="1"/>
    <xf numFmtId="0" fontId="0" fillId="0" borderId="0" xfId="0" applyBorder="1" applyProtection="1">
      <protection locked="0"/>
    </xf>
    <xf numFmtId="43" fontId="0" fillId="0" borderId="0" xfId="1" applyFont="1" applyBorder="1" applyProtection="1">
      <protection locked="0"/>
    </xf>
    <xf numFmtId="43" fontId="0" fillId="0" borderId="0" xfId="1" applyFont="1" applyBorder="1"/>
    <xf numFmtId="0" fontId="0" fillId="0" borderId="0" xfId="0" applyNumberFormat="1" applyBorder="1" applyProtection="1">
      <protection locked="0"/>
    </xf>
    <xf numFmtId="43" fontId="0" fillId="0" borderId="0" xfId="0" applyNumberFormat="1" applyBorder="1"/>
    <xf numFmtId="0" fontId="3" fillId="0" borderId="0" xfId="0" applyFont="1" applyBorder="1"/>
    <xf numFmtId="165" fontId="4" fillId="0" borderId="0" xfId="4" applyNumberFormat="1"/>
    <xf numFmtId="165" fontId="4" fillId="0" borderId="0" xfId="4" applyNumberFormat="1" applyFont="1" applyFill="1" applyAlignment="1"/>
    <xf numFmtId="165" fontId="4" fillId="0" borderId="0" xfId="0" applyNumberFormat="1" applyFont="1" applyAlignment="1"/>
    <xf numFmtId="0" fontId="0" fillId="0" borderId="0" xfId="0" pivotButton="1"/>
    <xf numFmtId="0" fontId="0" fillId="0" borderId="0" xfId="0" applyAlignment="1">
      <alignment horizontal="left"/>
    </xf>
    <xf numFmtId="14" fontId="0" fillId="0" borderId="0" xfId="0" applyNumberFormat="1"/>
    <xf numFmtId="43" fontId="0" fillId="2" borderId="0" xfId="0" applyNumberFormat="1" applyFill="1"/>
    <xf numFmtId="0" fontId="0" fillId="2" borderId="0" xfId="0" applyFill="1" applyAlignment="1">
      <alignment horizontal="left"/>
    </xf>
    <xf numFmtId="0" fontId="3" fillId="0" borderId="0" xfId="0" applyFont="1" applyBorder="1" applyAlignment="1" applyProtection="1">
      <alignment horizontal="center"/>
      <protection locked="0"/>
    </xf>
    <xf numFmtId="164" fontId="3" fillId="0" borderId="0" xfId="0" applyNumberFormat="1" applyFont="1" applyBorder="1"/>
    <xf numFmtId="0" fontId="5" fillId="0" borderId="0" xfId="0" applyFont="1" applyBorder="1"/>
    <xf numFmtId="43" fontId="0" fillId="0" borderId="0" xfId="1" applyNumberFormat="1" applyFont="1" applyBorder="1"/>
    <xf numFmtId="0" fontId="0" fillId="0" borderId="0" xfId="0" applyAlignment="1">
      <alignment horizontal="center"/>
    </xf>
    <xf numFmtId="0" fontId="3" fillId="0" borderId="0" xfId="0" applyFont="1" applyBorder="1" applyAlignment="1" applyProtection="1">
      <alignment horizontal="center" wrapText="1"/>
      <protection locked="0"/>
    </xf>
    <xf numFmtId="14" fontId="0" fillId="0" borderId="0" xfId="0" applyNumberFormat="1" applyBorder="1" applyProtection="1">
      <protection locked="0"/>
    </xf>
    <xf numFmtId="0" fontId="3" fillId="0" borderId="0" xfId="0" applyFont="1" applyAlignment="1">
      <alignment horizontal="center"/>
    </xf>
    <xf numFmtId="164" fontId="0" fillId="0" borderId="0" xfId="0" applyNumberFormat="1"/>
    <xf numFmtId="0" fontId="0" fillId="0" borderId="0" xfId="0" applyFill="1" applyBorder="1"/>
    <xf numFmtId="0" fontId="3" fillId="0" borderId="0" xfId="0" applyFont="1"/>
    <xf numFmtId="43" fontId="0" fillId="0" borderId="0" xfId="0" applyNumberFormat="1" applyAlignment="1">
      <alignment horizontal="center"/>
    </xf>
    <xf numFmtId="0" fontId="3" fillId="0" borderId="0" xfId="2" applyFont="1"/>
    <xf numFmtId="0" fontId="1" fillId="0" borderId="0" xfId="2" applyFont="1"/>
    <xf numFmtId="0" fontId="3" fillId="0" borderId="9" xfId="2" applyFont="1" applyBorder="1" applyAlignment="1">
      <alignment horizontal="center"/>
    </xf>
    <xf numFmtId="164" fontId="1" fillId="0" borderId="0" xfId="2" applyNumberFormat="1" applyFont="1"/>
    <xf numFmtId="43" fontId="1" fillId="0" borderId="0" xfId="2" applyNumberFormat="1" applyFont="1"/>
    <xf numFmtId="164" fontId="1" fillId="3" borderId="0" xfId="2" applyNumberFormat="1" applyFont="1" applyFill="1"/>
    <xf numFmtId="43" fontId="1" fillId="3" borderId="0" xfId="3" applyNumberFormat="1" applyFont="1" applyFill="1"/>
    <xf numFmtId="43" fontId="1" fillId="3" borderId="0" xfId="3" applyFont="1" applyFill="1"/>
    <xf numFmtId="43" fontId="1" fillId="3" borderId="0" xfId="2" applyNumberFormat="1" applyFont="1" applyFill="1"/>
    <xf numFmtId="0" fontId="1" fillId="3" borderId="0" xfId="2" applyFont="1" applyFill="1"/>
    <xf numFmtId="43" fontId="1" fillId="0" borderId="0" xfId="2" applyNumberFormat="1" applyFont="1" applyBorder="1"/>
    <xf numFmtId="0" fontId="6" fillId="0" borderId="0" xfId="2" applyFont="1" applyAlignment="1">
      <alignment horizontal="right"/>
    </xf>
    <xf numFmtId="43" fontId="6" fillId="0" borderId="0" xfId="2" applyNumberFormat="1" applyFont="1"/>
    <xf numFmtId="43" fontId="1" fillId="0" borderId="0" xfId="3" applyNumberFormat="1" applyFont="1" applyFill="1"/>
    <xf numFmtId="43" fontId="1" fillId="0" borderId="0" xfId="3" applyFont="1" applyFill="1"/>
    <xf numFmtId="43" fontId="1" fillId="0" borderId="0" xfId="2" applyNumberFormat="1" applyFont="1" applyFill="1"/>
    <xf numFmtId="0" fontId="1" fillId="0" borderId="0" xfId="2" applyFont="1" applyFill="1"/>
    <xf numFmtId="0" fontId="1" fillId="0" borderId="0" xfId="5" applyAlignment="1">
      <alignment horizontal="center"/>
    </xf>
    <xf numFmtId="0" fontId="1" fillId="0" borderId="0" xfId="5" applyAlignment="1">
      <alignment horizontal="right"/>
    </xf>
    <xf numFmtId="0" fontId="1" fillId="4" borderId="0" xfId="5" applyFill="1" applyAlignment="1">
      <alignment horizontal="right"/>
    </xf>
    <xf numFmtId="0" fontId="2" fillId="0" borderId="0" xfId="2"/>
    <xf numFmtId="0" fontId="1" fillId="5" borderId="10" xfId="5" applyFill="1" applyBorder="1" applyAlignment="1">
      <alignment horizontal="left"/>
    </xf>
    <xf numFmtId="0" fontId="1" fillId="5" borderId="10" xfId="5" applyFill="1" applyBorder="1" applyAlignment="1">
      <alignment horizontal="right"/>
    </xf>
    <xf numFmtId="0" fontId="1" fillId="4" borderId="10" xfId="5" applyFill="1" applyBorder="1" applyAlignment="1">
      <alignment horizontal="right"/>
    </xf>
    <xf numFmtId="0" fontId="1" fillId="6" borderId="0" xfId="5" applyFill="1" applyAlignment="1">
      <alignment horizontal="left"/>
    </xf>
    <xf numFmtId="0" fontId="1" fillId="6" borderId="0" xfId="5" applyFill="1" applyAlignment="1">
      <alignment horizontal="right"/>
    </xf>
    <xf numFmtId="0" fontId="1" fillId="0" borderId="0" xfId="5" applyNumberFormat="1" applyAlignment="1">
      <alignment horizontal="left"/>
    </xf>
    <xf numFmtId="0" fontId="1" fillId="0" borderId="0" xfId="5" applyNumberFormat="1" applyAlignment="1">
      <alignment horizontal="right"/>
    </xf>
    <xf numFmtId="0" fontId="1" fillId="4" borderId="0" xfId="5" applyNumberFormat="1" applyFill="1" applyAlignment="1">
      <alignment horizontal="right"/>
    </xf>
    <xf numFmtId="0" fontId="1" fillId="0" borderId="0" xfId="5" applyAlignment="1">
      <alignment horizontal="left"/>
    </xf>
    <xf numFmtId="0" fontId="1" fillId="0" borderId="0" xfId="5"/>
    <xf numFmtId="166" fontId="1" fillId="0" borderId="0" xfId="1" applyNumberFormat="1" applyAlignment="1">
      <alignment horizontal="right"/>
    </xf>
    <xf numFmtId="166" fontId="1" fillId="4" borderId="0" xfId="1" applyNumberFormat="1" applyFill="1" applyAlignment="1">
      <alignment horizontal="right"/>
    </xf>
    <xf numFmtId="166" fontId="1" fillId="6" borderId="0" xfId="1" applyNumberFormat="1" applyFill="1" applyAlignment="1">
      <alignment horizontal="right"/>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4" xfId="2" applyFont="1" applyBorder="1" applyAlignment="1">
      <alignment horizontal="left" vertical="top" wrapText="1"/>
    </xf>
    <xf numFmtId="0" fontId="3" fillId="0" borderId="0" xfId="2" applyFont="1" applyBorder="1" applyAlignment="1">
      <alignment horizontal="left" vertical="top" wrapText="1"/>
    </xf>
    <xf numFmtId="0" fontId="3" fillId="0" borderId="5" xfId="2" applyFont="1" applyBorder="1" applyAlignment="1">
      <alignment horizontal="left" vertical="top" wrapText="1"/>
    </xf>
    <xf numFmtId="0" fontId="3" fillId="0" borderId="6" xfId="2" applyFont="1" applyBorder="1" applyAlignment="1">
      <alignment horizontal="left" vertical="top" wrapText="1"/>
    </xf>
    <xf numFmtId="0" fontId="3" fillId="0" borderId="7" xfId="2" applyFont="1" applyBorder="1" applyAlignment="1">
      <alignment horizontal="left" vertical="top" wrapText="1"/>
    </xf>
    <xf numFmtId="0" fontId="3" fillId="0" borderId="8" xfId="2" applyFont="1" applyBorder="1" applyAlignment="1">
      <alignment horizontal="left" vertical="top" wrapText="1"/>
    </xf>
    <xf numFmtId="0" fontId="3" fillId="0" borderId="9" xfId="2" applyFont="1" applyBorder="1" applyAlignment="1">
      <alignment horizontal="center"/>
    </xf>
  </cellXfs>
  <cellStyles count="6">
    <cellStyle name="Comma" xfId="1" builtinId="3"/>
    <cellStyle name="Comma 2" xfId="3"/>
    <cellStyle name="Normal" xfId="0" builtinId="0"/>
    <cellStyle name="Normal 2" xfId="2"/>
    <cellStyle name="Normal 2 2" xfId="4"/>
    <cellStyle name="Normal 2 3" xfId="5"/>
  </cellStyles>
  <dxfs count="9">
    <dxf>
      <numFmt numFmtId="35" formatCode="_(* #,##0.00_);_(* \(#,##0.00\);_(* &quot;-&quot;??_);_(@_)"/>
    </dxf>
    <dxf>
      <fill>
        <patternFill>
          <bgColor theme="7" tint="0.79998168889431442"/>
        </patternFill>
      </fill>
    </dxf>
    <dxf>
      <fill>
        <patternFill>
          <bgColor theme="7" tint="0.79998168889431442"/>
        </patternFill>
      </fill>
    </dxf>
    <dxf>
      <fill>
        <patternFill patternType="solid">
          <bgColor theme="4" tint="0.79998168889431442"/>
        </patternFill>
      </fill>
    </dxf>
    <dxf>
      <fill>
        <patternFill patternType="solid">
          <bgColor theme="2" tint="-9.9978637043366805E-2"/>
        </patternFill>
      </fill>
    </dxf>
    <dxf>
      <fill>
        <patternFill patternType="solid">
          <bgColor theme="9" tint="0.79998168889431442"/>
        </patternFill>
      </fill>
    </dxf>
    <dxf>
      <fill>
        <patternFill patternType="solid">
          <bgColor theme="7" tint="0.79998168889431442"/>
        </patternFill>
      </fill>
    </dxf>
    <dxf>
      <fill>
        <patternFill patternType="solid">
          <bgColor theme="4" tint="0.79998168889431442"/>
        </patternFill>
      </fill>
    </dxf>
    <dxf>
      <numFmt numFmtId="35" formatCode="_(* #,##0.00_);_(* \(#,##0.00\);_(* &quot;-&quot;??_);_(@_)"/>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yrd, Jonathan" refreshedDate="42626.620514699076" createdVersion="5" refreshedVersion="5" minRefreshableVersion="3" recordCount="87">
  <cacheSource type="worksheet">
    <worksheetSource ref="A3:G90" sheet="LGE Meters Schedule"/>
  </cacheSource>
  <cacheFields count="7">
    <cacheField name="Company" numFmtId="0">
      <sharedItems/>
    </cacheField>
    <cacheField name="description" numFmtId="0">
      <sharedItems/>
    </cacheField>
    <cacheField name="description2" numFmtId="0">
      <sharedItems/>
    </cacheField>
    <cacheField name="VINTAGE" numFmtId="0">
      <sharedItems containsSemiMixedTypes="0" containsString="0" containsNumber="1" containsInteger="1" minValue="1972" maxValue="2015" count="44">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sharedItems>
    </cacheField>
    <cacheField name="Retirement Date" numFmtId="14">
      <sharedItems containsSemiMixedTypes="0" containsNonDate="0" containsDate="1" containsString="0" minDate="1899-12-30T00:00:00" maxDate="2018-10-02T00:00:00"/>
    </cacheField>
    <cacheField name="COST" numFmtId="43">
      <sharedItems containsSemiMixedTypes="0" containsString="0" containsNumber="1" minValue="422.68" maxValue="2306946.44"/>
    </cacheField>
    <cacheField name="BOOK RESERVE" numFmtId="43">
      <sharedItems containsSemiMixedTypes="0" containsString="0" containsNumber="1" minValue="400.53434078079999" maxValue="1735761.7303443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yrd, Jonathan" refreshedDate="42627.554815856478" createdVersion="5" refreshedVersion="5" minRefreshableVersion="3" recordCount="256">
  <cacheSource type="worksheet">
    <worksheetSource ref="A3:H259" sheet="KU Meter Schedule"/>
  </cacheSource>
  <cacheFields count="8">
    <cacheField name="description" numFmtId="0">
      <sharedItems/>
    </cacheField>
    <cacheField name="description2" numFmtId="0">
      <sharedItems/>
    </cacheField>
    <cacheField name="Location" numFmtId="0">
      <sharedItems containsBlank="1" count="4">
        <s v="Kentucky"/>
        <s v="Virginia"/>
        <s v="Tennessee"/>
        <m u="1"/>
      </sharedItems>
    </cacheField>
    <cacheField name="description3" numFmtId="0">
      <sharedItems/>
    </cacheField>
    <cacheField name="VINTAGE" numFmtId="0">
      <sharedItems containsSemiMixedTypes="0" containsString="0" containsNumber="1" containsInteger="1" minValue="1941" maxValue="2016" count="72">
        <n v="1941"/>
        <n v="1942"/>
        <n v="1946"/>
        <n v="1947"/>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9"/>
        <n v="2010"/>
        <n v="2011"/>
        <n v="2012"/>
        <n v="2013"/>
        <n v="2014"/>
        <n v="2015"/>
        <n v="2016"/>
        <n v="1948"/>
      </sharedItems>
    </cacheField>
    <cacheField name="Retirement Date" numFmtId="14">
      <sharedItems containsDate="1" containsMixedTypes="1" minDate="1900-05-22T18:43:12" maxDate="6240-10-11T21:07:12"/>
    </cacheField>
    <cacheField name="COST" numFmtId="43">
      <sharedItems containsSemiMixedTypes="0" containsString="0" containsNumber="1" minValue="37.46" maxValue="2314422.81"/>
    </cacheField>
    <cacheField name="BOOK RESERVE" numFmtId="43">
      <sharedItems containsSemiMixedTypes="0" containsString="0" containsNumber="1" minValue="11.099999999999994" maxValue="1164046.64777589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LG&amp;E"/>
    <s v="E370.00-Meters"/>
    <s v="METER 1PH"/>
    <x v="0"/>
    <d v="2017-07-01T00:00:00"/>
    <n v="448013.85"/>
    <n v="424540.86323085602"/>
  </r>
  <r>
    <s v="LG&amp;E"/>
    <s v="E370.00-Meters"/>
    <s v="METER 3PH"/>
    <x v="0"/>
    <d v="2017-07-01T00:00:00"/>
    <n v="422.68"/>
    <n v="400.53434078079999"/>
  </r>
  <r>
    <s v="LG&amp;E"/>
    <s v="E370.00-Meters"/>
    <s v="METER 1PH"/>
    <x v="1"/>
    <d v="2017-07-01T00:00:00"/>
    <n v="638407.56999999995"/>
    <n v="601879.09543490701"/>
  </r>
  <r>
    <s v="LG&amp;E"/>
    <s v="E370.00-Meters"/>
    <s v="METER 3PH"/>
    <x v="1"/>
    <d v="2017-07-01T00:00:00"/>
    <n v="11758.32"/>
    <n v="11085.5311528248"/>
  </r>
  <r>
    <s v="LG&amp;E"/>
    <s v="E370.00-Meters"/>
    <s v="METER 3PH"/>
    <x v="2"/>
    <d v="2017-07-01T00:00:00"/>
    <n v="11884.39"/>
    <n v="11144.4778614876"/>
  </r>
  <r>
    <s v="LG&amp;E"/>
    <s v="E370.00-Meters"/>
    <s v="METER 3PH"/>
    <x v="3"/>
    <d v="2017-07-01T00:00:00"/>
    <n v="9897.69"/>
    <n v="9229.2088263441001"/>
  </r>
  <r>
    <s v="LG&amp;E"/>
    <s v="E370.00-Meters"/>
    <s v="METER 1PH"/>
    <x v="4"/>
    <d v="2017-07-01T00:00:00"/>
    <n v="255325.71"/>
    <n v="236663.80066067399"/>
  </r>
  <r>
    <s v="LG&amp;E"/>
    <s v="E370.00-Meters"/>
    <s v="METER 3PH"/>
    <x v="4"/>
    <d v="2017-07-01T00:00:00"/>
    <n v="9837.84"/>
    <n v="9118.7863716960001"/>
  </r>
  <r>
    <s v="LG&amp;E"/>
    <s v="E370.00-Meters"/>
    <s v="METER 1PH"/>
    <x v="5"/>
    <d v="2017-07-01T00:00:00"/>
    <n v="354007.03"/>
    <n v="326055.54116919701"/>
  </r>
  <r>
    <s v="LG&amp;E"/>
    <s v="E370.00-Meters"/>
    <s v="METER 3PH"/>
    <x v="5"/>
    <d v="2017-07-01T00:00:00"/>
    <n v="15739.89"/>
    <n v="14497.108579718401"/>
  </r>
  <r>
    <s v="LG&amp;E"/>
    <s v="E370.00-Meters"/>
    <s v="METER 1PH"/>
    <x v="6"/>
    <d v="2017-08-01T00:00:00"/>
    <n v="379293.42"/>
    <n v="346975.89103800501"/>
  </r>
  <r>
    <s v="LG&amp;E"/>
    <s v="E370.00-Meters"/>
    <s v="METER 3PH"/>
    <x v="6"/>
    <d v="2017-08-01T00:00:00"/>
    <n v="28460.91"/>
    <n v="26035.910686250401"/>
  </r>
  <r>
    <s v="LG&amp;E"/>
    <s v="E370.00-Meters"/>
    <s v="METER 1PH"/>
    <x v="7"/>
    <d v="2017-08-01T00:00:00"/>
    <n v="437009.14"/>
    <n v="396837.389452081"/>
  </r>
  <r>
    <s v="LG&amp;E"/>
    <s v="E370.00-Meters"/>
    <s v="METER 3PH"/>
    <x v="7"/>
    <d v="2017-08-01T00:00:00"/>
    <n v="27691.19"/>
    <n v="25145.697296906801"/>
  </r>
  <r>
    <s v="LG&amp;E"/>
    <s v="E370.00-Meters"/>
    <s v="METER 1PH"/>
    <x v="8"/>
    <d v="2017-08-01T00:00:00"/>
    <n v="355702.91"/>
    <n v="320410.82491699798"/>
  </r>
  <r>
    <s v="LG&amp;E"/>
    <s v="E370.00-Meters"/>
    <s v="METER 3PH"/>
    <x v="8"/>
    <d v="2017-08-01T00:00:00"/>
    <n v="37039.69"/>
    <n v="33364.690852739703"/>
  </r>
  <r>
    <s v="LG&amp;E"/>
    <s v="E370.00-Meters"/>
    <s v="METER 1PH"/>
    <x v="9"/>
    <d v="2017-08-01T00:00:00"/>
    <n v="441405.73"/>
    <n v="394096.89674800797"/>
  </r>
  <r>
    <s v="LG&amp;E"/>
    <s v="E370.00-Meters"/>
    <s v="METER 3PH"/>
    <x v="9"/>
    <d v="2017-08-01T00:00:00"/>
    <n v="37480.910000000003"/>
    <n v="33463.793771529403"/>
  </r>
  <r>
    <s v="LG&amp;E"/>
    <s v="E370.00-Meters"/>
    <s v="METER 1PH"/>
    <x v="10"/>
    <d v="2017-09-01T00:00:00"/>
    <n v="544816.18000000005"/>
    <n v="481663.27857544401"/>
  </r>
  <r>
    <s v="LG&amp;E"/>
    <s v="E370.00-Meters"/>
    <s v="METER 3PH"/>
    <x v="10"/>
    <d v="2017-09-01T00:00:00"/>
    <n v="36376.400000000001"/>
    <n v="32159.793945128"/>
  </r>
  <r>
    <s v="LG&amp;E"/>
    <s v="E370.00-Meters"/>
    <s v="METER 1PH"/>
    <x v="11"/>
    <d v="2017-09-01T00:00:00"/>
    <n v="410061.79"/>
    <n v="358582.57957536698"/>
  </r>
  <r>
    <s v="LG&amp;E"/>
    <s v="E370.00-Meters"/>
    <s v="METER 3PH"/>
    <x v="11"/>
    <d v="2017-09-01T00:00:00"/>
    <n v="27860.06"/>
    <n v="24362.504445792201"/>
  </r>
  <r>
    <s v="LG&amp;E"/>
    <s v="E370.00-Meters"/>
    <s v="METER 1PH"/>
    <x v="12"/>
    <d v="2017-09-01T00:00:00"/>
    <n v="570433.12"/>
    <n v="492780.96636306099"/>
  </r>
  <r>
    <s v="LG&amp;E"/>
    <s v="E370.00-Meters"/>
    <s v="METER 3PH"/>
    <x v="12"/>
    <d v="2017-09-01T00:00:00"/>
    <n v="29415.87"/>
    <n v="25411.534388133299"/>
  </r>
  <r>
    <s v="LG&amp;E"/>
    <s v="E370.00-Meters"/>
    <s v="METER 1PH"/>
    <x v="13"/>
    <d v="2017-10-01T00:00:00"/>
    <n v="295977.45"/>
    <n v="252239.91804543399"/>
  </r>
  <r>
    <s v="LG&amp;E"/>
    <s v="E370.00-Meters"/>
    <s v="METER 3PH"/>
    <x v="13"/>
    <d v="2017-10-01T00:00:00"/>
    <n v="58287.39"/>
    <n v="49674.0764429259"/>
  </r>
  <r>
    <s v="LG&amp;E"/>
    <s v="E370.00-Meters"/>
    <s v="METER 1PH"/>
    <x v="14"/>
    <d v="2017-10-01T00:00:00"/>
    <n v="1405535.95"/>
    <n v="1179873.8923841"/>
  </r>
  <r>
    <s v="LG&amp;E"/>
    <s v="E370.00-Meters"/>
    <s v="METER 3PH"/>
    <x v="14"/>
    <d v="2017-10-01T00:00:00"/>
    <n v="187782.68"/>
    <n v="157633.73507018201"/>
  </r>
  <r>
    <s v="LG&amp;E"/>
    <s v="E370.00-Meters"/>
    <s v="METER 1PH"/>
    <x v="15"/>
    <d v="2017-11-01T00:00:00"/>
    <n v="1554811.11"/>
    <n v="1283484.75474056"/>
  </r>
  <r>
    <s v="LG&amp;E"/>
    <s v="E370.00-Meters"/>
    <s v="METER 3PH"/>
    <x v="15"/>
    <d v="2017-11-01T00:00:00"/>
    <n v="215354.23999999999"/>
    <n v="177773.28842777599"/>
  </r>
  <r>
    <s v="LG&amp;E"/>
    <s v="E370.00-Meters"/>
    <s v="METER 1PH"/>
    <x v="16"/>
    <d v="2017-12-01T00:00:00"/>
    <n v="2142101.85"/>
    <n v="1735761.73034434"/>
  </r>
  <r>
    <s v="LG&amp;E"/>
    <s v="E370.00-Meters"/>
    <s v="METER 3PH"/>
    <x v="16"/>
    <d v="2017-12-01T00:00:00"/>
    <n v="184618.17"/>
    <n v="149597.533941817"/>
  </r>
  <r>
    <s v="LG&amp;E"/>
    <s v="E370.00-Meters"/>
    <s v="METER 1PH"/>
    <x v="17"/>
    <d v="2018-01-01T00:00:00"/>
    <n v="1745771.78"/>
    <n v="1385893.3923635101"/>
  </r>
  <r>
    <s v="LG&amp;E"/>
    <s v="E370.00-Meters"/>
    <s v="METER 3PH"/>
    <x v="17"/>
    <d v="2018-01-01T00:00:00"/>
    <n v="239733.24"/>
    <n v="190313.944269334"/>
  </r>
  <r>
    <s v="LG&amp;E"/>
    <s v="E370.00-Meters"/>
    <s v="METER 1PH"/>
    <x v="18"/>
    <d v="2018-02-01T00:00:00"/>
    <n v="928344.62"/>
    <n v="720525.31909922999"/>
  </r>
  <r>
    <s v="LG&amp;E"/>
    <s v="E370.00-Meters"/>
    <s v="METER 3PH"/>
    <x v="18"/>
    <d v="2018-02-01T00:00:00"/>
    <n v="13974.74"/>
    <n v="10846.3535856208"/>
  </r>
  <r>
    <s v="LG&amp;E"/>
    <s v="E370.00-Meters"/>
    <s v="METER 1PH"/>
    <x v="19"/>
    <d v="2018-02-01T00:00:00"/>
    <n v="650308.72"/>
    <n v="492377.03985058202"/>
  </r>
  <r>
    <s v="LG&amp;E"/>
    <s v="E370.00-Meters"/>
    <s v="METER 3PH"/>
    <x v="19"/>
    <d v="2018-02-01T00:00:00"/>
    <n v="75201.039999999994"/>
    <n v="56937.980885271201"/>
  </r>
  <r>
    <s v="LG&amp;E"/>
    <s v="E370.00-Meters"/>
    <s v="METER 1PH"/>
    <x v="20"/>
    <d v="2018-03-01T00:00:00"/>
    <n v="1158252.18"/>
    <n v="853486.472846366"/>
  </r>
  <r>
    <s v="LG&amp;E"/>
    <s v="E370.00-Meters"/>
    <s v="METER 3PH"/>
    <x v="20"/>
    <d v="2018-03-01T00:00:00"/>
    <n v="96695.26"/>
    <n v="71252.269430964807"/>
  </r>
  <r>
    <s v="LG&amp;E"/>
    <s v="E370.00-Meters"/>
    <s v="METER 1PH"/>
    <x v="21"/>
    <d v="2018-04-01T00:00:00"/>
    <n v="1026046.66"/>
    <n v="733996.00152597902"/>
  </r>
  <r>
    <s v="LG&amp;E"/>
    <s v="E370.00-Meters"/>
    <s v="METER 3PH"/>
    <x v="21"/>
    <d v="2018-04-01T00:00:00"/>
    <n v="134170.64000000001"/>
    <n v="95980.735693035196"/>
  </r>
  <r>
    <s v="LG&amp;E"/>
    <s v="E370.00-Meters"/>
    <s v="METER 1PH"/>
    <x v="22"/>
    <d v="2018-04-01T00:00:00"/>
    <n v="463421.36"/>
    <n v="320977.520693884"/>
  </r>
  <r>
    <s v="LG&amp;E"/>
    <s v="E370.00-Meters"/>
    <s v="METER 3PH"/>
    <x v="22"/>
    <d v="2018-04-01T00:00:00"/>
    <n v="115754.77"/>
    <n v="80174.722811850501"/>
  </r>
  <r>
    <s v="LG&amp;E"/>
    <s v="E370.00-Meters"/>
    <s v="METER 1PH"/>
    <x v="23"/>
    <d v="2018-05-01T00:00:00"/>
    <n v="2306946.44"/>
    <n v="1542637.5054961301"/>
  </r>
  <r>
    <s v="LG&amp;E"/>
    <s v="E370.00-Meters"/>
    <s v="METER 3PH"/>
    <x v="23"/>
    <d v="2018-05-01T00:00:00"/>
    <n v="173766.37"/>
    <n v="116196.247519261"/>
  </r>
  <r>
    <s v="LG&amp;E"/>
    <s v="E370.00-Meters"/>
    <s v="METER 1PH"/>
    <x v="24"/>
    <d v="2018-06-01T00:00:00"/>
    <n v="860307.79"/>
    <n v="553704.77006367396"/>
  </r>
  <r>
    <s v="LG&amp;E"/>
    <s v="E370.00-Meters"/>
    <s v="METER 3PH"/>
    <x v="24"/>
    <d v="2018-06-01T00:00:00"/>
    <n v="82256.94"/>
    <n v="52941.587392625399"/>
  </r>
  <r>
    <s v="LG&amp;E"/>
    <s v="E370.00-Meters"/>
    <s v="METER 1PH"/>
    <x v="25"/>
    <d v="2018-06-01T00:00:00"/>
    <n v="637370.43000000005"/>
    <n v="393523.66383822903"/>
  </r>
  <r>
    <s v="LG&amp;E"/>
    <s v="E370.00-Meters"/>
    <s v="METER 3PH"/>
    <x v="25"/>
    <d v="2018-06-01T00:00:00"/>
    <n v="181506.49"/>
    <n v="112065.28510464"/>
  </r>
  <r>
    <s v="LG&amp;E"/>
    <s v="E370.00-Meters"/>
    <s v="METER 1PH"/>
    <x v="26"/>
    <d v="2018-07-01T00:00:00"/>
    <n v="318697.5"/>
    <n v="188079.39336449999"/>
  </r>
  <r>
    <s v="LG&amp;E"/>
    <s v="E370.00-Meters"/>
    <s v="METER 3PH"/>
    <x v="26"/>
    <d v="2018-07-01T00:00:00"/>
    <n v="45979.880000000005"/>
    <n v="27135.035377976001"/>
  </r>
  <r>
    <s v="LG&amp;E"/>
    <s v="E370.00-Meters"/>
    <s v="METER 1PH"/>
    <x v="27"/>
    <d v="2018-07-01T00:00:00"/>
    <n v="716667.28"/>
    <n v="402675.72944854602"/>
  </r>
  <r>
    <s v="LG&amp;E"/>
    <s v="E370.00-Meters"/>
    <s v="METER 1PH"/>
    <x v="28"/>
    <d v="2018-07-01T00:00:00"/>
    <n v="133714.74"/>
    <n v="71220.016638904795"/>
  </r>
  <r>
    <s v="LG&amp;E"/>
    <s v="E370.00-Meters"/>
    <s v="METER 1PH"/>
    <x v="29"/>
    <d v="2018-07-01T00:00:00"/>
    <n v="478648"/>
    <n v="240504.99692928017"/>
  </r>
  <r>
    <s v="LG&amp;E"/>
    <s v="E370.00-Meters"/>
    <s v="METER 3PH"/>
    <x v="29"/>
    <d v="2018-07-01T00:00:00"/>
    <n v="315487.11"/>
    <n v="158521.9752757292"/>
  </r>
  <r>
    <s v="LG&amp;E"/>
    <s v="E370.00-Meters"/>
    <s v="METER 1PH"/>
    <x v="30"/>
    <d v="2018-08-01T00:00:00"/>
    <n v="967588.9"/>
    <n v="456193.71537849744"/>
  </r>
  <r>
    <s v="LG&amp;E"/>
    <s v="E370.00-Meters"/>
    <s v="METER 3PH"/>
    <x v="30"/>
    <d v="2018-08-01T00:00:00"/>
    <n v="444599.44"/>
    <n v="209617.40093215121"/>
  </r>
  <r>
    <s v="LG&amp;E"/>
    <s v="E370.00-Meters"/>
    <s v="METER 1PH"/>
    <x v="31"/>
    <d v="2018-08-01T00:00:00"/>
    <n v="672701.55"/>
    <n v="295794.35197623621"/>
  </r>
  <r>
    <s v="LG&amp;E"/>
    <s v="E370.00-Meters"/>
    <s v="METER 3PH"/>
    <x v="31"/>
    <d v="2018-08-01T00:00:00"/>
    <n v="153883.72000000003"/>
    <n v="67664.382870966409"/>
  </r>
  <r>
    <s v="LG&amp;E"/>
    <s v="E370.00-Meters"/>
    <s v="METER 1PH"/>
    <x v="32"/>
    <d v="2018-09-01T00:00:00"/>
    <n v="554906.69999999995"/>
    <n v="225987.99539806799"/>
  </r>
  <r>
    <s v="LG&amp;E"/>
    <s v="E370.00-Meters"/>
    <s v="METER 3PH"/>
    <x v="32"/>
    <d v="2018-09-01T00:00:00"/>
    <n v="128140.25000000001"/>
    <n v="52185.63449910999"/>
  </r>
  <r>
    <s v="LG&amp;E"/>
    <s v="E370.00-Meters"/>
    <s v="METER 1PH"/>
    <x v="33"/>
    <d v="2018-09-01T00:00:00"/>
    <n v="423920.23"/>
    <n v="158629.368843542"/>
  </r>
  <r>
    <s v="LG&amp;E"/>
    <s v="E370.00-Meters"/>
    <s v="METER 3PH"/>
    <x v="33"/>
    <d v="2018-09-01T00:00:00"/>
    <n v="150011.11000000002"/>
    <n v="56133.597820559706"/>
  </r>
  <r>
    <s v="LG&amp;E"/>
    <s v="E370.00-Meters"/>
    <s v="METER 1PH"/>
    <x v="34"/>
    <d v="2018-09-01T00:00:00"/>
    <n v="481750.84"/>
    <n v="164097.31928913802"/>
  </r>
  <r>
    <s v="LG&amp;E"/>
    <s v="E370.00-Meters"/>
    <s v="METER 3PH"/>
    <x v="34"/>
    <d v="2018-09-01T00:00:00"/>
    <n v="52567.670000000006"/>
    <n v="17905.965100706504"/>
  </r>
  <r>
    <s v="LG&amp;E"/>
    <s v="E370.00-Meters"/>
    <s v="AMR - ERT - ITRON"/>
    <x v="35"/>
    <d v="2018-09-01T00:00:00"/>
    <n v="126608.47"/>
    <n v="38824.581015767792"/>
  </r>
  <r>
    <s v="LG&amp;E"/>
    <s v="E370.00-Meters"/>
    <s v="DISPLAY, DIGITAL DEMAND"/>
    <x v="35"/>
    <d v="2018-09-01T00:00:00"/>
    <n v="18320.419999999998"/>
    <n v="5617.9703501107997"/>
  </r>
  <r>
    <s v="LG&amp;E"/>
    <s v="E370.00-Meters"/>
    <s v="METER 1PH"/>
    <x v="36"/>
    <d v="2018-09-01T00:00:00"/>
    <n v="209955.7"/>
    <n v="57188.182871197991"/>
  </r>
  <r>
    <s v="LG&amp;E"/>
    <s v="E370.00-Meters"/>
    <s v="METER 3PH"/>
    <x v="36"/>
    <d v="2018-09-01T00:00:00"/>
    <n v="1858.8299999999981"/>
    <n v="506.31209329619946"/>
  </r>
  <r>
    <s v="LG&amp;E"/>
    <s v="E370.00-Meters"/>
    <s v="AMR - ERT - ITRON"/>
    <x v="37"/>
    <d v="2018-10-01T00:00:00"/>
    <n v="289308.52"/>
    <n v="68835.766352980805"/>
  </r>
  <r>
    <s v="LG&amp;E"/>
    <s v="E370.00-Meters"/>
    <s v="METER 1PH"/>
    <x v="37"/>
    <d v="2018-10-01T00:00:00"/>
    <n v="1189751.79"/>
    <n v="283080.07048835198"/>
  </r>
  <r>
    <s v="LG&amp;E"/>
    <s v="E370.00-Meters"/>
    <s v="METER 3PH"/>
    <x v="37"/>
    <d v="2018-10-01T00:00:00"/>
    <n v="787641.57"/>
    <n v="187405.16553890298"/>
  </r>
  <r>
    <s v="LG&amp;E"/>
    <s v="E370.00-Meters"/>
    <s v="METER 1PH"/>
    <x v="38"/>
    <d v="1899-12-30T00:00:00"/>
    <n v="343938.43"/>
    <n v="69963.608052785683"/>
  </r>
  <r>
    <s v="LG&amp;E"/>
    <s v="E370.00-Meters"/>
    <s v="METER 3PH"/>
    <x v="38"/>
    <d v="1899-12-30T00:00:00"/>
    <n v="520506.8"/>
    <n v="105880.96754413168"/>
  </r>
  <r>
    <s v="LG&amp;E"/>
    <s v="E370.00-Meters"/>
    <s v="METER 1PH"/>
    <x v="39"/>
    <d v="1899-12-30T00:00:00"/>
    <n v="109879.92"/>
    <n v="18567.683590672794"/>
  </r>
  <r>
    <s v="LG&amp;E"/>
    <s v="E370.00-Meters"/>
    <s v="METER 3PH"/>
    <x v="39"/>
    <d v="1899-12-30T00:00:00"/>
    <n v="234291.73"/>
    <n v="39590.989059250685"/>
  </r>
  <r>
    <s v="LG&amp;E"/>
    <s v="E370.00-Meters"/>
    <s v="AMR - ERT - ITRON"/>
    <x v="40"/>
    <d v="1899-12-30T00:00:00"/>
    <n v="104185.18"/>
    <n v="14038.576896500206"/>
  </r>
  <r>
    <s v="LG&amp;E"/>
    <s v="E370.00-Meters"/>
    <s v="METER 1PH"/>
    <x v="40"/>
    <d v="1899-12-30T00:00:00"/>
    <n v="400842.76"/>
    <n v="54012.11486763641"/>
  </r>
  <r>
    <s v="LG&amp;E"/>
    <s v="E370.00-Meters"/>
    <s v="METER 3PH"/>
    <x v="40"/>
    <d v="1899-12-30T00:00:00"/>
    <n v="524609.39"/>
    <n v="70689.221462602145"/>
  </r>
  <r>
    <s v="LG&amp;E"/>
    <s v="E370.00-Meters"/>
    <s v="AMR - ERT - ITRON"/>
    <x v="41"/>
    <d v="1899-12-30T00:00:00"/>
    <n v="134132.64000000001"/>
    <n v="13527.532937342403"/>
  </r>
  <r>
    <s v="LG&amp;E"/>
    <s v="E370.00-Meters"/>
    <s v="METER 1PH"/>
    <x v="41"/>
    <d v="1899-12-30T00:00:00"/>
    <n v="189397.17"/>
    <n v="19101.066343094688"/>
  </r>
  <r>
    <s v="LG&amp;E"/>
    <s v="E370.00-Meters"/>
    <s v="METER 3PH"/>
    <x v="41"/>
    <d v="1899-12-30T00:00:00"/>
    <n v="123656.25"/>
    <n v="12470.968995937495"/>
  </r>
  <r>
    <s v="LG&amp;E"/>
    <s v="E370.00-Meters"/>
    <s v="AMR - ERT - ITRON"/>
    <x v="42"/>
    <d v="1899-12-30T00:00:00"/>
    <n v="198698.09"/>
    <n v="13399.746157954796"/>
  </r>
  <r>
    <s v="LG&amp;E"/>
    <s v="E370.00-Meters"/>
    <s v="METER 1PH"/>
    <x v="42"/>
    <d v="1899-12-30T00:00:00"/>
    <n v="688286.94"/>
    <n v="46416.501939376816"/>
  </r>
  <r>
    <s v="LG&amp;E"/>
    <s v="E370.00-Meters"/>
    <s v="METER 3PH"/>
    <x v="42"/>
    <d v="1899-12-30T00:00:00"/>
    <n v="717459.95000000007"/>
    <n v="48383.863219314022"/>
  </r>
  <r>
    <s v="LG&amp;E"/>
    <s v="E370.00-Meters"/>
    <s v="AMR - ERT - ITRON"/>
    <x v="43"/>
    <d v="1899-12-30T00:00:00"/>
    <n v="79215.78"/>
    <n v="2743.9601563667966"/>
  </r>
</pivotCacheRecords>
</file>

<file path=xl/pivotCache/pivotCacheRecords2.xml><?xml version="1.0" encoding="utf-8"?>
<pivotCacheRecords xmlns="http://schemas.openxmlformats.org/spreadsheetml/2006/main" xmlns:r="http://schemas.openxmlformats.org/officeDocument/2006/relationships" count="256">
  <r>
    <s v="1KENTUCKY UTILITIES COMPANY"/>
    <s v="E370.00-Meters"/>
    <x v="0"/>
    <s v="RECORDER METERS"/>
    <x v="0"/>
    <d v="1901-08-18T19:12:00"/>
    <n v="596.79999999999995"/>
    <n v="596.79999999999995"/>
  </r>
  <r>
    <s v="1KENTUCKY UTILITIES COMPANY"/>
    <s v="E370.00-Meters"/>
    <x v="0"/>
    <s v="RECORDER METERS"/>
    <x v="1"/>
    <d v="1915-01-13T04:33:36"/>
    <n v="5492.19"/>
    <n v="5492.19"/>
  </r>
  <r>
    <s v="1KENTUCKY UTILITIES COMPANY"/>
    <s v="E370.00-Meters"/>
    <x v="0"/>
    <s v="RECORDER METERS"/>
    <x v="2"/>
    <d v="1900-05-22T18:43:12"/>
    <n v="143.78"/>
    <n v="142.31964810700001"/>
  </r>
  <r>
    <s v="1KENTUCKY UTILITIES COMPANY"/>
    <s v="E370.00-Meters"/>
    <x v="0"/>
    <s v="RECORDER METERS"/>
    <x v="3"/>
    <d v="1900-07-07T02:09:36"/>
    <n v="189.09"/>
    <n v="186.4538055468"/>
  </r>
  <r>
    <s v="1KENTUCKY UTILITIES COMPANY"/>
    <s v="E370.00-Meters"/>
    <x v="0"/>
    <s v="METER 3PH"/>
    <x v="4"/>
    <d v="1993-01-04T19:12:00"/>
    <n v="33973.800000000003"/>
    <n v="33211.079017074"/>
  </r>
  <r>
    <s v="1KENTUCKY UTILITIES COMPANY"/>
    <s v="E370.00-Meters"/>
    <x v="0"/>
    <s v="METER 1PH"/>
    <x v="5"/>
    <d v="2239-06-25T04:33:36"/>
    <n v="119665.35"/>
    <n v="116434.612914165"/>
  </r>
  <r>
    <s v="1KENTUCKY UTILITIES COMPANY"/>
    <s v="E370.00-Meters"/>
    <x v="0"/>
    <s v="METER 3PH"/>
    <x v="5"/>
    <d v="2239-06-25T04:33:36"/>
    <n v="4328.84"/>
    <n v="4211.9695447959994"/>
  </r>
  <r>
    <s v="1KENTUCKY UTILITIES COMPANY"/>
    <s v="E370.00-Meters"/>
    <x v="0"/>
    <s v="METER 1PH"/>
    <x v="6"/>
    <d v="2433-08-26T07:40:48"/>
    <n v="190880.99"/>
    <n v="184827.762501071"/>
  </r>
  <r>
    <s v="1KENTUCKY UTILITIES COMPANY"/>
    <s v="E370.00-Meters"/>
    <x v="0"/>
    <s v="METER 3PH"/>
    <x v="6"/>
    <d v="2433-08-26T07:40:48"/>
    <n v="4033.3300000000008"/>
    <n v="3905.4248373734999"/>
  </r>
  <r>
    <s v="1KENTUCKY UTILITIES COMPANY"/>
    <s v="E370.00-Meters"/>
    <x v="0"/>
    <s v="METER 1PH"/>
    <x v="7"/>
    <d v="2344-09-14T23:02:24"/>
    <n v="158647.46"/>
    <n v="152844.34056842301"/>
  </r>
  <r>
    <s v="1KENTUCKY UTILITIES COMPANY"/>
    <s v="E370.00-Meters"/>
    <x v="0"/>
    <s v="METER 3PH"/>
    <x v="7"/>
    <d v="2344-09-14T23:02:24"/>
    <n v="3779.5"/>
    <n v="3641.2507655549998"/>
  </r>
  <r>
    <s v="1KENTUCKY UTILITIES COMPANY"/>
    <s v="E370.00-Meters"/>
    <x v="0"/>
    <s v="METER 1PH"/>
    <x v="8"/>
    <d v="2158-09-22T19:26:24"/>
    <n v="94268.36"/>
    <n v="90348.470430073605"/>
  </r>
  <r>
    <s v="1KENTUCKY UTILITIES COMPANY"/>
    <s v="E370.00-Meters"/>
    <x v="0"/>
    <s v="RECORDER METERS"/>
    <x v="8"/>
    <d v="2158-09-22T19:26:24"/>
    <n v="231.45"/>
    <n v="221.825790552"/>
  </r>
  <r>
    <s v="1KENTUCKY UTILITIES COMPANY"/>
    <s v="E370.00-Meters"/>
    <x v="0"/>
    <s v="METER 1PH"/>
    <x v="9"/>
    <d v="2298-02-03T09:07:12"/>
    <n v="145402.38"/>
    <n v="138610.78168660399"/>
  </r>
  <r>
    <s v="1KENTUCKY UTILITIES COMPANY"/>
    <s v="E370.00-Meters"/>
    <x v="0"/>
    <s v="METER 1PH"/>
    <x v="10"/>
    <d v="2307-01-07T14:52:48"/>
    <n v="148661.62"/>
    <n v="140939.19335883699"/>
  </r>
  <r>
    <s v="1KENTUCKY UTILITIES COMPANY"/>
    <s v="E370.00-Meters"/>
    <x v="0"/>
    <s v="METER 1PH"/>
    <x v="11"/>
    <d v="2237-02-01T20:09:36"/>
    <n v="122842.59999999999"/>
    <n v="115805.727660334"/>
  </r>
  <r>
    <s v="1KENTUCKY UTILITIES COMPANY"/>
    <s v="E370.00-Meters"/>
    <x v="0"/>
    <s v="RECORDER METERS"/>
    <x v="11"/>
    <d v="2237-02-01T20:09:36"/>
    <n v="278.24"/>
    <n v="262.3014000064"/>
  </r>
  <r>
    <s v="1KENTUCKY UTILITIES COMPANY"/>
    <s v="E370.00-Meters"/>
    <x v="0"/>
    <s v="METER 1PH"/>
    <x v="12"/>
    <d v="2393-10-12T02:52:48"/>
    <n v="180071.55"/>
    <n v="168778.64739004601"/>
  </r>
  <r>
    <s v="1KENTUCKY UTILITIES COMPANY"/>
    <s v="E370.00-Meters"/>
    <x v="0"/>
    <s v="METER 3PH"/>
    <x v="12"/>
    <d v="2393-10-12T02:52:48"/>
    <n v="279.57000000000005"/>
    <n v="262.03720637489994"/>
  </r>
  <r>
    <s v="1KENTUCKY UTILITIES COMPANY"/>
    <s v="E370.00-Meters"/>
    <x v="0"/>
    <s v="METER 1PH"/>
    <x v="13"/>
    <d v="2607-11-15T10:04:48"/>
    <n v="256449.02"/>
    <n v="238950.24901946998"/>
  </r>
  <r>
    <s v="1KENTUCKY UTILITIES COMPANY"/>
    <s v="E370.00-Meters"/>
    <x v="0"/>
    <s v="METER 3PH"/>
    <x v="13"/>
    <d v="2607-11-15T10:04:48"/>
    <n v="2097.4"/>
    <n v="1954.2840997660001"/>
  </r>
  <r>
    <s v="1KENTUCKY UTILITIES COMPANY"/>
    <s v="E370.00-Meters"/>
    <x v="0"/>
    <s v="METER 1PH"/>
    <x v="14"/>
    <d v="2520-12-08T15:50:24"/>
    <n v="221209.72"/>
    <n v="204872.78712385299"/>
  </r>
  <r>
    <s v="1KENTUCKY UTILITIES COMPANY"/>
    <s v="E370.00-Meters"/>
    <x v="0"/>
    <s v="METER 3PH"/>
    <x v="14"/>
    <d v="2520-12-08T15:50:24"/>
    <n v="5584.94"/>
    <n v="5172.4771575114"/>
  </r>
  <r>
    <s v="1KENTUCKY UTILITIES COMPANY"/>
    <s v="E370.00-Meters"/>
    <x v="0"/>
    <s v="METER 1PH"/>
    <x v="15"/>
    <d v="2534-02-19T03:21:36"/>
    <n v="226576.94"/>
    <n v="208546.42519214298"/>
  </r>
  <r>
    <s v="1KENTUCKY UTILITIES COMPANY"/>
    <s v="E370.00-Meters"/>
    <x v="0"/>
    <s v="METER 3PH"/>
    <x v="15"/>
    <d v="2534-02-19T03:21:36"/>
    <n v="5038.2"/>
    <n v="4637.2706746020003"/>
  </r>
  <r>
    <s v="1KENTUCKY UTILITIES COMPANY"/>
    <s v="E370.00-Meters"/>
    <x v="0"/>
    <s v="METER 1PH"/>
    <x v="16"/>
    <d v="2566-07-09T21:36:00"/>
    <n v="235202.89"/>
    <n v="215110.5819845068"/>
  </r>
  <r>
    <s v="1KENTUCKY UTILITIES COMPANY"/>
    <s v="E370.00-Meters"/>
    <x v="0"/>
    <s v="METER 3PH"/>
    <x v="16"/>
    <d v="2566-07-09T21:36:00"/>
    <n v="8241.01"/>
    <n v="7537.0181771157004"/>
  </r>
  <r>
    <s v="1KENTUCKY UTILITIES COMPANY"/>
    <s v="E370.00-Meters"/>
    <x v="0"/>
    <s v="METER 1PH"/>
    <x v="17"/>
    <d v="2573-01-30T22:33:36"/>
    <n v="237540.88"/>
    <n v="215826.26336127758"/>
  </r>
  <r>
    <s v="1KENTUCKY UTILITIES COMPANY"/>
    <s v="E370.00-Meters"/>
    <x v="0"/>
    <s v="METER 3PH"/>
    <x v="17"/>
    <d v="2573-01-30T22:33:36"/>
    <n v="7884.07"/>
    <n v="7163.3538116838999"/>
  </r>
  <r>
    <s v="1KENTUCKY UTILITIES COMPANY"/>
    <s v="E370.00-Meters"/>
    <x v="0"/>
    <s v="RECORDER METERS"/>
    <x v="17"/>
    <d v="2573-01-30T22:33:36"/>
    <n v="415.99"/>
    <n v="377.96259446229999"/>
  </r>
  <r>
    <s v="1KENTUCKY UTILITIES COMPANY"/>
    <s v="E370.00-Meters"/>
    <x v="0"/>
    <s v="METER 1PH"/>
    <x v="18"/>
    <d v="2712-11-27T23:16:48"/>
    <n v="285046.5"/>
    <n v="257233.51533225001"/>
  </r>
  <r>
    <s v="1KENTUCKY UTILITIES COMPANY"/>
    <s v="E370.00-Meters"/>
    <x v="0"/>
    <s v="METER 3PH"/>
    <x v="18"/>
    <d v="2712-11-27T23:16:48"/>
    <n v="11863.47"/>
    <n v="10705.909709955"/>
  </r>
  <r>
    <s v="1KENTUCKY UTILITIES COMPANY"/>
    <s v="E370.00-Meters"/>
    <x v="0"/>
    <s v="METER 1PH"/>
    <x v="19"/>
    <d v="2760-12-15T04:04:48"/>
    <n v="292467.11000000004"/>
    <n v="262070.62012578576"/>
  </r>
  <r>
    <s v="1KENTUCKY UTILITIES COMPANY"/>
    <s v="E370.00-Meters"/>
    <x v="0"/>
    <s v="METER 3PH"/>
    <x v="19"/>
    <d v="2760-12-15T04:04:48"/>
    <n v="21068.63"/>
    <n v="18878.939684194698"/>
  </r>
  <r>
    <s v="1KENTUCKY UTILITIES COMPANY"/>
    <s v="E370.00-Meters"/>
    <x v="0"/>
    <s v="RECORDER METERS"/>
    <x v="19"/>
    <d v="2760-12-15T04:04:48"/>
    <n v="923.43"/>
    <n v="827.45671040670004"/>
  </r>
  <r>
    <s v="1KENTUCKY UTILITIES COMPANY"/>
    <s v="E370.00-Meters"/>
    <x v="0"/>
    <s v="METER 1PH"/>
    <x v="20"/>
    <d v="2971-08-23T08:52:48"/>
    <n v="365503.93"/>
    <n v="325110.44592801481"/>
  </r>
  <r>
    <s v="1KENTUCKY UTILITIES COMPANY"/>
    <s v="E370.00-Meters"/>
    <x v="0"/>
    <s v="METER 3PH"/>
    <x v="20"/>
    <d v="2971-08-23T08:52:48"/>
    <n v="24528.940000000002"/>
    <n v="21818.140786067601"/>
  </r>
  <r>
    <s v="1KENTUCKY UTILITIES COMPANY"/>
    <s v="E370.00-Meters"/>
    <x v="0"/>
    <s v="RECORDER METERS"/>
    <x v="20"/>
    <d v="2971-08-23T08:52:48"/>
    <n v="1378.5"/>
    <n v="1226.15576175"/>
  </r>
  <r>
    <s v="1KENTUCKY UTILITIES COMPANY"/>
    <s v="E370.00-Meters"/>
    <x v="0"/>
    <s v="METER 1PH"/>
    <x v="21"/>
    <d v="2801-07-31T20:38:24"/>
    <n v="303844.79000000004"/>
    <n v="268188.21497216914"/>
  </r>
  <r>
    <s v="1KENTUCKY UTILITIES COMPANY"/>
    <s v="E370.00-Meters"/>
    <x v="0"/>
    <s v="METER 3PH"/>
    <x v="21"/>
    <d v="2801-07-31T20:38:24"/>
    <n v="24041.65"/>
    <n v="21220.331599188001"/>
  </r>
  <r>
    <s v="1KENTUCKY UTILITIES COMPANY"/>
    <s v="E370.00-Meters"/>
    <x v="0"/>
    <s v="RECORDER METERS"/>
    <x v="21"/>
    <d v="2801-07-31T20:38:24"/>
    <n v="1411.42"/>
    <n v="1245.7880563824001"/>
  </r>
  <r>
    <s v="1KENTUCKY UTILITIES COMPANY"/>
    <s v="E370.00-Meters"/>
    <x v="0"/>
    <s v="METER 1PH"/>
    <x v="22"/>
    <d v="2740-07-05T08:24:00"/>
    <n v="281987.93"/>
    <n v="246888.82185591798"/>
  </r>
  <r>
    <s v="1KENTUCKY UTILITIES COMPANY"/>
    <s v="E370.00-Meters"/>
    <x v="0"/>
    <s v="METER 3PH"/>
    <x v="22"/>
    <d v="2740-07-05T08:24:00"/>
    <n v="24077.93"/>
    <n v="21080.944033417501"/>
  </r>
  <r>
    <s v="1KENTUCKY UTILITIES COMPANY"/>
    <s v="E370.00-Meters"/>
    <x v="0"/>
    <s v="RECORDER METERS"/>
    <x v="22"/>
    <d v="2740-07-05T08:24:00"/>
    <n v="925.49"/>
    <n v="810.29402832749997"/>
  </r>
  <r>
    <s v="1KENTUCKY UTILITIES COMPANY"/>
    <s v="E370.00-Meters"/>
    <x v="0"/>
    <s v="METER 1PH"/>
    <x v="23"/>
    <d v="2971-07-05T11:02:24"/>
    <n v="363723.26"/>
    <n v="315746.48524177127"/>
  </r>
  <r>
    <s v="1KENTUCKY UTILITIES COMPANY"/>
    <s v="E370.00-Meters"/>
    <x v="0"/>
    <s v="METER 3PH"/>
    <x v="23"/>
    <d v="2971-07-05T11:02:24"/>
    <n v="27169.27"/>
    <n v="23585.5180366653"/>
  </r>
  <r>
    <s v="1KENTUCKY UTILITIES COMPANY"/>
    <s v="E370.00-Meters"/>
    <x v="0"/>
    <s v="RECORDER METERS"/>
    <x v="23"/>
    <d v="2971-07-05T11:02:24"/>
    <n v="469.93"/>
    <n v="407.94406662270001"/>
  </r>
  <r>
    <s v="1KENTUCKY UTILITIES COMPANY"/>
    <s v="E370.00-Meters"/>
    <x v="0"/>
    <s v="METER 1PH"/>
    <x v="24"/>
    <d v="3175-12-18T09:07:12"/>
    <n v="438362.16"/>
    <n v="377133.35543119157"/>
  </r>
  <r>
    <s v="1KENTUCKY UTILITIES COMPANY"/>
    <s v="E370.00-Meters"/>
    <x v="0"/>
    <s v="METER 3PH"/>
    <x v="24"/>
    <d v="3175-12-18T09:07:12"/>
    <n v="27675.219999999998"/>
    <n v="23809.647668713998"/>
  </r>
  <r>
    <s v="1KENTUCKY UTILITIES COMPANY"/>
    <s v="E370.00-Meters"/>
    <x v="0"/>
    <s v="METER 1PH"/>
    <x v="25"/>
    <d v="3009-09-09T10:48:00"/>
    <n v="359754.68000000005"/>
    <n v="306577.35130581923"/>
  </r>
  <r>
    <s v="1KENTUCKY UTILITIES COMPANY"/>
    <s v="E370.00-Meters"/>
    <x v="0"/>
    <s v="METER 3PH"/>
    <x v="25"/>
    <d v="3009-09-09T10:48:00"/>
    <n v="45552.77"/>
    <n v="38819.363159481894"/>
  </r>
  <r>
    <s v="1KENTUCKY UTILITIES COMPANY"/>
    <s v="E370.00-Meters"/>
    <x v="0"/>
    <s v="METER 1PH"/>
    <x v="26"/>
    <d v="3426-11-26T01:40:48"/>
    <n v="524302.55000000005"/>
    <n v="442330.23188410245"/>
  </r>
  <r>
    <s v="1KENTUCKY UTILITIES COMPANY"/>
    <s v="E370.00-Meters"/>
    <x v="0"/>
    <s v="METER 3PH"/>
    <x v="26"/>
    <d v="3426-11-26T01:40:48"/>
    <n v="33388.519999999997"/>
    <n v="28168.376815766002"/>
  </r>
  <r>
    <s v="1KENTUCKY UTILITIES COMPANY"/>
    <s v="E370.00-Meters"/>
    <x v="0"/>
    <s v="METER 1PH"/>
    <x v="27"/>
    <d v="3696-10-16T18:00:00"/>
    <n v="639403.15"/>
    <n v="533718.00645338348"/>
  </r>
  <r>
    <s v="1KENTUCKY UTILITIES COMPANY"/>
    <s v="E370.00-Meters"/>
    <x v="0"/>
    <s v="METER 3PH"/>
    <x v="27"/>
    <d v="3696-10-16T18:00:00"/>
    <n v="15219.28"/>
    <n v="12703.728127169601"/>
  </r>
  <r>
    <s v="1KENTUCKY UTILITIES COMPANY"/>
    <s v="E370.00-Meters"/>
    <x v="0"/>
    <s v="RECORDER METERS"/>
    <x v="27"/>
    <d v="3696-10-16T18:00:00"/>
    <n v="1645.32"/>
    <n v="1373.3696970024"/>
  </r>
  <r>
    <s v="1KENTUCKY UTILITIES COMPANY"/>
    <s v="E370.00-Meters"/>
    <x v="0"/>
    <s v="METER 1PH"/>
    <x v="28"/>
    <d v="3833-07-10T03:07:12"/>
    <n v="684408.82"/>
    <n v="564868.9557296579"/>
  </r>
  <r>
    <s v="1KENTUCKY UTILITIES COMPANY"/>
    <s v="E370.00-Meters"/>
    <x v="0"/>
    <s v="METER 3PH"/>
    <x v="28"/>
    <d v="3833-07-10T03:07:12"/>
    <n v="20031.969999999998"/>
    <n v="16533.156272164699"/>
  </r>
  <r>
    <s v="1KENTUCKY UTILITIES COMPANY"/>
    <s v="E370.00-Meters"/>
    <x v="0"/>
    <s v="RECORDER METERS"/>
    <x v="28"/>
    <d v="3833-07-10T03:07:12"/>
    <n v="1765.34"/>
    <n v="1457.0030852433999"/>
  </r>
  <r>
    <s v="1KENTUCKY UTILITIES COMPANY"/>
    <s v="E370.00-Meters"/>
    <x v="0"/>
    <s v="METER 1PH"/>
    <x v="29"/>
    <d v="5792-11-25T10:48:00"/>
    <n v="1273534.7"/>
    <n v="1038579.7101063849"/>
  </r>
  <r>
    <s v="1KENTUCKY UTILITIES COMPANY"/>
    <s v="E370.00-Meters"/>
    <x v="0"/>
    <s v="METER 3PH"/>
    <x v="29"/>
    <d v="5792-11-25T10:48:00"/>
    <n v="146056.94999999998"/>
    <n v="119110.83756887299"/>
  </r>
  <r>
    <s v="1KENTUCKY UTILITIES COMPANY"/>
    <s v="E370.00-Meters"/>
    <x v="0"/>
    <s v="RECORDER METERS"/>
    <x v="29"/>
    <d v="5792-11-25T10:48:00"/>
    <n v="2263.8000000000002"/>
    <n v="1846.1505192899999"/>
  </r>
  <r>
    <s v="1KENTUCKY UTILITIES COMPANY"/>
    <s v="E370.00-Meters"/>
    <x v="0"/>
    <s v="METER 1PH"/>
    <x v="30"/>
    <d v="3408-12-01T01:55:12"/>
    <n v="509584.99000000005"/>
    <n v="410320.18313480425"/>
  </r>
  <r>
    <s v="1KENTUCKY UTILITIES COMPANY"/>
    <s v="E370.00-Meters"/>
    <x v="0"/>
    <s v="METER 3PH"/>
    <x v="30"/>
    <d v="3408-12-01T01:55:12"/>
    <n v="41537.090000000004"/>
    <n v="33445.856353984898"/>
  </r>
  <r>
    <s v="1KENTUCKY UTILITIES COMPANY"/>
    <s v="E370.00-Meters"/>
    <x v="0"/>
    <s v="METER 1PH"/>
    <x v="31"/>
    <d v="4358-04-23T21:21:36"/>
    <n v="816702.29"/>
    <n v="648801.69309355621"/>
  </r>
  <r>
    <s v="1KENTUCKY UTILITIES COMPANY"/>
    <s v="E370.00-Meters"/>
    <x v="0"/>
    <s v="METER 3PH"/>
    <x v="31"/>
    <d v="4358-04-23T21:21:36"/>
    <n v="81178.599999999991"/>
    <n v="64489.611169039999"/>
  </r>
  <r>
    <s v="1KENTUCKY UTILITIES COMPANY"/>
    <s v="E370.00-Meters"/>
    <x v="0"/>
    <s v="METER 1PH"/>
    <x v="32"/>
    <d v="6240-10-11T21:07:12"/>
    <n v="1486408.03"/>
    <n v="1164046.647775894"/>
  </r>
  <r>
    <s v="1KENTUCKY UTILITIES COMPANY"/>
    <s v="E370.00-Meters"/>
    <x v="0"/>
    <s v="METER 3PH"/>
    <x v="32"/>
    <d v="6240-10-11T21:07:12"/>
    <n v="99030.85"/>
    <n v="77553.758215971"/>
  </r>
  <r>
    <s v="1KENTUCKY UTILITIES COMPANY"/>
    <s v="E370.00-Meters"/>
    <x v="0"/>
    <s v="METER 1PH"/>
    <x v="33"/>
    <d v="4978-09-16T16:33:36"/>
    <n v="1058140.98"/>
    <n v="816172.83465737803"/>
  </r>
  <r>
    <s v="1KENTUCKY UTILITIES COMPANY"/>
    <s v="E370.00-Meters"/>
    <x v="0"/>
    <s v="METER 3PH"/>
    <x v="33"/>
    <d v="4978-09-16T16:33:36"/>
    <n v="66336.710000000006"/>
    <n v="51167.303474575208"/>
  </r>
  <r>
    <s v="1KENTUCKY UTILITIES COMPANY"/>
    <s v="E370.00-Meters"/>
    <x v="0"/>
    <s v="METER 1PH"/>
    <x v="34"/>
    <d v="5652-11-01T21:36:00"/>
    <n v="1144199.8199999998"/>
    <n v="868451.55365938984"/>
  </r>
  <r>
    <s v="1KENTUCKY UTILITIES COMPANY"/>
    <s v="E370.00-Meters"/>
    <x v="0"/>
    <s v="METER 3PH"/>
    <x v="34"/>
    <d v="5652-11-01T21:36:00"/>
    <n v="226498.08000000002"/>
    <n v="171912.81281347241"/>
  </r>
  <r>
    <s v="1KENTUCKY UTILITIES COMPANY"/>
    <s v="E370.00-Meters"/>
    <x v="0"/>
    <s v="METER 1PH"/>
    <x v="35"/>
    <d v="3449-04-18T09:36:00"/>
    <n v="444875.02999999997"/>
    <n v="331943.35682574031"/>
  </r>
  <r>
    <s v="1KENTUCKY UTILITIES COMPANY"/>
    <s v="E370.00-Meters"/>
    <x v="0"/>
    <s v="METER 3PH"/>
    <x v="35"/>
    <d v="3449-04-18T09:36:00"/>
    <n v="98669.76999999999"/>
    <n v="73622.416324475897"/>
  </r>
  <r>
    <s v="1KENTUCKY UTILITIES COMPANY"/>
    <s v="E370.00-Meters"/>
    <x v="0"/>
    <s v="RECORDER METERS"/>
    <x v="35"/>
    <d v="3449-04-18T09:36:00"/>
    <n v="22325.599999999999"/>
    <n v="16658.239072552002"/>
  </r>
  <r>
    <s v="1KENTUCKY UTILITIES COMPANY"/>
    <s v="E370.00-Meters"/>
    <x v="0"/>
    <s v="METER 1PH"/>
    <x v="36"/>
    <d v="3306-06-07T16:48:00"/>
    <n v="439808.54"/>
    <n v="322273.5076307854"/>
  </r>
  <r>
    <s v="1KENTUCKY UTILITIES COMPANY"/>
    <s v="E370.00-Meters"/>
    <x v="0"/>
    <s v="METER 3PH"/>
    <x v="36"/>
    <d v="3306-06-07T16:48:00"/>
    <n v="67897.510000000009"/>
    <n v="49752.487086986403"/>
  </r>
  <r>
    <s v="1KENTUCKY UTILITIES COMPANY"/>
    <s v="E370.00-Meters"/>
    <x v="0"/>
    <s v="RECORDER METERS"/>
    <x v="36"/>
    <d v="3306-06-07T16:48:00"/>
    <n v="5984.65"/>
    <n v="4385.3039948759997"/>
  </r>
  <r>
    <s v="1KENTUCKY UTILITIES COMPANY"/>
    <s v="E370.00-Meters"/>
    <x v="0"/>
    <s v="METER 1PH"/>
    <x v="37"/>
    <d v="3711-02-04T12:28:48"/>
    <n v="484475.5"/>
    <n v="348253.367749025"/>
  </r>
  <r>
    <s v="1KENTUCKY UTILITIES COMPANY"/>
    <s v="E370.00-Meters"/>
    <x v="0"/>
    <s v="METER 3PH"/>
    <x v="37"/>
    <d v="3711-02-04T12:28:48"/>
    <n v="177015.02"/>
    <n v="127242.9191097615"/>
  </r>
  <r>
    <s v="1KENTUCKY UTILITIES COMPANY"/>
    <s v="E370.00-Meters"/>
    <x v="0"/>
    <s v="METER 1PH"/>
    <x v="38"/>
    <d v="5248-04-09T05:16:48"/>
    <n v="814030.1"/>
    <n v="573363.54176827741"/>
  </r>
  <r>
    <s v="1KENTUCKY UTILITIES COMPANY"/>
    <s v="E370.00-Meters"/>
    <x v="0"/>
    <s v="METER 3PH"/>
    <x v="38"/>
    <d v="5248-04-09T05:16:48"/>
    <n v="301016.69"/>
    <n v="212021.63840104101"/>
  </r>
  <r>
    <s v="1KENTUCKY UTILITIES COMPANY"/>
    <s v="E370.00-Meters"/>
    <x v="0"/>
    <s v="TRANSLATOR"/>
    <x v="38"/>
    <d v="5248-04-09T05:16:48"/>
    <n v="107886.43"/>
    <n v="75989.997929481106"/>
  </r>
  <r>
    <s v="1KENTUCKY UTILITIES COMPANY"/>
    <s v="E370.00-Meters"/>
    <x v="0"/>
    <s v="METER 1PH"/>
    <x v="39"/>
    <d v="4374-05-06T12:00:00"/>
    <n v="793453.42"/>
    <n v="546951.58719357103"/>
  </r>
  <r>
    <s v="1KENTUCKY UTILITIES COMPANY"/>
    <s v="E370.00-Meters"/>
    <x v="0"/>
    <s v="METER 3PH"/>
    <x v="39"/>
    <d v="4374-05-06T12:00:00"/>
    <n v="110284.08"/>
    <n v="76022.1722885544"/>
  </r>
  <r>
    <s v="1KENTUCKY UTILITIES COMPANY"/>
    <s v="E370.00-Meters"/>
    <x v="0"/>
    <s v="METER 1PH"/>
    <x v="40"/>
    <d v="4201-04-24T04:19:12"/>
    <n v="616362.39"/>
    <n v="415286.71556438401"/>
  </r>
  <r>
    <s v="1KENTUCKY UTILITIES COMPANY"/>
    <s v="E370.00-Meters"/>
    <x v="0"/>
    <s v="METER 3PH"/>
    <x v="40"/>
    <d v="4201-04-24T04:19:12"/>
    <n v="221897.37"/>
    <n v="149507.87308692728"/>
  </r>
  <r>
    <s v="1KENTUCKY UTILITIES COMPANY"/>
    <s v="E370.00-Meters"/>
    <x v="0"/>
    <s v="RECORDER METERS"/>
    <x v="40"/>
    <d v="4201-04-24T04:19:12"/>
    <n v="2278.42"/>
    <n v="1535.1318864154"/>
  </r>
  <r>
    <s v="1KENTUCKY UTILITIES COMPANY"/>
    <s v="E370.00-Meters"/>
    <x v="0"/>
    <s v="METER 1PH"/>
    <x v="41"/>
    <d v="4781-10-20T09:50:24"/>
    <n v="771598.02"/>
    <n v="507456.08278342005"/>
  </r>
  <r>
    <s v="1KENTUCKY UTILITIES COMPANY"/>
    <s v="E370.00-Meters"/>
    <x v="0"/>
    <s v="METER 3PH"/>
    <x v="41"/>
    <d v="4781-10-20T09:50:24"/>
    <n v="280960.39"/>
    <n v="184778.93311170221"/>
  </r>
  <r>
    <s v="1KENTUCKY UTILITIES COMPANY"/>
    <s v="E370.00-Meters"/>
    <x v="0"/>
    <s v="METER 1PH"/>
    <x v="42"/>
    <s v="N/A"/>
    <n v="896903.8"/>
    <n v="574944.87084213435"/>
  </r>
  <r>
    <s v="1KENTUCKY UTILITIES COMPANY"/>
    <s v="E370.00-Meters"/>
    <x v="0"/>
    <s v="METER 3PH"/>
    <x v="42"/>
    <s v="N/A"/>
    <n v="165370.87000000002"/>
    <n v="106008.17333274931"/>
  </r>
  <r>
    <s v="1KENTUCKY UTILITIES COMPANY"/>
    <s v="E370.00-Meters"/>
    <x v="0"/>
    <s v="METER 1PH"/>
    <x v="43"/>
    <s v="N/A"/>
    <n v="832555.70000000007"/>
    <n v="519408.57264602161"/>
  </r>
  <r>
    <s v="1KENTUCKY UTILITIES COMPANY"/>
    <s v="E370.00-Meters"/>
    <x v="0"/>
    <s v="METER 3PH"/>
    <x v="43"/>
    <s v="N/A"/>
    <n v="340821.84"/>
    <n v="212629.3597425262"/>
  </r>
  <r>
    <s v="1KENTUCKY UTILITIES COMPANY"/>
    <s v="E370.00-Meters"/>
    <x v="0"/>
    <s v="METER 1PH"/>
    <x v="44"/>
    <s v="N/A"/>
    <n v="916615.34"/>
    <n v="555642.7413053842"/>
  </r>
  <r>
    <s v="1KENTUCKY UTILITIES COMPANY"/>
    <s v="E370.00-Meters"/>
    <x v="0"/>
    <s v="METER 3PH"/>
    <x v="44"/>
    <s v="N/A"/>
    <n v="154978.47"/>
    <n v="93946.346036619914"/>
  </r>
  <r>
    <s v="1KENTUCKY UTILITIES COMPANY"/>
    <s v="E370.00-Meters"/>
    <x v="0"/>
    <s v="METER 1PH"/>
    <x v="45"/>
    <s v="N/A"/>
    <n v="1172352.03"/>
    <n v="689339.8751836007"/>
  </r>
  <r>
    <s v="1KENTUCKY UTILITIES COMPANY"/>
    <s v="E370.00-Meters"/>
    <x v="0"/>
    <s v="METER 3PH"/>
    <x v="45"/>
    <s v="N/A"/>
    <n v="253058.79"/>
    <n v="148797.89538361831"/>
  </r>
  <r>
    <s v="1KENTUCKY UTILITIES COMPANY"/>
    <s v="E370.00-Meters"/>
    <x v="0"/>
    <s v="METER 1PH"/>
    <x v="46"/>
    <s v="N/A"/>
    <n v="1174409.2"/>
    <n v="668594.92741353193"/>
  </r>
  <r>
    <s v="1KENTUCKY UTILITIES COMPANY"/>
    <s v="E370.00-Meters"/>
    <x v="0"/>
    <s v="METER 3PH"/>
    <x v="46"/>
    <s v="N/A"/>
    <n v="205239.2"/>
    <n v="116843.335377832"/>
  </r>
  <r>
    <s v="1KENTUCKY UTILITIES COMPANY"/>
    <s v="E370.00-Meters"/>
    <x v="0"/>
    <s v="RECORDER METERS"/>
    <x v="46"/>
    <s v="N/A"/>
    <n v="30891.85"/>
    <n v="17586.829367838502"/>
  </r>
  <r>
    <s v="1KENTUCKY UTILITIES COMPANY"/>
    <s v="E370.00-Meters"/>
    <x v="0"/>
    <s v="METER 1PH"/>
    <x v="47"/>
    <s v="N/A"/>
    <n v="1326379.81"/>
    <n v="729680.52904741361"/>
  </r>
  <r>
    <s v="1KENTUCKY UTILITIES COMPANY"/>
    <s v="E370.00-Meters"/>
    <x v="0"/>
    <s v="METER 3PH"/>
    <x v="47"/>
    <s v="N/A"/>
    <n v="187658.47"/>
    <n v="103236.44150601822"/>
  </r>
  <r>
    <s v="1KENTUCKY UTILITIES COMPANY"/>
    <s v="E370.00-Meters"/>
    <x v="0"/>
    <s v="RECORDER METERS"/>
    <x v="47"/>
    <s v="N/A"/>
    <n v="38813.96"/>
    <n v="21352.700526424"/>
  </r>
  <r>
    <s v="1KENTUCKY UTILITIES COMPANY"/>
    <s v="E370.00-Meters"/>
    <x v="0"/>
    <s v="METER 1PH"/>
    <x v="48"/>
    <s v="N/A"/>
    <n v="920478.91"/>
    <n v="488297.67723040201"/>
  </r>
  <r>
    <s v="1KENTUCKY UTILITIES COMPANY"/>
    <s v="E370.00-Meters"/>
    <x v="0"/>
    <s v="METER 3PH"/>
    <x v="48"/>
    <s v="N/A"/>
    <n v="250710.2"/>
    <n v="132997.29845844"/>
  </r>
  <r>
    <s v="1KENTUCKY UTILITIES COMPANY"/>
    <s v="E370.00-Meters"/>
    <x v="0"/>
    <s v="RECORDER METERS"/>
    <x v="48"/>
    <s v="N/A"/>
    <n v="28133.439999999999"/>
    <n v="14924.289144767999"/>
  </r>
  <r>
    <s v="1KENTUCKY UTILITIES COMPANY"/>
    <s v="E370.00-Meters"/>
    <x v="0"/>
    <s v="METER 1PH"/>
    <x v="49"/>
    <s v="N/A"/>
    <n v="1133293.5"/>
    <n v="578410.33653000032"/>
  </r>
  <r>
    <s v="1KENTUCKY UTILITIES COMPANY"/>
    <s v="E370.00-Meters"/>
    <x v="0"/>
    <s v="METER 3PH"/>
    <x v="49"/>
    <s v="N/A"/>
    <n v="291636.03000000003"/>
    <n v="148845.19699139983"/>
  </r>
  <r>
    <s v="1KENTUCKY UTILITIES COMPANY"/>
    <s v="E370.00-Meters"/>
    <x v="0"/>
    <s v="RECORDER METERS"/>
    <x v="49"/>
    <s v="N/A"/>
    <n v="26098.959999999999"/>
    <n v="13320.387204799999"/>
  </r>
  <r>
    <s v="1KENTUCKY UTILITIES COMPANY"/>
    <s v="E370.00-Meters"/>
    <x v="0"/>
    <s v="METER 1PH"/>
    <x v="50"/>
    <s v="N/A"/>
    <n v="1360850.79"/>
    <n v="666599.20540763217"/>
  </r>
  <r>
    <s v="1KENTUCKY UTILITIES COMPANY"/>
    <s v="E370.00-Meters"/>
    <x v="0"/>
    <s v="METER 3PH"/>
    <x v="50"/>
    <s v="N/A"/>
    <n v="413788.81"/>
    <n v="202690.32724195279"/>
  </r>
  <r>
    <s v="1KENTUCKY UTILITIES COMPANY"/>
    <s v="E370.00-Meters"/>
    <x v="0"/>
    <s v="METER 1PH"/>
    <x v="51"/>
    <s v="N/A"/>
    <n v="660025.82999999996"/>
    <n v="309471.73632442305"/>
  </r>
  <r>
    <s v="1KENTUCKY UTILITIES COMPANY"/>
    <s v="E370.00-Meters"/>
    <x v="0"/>
    <s v="METER 3PH"/>
    <x v="51"/>
    <s v="N/A"/>
    <n v="342593.57999999996"/>
    <n v="160634.66797382777"/>
  </r>
  <r>
    <s v="1KENTUCKY UTILITIES COMPANY"/>
    <s v="E370.00-Meters"/>
    <x v="0"/>
    <s v="RECORDER METERS"/>
    <x v="51"/>
    <s v="N/A"/>
    <n v="1410835.12"/>
    <n v="661509.85977908596"/>
  </r>
  <r>
    <s v="1KENTUCKY UTILITIES COMPANY"/>
    <s v="E370.00-Meters"/>
    <x v="0"/>
    <s v="METER 1PH"/>
    <x v="52"/>
    <s v="N/A"/>
    <n v="1750657.97"/>
    <n v="783452.59903695213"/>
  </r>
  <r>
    <s v="1KENTUCKY UTILITIES COMPANY"/>
    <s v="E370.00-Meters"/>
    <x v="0"/>
    <s v="METER 3PH"/>
    <x v="52"/>
    <s v="N/A"/>
    <n v="472676.97000000003"/>
    <n v="211531.89657681138"/>
  </r>
  <r>
    <s v="1KENTUCKY UTILITIES COMPANY"/>
    <s v="E370.00-Meters"/>
    <x v="0"/>
    <s v="RECORDER METERS"/>
    <x v="52"/>
    <s v="N/A"/>
    <n v="89.22"/>
    <n v="39.927639826799997"/>
  </r>
  <r>
    <s v="1KENTUCKY UTILITIES COMPANY"/>
    <s v="E370.00-Meters"/>
    <x v="0"/>
    <s v="METER 1PH"/>
    <x v="53"/>
    <s v="N/A"/>
    <n v="1661976.81"/>
    <n v="707635.05686174345"/>
  </r>
  <r>
    <s v="1KENTUCKY UTILITIES COMPANY"/>
    <s v="E370.00-Meters"/>
    <x v="0"/>
    <s v="METER 3PH"/>
    <x v="53"/>
    <s v="N/A"/>
    <n v="173636.53"/>
    <n v="75325.62947104506"/>
  </r>
  <r>
    <s v="1KENTUCKY UTILITIES COMPANY"/>
    <s v="E370.00-Meters"/>
    <x v="0"/>
    <s v="RECORDER METERS"/>
    <x v="54"/>
    <s v="N/A"/>
    <n v="1671388.39"/>
    <n v="674642.74194319034"/>
  </r>
  <r>
    <s v="1KENTUCKY UTILITIES COMPANY"/>
    <s v="E370.00-Meters"/>
    <x v="0"/>
    <s v="METER 1PH"/>
    <x v="55"/>
    <s v="N/A"/>
    <n v="1299849.6000000001"/>
    <n v="495576.92792764795"/>
  </r>
  <r>
    <s v="1KENTUCKY UTILITIES COMPANY"/>
    <s v="E370.00-Meters"/>
    <x v="0"/>
    <s v="METER 3PH"/>
    <x v="55"/>
    <s v="N/A"/>
    <n v="711269.48"/>
    <n v="271176.560601392"/>
  </r>
  <r>
    <s v="1KENTUCKY UTILITIES COMPANY"/>
    <s v="E370.00-Meters"/>
    <x v="0"/>
    <s v="RECORDER METERS"/>
    <x v="55"/>
    <s v="N/A"/>
    <n v="124699.71999999999"/>
    <n v="47542.657359003599"/>
  </r>
  <r>
    <s v="1KENTUCKY UTILITIES COMPANY"/>
    <s v="E370.00-Meters"/>
    <x v="0"/>
    <s v="TOTALIZERS"/>
    <x v="55"/>
    <s v="N/A"/>
    <n v="55525.61"/>
    <n v="21169.534710099295"/>
  </r>
  <r>
    <s v="1KENTUCKY UTILITIES COMPANY"/>
    <s v="E370.00-Meters"/>
    <x v="0"/>
    <s v="METER 1PH"/>
    <x v="56"/>
    <s v="N/A"/>
    <n v="126215.12"/>
    <n v="45251.051235086401"/>
  </r>
  <r>
    <s v="1KENTUCKY UTILITIES COMPANY"/>
    <s v="E370.00-Meters"/>
    <x v="0"/>
    <s v="METER 3PH"/>
    <x v="56"/>
    <s v="N/A"/>
    <n v="282102.88"/>
    <n v="101140.4329088736"/>
  </r>
  <r>
    <s v="1KENTUCKY UTILITIES COMPANY"/>
    <s v="E370.00-Meters"/>
    <x v="0"/>
    <s v="RECEIVERS - AMR"/>
    <x v="56"/>
    <s v="N/A"/>
    <n v="43373.39"/>
    <n v="15550.3674451158"/>
  </r>
  <r>
    <s v="1KENTUCKY UTILITIES COMPANY"/>
    <s v="E370.00-Meters"/>
    <x v="0"/>
    <s v="RECORDER METERS"/>
    <x v="56"/>
    <s v="N/A"/>
    <n v="1802422.19"/>
    <n v="646210.20735825202"/>
  </r>
  <r>
    <s v="1KENTUCKY UTILITIES COMPANY"/>
    <s v="E370.00-Meters"/>
    <x v="0"/>
    <s v="TOTALIZERS"/>
    <x v="56"/>
    <s v="N/A"/>
    <n v="36253.29"/>
    <n v="12997.6462663938"/>
  </r>
  <r>
    <s v="1KENTUCKY UTILITIES COMPANY"/>
    <s v="E370.00-Meters"/>
    <x v="0"/>
    <s v="AMR - ERT - ITRON"/>
    <x v="57"/>
    <s v="N/A"/>
    <n v="397650.79"/>
    <n v="133415.80064686801"/>
  </r>
  <r>
    <s v="1KENTUCKY UTILITIES COMPANY"/>
    <s v="E370.00-Meters"/>
    <x v="0"/>
    <s v="METER 1PH"/>
    <x v="57"/>
    <s v="N/A"/>
    <n v="1867662.4"/>
    <n v="626619.33711750386"/>
  </r>
  <r>
    <s v="1KENTUCKY UTILITIES COMPANY"/>
    <s v="E370.00-Meters"/>
    <x v="0"/>
    <s v="METER 3PH"/>
    <x v="57"/>
    <s v="N/A"/>
    <n v="31537.660000000003"/>
    <n v="10581.199045093603"/>
  </r>
  <r>
    <s v="1KENTUCKY UTILITIES COMPANY"/>
    <s v="E370.00-Meters"/>
    <x v="0"/>
    <s v="TOTALIZERS"/>
    <x v="57"/>
    <s v="N/A"/>
    <n v="1411.1400000000003"/>
    <n v="473.45152495440004"/>
  </r>
  <r>
    <s v="1KENTUCKY UTILITIES COMPANY"/>
    <s v="E370.00-Meters"/>
    <x v="0"/>
    <s v="AMR - ERT - ITRON"/>
    <x v="58"/>
    <s v="N/A"/>
    <n v="85819.39"/>
    <n v="26796.586178384401"/>
  </r>
  <r>
    <s v="1KENTUCKY UTILITIES COMPANY"/>
    <s v="E370.00-Meters"/>
    <x v="0"/>
    <s v="METER 1PH"/>
    <x v="58"/>
    <s v="N/A"/>
    <n v="1048088.79"/>
    <n v="327259.39422120806"/>
  </r>
  <r>
    <s v="1KENTUCKY UTILITIES COMPANY"/>
    <s v="E370.00-Meters"/>
    <x v="0"/>
    <s v="METER 3PH"/>
    <x v="58"/>
    <s v="N/A"/>
    <n v="319312.06000000006"/>
    <n v="99703.262090157892"/>
  </r>
  <r>
    <s v="1KENTUCKY UTILITIES COMPANY"/>
    <s v="E370.00-Meters"/>
    <x v="0"/>
    <s v="TOTALIZERS"/>
    <x v="58"/>
    <s v="N/A"/>
    <n v="77358.23"/>
    <n v="9152.700103995594"/>
  </r>
  <r>
    <s v="1KENTUCKY UTILITIES COMPANY"/>
    <s v="E370.00-Meters"/>
    <x v="0"/>
    <s v="METER 1PH"/>
    <x v="59"/>
    <s v="N/A"/>
    <n v="1436221.78"/>
    <n v="414712.25611178693"/>
  </r>
  <r>
    <s v="1KENTUCKY UTILITIES COMPANY"/>
    <s v="E370.00-Meters"/>
    <x v="0"/>
    <s v="METER 3PH"/>
    <x v="59"/>
    <s v="N/A"/>
    <n v="1706040.5899999999"/>
    <n v="492623.04189342167"/>
  </r>
  <r>
    <s v="1KENTUCKY UTILITIES COMPANY"/>
    <s v="E370.00-Meters"/>
    <x v="0"/>
    <s v="RECEIVERS - AMR"/>
    <x v="59"/>
    <s v="N/A"/>
    <n v="128090.18"/>
    <n v="36986.326397003199"/>
  </r>
  <r>
    <s v="1KENTUCKY UTILITIES COMPANY"/>
    <s v="E370.00-Meters"/>
    <x v="0"/>
    <s v="TOTALIZERS"/>
    <x v="59"/>
    <s v="N/A"/>
    <n v="10906.97"/>
    <n v="3149.4120191128004"/>
  </r>
  <r>
    <s v="1KENTUCKY UTILITIES COMPANY"/>
    <s v="E370.00-Meters"/>
    <x v="0"/>
    <s v="TRANSFORMERS - CUSTOMER METERING"/>
    <x v="59"/>
    <s v="N/A"/>
    <n v="314965.15999999997"/>
    <n v="90946.895471958385"/>
  </r>
  <r>
    <s v="1KENTUCKY UTILITIES COMPANY"/>
    <s v="E370.00-Meters"/>
    <x v="0"/>
    <s v="AMR - ERT - ITRON"/>
    <x v="60"/>
    <s v="N/A"/>
    <n v="85774.69"/>
    <n v="22736.232747282498"/>
  </r>
  <r>
    <s v="1KENTUCKY UTILITIES COMPANY"/>
    <s v="E370.00-Meters"/>
    <x v="0"/>
    <s v="AMR - ERT - ITRON"/>
    <x v="61"/>
    <s v="N/A"/>
    <n v="108765.27"/>
    <n v="26237.102383846795"/>
  </r>
  <r>
    <s v="1KENTUCKY UTILITIES COMPANY"/>
    <s v="E370.00-Meters"/>
    <x v="0"/>
    <s v="METER 1PH"/>
    <x v="61"/>
    <s v="N/A"/>
    <n v="794465.28000000003"/>
    <n v="191646.34898411506"/>
  </r>
  <r>
    <s v="1KENTUCKY UTILITIES COMPANY"/>
    <s v="E370.00-Meters"/>
    <x v="0"/>
    <s v="METER 3PH"/>
    <x v="61"/>
    <s v="N/A"/>
    <n v="300562.95999999996"/>
    <n v="72503.85306184637"/>
  </r>
  <r>
    <s v="1KENTUCKY UTILITIES COMPANY"/>
    <s v="E370.00-Meters"/>
    <x v="0"/>
    <s v="TRANSFORMERS - CUSTOMER METERING"/>
    <x v="61"/>
    <s v="N/A"/>
    <n v="186448.18"/>
    <n v="44976.305285151204"/>
  </r>
  <r>
    <s v="1KENTUCKY UTILITIES COMPANY"/>
    <s v="E370.00-Meters"/>
    <x v="0"/>
    <s v="AMR - ERT - ITRON"/>
    <x v="62"/>
    <s v="N/A"/>
    <n v="70277.8"/>
    <n v="15268.194302885997"/>
  </r>
  <r>
    <s v="1KENTUCKY UTILITIES COMPANY"/>
    <s v="E370.00-Meters"/>
    <x v="0"/>
    <s v="METER 1PH"/>
    <x v="62"/>
    <s v="N/A"/>
    <n v="150656.07999999999"/>
    <n v="32730.767075109601"/>
  </r>
  <r>
    <s v="1KENTUCKY UTILITIES COMPANY"/>
    <s v="E370.00-Meters"/>
    <x v="0"/>
    <s v="METER 3PH"/>
    <x v="62"/>
    <s v="N/A"/>
    <n v="102735.43"/>
    <n v="22319.772489044102"/>
  </r>
  <r>
    <s v="1KENTUCKY UTILITIES COMPANY"/>
    <s v="E370.00-Meters"/>
    <x v="0"/>
    <s v="TOTALIZERS"/>
    <x v="62"/>
    <s v="N/A"/>
    <n v="309.02"/>
    <n v="67.136099927399982"/>
  </r>
  <r>
    <s v="1KENTUCKY UTILITIES COMPANY"/>
    <s v="E370.00-Meters"/>
    <x v="0"/>
    <s v="AMR - ERT - ITRON"/>
    <x v="63"/>
    <s v="N/A"/>
    <n v="410764.17"/>
    <n v="69444.87302638375"/>
  </r>
  <r>
    <s v="1KENTUCKY UTILITIES COMPANY"/>
    <s v="E370.00-Meters"/>
    <x v="0"/>
    <s v="METER 1PH"/>
    <x v="63"/>
    <s v="N/A"/>
    <n v="886176.27"/>
    <n v="149819.29971155303"/>
  </r>
  <r>
    <s v="1KENTUCKY UTILITIES COMPANY"/>
    <s v="E370.00-Meters"/>
    <x v="0"/>
    <s v="METER 3PH"/>
    <x v="63"/>
    <s v="N/A"/>
    <n v="501821.79"/>
    <n v="84839.316626925545"/>
  </r>
  <r>
    <s v="1KENTUCKY UTILITIES COMPANY"/>
    <s v="E370.00-Meters"/>
    <x v="0"/>
    <s v="METER 1PH"/>
    <x v="64"/>
    <s v="N/A"/>
    <n v="555114.23"/>
    <n v="80448.109008075553"/>
  </r>
  <r>
    <s v="1KENTUCKY UTILITIES COMPANY"/>
    <s v="E370.00-Meters"/>
    <x v="0"/>
    <s v="METER 3PH"/>
    <x v="64"/>
    <s v="N/A"/>
    <n v="369214.55"/>
    <n v="53507.207635025959"/>
  </r>
  <r>
    <s v="1KENTUCKY UTILITIES COMPANY"/>
    <s v="E370.00-Meters"/>
    <x v="0"/>
    <s v="AMR - ERT - ITRON"/>
    <x v="65"/>
    <s v="N/A"/>
    <n v="185239.37"/>
    <n v="22377.030744409392"/>
  </r>
  <r>
    <s v="1KENTUCKY UTILITIES COMPANY"/>
    <s v="E370.00-Meters"/>
    <x v="0"/>
    <s v="METER 1PH"/>
    <x v="65"/>
    <s v="N/A"/>
    <n v="155195.23000000001"/>
    <n v="18747.68000504261"/>
  </r>
  <r>
    <s v="1KENTUCKY UTILITIES COMPANY"/>
    <s v="E370.00-Meters"/>
    <x v="0"/>
    <s v="METER 3PH"/>
    <x v="65"/>
    <s v="N/A"/>
    <n v="216352.55"/>
    <n v="26135.522178580984"/>
  </r>
  <r>
    <s v="1KENTUCKY UTILITIES COMPANY"/>
    <s v="E370.00-Meters"/>
    <x v="0"/>
    <s v="AMR - ERT - ITRON"/>
    <x v="66"/>
    <s v="N/A"/>
    <n v="29350.07"/>
    <n v="2839.2327320781005"/>
  </r>
  <r>
    <s v="1KENTUCKY UTILITIES COMPANY"/>
    <s v="E370.00-Meters"/>
    <x v="0"/>
    <s v="METER 1PH"/>
    <x v="66"/>
    <s v="N/A"/>
    <n v="332854.20999999996"/>
    <n v="36827.884279862745"/>
  </r>
  <r>
    <s v="1KENTUCKY UTILITIES COMPANY"/>
    <s v="E370.00-Meters"/>
    <x v="0"/>
    <s v="METER 3PH"/>
    <x v="66"/>
    <s v="N/A"/>
    <n v="575483.16"/>
    <n v="55670.416616782779"/>
  </r>
  <r>
    <s v="1KENTUCKY UTILITIES COMPANY"/>
    <s v="E370.00-Meters"/>
    <x v="0"/>
    <s v="AMR - ERT - ITRON"/>
    <x v="67"/>
    <s v="N/A"/>
    <n v="29697.11"/>
    <n v="2161.1465981455985"/>
  </r>
  <r>
    <s v="1KENTUCKY UTILITIES COMPANY"/>
    <s v="E370.00-Meters"/>
    <x v="0"/>
    <s v="METER 1PH"/>
    <x v="67"/>
    <s v="N/A"/>
    <n v="1778925.91"/>
    <n v="130294.02287389594"/>
  </r>
  <r>
    <s v="1KENTUCKY UTILITIES COMPANY"/>
    <s v="E370.00-Meters"/>
    <x v="0"/>
    <s v="METER 3PH"/>
    <x v="67"/>
    <s v="N/A"/>
    <n v="2314422.81"/>
    <n v="168507.46450033551"/>
  </r>
  <r>
    <s v="1KENTUCKY UTILITIES COMPANY"/>
    <s v="E370.00-Meters"/>
    <x v="0"/>
    <s v="Non-unitized"/>
    <x v="67"/>
    <s v="N/A"/>
    <n v="736802.09"/>
    <n v="54385.779015367967"/>
  </r>
  <r>
    <s v="1KENTUCKY UTILITIES COMPANY"/>
    <s v="E370.00-Meters"/>
    <x v="0"/>
    <s v="AMR - ERT - ITRON"/>
    <x v="68"/>
    <s v="N/A"/>
    <n v="49712.95"/>
    <n v="2433.6224006955017"/>
  </r>
  <r>
    <s v="1KENTUCKY UTILITIES COMPANY"/>
    <s v="E370.00-Meters"/>
    <x v="0"/>
    <s v="AMR - ERT - ITRON"/>
    <x v="69"/>
    <s v="N/A"/>
    <n v="123596.02"/>
    <n v="3129.6292046688031"/>
  </r>
  <r>
    <s v="1KENTUCKY UTILITIES COMPANY"/>
    <s v="E370.00-Meters"/>
    <x v="0"/>
    <s v="AMR - ERT - ITRON"/>
    <x v="70"/>
    <s v="N/A"/>
    <n v="10010.700000000001"/>
    <n v="67.932209771999624"/>
  </r>
  <r>
    <s v="1KENTUCKY UTILITIES COMPANY"/>
    <s v="E370.00-Meters"/>
    <x v="1"/>
    <s v="METER 3PH"/>
    <x v="0"/>
    <d v="1901-08-18T19:12:00"/>
    <n v="3690.71"/>
    <n v="3690.71"/>
  </r>
  <r>
    <s v="1KENTUCKY UTILITIES COMPANY"/>
    <s v="E370.00-Meters"/>
    <x v="1"/>
    <s v="RECORDER METERS"/>
    <x v="0"/>
    <d v="1901-08-18T19:12:00"/>
    <n v="231.25"/>
    <n v="231.25"/>
  </r>
  <r>
    <s v="1KENTUCKY UTILITIES COMPANY"/>
    <s v="E370.00-Meters"/>
    <x v="1"/>
    <s v="METER 3PH"/>
    <x v="4"/>
    <d v="1993-01-04T19:12:00"/>
    <n v="9401.4500000000007"/>
    <n v="9379.0054483424992"/>
  </r>
  <r>
    <s v="1KENTUCKY UTILITIES COMPANY"/>
    <s v="E370.00-Meters"/>
    <x v="1"/>
    <s v="METER 3PH"/>
    <x v="5"/>
    <d v="2239-06-25T04:33:36"/>
    <n v="37.46"/>
    <n v="37.333320019600002"/>
  </r>
  <r>
    <s v="1KENTUCKY UTILITIES COMPANY"/>
    <s v="E370.00-Meters"/>
    <x v="1"/>
    <s v="METER 3PH"/>
    <x v="6"/>
    <d v="2433-08-26T07:40:48"/>
    <n v="4728.9399999999996"/>
    <n v="4707.3309668018001"/>
  </r>
  <r>
    <s v="1KENTUCKY UTILITIES COMPANY"/>
    <s v="E370.00-Meters"/>
    <x v="1"/>
    <s v="METER 1PH"/>
    <x v="10"/>
    <d v="2307-01-07T14:52:48"/>
    <n v="38.69"/>
    <n v="38.25"/>
  </r>
  <r>
    <s v="1KENTUCKY UTILITIES COMPANY"/>
    <s v="E370.00-Meters"/>
    <x v="1"/>
    <s v="METER 3PH"/>
    <x v="10"/>
    <d v="2307-01-07T14:52:48"/>
    <n v="105.93"/>
    <n v="104.73459689880001"/>
  </r>
  <r>
    <s v="1KENTUCKY UTILITIES COMPANY"/>
    <s v="E370.00-Meters"/>
    <x v="1"/>
    <s v="METER 1PH"/>
    <x v="11"/>
    <d v="2237-02-01T20:09:36"/>
    <n v="916.3"/>
    <n v="903.9799999999999"/>
  </r>
  <r>
    <s v="1KENTUCKY UTILITIES COMPANY"/>
    <s v="E370.00-Meters"/>
    <x v="1"/>
    <s v="METER 3PH"/>
    <x v="11"/>
    <d v="2237-02-01T20:09:36"/>
    <n v="80.97"/>
    <n v="79.881233656199996"/>
  </r>
  <r>
    <s v="1KENTUCKY UTILITIES COMPANY"/>
    <s v="E370.00-Meters"/>
    <x v="1"/>
    <s v="METER 1PH"/>
    <x v="12"/>
    <d v="2393-10-12T02:52:48"/>
    <n v="14089.17"/>
    <n v="13866.62"/>
  </r>
  <r>
    <s v="1KENTUCKY UTILITIES COMPANY"/>
    <s v="E370.00-Meters"/>
    <x v="1"/>
    <s v="METER 3PH"/>
    <x v="12"/>
    <d v="2393-10-12T02:52:48"/>
    <n v="643.77"/>
    <n v="633.60129233880002"/>
  </r>
  <r>
    <s v="1KENTUCKY UTILITIES COMPANY"/>
    <s v="E370.00-Meters"/>
    <x v="1"/>
    <s v="METER 1PH"/>
    <x v="13"/>
    <d v="2607-11-15T10:04:48"/>
    <n v="24425.279999999999"/>
    <n v="23977.53"/>
  </r>
  <r>
    <s v="1KENTUCKY UTILITIES COMPANY"/>
    <s v="E370.00-Meters"/>
    <x v="1"/>
    <s v="METER 1PH"/>
    <x v="15"/>
    <d v="2534-02-19T03:21:36"/>
    <n v="17235.099999999999"/>
    <n v="16821.903127335001"/>
  </r>
  <r>
    <s v="1KENTUCKY UTILITIES COMPANY"/>
    <s v="E370.00-Meters"/>
    <x v="1"/>
    <s v="METER 1PH"/>
    <x v="16"/>
    <d v="2566-07-09T21:36:00"/>
    <n v="16098.68"/>
    <n v="15662.4659810632"/>
  </r>
  <r>
    <s v="1KENTUCKY UTILITIES COMPANY"/>
    <s v="E370.00-Meters"/>
    <x v="1"/>
    <s v="METER 1PH"/>
    <x v="17"/>
    <d v="2573-01-30T22:33:36"/>
    <n v="15969.26"/>
    <n v="15483.244993763399"/>
  </r>
  <r>
    <s v="1KENTUCKY UTILITIES COMPANY"/>
    <s v="E370.00-Meters"/>
    <x v="1"/>
    <s v="METER 1PH"/>
    <x v="18"/>
    <d v="2712-11-27T23:16:48"/>
    <n v="14786.75"/>
    <n v="14283.869193660001"/>
  </r>
  <r>
    <s v="1KENTUCKY UTILITIES COMPANY"/>
    <s v="E370.00-Meters"/>
    <x v="1"/>
    <s v="METER 1PH"/>
    <x v="19"/>
    <d v="2760-12-15T04:04:48"/>
    <n v="17482.79"/>
    <n v="16821.210981173299"/>
  </r>
  <r>
    <s v="1KENTUCKY UTILITIES COMPANY"/>
    <s v="E370.00-Meters"/>
    <x v="1"/>
    <s v="METER 1PH"/>
    <x v="20"/>
    <d v="2971-08-23T08:52:48"/>
    <n v="23206.27"/>
    <n v="22232.617525121201"/>
  </r>
  <r>
    <s v="1KENTUCKY UTILITIES COMPANY"/>
    <s v="E370.00-Meters"/>
    <x v="1"/>
    <s v="METER 3PH"/>
    <x v="20"/>
    <d v="2971-08-23T08:52:48"/>
    <n v="473.96"/>
    <n v="454.07"/>
  </r>
  <r>
    <s v="1KENTUCKY UTILITIES COMPANY"/>
    <s v="E370.00-Meters"/>
    <x v="1"/>
    <s v="METER 1PH"/>
    <x v="21"/>
    <d v="2801-07-31T20:38:24"/>
    <n v="22309.91"/>
    <n v="21275.189537046899"/>
  </r>
  <r>
    <s v="1KENTUCKY UTILITIES COMPANY"/>
    <s v="E370.00-Meters"/>
    <x v="1"/>
    <s v="METER 1PH"/>
    <x v="22"/>
    <d v="2740-07-05T08:24:00"/>
    <n v="26436.01"/>
    <n v="25084.088310206"/>
  </r>
  <r>
    <s v="1KENTUCKY UTILITIES COMPANY"/>
    <s v="E370.00-Meters"/>
    <x v="1"/>
    <s v="METER 1PH"/>
    <x v="23"/>
    <d v="2971-07-05T11:02:24"/>
    <n v="19344.16"/>
    <n v="18255.655992252799"/>
  </r>
  <r>
    <s v="1KENTUCKY UTILITIES COMPANY"/>
    <s v="E370.00-Meters"/>
    <x v="1"/>
    <s v="METER 1PH"/>
    <x v="24"/>
    <d v="3175-12-18T09:07:12"/>
    <n v="5534.39"/>
    <n v="5192.3606025514"/>
  </r>
  <r>
    <s v="1KENTUCKY UTILITIES COMPANY"/>
    <s v="E370.00-Meters"/>
    <x v="1"/>
    <s v="METER 3PH"/>
    <x v="24"/>
    <d v="3175-12-18T09:07:12"/>
    <n v="27628.48"/>
    <n v="25921.019490924798"/>
  </r>
  <r>
    <s v="1KENTUCKY UTILITIES COMPANY"/>
    <s v="E370.00-Meters"/>
    <x v="1"/>
    <s v="METER 1PH"/>
    <x v="25"/>
    <d v="3009-09-09T10:48:00"/>
    <n v="40536.22"/>
    <n v="37789.236029684798"/>
  </r>
  <r>
    <s v="1KENTUCKY UTILITIES COMPANY"/>
    <s v="E370.00-Meters"/>
    <x v="1"/>
    <s v="METER 3PH"/>
    <x v="25"/>
    <d v="3009-09-09T10:48:00"/>
    <n v="1501.61"/>
    <n v="1399.8516564823999"/>
  </r>
  <r>
    <s v="1KENTUCKY UTILITIES COMPANY"/>
    <s v="E370.00-Meters"/>
    <x v="1"/>
    <s v="METER 1PH"/>
    <x v="26"/>
    <d v="3426-11-26T01:40:48"/>
    <n v="32953.339999999997"/>
    <n v="30508.2331481396"/>
  </r>
  <r>
    <s v="1KENTUCKY UTILITIES COMPANY"/>
    <s v="E370.00-Meters"/>
    <x v="1"/>
    <s v="METER 1PH"/>
    <x v="27"/>
    <d v="3696-10-16T18:00:00"/>
    <n v="71630.27"/>
    <n v="65818.788004954506"/>
  </r>
  <r>
    <s v="1KENTUCKY UTILITIES COMPANY"/>
    <s v="E370.00-Meters"/>
    <x v="1"/>
    <s v="METER 3PH"/>
    <x v="27"/>
    <d v="3696-10-16T18:00:00"/>
    <n v="1136.33"/>
    <n v="1044.1376721555"/>
  </r>
  <r>
    <s v="1KENTUCKY UTILITIES COMPANY"/>
    <s v="E370.00-Meters"/>
    <x v="1"/>
    <s v="METER 1PH"/>
    <x v="28"/>
    <d v="3833-07-10T03:07:12"/>
    <n v="61788.55"/>
    <n v="56314.273542962997"/>
  </r>
  <r>
    <s v="1KENTUCKY UTILITIES COMPANY"/>
    <s v="E370.00-Meters"/>
    <x v="1"/>
    <s v="METER 3PH"/>
    <x v="28"/>
    <d v="3833-07-10T03:07:12"/>
    <n v="4212.88"/>
    <n v="3839.6317234128001"/>
  </r>
  <r>
    <s v="1KENTUCKY UTILITIES COMPANY"/>
    <s v="E370.00-Meters"/>
    <x v="1"/>
    <s v="METER 1PH"/>
    <x v="29"/>
    <d v="5792-11-25T10:48:00"/>
    <n v="72146.350000000006"/>
    <n v="65174.840984864997"/>
  </r>
  <r>
    <s v="1KENTUCKY UTILITIES COMPANY"/>
    <s v="E370.00-Meters"/>
    <x v="1"/>
    <s v="METER 3PH"/>
    <x v="29"/>
    <d v="5792-11-25T10:48:00"/>
    <n v="12962.17"/>
    <n v="11709.634216683"/>
  </r>
  <r>
    <s v="1KENTUCKY UTILITIES COMPANY"/>
    <s v="E370.00-Meters"/>
    <x v="1"/>
    <s v="METER 1PH"/>
    <x v="30"/>
    <d v="3408-12-01T01:55:12"/>
    <n v="76594.039999999994"/>
    <n v="68531.2358717108"/>
  </r>
  <r>
    <s v="1KENTUCKY UTILITIES COMPANY"/>
    <s v="E370.00-Meters"/>
    <x v="1"/>
    <s v="METER 3PH"/>
    <x v="30"/>
    <d v="3408-12-01T01:55:12"/>
    <n v="4507.9199999999992"/>
    <n v="4033.3860024983992"/>
  </r>
  <r>
    <s v="1KENTUCKY UTILITIES COMPANY"/>
    <s v="E370.00-Meters"/>
    <x v="1"/>
    <s v="METER 1PH"/>
    <x v="31"/>
    <d v="4358-04-23T21:21:36"/>
    <n v="87120.49"/>
    <n v="77142.4774781218"/>
  </r>
  <r>
    <s v="1KENTUCKY UTILITIES COMPANY"/>
    <s v="E370.00-Meters"/>
    <x v="1"/>
    <s v="METER 3PH"/>
    <x v="31"/>
    <d v="4358-04-23T21:21:36"/>
    <n v="1401.83"/>
    <n v="1241.2767559406"/>
  </r>
  <r>
    <s v="1KENTUCKY UTILITIES COMPANY"/>
    <s v="E370.00-Meters"/>
    <x v="1"/>
    <s v="RECORDER METERS"/>
    <x v="31"/>
    <d v="4358-04-23T21:21:36"/>
    <n v="878.53"/>
    <n v="777.91"/>
  </r>
  <r>
    <s v="1KENTUCKY UTILITIES COMPANY"/>
    <s v="E370.00-Meters"/>
    <x v="1"/>
    <s v="METER 1PH"/>
    <x v="32"/>
    <d v="6240-10-11T21:07:12"/>
    <n v="89011.15"/>
    <n v="77933.110667126006"/>
  </r>
  <r>
    <s v="1KENTUCKY UTILITIES COMPANY"/>
    <s v="E370.00-Meters"/>
    <x v="1"/>
    <s v="METER 1PH"/>
    <x v="33"/>
    <d v="4978-09-16T16:33:36"/>
    <n v="118882.47"/>
    <n v="102824.975545885"/>
  </r>
  <r>
    <s v="1KENTUCKY UTILITIES COMPANY"/>
    <s v="E370.00-Meters"/>
    <x v="1"/>
    <s v="METER 3PH"/>
    <x v="33"/>
    <d v="4978-09-16T16:33:36"/>
    <n v="1059.45"/>
    <n v="916.3497388815"/>
  </r>
  <r>
    <s v="1KENTUCKY UTILITIES COMPANY"/>
    <s v="E370.00-Meters"/>
    <x v="1"/>
    <s v="METER 1PH"/>
    <x v="34"/>
    <d v="5652-11-01T21:36:00"/>
    <n v="174864.08"/>
    <n v="149263.82480761001"/>
  </r>
  <r>
    <s v="1KENTUCKY UTILITIES COMPANY"/>
    <s v="E370.00-Meters"/>
    <x v="1"/>
    <s v="METER 3PH"/>
    <x v="34"/>
    <d v="5652-11-01T21:36:00"/>
    <n v="15884.18"/>
    <n v="13558.7220699216"/>
  </r>
  <r>
    <s v="1KENTUCKY UTILITIES COMPANY"/>
    <s v="E370.00-Meters"/>
    <x v="1"/>
    <s v="RECORDER METERS"/>
    <x v="34"/>
    <d v="5652-11-01T21:36:00"/>
    <n v="3874.07"/>
    <n v="3306.9"/>
  </r>
  <r>
    <s v="1KENTUCKY UTILITIES COMPANY"/>
    <s v="E370.00-Meters"/>
    <x v="1"/>
    <s v="METER 1PH"/>
    <x v="35"/>
    <d v="3449-04-18T09:36:00"/>
    <n v="67082.070000000007"/>
    <n v="56451.474414815697"/>
  </r>
  <r>
    <s v="1KENTUCKY UTILITIES COMPANY"/>
    <s v="E370.00-Meters"/>
    <x v="1"/>
    <s v="METER 3PH"/>
    <x v="35"/>
    <d v="3449-04-18T09:36:00"/>
    <n v="2580.91"/>
    <n v="2171.9093467440998"/>
  </r>
  <r>
    <s v="1KENTUCKY UTILITIES COMPANY"/>
    <s v="E370.00-Meters"/>
    <x v="1"/>
    <s v="METER 1PH"/>
    <x v="36"/>
    <d v="3306-06-07T16:48:00"/>
    <n v="46233.82"/>
    <n v="38313.718358386599"/>
  </r>
  <r>
    <s v="1KENTUCKY UTILITIES COMPANY"/>
    <s v="E370.00-Meters"/>
    <x v="1"/>
    <s v="METER 3PH"/>
    <x v="36"/>
    <d v="3306-06-07T16:48:00"/>
    <n v="4795.45"/>
    <n v="3973.9636634335002"/>
  </r>
  <r>
    <s v="1KENTUCKY UTILITIES COMPANY"/>
    <s v="E370.00-Meters"/>
    <x v="1"/>
    <s v="METER 1PH"/>
    <x v="37"/>
    <d v="3711-02-04T12:28:48"/>
    <n v="39856.22"/>
    <n v="32485.906164239001"/>
  </r>
  <r>
    <s v="1KENTUCKY UTILITIES COMPANY"/>
    <s v="E370.00-Meters"/>
    <x v="1"/>
    <s v="METER 3PH"/>
    <x v="37"/>
    <d v="3711-02-04T12:28:48"/>
    <n v="9625.81"/>
    <n v="7845.7806689845002"/>
  </r>
  <r>
    <s v="1KENTUCKY UTILITIES COMPANY"/>
    <s v="E370.00-Meters"/>
    <x v="1"/>
    <s v="METER 1PH"/>
    <x v="38"/>
    <d v="5248-04-09T05:16:48"/>
    <n v="77947.34"/>
    <n v="62409.636049020599"/>
  </r>
  <r>
    <s v="1KENTUCKY UTILITIES COMPANY"/>
    <s v="E370.00-Meters"/>
    <x v="1"/>
    <s v="METER 3PH"/>
    <x v="40"/>
    <d v="4201-04-24T04:19:12"/>
    <n v="64568.87"/>
    <n v="49678.436914604703"/>
  </r>
  <r>
    <s v="1KENTUCKY UTILITIES COMPANY"/>
    <s v="E370.00-Meters"/>
    <x v="1"/>
    <s v="METER 1PH"/>
    <x v="41"/>
    <d v="4781-10-20T09:50:24"/>
    <n v="41380.1"/>
    <n v="31138.858773606"/>
  </r>
  <r>
    <s v="1KENTUCKY UTILITIES COMPANY"/>
    <s v="E370.00-Meters"/>
    <x v="1"/>
    <s v="METER 3PH"/>
    <x v="41"/>
    <d v="4781-10-20T09:50:24"/>
    <n v="20154.88"/>
    <n v="15166.7096483328"/>
  </r>
  <r>
    <s v="1KENTUCKY UTILITIES COMPANY"/>
    <s v="E370.00-Meters"/>
    <x v="1"/>
    <s v="METER 1PH"/>
    <x v="42"/>
    <s v="N/A"/>
    <n v="83191.97"/>
    <n v="61129.252407994703"/>
  </r>
  <r>
    <s v="1KENTUCKY UTILITIES COMPANY"/>
    <s v="E370.00-Meters"/>
    <x v="1"/>
    <s v="METER 3PH"/>
    <x v="42"/>
    <s v="N/A"/>
    <n v="5931.77"/>
    <n v="4358.6498258927004"/>
  </r>
  <r>
    <s v="1KENTUCKY UTILITIES COMPANY"/>
    <s v="E370.00-Meters"/>
    <x v="1"/>
    <s v="METER 1PH"/>
    <x v="43"/>
    <s v="N/A"/>
    <n v="33014.080000000002"/>
    <n v="23646.674184742398"/>
  </r>
  <r>
    <s v="1KENTUCKY UTILITIES COMPANY"/>
    <s v="E370.00-Meters"/>
    <x v="1"/>
    <s v="METER 3PH"/>
    <x v="43"/>
    <s v="N/A"/>
    <n v="15162.11"/>
    <n v="10860.017153990801"/>
  </r>
  <r>
    <s v="1KENTUCKY UTILITIES COMPANY"/>
    <s v="E370.00-Meters"/>
    <x v="1"/>
    <s v="METER 1PH"/>
    <x v="44"/>
    <s v="N/A"/>
    <n v="78563.41"/>
    <n v="54750.4452550477"/>
  </r>
  <r>
    <s v="1KENTUCKY UTILITIES COMPANY"/>
    <s v="E370.00-Meters"/>
    <x v="1"/>
    <s v="METER 3PH"/>
    <x v="44"/>
    <s v="N/A"/>
    <n v="27142.43"/>
    <n v="18915.4229405771"/>
  </r>
  <r>
    <s v="1KENTUCKY UTILITIES COMPANY"/>
    <s v="E370.00-Meters"/>
    <x v="1"/>
    <s v="METER 1PH"/>
    <x v="45"/>
    <s v="N/A"/>
    <n v="47613.38"/>
    <n v="32220.6517843974"/>
  </r>
  <r>
    <s v="1KENTUCKY UTILITIES COMPANY"/>
    <s v="E370.00-Meters"/>
    <x v="1"/>
    <s v="METER 3PH"/>
    <x v="45"/>
    <s v="N/A"/>
    <n v="22481.79"/>
    <n v="15213.7472088717"/>
  </r>
  <r>
    <s v="1KENTUCKY UTILITIES COMPANY"/>
    <s v="E370.00-Meters"/>
    <x v="1"/>
    <s v="METER 1PH"/>
    <x v="46"/>
    <s v="N/A"/>
    <n v="109414.6"/>
    <n v="71746.177439544001"/>
  </r>
  <r>
    <s v="1KENTUCKY UTILITIES COMPANY"/>
    <s v="E370.00-Meters"/>
    <x v="1"/>
    <s v="METER 3PH"/>
    <x v="46"/>
    <s v="N/A"/>
    <n v="33550.449999999997"/>
    <n v="21999.957399438001"/>
  </r>
  <r>
    <s v="1KENTUCKY UTILITIES COMPANY"/>
    <s v="E370.00-Meters"/>
    <x v="1"/>
    <s v="METER 1PH"/>
    <x v="47"/>
    <s v="N/A"/>
    <n v="35457.96"/>
    <n v="22479.0627072684"/>
  </r>
  <r>
    <s v="1KENTUCKY UTILITIES COMPANY"/>
    <s v="E370.00-Meters"/>
    <x v="1"/>
    <s v="METER 3PH"/>
    <x v="47"/>
    <s v="N/A"/>
    <n v="31479.019999999997"/>
    <n v="19956.558824685795"/>
  </r>
  <r>
    <s v="1KENTUCKY UTILITIES COMPANY"/>
    <s v="E370.00-Meters"/>
    <x v="1"/>
    <s v="METER 3PH"/>
    <x v="48"/>
    <s v="N/A"/>
    <n v="4635.75"/>
    <n v="2834.4653641499999"/>
  </r>
  <r>
    <s v="1KENTUCKY UTILITIES COMPANY"/>
    <s v="E370.00-Meters"/>
    <x v="1"/>
    <s v="METER 1PH"/>
    <x v="49"/>
    <s v="N/A"/>
    <n v="1366.12"/>
    <n v="803.51774028960006"/>
  </r>
  <r>
    <s v="1KENTUCKY UTILITIES COMPANY"/>
    <s v="E370.00-Meters"/>
    <x v="1"/>
    <s v="METER 3PH"/>
    <x v="49"/>
    <s v="N/A"/>
    <n v="31596.54"/>
    <n v="18584.2974422232"/>
  </r>
  <r>
    <s v="1KENTUCKY UTILITIES COMPANY"/>
    <s v="E370.00-Meters"/>
    <x v="1"/>
    <s v="METER 1PH"/>
    <x v="50"/>
    <s v="N/A"/>
    <n v="82277.899999999994"/>
    <n v="46422.204843728003"/>
  </r>
  <r>
    <s v="1KENTUCKY UTILITIES COMPANY"/>
    <s v="E370.00-Meters"/>
    <x v="1"/>
    <s v="METER 3PH"/>
    <x v="50"/>
    <s v="N/A"/>
    <n v="31349.61"/>
    <n v="17687.836189195201"/>
  </r>
  <r>
    <s v="1KENTUCKY UTILITIES COMPANY"/>
    <s v="E370.00-Meters"/>
    <x v="1"/>
    <s v="METER 1PH"/>
    <x v="51"/>
    <s v="N/A"/>
    <n v="39086.769999999997"/>
    <n v="21090.4889967979"/>
  </r>
  <r>
    <s v="1KENTUCKY UTILITIES COMPANY"/>
    <s v="E370.00-Meters"/>
    <x v="1"/>
    <s v="METER 3PH"/>
    <x v="51"/>
    <s v="N/A"/>
    <n v="90796.160000000003"/>
    <n v="48991.907323923202"/>
  </r>
  <r>
    <s v="1KENTUCKY UTILITIES COMPANY"/>
    <s v="E370.00-Meters"/>
    <x v="1"/>
    <s v="METER 1PH"/>
    <x v="52"/>
    <s v="N/A"/>
    <n v="67563.53"/>
    <n v="34749.839580710803"/>
  </r>
  <r>
    <s v="1KENTUCKY UTILITIES COMPANY"/>
    <s v="E370.00-Meters"/>
    <x v="1"/>
    <s v="METER 3PH"/>
    <x v="52"/>
    <s v="N/A"/>
    <n v="3911.81"/>
    <n v="2011.9548219316"/>
  </r>
  <r>
    <s v="1KENTUCKY UTILITIES COMPANY"/>
    <s v="E370.00-Meters"/>
    <x v="1"/>
    <s v="METER 1PH"/>
    <x v="53"/>
    <s v="N/A"/>
    <n v="127136.74"/>
    <n v="62105.577896051604"/>
  </r>
  <r>
    <s v="1KENTUCKY UTILITIES COMPANY"/>
    <s v="E370.00-Meters"/>
    <x v="1"/>
    <s v="METER 3PH"/>
    <x v="53"/>
    <s v="N/A"/>
    <n v="20786.530000000002"/>
    <n v="8420.9829706320033"/>
  </r>
  <r>
    <s v="1KENTUCKY UTILITIES COMPANY"/>
    <s v="E370.00-Meters"/>
    <x v="1"/>
    <s v="RECORDER METERS"/>
    <x v="54"/>
    <s v="N/A"/>
    <n v="104296.11"/>
    <n v="48198.82"/>
  </r>
  <r>
    <s v="1KENTUCKY UTILITIES COMPANY"/>
    <s v="E370.00-Meters"/>
    <x v="1"/>
    <s v="AMR - ERT - ITRON"/>
    <x v="63"/>
    <s v="N/A"/>
    <n v="12022.53"/>
    <n v="2208.1500000000015"/>
  </r>
  <r>
    <s v="1KENTUCKY UTILITIES COMPANY"/>
    <s v="E370.00-Meters"/>
    <x v="1"/>
    <s v="METER 1PH"/>
    <x v="64"/>
    <s v="N/A"/>
    <n v="20036.669999999998"/>
    <n v="3126.5177790993002"/>
  </r>
  <r>
    <s v="1KENTUCKY UTILITIES COMPANY"/>
    <s v="E370.00-Meters"/>
    <x v="1"/>
    <s v="METER 1PH"/>
    <x v="65"/>
    <s v="N/A"/>
    <n v="10596.74"/>
    <n v="1364.9135195695999"/>
  </r>
  <r>
    <s v="1KENTUCKY UTILITIES COMPANY"/>
    <s v="E370.00-Meters"/>
    <x v="1"/>
    <s v="METER 1PH"/>
    <x v="66"/>
    <s v="N/A"/>
    <n v="269027.51"/>
    <n v="21396.245347884804"/>
  </r>
  <r>
    <s v="1KENTUCKY UTILITIES COMPANY"/>
    <s v="E370.00-Meters"/>
    <x v="1"/>
    <s v="METER 3PH"/>
    <x v="67"/>
    <s v="N/A"/>
    <n v="84295.040000000008"/>
    <n v="6313.390000000014"/>
  </r>
  <r>
    <s v="1KENTUCKY UTILITIES COMPANY"/>
    <s v="E370.00-Meters"/>
    <x v="2"/>
    <s v="METER 1PH"/>
    <x v="71"/>
    <s v="N/A"/>
    <n v="45.02"/>
    <n v="23.960000000000004"/>
  </r>
  <r>
    <s v="1KENTUCKY UTILITIES COMPANY"/>
    <s v="E370.00-Meters"/>
    <x v="2"/>
    <s v="METER 1PH"/>
    <x v="12"/>
    <d v="2393-10-12T02:52:48"/>
    <n v="43.55"/>
    <n v="13.999999999999996"/>
  </r>
  <r>
    <s v="1KENTUCKY UTILITIES COMPANY"/>
    <s v="E370.00-Meters"/>
    <x v="2"/>
    <s v="METER 3PH"/>
    <x v="67"/>
    <s v="N/A"/>
    <n v="212.03"/>
    <n v="11.0999999999999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48" firstHeaderRow="1" firstDataRow="1" firstDataCol="1"/>
  <pivotFields count="7">
    <pivotField showAll="0" defaultSubtotal="0"/>
    <pivotField showAll="0"/>
    <pivotField showAll="0"/>
    <pivotField axis="axisRow" showAl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umFmtId="14" showAll="0" defaultSubtotal="0"/>
    <pivotField dataField="1" numFmtId="43" showAll="0"/>
    <pivotField numFmtId="43" showAll="0"/>
  </pivotFields>
  <rowFields count="1">
    <field x="3"/>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Items count="1">
    <i/>
  </colItems>
  <dataFields count="1">
    <dataField name="Sum of COST" fld="5" baseField="0" baseItem="0"/>
  </dataFields>
  <formats count="8">
    <format dxfId="8">
      <pivotArea outline="0" collapsedLevelsAreSubtotals="1" fieldPosition="0"/>
    </format>
    <format dxfId="7">
      <pivotArea collapsedLevelsAreSubtotals="1" fieldPosition="0">
        <references count="1">
          <reference field="3" count="6">
            <x v="0"/>
            <x v="1"/>
            <x v="2"/>
            <x v="3"/>
            <x v="4"/>
            <x v="5"/>
          </reference>
        </references>
      </pivotArea>
    </format>
    <format dxfId="6">
      <pivotArea collapsedLevelsAreSubtotals="1" fieldPosition="0">
        <references count="1">
          <reference field="3" count="4">
            <x v="6"/>
            <x v="7"/>
            <x v="8"/>
            <x v="9"/>
          </reference>
        </references>
      </pivotArea>
    </format>
    <format dxfId="5">
      <pivotArea collapsedLevelsAreSubtotals="1" fieldPosition="0">
        <references count="1">
          <reference field="3" count="3">
            <x v="10"/>
            <x v="11"/>
            <x v="12"/>
          </reference>
        </references>
      </pivotArea>
    </format>
    <format dxfId="4">
      <pivotArea collapsedLevelsAreSubtotals="1" fieldPosition="0">
        <references count="1">
          <reference field="3" count="2">
            <x v="13"/>
            <x v="14"/>
          </reference>
        </references>
      </pivotArea>
    </format>
    <format dxfId="3">
      <pivotArea collapsedLevelsAreSubtotals="1" fieldPosition="0">
        <references count="1">
          <reference field="3" count="1">
            <x v="15"/>
          </reference>
        </references>
      </pivotArea>
    </format>
    <format dxfId="2">
      <pivotArea collapsedLevelsAreSubtotals="1" fieldPosition="0">
        <references count="1">
          <reference field="3" count="38">
            <x v="0"/>
            <x v="1"/>
            <x v="2"/>
            <x v="3"/>
            <x v="4"/>
            <x v="5"/>
            <x v="6"/>
            <x v="7"/>
            <x v="8"/>
            <x v="9"/>
            <x v="10"/>
            <x v="11"/>
            <x v="12"/>
            <x v="13"/>
            <x v="14"/>
            <x v="15"/>
            <x v="16"/>
            <x v="17"/>
            <x v="18"/>
            <x v="19"/>
            <x v="20"/>
            <x v="21"/>
            <x v="22"/>
            <x v="23"/>
            <x v="24"/>
            <x v="25"/>
            <x v="26"/>
            <x v="27"/>
            <x v="28"/>
            <x v="29"/>
            <x v="30"/>
            <x v="31"/>
            <x v="32"/>
            <x v="33"/>
            <x v="34"/>
            <x v="35"/>
            <x v="36"/>
            <x v="37"/>
          </reference>
        </references>
      </pivotArea>
    </format>
    <format dxfId="1">
      <pivotArea dataOnly="0" labelOnly="1" fieldPosition="0">
        <references count="1">
          <reference field="3" count="38">
            <x v="0"/>
            <x v="1"/>
            <x v="2"/>
            <x v="3"/>
            <x v="4"/>
            <x v="5"/>
            <x v="6"/>
            <x v="7"/>
            <x v="8"/>
            <x v="9"/>
            <x v="10"/>
            <x v="11"/>
            <x v="12"/>
            <x v="13"/>
            <x v="14"/>
            <x v="15"/>
            <x v="16"/>
            <x v="17"/>
            <x v="18"/>
            <x v="19"/>
            <x v="20"/>
            <x v="21"/>
            <x v="22"/>
            <x v="23"/>
            <x v="24"/>
            <x v="25"/>
            <x v="26"/>
            <x v="27"/>
            <x v="28"/>
            <x v="29"/>
            <x v="30"/>
            <x v="31"/>
            <x v="32"/>
            <x v="33"/>
            <x v="34"/>
            <x v="35"/>
            <x v="36"/>
            <x v="3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5" minRefreshableVersion="3" showDrill="0" useAutoFormatting="1" colGrandTotals="0" itemPrintTitles="1" createdVersion="5" indent="0" compact="0" compactData="0" multipleFieldFilters="0">
  <location ref="B3:D130" firstHeaderRow="1" firstDataRow="1" firstDataCol="2"/>
  <pivotFields count="8">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4">
        <item x="0"/>
        <item m="1" x="3"/>
        <item x="1"/>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numFmtId="43" outline="0" subtotalTop="0" showAll="0" defaultSubtotal="0">
      <extLst>
        <ext xmlns:x14="http://schemas.microsoft.com/office/spreadsheetml/2009/9/main" uri="{2946ED86-A175-432a-8AC1-64E0C546D7DE}">
          <x14:pivotField fillDownLabels="1"/>
        </ext>
      </extLst>
    </pivotField>
    <pivotField compact="0" numFmtId="43" outline="0" subtotalTop="0" showAll="0" defaultSubtotal="0">
      <extLst>
        <ext xmlns:x14="http://schemas.microsoft.com/office/spreadsheetml/2009/9/main" uri="{2946ED86-A175-432a-8AC1-64E0C546D7DE}">
          <x14:pivotField fillDownLabels="1"/>
        </ext>
      </extLst>
    </pivotField>
  </pivotFields>
  <rowFields count="2">
    <field x="2"/>
    <field x="4"/>
  </rowFields>
  <rowItems count="127">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x v="2"/>
      <x/>
    </i>
    <i r="1">
      <x v="4"/>
    </i>
    <i r="1">
      <x v="5"/>
    </i>
    <i r="1">
      <x v="6"/>
    </i>
    <i r="1">
      <x v="10"/>
    </i>
    <i r="1">
      <x v="11"/>
    </i>
    <i r="1">
      <x v="12"/>
    </i>
    <i r="1">
      <x v="13"/>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40"/>
    </i>
    <i r="1">
      <x v="41"/>
    </i>
    <i r="1">
      <x v="42"/>
    </i>
    <i r="1">
      <x v="43"/>
    </i>
    <i r="1">
      <x v="44"/>
    </i>
    <i r="1">
      <x v="45"/>
    </i>
    <i r="1">
      <x v="46"/>
    </i>
    <i r="1">
      <x v="47"/>
    </i>
    <i r="1">
      <x v="48"/>
    </i>
    <i r="1">
      <x v="49"/>
    </i>
    <i r="1">
      <x v="50"/>
    </i>
    <i r="1">
      <x v="51"/>
    </i>
    <i r="1">
      <x v="52"/>
    </i>
    <i r="1">
      <x v="53"/>
    </i>
    <i r="1">
      <x v="54"/>
    </i>
    <i r="1">
      <x v="63"/>
    </i>
    <i r="1">
      <x v="64"/>
    </i>
    <i r="1">
      <x v="65"/>
    </i>
    <i r="1">
      <x v="66"/>
    </i>
    <i r="1">
      <x v="67"/>
    </i>
    <i>
      <x v="3"/>
      <x v="12"/>
    </i>
    <i r="1">
      <x v="67"/>
    </i>
    <i r="1">
      <x v="71"/>
    </i>
    <i t="grand">
      <x/>
    </i>
  </rowItems>
  <colItems count="1">
    <i/>
  </colItems>
  <dataFields count="1">
    <dataField name="Sum of COST" fld="6" baseField="0" baseItem="0" numFmtId="43"/>
  </dataFields>
  <formats count="1">
    <format dxfId="0">
      <pivotArea outline="0" collapsedLevelsAreSubtotals="1" fieldPosition="0"/>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5"/>
  <sheetViews>
    <sheetView tabSelected="1" zoomScale="90" zoomScaleNormal="90" workbookViewId="0">
      <pane xSplit="1" ySplit="11" topLeftCell="B12" activePane="bottomRight" state="frozen"/>
      <selection pane="topRight" activeCell="B1" sqref="B1"/>
      <selection pane="bottomLeft" activeCell="A4" sqref="A4"/>
      <selection pane="bottomRight" activeCell="F43" sqref="F43"/>
    </sheetView>
  </sheetViews>
  <sheetFormatPr defaultRowHeight="15" x14ac:dyDescent="0.25"/>
  <cols>
    <col min="1" max="1" width="9.140625" style="31"/>
    <col min="2" max="2" width="13.85546875" style="31" bestFit="1" customWidth="1"/>
    <col min="3" max="3" width="12.85546875" style="31" bestFit="1" customWidth="1"/>
    <col min="4" max="4" width="15" style="31" bestFit="1" customWidth="1"/>
    <col min="5" max="5" width="1.42578125" style="31" customWidth="1"/>
    <col min="6" max="6" width="12.140625" style="31" bestFit="1" customWidth="1"/>
    <col min="7" max="7" width="12.5703125" style="31" bestFit="1" customWidth="1"/>
    <col min="8" max="8" width="12.140625" style="31" bestFit="1" customWidth="1"/>
    <col min="9" max="9" width="1.42578125" style="31" customWidth="1"/>
    <col min="10" max="10" width="13.85546875" style="31" bestFit="1" customWidth="1"/>
    <col min="11" max="11" width="12.85546875" style="31" bestFit="1" customWidth="1"/>
    <col min="12" max="12" width="15" style="31" bestFit="1" customWidth="1"/>
    <col min="13" max="13" width="1.42578125" style="31" customWidth="1"/>
    <col min="14" max="14" width="13.85546875" style="31" bestFit="1" customWidth="1"/>
    <col min="15" max="15" width="12.85546875" style="31" bestFit="1" customWidth="1"/>
    <col min="16" max="16" width="15" style="31" bestFit="1" customWidth="1"/>
    <col min="17" max="18" width="9.140625" style="31"/>
    <col min="19" max="19" width="10.5703125" style="31" bestFit="1" customWidth="1"/>
    <col min="20" max="16384" width="9.140625" style="31"/>
  </cols>
  <sheetData>
    <row r="1" spans="1:16" x14ac:dyDescent="0.25">
      <c r="A1" s="30" t="s">
        <v>45</v>
      </c>
    </row>
    <row r="2" spans="1:16" ht="15.75" thickBot="1" x14ac:dyDescent="0.3">
      <c r="A2" s="30"/>
    </row>
    <row r="3" spans="1:16" x14ac:dyDescent="0.25">
      <c r="A3" s="64" t="s">
        <v>54</v>
      </c>
      <c r="B3" s="65"/>
      <c r="C3" s="65"/>
      <c r="D3" s="65"/>
      <c r="E3" s="65"/>
      <c r="F3" s="65"/>
      <c r="G3" s="66"/>
      <c r="J3" s="34"/>
      <c r="K3" s="34"/>
      <c r="N3" s="34"/>
      <c r="O3" s="34"/>
    </row>
    <row r="4" spans="1:16" x14ac:dyDescent="0.25">
      <c r="A4" s="67"/>
      <c r="B4" s="68"/>
      <c r="C4" s="68"/>
      <c r="D4" s="68"/>
      <c r="E4" s="68"/>
      <c r="F4" s="68"/>
      <c r="G4" s="69"/>
      <c r="J4" s="34"/>
      <c r="K4" s="34"/>
      <c r="N4" s="34"/>
      <c r="O4" s="34"/>
    </row>
    <row r="5" spans="1:16" x14ac:dyDescent="0.25">
      <c r="A5" s="67"/>
      <c r="B5" s="68"/>
      <c r="C5" s="68"/>
      <c r="D5" s="68"/>
      <c r="E5" s="68"/>
      <c r="F5" s="68"/>
      <c r="G5" s="69"/>
    </row>
    <row r="6" spans="1:16" x14ac:dyDescent="0.25">
      <c r="A6" s="67"/>
      <c r="B6" s="68"/>
      <c r="C6" s="68"/>
      <c r="D6" s="68"/>
      <c r="E6" s="68"/>
      <c r="F6" s="68"/>
      <c r="G6" s="69"/>
    </row>
    <row r="7" spans="1:16" x14ac:dyDescent="0.25">
      <c r="A7" s="67"/>
      <c r="B7" s="68"/>
      <c r="C7" s="68"/>
      <c r="D7" s="68"/>
      <c r="E7" s="68"/>
      <c r="F7" s="68"/>
      <c r="G7" s="69"/>
    </row>
    <row r="8" spans="1:16" ht="15.75" thickBot="1" x14ac:dyDescent="0.3">
      <c r="A8" s="70"/>
      <c r="B8" s="71"/>
      <c r="C8" s="71"/>
      <c r="D8" s="71"/>
      <c r="E8" s="71"/>
      <c r="F8" s="71"/>
      <c r="G8" s="72"/>
    </row>
    <row r="10" spans="1:16" x14ac:dyDescent="0.25">
      <c r="B10" s="73" t="s">
        <v>46</v>
      </c>
      <c r="C10" s="73"/>
      <c r="D10" s="73"/>
      <c r="F10" s="73" t="s">
        <v>47</v>
      </c>
      <c r="G10" s="73"/>
      <c r="H10" s="73"/>
      <c r="J10" s="73" t="s">
        <v>48</v>
      </c>
      <c r="K10" s="73"/>
      <c r="L10" s="73"/>
      <c r="N10" s="73" t="s">
        <v>80</v>
      </c>
      <c r="O10" s="73"/>
      <c r="P10" s="73"/>
    </row>
    <row r="11" spans="1:16" x14ac:dyDescent="0.25">
      <c r="A11" s="32" t="s">
        <v>49</v>
      </c>
      <c r="B11" s="32" t="s">
        <v>50</v>
      </c>
      <c r="C11" s="32" t="s">
        <v>51</v>
      </c>
      <c r="D11" s="32" t="s">
        <v>52</v>
      </c>
      <c r="F11" s="32" t="s">
        <v>50</v>
      </c>
      <c r="G11" s="32" t="s">
        <v>51</v>
      </c>
      <c r="H11" s="32" t="s">
        <v>52</v>
      </c>
      <c r="J11" s="32" t="s">
        <v>50</v>
      </c>
      <c r="K11" s="32" t="s">
        <v>51</v>
      </c>
      <c r="L11" s="32" t="s">
        <v>52</v>
      </c>
      <c r="N11" s="32" t="s">
        <v>50</v>
      </c>
      <c r="O11" s="32" t="s">
        <v>51</v>
      </c>
      <c r="P11" s="32" t="s">
        <v>52</v>
      </c>
    </row>
    <row r="12" spans="1:16" x14ac:dyDescent="0.25">
      <c r="A12" s="33">
        <v>42917</v>
      </c>
      <c r="B12" s="43">
        <f>SUMPRODUCT(('KU Meter Schedule'!$F$4:$F$259=$A12)*($A12='KU Meter Schedule'!$EF$3:$FT$3)*("Kentucky"='KU Meter Schedule'!$C$4:$C$259),('KU Meter Schedule'!$EF$4:$FT$259))</f>
        <v>0</v>
      </c>
      <c r="C12" s="44">
        <v>0</v>
      </c>
      <c r="D12" s="45">
        <f t="shared" ref="D12" si="0">B12+C12</f>
        <v>0</v>
      </c>
      <c r="E12" s="46"/>
      <c r="F12" s="43">
        <f>SUMPRODUCT(('KU Meter Schedule'!$F$4:$F$259=$A12)*($A12='KU Meter Schedule'!$EF$3:$FT$3)*("Virginia"='KU Meter Schedule'!$C$4:$C$259),('KU Meter Schedule'!$EF$4:$FT$259))</f>
        <v>0</v>
      </c>
      <c r="G12" s="44">
        <v>0</v>
      </c>
      <c r="H12" s="45">
        <f t="shared" ref="H12" si="1">F12+G12</f>
        <v>0</v>
      </c>
      <c r="I12" s="46"/>
      <c r="J12" s="43">
        <f>SUMPRODUCT(('LGE Meters Schedule'!$E$4:$E$90=$A12)*($A12='LGE Meters Schedule'!$DG$3:$EU$3),('LGE Meters Schedule'!$DG$4:$EU$90))</f>
        <v>61657.777229095482</v>
      </c>
      <c r="K12" s="44">
        <v>0</v>
      </c>
      <c r="L12" s="45">
        <f t="shared" ref="L12" si="2">J12+K12</f>
        <v>61657.777229095482</v>
      </c>
      <c r="M12" s="46"/>
      <c r="N12" s="43">
        <f>B12+F12+J12</f>
        <v>61657.777229095482</v>
      </c>
      <c r="O12" s="43">
        <f t="shared" ref="O12:P12" si="3">C12+G12+K12</f>
        <v>0</v>
      </c>
      <c r="P12" s="43">
        <f t="shared" si="3"/>
        <v>61657.777229095482</v>
      </c>
    </row>
    <row r="13" spans="1:16" x14ac:dyDescent="0.25">
      <c r="A13" s="33">
        <v>42948</v>
      </c>
      <c r="B13" s="43">
        <f>SUMPRODUCT(('KU Meter Schedule'!$F$4:$F$259=$A13)*($A13='KU Meter Schedule'!$EF$3:$FT$3)*("Kentucky"='KU Meter Schedule'!$C$4:$C$259),('KU Meter Schedule'!$EF$4:$FT$259))</f>
        <v>0</v>
      </c>
      <c r="C13" s="44">
        <v>0</v>
      </c>
      <c r="D13" s="45">
        <f>B13+C13+D12</f>
        <v>0</v>
      </c>
      <c r="E13" s="46"/>
      <c r="F13" s="43">
        <f>SUMPRODUCT(('KU Meter Schedule'!$F$4:$F$259=$A13)*($A13='KU Meter Schedule'!$EF$3:$FT$3)*("Virginia"='KU Meter Schedule'!$C$4:$C$259),('KU Meter Schedule'!$EF$4:$FT$259))</f>
        <v>0</v>
      </c>
      <c r="G13" s="44">
        <v>0</v>
      </c>
      <c r="H13" s="45">
        <f>F13+G13+H12</f>
        <v>0</v>
      </c>
      <c r="I13" s="46"/>
      <c r="J13" s="43">
        <f>SUMPRODUCT(('LGE Meters Schedule'!$E$4:$E$90=$A13)*($A13='LGE Meters Schedule'!$DG$3:$EU$3),('LGE Meters Schedule'!$DG$4:$EU$90))</f>
        <v>114992.00991541291</v>
      </c>
      <c r="K13" s="44">
        <v>0</v>
      </c>
      <c r="L13" s="45">
        <f>J13+K13+L12</f>
        <v>176649.78714450839</v>
      </c>
      <c r="M13" s="46"/>
      <c r="N13" s="43">
        <f t="shared" ref="N13:N76" si="4">B13+F13+J13</f>
        <v>114992.00991541291</v>
      </c>
      <c r="O13" s="43">
        <f t="shared" ref="O13:O76" si="5">C13+G13+K13</f>
        <v>0</v>
      </c>
      <c r="P13" s="43">
        <f t="shared" ref="P13:P76" si="6">D13+H13+L13</f>
        <v>176649.78714450839</v>
      </c>
    </row>
    <row r="14" spans="1:16" x14ac:dyDescent="0.25">
      <c r="A14" s="33">
        <v>42979</v>
      </c>
      <c r="B14" s="43">
        <f>SUMPRODUCT(('KU Meter Schedule'!$F$4:$F$259=$A14)*($A14='KU Meter Schedule'!$EF$3:$FT$3)*("Kentucky"='KU Meter Schedule'!$C$4:$C$259),('KU Meter Schedule'!$EF$4:$FT$259))</f>
        <v>0</v>
      </c>
      <c r="C14" s="44">
        <v>0</v>
      </c>
      <c r="D14" s="45">
        <f t="shared" ref="D14:D77" si="7">B14+C14+D13</f>
        <v>0</v>
      </c>
      <c r="E14" s="46"/>
      <c r="F14" s="43">
        <f>SUMPRODUCT(('KU Meter Schedule'!$F$4:$F$259=$A14)*($A14='KU Meter Schedule'!$EF$3:$FT$3)*("Virginia"='KU Meter Schedule'!$C$4:$C$259),('KU Meter Schedule'!$EF$4:$FT$259))</f>
        <v>0</v>
      </c>
      <c r="G14" s="44">
        <v>0</v>
      </c>
      <c r="H14" s="45">
        <f t="shared" ref="H14:H77" si="8">F14+G14+H13</f>
        <v>0</v>
      </c>
      <c r="I14" s="46"/>
      <c r="J14" s="43">
        <f>SUMPRODUCT(('LGE Meters Schedule'!$E$4:$E$90=$A14)*($A14='LGE Meters Schedule'!$DG$3:$EU$3),('LGE Meters Schedule'!$DG$4:$EU$90))</f>
        <v>151266.0340793221</v>
      </c>
      <c r="K14" s="44">
        <v>0</v>
      </c>
      <c r="L14" s="45">
        <f t="shared" ref="L14:L77" si="9">J14+K14+L13</f>
        <v>327915.82122383045</v>
      </c>
      <c r="M14" s="46"/>
      <c r="N14" s="43">
        <f t="shared" si="4"/>
        <v>151266.0340793221</v>
      </c>
      <c r="O14" s="43">
        <f t="shared" si="5"/>
        <v>0</v>
      </c>
      <c r="P14" s="43">
        <f t="shared" si="6"/>
        <v>327915.82122383045</v>
      </c>
    </row>
    <row r="15" spans="1:16" x14ac:dyDescent="0.25">
      <c r="A15" s="33">
        <v>43009</v>
      </c>
      <c r="B15" s="43">
        <f>SUMPRODUCT(('KU Meter Schedule'!$F$4:$F$259=$A15)*($A15='KU Meter Schedule'!$EF$3:$FT$3)*("Kentucky"='KU Meter Schedule'!$C$4:$C$259),('KU Meter Schedule'!$EF$4:$FT$259))</f>
        <v>0</v>
      </c>
      <c r="C15" s="44">
        <v>0</v>
      </c>
      <c r="D15" s="45">
        <f t="shared" si="7"/>
        <v>0</v>
      </c>
      <c r="E15" s="46"/>
      <c r="F15" s="43">
        <f>SUMPRODUCT(('KU Meter Schedule'!$F$4:$F$259=$A15)*($A15='KU Meter Schedule'!$EF$3:$FT$3)*("Virginia"='KU Meter Schedule'!$C$4:$C$259),('KU Meter Schedule'!$EF$4:$FT$259))</f>
        <v>0</v>
      </c>
      <c r="G15" s="44">
        <v>0</v>
      </c>
      <c r="H15" s="45">
        <f t="shared" si="8"/>
        <v>0</v>
      </c>
      <c r="I15" s="46"/>
      <c r="J15" s="43">
        <f>SUMPRODUCT(('LGE Meters Schedule'!$E$4:$E$90=$A15)*($A15='LGE Meters Schedule'!$DG$3:$EU$3),('LGE Meters Schedule'!$DG$4:$EU$90))</f>
        <v>240196.12314951955</v>
      </c>
      <c r="K15" s="44">
        <v>0</v>
      </c>
      <c r="L15" s="45">
        <f t="shared" si="9"/>
        <v>568111.94437335001</v>
      </c>
      <c r="M15" s="46"/>
      <c r="N15" s="43">
        <f t="shared" si="4"/>
        <v>240196.12314951955</v>
      </c>
      <c r="O15" s="43">
        <f t="shared" si="5"/>
        <v>0</v>
      </c>
      <c r="P15" s="43">
        <f t="shared" si="6"/>
        <v>568111.94437335001</v>
      </c>
    </row>
    <row r="16" spans="1:16" x14ac:dyDescent="0.25">
      <c r="A16" s="33">
        <v>43040</v>
      </c>
      <c r="B16" s="43">
        <f>SUMPRODUCT(('KU Meter Schedule'!$F$4:$F$259=$A16)*($A16='KU Meter Schedule'!$EF$3:$FT$3)*("Kentucky"='KU Meter Schedule'!$C$4:$C$259),('KU Meter Schedule'!$EF$4:$FT$259))</f>
        <v>0</v>
      </c>
      <c r="C16" s="44">
        <v>0</v>
      </c>
      <c r="D16" s="45">
        <f t="shared" si="7"/>
        <v>0</v>
      </c>
      <c r="E16" s="46"/>
      <c r="F16" s="43">
        <f>SUMPRODUCT(('KU Meter Schedule'!$F$4:$F$259=$A16)*($A16='KU Meter Schedule'!$EF$3:$FT$3)*("Virginia"='KU Meter Schedule'!$C$4:$C$259),('KU Meter Schedule'!$EF$4:$FT$259))</f>
        <v>0</v>
      </c>
      <c r="G16" s="44">
        <v>0</v>
      </c>
      <c r="H16" s="45">
        <f t="shared" si="8"/>
        <v>0</v>
      </c>
      <c r="I16" s="46"/>
      <c r="J16" s="43">
        <f>SUMPRODUCT(('LGE Meters Schedule'!$E$4:$E$90=$A16)*($A16='LGE Meters Schedule'!$DG$3:$EU$3),('LGE Meters Schedule'!$DG$4:$EU$90))</f>
        <v>243020.77974389258</v>
      </c>
      <c r="K16" s="44">
        <v>0</v>
      </c>
      <c r="L16" s="45">
        <f t="shared" si="9"/>
        <v>811132.72411724261</v>
      </c>
      <c r="M16" s="46"/>
      <c r="N16" s="43">
        <f t="shared" si="4"/>
        <v>243020.77974389258</v>
      </c>
      <c r="O16" s="43">
        <f t="shared" si="5"/>
        <v>0</v>
      </c>
      <c r="P16" s="43">
        <f t="shared" si="6"/>
        <v>811132.72411724261</v>
      </c>
    </row>
    <row r="17" spans="1:16" x14ac:dyDescent="0.25">
      <c r="A17" s="33">
        <v>43070</v>
      </c>
      <c r="B17" s="43">
        <f>SUMPRODUCT(('KU Meter Schedule'!$F$4:$F$259=$A17)*($A17='KU Meter Schedule'!$EF$3:$FT$3)*("Kentucky"='KU Meter Schedule'!$C$4:$C$259),('KU Meter Schedule'!$EF$4:$FT$259))</f>
        <v>0</v>
      </c>
      <c r="C17" s="44">
        <v>0</v>
      </c>
      <c r="D17" s="45">
        <f t="shared" si="7"/>
        <v>0</v>
      </c>
      <c r="E17" s="46"/>
      <c r="F17" s="43">
        <f>SUMPRODUCT(('KU Meter Schedule'!$F$4:$F$259=$A17)*($A17='KU Meter Schedule'!$EF$3:$FT$3)*("Virginia"='KU Meter Schedule'!$C$4:$C$259),('KU Meter Schedule'!$EF$4:$FT$259))</f>
        <v>0</v>
      </c>
      <c r="G17" s="44">
        <v>0</v>
      </c>
      <c r="H17" s="45">
        <f t="shared" si="8"/>
        <v>0</v>
      </c>
      <c r="I17" s="46"/>
      <c r="J17" s="43">
        <f>SUMPRODUCT(('LGE Meters Schedule'!$E$4:$E$90=$A17)*($A17='LGE Meters Schedule'!$DG$3:$EU$3),('LGE Meters Schedule'!$DG$4:$EU$90))</f>
        <v>349353.78939856298</v>
      </c>
      <c r="K17" s="44">
        <v>0</v>
      </c>
      <c r="L17" s="45">
        <f t="shared" si="9"/>
        <v>1160486.5135158056</v>
      </c>
      <c r="M17" s="46"/>
      <c r="N17" s="43">
        <f t="shared" si="4"/>
        <v>349353.78939856298</v>
      </c>
      <c r="O17" s="43">
        <f t="shared" si="5"/>
        <v>0</v>
      </c>
      <c r="P17" s="43">
        <f t="shared" si="6"/>
        <v>1160486.5135158056</v>
      </c>
    </row>
    <row r="18" spans="1:16" x14ac:dyDescent="0.25">
      <c r="A18" s="33">
        <v>43101</v>
      </c>
      <c r="B18" s="43">
        <f>SUMPRODUCT(('KU Meter Schedule'!$F$4:$F$259=$A18)*($A18='KU Meter Schedule'!$EF$3:$FT$3)*("Kentucky"='KU Meter Schedule'!$C$4:$C$259),('KU Meter Schedule'!$EF$4:$FT$259))</f>
        <v>28629.468728048952</v>
      </c>
      <c r="C18" s="44">
        <v>0</v>
      </c>
      <c r="D18" s="45">
        <f t="shared" si="7"/>
        <v>28629.468728048952</v>
      </c>
      <c r="E18" s="46"/>
      <c r="F18" s="43">
        <f>SUMPRODUCT(('KU Meter Schedule'!$F$4:$F$259=$A18)*($A18='KU Meter Schedule'!$EF$3:$FT$3)*("Virginia"='KU Meter Schedule'!$C$4:$C$259),('KU Meter Schedule'!$EF$4:$FT$259))</f>
        <v>0</v>
      </c>
      <c r="G18" s="44">
        <v>0</v>
      </c>
      <c r="H18" s="45">
        <f t="shared" si="8"/>
        <v>0</v>
      </c>
      <c r="I18" s="46"/>
      <c r="J18" s="43">
        <f>SUMPRODUCT(('LGE Meters Schedule'!$E$4:$E$90=$A18)*($A18='LGE Meters Schedule'!$DG$3:$EU$3),('LGE Meters Schedule'!$DG$4:$EU$90))</f>
        <v>326171.10124585504</v>
      </c>
      <c r="K18" s="44">
        <v>0</v>
      </c>
      <c r="L18" s="45">
        <f t="shared" si="9"/>
        <v>1486657.6147616606</v>
      </c>
      <c r="M18" s="46"/>
      <c r="N18" s="43">
        <f t="shared" si="4"/>
        <v>354800.569973904</v>
      </c>
      <c r="O18" s="43">
        <f t="shared" si="5"/>
        <v>0</v>
      </c>
      <c r="P18" s="43">
        <f t="shared" si="6"/>
        <v>1515287.0834897095</v>
      </c>
    </row>
    <row r="19" spans="1:16" x14ac:dyDescent="0.25">
      <c r="A19" s="33">
        <v>43132</v>
      </c>
      <c r="B19" s="43">
        <f>SUMPRODUCT(('KU Meter Schedule'!$F$4:$F$259=$A19)*($A19='KU Meter Schedule'!$EF$3:$FT$3)*("Kentucky"='KU Meter Schedule'!$C$4:$C$259),('KU Meter Schedule'!$EF$4:$FT$259))</f>
        <v>108632.90660216434</v>
      </c>
      <c r="C19" s="44">
        <v>0</v>
      </c>
      <c r="D19" s="45">
        <f t="shared" si="7"/>
        <v>137262.37533021328</v>
      </c>
      <c r="E19" s="46"/>
      <c r="F19" s="43">
        <f>SUMPRODUCT(('KU Meter Schedule'!$F$4:$F$259=$A19)*($A19='KU Meter Schedule'!$EF$3:$FT$3)*("Virginia"='KU Meter Schedule'!$C$4:$C$259),('KU Meter Schedule'!$EF$4:$FT$259))</f>
        <v>0</v>
      </c>
      <c r="G19" s="44">
        <v>0</v>
      </c>
      <c r="H19" s="45">
        <f t="shared" si="8"/>
        <v>0</v>
      </c>
      <c r="I19" s="46"/>
      <c r="J19" s="43">
        <f>SUMPRODUCT(('LGE Meters Schedule'!$E$4:$E$90=$A19)*($A19='LGE Meters Schedule'!$DG$3:$EU$3),('LGE Meters Schedule'!$DG$4:$EU$90))</f>
        <v>588194.19871776097</v>
      </c>
      <c r="K19" s="44">
        <v>0</v>
      </c>
      <c r="L19" s="45">
        <f t="shared" si="9"/>
        <v>2074851.8134794217</v>
      </c>
      <c r="M19" s="46"/>
      <c r="N19" s="43">
        <f t="shared" si="4"/>
        <v>696827.10531992535</v>
      </c>
      <c r="O19" s="43">
        <f t="shared" si="5"/>
        <v>0</v>
      </c>
      <c r="P19" s="43">
        <f t="shared" si="6"/>
        <v>2212114.1888096351</v>
      </c>
    </row>
    <row r="20" spans="1:16" x14ac:dyDescent="0.25">
      <c r="A20" s="33">
        <v>43160</v>
      </c>
      <c r="B20" s="43">
        <f>SUMPRODUCT(('KU Meter Schedule'!$F$4:$F$259=$A20)*($A20='KU Meter Schedule'!$EF$3:$FT$3)*("Kentucky"='KU Meter Schedule'!$C$4:$C$259),('KU Meter Schedule'!$EF$4:$FT$259))</f>
        <v>142861.69211707072</v>
      </c>
      <c r="C20" s="44">
        <v>0</v>
      </c>
      <c r="D20" s="45">
        <f t="shared" si="7"/>
        <v>280124.067447284</v>
      </c>
      <c r="E20" s="46"/>
      <c r="F20" s="43">
        <f>SUMPRODUCT(('KU Meter Schedule'!$F$4:$F$259=$A20)*($A20='KU Meter Schedule'!$EF$3:$FT$3)*("Virginia"='KU Meter Schedule'!$C$4:$C$259),('KU Meter Schedule'!$EF$4:$FT$259))</f>
        <v>0</v>
      </c>
      <c r="G20" s="44">
        <v>0</v>
      </c>
      <c r="H20" s="45">
        <f t="shared" si="8"/>
        <v>0</v>
      </c>
      <c r="I20" s="46"/>
      <c r="J20" s="43">
        <f>SUMPRODUCT(('LGE Meters Schedule'!$E$4:$E$90=$A20)*($A20='LGE Meters Schedule'!$DG$3:$EU$3),('LGE Meters Schedule'!$DG$4:$EU$90))</f>
        <v>427360.23425133759</v>
      </c>
      <c r="K20" s="44">
        <v>0</v>
      </c>
      <c r="L20" s="45">
        <f t="shared" si="9"/>
        <v>2502212.0477307593</v>
      </c>
      <c r="M20" s="46"/>
      <c r="N20" s="43">
        <f t="shared" si="4"/>
        <v>570221.92636840837</v>
      </c>
      <c r="O20" s="43">
        <f t="shared" si="5"/>
        <v>0</v>
      </c>
      <c r="P20" s="43">
        <f t="shared" si="6"/>
        <v>2782336.115178043</v>
      </c>
    </row>
    <row r="21" spans="1:16" x14ac:dyDescent="0.25">
      <c r="A21" s="33">
        <v>43191</v>
      </c>
      <c r="B21" s="43">
        <f>SUMPRODUCT(('KU Meter Schedule'!$F$4:$F$259=$A21)*($A21='KU Meter Schedule'!$EF$3:$FT$3)*("Kentucky"='KU Meter Schedule'!$C$4:$C$259),('KU Meter Schedule'!$EF$4:$FT$259))</f>
        <v>498782.66836317314</v>
      </c>
      <c r="C21" s="44">
        <v>0</v>
      </c>
      <c r="D21" s="45">
        <f t="shared" si="7"/>
        <v>778906.73581045715</v>
      </c>
      <c r="E21" s="46"/>
      <c r="F21" s="43">
        <f>SUMPRODUCT(('KU Meter Schedule'!$F$4:$F$259=$A21)*($A21='KU Meter Schedule'!$EF$3:$FT$3)*("Virginia"='KU Meter Schedule'!$C$4:$C$259),('KU Meter Schedule'!$EF$4:$FT$259))</f>
        <v>0</v>
      </c>
      <c r="G21" s="44">
        <v>0</v>
      </c>
      <c r="H21" s="45">
        <f t="shared" si="8"/>
        <v>0</v>
      </c>
      <c r="I21" s="46"/>
      <c r="J21" s="43">
        <f>SUMPRODUCT(('LGE Meters Schedule'!$E$4:$E$90=$A21)*($A21='LGE Meters Schedule'!$DG$3:$EU$3),('LGE Meters Schedule'!$DG$4:$EU$90))</f>
        <v>700731.02837238123</v>
      </c>
      <c r="K21" s="44">
        <v>0</v>
      </c>
      <c r="L21" s="45">
        <f t="shared" si="9"/>
        <v>3202943.0761031406</v>
      </c>
      <c r="M21" s="46"/>
      <c r="N21" s="43">
        <f t="shared" si="4"/>
        <v>1199513.6967355544</v>
      </c>
      <c r="O21" s="43">
        <f t="shared" si="5"/>
        <v>0</v>
      </c>
      <c r="P21" s="43">
        <f t="shared" si="6"/>
        <v>3981849.8119135979</v>
      </c>
    </row>
    <row r="22" spans="1:16" x14ac:dyDescent="0.25">
      <c r="A22" s="33">
        <v>43221</v>
      </c>
      <c r="B22" s="43">
        <f>SUMPRODUCT(('KU Meter Schedule'!$F$4:$F$259=$A22)*($A22='KU Meter Schedule'!$EF$3:$FT$3)*("Kentucky"='KU Meter Schedule'!$C$4:$C$259),('KU Meter Schedule'!$EF$4:$FT$259))</f>
        <v>599027.45044216828</v>
      </c>
      <c r="C22" s="44">
        <v>0</v>
      </c>
      <c r="D22" s="45">
        <f t="shared" si="7"/>
        <v>1377934.1862526254</v>
      </c>
      <c r="E22" s="46"/>
      <c r="F22" s="43">
        <f>SUMPRODUCT(('KU Meter Schedule'!$F$4:$F$259=$A22)*($A22='KU Meter Schedule'!$EF$3:$FT$3)*("Virginia"='KU Meter Schedule'!$C$4:$C$259),('KU Meter Schedule'!$EF$4:$FT$259))</f>
        <v>0</v>
      </c>
      <c r="G22" s="44">
        <v>0</v>
      </c>
      <c r="H22" s="45">
        <f t="shared" si="8"/>
        <v>0</v>
      </c>
      <c r="I22" s="46"/>
      <c r="J22" s="43">
        <f>SUMPRODUCT(('LGE Meters Schedule'!$E$4:$E$90=$A22)*($A22='LGE Meters Schedule'!$DG$3:$EU$3),('LGE Meters Schedule'!$DG$4:$EU$90))</f>
        <v>967226.56996150245</v>
      </c>
      <c r="K22" s="44">
        <v>0</v>
      </c>
      <c r="L22" s="45">
        <f t="shared" si="9"/>
        <v>4170169.6460646428</v>
      </c>
      <c r="M22" s="46"/>
      <c r="N22" s="43">
        <f t="shared" si="4"/>
        <v>1566254.0204036706</v>
      </c>
      <c r="O22" s="43">
        <f t="shared" si="5"/>
        <v>0</v>
      </c>
      <c r="P22" s="43">
        <f t="shared" si="6"/>
        <v>5548103.8323172685</v>
      </c>
    </row>
    <row r="23" spans="1:16" x14ac:dyDescent="0.25">
      <c r="A23" s="33">
        <v>43252</v>
      </c>
      <c r="B23" s="43">
        <f>SUMPRODUCT(('KU Meter Schedule'!$F$4:$F$259=$A23)*($A23='KU Meter Schedule'!$EF$3:$FT$3)*("Kentucky"='KU Meter Schedule'!$C$4:$C$259),('KU Meter Schedule'!$EF$4:$FT$259))</f>
        <v>922011.49178355164</v>
      </c>
      <c r="C23" s="44">
        <v>0</v>
      </c>
      <c r="D23" s="45">
        <f t="shared" si="7"/>
        <v>2299945.6780361771</v>
      </c>
      <c r="E23" s="46"/>
      <c r="F23" s="43">
        <f>SUMPRODUCT(('KU Meter Schedule'!$F$4:$F$259=$A23)*($A23='KU Meter Schedule'!$EF$3:$FT$3)*("Virginia"='KU Meter Schedule'!$C$4:$C$259),('KU Meter Schedule'!$EF$4:$FT$259))</f>
        <v>0</v>
      </c>
      <c r="G23" s="44">
        <v>0</v>
      </c>
      <c r="H23" s="45">
        <f t="shared" si="8"/>
        <v>0</v>
      </c>
      <c r="I23" s="46"/>
      <c r="J23" s="43">
        <f>SUMPRODUCT(('LGE Meters Schedule'!$E$4:$E$90=$A23)*($A23='LGE Meters Schedule'!$DG$3:$EU$3),('LGE Meters Schedule'!$DG$4:$EU$90))</f>
        <v>1078829.8228334738</v>
      </c>
      <c r="K23" s="44">
        <v>0</v>
      </c>
      <c r="L23" s="45">
        <f t="shared" si="9"/>
        <v>5248999.4688981166</v>
      </c>
      <c r="M23" s="46"/>
      <c r="N23" s="43">
        <f t="shared" si="4"/>
        <v>2000841.3146170254</v>
      </c>
      <c r="O23" s="43">
        <f t="shared" si="5"/>
        <v>0</v>
      </c>
      <c r="P23" s="43">
        <f t="shared" si="6"/>
        <v>7548945.1469342932</v>
      </c>
    </row>
    <row r="24" spans="1:16" x14ac:dyDescent="0.25">
      <c r="A24" s="33">
        <v>43282</v>
      </c>
      <c r="B24" s="43">
        <f>SUMPRODUCT(('KU Meter Schedule'!$F$4:$F$259=$A24)*($A24='KU Meter Schedule'!$EF$3:$FT$3)*("Kentucky"='KU Meter Schedule'!$C$4:$C$259),('KU Meter Schedule'!$EF$4:$FT$259))</f>
        <v>454581.86678081524</v>
      </c>
      <c r="C24" s="44">
        <v>0</v>
      </c>
      <c r="D24" s="45">
        <f t="shared" si="7"/>
        <v>2754527.5448169922</v>
      </c>
      <c r="E24" s="46"/>
      <c r="F24" s="43">
        <f>SUMPRODUCT(('KU Meter Schedule'!$F$4:$F$259=$A24)*($A24='KU Meter Schedule'!$EF$3:$FT$3)*("Virginia"='KU Meter Schedule'!$C$4:$C$259),('KU Meter Schedule'!$EF$4:$FT$259))</f>
        <v>0</v>
      </c>
      <c r="G24" s="44">
        <v>0</v>
      </c>
      <c r="H24" s="45">
        <f t="shared" si="8"/>
        <v>0</v>
      </c>
      <c r="I24" s="46"/>
      <c r="J24" s="43">
        <f>SUMPRODUCT(('LGE Meters Schedule'!$E$4:$E$90=$A24)*($A24='LGE Meters Schedule'!$DG$3:$EU$3),('LGE Meters Schedule'!$DG$4:$EU$90))</f>
        <v>1433391.9427044657</v>
      </c>
      <c r="K24" s="44">
        <v>0</v>
      </c>
      <c r="L24" s="45">
        <f t="shared" si="9"/>
        <v>6682391.4116025828</v>
      </c>
      <c r="M24" s="46"/>
      <c r="N24" s="43">
        <f t="shared" si="4"/>
        <v>1887973.8094852809</v>
      </c>
      <c r="O24" s="43">
        <f t="shared" si="5"/>
        <v>0</v>
      </c>
      <c r="P24" s="43">
        <f t="shared" si="6"/>
        <v>9436918.956419576</v>
      </c>
    </row>
    <row r="25" spans="1:16" x14ac:dyDescent="0.25">
      <c r="A25" s="33">
        <v>43313</v>
      </c>
      <c r="B25" s="43">
        <f>SUMPRODUCT(('KU Meter Schedule'!$F$4:$F$259=$A25)*($A25='KU Meter Schedule'!$EF$3:$FT$3)*("Kentucky"='KU Meter Schedule'!$C$4:$C$259),('KU Meter Schedule'!$EF$4:$FT$259))</f>
        <v>984116.38941936288</v>
      </c>
      <c r="C25" s="44">
        <v>0</v>
      </c>
      <c r="D25" s="45">
        <f t="shared" si="7"/>
        <v>3738643.9342363551</v>
      </c>
      <c r="E25" s="46"/>
      <c r="F25" s="43">
        <f>SUMPRODUCT(('KU Meter Schedule'!$F$4:$F$259=$A25)*($A25='KU Meter Schedule'!$EF$3:$FT$3)*("Virginia"='KU Meter Schedule'!$C$4:$C$259),('KU Meter Schedule'!$EF$4:$FT$259))</f>
        <v>0</v>
      </c>
      <c r="G25" s="44">
        <v>0</v>
      </c>
      <c r="H25" s="45">
        <f t="shared" si="8"/>
        <v>0</v>
      </c>
      <c r="I25" s="46"/>
      <c r="J25" s="43">
        <f>SUMPRODUCT(('LGE Meters Schedule'!$E$4:$E$90=$A25)*($A25='LGE Meters Schedule'!$DG$3:$EU$3),('LGE Meters Schedule'!$DG$4:$EU$90))</f>
        <v>1829490.7958243312</v>
      </c>
      <c r="K25" s="44">
        <v>0</v>
      </c>
      <c r="L25" s="45">
        <f t="shared" si="9"/>
        <v>8511882.2074269131</v>
      </c>
      <c r="M25" s="46"/>
      <c r="N25" s="43">
        <f t="shared" si="4"/>
        <v>2813607.1852436941</v>
      </c>
      <c r="O25" s="43">
        <f t="shared" si="5"/>
        <v>0</v>
      </c>
      <c r="P25" s="43">
        <f t="shared" si="6"/>
        <v>12250526.141663268</v>
      </c>
    </row>
    <row r="26" spans="1:16" x14ac:dyDescent="0.25">
      <c r="A26" s="33">
        <v>43344</v>
      </c>
      <c r="B26" s="43">
        <f>SUMPRODUCT(('KU Meter Schedule'!$F$4:$F$259=$A26)*($A26='KU Meter Schedule'!$EF$3:$FT$3)*("Kentucky"='KU Meter Schedule'!$C$4:$C$259),('KU Meter Schedule'!$EF$4:$FT$259))</f>
        <v>850957.27436281927</v>
      </c>
      <c r="C26" s="44">
        <v>0</v>
      </c>
      <c r="D26" s="45">
        <f t="shared" si="7"/>
        <v>4589601.2085991744</v>
      </c>
      <c r="E26" s="46"/>
      <c r="F26" s="43">
        <f>SUMPRODUCT(('KU Meter Schedule'!$F$4:$F$259=$A26)*($A26='KU Meter Schedule'!$EF$3:$FT$3)*("Virginia"='KU Meter Schedule'!$C$4:$C$259),('KU Meter Schedule'!$EF$4:$FT$259))</f>
        <v>0</v>
      </c>
      <c r="G26" s="44">
        <v>0</v>
      </c>
      <c r="H26" s="45">
        <f t="shared" si="8"/>
        <v>0</v>
      </c>
      <c r="I26" s="46"/>
      <c r="J26" s="43">
        <f>SUMPRODUCT(('LGE Meters Schedule'!$E$4:$E$90=$A26)*($A26='LGE Meters Schedule'!$DG$3:$EU$3),('LGE Meters Schedule'!$DG$4:$EU$90))</f>
        <v>1730205.4472134546</v>
      </c>
      <c r="K26" s="44">
        <v>0</v>
      </c>
      <c r="L26" s="45">
        <f t="shared" si="9"/>
        <v>10242087.654640367</v>
      </c>
      <c r="M26" s="46"/>
      <c r="N26" s="43">
        <f t="shared" si="4"/>
        <v>2581162.7215762739</v>
      </c>
      <c r="O26" s="43">
        <f t="shared" si="5"/>
        <v>0</v>
      </c>
      <c r="P26" s="43">
        <f t="shared" si="6"/>
        <v>14831688.863239542</v>
      </c>
    </row>
    <row r="27" spans="1:16" x14ac:dyDescent="0.25">
      <c r="A27" s="33">
        <v>43374</v>
      </c>
      <c r="B27" s="43">
        <f>SUMPRODUCT(('KU Meter Schedule'!$F$4:$F$259=$A27)*($A27='KU Meter Schedule'!$EF$3:$FT$3)*("Kentucky"='KU Meter Schedule'!$C$4:$C$259),('KU Meter Schedule'!$EF$4:$FT$259))</f>
        <v>1109538.3723929841</v>
      </c>
      <c r="C27" s="44">
        <v>0</v>
      </c>
      <c r="D27" s="45">
        <f t="shared" si="7"/>
        <v>5699139.5809921585</v>
      </c>
      <c r="E27" s="46"/>
      <c r="F27" s="43">
        <f>SUMPRODUCT(('KU Meter Schedule'!$F$4:$F$259=$A27)*($A27='KU Meter Schedule'!$EF$3:$FT$3)*("Virginia"='KU Meter Schedule'!$C$4:$C$259),('KU Meter Schedule'!$EF$4:$FT$259))</f>
        <v>0</v>
      </c>
      <c r="G27" s="44">
        <v>0</v>
      </c>
      <c r="H27" s="45">
        <f t="shared" si="8"/>
        <v>0</v>
      </c>
      <c r="I27" s="46"/>
      <c r="J27" s="43">
        <f>SUMPRODUCT(('LGE Meters Schedule'!$E$4:$E$90=$A27)*($A27='LGE Meters Schedule'!$DG$3:$EU$3),('LGE Meters Schedule'!$DG$4:$EU$90))</f>
        <v>374014.61691938271</v>
      </c>
      <c r="K27" s="44">
        <v>0</v>
      </c>
      <c r="L27" s="45">
        <f t="shared" si="9"/>
        <v>10616102.271559751</v>
      </c>
      <c r="M27" s="46"/>
      <c r="N27" s="43">
        <f t="shared" si="4"/>
        <v>1483552.9893123668</v>
      </c>
      <c r="O27" s="43">
        <f t="shared" si="5"/>
        <v>0</v>
      </c>
      <c r="P27" s="43">
        <f t="shared" si="6"/>
        <v>16315241.852551909</v>
      </c>
    </row>
    <row r="28" spans="1:16" x14ac:dyDescent="0.25">
      <c r="A28" s="33">
        <v>43405</v>
      </c>
      <c r="B28" s="43">
        <f>SUMPRODUCT(('KU Meter Schedule'!$F$4:$F$259=$A28)*($A28='KU Meter Schedule'!$EF$3:$FT$3)*("Kentucky"='KU Meter Schedule'!$C$4:$C$259),('KU Meter Schedule'!$EF$4:$FT$259))</f>
        <v>1090008.0017908565</v>
      </c>
      <c r="C28" s="44">
        <v>0</v>
      </c>
      <c r="D28" s="45">
        <f t="shared" si="7"/>
        <v>6789147.5827830154</v>
      </c>
      <c r="E28" s="46"/>
      <c r="F28" s="43">
        <f>SUMPRODUCT(('KU Meter Schedule'!$F$4:$F$259=$A28)*($A28='KU Meter Schedule'!$EF$3:$FT$3)*("Virginia"='KU Meter Schedule'!$C$4:$C$259),('KU Meter Schedule'!$EF$4:$FT$259))</f>
        <v>0</v>
      </c>
      <c r="G28" s="44">
        <v>0</v>
      </c>
      <c r="H28" s="45">
        <f t="shared" si="8"/>
        <v>0</v>
      </c>
      <c r="I28" s="46"/>
      <c r="J28" s="43">
        <f>SUMPRODUCT(('LGE Meters Schedule'!$E$4:$E$90=$A28)*($A28='LGE Meters Schedule'!$DG$3:$EU$3),('LGE Meters Schedule'!$DG$4:$EU$90))</f>
        <v>1391799.3984802063</v>
      </c>
      <c r="K28" s="44">
        <v>0</v>
      </c>
      <c r="L28" s="45">
        <f t="shared" si="9"/>
        <v>12007901.670039957</v>
      </c>
      <c r="M28" s="46"/>
      <c r="N28" s="43">
        <f t="shared" si="4"/>
        <v>2481807.4002710627</v>
      </c>
      <c r="O28" s="43">
        <f t="shared" si="5"/>
        <v>0</v>
      </c>
      <c r="P28" s="43">
        <f t="shared" si="6"/>
        <v>18797049.252822973</v>
      </c>
    </row>
    <row r="29" spans="1:16" x14ac:dyDescent="0.25">
      <c r="A29" s="33">
        <v>43435</v>
      </c>
      <c r="B29" s="43">
        <f>SUMPRODUCT(('KU Meter Schedule'!$F$4:$F$259=$A29)*($A29='KU Meter Schedule'!$EF$3:$FT$3)*("Kentucky"='KU Meter Schedule'!$C$4:$C$259),('KU Meter Schedule'!$EF$4:$FT$259))</f>
        <v>777258.05988874775</v>
      </c>
      <c r="C29" s="44">
        <v>0</v>
      </c>
      <c r="D29" s="45">
        <f t="shared" si="7"/>
        <v>7566405.642671763</v>
      </c>
      <c r="E29" s="46"/>
      <c r="F29" s="43">
        <f>SUMPRODUCT(('KU Meter Schedule'!$F$4:$F$259=$A29)*($A29='KU Meter Schedule'!$EF$3:$FT$3)*("Virginia"='KU Meter Schedule'!$C$4:$C$259),('KU Meter Schedule'!$EF$4:$FT$259))</f>
        <v>0</v>
      </c>
      <c r="G29" s="44">
        <v>0</v>
      </c>
      <c r="H29" s="45">
        <f t="shared" si="8"/>
        <v>0</v>
      </c>
      <c r="I29" s="46"/>
      <c r="J29" s="43">
        <f>SUMPRODUCT(('LGE Meters Schedule'!$E$4:$E$90=$A29)*($A29='LGE Meters Schedule'!$DG$3:$EU$3),('LGE Meters Schedule'!$DG$4:$EU$90))</f>
        <v>71131.040023466776</v>
      </c>
      <c r="K29" s="44">
        <v>0</v>
      </c>
      <c r="L29" s="45">
        <f t="shared" si="9"/>
        <v>12079032.710063424</v>
      </c>
      <c r="M29" s="46"/>
      <c r="N29" s="43">
        <f t="shared" si="4"/>
        <v>848389.09991221456</v>
      </c>
      <c r="O29" s="43">
        <f t="shared" si="5"/>
        <v>0</v>
      </c>
      <c r="P29" s="43">
        <f t="shared" si="6"/>
        <v>19645438.352735188</v>
      </c>
    </row>
    <row r="30" spans="1:16" x14ac:dyDescent="0.25">
      <c r="A30" s="33">
        <v>43466</v>
      </c>
      <c r="B30" s="43">
        <f>SUMPRODUCT(('KU Meter Schedule'!$F$4:$F$259=$A30)*($A30='KU Meter Schedule'!$EF$3:$FT$3)*("Kentucky"='KU Meter Schedule'!$C$4:$C$259),('KU Meter Schedule'!$EF$4:$FT$259))</f>
        <v>1100577.7746591228</v>
      </c>
      <c r="C30" s="44">
        <v>0</v>
      </c>
      <c r="D30" s="45">
        <f t="shared" si="7"/>
        <v>8666983.4173308853</v>
      </c>
      <c r="E30" s="46"/>
      <c r="F30" s="43">
        <f>SUMPRODUCT(('KU Meter Schedule'!$F$4:$F$259=$A30)*($A30='KU Meter Schedule'!$EF$3:$FT$3)*("Virginia"='KU Meter Schedule'!$C$4:$C$259),('KU Meter Schedule'!$EF$4:$FT$259))</f>
        <v>0</v>
      </c>
      <c r="G30" s="44">
        <v>0</v>
      </c>
      <c r="H30" s="45">
        <f t="shared" si="8"/>
        <v>0</v>
      </c>
      <c r="I30" s="46"/>
      <c r="J30" s="43">
        <f>SUMPRODUCT(('LGE Meters Schedule'!$E$4:$E$90=$A30)*($A30='LGE Meters Schedule'!$DG$3:$EU$3),('LGE Meters Schedule'!$DG$4:$EU$90))</f>
        <v>0</v>
      </c>
      <c r="K30" s="44">
        <v>0</v>
      </c>
      <c r="L30" s="45">
        <f t="shared" si="9"/>
        <v>12079032.710063424</v>
      </c>
      <c r="M30" s="46"/>
      <c r="N30" s="43">
        <f t="shared" si="4"/>
        <v>1100577.7746591228</v>
      </c>
      <c r="O30" s="43">
        <f t="shared" si="5"/>
        <v>0</v>
      </c>
      <c r="P30" s="43">
        <f t="shared" si="6"/>
        <v>20746016.127394311</v>
      </c>
    </row>
    <row r="31" spans="1:16" x14ac:dyDescent="0.25">
      <c r="A31" s="33">
        <v>43497</v>
      </c>
      <c r="B31" s="43">
        <f>SUMPRODUCT(('KU Meter Schedule'!$F$4:$F$259=$A31)*($A31='KU Meter Schedule'!$EF$3:$FT$3)*("Kentucky"='KU Meter Schedule'!$C$4:$C$259),('KU Meter Schedule'!$EF$4:$FT$259))</f>
        <v>1054907.8023950749</v>
      </c>
      <c r="C31" s="44">
        <v>0</v>
      </c>
      <c r="D31" s="45">
        <f t="shared" si="7"/>
        <v>9721891.2197259609</v>
      </c>
      <c r="E31" s="46"/>
      <c r="F31" s="43">
        <f>SUMPRODUCT(('KU Meter Schedule'!$F$4:$F$259=$A31)*($A31='KU Meter Schedule'!$EF$3:$FT$3)*("Virginia"='KU Meter Schedule'!$C$4:$C$259),('KU Meter Schedule'!$EF$4:$FT$259))</f>
        <v>0</v>
      </c>
      <c r="G31" s="44">
        <v>0</v>
      </c>
      <c r="H31" s="45">
        <f t="shared" si="8"/>
        <v>0</v>
      </c>
      <c r="I31" s="46"/>
      <c r="J31" s="43">
        <f>SUMPRODUCT(('LGE Meters Schedule'!$E$4:$E$90=$A31)*($A31='LGE Meters Schedule'!$DG$3:$EU$3),('LGE Meters Schedule'!$DG$4:$EU$90))</f>
        <v>0</v>
      </c>
      <c r="K31" s="44">
        <v>0</v>
      </c>
      <c r="L31" s="45">
        <f t="shared" si="9"/>
        <v>12079032.710063424</v>
      </c>
      <c r="M31" s="46"/>
      <c r="N31" s="43">
        <f t="shared" si="4"/>
        <v>1054907.8023950749</v>
      </c>
      <c r="O31" s="43">
        <f t="shared" si="5"/>
        <v>0</v>
      </c>
      <c r="P31" s="43">
        <f t="shared" si="6"/>
        <v>21800923.929789387</v>
      </c>
    </row>
    <row r="32" spans="1:16" x14ac:dyDescent="0.25">
      <c r="A32" s="33">
        <v>43525</v>
      </c>
      <c r="B32" s="43">
        <f>SUMPRODUCT(('KU Meter Schedule'!$F$4:$F$259=$A32)*($A32='KU Meter Schedule'!$EF$3:$FT$3)*("Kentucky"='KU Meter Schedule'!$C$4:$C$259),('KU Meter Schedule'!$EF$4:$FT$259))</f>
        <v>1765491.8991733138</v>
      </c>
      <c r="C32" s="44">
        <v>0</v>
      </c>
      <c r="D32" s="45">
        <f t="shared" si="7"/>
        <v>11487383.118899275</v>
      </c>
      <c r="E32" s="46"/>
      <c r="F32" s="43">
        <f>SUMPRODUCT(('KU Meter Schedule'!$F$4:$F$259=$A32)*($A32='KU Meter Schedule'!$EF$3:$FT$3)*("Virginia"='KU Meter Schedule'!$C$4:$C$259),('KU Meter Schedule'!$EF$4:$FT$259))</f>
        <v>0</v>
      </c>
      <c r="G32" s="44">
        <v>0</v>
      </c>
      <c r="H32" s="45">
        <f t="shared" si="8"/>
        <v>0</v>
      </c>
      <c r="I32" s="46"/>
      <c r="J32" s="43">
        <f>SUMPRODUCT(('LGE Meters Schedule'!$E$4:$E$90=$A32)*($A32='LGE Meters Schedule'!$DG$3:$EU$3),('LGE Meters Schedule'!$DG$4:$EU$90))</f>
        <v>0</v>
      </c>
      <c r="K32" s="44">
        <v>0</v>
      </c>
      <c r="L32" s="45">
        <f t="shared" si="9"/>
        <v>12079032.710063424</v>
      </c>
      <c r="M32" s="46"/>
      <c r="N32" s="43">
        <f t="shared" si="4"/>
        <v>1765491.8991733138</v>
      </c>
      <c r="O32" s="43">
        <f t="shared" si="5"/>
        <v>0</v>
      </c>
      <c r="P32" s="43">
        <f t="shared" si="6"/>
        <v>23566415.828962699</v>
      </c>
    </row>
    <row r="33" spans="1:19" x14ac:dyDescent="0.25">
      <c r="A33" s="33">
        <v>43556</v>
      </c>
      <c r="B33" s="43">
        <f>SUMPRODUCT(('KU Meter Schedule'!$F$4:$F$259=$A33)*($A33='KU Meter Schedule'!$EF$3:$FT$3)*("Kentucky"='KU Meter Schedule'!$C$4:$C$259),('KU Meter Schedule'!$EF$4:$FT$259))</f>
        <v>1172070.5864113998</v>
      </c>
      <c r="C33" s="44">
        <v>0</v>
      </c>
      <c r="D33" s="45">
        <f t="shared" si="7"/>
        <v>12659453.705310674</v>
      </c>
      <c r="E33" s="46"/>
      <c r="F33" s="43">
        <f>SUMPRODUCT(('KU Meter Schedule'!$F$4:$F$259=$A33)*($A33='KU Meter Schedule'!$EF$3:$FT$3)*("Virginia"='KU Meter Schedule'!$C$4:$C$259),('KU Meter Schedule'!$EF$4:$FT$259))</f>
        <v>0</v>
      </c>
      <c r="G33" s="44">
        <v>0</v>
      </c>
      <c r="H33" s="45">
        <f t="shared" si="8"/>
        <v>0</v>
      </c>
      <c r="I33" s="46"/>
      <c r="J33" s="43">
        <f>SUMPRODUCT(('LGE Meters Schedule'!$E$4:$E$90=$A33)*($A33='LGE Meters Schedule'!$DG$3:$EU$3),('LGE Meters Schedule'!$DG$4:$EU$90))</f>
        <v>0</v>
      </c>
      <c r="K33" s="44">
        <v>0</v>
      </c>
      <c r="L33" s="45">
        <f t="shared" si="9"/>
        <v>12079032.710063424</v>
      </c>
      <c r="M33" s="46"/>
      <c r="N33" s="43">
        <f t="shared" si="4"/>
        <v>1172070.5864113998</v>
      </c>
      <c r="O33" s="43">
        <f t="shared" si="5"/>
        <v>0</v>
      </c>
      <c r="P33" s="43">
        <f t="shared" si="6"/>
        <v>24738486.4153741</v>
      </c>
    </row>
    <row r="34" spans="1:19" x14ac:dyDescent="0.25">
      <c r="A34" s="35">
        <v>43586</v>
      </c>
      <c r="B34" s="36">
        <f>SUMPRODUCT(('KU Meter Schedule'!$F$4:$F$259=$A34)*($A34='KU Meter Schedule'!$EF$3:$FT$3)*("Kentucky"='KU Meter Schedule'!$C$4:$C$259),('KU Meter Schedule'!$EF$4:$FT$259))</f>
        <v>1270403.7772749863</v>
      </c>
      <c r="C34" s="37">
        <f>-ROUND(D33/COUNT($A34:$A$93),2)</f>
        <v>-210990.9</v>
      </c>
      <c r="D34" s="38">
        <f t="shared" si="7"/>
        <v>13718866.582585661</v>
      </c>
      <c r="E34" s="39"/>
      <c r="F34" s="36">
        <f>SUMPRODUCT(('KU Meter Schedule'!$F$4:$F$259=$A34)*($A34='KU Meter Schedule'!$EF$3:$FT$3)*("Virginia"='KU Meter Schedule'!$C$4:$C$259),('KU Meter Schedule'!$EF$4:$FT$259))</f>
        <v>0</v>
      </c>
      <c r="G34" s="37">
        <v>0</v>
      </c>
      <c r="H34" s="38">
        <f t="shared" si="8"/>
        <v>0</v>
      </c>
      <c r="I34" s="39"/>
      <c r="J34" s="36">
        <f>SUMPRODUCT(('LGE Meters Schedule'!$E$4:$E$90=$A34)*($A34='LGE Meters Schedule'!$DG$3:$EU$3),('LGE Meters Schedule'!$DG$4:$EU$90))</f>
        <v>0</v>
      </c>
      <c r="K34" s="37">
        <f>-ROUND(L33/COUNT($A34:$A$93),2)</f>
        <v>-201317.21</v>
      </c>
      <c r="L34" s="38">
        <f t="shared" si="9"/>
        <v>11877715.500063423</v>
      </c>
      <c r="M34" s="39"/>
      <c r="N34" s="43">
        <f t="shared" si="4"/>
        <v>1270403.7772749863</v>
      </c>
      <c r="O34" s="43">
        <f t="shared" si="5"/>
        <v>-412308.11</v>
      </c>
      <c r="P34" s="43">
        <f t="shared" si="6"/>
        <v>25596582.082649082</v>
      </c>
    </row>
    <row r="35" spans="1:19" x14ac:dyDescent="0.25">
      <c r="A35" s="33">
        <v>43617</v>
      </c>
      <c r="B35" s="43">
        <f>SUMPRODUCT(('KU Meter Schedule'!$F$4:$F$259=$A35)*($A35='KU Meter Schedule'!$EF$3:$FT$3)*("Kentucky"='KU Meter Schedule'!$C$4:$C$259),('KU Meter Schedule'!$EF$4:$FT$259))</f>
        <v>1320951.0685212042</v>
      </c>
      <c r="C35" s="44">
        <f>-ROUND(D34/COUNT($A35:$A$93),2)</f>
        <v>-232523.16</v>
      </c>
      <c r="D35" s="45">
        <f t="shared" si="7"/>
        <v>14807294.491106864</v>
      </c>
      <c r="E35" s="46"/>
      <c r="F35" s="43">
        <f>SUMPRODUCT(('KU Meter Schedule'!$F$4:$F$259=$A35)*($A35='KU Meter Schedule'!$EF$3:$FT$3)*("Virginia"='KU Meter Schedule'!$C$4:$C$259),('KU Meter Schedule'!$EF$4:$FT$259))</f>
        <v>0</v>
      </c>
      <c r="G35" s="44">
        <v>0</v>
      </c>
      <c r="H35" s="45">
        <f t="shared" si="8"/>
        <v>0</v>
      </c>
      <c r="I35" s="46"/>
      <c r="J35" s="43">
        <f>SUMPRODUCT(('LGE Meters Schedule'!$E$4:$E$90=$A35)*($A35='LGE Meters Schedule'!$DG$3:$EU$3),('LGE Meters Schedule'!$DG$4:$EU$90))</f>
        <v>0</v>
      </c>
      <c r="K35" s="44">
        <f>-ROUND(L34/COUNT($A35:$A$93),2)</f>
        <v>-201317.21</v>
      </c>
      <c r="L35" s="45">
        <f t="shared" si="9"/>
        <v>11676398.290063422</v>
      </c>
      <c r="M35" s="46"/>
      <c r="N35" s="43">
        <f t="shared" si="4"/>
        <v>1320951.0685212042</v>
      </c>
      <c r="O35" s="43">
        <f t="shared" si="5"/>
        <v>-433840.37</v>
      </c>
      <c r="P35" s="43">
        <f t="shared" si="6"/>
        <v>26483692.781170286</v>
      </c>
    </row>
    <row r="36" spans="1:19" x14ac:dyDescent="0.25">
      <c r="A36" s="33">
        <v>43647</v>
      </c>
      <c r="B36" s="43">
        <f>SUMPRODUCT(('KU Meter Schedule'!$F$4:$F$259=$A36)*($A36='KU Meter Schedule'!$EF$3:$FT$3)*("Kentucky"='KU Meter Schedule'!$C$4:$C$259),('KU Meter Schedule'!$EF$4:$FT$259))</f>
        <v>925852.05475046311</v>
      </c>
      <c r="C36" s="44">
        <f>-ROUND(D35/COUNT($A36:$A$93),2)</f>
        <v>-255298.18</v>
      </c>
      <c r="D36" s="45">
        <f t="shared" si="7"/>
        <v>15477848.365857327</v>
      </c>
      <c r="E36" s="46"/>
      <c r="F36" s="43">
        <f>SUMPRODUCT(('KU Meter Schedule'!$F$4:$F$259=$A36)*($A36='KU Meter Schedule'!$EF$3:$FT$3)*("Virginia"='KU Meter Schedule'!$C$4:$C$259),('KU Meter Schedule'!$EF$4:$FT$259))</f>
        <v>0</v>
      </c>
      <c r="G36" s="44">
        <v>0</v>
      </c>
      <c r="H36" s="45">
        <f t="shared" si="8"/>
        <v>0</v>
      </c>
      <c r="I36" s="46"/>
      <c r="J36" s="43">
        <f>SUMPRODUCT(('LGE Meters Schedule'!$E$4:$E$90=$A36)*($A36='LGE Meters Schedule'!$DG$3:$EU$3),('LGE Meters Schedule'!$DG$4:$EU$90))</f>
        <v>0</v>
      </c>
      <c r="K36" s="44">
        <f>-ROUND(L35/COUNT($A36:$A$93),2)</f>
        <v>-201317.21</v>
      </c>
      <c r="L36" s="45">
        <f t="shared" si="9"/>
        <v>11475081.080063421</v>
      </c>
      <c r="M36" s="46"/>
      <c r="N36" s="43">
        <f t="shared" si="4"/>
        <v>925852.05475046311</v>
      </c>
      <c r="O36" s="43">
        <f t="shared" si="5"/>
        <v>-456615.39</v>
      </c>
      <c r="P36" s="43">
        <f t="shared" si="6"/>
        <v>26952929.44592075</v>
      </c>
    </row>
    <row r="37" spans="1:19" x14ac:dyDescent="0.25">
      <c r="A37" s="33">
        <v>43678</v>
      </c>
      <c r="B37" s="43">
        <f>SUMPRODUCT(('KU Meter Schedule'!$F$4:$F$259=$A37)*($A37='KU Meter Schedule'!$EF$3:$FT$3)*("Kentucky"='KU Meter Schedule'!$C$4:$C$259),('KU Meter Schedule'!$EF$4:$FT$259))</f>
        <v>2214082.5900462177</v>
      </c>
      <c r="C37" s="44">
        <f>-ROUND(D36/COUNT($A37:$A$93),2)</f>
        <v>-271541.2</v>
      </c>
      <c r="D37" s="45">
        <f t="shared" si="7"/>
        <v>17420389.755903546</v>
      </c>
      <c r="E37" s="46"/>
      <c r="F37" s="43">
        <f>SUMPRODUCT(('KU Meter Schedule'!$F$4:$F$259=$A37)*($A37='KU Meter Schedule'!$EF$3:$FT$3)*("Virginia"='KU Meter Schedule'!$C$4:$C$259),('KU Meter Schedule'!$EF$4:$FT$259))</f>
        <v>0</v>
      </c>
      <c r="G37" s="44">
        <v>0</v>
      </c>
      <c r="H37" s="45">
        <f t="shared" si="8"/>
        <v>0</v>
      </c>
      <c r="I37" s="46"/>
      <c r="J37" s="43">
        <f>SUMPRODUCT(('LGE Meters Schedule'!$E$4:$E$90=$A37)*($A37='LGE Meters Schedule'!$DG$3:$EU$3),('LGE Meters Schedule'!$DG$4:$EU$90))</f>
        <v>0</v>
      </c>
      <c r="K37" s="44">
        <f>-ROUND(L36/COUNT($A37:$A$93),2)</f>
        <v>-201317.21</v>
      </c>
      <c r="L37" s="45">
        <f t="shared" si="9"/>
        <v>11273763.87006342</v>
      </c>
      <c r="M37" s="46"/>
      <c r="N37" s="43">
        <f t="shared" si="4"/>
        <v>2214082.5900462177</v>
      </c>
      <c r="O37" s="43">
        <f t="shared" si="5"/>
        <v>-472858.41000000003</v>
      </c>
      <c r="P37" s="43">
        <f t="shared" si="6"/>
        <v>28694153.625966966</v>
      </c>
    </row>
    <row r="38" spans="1:19" x14ac:dyDescent="0.25">
      <c r="A38" s="33">
        <v>43709</v>
      </c>
      <c r="B38" s="43">
        <f>SUMPRODUCT(('KU Meter Schedule'!$F$4:$F$259=$A38)*($A38='KU Meter Schedule'!$EF$3:$FT$3)*("Kentucky"='KU Meter Schedule'!$C$4:$C$259),('KU Meter Schedule'!$EF$4:$FT$259))</f>
        <v>2511675.1847953452</v>
      </c>
      <c r="C38" s="44">
        <f>-ROUND(D37/COUNT($A38:$A$93),2)</f>
        <v>-311078.39</v>
      </c>
      <c r="D38" s="45">
        <f t="shared" si="7"/>
        <v>19620986.550698891</v>
      </c>
      <c r="E38" s="46"/>
      <c r="F38" s="43">
        <f>SUMPRODUCT(('KU Meter Schedule'!$F$4:$F$259=$A38)*($A38='KU Meter Schedule'!$EF$3:$FT$3)*("Virginia"='KU Meter Schedule'!$C$4:$C$259),('KU Meter Schedule'!$EF$4:$FT$259))</f>
        <v>0</v>
      </c>
      <c r="G38" s="44">
        <v>0</v>
      </c>
      <c r="H38" s="45">
        <f t="shared" si="8"/>
        <v>0</v>
      </c>
      <c r="I38" s="46"/>
      <c r="J38" s="43">
        <f>SUMPRODUCT(('LGE Meters Schedule'!$E$4:$E$90=$A38)*($A38='LGE Meters Schedule'!$DG$3:$EU$3),('LGE Meters Schedule'!$DG$4:$EU$90))</f>
        <v>0</v>
      </c>
      <c r="K38" s="44">
        <f>-ROUND(L37/COUNT($A38:$A$93),2)</f>
        <v>-201317.21</v>
      </c>
      <c r="L38" s="45">
        <f t="shared" si="9"/>
        <v>11072446.660063419</v>
      </c>
      <c r="M38" s="46"/>
      <c r="N38" s="43">
        <f t="shared" si="4"/>
        <v>2511675.1847953452</v>
      </c>
      <c r="O38" s="43">
        <f t="shared" si="5"/>
        <v>-512395.6</v>
      </c>
      <c r="P38" s="43">
        <f t="shared" si="6"/>
        <v>30693433.210762311</v>
      </c>
    </row>
    <row r="39" spans="1:19" x14ac:dyDescent="0.25">
      <c r="A39" s="33">
        <v>43739</v>
      </c>
      <c r="B39" s="43">
        <f>SUMPRODUCT(('KU Meter Schedule'!$F$4:$F$259=$A39)*($A39='KU Meter Schedule'!$EF$3:$FT$3)*("Kentucky"='KU Meter Schedule'!$C$4:$C$259),('KU Meter Schedule'!$EF$4:$FT$259))</f>
        <v>1876913.0766505166</v>
      </c>
      <c r="C39" s="44">
        <f>-ROUND(D38/COUNT($A39:$A$93),2)</f>
        <v>-356745.21</v>
      </c>
      <c r="D39" s="45">
        <f t="shared" si="7"/>
        <v>21141154.417349409</v>
      </c>
      <c r="E39" s="46"/>
      <c r="F39" s="43">
        <f>SUMPRODUCT(('KU Meter Schedule'!$F$4:$F$259=$A39)*($A39='KU Meter Schedule'!$EF$3:$FT$3)*("Virginia"='KU Meter Schedule'!$C$4:$C$259),('KU Meter Schedule'!$EF$4:$FT$259))</f>
        <v>-5835.4348111504551</v>
      </c>
      <c r="G39" s="44">
        <v>0</v>
      </c>
      <c r="H39" s="45">
        <f t="shared" si="8"/>
        <v>-5835.4348111504551</v>
      </c>
      <c r="I39" s="46"/>
      <c r="J39" s="43">
        <f>SUMPRODUCT(('LGE Meters Schedule'!$E$4:$E$90=$A39)*($A39='LGE Meters Schedule'!$DG$3:$EU$3),('LGE Meters Schedule'!$DG$4:$EU$90))</f>
        <v>0</v>
      </c>
      <c r="K39" s="44">
        <f>-ROUND(L38/COUNT($A39:$A$93),2)</f>
        <v>-201317.21</v>
      </c>
      <c r="L39" s="45">
        <f t="shared" si="9"/>
        <v>10871129.450063419</v>
      </c>
      <c r="M39" s="46"/>
      <c r="N39" s="43">
        <f t="shared" si="4"/>
        <v>1871077.6418393662</v>
      </c>
      <c r="O39" s="43">
        <f t="shared" si="5"/>
        <v>-558062.42000000004</v>
      </c>
      <c r="P39" s="43">
        <f t="shared" si="6"/>
        <v>32006448.432601679</v>
      </c>
    </row>
    <row r="40" spans="1:19" x14ac:dyDescent="0.25">
      <c r="A40" s="33">
        <v>43770</v>
      </c>
      <c r="B40" s="43">
        <f>SUMPRODUCT(('KU Meter Schedule'!$F$4:$F$259=$A40)*($A40='KU Meter Schedule'!$EF$3:$FT$3)*("Kentucky"='KU Meter Schedule'!$C$4:$C$259),('KU Meter Schedule'!$EF$4:$FT$259))</f>
        <v>3997354.1271939217</v>
      </c>
      <c r="C40" s="44">
        <f>-ROUND(D39/COUNT($A40:$A$93),2)</f>
        <v>-391502.86</v>
      </c>
      <c r="D40" s="45">
        <f t="shared" si="7"/>
        <v>24747005.68454333</v>
      </c>
      <c r="E40" s="46"/>
      <c r="F40" s="43">
        <f>SUMPRODUCT(('KU Meter Schedule'!$F$4:$F$259=$A40)*($A40='KU Meter Schedule'!$EF$3:$FT$3)*("Virginia"='KU Meter Schedule'!$C$4:$C$259),('KU Meter Schedule'!$EF$4:$FT$259))</f>
        <v>195798.44625996245</v>
      </c>
      <c r="G40" s="44">
        <v>0</v>
      </c>
      <c r="H40" s="45">
        <f t="shared" si="8"/>
        <v>189963.011448812</v>
      </c>
      <c r="I40" s="46"/>
      <c r="J40" s="43">
        <f>SUMPRODUCT(('LGE Meters Schedule'!$E$4:$E$90=$A40)*($A40='LGE Meters Schedule'!$DG$3:$EU$3),('LGE Meters Schedule'!$DG$4:$EU$90))</f>
        <v>0</v>
      </c>
      <c r="K40" s="44">
        <f>-ROUND(L39/COUNT($A40:$A$93),2)</f>
        <v>-201317.21</v>
      </c>
      <c r="L40" s="45">
        <f t="shared" si="9"/>
        <v>10669812.240063418</v>
      </c>
      <c r="M40" s="46"/>
      <c r="N40" s="43">
        <f t="shared" si="4"/>
        <v>4193152.5734538841</v>
      </c>
      <c r="O40" s="43">
        <f t="shared" si="5"/>
        <v>-592820.06999999995</v>
      </c>
      <c r="P40" s="43">
        <f t="shared" si="6"/>
        <v>35606780.936055556</v>
      </c>
    </row>
    <row r="41" spans="1:19" x14ac:dyDescent="0.25">
      <c r="A41" s="33">
        <v>43800</v>
      </c>
      <c r="B41" s="43">
        <f>SUMPRODUCT(('KU Meter Schedule'!$F$4:$F$259=$A41)*($A41='KU Meter Schedule'!$EF$3:$FT$3)*("Kentucky"='KU Meter Schedule'!$C$4:$C$259),('KU Meter Schedule'!$EF$4:$FT$259))</f>
        <v>158022.10475365538</v>
      </c>
      <c r="C41" s="44">
        <f>-ROUND(D40/COUNT($A41:$A$93),2)</f>
        <v>-466924.64</v>
      </c>
      <c r="D41" s="45">
        <f t="shared" si="7"/>
        <v>24438103.149296984</v>
      </c>
      <c r="E41" s="46"/>
      <c r="F41" s="43">
        <f>SUMPRODUCT(('KU Meter Schedule'!$F$4:$F$259=$A41)*($A41='KU Meter Schedule'!$EF$3:$FT$3)*("Virginia"='KU Meter Schedule'!$C$4:$C$259),('KU Meter Schedule'!$EF$4:$FT$259))</f>
        <v>498437.67702764901</v>
      </c>
      <c r="G41" s="44">
        <v>0</v>
      </c>
      <c r="H41" s="45">
        <f t="shared" si="8"/>
        <v>688400.68847646099</v>
      </c>
      <c r="I41" s="46"/>
      <c r="J41" s="43">
        <f>SUMPRODUCT(('LGE Meters Schedule'!$E$4:$E$90=$A41)*($A41='LGE Meters Schedule'!$DG$3:$EU$3),('LGE Meters Schedule'!$DG$4:$EU$90))</f>
        <v>0</v>
      </c>
      <c r="K41" s="44">
        <f>-ROUND(L40/COUNT($A41:$A$93),2)</f>
        <v>-201317.21</v>
      </c>
      <c r="L41" s="45">
        <f t="shared" si="9"/>
        <v>10468495.030063417</v>
      </c>
      <c r="M41" s="46"/>
      <c r="N41" s="43">
        <f t="shared" si="4"/>
        <v>656459.78178130439</v>
      </c>
      <c r="O41" s="43">
        <f t="shared" si="5"/>
        <v>-668241.85</v>
      </c>
      <c r="P41" s="43">
        <f t="shared" si="6"/>
        <v>35594998.867836863</v>
      </c>
      <c r="S41" s="34"/>
    </row>
    <row r="42" spans="1:19" x14ac:dyDescent="0.25">
      <c r="A42" s="33">
        <v>43831</v>
      </c>
      <c r="B42" s="43">
        <f>SUMPRODUCT(('KU Meter Schedule'!$F$4:$F$259=$A42)*($A42='KU Meter Schedule'!$EF$3:$FT$3)*("Kentucky"='KU Meter Schedule'!$C$4:$C$259),('KU Meter Schedule'!$EF$4:$FT$259))</f>
        <v>0</v>
      </c>
      <c r="C42" s="44">
        <f>-ROUND(D41/COUNT($A42:$A$93),2)</f>
        <v>-469963.52000000002</v>
      </c>
      <c r="D42" s="45">
        <f t="shared" si="7"/>
        <v>23968139.629296985</v>
      </c>
      <c r="E42" s="46"/>
      <c r="F42" s="43">
        <f>SUMPRODUCT(('KU Meter Schedule'!$F$4:$F$259=$A42)*($A42='KU Meter Schedule'!$EF$3:$FT$3)*("Virginia"='KU Meter Schedule'!$C$4:$C$259),('KU Meter Schedule'!$EF$4:$FT$259))</f>
        <v>0</v>
      </c>
      <c r="G42" s="44">
        <v>0</v>
      </c>
      <c r="H42" s="45">
        <f t="shared" si="8"/>
        <v>688400.68847646099</v>
      </c>
      <c r="I42" s="46"/>
      <c r="J42" s="43">
        <f>SUMPRODUCT(('LGE Meters Schedule'!$E$4:$E$90=$A42)*($A42='LGE Meters Schedule'!$DG$3:$EU$3),('LGE Meters Schedule'!$DG$4:$EU$90))</f>
        <v>0</v>
      </c>
      <c r="K42" s="44">
        <f>-ROUND(L41/COUNT($A42:$A$93),2)</f>
        <v>-201317.21</v>
      </c>
      <c r="L42" s="45">
        <f t="shared" si="9"/>
        <v>10267177.820063416</v>
      </c>
      <c r="M42" s="46"/>
      <c r="N42" s="43">
        <f t="shared" si="4"/>
        <v>0</v>
      </c>
      <c r="O42" s="43">
        <f t="shared" si="5"/>
        <v>-671280.73</v>
      </c>
      <c r="P42" s="43">
        <f t="shared" si="6"/>
        <v>34923718.137836859</v>
      </c>
    </row>
    <row r="43" spans="1:19" x14ac:dyDescent="0.25">
      <c r="A43" s="33">
        <v>43862</v>
      </c>
      <c r="B43" s="43">
        <f>SUMPRODUCT(('KU Meter Schedule'!$F$4:$F$259=$A43)*($A43='KU Meter Schedule'!$EF$3:$FT$3)*("Kentucky"='KU Meter Schedule'!$C$4:$C$259),('KU Meter Schedule'!$EF$4:$FT$259))</f>
        <v>0</v>
      </c>
      <c r="C43" s="44">
        <f>-ROUND(D42/COUNT($A43:$A$93),2)</f>
        <v>-469963.52000000002</v>
      </c>
      <c r="D43" s="45">
        <f t="shared" si="7"/>
        <v>23498176.109296985</v>
      </c>
      <c r="E43" s="46"/>
      <c r="F43" s="43">
        <f>SUMPRODUCT(('KU Meter Schedule'!$F$4:$F$259=$A43)*($A43='KU Meter Schedule'!$EF$3:$FT$3)*("Virginia"='KU Meter Schedule'!$C$4:$C$259),('KU Meter Schedule'!$EF$4:$FT$259))</f>
        <v>0</v>
      </c>
      <c r="G43" s="44">
        <v>0</v>
      </c>
      <c r="H43" s="45">
        <f t="shared" si="8"/>
        <v>688400.68847646099</v>
      </c>
      <c r="I43" s="46"/>
      <c r="J43" s="43">
        <f>SUMPRODUCT(('LGE Meters Schedule'!$E$4:$E$90=$A43)*($A43='LGE Meters Schedule'!$DG$3:$EU$3),('LGE Meters Schedule'!$DG$4:$EU$90))</f>
        <v>0</v>
      </c>
      <c r="K43" s="44">
        <f>-ROUND(L42/COUNT($A43:$A$93),2)</f>
        <v>-201317.21</v>
      </c>
      <c r="L43" s="45">
        <f t="shared" si="9"/>
        <v>10065860.610063415</v>
      </c>
      <c r="M43" s="46"/>
      <c r="N43" s="43">
        <f t="shared" si="4"/>
        <v>0</v>
      </c>
      <c r="O43" s="43">
        <f t="shared" si="5"/>
        <v>-671280.73</v>
      </c>
      <c r="P43" s="43">
        <f t="shared" si="6"/>
        <v>34252437.407836862</v>
      </c>
    </row>
    <row r="44" spans="1:19" x14ac:dyDescent="0.25">
      <c r="A44" s="33">
        <v>43891</v>
      </c>
      <c r="B44" s="43">
        <f>SUMPRODUCT(('KU Meter Schedule'!$F$4:$F$259=$A44)*($A44='KU Meter Schedule'!$EF$3:$FT$3)*("Kentucky"='KU Meter Schedule'!$C$4:$C$259),('KU Meter Schedule'!$EF$4:$FT$259))</f>
        <v>0</v>
      </c>
      <c r="C44" s="44">
        <f>-ROUND(D43/COUNT($A44:$A$93),2)</f>
        <v>-469963.52000000002</v>
      </c>
      <c r="D44" s="45">
        <f t="shared" si="7"/>
        <v>23028212.589296985</v>
      </c>
      <c r="E44" s="46"/>
      <c r="F44" s="43">
        <f>SUMPRODUCT(('KU Meter Schedule'!$F$4:$F$259=$A44)*($A44='KU Meter Schedule'!$EF$3:$FT$3)*("Virginia"='KU Meter Schedule'!$C$4:$C$259),('KU Meter Schedule'!$EF$4:$FT$259))</f>
        <v>0</v>
      </c>
      <c r="G44" s="44">
        <v>0</v>
      </c>
      <c r="H44" s="45">
        <f t="shared" si="8"/>
        <v>688400.68847646099</v>
      </c>
      <c r="I44" s="46"/>
      <c r="J44" s="43">
        <f>SUMPRODUCT(('LGE Meters Schedule'!$E$4:$E$90=$A44)*($A44='LGE Meters Schedule'!$DG$3:$EU$3),('LGE Meters Schedule'!$DG$4:$EU$90))</f>
        <v>0</v>
      </c>
      <c r="K44" s="44">
        <f>-ROUND(L43/COUNT($A44:$A$93),2)</f>
        <v>-201317.21</v>
      </c>
      <c r="L44" s="45">
        <f t="shared" si="9"/>
        <v>9864543.4000634141</v>
      </c>
      <c r="M44" s="46"/>
      <c r="N44" s="43">
        <f t="shared" si="4"/>
        <v>0</v>
      </c>
      <c r="O44" s="43">
        <f t="shared" si="5"/>
        <v>-671280.73</v>
      </c>
      <c r="P44" s="43">
        <f t="shared" si="6"/>
        <v>33581156.677836865</v>
      </c>
    </row>
    <row r="45" spans="1:19" x14ac:dyDescent="0.25">
      <c r="A45" s="33">
        <v>43922</v>
      </c>
      <c r="B45" s="43">
        <f>SUMPRODUCT(('KU Meter Schedule'!$F$4:$F$259=$A45)*($A45='KU Meter Schedule'!$EF$3:$FT$3)*("Kentucky"='KU Meter Schedule'!$C$4:$C$259),('KU Meter Schedule'!$EF$4:$FT$259))</f>
        <v>0</v>
      </c>
      <c r="C45" s="44">
        <f>-ROUND(D44/COUNT($A45:$A$93),2)</f>
        <v>-469963.52000000002</v>
      </c>
      <c r="D45" s="45">
        <f t="shared" si="7"/>
        <v>22558249.069296986</v>
      </c>
      <c r="E45" s="46"/>
      <c r="F45" s="43">
        <f>SUMPRODUCT(('KU Meter Schedule'!$F$4:$F$259=$A45)*($A45='KU Meter Schedule'!$EF$3:$FT$3)*("Virginia"='KU Meter Schedule'!$C$4:$C$259),('KU Meter Schedule'!$EF$4:$FT$259))</f>
        <v>0</v>
      </c>
      <c r="G45" s="44">
        <v>0</v>
      </c>
      <c r="H45" s="45">
        <f t="shared" si="8"/>
        <v>688400.68847646099</v>
      </c>
      <c r="I45" s="46"/>
      <c r="J45" s="43">
        <f>SUMPRODUCT(('LGE Meters Schedule'!$E$4:$E$90=$A45)*($A45='LGE Meters Schedule'!$DG$3:$EU$3),('LGE Meters Schedule'!$DG$4:$EU$90))</f>
        <v>0</v>
      </c>
      <c r="K45" s="44">
        <f>-ROUND(L44/COUNT($A45:$A$93),2)</f>
        <v>-201317.21</v>
      </c>
      <c r="L45" s="45">
        <f t="shared" si="9"/>
        <v>9663226.1900634132</v>
      </c>
      <c r="M45" s="46"/>
      <c r="N45" s="43">
        <f t="shared" si="4"/>
        <v>0</v>
      </c>
      <c r="O45" s="43">
        <f t="shared" si="5"/>
        <v>-671280.73</v>
      </c>
      <c r="P45" s="43">
        <f t="shared" si="6"/>
        <v>32909875.947836861</v>
      </c>
    </row>
    <row r="46" spans="1:19" x14ac:dyDescent="0.25">
      <c r="A46" s="33">
        <v>43952</v>
      </c>
      <c r="B46" s="43">
        <f>SUMPRODUCT(('KU Meter Schedule'!$F$4:$F$259=$A46)*($A46='KU Meter Schedule'!$EF$3:$FT$3)*("Kentucky"='KU Meter Schedule'!$C$4:$C$259),('KU Meter Schedule'!$EF$4:$FT$259))</f>
        <v>0</v>
      </c>
      <c r="C46" s="44">
        <f>-ROUND(D45/COUNT($A46:$A$93),2)</f>
        <v>-469963.52000000002</v>
      </c>
      <c r="D46" s="45">
        <f t="shared" si="7"/>
        <v>22088285.549296986</v>
      </c>
      <c r="E46" s="46"/>
      <c r="F46" s="43">
        <f>SUMPRODUCT(('KU Meter Schedule'!$F$4:$F$259=$A46)*($A46='KU Meter Schedule'!$EF$3:$FT$3)*("Virginia"='KU Meter Schedule'!$C$4:$C$259),('KU Meter Schedule'!$EF$4:$FT$259))</f>
        <v>0</v>
      </c>
      <c r="G46" s="44">
        <v>0</v>
      </c>
      <c r="H46" s="45">
        <f t="shared" si="8"/>
        <v>688400.68847646099</v>
      </c>
      <c r="I46" s="46"/>
      <c r="J46" s="43">
        <f>SUMPRODUCT(('LGE Meters Schedule'!$E$4:$E$90=$A46)*($A46='LGE Meters Schedule'!$DG$3:$EU$3),('LGE Meters Schedule'!$DG$4:$EU$90))</f>
        <v>0</v>
      </c>
      <c r="K46" s="44">
        <f>-ROUND(L45/COUNT($A46:$A$93),2)</f>
        <v>-201317.21</v>
      </c>
      <c r="L46" s="45">
        <f t="shared" si="9"/>
        <v>9461908.9800634123</v>
      </c>
      <c r="M46" s="46"/>
      <c r="N46" s="43">
        <f t="shared" si="4"/>
        <v>0</v>
      </c>
      <c r="O46" s="43">
        <f t="shared" si="5"/>
        <v>-671280.73</v>
      </c>
      <c r="P46" s="43">
        <f t="shared" si="6"/>
        <v>32238595.217836861</v>
      </c>
    </row>
    <row r="47" spans="1:19" x14ac:dyDescent="0.25">
      <c r="A47" s="33">
        <v>43983</v>
      </c>
      <c r="B47" s="43">
        <f>SUMPRODUCT(('KU Meter Schedule'!$F$4:$F$259=$A47)*($A47='KU Meter Schedule'!$EF$3:$FT$3)*("Kentucky"='KU Meter Schedule'!$C$4:$C$259),('KU Meter Schedule'!$EF$4:$FT$259))</f>
        <v>0</v>
      </c>
      <c r="C47" s="44">
        <f>-ROUND(D46/COUNT($A47:$A$93),2)</f>
        <v>-469963.52000000002</v>
      </c>
      <c r="D47" s="45">
        <f t="shared" si="7"/>
        <v>21618322.029296987</v>
      </c>
      <c r="E47" s="46"/>
      <c r="F47" s="43">
        <f>SUMPRODUCT(('KU Meter Schedule'!$F$4:$F$259=$A47)*($A47='KU Meter Schedule'!$EF$3:$FT$3)*("Virginia"='KU Meter Schedule'!$C$4:$C$259),('KU Meter Schedule'!$EF$4:$FT$259))</f>
        <v>0</v>
      </c>
      <c r="G47" s="44">
        <v>0</v>
      </c>
      <c r="H47" s="45">
        <f t="shared" si="8"/>
        <v>688400.68847646099</v>
      </c>
      <c r="I47" s="46"/>
      <c r="J47" s="43">
        <f>SUMPRODUCT(('LGE Meters Schedule'!$E$4:$E$90=$A47)*($A47='LGE Meters Schedule'!$DG$3:$EU$3),('LGE Meters Schedule'!$DG$4:$EU$90))</f>
        <v>0</v>
      </c>
      <c r="K47" s="44">
        <f>-ROUND(L46/COUNT($A47:$A$93),2)</f>
        <v>-201317.21</v>
      </c>
      <c r="L47" s="45">
        <f t="shared" si="9"/>
        <v>9260591.7700634114</v>
      </c>
      <c r="M47" s="46"/>
      <c r="N47" s="43">
        <f t="shared" si="4"/>
        <v>0</v>
      </c>
      <c r="O47" s="43">
        <f t="shared" si="5"/>
        <v>-671280.73</v>
      </c>
      <c r="P47" s="43">
        <f t="shared" si="6"/>
        <v>31567314.48783686</v>
      </c>
    </row>
    <row r="48" spans="1:19" x14ac:dyDescent="0.25">
      <c r="A48" s="33">
        <v>44013</v>
      </c>
      <c r="B48" s="43">
        <f>SUMPRODUCT(('KU Meter Schedule'!$F$4:$F$259=$A48)*($A48='KU Meter Schedule'!$EF$3:$FT$3)*("Kentucky"='KU Meter Schedule'!$C$4:$C$259),('KU Meter Schedule'!$EF$4:$FT$259))</f>
        <v>0</v>
      </c>
      <c r="C48" s="44">
        <f>-ROUND(D47/COUNT($A48:$A$93),2)</f>
        <v>-469963.52000000002</v>
      </c>
      <c r="D48" s="45">
        <f t="shared" si="7"/>
        <v>21148358.509296987</v>
      </c>
      <c r="E48" s="46"/>
      <c r="F48" s="43">
        <f>SUMPRODUCT(('KU Meter Schedule'!$F$4:$F$259=$A48)*($A48='KU Meter Schedule'!$EF$3:$FT$3)*("Virginia"='KU Meter Schedule'!$C$4:$C$259),('KU Meter Schedule'!$EF$4:$FT$259))</f>
        <v>0</v>
      </c>
      <c r="G48" s="44">
        <v>0</v>
      </c>
      <c r="H48" s="45">
        <f t="shared" si="8"/>
        <v>688400.68847646099</v>
      </c>
      <c r="I48" s="46"/>
      <c r="J48" s="43">
        <f>SUMPRODUCT(('LGE Meters Schedule'!$E$4:$E$90=$A48)*($A48='LGE Meters Schedule'!$DG$3:$EU$3),('LGE Meters Schedule'!$DG$4:$EU$90))</f>
        <v>0</v>
      </c>
      <c r="K48" s="44">
        <f>-ROUND(L47/COUNT($A48:$A$93),2)</f>
        <v>-201317.21</v>
      </c>
      <c r="L48" s="45">
        <f t="shared" si="9"/>
        <v>9059274.5600634106</v>
      </c>
      <c r="M48" s="46"/>
      <c r="N48" s="43">
        <f t="shared" si="4"/>
        <v>0</v>
      </c>
      <c r="O48" s="43">
        <f t="shared" si="5"/>
        <v>-671280.73</v>
      </c>
      <c r="P48" s="43">
        <f t="shared" si="6"/>
        <v>30896033.75783686</v>
      </c>
    </row>
    <row r="49" spans="1:19" x14ac:dyDescent="0.25">
      <c r="A49" s="33">
        <v>44044</v>
      </c>
      <c r="B49" s="43">
        <f>SUMPRODUCT(('KU Meter Schedule'!$F$4:$F$259=$A49)*($A49='KU Meter Schedule'!$EF$3:$FT$3)*("Kentucky"='KU Meter Schedule'!$C$4:$C$259),('KU Meter Schedule'!$EF$4:$FT$259))</f>
        <v>0</v>
      </c>
      <c r="C49" s="44">
        <f>-ROUND(D48/COUNT($A49:$A$93),2)</f>
        <v>-469963.52000000002</v>
      </c>
      <c r="D49" s="45">
        <f t="shared" si="7"/>
        <v>20678394.989296988</v>
      </c>
      <c r="E49" s="46"/>
      <c r="F49" s="43">
        <f>SUMPRODUCT(('KU Meter Schedule'!$F$4:$F$259=$A49)*($A49='KU Meter Schedule'!$EF$3:$FT$3)*("Virginia"='KU Meter Schedule'!$C$4:$C$259),('KU Meter Schedule'!$EF$4:$FT$259))</f>
        <v>0</v>
      </c>
      <c r="G49" s="44">
        <v>0</v>
      </c>
      <c r="H49" s="45">
        <f t="shared" si="8"/>
        <v>688400.68847646099</v>
      </c>
      <c r="I49" s="46"/>
      <c r="J49" s="43">
        <f>SUMPRODUCT(('LGE Meters Schedule'!$E$4:$E$90=$A49)*($A49='LGE Meters Schedule'!$DG$3:$EU$3),('LGE Meters Schedule'!$DG$4:$EU$90))</f>
        <v>0</v>
      </c>
      <c r="K49" s="44">
        <f>-ROUND(L48/COUNT($A49:$A$93),2)</f>
        <v>-201317.21</v>
      </c>
      <c r="L49" s="45">
        <f t="shared" si="9"/>
        <v>8857957.3500634097</v>
      </c>
      <c r="M49" s="46"/>
      <c r="N49" s="43">
        <f t="shared" si="4"/>
        <v>0</v>
      </c>
      <c r="O49" s="43">
        <f t="shared" si="5"/>
        <v>-671280.73</v>
      </c>
      <c r="P49" s="43">
        <f t="shared" si="6"/>
        <v>30224753.027836859</v>
      </c>
    </row>
    <row r="50" spans="1:19" x14ac:dyDescent="0.25">
      <c r="A50" s="33">
        <v>44075</v>
      </c>
      <c r="B50" s="43">
        <f>SUMPRODUCT(('KU Meter Schedule'!$F$4:$F$259=$A50)*($A50='KU Meter Schedule'!$EF$3:$FT$3)*("Kentucky"='KU Meter Schedule'!$C$4:$C$259),('KU Meter Schedule'!$EF$4:$FT$259))</f>
        <v>0</v>
      </c>
      <c r="C50" s="44">
        <f>-ROUND(D49/COUNT($A50:$A$93),2)</f>
        <v>-469963.52000000002</v>
      </c>
      <c r="D50" s="45">
        <f t="shared" si="7"/>
        <v>20208431.469296988</v>
      </c>
      <c r="E50" s="46"/>
      <c r="F50" s="43">
        <f>SUMPRODUCT(('KU Meter Schedule'!$F$4:$F$259=$A50)*($A50='KU Meter Schedule'!$EF$3:$FT$3)*("Virginia"='KU Meter Schedule'!$C$4:$C$259),('KU Meter Schedule'!$EF$4:$FT$259))</f>
        <v>0</v>
      </c>
      <c r="G50" s="44">
        <v>0</v>
      </c>
      <c r="H50" s="45">
        <f t="shared" si="8"/>
        <v>688400.68847646099</v>
      </c>
      <c r="I50" s="46"/>
      <c r="J50" s="43">
        <f>SUMPRODUCT(('LGE Meters Schedule'!$E$4:$E$90=$A50)*($A50='LGE Meters Schedule'!$DG$3:$EU$3),('LGE Meters Schedule'!$DG$4:$EU$90))</f>
        <v>0</v>
      </c>
      <c r="K50" s="44">
        <f>-ROUND(L49/COUNT($A50:$A$93),2)</f>
        <v>-201317.21</v>
      </c>
      <c r="L50" s="45">
        <f t="shared" si="9"/>
        <v>8656640.1400634088</v>
      </c>
      <c r="M50" s="46"/>
      <c r="N50" s="43">
        <f t="shared" si="4"/>
        <v>0</v>
      </c>
      <c r="O50" s="43">
        <f t="shared" si="5"/>
        <v>-671280.73</v>
      </c>
      <c r="P50" s="43">
        <f t="shared" si="6"/>
        <v>29553472.297836859</v>
      </c>
    </row>
    <row r="51" spans="1:19" x14ac:dyDescent="0.25">
      <c r="A51" s="33">
        <v>44105</v>
      </c>
      <c r="B51" s="43">
        <f>SUMPRODUCT(('KU Meter Schedule'!$F$4:$F$259=$A51)*($A51='KU Meter Schedule'!$EF$3:$FT$3)*("Kentucky"='KU Meter Schedule'!$C$4:$C$259),('KU Meter Schedule'!$EF$4:$FT$259))</f>
        <v>0</v>
      </c>
      <c r="C51" s="44">
        <f>-ROUND(D50/COUNT($A51:$A$93),2)</f>
        <v>-469963.52000000002</v>
      </c>
      <c r="D51" s="45">
        <f t="shared" si="7"/>
        <v>19738467.949296989</v>
      </c>
      <c r="E51" s="46"/>
      <c r="F51" s="43">
        <f>SUMPRODUCT(('KU Meter Schedule'!$F$4:$F$259=$A51)*($A51='KU Meter Schedule'!$EF$3:$FT$3)*("Virginia"='KU Meter Schedule'!$C$4:$C$259),('KU Meter Schedule'!$EF$4:$FT$259))</f>
        <v>0</v>
      </c>
      <c r="G51" s="44">
        <v>0</v>
      </c>
      <c r="H51" s="45">
        <f t="shared" si="8"/>
        <v>688400.68847646099</v>
      </c>
      <c r="I51" s="46"/>
      <c r="J51" s="43">
        <f>SUMPRODUCT(('LGE Meters Schedule'!$E$4:$E$90=$A51)*($A51='LGE Meters Schedule'!$DG$3:$EU$3),('LGE Meters Schedule'!$DG$4:$EU$90))</f>
        <v>0</v>
      </c>
      <c r="K51" s="44">
        <f>-ROUND(L50/COUNT($A51:$A$93),2)</f>
        <v>-201317.21</v>
      </c>
      <c r="L51" s="45">
        <f t="shared" si="9"/>
        <v>8455322.9300634079</v>
      </c>
      <c r="M51" s="46"/>
      <c r="N51" s="43">
        <f t="shared" si="4"/>
        <v>0</v>
      </c>
      <c r="O51" s="43">
        <f t="shared" si="5"/>
        <v>-671280.73</v>
      </c>
      <c r="P51" s="43">
        <f t="shared" si="6"/>
        <v>28882191.567836858</v>
      </c>
    </row>
    <row r="52" spans="1:19" x14ac:dyDescent="0.25">
      <c r="A52" s="33">
        <v>44136</v>
      </c>
      <c r="B52" s="43">
        <f>SUMPRODUCT(('KU Meter Schedule'!$F$4:$F$259=$A52)*($A52='KU Meter Schedule'!$EF$3:$FT$3)*("Kentucky"='KU Meter Schedule'!$C$4:$C$259),('KU Meter Schedule'!$EF$4:$FT$259))</f>
        <v>0</v>
      </c>
      <c r="C52" s="44">
        <f>-ROUND(D51/COUNT($A52:$A$93),2)</f>
        <v>-469963.52000000002</v>
      </c>
      <c r="D52" s="45">
        <f t="shared" si="7"/>
        <v>19268504.429296989</v>
      </c>
      <c r="E52" s="46"/>
      <c r="F52" s="43">
        <f>SUMPRODUCT(('KU Meter Schedule'!$F$4:$F$259=$A52)*($A52='KU Meter Schedule'!$EF$3:$FT$3)*("Virginia"='KU Meter Schedule'!$C$4:$C$259),('KU Meter Schedule'!$EF$4:$FT$259))</f>
        <v>0</v>
      </c>
      <c r="G52" s="44">
        <v>0</v>
      </c>
      <c r="H52" s="45">
        <f t="shared" si="8"/>
        <v>688400.68847646099</v>
      </c>
      <c r="I52" s="46"/>
      <c r="J52" s="43">
        <f>SUMPRODUCT(('LGE Meters Schedule'!$E$4:$E$90=$A52)*($A52='LGE Meters Schedule'!$DG$3:$EU$3),('LGE Meters Schedule'!$DG$4:$EU$90))</f>
        <v>0</v>
      </c>
      <c r="K52" s="44">
        <f>-ROUND(L51/COUNT($A52:$A$93),2)</f>
        <v>-201317.21</v>
      </c>
      <c r="L52" s="45">
        <f t="shared" si="9"/>
        <v>8254005.7200634079</v>
      </c>
      <c r="M52" s="46"/>
      <c r="N52" s="43">
        <f t="shared" si="4"/>
        <v>0</v>
      </c>
      <c r="O52" s="43">
        <f t="shared" si="5"/>
        <v>-671280.73</v>
      </c>
      <c r="P52" s="43">
        <f t="shared" si="6"/>
        <v>28210910.837836858</v>
      </c>
    </row>
    <row r="53" spans="1:19" x14ac:dyDescent="0.25">
      <c r="A53" s="33">
        <v>44166</v>
      </c>
      <c r="B53" s="43">
        <f>SUMPRODUCT(('KU Meter Schedule'!$F$4:$F$259=$A53)*($A53='KU Meter Schedule'!$EF$3:$FT$3)*("Kentucky"='KU Meter Schedule'!$C$4:$C$259),('KU Meter Schedule'!$EF$4:$FT$259))</f>
        <v>0</v>
      </c>
      <c r="C53" s="44">
        <f>-ROUND(D52/COUNT($A53:$A$93),2)</f>
        <v>-469963.52000000002</v>
      </c>
      <c r="D53" s="45">
        <f t="shared" si="7"/>
        <v>18798540.909296989</v>
      </c>
      <c r="E53" s="46"/>
      <c r="F53" s="43">
        <f>SUMPRODUCT(('KU Meter Schedule'!$F$4:$F$259=$A53)*($A53='KU Meter Schedule'!$EF$3:$FT$3)*("Virginia"='KU Meter Schedule'!$C$4:$C$259),('KU Meter Schedule'!$EF$4:$FT$259))</f>
        <v>0</v>
      </c>
      <c r="G53" s="44">
        <v>0</v>
      </c>
      <c r="H53" s="45">
        <f t="shared" si="8"/>
        <v>688400.68847646099</v>
      </c>
      <c r="I53" s="46"/>
      <c r="J53" s="43">
        <f>SUMPRODUCT(('LGE Meters Schedule'!$E$4:$E$90=$A53)*($A53='LGE Meters Schedule'!$DG$3:$EU$3),('LGE Meters Schedule'!$DG$4:$EU$90))</f>
        <v>0</v>
      </c>
      <c r="K53" s="44">
        <f>-ROUND(L52/COUNT($A53:$A$93),2)</f>
        <v>-201317.21</v>
      </c>
      <c r="L53" s="45">
        <f t="shared" si="9"/>
        <v>8052688.5100634079</v>
      </c>
      <c r="M53" s="46"/>
      <c r="N53" s="43">
        <f t="shared" si="4"/>
        <v>0</v>
      </c>
      <c r="O53" s="43">
        <f t="shared" si="5"/>
        <v>-671280.73</v>
      </c>
      <c r="P53" s="43">
        <f t="shared" si="6"/>
        <v>27539630.107836857</v>
      </c>
      <c r="S53" s="34"/>
    </row>
    <row r="54" spans="1:19" x14ac:dyDescent="0.25">
      <c r="A54" s="33">
        <v>44197</v>
      </c>
      <c r="B54" s="43">
        <f>SUMPRODUCT(('KU Meter Schedule'!$F$4:$F$259=$A54)*($A54='KU Meter Schedule'!$EF$3:$FT$3)*("Kentucky"='KU Meter Schedule'!$C$4:$C$259),('KU Meter Schedule'!$EF$4:$FT$259))</f>
        <v>0</v>
      </c>
      <c r="C54" s="44">
        <f>-ROUND(D53/COUNT($A54:$A$93),2)</f>
        <v>-469963.52000000002</v>
      </c>
      <c r="D54" s="45">
        <f t="shared" si="7"/>
        <v>18328577.38929699</v>
      </c>
      <c r="E54" s="46"/>
      <c r="F54" s="43">
        <f>SUMPRODUCT(('KU Meter Schedule'!$F$4:$F$259=$A54)*($A54='KU Meter Schedule'!$EF$3:$FT$3)*("Virginia"='KU Meter Schedule'!$C$4:$C$259),('KU Meter Schedule'!$EF$4:$FT$259))</f>
        <v>0</v>
      </c>
      <c r="G54" s="44">
        <v>0</v>
      </c>
      <c r="H54" s="45">
        <f t="shared" si="8"/>
        <v>688400.68847646099</v>
      </c>
      <c r="I54" s="46"/>
      <c r="J54" s="43">
        <f>SUMPRODUCT(('LGE Meters Schedule'!$E$4:$E$90=$A54)*($A54='LGE Meters Schedule'!$DG$3:$EU$3),('LGE Meters Schedule'!$DG$4:$EU$90))</f>
        <v>0</v>
      </c>
      <c r="K54" s="44">
        <f>-ROUND(L53/COUNT($A54:$A$93),2)</f>
        <v>-201317.21</v>
      </c>
      <c r="L54" s="45">
        <f t="shared" si="9"/>
        <v>7851371.300063408</v>
      </c>
      <c r="M54" s="46"/>
      <c r="N54" s="43">
        <f t="shared" si="4"/>
        <v>0</v>
      </c>
      <c r="O54" s="43">
        <f t="shared" si="5"/>
        <v>-671280.73</v>
      </c>
      <c r="P54" s="43">
        <f t="shared" si="6"/>
        <v>26868349.377836861</v>
      </c>
    </row>
    <row r="55" spans="1:19" x14ac:dyDescent="0.25">
      <c r="A55" s="33">
        <v>44228</v>
      </c>
      <c r="B55" s="43">
        <f>SUMPRODUCT(('KU Meter Schedule'!$F$4:$F$259=$A55)*($A55='KU Meter Schedule'!$EF$3:$FT$3)*("Kentucky"='KU Meter Schedule'!$C$4:$C$259),('KU Meter Schedule'!$EF$4:$FT$259))</f>
        <v>0</v>
      </c>
      <c r="C55" s="44">
        <f>-ROUND(D54/COUNT($A55:$A$93),2)</f>
        <v>-469963.52000000002</v>
      </c>
      <c r="D55" s="45">
        <f t="shared" si="7"/>
        <v>17858613.86929699</v>
      </c>
      <c r="E55" s="46"/>
      <c r="F55" s="43">
        <f>SUMPRODUCT(('KU Meter Schedule'!$F$4:$F$259=$A55)*($A55='KU Meter Schedule'!$EF$3:$FT$3)*("Virginia"='KU Meter Schedule'!$C$4:$C$259),('KU Meter Schedule'!$EF$4:$FT$259))</f>
        <v>0</v>
      </c>
      <c r="G55" s="44">
        <v>0</v>
      </c>
      <c r="H55" s="45">
        <f t="shared" si="8"/>
        <v>688400.68847646099</v>
      </c>
      <c r="I55" s="46"/>
      <c r="J55" s="43">
        <f>SUMPRODUCT(('LGE Meters Schedule'!$E$4:$E$90=$A55)*($A55='LGE Meters Schedule'!$DG$3:$EU$3),('LGE Meters Schedule'!$DG$4:$EU$90))</f>
        <v>0</v>
      </c>
      <c r="K55" s="44">
        <f>-ROUND(L54/COUNT($A55:$A$93),2)</f>
        <v>-201317.21</v>
      </c>
      <c r="L55" s="45">
        <f t="shared" si="9"/>
        <v>7650054.090063408</v>
      </c>
      <c r="M55" s="46"/>
      <c r="N55" s="43">
        <f t="shared" si="4"/>
        <v>0</v>
      </c>
      <c r="O55" s="43">
        <f t="shared" si="5"/>
        <v>-671280.73</v>
      </c>
      <c r="P55" s="43">
        <f t="shared" si="6"/>
        <v>26197068.64783686</v>
      </c>
    </row>
    <row r="56" spans="1:19" x14ac:dyDescent="0.25">
      <c r="A56" s="33">
        <v>44256</v>
      </c>
      <c r="B56" s="43">
        <f>SUMPRODUCT(('KU Meter Schedule'!$F$4:$F$259=$A56)*($A56='KU Meter Schedule'!$EF$3:$FT$3)*("Kentucky"='KU Meter Schedule'!$C$4:$C$259),('KU Meter Schedule'!$EF$4:$FT$259))</f>
        <v>0</v>
      </c>
      <c r="C56" s="44">
        <f>-ROUND(D55/COUNT($A56:$A$93),2)</f>
        <v>-469963.52000000002</v>
      </c>
      <c r="D56" s="45">
        <f t="shared" si="7"/>
        <v>17388650.349296991</v>
      </c>
      <c r="E56" s="46"/>
      <c r="F56" s="43">
        <f>SUMPRODUCT(('KU Meter Schedule'!$F$4:$F$259=$A56)*($A56='KU Meter Schedule'!$EF$3:$FT$3)*("Virginia"='KU Meter Schedule'!$C$4:$C$259),('KU Meter Schedule'!$EF$4:$FT$259))</f>
        <v>0</v>
      </c>
      <c r="G56" s="44">
        <v>0</v>
      </c>
      <c r="H56" s="45">
        <f t="shared" si="8"/>
        <v>688400.68847646099</v>
      </c>
      <c r="I56" s="46"/>
      <c r="J56" s="43">
        <f>SUMPRODUCT(('LGE Meters Schedule'!$E$4:$E$90=$A56)*($A56='LGE Meters Schedule'!$DG$3:$EU$3),('LGE Meters Schedule'!$DG$4:$EU$90))</f>
        <v>0</v>
      </c>
      <c r="K56" s="44">
        <f>-ROUND(L55/COUNT($A56:$A$93),2)</f>
        <v>-201317.21</v>
      </c>
      <c r="L56" s="45">
        <f t="shared" si="9"/>
        <v>7448736.8800634081</v>
      </c>
      <c r="M56" s="46"/>
      <c r="N56" s="43">
        <f t="shared" si="4"/>
        <v>0</v>
      </c>
      <c r="O56" s="43">
        <f t="shared" si="5"/>
        <v>-671280.73</v>
      </c>
      <c r="P56" s="43">
        <f t="shared" si="6"/>
        <v>25525787.91783686</v>
      </c>
    </row>
    <row r="57" spans="1:19" x14ac:dyDescent="0.25">
      <c r="A57" s="33">
        <v>44287</v>
      </c>
      <c r="B57" s="43">
        <f>SUMPRODUCT(('KU Meter Schedule'!$F$4:$F$259=$A57)*($A57='KU Meter Schedule'!$EF$3:$FT$3)*("Kentucky"='KU Meter Schedule'!$C$4:$C$259),('KU Meter Schedule'!$EF$4:$FT$259))</f>
        <v>0</v>
      </c>
      <c r="C57" s="44">
        <f>-ROUND(D56/COUNT($A57:$A$93),2)</f>
        <v>-469963.52000000002</v>
      </c>
      <c r="D57" s="45">
        <f t="shared" si="7"/>
        <v>16918686.829296991</v>
      </c>
      <c r="E57" s="46"/>
      <c r="F57" s="43">
        <f>SUMPRODUCT(('KU Meter Schedule'!$F$4:$F$259=$A57)*($A57='KU Meter Schedule'!$EF$3:$FT$3)*("Virginia"='KU Meter Schedule'!$C$4:$C$259),('KU Meter Schedule'!$EF$4:$FT$259))</f>
        <v>0</v>
      </c>
      <c r="G57" s="44">
        <v>0</v>
      </c>
      <c r="H57" s="45">
        <f t="shared" si="8"/>
        <v>688400.68847646099</v>
      </c>
      <c r="I57" s="46"/>
      <c r="J57" s="43">
        <f>SUMPRODUCT(('LGE Meters Schedule'!$E$4:$E$90=$A57)*($A57='LGE Meters Schedule'!$DG$3:$EU$3),('LGE Meters Schedule'!$DG$4:$EU$90))</f>
        <v>0</v>
      </c>
      <c r="K57" s="44">
        <f>-ROUND(L56/COUNT($A57:$A$93),2)</f>
        <v>-201317.21</v>
      </c>
      <c r="L57" s="45">
        <f t="shared" si="9"/>
        <v>7247419.6700634081</v>
      </c>
      <c r="M57" s="46"/>
      <c r="N57" s="43">
        <f t="shared" si="4"/>
        <v>0</v>
      </c>
      <c r="O57" s="43">
        <f t="shared" si="5"/>
        <v>-671280.73</v>
      </c>
      <c r="P57" s="43">
        <f t="shared" si="6"/>
        <v>24854507.187836863</v>
      </c>
    </row>
    <row r="58" spans="1:19" x14ac:dyDescent="0.25">
      <c r="A58" s="33">
        <v>44317</v>
      </c>
      <c r="B58" s="43">
        <f>SUMPRODUCT(('KU Meter Schedule'!$F$4:$F$259=$A58)*($A58='KU Meter Schedule'!$EF$3:$FT$3)*("Kentucky"='KU Meter Schedule'!$C$4:$C$259),('KU Meter Schedule'!$EF$4:$FT$259))</f>
        <v>0</v>
      </c>
      <c r="C58" s="44">
        <f>-ROUND(D57/COUNT($A58:$A$93),2)</f>
        <v>-469963.52000000002</v>
      </c>
      <c r="D58" s="45">
        <f t="shared" si="7"/>
        <v>16448723.309296992</v>
      </c>
      <c r="E58" s="46"/>
      <c r="F58" s="43">
        <f>SUMPRODUCT(('KU Meter Schedule'!$F$4:$F$259=$A58)*($A58='KU Meter Schedule'!$EF$3:$FT$3)*("Virginia"='KU Meter Schedule'!$C$4:$C$259),('KU Meter Schedule'!$EF$4:$FT$259))</f>
        <v>0</v>
      </c>
      <c r="G58" s="44">
        <v>0</v>
      </c>
      <c r="H58" s="45">
        <f t="shared" si="8"/>
        <v>688400.68847646099</v>
      </c>
      <c r="I58" s="46"/>
      <c r="J58" s="43">
        <f>SUMPRODUCT(('LGE Meters Schedule'!$E$4:$E$90=$A58)*($A58='LGE Meters Schedule'!$DG$3:$EU$3),('LGE Meters Schedule'!$DG$4:$EU$90))</f>
        <v>0</v>
      </c>
      <c r="K58" s="44">
        <f>-ROUND(L57/COUNT($A58:$A$93),2)</f>
        <v>-201317.21</v>
      </c>
      <c r="L58" s="45">
        <f t="shared" si="9"/>
        <v>7046102.4600634081</v>
      </c>
      <c r="M58" s="46"/>
      <c r="N58" s="43">
        <f t="shared" si="4"/>
        <v>0</v>
      </c>
      <c r="O58" s="43">
        <f t="shared" si="5"/>
        <v>-671280.73</v>
      </c>
      <c r="P58" s="43">
        <f t="shared" si="6"/>
        <v>24183226.457836863</v>
      </c>
    </row>
    <row r="59" spans="1:19" x14ac:dyDescent="0.25">
      <c r="A59" s="33">
        <v>44348</v>
      </c>
      <c r="B59" s="43">
        <f>SUMPRODUCT(('KU Meter Schedule'!$F$4:$F$259=$A59)*($A59='KU Meter Schedule'!$EF$3:$FT$3)*("Kentucky"='KU Meter Schedule'!$C$4:$C$259),('KU Meter Schedule'!$EF$4:$FT$259))</f>
        <v>0</v>
      </c>
      <c r="C59" s="44">
        <f>-ROUND(D58/COUNT($A59:$A$93),2)</f>
        <v>-469963.52000000002</v>
      </c>
      <c r="D59" s="45">
        <f t="shared" si="7"/>
        <v>15978759.789296992</v>
      </c>
      <c r="E59" s="46"/>
      <c r="F59" s="43">
        <f>SUMPRODUCT(('KU Meter Schedule'!$F$4:$F$259=$A59)*($A59='KU Meter Schedule'!$EF$3:$FT$3)*("Virginia"='KU Meter Schedule'!$C$4:$C$259),('KU Meter Schedule'!$EF$4:$FT$259))</f>
        <v>0</v>
      </c>
      <c r="G59" s="44">
        <v>0</v>
      </c>
      <c r="H59" s="45">
        <f t="shared" si="8"/>
        <v>688400.68847646099</v>
      </c>
      <c r="I59" s="46"/>
      <c r="J59" s="43">
        <f>SUMPRODUCT(('LGE Meters Schedule'!$E$4:$E$90=$A59)*($A59='LGE Meters Schedule'!$DG$3:$EU$3),('LGE Meters Schedule'!$DG$4:$EU$90))</f>
        <v>0</v>
      </c>
      <c r="K59" s="44">
        <f>-ROUND(L58/COUNT($A59:$A$93),2)</f>
        <v>-201317.21</v>
      </c>
      <c r="L59" s="45">
        <f t="shared" si="9"/>
        <v>6844785.2500634082</v>
      </c>
      <c r="M59" s="46"/>
      <c r="N59" s="43">
        <f t="shared" si="4"/>
        <v>0</v>
      </c>
      <c r="O59" s="43">
        <f t="shared" si="5"/>
        <v>-671280.73</v>
      </c>
      <c r="P59" s="43">
        <f t="shared" si="6"/>
        <v>23511945.727836862</v>
      </c>
    </row>
    <row r="60" spans="1:19" x14ac:dyDescent="0.25">
      <c r="A60" s="33">
        <v>44378</v>
      </c>
      <c r="B60" s="43">
        <f>SUMPRODUCT(('KU Meter Schedule'!$F$4:$F$259=$A60)*($A60='KU Meter Schedule'!$EF$3:$FT$3)*("Kentucky"='KU Meter Schedule'!$C$4:$C$259),('KU Meter Schedule'!$EF$4:$FT$259))</f>
        <v>0</v>
      </c>
      <c r="C60" s="44">
        <f>-ROUND(D59/COUNT($A60:$A$93),2)</f>
        <v>-469963.52000000002</v>
      </c>
      <c r="D60" s="45">
        <f t="shared" si="7"/>
        <v>15508796.269296993</v>
      </c>
      <c r="E60" s="46"/>
      <c r="F60" s="43">
        <f>SUMPRODUCT(('KU Meter Schedule'!$F$4:$F$259=$A60)*($A60='KU Meter Schedule'!$EF$3:$FT$3)*("Virginia"='KU Meter Schedule'!$C$4:$C$259),('KU Meter Schedule'!$EF$4:$FT$259))</f>
        <v>0</v>
      </c>
      <c r="G60" s="44">
        <v>0</v>
      </c>
      <c r="H60" s="45">
        <f t="shared" si="8"/>
        <v>688400.68847646099</v>
      </c>
      <c r="I60" s="46"/>
      <c r="J60" s="43">
        <f>SUMPRODUCT(('LGE Meters Schedule'!$E$4:$E$90=$A60)*($A60='LGE Meters Schedule'!$DG$3:$EU$3),('LGE Meters Schedule'!$DG$4:$EU$90))</f>
        <v>0</v>
      </c>
      <c r="K60" s="44">
        <f>-ROUND(L59/COUNT($A60:$A$93),2)</f>
        <v>-201317.21</v>
      </c>
      <c r="L60" s="45">
        <f t="shared" si="9"/>
        <v>6643468.0400634082</v>
      </c>
      <c r="M60" s="46"/>
      <c r="N60" s="43">
        <f t="shared" si="4"/>
        <v>0</v>
      </c>
      <c r="O60" s="43">
        <f t="shared" si="5"/>
        <v>-671280.73</v>
      </c>
      <c r="P60" s="43">
        <f t="shared" si="6"/>
        <v>22840664.997836862</v>
      </c>
    </row>
    <row r="61" spans="1:19" x14ac:dyDescent="0.25">
      <c r="A61" s="33">
        <v>44409</v>
      </c>
      <c r="B61" s="43">
        <f>SUMPRODUCT(('KU Meter Schedule'!$F$4:$F$259=$A61)*($A61='KU Meter Schedule'!$EF$3:$FT$3)*("Kentucky"='KU Meter Schedule'!$C$4:$C$259),('KU Meter Schedule'!$EF$4:$FT$259))</f>
        <v>0</v>
      </c>
      <c r="C61" s="44">
        <f>-ROUND(D60/COUNT($A61:$A$93),2)</f>
        <v>-469963.52000000002</v>
      </c>
      <c r="D61" s="45">
        <f t="shared" si="7"/>
        <v>15038832.749296993</v>
      </c>
      <c r="E61" s="46"/>
      <c r="F61" s="43">
        <f>SUMPRODUCT(('KU Meter Schedule'!$F$4:$F$259=$A61)*($A61='KU Meter Schedule'!$EF$3:$FT$3)*("Virginia"='KU Meter Schedule'!$C$4:$C$259),('KU Meter Schedule'!$EF$4:$FT$259))</f>
        <v>0</v>
      </c>
      <c r="G61" s="44">
        <v>0</v>
      </c>
      <c r="H61" s="45">
        <f t="shared" si="8"/>
        <v>688400.68847646099</v>
      </c>
      <c r="I61" s="46"/>
      <c r="J61" s="43">
        <f>SUMPRODUCT(('LGE Meters Schedule'!$E$4:$E$90=$A61)*($A61='LGE Meters Schedule'!$DG$3:$EU$3),('LGE Meters Schedule'!$DG$4:$EU$90))</f>
        <v>0</v>
      </c>
      <c r="K61" s="44">
        <f>-ROUND(L60/COUNT($A61:$A$93),2)</f>
        <v>-201317.21</v>
      </c>
      <c r="L61" s="45">
        <f t="shared" si="9"/>
        <v>6442150.8300634082</v>
      </c>
      <c r="M61" s="46"/>
      <c r="N61" s="43">
        <f t="shared" si="4"/>
        <v>0</v>
      </c>
      <c r="O61" s="43">
        <f t="shared" si="5"/>
        <v>-671280.73</v>
      </c>
      <c r="P61" s="43">
        <f t="shared" si="6"/>
        <v>22169384.267836861</v>
      </c>
    </row>
    <row r="62" spans="1:19" x14ac:dyDescent="0.25">
      <c r="A62" s="33">
        <v>44440</v>
      </c>
      <c r="B62" s="43">
        <f>SUMPRODUCT(('KU Meter Schedule'!$F$4:$F$259=$A62)*($A62='KU Meter Schedule'!$EF$3:$FT$3)*("Kentucky"='KU Meter Schedule'!$C$4:$C$259),('KU Meter Schedule'!$EF$4:$FT$259))</f>
        <v>0</v>
      </c>
      <c r="C62" s="44">
        <f>-ROUND(D61/COUNT($A62:$A$93),2)</f>
        <v>-469963.52000000002</v>
      </c>
      <c r="D62" s="45">
        <f t="shared" si="7"/>
        <v>14568869.229296993</v>
      </c>
      <c r="E62" s="46"/>
      <c r="F62" s="43">
        <f>SUMPRODUCT(('KU Meter Schedule'!$F$4:$F$259=$A62)*($A62='KU Meter Schedule'!$EF$3:$FT$3)*("Virginia"='KU Meter Schedule'!$C$4:$C$259),('KU Meter Schedule'!$EF$4:$FT$259))</f>
        <v>0</v>
      </c>
      <c r="G62" s="44">
        <v>0</v>
      </c>
      <c r="H62" s="45">
        <f t="shared" si="8"/>
        <v>688400.68847646099</v>
      </c>
      <c r="I62" s="46"/>
      <c r="J62" s="43">
        <f>SUMPRODUCT(('LGE Meters Schedule'!$E$4:$E$90=$A62)*($A62='LGE Meters Schedule'!$DG$3:$EU$3),('LGE Meters Schedule'!$DG$4:$EU$90))</f>
        <v>0</v>
      </c>
      <c r="K62" s="44">
        <f>-ROUND(L61/COUNT($A62:$A$93),2)</f>
        <v>-201317.21</v>
      </c>
      <c r="L62" s="45">
        <f t="shared" si="9"/>
        <v>6240833.6200634083</v>
      </c>
      <c r="M62" s="46"/>
      <c r="N62" s="43">
        <f t="shared" si="4"/>
        <v>0</v>
      </c>
      <c r="O62" s="43">
        <f t="shared" si="5"/>
        <v>-671280.73</v>
      </c>
      <c r="P62" s="43">
        <f t="shared" si="6"/>
        <v>21498103.537836865</v>
      </c>
    </row>
    <row r="63" spans="1:19" x14ac:dyDescent="0.25">
      <c r="A63" s="33">
        <v>44470</v>
      </c>
      <c r="B63" s="43">
        <f>SUMPRODUCT(('KU Meter Schedule'!$F$4:$F$259=$A63)*($A63='KU Meter Schedule'!$EF$3:$FT$3)*("Kentucky"='KU Meter Schedule'!$C$4:$C$259),('KU Meter Schedule'!$EF$4:$FT$259))</f>
        <v>0</v>
      </c>
      <c r="C63" s="44">
        <f>-ROUND(D62/COUNT($A63:$A$93),2)</f>
        <v>-469963.52000000002</v>
      </c>
      <c r="D63" s="45">
        <f t="shared" si="7"/>
        <v>14098905.709296994</v>
      </c>
      <c r="E63" s="46"/>
      <c r="F63" s="43">
        <f>SUMPRODUCT(('KU Meter Schedule'!$F$4:$F$259=$A63)*($A63='KU Meter Schedule'!$EF$3:$FT$3)*("Virginia"='KU Meter Schedule'!$C$4:$C$259),('KU Meter Schedule'!$EF$4:$FT$259))</f>
        <v>0</v>
      </c>
      <c r="G63" s="44">
        <v>0</v>
      </c>
      <c r="H63" s="45">
        <f t="shared" si="8"/>
        <v>688400.68847646099</v>
      </c>
      <c r="I63" s="46"/>
      <c r="J63" s="43">
        <f>SUMPRODUCT(('LGE Meters Schedule'!$E$4:$E$90=$A63)*($A63='LGE Meters Schedule'!$DG$3:$EU$3),('LGE Meters Schedule'!$DG$4:$EU$90))</f>
        <v>0</v>
      </c>
      <c r="K63" s="44">
        <f>-ROUND(L62/COUNT($A63:$A$93),2)</f>
        <v>-201317.21</v>
      </c>
      <c r="L63" s="45">
        <f t="shared" si="9"/>
        <v>6039516.4100634083</v>
      </c>
      <c r="M63" s="46"/>
      <c r="N63" s="43">
        <f t="shared" si="4"/>
        <v>0</v>
      </c>
      <c r="O63" s="43">
        <f t="shared" si="5"/>
        <v>-671280.73</v>
      </c>
      <c r="P63" s="43">
        <f t="shared" si="6"/>
        <v>20826822.807836864</v>
      </c>
    </row>
    <row r="64" spans="1:19" x14ac:dyDescent="0.25">
      <c r="A64" s="33">
        <v>44501</v>
      </c>
      <c r="B64" s="43">
        <f>SUMPRODUCT(('KU Meter Schedule'!$F$4:$F$259=$A64)*($A64='KU Meter Schedule'!$EF$3:$FT$3)*("Kentucky"='KU Meter Schedule'!$C$4:$C$259),('KU Meter Schedule'!$EF$4:$FT$259))</f>
        <v>0</v>
      </c>
      <c r="C64" s="44">
        <f>-ROUND(D63/COUNT($A64:$A$93),2)</f>
        <v>-469963.52000000002</v>
      </c>
      <c r="D64" s="45">
        <f t="shared" si="7"/>
        <v>13628942.189296994</v>
      </c>
      <c r="E64" s="46"/>
      <c r="F64" s="43">
        <f>SUMPRODUCT(('KU Meter Schedule'!$F$4:$F$259=$A64)*($A64='KU Meter Schedule'!$EF$3:$FT$3)*("Virginia"='KU Meter Schedule'!$C$4:$C$259),('KU Meter Schedule'!$EF$4:$FT$259))</f>
        <v>0</v>
      </c>
      <c r="G64" s="44">
        <v>0</v>
      </c>
      <c r="H64" s="45">
        <f t="shared" si="8"/>
        <v>688400.68847646099</v>
      </c>
      <c r="I64" s="46"/>
      <c r="J64" s="43">
        <f>SUMPRODUCT(('LGE Meters Schedule'!$E$4:$E$90=$A64)*($A64='LGE Meters Schedule'!$DG$3:$EU$3),('LGE Meters Schedule'!$DG$4:$EU$90))</f>
        <v>0</v>
      </c>
      <c r="K64" s="44">
        <f>-ROUND(L63/COUNT($A64:$A$93),2)</f>
        <v>-201317.21</v>
      </c>
      <c r="L64" s="45">
        <f t="shared" si="9"/>
        <v>5838199.2000634084</v>
      </c>
      <c r="M64" s="46"/>
      <c r="N64" s="43">
        <f t="shared" si="4"/>
        <v>0</v>
      </c>
      <c r="O64" s="43">
        <f t="shared" si="5"/>
        <v>-671280.73</v>
      </c>
      <c r="P64" s="43">
        <f t="shared" si="6"/>
        <v>20155542.077836864</v>
      </c>
    </row>
    <row r="65" spans="1:19" x14ac:dyDescent="0.25">
      <c r="A65" s="33">
        <v>44531</v>
      </c>
      <c r="B65" s="43">
        <f>SUMPRODUCT(('KU Meter Schedule'!$F$4:$F$259=$A65)*($A65='KU Meter Schedule'!$EF$3:$FT$3)*("Kentucky"='KU Meter Schedule'!$C$4:$C$259),('KU Meter Schedule'!$EF$4:$FT$259))</f>
        <v>0</v>
      </c>
      <c r="C65" s="44">
        <f>-ROUND(D64/COUNT($A65:$A$93),2)</f>
        <v>-469963.52000000002</v>
      </c>
      <c r="D65" s="45">
        <f t="shared" si="7"/>
        <v>13158978.669296995</v>
      </c>
      <c r="E65" s="46"/>
      <c r="F65" s="43">
        <f>SUMPRODUCT(('KU Meter Schedule'!$F$4:$F$259=$A65)*($A65='KU Meter Schedule'!$EF$3:$FT$3)*("Virginia"='KU Meter Schedule'!$C$4:$C$259),('KU Meter Schedule'!$EF$4:$FT$259))</f>
        <v>0</v>
      </c>
      <c r="G65" s="44">
        <v>0</v>
      </c>
      <c r="H65" s="45">
        <f t="shared" si="8"/>
        <v>688400.68847646099</v>
      </c>
      <c r="I65" s="46"/>
      <c r="J65" s="43">
        <f>SUMPRODUCT(('LGE Meters Schedule'!$E$4:$E$90=$A65)*($A65='LGE Meters Schedule'!$DG$3:$EU$3),('LGE Meters Schedule'!$DG$4:$EU$90))</f>
        <v>0</v>
      </c>
      <c r="K65" s="44">
        <f>-ROUND(L64/COUNT($A65:$A$93),2)</f>
        <v>-201317.21</v>
      </c>
      <c r="L65" s="45">
        <f t="shared" si="9"/>
        <v>5636881.9900634084</v>
      </c>
      <c r="M65" s="46"/>
      <c r="N65" s="43">
        <f t="shared" si="4"/>
        <v>0</v>
      </c>
      <c r="O65" s="43">
        <f t="shared" si="5"/>
        <v>-671280.73</v>
      </c>
      <c r="P65" s="43">
        <f t="shared" si="6"/>
        <v>19484261.347836867</v>
      </c>
      <c r="S65" s="34"/>
    </row>
    <row r="66" spans="1:19" x14ac:dyDescent="0.25">
      <c r="A66" s="33">
        <v>44562</v>
      </c>
      <c r="B66" s="43">
        <f>SUMPRODUCT(('KU Meter Schedule'!$F$4:$F$259=$A66)*($A66='KU Meter Schedule'!$EF$3:$FT$3)*("Kentucky"='KU Meter Schedule'!$C$4:$C$259),('KU Meter Schedule'!$EF$4:$FT$259))</f>
        <v>0</v>
      </c>
      <c r="C66" s="44">
        <f>-ROUND(D65/COUNT($A66:$A$93),2)</f>
        <v>-469963.52000000002</v>
      </c>
      <c r="D66" s="45">
        <f t="shared" si="7"/>
        <v>12689015.149296995</v>
      </c>
      <c r="E66" s="46"/>
      <c r="F66" s="43">
        <f>SUMPRODUCT(('KU Meter Schedule'!$F$4:$F$259=$A66)*($A66='KU Meter Schedule'!$EF$3:$FT$3)*("Virginia"='KU Meter Schedule'!$C$4:$C$259),('KU Meter Schedule'!$EF$4:$FT$259))</f>
        <v>0</v>
      </c>
      <c r="G66" s="44">
        <v>0</v>
      </c>
      <c r="H66" s="45">
        <f t="shared" si="8"/>
        <v>688400.68847646099</v>
      </c>
      <c r="I66" s="46"/>
      <c r="J66" s="43">
        <f>SUMPRODUCT(('LGE Meters Schedule'!$E$4:$E$90=$A66)*($A66='LGE Meters Schedule'!$DG$3:$EU$3),('LGE Meters Schedule'!$DG$4:$EU$90))</f>
        <v>0</v>
      </c>
      <c r="K66" s="44">
        <f>-ROUND(L65/COUNT($A66:$A$93),2)</f>
        <v>-201317.21</v>
      </c>
      <c r="L66" s="45">
        <f t="shared" si="9"/>
        <v>5435564.7800634084</v>
      </c>
      <c r="M66" s="46"/>
      <c r="N66" s="43">
        <f t="shared" si="4"/>
        <v>0</v>
      </c>
      <c r="O66" s="43">
        <f t="shared" si="5"/>
        <v>-671280.73</v>
      </c>
      <c r="P66" s="43">
        <f t="shared" si="6"/>
        <v>18812980.617836867</v>
      </c>
    </row>
    <row r="67" spans="1:19" x14ac:dyDescent="0.25">
      <c r="A67" s="33">
        <v>44593</v>
      </c>
      <c r="B67" s="43">
        <f>SUMPRODUCT(('KU Meter Schedule'!$F$4:$F$259=$A67)*($A67='KU Meter Schedule'!$EF$3:$FT$3)*("Kentucky"='KU Meter Schedule'!$C$4:$C$259),('KU Meter Schedule'!$EF$4:$FT$259))</f>
        <v>0</v>
      </c>
      <c r="C67" s="44">
        <f>-ROUND(D66/COUNT($A67:$A$93),2)</f>
        <v>-469963.52000000002</v>
      </c>
      <c r="D67" s="45">
        <f t="shared" si="7"/>
        <v>12219051.629296996</v>
      </c>
      <c r="E67" s="46"/>
      <c r="F67" s="43">
        <f>SUMPRODUCT(('KU Meter Schedule'!$F$4:$F$259=$A67)*($A67='KU Meter Schedule'!$EF$3:$FT$3)*("Virginia"='KU Meter Schedule'!$C$4:$C$259),('KU Meter Schedule'!$EF$4:$FT$259))</f>
        <v>0</v>
      </c>
      <c r="G67" s="44">
        <v>0</v>
      </c>
      <c r="H67" s="45">
        <f t="shared" si="8"/>
        <v>688400.68847646099</v>
      </c>
      <c r="I67" s="46"/>
      <c r="J67" s="43">
        <f>SUMPRODUCT(('LGE Meters Schedule'!$E$4:$E$90=$A67)*($A67='LGE Meters Schedule'!$DG$3:$EU$3),('LGE Meters Schedule'!$DG$4:$EU$90))</f>
        <v>0</v>
      </c>
      <c r="K67" s="44">
        <f>-ROUND(L66/COUNT($A67:$A$93),2)</f>
        <v>-201317.21</v>
      </c>
      <c r="L67" s="45">
        <f t="shared" si="9"/>
        <v>5234247.5700634085</v>
      </c>
      <c r="M67" s="46"/>
      <c r="N67" s="43">
        <f t="shared" si="4"/>
        <v>0</v>
      </c>
      <c r="O67" s="43">
        <f t="shared" si="5"/>
        <v>-671280.73</v>
      </c>
      <c r="P67" s="43">
        <f t="shared" si="6"/>
        <v>18141699.887836866</v>
      </c>
    </row>
    <row r="68" spans="1:19" x14ac:dyDescent="0.25">
      <c r="A68" s="33">
        <v>44621</v>
      </c>
      <c r="B68" s="43">
        <f>SUMPRODUCT(('KU Meter Schedule'!$F$4:$F$259=$A68)*($A68='KU Meter Schedule'!$EF$3:$FT$3)*("Kentucky"='KU Meter Schedule'!$C$4:$C$259),('KU Meter Schedule'!$EF$4:$FT$259))</f>
        <v>0</v>
      </c>
      <c r="C68" s="44">
        <f>-ROUND(D67/COUNT($A68:$A$93),2)</f>
        <v>-469963.52000000002</v>
      </c>
      <c r="D68" s="45">
        <f t="shared" si="7"/>
        <v>11749088.109296996</v>
      </c>
      <c r="E68" s="46"/>
      <c r="F68" s="43">
        <f>SUMPRODUCT(('KU Meter Schedule'!$F$4:$F$259=$A68)*($A68='KU Meter Schedule'!$EF$3:$FT$3)*("Virginia"='KU Meter Schedule'!$C$4:$C$259),('KU Meter Schedule'!$EF$4:$FT$259))</f>
        <v>0</v>
      </c>
      <c r="G68" s="44">
        <v>0</v>
      </c>
      <c r="H68" s="45">
        <f t="shared" si="8"/>
        <v>688400.68847646099</v>
      </c>
      <c r="I68" s="46"/>
      <c r="J68" s="43">
        <f>SUMPRODUCT(('LGE Meters Schedule'!$E$4:$E$90=$A68)*($A68='LGE Meters Schedule'!$DG$3:$EU$3),('LGE Meters Schedule'!$DG$4:$EU$90))</f>
        <v>0</v>
      </c>
      <c r="K68" s="44">
        <f>-ROUND(L67/COUNT($A68:$A$93),2)</f>
        <v>-201317.21</v>
      </c>
      <c r="L68" s="45">
        <f t="shared" si="9"/>
        <v>5032930.3600634085</v>
      </c>
      <c r="M68" s="46"/>
      <c r="N68" s="43">
        <f t="shared" si="4"/>
        <v>0</v>
      </c>
      <c r="O68" s="43">
        <f t="shared" si="5"/>
        <v>-671280.73</v>
      </c>
      <c r="P68" s="43">
        <f t="shared" si="6"/>
        <v>17470419.157836866</v>
      </c>
    </row>
    <row r="69" spans="1:19" x14ac:dyDescent="0.25">
      <c r="A69" s="33">
        <v>44652</v>
      </c>
      <c r="B69" s="43">
        <f>SUMPRODUCT(('KU Meter Schedule'!$F$4:$F$259=$A69)*($A69='KU Meter Schedule'!$EF$3:$FT$3)*("Kentucky"='KU Meter Schedule'!$C$4:$C$259),('KU Meter Schedule'!$EF$4:$FT$259))</f>
        <v>0</v>
      </c>
      <c r="C69" s="44">
        <f>-ROUND(D68/COUNT($A69:$A$93),2)</f>
        <v>-469963.52000000002</v>
      </c>
      <c r="D69" s="45">
        <f t="shared" si="7"/>
        <v>11279124.589296997</v>
      </c>
      <c r="E69" s="46"/>
      <c r="F69" s="43">
        <f>SUMPRODUCT(('KU Meter Schedule'!$F$4:$F$259=$A69)*($A69='KU Meter Schedule'!$EF$3:$FT$3)*("Virginia"='KU Meter Schedule'!$C$4:$C$259),('KU Meter Schedule'!$EF$4:$FT$259))</f>
        <v>0</v>
      </c>
      <c r="G69" s="44">
        <v>0</v>
      </c>
      <c r="H69" s="45">
        <f t="shared" si="8"/>
        <v>688400.68847646099</v>
      </c>
      <c r="I69" s="46"/>
      <c r="J69" s="43">
        <f>SUMPRODUCT(('LGE Meters Schedule'!$E$4:$E$90=$A69)*($A69='LGE Meters Schedule'!$DG$3:$EU$3),('LGE Meters Schedule'!$DG$4:$EU$90))</f>
        <v>0</v>
      </c>
      <c r="K69" s="44">
        <f>-ROUND(L68/COUNT($A69:$A$93),2)</f>
        <v>-201317.21</v>
      </c>
      <c r="L69" s="45">
        <f t="shared" si="9"/>
        <v>4831613.1500634085</v>
      </c>
      <c r="M69" s="46"/>
      <c r="N69" s="43">
        <f t="shared" si="4"/>
        <v>0</v>
      </c>
      <c r="O69" s="43">
        <f t="shared" si="5"/>
        <v>-671280.73</v>
      </c>
      <c r="P69" s="43">
        <f t="shared" si="6"/>
        <v>16799138.427836865</v>
      </c>
    </row>
    <row r="70" spans="1:19" x14ac:dyDescent="0.25">
      <c r="A70" s="33">
        <v>44682</v>
      </c>
      <c r="B70" s="43">
        <f>SUMPRODUCT(('KU Meter Schedule'!$F$4:$F$259=$A70)*($A70='KU Meter Schedule'!$EF$3:$FT$3)*("Kentucky"='KU Meter Schedule'!$C$4:$C$259),('KU Meter Schedule'!$EF$4:$FT$259))</f>
        <v>0</v>
      </c>
      <c r="C70" s="44">
        <f>-ROUND(D69/COUNT($A70:$A$93),2)</f>
        <v>-469963.52000000002</v>
      </c>
      <c r="D70" s="45">
        <f t="shared" si="7"/>
        <v>10809161.069296997</v>
      </c>
      <c r="E70" s="46"/>
      <c r="F70" s="43">
        <f>SUMPRODUCT(('KU Meter Schedule'!$F$4:$F$259=$A70)*($A70='KU Meter Schedule'!$EF$3:$FT$3)*("Virginia"='KU Meter Schedule'!$C$4:$C$259),('KU Meter Schedule'!$EF$4:$FT$259))</f>
        <v>0</v>
      </c>
      <c r="G70" s="44">
        <v>0</v>
      </c>
      <c r="H70" s="45">
        <f t="shared" si="8"/>
        <v>688400.68847646099</v>
      </c>
      <c r="I70" s="46"/>
      <c r="J70" s="43">
        <f>SUMPRODUCT(('LGE Meters Schedule'!$E$4:$E$90=$A70)*($A70='LGE Meters Schedule'!$DG$3:$EU$3),('LGE Meters Schedule'!$DG$4:$EU$90))</f>
        <v>0</v>
      </c>
      <c r="K70" s="44">
        <f>-ROUND(L69/COUNT($A70:$A$93),2)</f>
        <v>-201317.21</v>
      </c>
      <c r="L70" s="45">
        <f t="shared" si="9"/>
        <v>4630295.9400634086</v>
      </c>
      <c r="M70" s="46"/>
      <c r="N70" s="43">
        <f t="shared" si="4"/>
        <v>0</v>
      </c>
      <c r="O70" s="43">
        <f t="shared" si="5"/>
        <v>-671280.73</v>
      </c>
      <c r="P70" s="43">
        <f t="shared" si="6"/>
        <v>16127857.697836868</v>
      </c>
    </row>
    <row r="71" spans="1:19" x14ac:dyDescent="0.25">
      <c r="A71" s="33">
        <v>44713</v>
      </c>
      <c r="B71" s="43">
        <f>SUMPRODUCT(('KU Meter Schedule'!$F$4:$F$259=$A71)*($A71='KU Meter Schedule'!$EF$3:$FT$3)*("Kentucky"='KU Meter Schedule'!$C$4:$C$259),('KU Meter Schedule'!$EF$4:$FT$259))</f>
        <v>0</v>
      </c>
      <c r="C71" s="44">
        <f>-ROUND(D70/COUNT($A71:$A$93),2)</f>
        <v>-469963.52000000002</v>
      </c>
      <c r="D71" s="45">
        <f t="shared" si="7"/>
        <v>10339197.549296997</v>
      </c>
      <c r="E71" s="46"/>
      <c r="F71" s="43">
        <f>SUMPRODUCT(('KU Meter Schedule'!$F$4:$F$259=$A71)*($A71='KU Meter Schedule'!$EF$3:$FT$3)*("Virginia"='KU Meter Schedule'!$C$4:$C$259),('KU Meter Schedule'!$EF$4:$FT$259))</f>
        <v>0</v>
      </c>
      <c r="G71" s="44">
        <v>0</v>
      </c>
      <c r="H71" s="45">
        <f t="shared" si="8"/>
        <v>688400.68847646099</v>
      </c>
      <c r="I71" s="46"/>
      <c r="J71" s="43">
        <f>SUMPRODUCT(('LGE Meters Schedule'!$E$4:$E$90=$A71)*($A71='LGE Meters Schedule'!$DG$3:$EU$3),('LGE Meters Schedule'!$DG$4:$EU$90))</f>
        <v>0</v>
      </c>
      <c r="K71" s="44">
        <f>-ROUND(L70/COUNT($A71:$A$93),2)</f>
        <v>-201317.21</v>
      </c>
      <c r="L71" s="45">
        <f t="shared" si="9"/>
        <v>4428978.7300634086</v>
      </c>
      <c r="M71" s="46"/>
      <c r="N71" s="43">
        <f t="shared" si="4"/>
        <v>0</v>
      </c>
      <c r="O71" s="43">
        <f t="shared" si="5"/>
        <v>-671280.73</v>
      </c>
      <c r="P71" s="43">
        <f t="shared" si="6"/>
        <v>15456576.967836868</v>
      </c>
    </row>
    <row r="72" spans="1:19" x14ac:dyDescent="0.25">
      <c r="A72" s="33">
        <v>44743</v>
      </c>
      <c r="B72" s="43">
        <f>SUMPRODUCT(('KU Meter Schedule'!$F$4:$F$259=$A72)*($A72='KU Meter Schedule'!$EF$3:$FT$3)*("Kentucky"='KU Meter Schedule'!$C$4:$C$259),('KU Meter Schedule'!$EF$4:$FT$259))</f>
        <v>0</v>
      </c>
      <c r="C72" s="44">
        <f>-ROUND(D71/COUNT($A72:$A$93),2)</f>
        <v>-469963.52000000002</v>
      </c>
      <c r="D72" s="45">
        <f t="shared" si="7"/>
        <v>9869234.0292969979</v>
      </c>
      <c r="E72" s="46"/>
      <c r="F72" s="43">
        <f>SUMPRODUCT(('KU Meter Schedule'!$F$4:$F$259=$A72)*($A72='KU Meter Schedule'!$EF$3:$FT$3)*("Virginia"='KU Meter Schedule'!$C$4:$C$259),('KU Meter Schedule'!$EF$4:$FT$259))</f>
        <v>0</v>
      </c>
      <c r="G72" s="44">
        <v>0</v>
      </c>
      <c r="H72" s="45">
        <f t="shared" si="8"/>
        <v>688400.68847646099</v>
      </c>
      <c r="I72" s="46"/>
      <c r="J72" s="43">
        <f>SUMPRODUCT(('LGE Meters Schedule'!$E$4:$E$90=$A72)*($A72='LGE Meters Schedule'!$DG$3:$EU$3),('LGE Meters Schedule'!$DG$4:$EU$90))</f>
        <v>0</v>
      </c>
      <c r="K72" s="44">
        <f>-ROUND(L71/COUNT($A72:$A$93),2)</f>
        <v>-201317.22</v>
      </c>
      <c r="L72" s="45">
        <f t="shared" si="9"/>
        <v>4227661.5100634089</v>
      </c>
      <c r="M72" s="46"/>
      <c r="N72" s="43">
        <f t="shared" si="4"/>
        <v>0</v>
      </c>
      <c r="O72" s="43">
        <f t="shared" si="5"/>
        <v>-671280.74</v>
      </c>
      <c r="P72" s="43">
        <f t="shared" si="6"/>
        <v>14785296.22783687</v>
      </c>
    </row>
    <row r="73" spans="1:19" x14ac:dyDescent="0.25">
      <c r="A73" s="33">
        <v>44774</v>
      </c>
      <c r="B73" s="43">
        <f>SUMPRODUCT(('KU Meter Schedule'!$F$4:$F$259=$A73)*($A73='KU Meter Schedule'!$EF$3:$FT$3)*("Kentucky"='KU Meter Schedule'!$C$4:$C$259),('KU Meter Schedule'!$EF$4:$FT$259))</f>
        <v>0</v>
      </c>
      <c r="C73" s="44">
        <f>-ROUND(D72/COUNT($A73:$A$93),2)</f>
        <v>-469963.53</v>
      </c>
      <c r="D73" s="45">
        <f t="shared" si="7"/>
        <v>9399270.4992969986</v>
      </c>
      <c r="E73" s="46"/>
      <c r="F73" s="43">
        <f>SUMPRODUCT(('KU Meter Schedule'!$F$4:$F$259=$A73)*($A73='KU Meter Schedule'!$EF$3:$FT$3)*("Virginia"='KU Meter Schedule'!$C$4:$C$259),('KU Meter Schedule'!$EF$4:$FT$259))</f>
        <v>0</v>
      </c>
      <c r="G73" s="44">
        <v>0</v>
      </c>
      <c r="H73" s="45">
        <f t="shared" si="8"/>
        <v>688400.68847646099</v>
      </c>
      <c r="I73" s="46"/>
      <c r="J73" s="43">
        <f>SUMPRODUCT(('LGE Meters Schedule'!$E$4:$E$90=$A73)*($A73='LGE Meters Schedule'!$DG$3:$EU$3),('LGE Meters Schedule'!$DG$4:$EU$90))</f>
        <v>0</v>
      </c>
      <c r="K73" s="44">
        <f>-ROUND(L72/COUNT($A73:$A$93),2)</f>
        <v>-201317.21</v>
      </c>
      <c r="L73" s="45">
        <f t="shared" si="9"/>
        <v>4026344.3000634089</v>
      </c>
      <c r="M73" s="46"/>
      <c r="N73" s="43">
        <f t="shared" si="4"/>
        <v>0</v>
      </c>
      <c r="O73" s="43">
        <f t="shared" si="5"/>
        <v>-671280.74</v>
      </c>
      <c r="P73" s="43">
        <f t="shared" si="6"/>
        <v>14114015.487836868</v>
      </c>
    </row>
    <row r="74" spans="1:19" x14ac:dyDescent="0.25">
      <c r="A74" s="33">
        <v>44805</v>
      </c>
      <c r="B74" s="43">
        <f>SUMPRODUCT(('KU Meter Schedule'!$F$4:$F$259=$A74)*($A74='KU Meter Schedule'!$EF$3:$FT$3)*("Kentucky"='KU Meter Schedule'!$C$4:$C$259),('KU Meter Schedule'!$EF$4:$FT$259))</f>
        <v>0</v>
      </c>
      <c r="C74" s="44">
        <f>-ROUND(D73/COUNT($A74:$A$93),2)</f>
        <v>-469963.52000000002</v>
      </c>
      <c r="D74" s="45">
        <f t="shared" si="7"/>
        <v>8929306.9792969991</v>
      </c>
      <c r="E74" s="46"/>
      <c r="F74" s="43">
        <f>SUMPRODUCT(('KU Meter Schedule'!$F$4:$F$259=$A74)*($A74='KU Meter Schedule'!$EF$3:$FT$3)*("Virginia"='KU Meter Schedule'!$C$4:$C$259),('KU Meter Schedule'!$EF$4:$FT$259))</f>
        <v>0</v>
      </c>
      <c r="G74" s="44">
        <v>0</v>
      </c>
      <c r="H74" s="45">
        <f t="shared" si="8"/>
        <v>688400.68847646099</v>
      </c>
      <c r="I74" s="46"/>
      <c r="J74" s="43">
        <f>SUMPRODUCT(('LGE Meters Schedule'!$E$4:$E$90=$A74)*($A74='LGE Meters Schedule'!$DG$3:$EU$3),('LGE Meters Schedule'!$DG$4:$EU$90))</f>
        <v>0</v>
      </c>
      <c r="K74" s="44">
        <f>-ROUND(L73/COUNT($A74:$A$93),2)</f>
        <v>-201317.22</v>
      </c>
      <c r="L74" s="45">
        <f t="shared" si="9"/>
        <v>3825027.0800634087</v>
      </c>
      <c r="M74" s="46"/>
      <c r="N74" s="43">
        <f t="shared" si="4"/>
        <v>0</v>
      </c>
      <c r="O74" s="43">
        <f t="shared" si="5"/>
        <v>-671280.74</v>
      </c>
      <c r="P74" s="43">
        <f t="shared" si="6"/>
        <v>13442734.747836867</v>
      </c>
    </row>
    <row r="75" spans="1:19" x14ac:dyDescent="0.25">
      <c r="A75" s="33">
        <v>44835</v>
      </c>
      <c r="B75" s="43">
        <f>SUMPRODUCT(('KU Meter Schedule'!$F$4:$F$259=$A75)*($A75='KU Meter Schedule'!$EF$3:$FT$3)*("Kentucky"='KU Meter Schedule'!$C$4:$C$259),('KU Meter Schedule'!$EF$4:$FT$259))</f>
        <v>0</v>
      </c>
      <c r="C75" s="44">
        <f>-ROUND(D74/COUNT($A75:$A$93),2)</f>
        <v>-469963.53</v>
      </c>
      <c r="D75" s="45">
        <f t="shared" si="7"/>
        <v>8459343.4492969997</v>
      </c>
      <c r="E75" s="46"/>
      <c r="F75" s="43">
        <f>SUMPRODUCT(('KU Meter Schedule'!$F$4:$F$259=$A75)*($A75='KU Meter Schedule'!$EF$3:$FT$3)*("Virginia"='KU Meter Schedule'!$C$4:$C$259),('KU Meter Schedule'!$EF$4:$FT$259))</f>
        <v>0</v>
      </c>
      <c r="G75" s="44">
        <v>0</v>
      </c>
      <c r="H75" s="45">
        <f t="shared" si="8"/>
        <v>688400.68847646099</v>
      </c>
      <c r="I75" s="46"/>
      <c r="J75" s="43">
        <f>SUMPRODUCT(('LGE Meters Schedule'!$E$4:$E$90=$A75)*($A75='LGE Meters Schedule'!$DG$3:$EU$3),('LGE Meters Schedule'!$DG$4:$EU$90))</f>
        <v>0</v>
      </c>
      <c r="K75" s="44">
        <f>-ROUND(L74/COUNT($A75:$A$93),2)</f>
        <v>-201317.21</v>
      </c>
      <c r="L75" s="45">
        <f t="shared" si="9"/>
        <v>3623709.8700634087</v>
      </c>
      <c r="M75" s="46"/>
      <c r="N75" s="43">
        <f t="shared" si="4"/>
        <v>0</v>
      </c>
      <c r="O75" s="43">
        <f t="shared" si="5"/>
        <v>-671280.74</v>
      </c>
      <c r="P75" s="43">
        <f t="shared" si="6"/>
        <v>12771454.007836871</v>
      </c>
    </row>
    <row r="76" spans="1:19" x14ac:dyDescent="0.25">
      <c r="A76" s="33">
        <v>44866</v>
      </c>
      <c r="B76" s="43">
        <f>SUMPRODUCT(('KU Meter Schedule'!$F$4:$F$259=$A76)*($A76='KU Meter Schedule'!$EF$3:$FT$3)*("Kentucky"='KU Meter Schedule'!$C$4:$C$259),('KU Meter Schedule'!$EF$4:$FT$259))</f>
        <v>0</v>
      </c>
      <c r="C76" s="44">
        <f>-ROUND(D75/COUNT($A76:$A$93),2)</f>
        <v>-469963.52000000002</v>
      </c>
      <c r="D76" s="45">
        <f t="shared" si="7"/>
        <v>7989379.9292970002</v>
      </c>
      <c r="E76" s="46"/>
      <c r="F76" s="43">
        <f>SUMPRODUCT(('KU Meter Schedule'!$F$4:$F$259=$A76)*($A76='KU Meter Schedule'!$EF$3:$FT$3)*("Virginia"='KU Meter Schedule'!$C$4:$C$259),('KU Meter Schedule'!$EF$4:$FT$259))</f>
        <v>0</v>
      </c>
      <c r="G76" s="44">
        <v>0</v>
      </c>
      <c r="H76" s="45">
        <f t="shared" si="8"/>
        <v>688400.68847646099</v>
      </c>
      <c r="I76" s="46"/>
      <c r="J76" s="43">
        <f>SUMPRODUCT(('LGE Meters Schedule'!$E$4:$E$90=$A76)*($A76='LGE Meters Schedule'!$DG$3:$EU$3),('LGE Meters Schedule'!$DG$4:$EU$90))</f>
        <v>0</v>
      </c>
      <c r="K76" s="44">
        <f>-ROUND(L75/COUNT($A76:$A$93),2)</f>
        <v>-201317.22</v>
      </c>
      <c r="L76" s="45">
        <f t="shared" si="9"/>
        <v>3422392.6500634085</v>
      </c>
      <c r="M76" s="46"/>
      <c r="N76" s="43">
        <f t="shared" si="4"/>
        <v>0</v>
      </c>
      <c r="O76" s="43">
        <f t="shared" si="5"/>
        <v>-671280.74</v>
      </c>
      <c r="P76" s="43">
        <f t="shared" si="6"/>
        <v>12100173.267836871</v>
      </c>
    </row>
    <row r="77" spans="1:19" x14ac:dyDescent="0.25">
      <c r="A77" s="33">
        <v>44896</v>
      </c>
      <c r="B77" s="43">
        <f>SUMPRODUCT(('KU Meter Schedule'!$F$4:$F$259=$A77)*($A77='KU Meter Schedule'!$EF$3:$FT$3)*("Kentucky"='KU Meter Schedule'!$C$4:$C$259),('KU Meter Schedule'!$EF$4:$FT$259))</f>
        <v>0</v>
      </c>
      <c r="C77" s="44">
        <f>-ROUND(D76/COUNT($A77:$A$93),2)</f>
        <v>-469963.53</v>
      </c>
      <c r="D77" s="45">
        <f t="shared" si="7"/>
        <v>7519416.3992969999</v>
      </c>
      <c r="E77" s="46"/>
      <c r="F77" s="43">
        <f>SUMPRODUCT(('KU Meter Schedule'!$F$4:$F$259=$A77)*($A77='KU Meter Schedule'!$EF$3:$FT$3)*("Virginia"='KU Meter Schedule'!$C$4:$C$259),('KU Meter Schedule'!$EF$4:$FT$259))</f>
        <v>0</v>
      </c>
      <c r="G77" s="44">
        <v>0</v>
      </c>
      <c r="H77" s="45">
        <f t="shared" si="8"/>
        <v>688400.68847646099</v>
      </c>
      <c r="I77" s="46"/>
      <c r="J77" s="43">
        <f>SUMPRODUCT(('LGE Meters Schedule'!$E$4:$E$90=$A77)*($A77='LGE Meters Schedule'!$DG$3:$EU$3),('LGE Meters Schedule'!$DG$4:$EU$90))</f>
        <v>0</v>
      </c>
      <c r="K77" s="44">
        <f>-ROUND(L76/COUNT($A77:$A$93),2)</f>
        <v>-201317.21</v>
      </c>
      <c r="L77" s="45">
        <f t="shared" si="9"/>
        <v>3221075.4400634086</v>
      </c>
      <c r="M77" s="46"/>
      <c r="N77" s="43">
        <f t="shared" ref="N77:N93" si="10">B77+F77+J77</f>
        <v>0</v>
      </c>
      <c r="O77" s="43">
        <f t="shared" ref="O77:O93" si="11">C77+G77+K77</f>
        <v>-671280.74</v>
      </c>
      <c r="P77" s="43">
        <f t="shared" ref="P77:P93" si="12">D77+H77+L77</f>
        <v>11428892.52783687</v>
      </c>
      <c r="S77" s="34"/>
    </row>
    <row r="78" spans="1:19" x14ac:dyDescent="0.25">
      <c r="A78" s="33">
        <v>44927</v>
      </c>
      <c r="B78" s="43">
        <f>SUMPRODUCT(('KU Meter Schedule'!$F$4:$F$259=$A78)*($A78='KU Meter Schedule'!$EF$3:$FT$3)*("Kentucky"='KU Meter Schedule'!$C$4:$C$259),('KU Meter Schedule'!$EF$4:$FT$259))</f>
        <v>0</v>
      </c>
      <c r="C78" s="44">
        <f>-ROUND(D77/COUNT($A78:$A$93),2)</f>
        <v>-469963.52000000002</v>
      </c>
      <c r="D78" s="45">
        <f t="shared" ref="D78:D93" si="13">B78+C78+D77</f>
        <v>7049452.8792969994</v>
      </c>
      <c r="E78" s="46"/>
      <c r="F78" s="43">
        <f>SUMPRODUCT(('KU Meter Schedule'!$F$4:$F$259=$A78)*($A78='KU Meter Schedule'!$EF$3:$FT$3)*("Virginia"='KU Meter Schedule'!$C$4:$C$259),('KU Meter Schedule'!$EF$4:$FT$259))</f>
        <v>0</v>
      </c>
      <c r="G78" s="44">
        <v>0</v>
      </c>
      <c r="H78" s="45">
        <f t="shared" ref="H78:H93" si="14">F78+G78+H77</f>
        <v>688400.68847646099</v>
      </c>
      <c r="I78" s="46"/>
      <c r="J78" s="43">
        <f>SUMPRODUCT(('LGE Meters Schedule'!$E$4:$E$90=$A78)*($A78='LGE Meters Schedule'!$DG$3:$EU$3),('LGE Meters Schedule'!$DG$4:$EU$90))</f>
        <v>0</v>
      </c>
      <c r="K78" s="44">
        <f>-ROUND(L77/COUNT($A78:$A$93),2)</f>
        <v>-201317.22</v>
      </c>
      <c r="L78" s="45">
        <f t="shared" ref="L78:L93" si="15">J78+K78+L77</f>
        <v>3019758.2200634084</v>
      </c>
      <c r="M78" s="46"/>
      <c r="N78" s="43">
        <f t="shared" si="10"/>
        <v>0</v>
      </c>
      <c r="O78" s="43">
        <f t="shared" si="11"/>
        <v>-671280.74</v>
      </c>
      <c r="P78" s="43">
        <f t="shared" si="12"/>
        <v>10757611.787836868</v>
      </c>
    </row>
    <row r="79" spans="1:19" x14ac:dyDescent="0.25">
      <c r="A79" s="33">
        <v>44958</v>
      </c>
      <c r="B79" s="43">
        <f>SUMPRODUCT(('KU Meter Schedule'!$F$4:$F$259=$A79)*($A79='KU Meter Schedule'!$EF$3:$FT$3)*("Kentucky"='KU Meter Schedule'!$C$4:$C$259),('KU Meter Schedule'!$EF$4:$FT$259))</f>
        <v>0</v>
      </c>
      <c r="C79" s="44">
        <f>-ROUND(D78/COUNT($A79:$A$93),2)</f>
        <v>-469963.53</v>
      </c>
      <c r="D79" s="45">
        <f t="shared" si="13"/>
        <v>6579489.3492969992</v>
      </c>
      <c r="E79" s="46"/>
      <c r="F79" s="43">
        <f>SUMPRODUCT(('KU Meter Schedule'!$F$4:$F$259=$A79)*($A79='KU Meter Schedule'!$EF$3:$FT$3)*("Virginia"='KU Meter Schedule'!$C$4:$C$259),('KU Meter Schedule'!$EF$4:$FT$259))</f>
        <v>0</v>
      </c>
      <c r="G79" s="44">
        <v>0</v>
      </c>
      <c r="H79" s="45">
        <f t="shared" si="14"/>
        <v>688400.68847646099</v>
      </c>
      <c r="I79" s="46"/>
      <c r="J79" s="43">
        <f>SUMPRODUCT(('LGE Meters Schedule'!$E$4:$E$90=$A79)*($A79='LGE Meters Schedule'!$DG$3:$EU$3),('LGE Meters Schedule'!$DG$4:$EU$90))</f>
        <v>0</v>
      </c>
      <c r="K79" s="44">
        <f>-ROUND(L78/COUNT($A79:$A$93),2)</f>
        <v>-201317.21</v>
      </c>
      <c r="L79" s="45">
        <f t="shared" si="15"/>
        <v>2818441.0100634084</v>
      </c>
      <c r="M79" s="46"/>
      <c r="N79" s="43">
        <f t="shared" si="10"/>
        <v>0</v>
      </c>
      <c r="O79" s="43">
        <f t="shared" si="11"/>
        <v>-671280.74</v>
      </c>
      <c r="P79" s="43">
        <f t="shared" si="12"/>
        <v>10086331.047836868</v>
      </c>
    </row>
    <row r="80" spans="1:19" x14ac:dyDescent="0.25">
      <c r="A80" s="33">
        <v>44986</v>
      </c>
      <c r="B80" s="43">
        <f>SUMPRODUCT(('KU Meter Schedule'!$F$4:$F$259=$A80)*($A80='KU Meter Schedule'!$EF$3:$FT$3)*("Kentucky"='KU Meter Schedule'!$C$4:$C$259),('KU Meter Schedule'!$EF$4:$FT$259))</f>
        <v>0</v>
      </c>
      <c r="C80" s="44">
        <f>-ROUND(D79/COUNT($A80:$A$93),2)</f>
        <v>-469963.52000000002</v>
      </c>
      <c r="D80" s="45">
        <f t="shared" si="13"/>
        <v>6109525.8292969987</v>
      </c>
      <c r="E80" s="46"/>
      <c r="F80" s="43">
        <f>SUMPRODUCT(('KU Meter Schedule'!$F$4:$F$259=$A80)*($A80='KU Meter Schedule'!$EF$3:$FT$3)*("Virginia"='KU Meter Schedule'!$C$4:$C$259),('KU Meter Schedule'!$EF$4:$FT$259))</f>
        <v>0</v>
      </c>
      <c r="G80" s="44">
        <v>0</v>
      </c>
      <c r="H80" s="45">
        <f t="shared" si="14"/>
        <v>688400.68847646099</v>
      </c>
      <c r="I80" s="46"/>
      <c r="J80" s="43">
        <f>SUMPRODUCT(('LGE Meters Schedule'!$E$4:$E$90=$A80)*($A80='LGE Meters Schedule'!$DG$3:$EU$3),('LGE Meters Schedule'!$DG$4:$EU$90))</f>
        <v>0</v>
      </c>
      <c r="K80" s="44">
        <f>-ROUND(L79/COUNT($A80:$A$93),2)</f>
        <v>-201317.22</v>
      </c>
      <c r="L80" s="45">
        <f t="shared" si="15"/>
        <v>2617123.7900634082</v>
      </c>
      <c r="M80" s="46"/>
      <c r="N80" s="43">
        <f t="shared" si="10"/>
        <v>0</v>
      </c>
      <c r="O80" s="43">
        <f t="shared" si="11"/>
        <v>-671280.74</v>
      </c>
      <c r="P80" s="43">
        <f t="shared" si="12"/>
        <v>9415050.3078368679</v>
      </c>
    </row>
    <row r="81" spans="1:19" x14ac:dyDescent="0.25">
      <c r="A81" s="33">
        <v>45017</v>
      </c>
      <c r="B81" s="43">
        <f>SUMPRODUCT(('KU Meter Schedule'!$F$4:$F$259=$A81)*($A81='KU Meter Schedule'!$EF$3:$FT$3)*("Kentucky"='KU Meter Schedule'!$C$4:$C$259),('KU Meter Schedule'!$EF$4:$FT$259))</f>
        <v>0</v>
      </c>
      <c r="C81" s="44">
        <f>-ROUND(D80/COUNT($A81:$A$93),2)</f>
        <v>-469963.53</v>
      </c>
      <c r="D81" s="45">
        <f t="shared" si="13"/>
        <v>5639562.2992969984</v>
      </c>
      <c r="E81" s="46"/>
      <c r="F81" s="43">
        <f>SUMPRODUCT(('KU Meter Schedule'!$F$4:$F$259=$A81)*($A81='KU Meter Schedule'!$EF$3:$FT$3)*("Virginia"='KU Meter Schedule'!$C$4:$C$259),('KU Meter Schedule'!$EF$4:$FT$259))</f>
        <v>0</v>
      </c>
      <c r="G81" s="44">
        <v>0</v>
      </c>
      <c r="H81" s="45">
        <f t="shared" si="14"/>
        <v>688400.68847646099</v>
      </c>
      <c r="I81" s="46"/>
      <c r="J81" s="43">
        <f>SUMPRODUCT(('LGE Meters Schedule'!$E$4:$E$90=$A81)*($A81='LGE Meters Schedule'!$DG$3:$EU$3),('LGE Meters Schedule'!$DG$4:$EU$90))</f>
        <v>0</v>
      </c>
      <c r="K81" s="44">
        <f>-ROUND(L80/COUNT($A81:$A$93),2)</f>
        <v>-201317.21</v>
      </c>
      <c r="L81" s="45">
        <f t="shared" si="15"/>
        <v>2415806.5800634082</v>
      </c>
      <c r="M81" s="46"/>
      <c r="N81" s="43">
        <f t="shared" si="10"/>
        <v>0</v>
      </c>
      <c r="O81" s="43">
        <f t="shared" si="11"/>
        <v>-671280.74</v>
      </c>
      <c r="P81" s="43">
        <f t="shared" si="12"/>
        <v>8743769.5678368676</v>
      </c>
    </row>
    <row r="82" spans="1:19" x14ac:dyDescent="0.25">
      <c r="A82" s="33">
        <v>45047</v>
      </c>
      <c r="B82" s="43">
        <f>SUMPRODUCT(('KU Meter Schedule'!$F$4:$F$259=$A82)*($A82='KU Meter Schedule'!$EF$3:$FT$3)*("Kentucky"='KU Meter Schedule'!$C$4:$C$259),('KU Meter Schedule'!$EF$4:$FT$259))</f>
        <v>0</v>
      </c>
      <c r="C82" s="44">
        <f>-ROUND(D81/COUNT($A82:$A$93),2)</f>
        <v>-469963.52000000002</v>
      </c>
      <c r="D82" s="45">
        <f t="shared" si="13"/>
        <v>5169598.7792969979</v>
      </c>
      <c r="E82" s="46"/>
      <c r="F82" s="43">
        <f>SUMPRODUCT(('KU Meter Schedule'!$F$4:$F$259=$A82)*($A82='KU Meter Schedule'!$EF$3:$FT$3)*("Virginia"='KU Meter Schedule'!$C$4:$C$259),('KU Meter Schedule'!$EF$4:$FT$259))</f>
        <v>0</v>
      </c>
      <c r="G82" s="44">
        <v>0</v>
      </c>
      <c r="H82" s="45">
        <f t="shared" si="14"/>
        <v>688400.68847646099</v>
      </c>
      <c r="I82" s="46"/>
      <c r="J82" s="43">
        <f>SUMPRODUCT(('LGE Meters Schedule'!$E$4:$E$90=$A82)*($A82='LGE Meters Schedule'!$DG$3:$EU$3),('LGE Meters Schedule'!$DG$4:$EU$90))</f>
        <v>0</v>
      </c>
      <c r="K82" s="44">
        <f>-ROUND(L81/COUNT($A82:$A$93),2)</f>
        <v>-201317.22</v>
      </c>
      <c r="L82" s="45">
        <f t="shared" si="15"/>
        <v>2214489.360063408</v>
      </c>
      <c r="M82" s="46"/>
      <c r="N82" s="43">
        <f t="shared" si="10"/>
        <v>0</v>
      </c>
      <c r="O82" s="43">
        <f t="shared" si="11"/>
        <v>-671280.74</v>
      </c>
      <c r="P82" s="43">
        <f t="shared" si="12"/>
        <v>8072488.8278368674</v>
      </c>
    </row>
    <row r="83" spans="1:19" x14ac:dyDescent="0.25">
      <c r="A83" s="33">
        <v>45078</v>
      </c>
      <c r="B83" s="43">
        <f>SUMPRODUCT(('KU Meter Schedule'!$F$4:$F$259=$A83)*($A83='KU Meter Schedule'!$EF$3:$FT$3)*("Kentucky"='KU Meter Schedule'!$C$4:$C$259),('KU Meter Schedule'!$EF$4:$FT$259))</f>
        <v>0</v>
      </c>
      <c r="C83" s="44">
        <f>-ROUND(D82/COUNT($A83:$A$93),2)</f>
        <v>-469963.53</v>
      </c>
      <c r="D83" s="45">
        <f t="shared" si="13"/>
        <v>4699635.2492969977</v>
      </c>
      <c r="E83" s="46"/>
      <c r="F83" s="43">
        <f>SUMPRODUCT(('KU Meter Schedule'!$F$4:$F$259=$A83)*($A83='KU Meter Schedule'!$EF$3:$FT$3)*("Virginia"='KU Meter Schedule'!$C$4:$C$259),('KU Meter Schedule'!$EF$4:$FT$259))</f>
        <v>0</v>
      </c>
      <c r="G83" s="44">
        <v>0</v>
      </c>
      <c r="H83" s="45">
        <f t="shared" si="14"/>
        <v>688400.68847646099</v>
      </c>
      <c r="I83" s="46"/>
      <c r="J83" s="43">
        <f>SUMPRODUCT(('LGE Meters Schedule'!$E$4:$E$90=$A83)*($A83='LGE Meters Schedule'!$DG$3:$EU$3),('LGE Meters Schedule'!$DG$4:$EU$90))</f>
        <v>0</v>
      </c>
      <c r="K83" s="44">
        <f>-ROUND(L82/COUNT($A83:$A$93),2)</f>
        <v>-201317.21</v>
      </c>
      <c r="L83" s="45">
        <f t="shared" si="15"/>
        <v>2013172.1500634081</v>
      </c>
      <c r="M83" s="46"/>
      <c r="N83" s="43">
        <f t="shared" si="10"/>
        <v>0</v>
      </c>
      <c r="O83" s="43">
        <f t="shared" si="11"/>
        <v>-671280.74</v>
      </c>
      <c r="P83" s="43">
        <f t="shared" si="12"/>
        <v>7401208.0878368672</v>
      </c>
    </row>
    <row r="84" spans="1:19" x14ac:dyDescent="0.25">
      <c r="A84" s="33">
        <v>45108</v>
      </c>
      <c r="B84" s="43">
        <f>SUMPRODUCT(('KU Meter Schedule'!$F$4:$F$259=$A84)*($A84='KU Meter Schedule'!$EF$3:$FT$3)*("Kentucky"='KU Meter Schedule'!$C$4:$C$259),('KU Meter Schedule'!$EF$4:$FT$259))</f>
        <v>0</v>
      </c>
      <c r="C84" s="44">
        <f>-ROUND(D83/COUNT($A84:$A$93),2)</f>
        <v>-469963.52000000002</v>
      </c>
      <c r="D84" s="45">
        <f t="shared" si="13"/>
        <v>4229671.7292969972</v>
      </c>
      <c r="E84" s="46"/>
      <c r="F84" s="43">
        <f>SUMPRODUCT(('KU Meter Schedule'!$F$4:$F$259=$A84)*($A84='KU Meter Schedule'!$EF$3:$FT$3)*("Virginia"='KU Meter Schedule'!$C$4:$C$259),('KU Meter Schedule'!$EF$4:$FT$259))</f>
        <v>0</v>
      </c>
      <c r="G84" s="44">
        <v>0</v>
      </c>
      <c r="H84" s="45">
        <f t="shared" si="14"/>
        <v>688400.68847646099</v>
      </c>
      <c r="I84" s="46"/>
      <c r="J84" s="43">
        <f>SUMPRODUCT(('LGE Meters Schedule'!$E$4:$E$90=$A84)*($A84='LGE Meters Schedule'!$DG$3:$EU$3),('LGE Meters Schedule'!$DG$4:$EU$90))</f>
        <v>0</v>
      </c>
      <c r="K84" s="44">
        <f>-ROUND(L83/COUNT($A84:$A$93),2)</f>
        <v>-201317.22</v>
      </c>
      <c r="L84" s="45">
        <f t="shared" si="15"/>
        <v>1811854.9300634081</v>
      </c>
      <c r="M84" s="46"/>
      <c r="N84" s="43">
        <f t="shared" si="10"/>
        <v>0</v>
      </c>
      <c r="O84" s="43">
        <f t="shared" si="11"/>
        <v>-671280.74</v>
      </c>
      <c r="P84" s="43">
        <f t="shared" si="12"/>
        <v>6729927.347836866</v>
      </c>
    </row>
    <row r="85" spans="1:19" x14ac:dyDescent="0.25">
      <c r="A85" s="33">
        <v>45139</v>
      </c>
      <c r="B85" s="43">
        <f>SUMPRODUCT(('KU Meter Schedule'!$F$4:$F$259=$A85)*($A85='KU Meter Schedule'!$EF$3:$FT$3)*("Kentucky"='KU Meter Schedule'!$C$4:$C$259),('KU Meter Schedule'!$EF$4:$FT$259))</f>
        <v>0</v>
      </c>
      <c r="C85" s="44">
        <f>-ROUND(D84/COUNT($A85:$A$93),2)</f>
        <v>-469963.53</v>
      </c>
      <c r="D85" s="45">
        <f t="shared" si="13"/>
        <v>3759708.1992969969</v>
      </c>
      <c r="E85" s="46"/>
      <c r="F85" s="43">
        <f>SUMPRODUCT(('KU Meter Schedule'!$F$4:$F$259=$A85)*($A85='KU Meter Schedule'!$EF$3:$FT$3)*("Virginia"='KU Meter Schedule'!$C$4:$C$259),('KU Meter Schedule'!$EF$4:$FT$259))</f>
        <v>0</v>
      </c>
      <c r="G85" s="44">
        <v>0</v>
      </c>
      <c r="H85" s="45">
        <f t="shared" si="14"/>
        <v>688400.68847646099</v>
      </c>
      <c r="I85" s="46"/>
      <c r="J85" s="43">
        <f>SUMPRODUCT(('LGE Meters Schedule'!$E$4:$E$90=$A85)*($A85='LGE Meters Schedule'!$DG$3:$EU$3),('LGE Meters Schedule'!$DG$4:$EU$90))</f>
        <v>0</v>
      </c>
      <c r="K85" s="44">
        <f>-ROUND(L84/COUNT($A85:$A$93),2)</f>
        <v>-201317.21</v>
      </c>
      <c r="L85" s="45">
        <f t="shared" si="15"/>
        <v>1610537.7200634081</v>
      </c>
      <c r="M85" s="46"/>
      <c r="N85" s="43">
        <f t="shared" si="10"/>
        <v>0</v>
      </c>
      <c r="O85" s="43">
        <f t="shared" si="11"/>
        <v>-671280.74</v>
      </c>
      <c r="P85" s="43">
        <f t="shared" si="12"/>
        <v>6058646.6078368658</v>
      </c>
    </row>
    <row r="86" spans="1:19" x14ac:dyDescent="0.25">
      <c r="A86" s="33">
        <v>45170</v>
      </c>
      <c r="B86" s="43">
        <f>SUMPRODUCT(('KU Meter Schedule'!$F$4:$F$259=$A86)*($A86='KU Meter Schedule'!$EF$3:$FT$3)*("Kentucky"='KU Meter Schedule'!$C$4:$C$259),('KU Meter Schedule'!$EF$4:$FT$259))</f>
        <v>0</v>
      </c>
      <c r="C86" s="44">
        <f>-ROUND(D85/COUNT($A86:$A$93),2)</f>
        <v>-469963.52000000002</v>
      </c>
      <c r="D86" s="45">
        <f t="shared" si="13"/>
        <v>3289744.6792969969</v>
      </c>
      <c r="E86" s="46"/>
      <c r="F86" s="43">
        <f>SUMPRODUCT(('KU Meter Schedule'!$F$4:$F$259=$A86)*($A86='KU Meter Schedule'!$EF$3:$FT$3)*("Virginia"='KU Meter Schedule'!$C$4:$C$259),('KU Meter Schedule'!$EF$4:$FT$259))</f>
        <v>0</v>
      </c>
      <c r="G86" s="44">
        <v>0</v>
      </c>
      <c r="H86" s="45">
        <f t="shared" si="14"/>
        <v>688400.68847646099</v>
      </c>
      <c r="I86" s="46"/>
      <c r="J86" s="43">
        <f>SUMPRODUCT(('LGE Meters Schedule'!$E$4:$E$90=$A86)*($A86='LGE Meters Schedule'!$DG$3:$EU$3),('LGE Meters Schedule'!$DG$4:$EU$90))</f>
        <v>0</v>
      </c>
      <c r="K86" s="44">
        <f>-ROUND(L85/COUNT($A86:$A$93),2)</f>
        <v>-201317.22</v>
      </c>
      <c r="L86" s="45">
        <f t="shared" si="15"/>
        <v>1409220.5000634082</v>
      </c>
      <c r="M86" s="46"/>
      <c r="N86" s="43">
        <f t="shared" si="10"/>
        <v>0</v>
      </c>
      <c r="O86" s="43">
        <f t="shared" si="11"/>
        <v>-671280.74</v>
      </c>
      <c r="P86" s="43">
        <f t="shared" si="12"/>
        <v>5387365.8678368665</v>
      </c>
    </row>
    <row r="87" spans="1:19" x14ac:dyDescent="0.25">
      <c r="A87" s="33">
        <v>45200</v>
      </c>
      <c r="B87" s="43">
        <f>SUMPRODUCT(('KU Meter Schedule'!$F$4:$F$259=$A87)*($A87='KU Meter Schedule'!$EF$3:$FT$3)*("Kentucky"='KU Meter Schedule'!$C$4:$C$259),('KU Meter Schedule'!$EF$4:$FT$259))</f>
        <v>0</v>
      </c>
      <c r="C87" s="44">
        <f>-ROUND(D86/COUNT($A87:$A$93),2)</f>
        <v>-469963.53</v>
      </c>
      <c r="D87" s="45">
        <f t="shared" si="13"/>
        <v>2819781.1492969971</v>
      </c>
      <c r="E87" s="46"/>
      <c r="F87" s="43">
        <f>SUMPRODUCT(('KU Meter Schedule'!$F$4:$F$259=$A87)*($A87='KU Meter Schedule'!$EF$3:$FT$3)*("Virginia"='KU Meter Schedule'!$C$4:$C$259),('KU Meter Schedule'!$EF$4:$FT$259))</f>
        <v>0</v>
      </c>
      <c r="G87" s="44">
        <v>0</v>
      </c>
      <c r="H87" s="45">
        <f t="shared" si="14"/>
        <v>688400.68847646099</v>
      </c>
      <c r="I87" s="46"/>
      <c r="J87" s="43">
        <f>SUMPRODUCT(('LGE Meters Schedule'!$E$4:$E$90=$A87)*($A87='LGE Meters Schedule'!$DG$3:$EU$3),('LGE Meters Schedule'!$DG$4:$EU$90))</f>
        <v>0</v>
      </c>
      <c r="K87" s="44">
        <f>-ROUND(L86/COUNT($A87:$A$93),2)</f>
        <v>-201317.21</v>
      </c>
      <c r="L87" s="45">
        <f t="shared" si="15"/>
        <v>1207903.2900634082</v>
      </c>
      <c r="M87" s="46"/>
      <c r="N87" s="43">
        <f t="shared" si="10"/>
        <v>0</v>
      </c>
      <c r="O87" s="43">
        <f t="shared" si="11"/>
        <v>-671280.74</v>
      </c>
      <c r="P87" s="43">
        <f t="shared" si="12"/>
        <v>4716085.1278368663</v>
      </c>
    </row>
    <row r="88" spans="1:19" x14ac:dyDescent="0.25">
      <c r="A88" s="33">
        <v>45231</v>
      </c>
      <c r="B88" s="43">
        <f>SUMPRODUCT(('KU Meter Schedule'!$F$4:$F$259=$A88)*($A88='KU Meter Schedule'!$EF$3:$FT$3)*("Kentucky"='KU Meter Schedule'!$C$4:$C$259),('KU Meter Schedule'!$EF$4:$FT$259))</f>
        <v>0</v>
      </c>
      <c r="C88" s="44">
        <f>-ROUND(D87/COUNT($A88:$A$93),2)</f>
        <v>-469963.52000000002</v>
      </c>
      <c r="D88" s="45">
        <f t="shared" si="13"/>
        <v>2349817.6292969971</v>
      </c>
      <c r="E88" s="46"/>
      <c r="F88" s="43">
        <f>SUMPRODUCT(('KU Meter Schedule'!$F$4:$F$259=$A88)*($A88='KU Meter Schedule'!$EF$3:$FT$3)*("Virginia"='KU Meter Schedule'!$C$4:$C$259),('KU Meter Schedule'!$EF$4:$FT$259))</f>
        <v>0</v>
      </c>
      <c r="G88" s="44">
        <v>0</v>
      </c>
      <c r="H88" s="45">
        <f t="shared" si="14"/>
        <v>688400.68847646099</v>
      </c>
      <c r="I88" s="46"/>
      <c r="J88" s="43">
        <f>SUMPRODUCT(('LGE Meters Schedule'!$E$4:$E$90=$A88)*($A88='LGE Meters Schedule'!$DG$3:$EU$3),('LGE Meters Schedule'!$DG$4:$EU$90))</f>
        <v>0</v>
      </c>
      <c r="K88" s="44">
        <f>-ROUND(L87/COUNT($A88:$A$93),2)</f>
        <v>-201317.22</v>
      </c>
      <c r="L88" s="45">
        <f t="shared" si="15"/>
        <v>1006586.0700634082</v>
      </c>
      <c r="M88" s="46"/>
      <c r="N88" s="43">
        <f t="shared" si="10"/>
        <v>0</v>
      </c>
      <c r="O88" s="43">
        <f t="shared" si="11"/>
        <v>-671280.74</v>
      </c>
      <c r="P88" s="43">
        <f t="shared" si="12"/>
        <v>4044804.3878368661</v>
      </c>
    </row>
    <row r="89" spans="1:19" x14ac:dyDescent="0.25">
      <c r="A89" s="33">
        <v>45261</v>
      </c>
      <c r="B89" s="43">
        <f>SUMPRODUCT(('KU Meter Schedule'!$F$4:$F$259=$A89)*($A89='KU Meter Schedule'!$EF$3:$FT$3)*("Kentucky"='KU Meter Schedule'!$C$4:$C$259),('KU Meter Schedule'!$EF$4:$FT$259))</f>
        <v>0</v>
      </c>
      <c r="C89" s="44">
        <f>-ROUND(D88/COUNT($A89:$A$93),2)</f>
        <v>-469963.53</v>
      </c>
      <c r="D89" s="45">
        <f t="shared" si="13"/>
        <v>1879854.0992969971</v>
      </c>
      <c r="E89" s="46"/>
      <c r="F89" s="43">
        <f>SUMPRODUCT(('KU Meter Schedule'!$F$4:$F$259=$A89)*($A89='KU Meter Schedule'!$EF$3:$FT$3)*("Virginia"='KU Meter Schedule'!$C$4:$C$259),('KU Meter Schedule'!$EF$4:$FT$259))</f>
        <v>0</v>
      </c>
      <c r="G89" s="44">
        <v>0</v>
      </c>
      <c r="H89" s="45">
        <f t="shared" si="14"/>
        <v>688400.68847646099</v>
      </c>
      <c r="I89" s="46"/>
      <c r="J89" s="43">
        <f>SUMPRODUCT(('LGE Meters Schedule'!$E$4:$E$90=$A89)*($A89='LGE Meters Schedule'!$DG$3:$EU$3),('LGE Meters Schedule'!$DG$4:$EU$90))</f>
        <v>0</v>
      </c>
      <c r="K89" s="44">
        <f>-ROUND(L88/COUNT($A89:$A$93),2)</f>
        <v>-201317.21</v>
      </c>
      <c r="L89" s="45">
        <f t="shared" si="15"/>
        <v>805268.86006340827</v>
      </c>
      <c r="M89" s="46"/>
      <c r="N89" s="43">
        <f t="shared" si="10"/>
        <v>0</v>
      </c>
      <c r="O89" s="43">
        <f t="shared" si="11"/>
        <v>-671280.74</v>
      </c>
      <c r="P89" s="43">
        <f t="shared" si="12"/>
        <v>3373523.6478368668</v>
      </c>
      <c r="S89" s="34"/>
    </row>
    <row r="90" spans="1:19" x14ac:dyDescent="0.25">
      <c r="A90" s="33">
        <v>45292</v>
      </c>
      <c r="B90" s="43">
        <f>SUMPRODUCT(('KU Meter Schedule'!$F$4:$F$259=$A90)*($A90='KU Meter Schedule'!$EF$3:$FT$3)*("Kentucky"='KU Meter Schedule'!$C$4:$C$259),('KU Meter Schedule'!$EF$4:$FT$259))</f>
        <v>0</v>
      </c>
      <c r="C90" s="44">
        <f>-ROUND(D89/COUNT($A90:$A$93),2)</f>
        <v>-469963.52000000002</v>
      </c>
      <c r="D90" s="45">
        <f t="shared" si="13"/>
        <v>1409890.579296997</v>
      </c>
      <c r="E90" s="46"/>
      <c r="F90" s="43">
        <f>SUMPRODUCT(('KU Meter Schedule'!$F$4:$F$259=$A90)*($A90='KU Meter Schedule'!$EF$3:$FT$3)*("Virginia"='KU Meter Schedule'!$C$4:$C$259),('KU Meter Schedule'!$EF$4:$FT$259))</f>
        <v>0</v>
      </c>
      <c r="G90" s="44">
        <v>0</v>
      </c>
      <c r="H90" s="45">
        <f t="shared" si="14"/>
        <v>688400.68847646099</v>
      </c>
      <c r="I90" s="46"/>
      <c r="J90" s="43">
        <f>SUMPRODUCT(('LGE Meters Schedule'!$E$4:$E$90=$A90)*($A90='LGE Meters Schedule'!$DG$3:$EU$3),('LGE Meters Schedule'!$DG$4:$EU$90))</f>
        <v>0</v>
      </c>
      <c r="K90" s="44">
        <f>-ROUND(L89/COUNT($A90:$A$93),2)</f>
        <v>-201317.22</v>
      </c>
      <c r="L90" s="45">
        <f t="shared" si="15"/>
        <v>603951.6400634083</v>
      </c>
      <c r="M90" s="46"/>
      <c r="N90" s="43">
        <f t="shared" si="10"/>
        <v>0</v>
      </c>
      <c r="O90" s="43">
        <f t="shared" si="11"/>
        <v>-671280.74</v>
      </c>
      <c r="P90" s="43">
        <f t="shared" si="12"/>
        <v>2702242.9078368661</v>
      </c>
    </row>
    <row r="91" spans="1:19" x14ac:dyDescent="0.25">
      <c r="A91" s="33">
        <v>45323</v>
      </c>
      <c r="B91" s="43">
        <f>SUMPRODUCT(('KU Meter Schedule'!$F$4:$F$259=$A91)*($A91='KU Meter Schedule'!$EF$3:$FT$3)*("Kentucky"='KU Meter Schedule'!$C$4:$C$259),('KU Meter Schedule'!$EF$4:$FT$259))</f>
        <v>0</v>
      </c>
      <c r="C91" s="44">
        <f>-ROUND(D90/COUNT($A91:$A$93),2)</f>
        <v>-469963.53</v>
      </c>
      <c r="D91" s="45">
        <f t="shared" si="13"/>
        <v>939927.04929699702</v>
      </c>
      <c r="E91" s="46"/>
      <c r="F91" s="43">
        <f>SUMPRODUCT(('KU Meter Schedule'!$F$4:$F$259=$A91)*($A91='KU Meter Schedule'!$EF$3:$FT$3)*("Virginia"='KU Meter Schedule'!$C$4:$C$259),('KU Meter Schedule'!$EF$4:$FT$259))</f>
        <v>0</v>
      </c>
      <c r="G91" s="44">
        <v>0</v>
      </c>
      <c r="H91" s="45">
        <f t="shared" si="14"/>
        <v>688400.68847646099</v>
      </c>
      <c r="I91" s="46"/>
      <c r="J91" s="43">
        <f>SUMPRODUCT(('LGE Meters Schedule'!$E$4:$E$90=$A91)*($A91='LGE Meters Schedule'!$DG$3:$EU$3),('LGE Meters Schedule'!$DG$4:$EU$90))</f>
        <v>0</v>
      </c>
      <c r="K91" s="44">
        <f>-ROUND(L90/COUNT($A91:$A$93),2)</f>
        <v>-201317.21</v>
      </c>
      <c r="L91" s="45">
        <f t="shared" si="15"/>
        <v>402634.43006340833</v>
      </c>
      <c r="M91" s="46"/>
      <c r="N91" s="43">
        <f t="shared" si="10"/>
        <v>0</v>
      </c>
      <c r="O91" s="43">
        <f t="shared" si="11"/>
        <v>-671280.74</v>
      </c>
      <c r="P91" s="43">
        <f t="shared" si="12"/>
        <v>2030962.1678368663</v>
      </c>
    </row>
    <row r="92" spans="1:19" x14ac:dyDescent="0.25">
      <c r="A92" s="33">
        <v>45352</v>
      </c>
      <c r="B92" s="43">
        <f>SUMPRODUCT(('KU Meter Schedule'!$F$4:$F$259=$A92)*($A92='KU Meter Schedule'!$EF$3:$FT$3)*("Kentucky"='KU Meter Schedule'!$C$4:$C$259),('KU Meter Schedule'!$EF$4:$FT$259))</f>
        <v>0</v>
      </c>
      <c r="C92" s="44">
        <f>-ROUND(D91/COUNT($A92:$A$93),2)</f>
        <v>-469963.52000000002</v>
      </c>
      <c r="D92" s="45">
        <f t="shared" si="13"/>
        <v>469963.529296997</v>
      </c>
      <c r="E92" s="46"/>
      <c r="F92" s="43">
        <f>SUMPRODUCT(('KU Meter Schedule'!$F$4:$F$259=$A92)*($A92='KU Meter Schedule'!$EF$3:$FT$3)*("Virginia"='KU Meter Schedule'!$C$4:$C$259),('KU Meter Schedule'!$EF$4:$FT$259))</f>
        <v>0</v>
      </c>
      <c r="G92" s="44">
        <v>0</v>
      </c>
      <c r="H92" s="45">
        <f t="shared" si="14"/>
        <v>688400.68847646099</v>
      </c>
      <c r="I92" s="46"/>
      <c r="J92" s="43">
        <f>SUMPRODUCT(('LGE Meters Schedule'!$E$4:$E$90=$A92)*($A92='LGE Meters Schedule'!$DG$3:$EU$3),('LGE Meters Schedule'!$DG$4:$EU$90))</f>
        <v>0</v>
      </c>
      <c r="K92" s="44">
        <f>-ROUND(L91/COUNT($A92:$A$93),2)</f>
        <v>-201317.22</v>
      </c>
      <c r="L92" s="45">
        <f t="shared" si="15"/>
        <v>201317.21006340833</v>
      </c>
      <c r="M92" s="46"/>
      <c r="N92" s="43">
        <f t="shared" si="10"/>
        <v>0</v>
      </c>
      <c r="O92" s="43">
        <f t="shared" si="11"/>
        <v>-671280.74</v>
      </c>
      <c r="P92" s="43">
        <f t="shared" si="12"/>
        <v>1359681.4278368664</v>
      </c>
    </row>
    <row r="93" spans="1:19" x14ac:dyDescent="0.25">
      <c r="A93" s="33">
        <v>45383</v>
      </c>
      <c r="B93" s="43">
        <f>SUMPRODUCT(('KU Meter Schedule'!$F$4:$F$259=$A93)*($A93='KU Meter Schedule'!$EF$3:$FT$3)*("Kentucky"='KU Meter Schedule'!$C$4:$C$259),('KU Meter Schedule'!$EF$4:$FT$259))</f>
        <v>0</v>
      </c>
      <c r="C93" s="44">
        <f>-ROUND(D92/COUNT($A93:$A$93),2)</f>
        <v>-469963.53</v>
      </c>
      <c r="D93" s="45">
        <f t="shared" si="13"/>
        <v>-7.0300302468240261E-4</v>
      </c>
      <c r="E93" s="46"/>
      <c r="F93" s="43">
        <f>SUMPRODUCT(('KU Meter Schedule'!$F$4:$F$259=$A93)*($A93='KU Meter Schedule'!$EF$3:$FT$3)*("Virginia"='KU Meter Schedule'!$C$4:$C$259),('KU Meter Schedule'!$EF$4:$FT$259))</f>
        <v>0</v>
      </c>
      <c r="G93" s="44">
        <v>0</v>
      </c>
      <c r="H93" s="45">
        <f t="shared" si="14"/>
        <v>688400.68847646099</v>
      </c>
      <c r="I93" s="46"/>
      <c r="J93" s="43">
        <f>SUMPRODUCT(('LGE Meters Schedule'!$E$4:$E$90=$A93)*($A93='LGE Meters Schedule'!$DG$3:$EU$3),('LGE Meters Schedule'!$DG$4:$EU$90))</f>
        <v>0</v>
      </c>
      <c r="K93" s="44">
        <f>-ROUND(L92/COUNT($A93:$A$93),2)</f>
        <v>-201317.21</v>
      </c>
      <c r="L93" s="45">
        <f t="shared" si="15"/>
        <v>6.340834079310298E-5</v>
      </c>
      <c r="M93" s="46"/>
      <c r="N93" s="43">
        <f t="shared" si="10"/>
        <v>0</v>
      </c>
      <c r="O93" s="43">
        <f t="shared" si="11"/>
        <v>-671280.74</v>
      </c>
      <c r="P93" s="43">
        <f t="shared" si="12"/>
        <v>688400.68783686636</v>
      </c>
      <c r="S93" s="34"/>
    </row>
    <row r="94" spans="1:19" x14ac:dyDescent="0.25">
      <c r="B94" s="40"/>
      <c r="C94" s="40"/>
      <c r="D94" s="34"/>
      <c r="F94" s="40"/>
      <c r="G94" s="40"/>
      <c r="H94" s="34"/>
      <c r="J94" s="40"/>
      <c r="K94" s="40"/>
      <c r="L94" s="34"/>
      <c r="N94" s="40"/>
      <c r="O94" s="40"/>
      <c r="P94" s="34"/>
    </row>
    <row r="95" spans="1:19" x14ac:dyDescent="0.25">
      <c r="A95" s="41" t="s">
        <v>53</v>
      </c>
      <c r="B95" s="42">
        <f>SUM(B12:B94)-NBV!D27</f>
        <v>0</v>
      </c>
      <c r="E95" s="41" t="s">
        <v>53</v>
      </c>
      <c r="F95" s="42">
        <f>SUM(F12:F94)-NBV!D51</f>
        <v>0</v>
      </c>
      <c r="I95" s="41" t="s">
        <v>53</v>
      </c>
      <c r="J95" s="42">
        <f>SUM(J12:J94)-NBV!D107</f>
        <v>0</v>
      </c>
      <c r="M95" s="41"/>
      <c r="N95" s="42"/>
    </row>
  </sheetData>
  <mergeCells count="5">
    <mergeCell ref="A3:G8"/>
    <mergeCell ref="B10:D10"/>
    <mergeCell ref="F10:H10"/>
    <mergeCell ref="J10:L10"/>
    <mergeCell ref="N10:P10"/>
  </mergeCells>
  <pageMargins left="0.7" right="0.7" top="0.75" bottom="0.75" header="0.3" footer="0.3"/>
  <pageSetup scale="69" fitToHeight="0" orientation="landscape" r:id="rId1"/>
  <headerFooter>
    <oddFooter>&amp;R&amp;"Times New Roman,Bold"&amp;12Attachment to Response to KLC-2 Question No. 5
Page &amp;P of 59
Malloy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7"/>
  <sheetViews>
    <sheetView zoomScaleNormal="100" workbookViewId="0">
      <pane ySplit="3" topLeftCell="A4" activePane="bottomLeft" state="frozen"/>
      <selection pane="bottomLeft" activeCell="D47" sqref="D47"/>
    </sheetView>
  </sheetViews>
  <sheetFormatPr defaultRowHeight="15" x14ac:dyDescent="0.25"/>
  <cols>
    <col min="1" max="1" width="21" customWidth="1"/>
    <col min="2" max="2" width="13.140625" customWidth="1"/>
    <col min="3" max="3" width="9.140625" customWidth="1"/>
    <col min="4" max="4" width="14.28515625" bestFit="1" customWidth="1"/>
    <col min="5" max="5" width="11.5703125" bestFit="1" customWidth="1"/>
  </cols>
  <sheetData>
    <row r="1" spans="1:6" x14ac:dyDescent="0.25">
      <c r="A1" t="s">
        <v>44</v>
      </c>
    </row>
    <row r="3" spans="1:6" x14ac:dyDescent="0.25">
      <c r="A3" s="25" t="s">
        <v>19</v>
      </c>
      <c r="B3" s="25" t="s">
        <v>43</v>
      </c>
      <c r="C3" s="25" t="s">
        <v>31</v>
      </c>
      <c r="D3" s="25" t="s">
        <v>34</v>
      </c>
      <c r="E3" s="22"/>
      <c r="F3" s="22"/>
    </row>
    <row r="4" spans="1:6" x14ac:dyDescent="0.25">
      <c r="A4" t="s">
        <v>32</v>
      </c>
      <c r="B4" t="s">
        <v>40</v>
      </c>
      <c r="C4" s="26">
        <v>43101</v>
      </c>
      <c r="D4" s="1">
        <f>SUMPRODUCT(('KU Meter Schedule'!$F$4:$F$259&lt;=NBV!C4)*(C4='KU Meter Schedule'!$EF$3:$FT$3)*(B4='KU Meter Schedule'!$C$4:$C$259),('KU Meter Schedule'!$EF$4:$FT$259))</f>
        <v>28629.468728048952</v>
      </c>
      <c r="E4" s="29"/>
      <c r="F4" s="22"/>
    </row>
    <row r="5" spans="1:6" x14ac:dyDescent="0.25">
      <c r="A5" t="s">
        <v>32</v>
      </c>
      <c r="B5" t="s">
        <v>40</v>
      </c>
      <c r="C5" s="26">
        <v>43132</v>
      </c>
      <c r="D5" s="1">
        <f>SUMPRODUCT(('KU Meter Schedule'!$F$4:$F$259&lt;=NBV!C5)*(C5='KU Meter Schedule'!$EF$3:$FT$3)*(B5='KU Meter Schedule'!$C$4:$C$259),('KU Meter Schedule'!$EF$4:$FT$259))</f>
        <v>137262.37533021328</v>
      </c>
      <c r="E5" s="29"/>
      <c r="F5" s="22"/>
    </row>
    <row r="6" spans="1:6" x14ac:dyDescent="0.25">
      <c r="A6" t="s">
        <v>32</v>
      </c>
      <c r="B6" t="s">
        <v>40</v>
      </c>
      <c r="C6" s="26">
        <v>43160</v>
      </c>
      <c r="D6" s="1">
        <f>SUMPRODUCT(('KU Meter Schedule'!$F$4:$F$259&lt;=NBV!C6)*(C6='KU Meter Schedule'!$EF$3:$FT$3)*(B6='KU Meter Schedule'!$C$4:$C$259),('KU Meter Schedule'!$EF$4:$FT$259))</f>
        <v>280124.06744728395</v>
      </c>
      <c r="E6" s="29"/>
      <c r="F6" s="22"/>
    </row>
    <row r="7" spans="1:6" x14ac:dyDescent="0.25">
      <c r="A7" t="s">
        <v>32</v>
      </c>
      <c r="B7" t="s">
        <v>40</v>
      </c>
      <c r="C7" s="26">
        <v>43191</v>
      </c>
      <c r="D7" s="1">
        <f>SUMPRODUCT(('KU Meter Schedule'!$F$4:$F$259&lt;=NBV!C7)*(C7='KU Meter Schedule'!$EF$3:$FT$3)*(B7='KU Meter Schedule'!$C$4:$C$259),('KU Meter Schedule'!$EF$4:$FT$259))</f>
        <v>778906.73581045726</v>
      </c>
      <c r="E7" s="29"/>
      <c r="F7" s="22"/>
    </row>
    <row r="8" spans="1:6" x14ac:dyDescent="0.25">
      <c r="A8" t="s">
        <v>32</v>
      </c>
      <c r="B8" t="s">
        <v>40</v>
      </c>
      <c r="C8" s="26">
        <v>43221</v>
      </c>
      <c r="D8" s="1">
        <f>SUMPRODUCT(('KU Meter Schedule'!$F$4:$F$259&lt;=NBV!C8)*(C8='KU Meter Schedule'!$EF$3:$FT$3)*(B8='KU Meter Schedule'!$C$4:$C$259),('KU Meter Schedule'!$EF$4:$FT$259))</f>
        <v>1377934.1862526257</v>
      </c>
      <c r="E8" s="29"/>
      <c r="F8" s="22"/>
    </row>
    <row r="9" spans="1:6" x14ac:dyDescent="0.25">
      <c r="A9" t="s">
        <v>32</v>
      </c>
      <c r="B9" t="s">
        <v>40</v>
      </c>
      <c r="C9" s="26">
        <v>43252</v>
      </c>
      <c r="D9" s="1">
        <f>SUMPRODUCT(('KU Meter Schedule'!$F$4:$F$259&lt;=NBV!C9)*(C9='KU Meter Schedule'!$EF$3:$FT$3)*(B9='KU Meter Schedule'!$C$4:$C$259),('KU Meter Schedule'!$EF$4:$FT$259))</f>
        <v>2299945.6780361775</v>
      </c>
      <c r="E9" s="29"/>
      <c r="F9" s="22"/>
    </row>
    <row r="10" spans="1:6" x14ac:dyDescent="0.25">
      <c r="A10" t="s">
        <v>32</v>
      </c>
      <c r="B10" t="s">
        <v>40</v>
      </c>
      <c r="C10" s="26">
        <v>43282</v>
      </c>
      <c r="D10" s="1">
        <f>SUMPRODUCT(('KU Meter Schedule'!$F$4:$F$259&lt;=NBV!C10)*(C10='KU Meter Schedule'!$EF$3:$FT$3)*(B10='KU Meter Schedule'!$C$4:$C$259),('KU Meter Schedule'!$EF$4:$FT$259))</f>
        <v>2754527.5448169932</v>
      </c>
      <c r="E10" s="29"/>
      <c r="F10" s="22"/>
    </row>
    <row r="11" spans="1:6" x14ac:dyDescent="0.25">
      <c r="A11" t="s">
        <v>32</v>
      </c>
      <c r="B11" t="s">
        <v>40</v>
      </c>
      <c r="C11" s="26">
        <v>43313</v>
      </c>
      <c r="D11" s="1">
        <f>SUMPRODUCT(('KU Meter Schedule'!$F$4:$F$259&lt;=NBV!C11)*(C11='KU Meter Schedule'!$EF$3:$FT$3)*(B11='KU Meter Schedule'!$C$4:$C$259),('KU Meter Schedule'!$EF$4:$FT$259))</f>
        <v>3738643.9342363561</v>
      </c>
      <c r="E11" s="29"/>
      <c r="F11" s="22"/>
    </row>
    <row r="12" spans="1:6" x14ac:dyDescent="0.25">
      <c r="A12" t="s">
        <v>32</v>
      </c>
      <c r="B12" t="s">
        <v>40</v>
      </c>
      <c r="C12" s="26">
        <v>43344</v>
      </c>
      <c r="D12" s="1">
        <f>SUMPRODUCT(('KU Meter Schedule'!$F$4:$F$259&lt;=NBV!C12)*(C12='KU Meter Schedule'!$EF$3:$FT$3)*(B12='KU Meter Schedule'!$C$4:$C$259),('KU Meter Schedule'!$EF$4:$FT$259))</f>
        <v>4589601.2085991753</v>
      </c>
      <c r="E12" s="29"/>
      <c r="F12" s="22"/>
    </row>
    <row r="13" spans="1:6" x14ac:dyDescent="0.25">
      <c r="A13" t="s">
        <v>32</v>
      </c>
      <c r="B13" t="s">
        <v>40</v>
      </c>
      <c r="C13" s="26">
        <v>43374</v>
      </c>
      <c r="D13" s="1">
        <f>SUMPRODUCT(('KU Meter Schedule'!$F$4:$F$259&lt;=NBV!C13)*(C13='KU Meter Schedule'!$EF$3:$FT$3)*(B13='KU Meter Schedule'!$C$4:$C$259),('KU Meter Schedule'!$EF$4:$FT$259))</f>
        <v>5699139.5809921594</v>
      </c>
      <c r="E13" s="29"/>
      <c r="F13" s="22"/>
    </row>
    <row r="14" spans="1:6" x14ac:dyDescent="0.25">
      <c r="A14" t="s">
        <v>32</v>
      </c>
      <c r="B14" t="s">
        <v>40</v>
      </c>
      <c r="C14" s="26">
        <v>43405</v>
      </c>
      <c r="D14" s="1">
        <f>SUMPRODUCT(('KU Meter Schedule'!$F$4:$F$259&lt;=NBV!C14)*(C14='KU Meter Schedule'!$EF$3:$FT$3)*(B14='KU Meter Schedule'!$C$4:$C$259),('KU Meter Schedule'!$EF$4:$FT$259))</f>
        <v>6789147.5827830154</v>
      </c>
      <c r="E14" s="29"/>
      <c r="F14" s="22"/>
    </row>
    <row r="15" spans="1:6" x14ac:dyDescent="0.25">
      <c r="A15" t="s">
        <v>32</v>
      </c>
      <c r="B15" t="s">
        <v>40</v>
      </c>
      <c r="C15" s="26">
        <v>43435</v>
      </c>
      <c r="D15" s="1">
        <f>SUMPRODUCT(('KU Meter Schedule'!$F$4:$F$259&lt;=NBV!C15)*(C15='KU Meter Schedule'!$EF$3:$FT$3)*(B15='KU Meter Schedule'!$C$4:$C$259),('KU Meter Schedule'!$EF$4:$FT$259))</f>
        <v>7566405.642671763</v>
      </c>
      <c r="E15" s="29"/>
      <c r="F15" s="22"/>
    </row>
    <row r="16" spans="1:6" x14ac:dyDescent="0.25">
      <c r="A16" t="s">
        <v>32</v>
      </c>
      <c r="B16" t="s">
        <v>40</v>
      </c>
      <c r="C16" s="26">
        <v>43466</v>
      </c>
      <c r="D16" s="1">
        <f>SUMPRODUCT(('KU Meter Schedule'!$F$4:$F$259&lt;=NBV!C16)*(C16='KU Meter Schedule'!$EF$3:$FT$3)*(B16='KU Meter Schedule'!$C$4:$C$259),('KU Meter Schedule'!$EF$4:$FT$259))</f>
        <v>8666983.4173308853</v>
      </c>
      <c r="E16" s="29"/>
      <c r="F16" s="22"/>
    </row>
    <row r="17" spans="1:6" x14ac:dyDescent="0.25">
      <c r="A17" t="s">
        <v>32</v>
      </c>
      <c r="B17" t="s">
        <v>40</v>
      </c>
      <c r="C17" s="26">
        <v>43497</v>
      </c>
      <c r="D17" s="1">
        <f>SUMPRODUCT(('KU Meter Schedule'!$F$4:$F$259&lt;=NBV!C17)*(C17='KU Meter Schedule'!$EF$3:$FT$3)*(B17='KU Meter Schedule'!$C$4:$C$259),('KU Meter Schedule'!$EF$4:$FT$259))</f>
        <v>9721891.2197259609</v>
      </c>
      <c r="E17" s="29"/>
      <c r="F17" s="22"/>
    </row>
    <row r="18" spans="1:6" x14ac:dyDescent="0.25">
      <c r="A18" t="s">
        <v>32</v>
      </c>
      <c r="B18" t="s">
        <v>40</v>
      </c>
      <c r="C18" s="26">
        <v>43525</v>
      </c>
      <c r="D18" s="1">
        <f>SUMPRODUCT(('KU Meter Schedule'!$F$4:$F$259&lt;=NBV!C18)*(C18='KU Meter Schedule'!$EF$3:$FT$3)*(B18='KU Meter Schedule'!$C$4:$C$259),('KU Meter Schedule'!$EF$4:$FT$259))</f>
        <v>11487383.118899275</v>
      </c>
      <c r="E18" s="29"/>
      <c r="F18" s="22"/>
    </row>
    <row r="19" spans="1:6" x14ac:dyDescent="0.25">
      <c r="A19" t="s">
        <v>32</v>
      </c>
      <c r="B19" t="s">
        <v>40</v>
      </c>
      <c r="C19" s="26">
        <v>43556</v>
      </c>
      <c r="D19" s="1">
        <f>SUMPRODUCT(('KU Meter Schedule'!$F$4:$F$259&lt;=NBV!C19)*(C19='KU Meter Schedule'!$EF$3:$FT$3)*(B19='KU Meter Schedule'!$C$4:$C$259),('KU Meter Schedule'!$EF$4:$FT$259))</f>
        <v>12659453.705310674</v>
      </c>
      <c r="E19" s="29"/>
    </row>
    <row r="20" spans="1:6" x14ac:dyDescent="0.25">
      <c r="A20" t="s">
        <v>32</v>
      </c>
      <c r="B20" t="s">
        <v>40</v>
      </c>
      <c r="C20" s="26">
        <v>43586</v>
      </c>
      <c r="D20" s="1">
        <f>SUMPRODUCT(('KU Meter Schedule'!$F$4:$F$259&lt;=NBV!C20)*(C20='KU Meter Schedule'!$EF$3:$FT$3)*(B20='KU Meter Schedule'!$C$4:$C$259),('KU Meter Schedule'!$EF$4:$FT$259))</f>
        <v>13929857.482585659</v>
      </c>
      <c r="E20" s="29"/>
    </row>
    <row r="21" spans="1:6" x14ac:dyDescent="0.25">
      <c r="A21" t="s">
        <v>32</v>
      </c>
      <c r="B21" t="s">
        <v>40</v>
      </c>
      <c r="C21" s="26">
        <v>43617</v>
      </c>
      <c r="D21" s="1">
        <f>SUMPRODUCT(('KU Meter Schedule'!$F$4:$F$259&lt;=NBV!C21)*(C21='KU Meter Schedule'!$EF$3:$FT$3)*(B21='KU Meter Schedule'!$C$4:$C$259),('KU Meter Schedule'!$EF$4:$FT$259))</f>
        <v>15250808.551106863</v>
      </c>
      <c r="E21" s="29"/>
    </row>
    <row r="22" spans="1:6" x14ac:dyDescent="0.25">
      <c r="A22" t="s">
        <v>32</v>
      </c>
      <c r="B22" t="s">
        <v>40</v>
      </c>
      <c r="C22" s="26">
        <v>43647</v>
      </c>
      <c r="D22" s="1">
        <f>SUMPRODUCT(('KU Meter Schedule'!$F$4:$F$259&lt;=NBV!C22)*(C22='KU Meter Schedule'!$EF$3:$FT$3)*(B22='KU Meter Schedule'!$C$4:$C$259),('KU Meter Schedule'!$EF$4:$FT$259))</f>
        <v>16176660.605857328</v>
      </c>
      <c r="E22" s="29"/>
    </row>
    <row r="23" spans="1:6" x14ac:dyDescent="0.25">
      <c r="A23" t="s">
        <v>32</v>
      </c>
      <c r="B23" t="s">
        <v>40</v>
      </c>
      <c r="C23" s="26">
        <v>43678</v>
      </c>
      <c r="D23" s="1">
        <f>SUMPRODUCT(('KU Meter Schedule'!$F$4:$F$259&lt;=NBV!C23)*(C23='KU Meter Schedule'!$EF$3:$FT$3)*(B23='KU Meter Schedule'!$C$4:$C$259),('KU Meter Schedule'!$EF$4:$FT$259))</f>
        <v>18390743.195903547</v>
      </c>
      <c r="E23" s="29"/>
    </row>
    <row r="24" spans="1:6" x14ac:dyDescent="0.25">
      <c r="A24" t="s">
        <v>32</v>
      </c>
      <c r="B24" t="s">
        <v>40</v>
      </c>
      <c r="C24" s="26">
        <v>43709</v>
      </c>
      <c r="D24" s="1">
        <f>SUMPRODUCT(('KU Meter Schedule'!$F$4:$F$259&lt;=NBV!C24)*(C24='KU Meter Schedule'!$EF$3:$FT$3)*(B24='KU Meter Schedule'!$C$4:$C$259),('KU Meter Schedule'!$EF$4:$FT$259))</f>
        <v>20902418.380698889</v>
      </c>
      <c r="E24" s="29"/>
    </row>
    <row r="25" spans="1:6" x14ac:dyDescent="0.25">
      <c r="A25" t="s">
        <v>32</v>
      </c>
      <c r="B25" t="s">
        <v>40</v>
      </c>
      <c r="C25" s="26">
        <v>43739</v>
      </c>
      <c r="D25" s="1">
        <f>SUMPRODUCT(('KU Meter Schedule'!$F$4:$F$259&lt;=NBV!C25)*(C25='KU Meter Schedule'!$EF$3:$FT$3)*(B25='KU Meter Schedule'!$C$4:$C$259),('KU Meter Schedule'!$EF$4:$FT$259))</f>
        <v>22779331.457349405</v>
      </c>
      <c r="E25" s="29"/>
    </row>
    <row r="26" spans="1:6" x14ac:dyDescent="0.25">
      <c r="A26" t="s">
        <v>32</v>
      </c>
      <c r="B26" t="s">
        <v>40</v>
      </c>
      <c r="C26" s="26">
        <v>43770</v>
      </c>
      <c r="D26" s="1">
        <f>SUMPRODUCT(('KU Meter Schedule'!$F$4:$F$259&lt;=NBV!C26)*(C26='KU Meter Schedule'!$EF$3:$FT$3)*(B26='KU Meter Schedule'!$C$4:$C$259),('KU Meter Schedule'!$EF$4:$FT$259))</f>
        <v>26776685.584543325</v>
      </c>
      <c r="E26" s="29"/>
    </row>
    <row r="27" spans="1:6" x14ac:dyDescent="0.25">
      <c r="A27" t="s">
        <v>32</v>
      </c>
      <c r="B27" t="s">
        <v>40</v>
      </c>
      <c r="C27" s="26">
        <v>43800</v>
      </c>
      <c r="D27" s="1">
        <f>SUMPRODUCT(('KU Meter Schedule'!$F$4:$F$259&lt;=NBV!C27)*(C27='KU Meter Schedule'!$EF$3:$FT$3)*(B27='KU Meter Schedule'!$C$4:$C$259),('KU Meter Schedule'!$EF$4:$FT$259))</f>
        <v>26934707.689296983</v>
      </c>
      <c r="E27" s="29"/>
    </row>
    <row r="28" spans="1:6" x14ac:dyDescent="0.25">
      <c r="A28" t="s">
        <v>32</v>
      </c>
      <c r="B28" t="s">
        <v>37</v>
      </c>
      <c r="C28" s="26">
        <v>43101</v>
      </c>
      <c r="D28" s="1">
        <f>SUMPRODUCT(('KU Meter Schedule'!$F$4:$F$259&lt;=NBV!C28)*(C28='KU Meter Schedule'!$EF$3:$FT$3)*(B28='KU Meter Schedule'!$C$4:$C$259),('KU Meter Schedule'!$EF$4:$FT$259))</f>
        <v>0</v>
      </c>
    </row>
    <row r="29" spans="1:6" x14ac:dyDescent="0.25">
      <c r="A29" t="s">
        <v>32</v>
      </c>
      <c r="B29" t="s">
        <v>37</v>
      </c>
      <c r="C29" s="26">
        <v>43132</v>
      </c>
      <c r="D29" s="1">
        <f>SUMPRODUCT(('KU Meter Schedule'!$F$4:$F$259&lt;=NBV!C29)*(C29='KU Meter Schedule'!$EF$3:$FT$3)*(B29='KU Meter Schedule'!$C$4:$C$259),('KU Meter Schedule'!$EF$4:$FT$259))</f>
        <v>0</v>
      </c>
    </row>
    <row r="30" spans="1:6" x14ac:dyDescent="0.25">
      <c r="A30" t="s">
        <v>32</v>
      </c>
      <c r="B30" t="s">
        <v>37</v>
      </c>
      <c r="C30" s="26">
        <v>43160</v>
      </c>
      <c r="D30" s="1">
        <f>SUMPRODUCT(('KU Meter Schedule'!$F$4:$F$259&lt;=NBV!C30)*(C30='KU Meter Schedule'!$EF$3:$FT$3)*(B30='KU Meter Schedule'!$C$4:$C$259),('KU Meter Schedule'!$EF$4:$FT$259))</f>
        <v>0</v>
      </c>
    </row>
    <row r="31" spans="1:6" x14ac:dyDescent="0.25">
      <c r="A31" t="s">
        <v>32</v>
      </c>
      <c r="B31" t="s">
        <v>37</v>
      </c>
      <c r="C31" s="26">
        <v>43191</v>
      </c>
      <c r="D31" s="1">
        <f>SUMPRODUCT(('KU Meter Schedule'!$F$4:$F$259&lt;=NBV!C31)*(C31='KU Meter Schedule'!$EF$3:$FT$3)*(B31='KU Meter Schedule'!$C$4:$C$259),('KU Meter Schedule'!$EF$4:$FT$259))</f>
        <v>0</v>
      </c>
    </row>
    <row r="32" spans="1:6" x14ac:dyDescent="0.25">
      <c r="A32" t="s">
        <v>32</v>
      </c>
      <c r="B32" t="s">
        <v>37</v>
      </c>
      <c r="C32" s="26">
        <v>43221</v>
      </c>
      <c r="D32" s="1">
        <f>SUMPRODUCT(('KU Meter Schedule'!$F$4:$F$259&lt;=NBV!C32)*(C32='KU Meter Schedule'!$EF$3:$FT$3)*(B32='KU Meter Schedule'!$C$4:$C$259),('KU Meter Schedule'!$EF$4:$FT$259))</f>
        <v>0</v>
      </c>
    </row>
    <row r="33" spans="1:4" x14ac:dyDescent="0.25">
      <c r="A33" t="s">
        <v>32</v>
      </c>
      <c r="B33" t="s">
        <v>37</v>
      </c>
      <c r="C33" s="26">
        <v>43252</v>
      </c>
      <c r="D33" s="1">
        <f>SUMPRODUCT(('KU Meter Schedule'!$F$4:$F$259&lt;=NBV!C33)*(C33='KU Meter Schedule'!$EF$3:$FT$3)*(B33='KU Meter Schedule'!$C$4:$C$259),('KU Meter Schedule'!$EF$4:$FT$259))</f>
        <v>0</v>
      </c>
    </row>
    <row r="34" spans="1:4" x14ac:dyDescent="0.25">
      <c r="A34" t="s">
        <v>32</v>
      </c>
      <c r="B34" t="s">
        <v>37</v>
      </c>
      <c r="C34" s="26">
        <v>43282</v>
      </c>
      <c r="D34" s="1">
        <f>SUMPRODUCT(('KU Meter Schedule'!$F$4:$F$259&lt;=NBV!C34)*(C34='KU Meter Schedule'!$EF$3:$FT$3)*(B34='KU Meter Schedule'!$C$4:$C$259),('KU Meter Schedule'!$EF$4:$FT$259))</f>
        <v>0</v>
      </c>
    </row>
    <row r="35" spans="1:4" x14ac:dyDescent="0.25">
      <c r="A35" t="s">
        <v>32</v>
      </c>
      <c r="B35" t="s">
        <v>37</v>
      </c>
      <c r="C35" s="26">
        <v>43313</v>
      </c>
      <c r="D35" s="1">
        <f>SUMPRODUCT(('KU Meter Schedule'!$F$4:$F$259&lt;=NBV!C35)*(C35='KU Meter Schedule'!$EF$3:$FT$3)*(B35='KU Meter Schedule'!$C$4:$C$259),('KU Meter Schedule'!$EF$4:$FT$259))</f>
        <v>0</v>
      </c>
    </row>
    <row r="36" spans="1:4" x14ac:dyDescent="0.25">
      <c r="A36" t="s">
        <v>32</v>
      </c>
      <c r="B36" t="s">
        <v>37</v>
      </c>
      <c r="C36" s="26">
        <v>43344</v>
      </c>
      <c r="D36" s="1">
        <f>SUMPRODUCT(('KU Meter Schedule'!$F$4:$F$259&lt;=NBV!C36)*(C36='KU Meter Schedule'!$EF$3:$FT$3)*(B36='KU Meter Schedule'!$C$4:$C$259),('KU Meter Schedule'!$EF$4:$FT$259))</f>
        <v>0</v>
      </c>
    </row>
    <row r="37" spans="1:4" x14ac:dyDescent="0.25">
      <c r="A37" t="s">
        <v>32</v>
      </c>
      <c r="B37" t="s">
        <v>37</v>
      </c>
      <c r="C37" s="26">
        <v>43374</v>
      </c>
      <c r="D37" s="1">
        <f>SUMPRODUCT(('KU Meter Schedule'!$F$4:$F$259&lt;=NBV!C37)*(C37='KU Meter Schedule'!$EF$3:$FT$3)*(B37='KU Meter Schedule'!$C$4:$C$259),('KU Meter Schedule'!$EF$4:$FT$259))</f>
        <v>0</v>
      </c>
    </row>
    <row r="38" spans="1:4" x14ac:dyDescent="0.25">
      <c r="A38" t="s">
        <v>32</v>
      </c>
      <c r="B38" t="s">
        <v>37</v>
      </c>
      <c r="C38" s="26">
        <v>43405</v>
      </c>
      <c r="D38" s="1">
        <f>SUMPRODUCT(('KU Meter Schedule'!$F$4:$F$259&lt;=NBV!C38)*(C38='KU Meter Schedule'!$EF$3:$FT$3)*(B38='KU Meter Schedule'!$C$4:$C$259),('KU Meter Schedule'!$EF$4:$FT$259))</f>
        <v>0</v>
      </c>
    </row>
    <row r="39" spans="1:4" x14ac:dyDescent="0.25">
      <c r="A39" t="s">
        <v>32</v>
      </c>
      <c r="B39" t="s">
        <v>37</v>
      </c>
      <c r="C39" s="26">
        <v>43435</v>
      </c>
      <c r="D39" s="1">
        <f>SUMPRODUCT(('KU Meter Schedule'!$F$4:$F$259&lt;=NBV!C39)*(C39='KU Meter Schedule'!$EF$3:$FT$3)*(B39='KU Meter Schedule'!$C$4:$C$259),('KU Meter Schedule'!$EF$4:$FT$259))</f>
        <v>0</v>
      </c>
    </row>
    <row r="40" spans="1:4" x14ac:dyDescent="0.25">
      <c r="A40" t="s">
        <v>32</v>
      </c>
      <c r="B40" t="s">
        <v>37</v>
      </c>
      <c r="C40" s="26">
        <v>43466</v>
      </c>
      <c r="D40" s="1">
        <f>SUMPRODUCT(('KU Meter Schedule'!$F$4:$F$259&lt;=NBV!C40)*(C40='KU Meter Schedule'!$EF$3:$FT$3)*(B40='KU Meter Schedule'!$C$4:$C$259),('KU Meter Schedule'!$EF$4:$FT$259))</f>
        <v>0</v>
      </c>
    </row>
    <row r="41" spans="1:4" x14ac:dyDescent="0.25">
      <c r="A41" t="s">
        <v>32</v>
      </c>
      <c r="B41" t="s">
        <v>37</v>
      </c>
      <c r="C41" s="26">
        <v>43497</v>
      </c>
      <c r="D41" s="1">
        <f>SUMPRODUCT(('KU Meter Schedule'!$F$4:$F$259&lt;=NBV!C41)*(C41='KU Meter Schedule'!$EF$3:$FT$3)*(B41='KU Meter Schedule'!$C$4:$C$259),('KU Meter Schedule'!$EF$4:$FT$259))</f>
        <v>0</v>
      </c>
    </row>
    <row r="42" spans="1:4" x14ac:dyDescent="0.25">
      <c r="A42" t="s">
        <v>32</v>
      </c>
      <c r="B42" t="s">
        <v>37</v>
      </c>
      <c r="C42" s="26">
        <v>43525</v>
      </c>
      <c r="D42" s="1">
        <f>SUMPRODUCT(('KU Meter Schedule'!$F$4:$F$259&lt;=NBV!C42)*(C42='KU Meter Schedule'!$EF$3:$FT$3)*(B42='KU Meter Schedule'!$C$4:$C$259),('KU Meter Schedule'!$EF$4:$FT$259))</f>
        <v>0</v>
      </c>
    </row>
    <row r="43" spans="1:4" x14ac:dyDescent="0.25">
      <c r="A43" t="s">
        <v>32</v>
      </c>
      <c r="B43" t="s">
        <v>37</v>
      </c>
      <c r="C43" s="26">
        <v>43556</v>
      </c>
      <c r="D43" s="1">
        <f>SUMPRODUCT(('KU Meter Schedule'!$F$4:$F$259&lt;=NBV!C43)*(C43='KU Meter Schedule'!$EF$3:$FT$3)*(B43='KU Meter Schedule'!$C$4:$C$259),('KU Meter Schedule'!$EF$4:$FT$259))</f>
        <v>0</v>
      </c>
    </row>
    <row r="44" spans="1:4" x14ac:dyDescent="0.25">
      <c r="A44" t="s">
        <v>32</v>
      </c>
      <c r="B44" t="s">
        <v>37</v>
      </c>
      <c r="C44" s="26">
        <v>43586</v>
      </c>
      <c r="D44" s="1">
        <f>SUMPRODUCT(('KU Meter Schedule'!$F$4:$F$259&lt;=NBV!C44)*(C44='KU Meter Schedule'!$EF$3:$FT$3)*(B44='KU Meter Schedule'!$C$4:$C$259),('KU Meter Schedule'!$EF$4:$FT$259))</f>
        <v>0</v>
      </c>
    </row>
    <row r="45" spans="1:4" x14ac:dyDescent="0.25">
      <c r="A45" t="s">
        <v>32</v>
      </c>
      <c r="B45" t="s">
        <v>37</v>
      </c>
      <c r="C45" s="26">
        <v>43617</v>
      </c>
      <c r="D45" s="1">
        <f>SUMPRODUCT(('KU Meter Schedule'!$F$4:$F$259&lt;=NBV!C45)*(C45='KU Meter Schedule'!$EF$3:$FT$3)*(B45='KU Meter Schedule'!$C$4:$C$259),('KU Meter Schedule'!$EF$4:$FT$259))</f>
        <v>0</v>
      </c>
    </row>
    <row r="46" spans="1:4" x14ac:dyDescent="0.25">
      <c r="A46" t="s">
        <v>32</v>
      </c>
      <c r="B46" t="s">
        <v>37</v>
      </c>
      <c r="C46" s="26">
        <v>43647</v>
      </c>
      <c r="D46" s="1">
        <f>SUMPRODUCT(('KU Meter Schedule'!$F$4:$F$259&lt;=NBV!C46)*(C46='KU Meter Schedule'!$EF$3:$FT$3)*(B46='KU Meter Schedule'!$C$4:$C$259),('KU Meter Schedule'!$EF$4:$FT$259))</f>
        <v>0</v>
      </c>
    </row>
    <row r="47" spans="1:4" x14ac:dyDescent="0.25">
      <c r="A47" t="s">
        <v>32</v>
      </c>
      <c r="B47" t="s">
        <v>37</v>
      </c>
      <c r="C47" s="26">
        <v>43678</v>
      </c>
      <c r="D47" s="1">
        <f>SUMPRODUCT(('KU Meter Schedule'!$F$4:$F$259&lt;=NBV!C47)*(C47='KU Meter Schedule'!$EF$3:$FT$3)*(B47='KU Meter Schedule'!$C$4:$C$259),('KU Meter Schedule'!$EF$4:$FT$259))</f>
        <v>0</v>
      </c>
    </row>
    <row r="48" spans="1:4" x14ac:dyDescent="0.25">
      <c r="A48" t="s">
        <v>32</v>
      </c>
      <c r="B48" t="s">
        <v>37</v>
      </c>
      <c r="C48" s="26">
        <v>43709</v>
      </c>
      <c r="D48" s="1">
        <f>SUMPRODUCT(('KU Meter Schedule'!$F$4:$F$259&lt;=NBV!C48)*(C48='KU Meter Schedule'!$EF$3:$FT$3)*(B48='KU Meter Schedule'!$C$4:$C$259),('KU Meter Schedule'!$EF$4:$FT$259))</f>
        <v>0</v>
      </c>
    </row>
    <row r="49" spans="1:4" x14ac:dyDescent="0.25">
      <c r="A49" t="s">
        <v>32</v>
      </c>
      <c r="B49" t="s">
        <v>37</v>
      </c>
      <c r="C49" s="26">
        <v>43739</v>
      </c>
      <c r="D49" s="1">
        <f>SUMPRODUCT(('KU Meter Schedule'!$F$4:$F$259&lt;=NBV!C49)*(C49='KU Meter Schedule'!$EF$3:$FT$3)*(B49='KU Meter Schedule'!$C$4:$C$259),('KU Meter Schedule'!$EF$4:$FT$259))</f>
        <v>-5835.4348111504551</v>
      </c>
    </row>
    <row r="50" spans="1:4" x14ac:dyDescent="0.25">
      <c r="A50" t="s">
        <v>32</v>
      </c>
      <c r="B50" t="s">
        <v>37</v>
      </c>
      <c r="C50" s="26">
        <v>43770</v>
      </c>
      <c r="D50" s="1">
        <f>SUMPRODUCT(('KU Meter Schedule'!$F$4:$F$259&lt;=NBV!C50)*(C50='KU Meter Schedule'!$EF$3:$FT$3)*(B50='KU Meter Schedule'!$C$4:$C$259),('KU Meter Schedule'!$EF$4:$FT$259))</f>
        <v>189963.01144881197</v>
      </c>
    </row>
    <row r="51" spans="1:4" x14ac:dyDescent="0.25">
      <c r="A51" t="s">
        <v>32</v>
      </c>
      <c r="B51" t="s">
        <v>37</v>
      </c>
      <c r="C51" s="26">
        <v>43800</v>
      </c>
      <c r="D51" s="1">
        <f>SUMPRODUCT(('KU Meter Schedule'!$F$4:$F$259&lt;=NBV!C51)*(C51='KU Meter Schedule'!$EF$3:$FT$3)*(B51='KU Meter Schedule'!$C$4:$C$259),('KU Meter Schedule'!$EF$4:$FT$259))</f>
        <v>688400.68847646099</v>
      </c>
    </row>
    <row r="52" spans="1:4" x14ac:dyDescent="0.25">
      <c r="A52" t="s">
        <v>32</v>
      </c>
      <c r="B52" t="s">
        <v>38</v>
      </c>
      <c r="C52" s="26">
        <v>43040</v>
      </c>
      <c r="D52" s="1">
        <f>SUMPRODUCT(('KU Meter Schedule'!$F$4:$F$259&lt;=NBV!C52)*(C52='KU Meter Schedule'!$EF$3:$FT$3)*(B52='KU Meter Schedule'!$C$4:$C$259),('KU Meter Schedule'!$EF$4:$FT$259))</f>
        <v>0</v>
      </c>
    </row>
    <row r="53" spans="1:4" x14ac:dyDescent="0.25">
      <c r="A53" t="s">
        <v>32</v>
      </c>
      <c r="B53" t="s">
        <v>38</v>
      </c>
      <c r="C53" s="26">
        <v>43070</v>
      </c>
      <c r="D53" s="1">
        <f>SUMPRODUCT(('KU Meter Schedule'!$F$4:$F$259&lt;=NBV!C53)*(C53='KU Meter Schedule'!$EF$3:$FT$3)*(B53='KU Meter Schedule'!$C$4:$C$259),('KU Meter Schedule'!$EF$4:$FT$259))</f>
        <v>0</v>
      </c>
    </row>
    <row r="54" spans="1:4" x14ac:dyDescent="0.25">
      <c r="A54" t="s">
        <v>32</v>
      </c>
      <c r="B54" t="s">
        <v>38</v>
      </c>
      <c r="C54" s="26">
        <v>43101</v>
      </c>
      <c r="D54" s="1">
        <f>SUMPRODUCT(('KU Meter Schedule'!$F$4:$F$259&lt;=NBV!C54)*(C54='KU Meter Schedule'!$EF$3:$FT$3)*(B54='KU Meter Schedule'!$C$4:$C$259),('KU Meter Schedule'!$EF$4:$FT$259))</f>
        <v>0</v>
      </c>
    </row>
    <row r="55" spans="1:4" x14ac:dyDescent="0.25">
      <c r="A55" t="s">
        <v>32</v>
      </c>
      <c r="B55" t="s">
        <v>38</v>
      </c>
      <c r="C55" s="26">
        <v>43132</v>
      </c>
      <c r="D55" s="1">
        <f>SUMPRODUCT(('KU Meter Schedule'!$F$4:$F$259&lt;=NBV!C55)*(C55='KU Meter Schedule'!$EF$3:$FT$3)*(B55='KU Meter Schedule'!$C$4:$C$259),('KU Meter Schedule'!$EF$4:$FT$259))</f>
        <v>0</v>
      </c>
    </row>
    <row r="56" spans="1:4" x14ac:dyDescent="0.25">
      <c r="A56" t="s">
        <v>32</v>
      </c>
      <c r="B56" t="s">
        <v>38</v>
      </c>
      <c r="C56" s="26">
        <v>43160</v>
      </c>
      <c r="D56" s="1">
        <f>SUMPRODUCT(('KU Meter Schedule'!$F$4:$F$259&lt;=NBV!C56)*(C56='KU Meter Schedule'!$EF$3:$FT$3)*(B56='KU Meter Schedule'!$C$4:$C$259),('KU Meter Schedule'!$EF$4:$FT$259))</f>
        <v>0</v>
      </c>
    </row>
    <row r="57" spans="1:4" x14ac:dyDescent="0.25">
      <c r="A57" t="s">
        <v>32</v>
      </c>
      <c r="B57" t="s">
        <v>38</v>
      </c>
      <c r="C57" s="26">
        <v>43191</v>
      </c>
      <c r="D57" s="1">
        <f>SUMPRODUCT(('KU Meter Schedule'!$F$4:$F$259&lt;=NBV!C57)*(C57='KU Meter Schedule'!$EF$3:$FT$3)*(B57='KU Meter Schedule'!$C$4:$C$259),('KU Meter Schedule'!$EF$4:$FT$259))</f>
        <v>0</v>
      </c>
    </row>
    <row r="58" spans="1:4" x14ac:dyDescent="0.25">
      <c r="A58" t="s">
        <v>32</v>
      </c>
      <c r="B58" t="s">
        <v>38</v>
      </c>
      <c r="C58" s="26">
        <v>43221</v>
      </c>
      <c r="D58" s="1">
        <f>SUMPRODUCT(('KU Meter Schedule'!$F$4:$F$259&lt;=NBV!C58)*(C58='KU Meter Schedule'!$EF$3:$FT$3)*(B58='KU Meter Schedule'!$C$4:$C$259),('KU Meter Schedule'!$EF$4:$FT$259))</f>
        <v>0</v>
      </c>
    </row>
    <row r="59" spans="1:4" x14ac:dyDescent="0.25">
      <c r="A59" t="s">
        <v>32</v>
      </c>
      <c r="B59" t="s">
        <v>38</v>
      </c>
      <c r="C59" s="26">
        <v>43252</v>
      </c>
      <c r="D59" s="1">
        <f>SUMPRODUCT(('KU Meter Schedule'!$F$4:$F$259&lt;=NBV!C59)*(C59='KU Meter Schedule'!$EF$3:$FT$3)*(B59='KU Meter Schedule'!$C$4:$C$259),('KU Meter Schedule'!$EF$4:$FT$259))</f>
        <v>0</v>
      </c>
    </row>
    <row r="60" spans="1:4" x14ac:dyDescent="0.25">
      <c r="A60" t="s">
        <v>32</v>
      </c>
      <c r="B60" t="s">
        <v>38</v>
      </c>
      <c r="C60" s="26">
        <v>43282</v>
      </c>
      <c r="D60" s="1">
        <f>SUMPRODUCT(('KU Meter Schedule'!$F$4:$F$259&lt;=NBV!C60)*(C60='KU Meter Schedule'!$EF$3:$FT$3)*(B60='KU Meter Schedule'!$C$4:$C$259),('KU Meter Schedule'!$EF$4:$FT$259))</f>
        <v>0</v>
      </c>
    </row>
    <row r="61" spans="1:4" x14ac:dyDescent="0.25">
      <c r="A61" t="s">
        <v>32</v>
      </c>
      <c r="B61" t="s">
        <v>38</v>
      </c>
      <c r="C61" s="26">
        <v>43313</v>
      </c>
      <c r="D61" s="1">
        <f>SUMPRODUCT(('KU Meter Schedule'!$F$4:$F$259&lt;=NBV!C61)*(C61='KU Meter Schedule'!$EF$3:$FT$3)*(B61='KU Meter Schedule'!$C$4:$C$259),('KU Meter Schedule'!$EF$4:$FT$259))</f>
        <v>0</v>
      </c>
    </row>
    <row r="62" spans="1:4" x14ac:dyDescent="0.25">
      <c r="A62" t="s">
        <v>32</v>
      </c>
      <c r="B62" t="s">
        <v>38</v>
      </c>
      <c r="C62" s="26">
        <v>43344</v>
      </c>
      <c r="D62" s="1">
        <f>SUMPRODUCT(('KU Meter Schedule'!$F$4:$F$259&lt;=NBV!C62)*(C62='KU Meter Schedule'!$EF$3:$FT$3)*(B62='KU Meter Schedule'!$C$4:$C$259),('KU Meter Schedule'!$EF$4:$FT$259))</f>
        <v>0</v>
      </c>
    </row>
    <row r="63" spans="1:4" x14ac:dyDescent="0.25">
      <c r="A63" t="s">
        <v>32</v>
      </c>
      <c r="B63" t="s">
        <v>38</v>
      </c>
      <c r="C63" s="26">
        <v>43374</v>
      </c>
      <c r="D63" s="1">
        <f>SUMPRODUCT(('KU Meter Schedule'!$F$4:$F$259&lt;=NBV!C63)*(C63='KU Meter Schedule'!$EF$3:$FT$3)*(B63='KU Meter Schedule'!$C$4:$C$259),('KU Meter Schedule'!$EF$4:$FT$259))</f>
        <v>0</v>
      </c>
    </row>
    <row r="64" spans="1:4" x14ac:dyDescent="0.25">
      <c r="A64" t="s">
        <v>32</v>
      </c>
      <c r="B64" t="s">
        <v>38</v>
      </c>
      <c r="C64" s="26">
        <v>43405</v>
      </c>
      <c r="D64" s="1">
        <f>SUMPRODUCT(('KU Meter Schedule'!$F$4:$F$259&lt;=NBV!C64)*(C64='KU Meter Schedule'!$EF$3:$FT$3)*(B64='KU Meter Schedule'!$C$4:$C$259),('KU Meter Schedule'!$EF$4:$FT$259))</f>
        <v>0</v>
      </c>
    </row>
    <row r="65" spans="1:4" x14ac:dyDescent="0.25">
      <c r="A65" t="s">
        <v>32</v>
      </c>
      <c r="B65" t="s">
        <v>38</v>
      </c>
      <c r="C65" s="26">
        <v>43435</v>
      </c>
      <c r="D65" s="1">
        <f>SUMPRODUCT(('KU Meter Schedule'!$F$4:$F$259&lt;=NBV!C65)*(C65='KU Meter Schedule'!$EF$3:$FT$3)*(B65='KU Meter Schedule'!$C$4:$C$259),('KU Meter Schedule'!$EF$4:$FT$259))</f>
        <v>0</v>
      </c>
    </row>
    <row r="66" spans="1:4" x14ac:dyDescent="0.25">
      <c r="A66" t="s">
        <v>32</v>
      </c>
      <c r="B66" t="s">
        <v>38</v>
      </c>
      <c r="C66" s="26">
        <v>43466</v>
      </c>
      <c r="D66" s="1">
        <f>SUMPRODUCT(('KU Meter Schedule'!$F$4:$F$259&lt;=NBV!C66)*(C66='KU Meter Schedule'!$EF$3:$FT$3)*(B66='KU Meter Schedule'!$C$4:$C$259),('KU Meter Schedule'!$EF$4:$FT$259))</f>
        <v>0</v>
      </c>
    </row>
    <row r="67" spans="1:4" x14ac:dyDescent="0.25">
      <c r="A67" t="s">
        <v>32</v>
      </c>
      <c r="B67" t="s">
        <v>38</v>
      </c>
      <c r="C67" s="26">
        <v>43497</v>
      </c>
      <c r="D67" s="1">
        <f>SUMPRODUCT(('KU Meter Schedule'!$F$4:$F$259&lt;=NBV!C67)*(C67='KU Meter Schedule'!$EF$3:$FT$3)*(B67='KU Meter Schedule'!$C$4:$C$259),('KU Meter Schedule'!$EF$4:$FT$259))</f>
        <v>0</v>
      </c>
    </row>
    <row r="68" spans="1:4" x14ac:dyDescent="0.25">
      <c r="A68" t="s">
        <v>32</v>
      </c>
      <c r="B68" t="s">
        <v>38</v>
      </c>
      <c r="C68" s="26">
        <v>43525</v>
      </c>
      <c r="D68" s="1">
        <f>SUMPRODUCT(('KU Meter Schedule'!$F$4:$F$259&lt;=NBV!C68)*(C68='KU Meter Schedule'!$EF$3:$FT$3)*(B68='KU Meter Schedule'!$C$4:$C$259),('KU Meter Schedule'!$EF$4:$FT$259))</f>
        <v>0</v>
      </c>
    </row>
    <row r="69" spans="1:4" x14ac:dyDescent="0.25">
      <c r="A69" t="s">
        <v>32</v>
      </c>
      <c r="B69" t="s">
        <v>38</v>
      </c>
      <c r="C69" s="26">
        <v>43556</v>
      </c>
      <c r="D69" s="1">
        <f>SUMPRODUCT(('KU Meter Schedule'!$F$4:$F$259&lt;=NBV!C69)*(C69='KU Meter Schedule'!$EF$3:$FT$3)*(B69='KU Meter Schedule'!$C$4:$C$259),('KU Meter Schedule'!$EF$4:$FT$259))</f>
        <v>0</v>
      </c>
    </row>
    <row r="70" spans="1:4" x14ac:dyDescent="0.25">
      <c r="A70" t="s">
        <v>32</v>
      </c>
      <c r="B70" t="s">
        <v>38</v>
      </c>
      <c r="C70" s="26">
        <v>43586</v>
      </c>
      <c r="D70" s="1">
        <f>SUMPRODUCT(('KU Meter Schedule'!$F$4:$F$259&lt;=NBV!C70)*(C70='KU Meter Schedule'!$EF$3:$FT$3)*(B70='KU Meter Schedule'!$C$4:$C$259),('KU Meter Schedule'!$EF$4:$FT$259))</f>
        <v>0</v>
      </c>
    </row>
    <row r="71" spans="1:4" x14ac:dyDescent="0.25">
      <c r="A71" t="s">
        <v>32</v>
      </c>
      <c r="B71" t="s">
        <v>38</v>
      </c>
      <c r="C71" s="26">
        <v>43617</v>
      </c>
      <c r="D71" s="1">
        <f>SUMPRODUCT(('KU Meter Schedule'!$F$4:$F$259&lt;=NBV!C71)*(C71='KU Meter Schedule'!$EF$3:$FT$3)*(B71='KU Meter Schedule'!$C$4:$C$259),('KU Meter Schedule'!$EF$4:$FT$259))</f>
        <v>0</v>
      </c>
    </row>
    <row r="72" spans="1:4" x14ac:dyDescent="0.25">
      <c r="A72" t="s">
        <v>32</v>
      </c>
      <c r="B72" t="s">
        <v>38</v>
      </c>
      <c r="C72" s="26">
        <v>43647</v>
      </c>
      <c r="D72" s="1">
        <f>SUMPRODUCT(('KU Meter Schedule'!$F$4:$F$259&lt;=NBV!C72)*(C72='KU Meter Schedule'!$EF$3:$FT$3)*(B72='KU Meter Schedule'!$C$4:$C$259),('KU Meter Schedule'!$EF$4:$FT$259))</f>
        <v>0</v>
      </c>
    </row>
    <row r="73" spans="1:4" x14ac:dyDescent="0.25">
      <c r="A73" t="s">
        <v>32</v>
      </c>
      <c r="B73" t="s">
        <v>38</v>
      </c>
      <c r="C73" s="26">
        <v>43678</v>
      </c>
      <c r="D73" s="1">
        <f>SUMPRODUCT(('KU Meter Schedule'!$F$4:$F$259&lt;=NBV!C73)*(C73='KU Meter Schedule'!$EF$3:$FT$3)*(B73='KU Meter Schedule'!$C$4:$C$259),('KU Meter Schedule'!$EF$4:$FT$259))</f>
        <v>0</v>
      </c>
    </row>
    <row r="74" spans="1:4" x14ac:dyDescent="0.25">
      <c r="A74" t="s">
        <v>32</v>
      </c>
      <c r="B74" t="s">
        <v>38</v>
      </c>
      <c r="C74" s="26">
        <v>43709</v>
      </c>
      <c r="D74" s="1">
        <f>SUMPRODUCT(('KU Meter Schedule'!$F$4:$F$259&lt;=NBV!C74)*(C74='KU Meter Schedule'!$EF$3:$FT$3)*(B74='KU Meter Schedule'!$C$4:$C$259),('KU Meter Schedule'!$EF$4:$FT$259))</f>
        <v>0</v>
      </c>
    </row>
    <row r="75" spans="1:4" x14ac:dyDescent="0.25">
      <c r="A75" t="s">
        <v>32</v>
      </c>
      <c r="B75" t="s">
        <v>38</v>
      </c>
      <c r="C75" s="26">
        <v>43739</v>
      </c>
      <c r="D75" s="1">
        <f>SUMPRODUCT(('KU Meter Schedule'!$F$4:$F$259&lt;=NBV!C75)*(C75='KU Meter Schedule'!$EF$3:$FT$3)*(B75='KU Meter Schedule'!$C$4:$C$259),('KU Meter Schedule'!$EF$4:$FT$259))</f>
        <v>25.132759791666675</v>
      </c>
    </row>
    <row r="76" spans="1:4" x14ac:dyDescent="0.25">
      <c r="A76" t="s">
        <v>32</v>
      </c>
      <c r="B76" t="s">
        <v>38</v>
      </c>
      <c r="C76" s="26">
        <v>43770</v>
      </c>
      <c r="D76" s="1">
        <f>SUMPRODUCT(('KU Meter Schedule'!$F$4:$F$259&lt;=NBV!C76)*(C76='KU Meter Schedule'!$EF$3:$FT$3)*(B76='KU Meter Schedule'!$C$4:$C$259),('KU Meter Schedule'!$EF$4:$FT$259))</f>
        <v>203.93654583333335</v>
      </c>
    </row>
    <row r="77" spans="1:4" x14ac:dyDescent="0.25">
      <c r="A77" t="s">
        <v>32</v>
      </c>
      <c r="B77" t="s">
        <v>38</v>
      </c>
      <c r="C77" s="26">
        <v>43800</v>
      </c>
      <c r="D77" s="1">
        <f>SUMPRODUCT(('KU Meter Schedule'!$F$4:$F$259&lt;=NBV!C77)*(C77='KU Meter Schedule'!$EF$3:$FT$3)*(B77='KU Meter Schedule'!$C$4:$C$259),('KU Meter Schedule'!$EF$4:$FT$259))</f>
        <v>220.16683774999998</v>
      </c>
    </row>
    <row r="78" spans="1:4" x14ac:dyDescent="0.25">
      <c r="A78" t="s">
        <v>33</v>
      </c>
      <c r="B78" t="s">
        <v>36</v>
      </c>
      <c r="C78" s="26">
        <v>42917</v>
      </c>
      <c r="D78" s="1">
        <f>SUMPRODUCT(('LGE Meters Schedule'!$E$4:$E$90&lt;=NBV!C78)*(C78='LGE Meters Schedule'!$DG$3:$EU$3),('LGE Meters Schedule'!$DG$4:$EU$90))</f>
        <v>61657.777229095482</v>
      </c>
    </row>
    <row r="79" spans="1:4" x14ac:dyDescent="0.25">
      <c r="A79" t="s">
        <v>33</v>
      </c>
      <c r="B79" t="s">
        <v>36</v>
      </c>
      <c r="C79" s="26">
        <v>42948</v>
      </c>
      <c r="D79" s="1">
        <f>SUMPRODUCT(('LGE Meters Schedule'!$E$4:$E$90&lt;=NBV!C79)*(C79='LGE Meters Schedule'!$DG$3:$EU$3),('LGE Meters Schedule'!$DG$4:$EU$90))</f>
        <v>176649.78714450839</v>
      </c>
    </row>
    <row r="80" spans="1:4" x14ac:dyDescent="0.25">
      <c r="A80" t="s">
        <v>33</v>
      </c>
      <c r="B80" t="s">
        <v>36</v>
      </c>
      <c r="C80" s="26">
        <v>42979</v>
      </c>
      <c r="D80" s="1">
        <f>SUMPRODUCT(('LGE Meters Schedule'!$E$4:$E$90&lt;=NBV!C80)*(C80='LGE Meters Schedule'!$DG$3:$EU$3),('LGE Meters Schedule'!$DG$4:$EU$90))</f>
        <v>327915.82122383045</v>
      </c>
    </row>
    <row r="81" spans="1:4" x14ac:dyDescent="0.25">
      <c r="A81" t="s">
        <v>33</v>
      </c>
      <c r="B81" t="s">
        <v>36</v>
      </c>
      <c r="C81" s="26">
        <v>43009</v>
      </c>
      <c r="D81" s="1">
        <f>SUMPRODUCT(('LGE Meters Schedule'!$E$4:$E$90&lt;=NBV!C81)*(C81='LGE Meters Schedule'!$DG$3:$EU$3),('LGE Meters Schedule'!$DG$4:$EU$90))</f>
        <v>568111.94437335001</v>
      </c>
    </row>
    <row r="82" spans="1:4" x14ac:dyDescent="0.25">
      <c r="A82" t="s">
        <v>33</v>
      </c>
      <c r="B82" t="s">
        <v>36</v>
      </c>
      <c r="C82" s="26">
        <v>43040</v>
      </c>
      <c r="D82" s="1">
        <f>SUMPRODUCT(('LGE Meters Schedule'!$E$4:$E$90&lt;=NBV!C82)*(C82='LGE Meters Schedule'!$DG$3:$EU$3),('LGE Meters Schedule'!$DG$4:$EU$90))</f>
        <v>811132.72411724261</v>
      </c>
    </row>
    <row r="83" spans="1:4" x14ac:dyDescent="0.25">
      <c r="A83" t="s">
        <v>33</v>
      </c>
      <c r="B83" t="s">
        <v>36</v>
      </c>
      <c r="C83" s="26">
        <v>43070</v>
      </c>
      <c r="D83" s="1">
        <f>SUMPRODUCT(('LGE Meters Schedule'!$E$4:$E$90&lt;=NBV!C83)*(C83='LGE Meters Schedule'!$DG$3:$EU$3),('LGE Meters Schedule'!$DG$4:$EU$90))</f>
        <v>1160486.5135158058</v>
      </c>
    </row>
    <row r="84" spans="1:4" x14ac:dyDescent="0.25">
      <c r="A84" t="s">
        <v>33</v>
      </c>
      <c r="B84" t="s">
        <v>36</v>
      </c>
      <c r="C84" s="26">
        <v>43101</v>
      </c>
      <c r="D84" s="1">
        <f>SUMPRODUCT(('LGE Meters Schedule'!$E$4:$E$90&lt;=NBV!C84)*(C84='LGE Meters Schedule'!$DG$3:$EU$3),('LGE Meters Schedule'!$DG$4:$EU$90))</f>
        <v>1486657.6147616608</v>
      </c>
    </row>
    <row r="85" spans="1:4" x14ac:dyDescent="0.25">
      <c r="A85" t="s">
        <v>33</v>
      </c>
      <c r="B85" t="s">
        <v>36</v>
      </c>
      <c r="C85" s="26">
        <v>43132</v>
      </c>
      <c r="D85" s="1">
        <f>SUMPRODUCT(('LGE Meters Schedule'!$E$4:$E$90&lt;=NBV!C85)*(C85='LGE Meters Schedule'!$DG$3:$EU$3),('LGE Meters Schedule'!$DG$4:$EU$90))</f>
        <v>2074851.8134794221</v>
      </c>
    </row>
    <row r="86" spans="1:4" x14ac:dyDescent="0.25">
      <c r="A86" t="s">
        <v>33</v>
      </c>
      <c r="B86" t="s">
        <v>36</v>
      </c>
      <c r="C86" s="26">
        <v>43160</v>
      </c>
      <c r="D86" s="1">
        <f>SUMPRODUCT(('LGE Meters Schedule'!$E$4:$E$90&lt;=NBV!C86)*(C86='LGE Meters Schedule'!$DG$3:$EU$3),('LGE Meters Schedule'!$DG$4:$EU$90))</f>
        <v>2502212.0477307593</v>
      </c>
    </row>
    <row r="87" spans="1:4" x14ac:dyDescent="0.25">
      <c r="A87" t="s">
        <v>33</v>
      </c>
      <c r="B87" t="s">
        <v>36</v>
      </c>
      <c r="C87" s="26">
        <v>43191</v>
      </c>
      <c r="D87" s="1">
        <f>SUMPRODUCT(('LGE Meters Schedule'!$E$4:$E$90&lt;=NBV!C87)*(C87='LGE Meters Schedule'!$DG$3:$EU$3),('LGE Meters Schedule'!$DG$4:$EU$90))</f>
        <v>3202943.0761031401</v>
      </c>
    </row>
    <row r="88" spans="1:4" x14ac:dyDescent="0.25">
      <c r="A88" t="s">
        <v>33</v>
      </c>
      <c r="B88" t="s">
        <v>36</v>
      </c>
      <c r="C88" s="26">
        <v>43221</v>
      </c>
      <c r="D88" s="1">
        <f>SUMPRODUCT(('LGE Meters Schedule'!$E$4:$E$90&lt;=NBV!C88)*(C88='LGE Meters Schedule'!$DG$3:$EU$3),('LGE Meters Schedule'!$DG$4:$EU$90))</f>
        <v>4170169.6460646428</v>
      </c>
    </row>
    <row r="89" spans="1:4" x14ac:dyDescent="0.25">
      <c r="A89" t="s">
        <v>33</v>
      </c>
      <c r="B89" t="s">
        <v>36</v>
      </c>
      <c r="C89" s="26">
        <v>43252</v>
      </c>
      <c r="D89" s="1">
        <f>SUMPRODUCT(('LGE Meters Schedule'!$E$4:$E$90&lt;=NBV!C89)*(C89='LGE Meters Schedule'!$DG$3:$EU$3),('LGE Meters Schedule'!$DG$4:$EU$90))</f>
        <v>5248999.4688981157</v>
      </c>
    </row>
    <row r="90" spans="1:4" x14ac:dyDescent="0.25">
      <c r="A90" t="s">
        <v>33</v>
      </c>
      <c r="B90" t="s">
        <v>36</v>
      </c>
      <c r="C90" s="26">
        <v>43282</v>
      </c>
      <c r="D90" s="1">
        <f>SUMPRODUCT(('LGE Meters Schedule'!$E$4:$E$90&lt;=NBV!C90)*(C90='LGE Meters Schedule'!$DG$3:$EU$3),('LGE Meters Schedule'!$DG$4:$EU$90))</f>
        <v>6682391.4116025809</v>
      </c>
    </row>
    <row r="91" spans="1:4" x14ac:dyDescent="0.25">
      <c r="A91" t="s">
        <v>33</v>
      </c>
      <c r="B91" t="s">
        <v>36</v>
      </c>
      <c r="C91" s="26">
        <v>43313</v>
      </c>
      <c r="D91" s="1">
        <f>SUMPRODUCT(('LGE Meters Schedule'!$E$4:$E$90&lt;=NBV!C91)*(C91='LGE Meters Schedule'!$DG$3:$EU$3),('LGE Meters Schedule'!$DG$4:$EU$90))</f>
        <v>8511882.2074269131</v>
      </c>
    </row>
    <row r="92" spans="1:4" x14ac:dyDescent="0.25">
      <c r="A92" t="s">
        <v>33</v>
      </c>
      <c r="B92" t="s">
        <v>36</v>
      </c>
      <c r="C92" s="26">
        <v>43344</v>
      </c>
      <c r="D92" s="1">
        <f>SUMPRODUCT(('LGE Meters Schedule'!$E$4:$E$90&lt;=NBV!C92)*(C92='LGE Meters Schedule'!$DG$3:$EU$3),('LGE Meters Schedule'!$DG$4:$EU$90))</f>
        <v>10242087.654640367</v>
      </c>
    </row>
    <row r="93" spans="1:4" x14ac:dyDescent="0.25">
      <c r="A93" t="s">
        <v>33</v>
      </c>
      <c r="B93" t="s">
        <v>36</v>
      </c>
      <c r="C93" s="26">
        <v>43374</v>
      </c>
      <c r="D93" s="1">
        <f>SUMPRODUCT(('LGE Meters Schedule'!$E$4:$E$90&lt;=NBV!C93)*(C93='LGE Meters Schedule'!$DG$3:$EU$3),('LGE Meters Schedule'!$DG$4:$EU$90))</f>
        <v>10616102.271559751</v>
      </c>
    </row>
    <row r="94" spans="1:4" x14ac:dyDescent="0.25">
      <c r="A94" t="s">
        <v>33</v>
      </c>
      <c r="B94" t="s">
        <v>36</v>
      </c>
      <c r="C94" s="26">
        <v>43405</v>
      </c>
      <c r="D94" s="1">
        <f>SUMPRODUCT(('LGE Meters Schedule'!$E$4:$E$90&lt;=NBV!C94)*(C94='LGE Meters Schedule'!$DG$3:$EU$3),('LGE Meters Schedule'!$DG$4:$EU$90))</f>
        <v>12007901.670039957</v>
      </c>
    </row>
    <row r="95" spans="1:4" x14ac:dyDescent="0.25">
      <c r="A95" t="s">
        <v>33</v>
      </c>
      <c r="B95" t="s">
        <v>36</v>
      </c>
      <c r="C95" s="26">
        <v>43435</v>
      </c>
      <c r="D95" s="1">
        <f>SUMPRODUCT(('LGE Meters Schedule'!$E$4:$E$90&lt;=NBV!C95)*(C95='LGE Meters Schedule'!$DG$3:$EU$3),('LGE Meters Schedule'!$DG$4:$EU$90))</f>
        <v>12079032.710063424</v>
      </c>
    </row>
    <row r="96" spans="1:4" x14ac:dyDescent="0.25">
      <c r="A96" t="s">
        <v>33</v>
      </c>
      <c r="B96" t="s">
        <v>36</v>
      </c>
      <c r="C96" s="26">
        <v>43466</v>
      </c>
      <c r="D96" s="1">
        <f>SUMPRODUCT(('LGE Meters Schedule'!$E$4:$E$90&lt;=NBV!C96)*(C96='LGE Meters Schedule'!$DG$3:$EU$3),('LGE Meters Schedule'!$DG$4:$EU$90))</f>
        <v>12079032.710063424</v>
      </c>
    </row>
    <row r="97" spans="1:4" x14ac:dyDescent="0.25">
      <c r="A97" t="s">
        <v>33</v>
      </c>
      <c r="B97" t="s">
        <v>36</v>
      </c>
      <c r="C97" s="26">
        <v>43497</v>
      </c>
      <c r="D97" s="1">
        <f>SUMPRODUCT(('LGE Meters Schedule'!$E$4:$E$90&lt;=NBV!C97)*(C97='LGE Meters Schedule'!$DG$3:$EU$3),('LGE Meters Schedule'!$DG$4:$EU$90))</f>
        <v>12079032.710063424</v>
      </c>
    </row>
    <row r="98" spans="1:4" x14ac:dyDescent="0.25">
      <c r="A98" t="s">
        <v>33</v>
      </c>
      <c r="B98" t="s">
        <v>36</v>
      </c>
      <c r="C98" s="26">
        <v>43525</v>
      </c>
      <c r="D98" s="1">
        <f>SUMPRODUCT(('LGE Meters Schedule'!$E$4:$E$90&lt;=NBV!C98)*(C98='LGE Meters Schedule'!$DG$3:$EU$3),('LGE Meters Schedule'!$DG$4:$EU$90))</f>
        <v>12079032.710063424</v>
      </c>
    </row>
    <row r="99" spans="1:4" x14ac:dyDescent="0.25">
      <c r="A99" t="s">
        <v>33</v>
      </c>
      <c r="B99" t="s">
        <v>36</v>
      </c>
      <c r="C99" s="26">
        <v>43556</v>
      </c>
      <c r="D99" s="1">
        <f>SUMPRODUCT(('LGE Meters Schedule'!$E$4:$E$90&lt;=NBV!C99)*(C99='LGE Meters Schedule'!$DG$3:$EU$3),('LGE Meters Schedule'!$DG$4:$EU$90))</f>
        <v>12079032.710063424</v>
      </c>
    </row>
    <row r="100" spans="1:4" x14ac:dyDescent="0.25">
      <c r="A100" t="s">
        <v>33</v>
      </c>
      <c r="B100" t="s">
        <v>36</v>
      </c>
      <c r="C100" s="26">
        <v>43586</v>
      </c>
      <c r="D100" s="1">
        <f>SUMPRODUCT(('LGE Meters Schedule'!$E$4:$E$90&lt;=NBV!C100)*(C100='LGE Meters Schedule'!$DG$3:$EU$3),('LGE Meters Schedule'!$DG$4:$EU$90))</f>
        <v>12079032.710063424</v>
      </c>
    </row>
    <row r="101" spans="1:4" x14ac:dyDescent="0.25">
      <c r="A101" t="s">
        <v>33</v>
      </c>
      <c r="B101" t="s">
        <v>36</v>
      </c>
      <c r="C101" s="26">
        <v>43617</v>
      </c>
      <c r="D101" s="1">
        <f>SUMPRODUCT(('LGE Meters Schedule'!$E$4:$E$90&lt;=NBV!C101)*(C101='LGE Meters Schedule'!$DG$3:$EU$3),('LGE Meters Schedule'!$DG$4:$EU$90))</f>
        <v>12079032.710063424</v>
      </c>
    </row>
    <row r="102" spans="1:4" x14ac:dyDescent="0.25">
      <c r="A102" t="s">
        <v>33</v>
      </c>
      <c r="B102" t="s">
        <v>36</v>
      </c>
      <c r="C102" s="26">
        <v>43647</v>
      </c>
      <c r="D102" s="1">
        <f>SUMPRODUCT(('LGE Meters Schedule'!$E$4:$E$90&lt;=NBV!C102)*(C102='LGE Meters Schedule'!$DG$3:$EU$3),('LGE Meters Schedule'!$DG$4:$EU$90))</f>
        <v>12079032.710063424</v>
      </c>
    </row>
    <row r="103" spans="1:4" x14ac:dyDescent="0.25">
      <c r="A103" t="s">
        <v>33</v>
      </c>
      <c r="B103" t="s">
        <v>36</v>
      </c>
      <c r="C103" s="26">
        <v>43678</v>
      </c>
      <c r="D103" s="1">
        <f>SUMPRODUCT(('LGE Meters Schedule'!$E$4:$E$90&lt;=NBV!C103)*(C103='LGE Meters Schedule'!$DG$3:$EU$3),('LGE Meters Schedule'!$DG$4:$EU$90))</f>
        <v>12079032.710063424</v>
      </c>
    </row>
    <row r="104" spans="1:4" x14ac:dyDescent="0.25">
      <c r="A104" t="s">
        <v>33</v>
      </c>
      <c r="B104" t="s">
        <v>36</v>
      </c>
      <c r="C104" s="26">
        <v>43709</v>
      </c>
      <c r="D104" s="1">
        <f>SUMPRODUCT(('LGE Meters Schedule'!$E$4:$E$90&lt;=NBV!C104)*(C104='LGE Meters Schedule'!$DG$3:$EU$3),('LGE Meters Schedule'!$DG$4:$EU$90))</f>
        <v>12079032.710063424</v>
      </c>
    </row>
    <row r="105" spans="1:4" x14ac:dyDescent="0.25">
      <c r="A105" t="s">
        <v>33</v>
      </c>
      <c r="B105" t="s">
        <v>36</v>
      </c>
      <c r="C105" s="26">
        <v>43739</v>
      </c>
      <c r="D105" s="1">
        <f>SUMPRODUCT(('LGE Meters Schedule'!$E$4:$E$90&lt;=NBV!C105)*(C105='LGE Meters Schedule'!$DG$3:$EU$3),('LGE Meters Schedule'!$DG$4:$EU$90))</f>
        <v>12079032.710063424</v>
      </c>
    </row>
    <row r="106" spans="1:4" x14ac:dyDescent="0.25">
      <c r="A106" t="s">
        <v>33</v>
      </c>
      <c r="B106" t="s">
        <v>36</v>
      </c>
      <c r="C106" s="26">
        <v>43770</v>
      </c>
      <c r="D106" s="1">
        <f>SUMPRODUCT(('LGE Meters Schedule'!$E$4:$E$90&lt;=NBV!C106)*(C106='LGE Meters Schedule'!$DG$3:$EU$3),('LGE Meters Schedule'!$DG$4:$EU$90))</f>
        <v>12079032.710063424</v>
      </c>
    </row>
    <row r="107" spans="1:4" x14ac:dyDescent="0.25">
      <c r="A107" t="s">
        <v>33</v>
      </c>
      <c r="B107" t="s">
        <v>36</v>
      </c>
      <c r="C107" s="26">
        <v>43800</v>
      </c>
      <c r="D107" s="1">
        <f>SUMPRODUCT(('LGE Meters Schedule'!$E$4:$E$90&lt;=NBV!C107)*(C107='LGE Meters Schedule'!$DG$3:$EU$3),('LGE Meters Schedule'!$DG$4:$EU$90))</f>
        <v>12079032.710063424</v>
      </c>
    </row>
  </sheetData>
  <pageMargins left="0.7" right="0.7" top="0.75" bottom="0.75" header="0.3" footer="0.3"/>
  <pageSetup scale="85" firstPageNumber="3" fitToHeight="2" orientation="portrait" useFirstPageNumber="1" r:id="rId1"/>
  <headerFooter>
    <oddHeader>&amp;R&amp;"Times New Roman,Bold"&amp;12Attachment to Response to KLC-2 Question No. 5
Page &amp;P of 59
Malloy</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92"/>
  <sheetViews>
    <sheetView zoomScale="80" zoomScaleNormal="80" workbookViewId="0">
      <pane xSplit="7" ySplit="3" topLeftCell="H4" activePane="bottomRight" state="frozen"/>
      <selection pane="topRight" activeCell="H1" sqref="H1"/>
      <selection pane="bottomLeft" activeCell="A4" sqref="A4"/>
      <selection pane="bottomRight" activeCell="B4" sqref="B4"/>
    </sheetView>
  </sheetViews>
  <sheetFormatPr defaultRowHeight="15" x14ac:dyDescent="0.25"/>
  <cols>
    <col min="1" max="1" width="11.42578125" style="3" customWidth="1"/>
    <col min="2" max="2" width="15.85546875" style="3" bestFit="1" customWidth="1"/>
    <col min="3" max="3" width="26.5703125" style="3" customWidth="1"/>
    <col min="4" max="4" width="8.85546875" style="3" bestFit="1" customWidth="1"/>
    <col min="5" max="5" width="12" style="3" customWidth="1"/>
    <col min="6" max="7" width="15.28515625" style="3" bestFit="1" customWidth="1"/>
    <col min="8" max="8" width="3.140625" style="3" customWidth="1"/>
    <col min="9" max="33" width="15.140625" style="3" bestFit="1" customWidth="1"/>
    <col min="34" max="37" width="13.85546875" style="3" bestFit="1" customWidth="1"/>
    <col min="38" max="38" width="5.5703125" style="3" bestFit="1" customWidth="1"/>
    <col min="39" max="39" width="15.140625" style="3" bestFit="1" customWidth="1"/>
    <col min="40" max="52" width="12.28515625" style="3" bestFit="1" customWidth="1"/>
    <col min="53" max="67" width="11.28515625" style="3" bestFit="1" customWidth="1"/>
    <col min="68" max="68" width="5.5703125" style="3" bestFit="1" customWidth="1"/>
    <col min="69" max="88" width="15.140625" style="3" bestFit="1" customWidth="1"/>
    <col min="89" max="90" width="13.85546875" style="3" bestFit="1" customWidth="1"/>
    <col min="91" max="94" width="14.85546875" style="3" bestFit="1" customWidth="1"/>
    <col min="95" max="109" width="15.85546875" style="3" bestFit="1" customWidth="1"/>
    <col min="110" max="110" width="5.5703125" style="3" bestFit="1" customWidth="1"/>
    <col min="111" max="151" width="15.140625" style="3" bestFit="1" customWidth="1"/>
    <col min="152" max="16384" width="9.140625" style="3"/>
  </cols>
  <sheetData>
    <row r="1" spans="1:151" x14ac:dyDescent="0.25">
      <c r="A1" s="3" t="s">
        <v>10</v>
      </c>
    </row>
    <row r="2" spans="1:151" x14ac:dyDescent="0.25">
      <c r="A2" s="3" t="s">
        <v>11</v>
      </c>
      <c r="I2" s="20" t="s">
        <v>27</v>
      </c>
      <c r="AM2" s="3" t="s">
        <v>18</v>
      </c>
      <c r="BQ2" s="9" t="s">
        <v>26</v>
      </c>
      <c r="CA2" s="8"/>
      <c r="DG2" s="9" t="s">
        <v>17</v>
      </c>
    </row>
    <row r="3" spans="1:151" s="9" customFormat="1" ht="30" x14ac:dyDescent="0.25">
      <c r="A3" s="23" t="s">
        <v>19</v>
      </c>
      <c r="B3" s="23" t="s">
        <v>0</v>
      </c>
      <c r="C3" s="23" t="s">
        <v>0</v>
      </c>
      <c r="D3" s="23" t="s">
        <v>7</v>
      </c>
      <c r="E3" s="23" t="s">
        <v>29</v>
      </c>
      <c r="F3" s="23" t="s">
        <v>9</v>
      </c>
      <c r="G3" s="23" t="s">
        <v>8</v>
      </c>
      <c r="H3" s="18"/>
      <c r="I3" s="19">
        <v>42583</v>
      </c>
      <c r="J3" s="19">
        <v>42614</v>
      </c>
      <c r="K3" s="19">
        <v>42644</v>
      </c>
      <c r="L3" s="19">
        <v>42675</v>
      </c>
      <c r="M3" s="19">
        <v>42705</v>
      </c>
      <c r="N3" s="19">
        <v>42736</v>
      </c>
      <c r="O3" s="19">
        <v>42767</v>
      </c>
      <c r="P3" s="19">
        <v>42795</v>
      </c>
      <c r="Q3" s="19">
        <v>42826</v>
      </c>
      <c r="R3" s="19">
        <v>42856</v>
      </c>
      <c r="S3" s="19">
        <v>42887</v>
      </c>
      <c r="T3" s="19">
        <v>42917</v>
      </c>
      <c r="U3" s="19">
        <v>42948</v>
      </c>
      <c r="V3" s="19">
        <v>42979</v>
      </c>
      <c r="W3" s="19">
        <v>43009</v>
      </c>
      <c r="X3" s="19">
        <v>43040</v>
      </c>
      <c r="Y3" s="19">
        <v>43070</v>
      </c>
      <c r="Z3" s="19">
        <v>43101</v>
      </c>
      <c r="AA3" s="19">
        <v>43132</v>
      </c>
      <c r="AB3" s="19">
        <v>43160</v>
      </c>
      <c r="AC3" s="19">
        <v>43191</v>
      </c>
      <c r="AD3" s="19">
        <v>43221</v>
      </c>
      <c r="AE3" s="19">
        <v>43252</v>
      </c>
      <c r="AF3" s="19">
        <v>43282</v>
      </c>
      <c r="AG3" s="19">
        <v>43313</v>
      </c>
      <c r="AH3" s="19">
        <v>43344</v>
      </c>
      <c r="AI3" s="19">
        <v>43374</v>
      </c>
      <c r="AJ3" s="19">
        <v>43405</v>
      </c>
      <c r="AK3" s="19">
        <v>43435</v>
      </c>
      <c r="AL3" s="19"/>
      <c r="AM3" s="19">
        <v>42583</v>
      </c>
      <c r="AN3" s="19">
        <v>42614</v>
      </c>
      <c r="AO3" s="19">
        <v>42644</v>
      </c>
      <c r="AP3" s="19">
        <v>42675</v>
      </c>
      <c r="AQ3" s="19">
        <v>42705</v>
      </c>
      <c r="AR3" s="19">
        <v>42736</v>
      </c>
      <c r="AS3" s="19">
        <v>42767</v>
      </c>
      <c r="AT3" s="19">
        <v>42795</v>
      </c>
      <c r="AU3" s="19">
        <v>42826</v>
      </c>
      <c r="AV3" s="19">
        <v>42856</v>
      </c>
      <c r="AW3" s="19">
        <v>42887</v>
      </c>
      <c r="AX3" s="19">
        <v>42917</v>
      </c>
      <c r="AY3" s="19">
        <v>42948</v>
      </c>
      <c r="AZ3" s="19">
        <v>42979</v>
      </c>
      <c r="BA3" s="19">
        <v>43009</v>
      </c>
      <c r="BB3" s="19">
        <v>43040</v>
      </c>
      <c r="BC3" s="19">
        <v>43070</v>
      </c>
      <c r="BD3" s="19">
        <v>43101</v>
      </c>
      <c r="BE3" s="19">
        <v>43132</v>
      </c>
      <c r="BF3" s="19">
        <v>43160</v>
      </c>
      <c r="BG3" s="19">
        <v>43191</v>
      </c>
      <c r="BH3" s="19">
        <v>43221</v>
      </c>
      <c r="BI3" s="19">
        <v>43252</v>
      </c>
      <c r="BJ3" s="19">
        <v>43282</v>
      </c>
      <c r="BK3" s="19">
        <v>43313</v>
      </c>
      <c r="BL3" s="19">
        <v>43344</v>
      </c>
      <c r="BM3" s="19">
        <v>43374</v>
      </c>
      <c r="BN3" s="19">
        <v>43405</v>
      </c>
      <c r="BO3" s="19">
        <v>43435</v>
      </c>
      <c r="BP3" s="19"/>
      <c r="BQ3" s="19">
        <v>42583</v>
      </c>
      <c r="BR3" s="19">
        <v>42614</v>
      </c>
      <c r="BS3" s="19">
        <v>42644</v>
      </c>
      <c r="BT3" s="19">
        <v>42675</v>
      </c>
      <c r="BU3" s="19">
        <v>42705</v>
      </c>
      <c r="BV3" s="19">
        <v>42736</v>
      </c>
      <c r="BW3" s="19">
        <v>42767</v>
      </c>
      <c r="BX3" s="19">
        <v>42795</v>
      </c>
      <c r="BY3" s="19">
        <v>42826</v>
      </c>
      <c r="BZ3" s="19">
        <v>42856</v>
      </c>
      <c r="CA3" s="19">
        <v>42887</v>
      </c>
      <c r="CB3" s="19">
        <v>42917</v>
      </c>
      <c r="CC3" s="19">
        <v>42948</v>
      </c>
      <c r="CD3" s="19">
        <v>42979</v>
      </c>
      <c r="CE3" s="19">
        <v>43009</v>
      </c>
      <c r="CF3" s="19">
        <v>43040</v>
      </c>
      <c r="CG3" s="19">
        <v>43070</v>
      </c>
      <c r="CH3" s="19">
        <v>43101</v>
      </c>
      <c r="CI3" s="19">
        <v>43132</v>
      </c>
      <c r="CJ3" s="19">
        <v>43160</v>
      </c>
      <c r="CK3" s="19">
        <v>43191</v>
      </c>
      <c r="CL3" s="19">
        <v>43221</v>
      </c>
      <c r="CM3" s="19">
        <v>43252</v>
      </c>
      <c r="CN3" s="19">
        <v>43282</v>
      </c>
      <c r="CO3" s="19">
        <v>43313</v>
      </c>
      <c r="CP3" s="19">
        <v>43344</v>
      </c>
      <c r="CQ3" s="19">
        <v>43374</v>
      </c>
      <c r="CR3" s="19">
        <v>43405</v>
      </c>
      <c r="CS3" s="19">
        <v>43435</v>
      </c>
      <c r="CT3" s="19">
        <v>43466</v>
      </c>
      <c r="CU3" s="19">
        <v>43497</v>
      </c>
      <c r="CV3" s="19">
        <v>43525</v>
      </c>
      <c r="CW3" s="19">
        <v>43556</v>
      </c>
      <c r="CX3" s="19">
        <v>43586</v>
      </c>
      <c r="CY3" s="19">
        <v>43617</v>
      </c>
      <c r="CZ3" s="19">
        <v>43647</v>
      </c>
      <c r="DA3" s="19">
        <v>43678</v>
      </c>
      <c r="DB3" s="19">
        <v>43709</v>
      </c>
      <c r="DC3" s="19">
        <v>43739</v>
      </c>
      <c r="DD3" s="19">
        <v>43770</v>
      </c>
      <c r="DE3" s="19">
        <v>43800</v>
      </c>
      <c r="DF3" s="19"/>
      <c r="DG3" s="19">
        <v>42583</v>
      </c>
      <c r="DH3" s="19">
        <v>42614</v>
      </c>
      <c r="DI3" s="19">
        <v>42644</v>
      </c>
      <c r="DJ3" s="19">
        <v>42675</v>
      </c>
      <c r="DK3" s="19">
        <v>42705</v>
      </c>
      <c r="DL3" s="19">
        <v>42736</v>
      </c>
      <c r="DM3" s="19">
        <v>42767</v>
      </c>
      <c r="DN3" s="19">
        <v>42795</v>
      </c>
      <c r="DO3" s="19">
        <v>42826</v>
      </c>
      <c r="DP3" s="19">
        <v>42856</v>
      </c>
      <c r="DQ3" s="19">
        <v>42887</v>
      </c>
      <c r="DR3" s="19">
        <v>42917</v>
      </c>
      <c r="DS3" s="19">
        <v>42948</v>
      </c>
      <c r="DT3" s="19">
        <v>42979</v>
      </c>
      <c r="DU3" s="19">
        <v>43009</v>
      </c>
      <c r="DV3" s="19">
        <v>43040</v>
      </c>
      <c r="DW3" s="19">
        <v>43070</v>
      </c>
      <c r="DX3" s="19">
        <v>43101</v>
      </c>
      <c r="DY3" s="19">
        <v>43132</v>
      </c>
      <c r="DZ3" s="19">
        <v>43160</v>
      </c>
      <c r="EA3" s="19">
        <v>43191</v>
      </c>
      <c r="EB3" s="19">
        <v>43221</v>
      </c>
      <c r="EC3" s="19">
        <v>43252</v>
      </c>
      <c r="ED3" s="19">
        <v>43282</v>
      </c>
      <c r="EE3" s="19">
        <v>43313</v>
      </c>
      <c r="EF3" s="19">
        <v>43344</v>
      </c>
      <c r="EG3" s="19">
        <v>43374</v>
      </c>
      <c r="EH3" s="19">
        <v>43405</v>
      </c>
      <c r="EI3" s="19">
        <v>43435</v>
      </c>
      <c r="EJ3" s="19">
        <v>43466</v>
      </c>
      <c r="EK3" s="19">
        <v>43497</v>
      </c>
      <c r="EL3" s="19">
        <v>43525</v>
      </c>
      <c r="EM3" s="19">
        <v>43556</v>
      </c>
      <c r="EN3" s="19">
        <v>43586</v>
      </c>
      <c r="EO3" s="19">
        <v>43617</v>
      </c>
      <c r="EP3" s="19">
        <v>43647</v>
      </c>
      <c r="EQ3" s="19">
        <v>43678</v>
      </c>
      <c r="ER3" s="19">
        <v>43709</v>
      </c>
      <c r="ES3" s="19">
        <v>43739</v>
      </c>
      <c r="ET3" s="19">
        <v>43770</v>
      </c>
      <c r="EU3" s="19">
        <v>43800</v>
      </c>
    </row>
    <row r="4" spans="1:151" x14ac:dyDescent="0.25">
      <c r="A4" s="4" t="s">
        <v>33</v>
      </c>
      <c r="B4" s="4" t="s">
        <v>2</v>
      </c>
      <c r="C4" s="4" t="s">
        <v>4</v>
      </c>
      <c r="D4" s="7">
        <v>1972</v>
      </c>
      <c r="E4" s="24">
        <f>IFERROR(VLOOKUP(D4,'LGE Retirements'!$A$4:$C$49,3,FALSE),"N/A")</f>
        <v>42917</v>
      </c>
      <c r="F4" s="5">
        <v>448013.85</v>
      </c>
      <c r="G4" s="5">
        <v>424540.86323085602</v>
      </c>
      <c r="H4" s="5"/>
      <c r="I4" s="6">
        <f>IF(I$3=$I$3,F4,IF(VLOOKUP($D4,'LGE Retirements'!$A$4:$C$49,3,FALSE)='LGE Meters Schedule'!I$3,'LGE Meters Schedule'!G4-'LGE Meters Schedule'!$F4,G4))</f>
        <v>448013.85</v>
      </c>
      <c r="J4" s="6">
        <f>IF(J$3=$I$3,G4,IF(VLOOKUP($D4,'LGE Retirements'!$A$4:$C$49,3,FALSE)='LGE Meters Schedule'!J$3,'LGE Meters Schedule'!I4-'LGE Meters Schedule'!$F4,I4))</f>
        <v>448013.85</v>
      </c>
      <c r="K4" s="6">
        <f>IF(K$3=$I$3,I4,IF(VLOOKUP($D4,'LGE Retirements'!$A$4:$C$49,3,FALSE)='LGE Meters Schedule'!K$3,'LGE Meters Schedule'!J4-'LGE Meters Schedule'!$F4,J4))</f>
        <v>448013.85</v>
      </c>
      <c r="L4" s="6">
        <f>IF(L$3=$I$3,J4,IF(VLOOKUP($D4,'LGE Retirements'!$A$4:$C$49,3,FALSE)='LGE Meters Schedule'!L$3,'LGE Meters Schedule'!K4-'LGE Meters Schedule'!$F4,K4))</f>
        <v>448013.85</v>
      </c>
      <c r="M4" s="6">
        <f>IF(M$3=$I$3,K4,IF(VLOOKUP($D4,'LGE Retirements'!$A$4:$C$49,3,FALSE)='LGE Meters Schedule'!M$3,'LGE Meters Schedule'!L4-'LGE Meters Schedule'!$F4,L4))</f>
        <v>448013.85</v>
      </c>
      <c r="N4" s="6">
        <f>IF(N$3=$I$3,L4,IF(VLOOKUP($D4,'LGE Retirements'!$A$4:$C$49,3,FALSE)='LGE Meters Schedule'!N$3,'LGE Meters Schedule'!M4-'LGE Meters Schedule'!$F4,M4))</f>
        <v>448013.85</v>
      </c>
      <c r="O4" s="6">
        <f>IF(O$3=$I$3,M4,IF(VLOOKUP($D4,'LGE Retirements'!$A$4:$C$49,3,FALSE)='LGE Meters Schedule'!O$3,'LGE Meters Schedule'!N4-'LGE Meters Schedule'!$F4,N4))</f>
        <v>448013.85</v>
      </c>
      <c r="P4" s="6">
        <f>IF(P$3=$I$3,N4,IF(VLOOKUP($D4,'LGE Retirements'!$A$4:$C$49,3,FALSE)='LGE Meters Schedule'!P$3,'LGE Meters Schedule'!O4-'LGE Meters Schedule'!$F4,O4))</f>
        <v>448013.85</v>
      </c>
      <c r="Q4" s="6">
        <f>IF(Q$3=$I$3,O4,IF(VLOOKUP($D4,'LGE Retirements'!$A$4:$C$49,3,FALSE)='LGE Meters Schedule'!Q$3,'LGE Meters Schedule'!P4-'LGE Meters Schedule'!$F4,P4))</f>
        <v>448013.85</v>
      </c>
      <c r="R4" s="6">
        <f>IF(R$3=$I$3,P4,IF(VLOOKUP($D4,'LGE Retirements'!$A$4:$C$49,3,FALSE)='LGE Meters Schedule'!R$3,'LGE Meters Schedule'!Q4-'LGE Meters Schedule'!$F4,Q4))</f>
        <v>448013.85</v>
      </c>
      <c r="S4" s="6">
        <f>IF(S$3=$I$3,Q4,IF(VLOOKUP($D4,'LGE Retirements'!$A$4:$C$49,3,FALSE)='LGE Meters Schedule'!S$3,'LGE Meters Schedule'!R4-'LGE Meters Schedule'!$F4,R4))</f>
        <v>448013.85</v>
      </c>
      <c r="T4" s="6">
        <f>IF(T$3=$I$3,R4,IF(VLOOKUP($D4,'LGE Retirements'!$A$4:$C$49,3,FALSE)='LGE Meters Schedule'!T$3,'LGE Meters Schedule'!S4-'LGE Meters Schedule'!$F4,S4))</f>
        <v>0</v>
      </c>
      <c r="U4" s="6">
        <f>IF(U$3=$I$3,S4,IF(VLOOKUP($D4,'LGE Retirements'!$A$4:$C$49,3,FALSE)='LGE Meters Schedule'!U$3,'LGE Meters Schedule'!T4-'LGE Meters Schedule'!$F4,T4))</f>
        <v>0</v>
      </c>
      <c r="V4" s="6">
        <f>IF(V$3=$I$3,T4,IF(VLOOKUP($D4,'LGE Retirements'!$A$4:$C$49,3,FALSE)='LGE Meters Schedule'!V$3,'LGE Meters Schedule'!U4-'LGE Meters Schedule'!$F4,U4))</f>
        <v>0</v>
      </c>
      <c r="W4" s="6">
        <f>IF(W$3=$I$3,U4,IF(VLOOKUP($D4,'LGE Retirements'!$A$4:$C$49,3,FALSE)='LGE Meters Schedule'!W$3,'LGE Meters Schedule'!V4-'LGE Meters Schedule'!$F4,V4))</f>
        <v>0</v>
      </c>
      <c r="X4" s="6">
        <f>IF(X$3=$I$3,V4,IF(VLOOKUP($D4,'LGE Retirements'!$A$4:$C$49,3,FALSE)='LGE Meters Schedule'!X$3,'LGE Meters Schedule'!W4-'LGE Meters Schedule'!$F4,W4))</f>
        <v>0</v>
      </c>
      <c r="Y4" s="6">
        <f>IF(Y$3=$I$3,W4,IF(VLOOKUP($D4,'LGE Retirements'!$A$4:$C$49,3,FALSE)='LGE Meters Schedule'!Y$3,'LGE Meters Schedule'!X4-'LGE Meters Schedule'!$F4,X4))</f>
        <v>0</v>
      </c>
      <c r="Z4" s="6">
        <f>IF(Z$3=$I$3,X4,IF(VLOOKUP($D4,'LGE Retirements'!$A$4:$C$49,3,FALSE)='LGE Meters Schedule'!Z$3,'LGE Meters Schedule'!Y4-'LGE Meters Schedule'!$F4,Y4))</f>
        <v>0</v>
      </c>
      <c r="AA4" s="6">
        <f>IF(AA$3=$I$3,Y4,IF(VLOOKUP($D4,'LGE Retirements'!$A$4:$C$49,3,FALSE)='LGE Meters Schedule'!AA$3,'LGE Meters Schedule'!Z4-'LGE Meters Schedule'!$F4,Z4))</f>
        <v>0</v>
      </c>
      <c r="AB4" s="6">
        <f>IF(AB$3=$I$3,Z4,IF(VLOOKUP($D4,'LGE Retirements'!$A$4:$C$49,3,FALSE)='LGE Meters Schedule'!AB$3,'LGE Meters Schedule'!AA4-'LGE Meters Schedule'!$F4,AA4))</f>
        <v>0</v>
      </c>
      <c r="AC4" s="6">
        <f>IF(AC$3=$I$3,AA4,IF(VLOOKUP($D4,'LGE Retirements'!$A$4:$C$49,3,FALSE)='LGE Meters Schedule'!AC$3,'LGE Meters Schedule'!AB4-'LGE Meters Schedule'!$F4,AB4))</f>
        <v>0</v>
      </c>
      <c r="AD4" s="6">
        <f>IF(AD$3=$I$3,AB4,IF(VLOOKUP($D4,'LGE Retirements'!$A$4:$C$49,3,FALSE)='LGE Meters Schedule'!AD$3,'LGE Meters Schedule'!AC4-'LGE Meters Schedule'!$F4,AC4))</f>
        <v>0</v>
      </c>
      <c r="AE4" s="6">
        <f>IF(AE$3=$I$3,AC4,IF(VLOOKUP($D4,'LGE Retirements'!$A$4:$C$49,3,FALSE)='LGE Meters Schedule'!AE$3,'LGE Meters Schedule'!AD4-'LGE Meters Schedule'!$F4,AD4))</f>
        <v>0</v>
      </c>
      <c r="AF4" s="6">
        <f>IF(AF$3=$I$3,AD4,IF(VLOOKUP($D4,'LGE Retirements'!$A$4:$C$49,3,FALSE)='LGE Meters Schedule'!AF$3,'LGE Meters Schedule'!AE4-'LGE Meters Schedule'!$F4,AE4))</f>
        <v>0</v>
      </c>
      <c r="AG4" s="6">
        <f>IF(AG$3=$I$3,AE4,IF(VLOOKUP($D4,'LGE Retirements'!$A$4:$C$49,3,FALSE)='LGE Meters Schedule'!AG$3,'LGE Meters Schedule'!AF4-'LGE Meters Schedule'!$F4,AF4))</f>
        <v>0</v>
      </c>
      <c r="AH4" s="6">
        <f>IF(AH$3=$I$3,AF4,IF(VLOOKUP($D4,'LGE Retirements'!$A$4:$C$49,3,FALSE)='LGE Meters Schedule'!AH$3,'LGE Meters Schedule'!AG4-'LGE Meters Schedule'!$F4,AG4))</f>
        <v>0</v>
      </c>
      <c r="AI4" s="6">
        <f>IF(AI$3=$I$3,AG4,IF(VLOOKUP($D4,'LGE Retirements'!$A$4:$C$49,3,FALSE)='LGE Meters Schedule'!AI$3,'LGE Meters Schedule'!AH4-'LGE Meters Schedule'!$F4,AH4))</f>
        <v>0</v>
      </c>
      <c r="AJ4" s="6">
        <f>IF(AJ$3=$I$3,AH4,IF(VLOOKUP($D4,'LGE Retirements'!$A$4:$C$49,3,FALSE)='LGE Meters Schedule'!AJ$3,'LGE Meters Schedule'!AI4-'LGE Meters Schedule'!$F4,AI4))</f>
        <v>0</v>
      </c>
      <c r="AK4" s="6">
        <f>IF(AK$3=$I$3,AI4,IF(VLOOKUP($D4,'LGE Retirements'!$A$4:$C$49,3,FALSE)='LGE Meters Schedule'!AK$3,'LGE Meters Schedule'!AJ4-'LGE Meters Schedule'!$F4,AJ4))</f>
        <v>0</v>
      </c>
      <c r="AM4" s="21">
        <f>IF(AM$3&lt;'Depr. Rate'!$B$1,('Depr. Rate'!$B$3*'LGE Meters Schedule'!I4)/12,IF(I4=0,H4/2*'Depr. Rate'!$C$3/12,('Depr. Rate'!$C$3*'LGE Meters Schedule'!I4)/12))</f>
        <v>1090.1670349999999</v>
      </c>
      <c r="AN4" s="21">
        <f>IF(AN$3&lt;'Depr. Rate'!$B$1,('Depr. Rate'!$B$3*'LGE Meters Schedule'!J4)/12,IF(J4=0,I4/2*'Depr. Rate'!$C$3/12,('Depr. Rate'!$C$3*'LGE Meters Schedule'!J4)/12))</f>
        <v>1090.1670349999999</v>
      </c>
      <c r="AO4" s="21">
        <f>IF(AO$3&lt;'Depr. Rate'!$B$1,('Depr. Rate'!$B$3*'LGE Meters Schedule'!K4)/12,IF(K4=0,J4/2*'Depr. Rate'!$C$3/12,('Depr. Rate'!$C$3*'LGE Meters Schedule'!K4)/12))</f>
        <v>1090.1670349999999</v>
      </c>
      <c r="AP4" s="21">
        <f>IF(AP$3&lt;'Depr. Rate'!$B$1,('Depr. Rate'!$B$3*'LGE Meters Schedule'!L4)/12,IF(L4=0,K4/2*'Depr. Rate'!$C$3/12,('Depr. Rate'!$C$3*'LGE Meters Schedule'!L4)/12))</f>
        <v>1090.1670349999999</v>
      </c>
      <c r="AQ4" s="21">
        <f>IF(AQ$3&lt;'Depr. Rate'!$B$1,('Depr. Rate'!$B$3*'LGE Meters Schedule'!M4)/12,IF(M4=0,L4/2*'Depr. Rate'!$C$3/12,('Depr. Rate'!$C$3*'LGE Meters Schedule'!M4)/12))</f>
        <v>1090.1670349999999</v>
      </c>
      <c r="AR4" s="21">
        <f>IF(AR$3&lt;'Depr. Rate'!$B$1,('Depr. Rate'!$B$3*'LGE Meters Schedule'!N4)/12,IF(N4=0,M4/2*'Depr. Rate'!$C$3/12,('Depr. Rate'!$C$3*'LGE Meters Schedule'!N4)/12))</f>
        <v>1090.1670349999999</v>
      </c>
      <c r="AS4" s="21">
        <f>IF(AS$3&lt;'Depr. Rate'!$B$1,('Depr. Rate'!$B$3*'LGE Meters Schedule'!O4)/12,IF(O4=0,N4/2*'Depr. Rate'!$C$3/12,('Depr. Rate'!$C$3*'LGE Meters Schedule'!O4)/12))</f>
        <v>1090.1670349999999</v>
      </c>
      <c r="AT4" s="21">
        <f>IF(AT$3&lt;'Depr. Rate'!$B$1,('Depr. Rate'!$B$3*'LGE Meters Schedule'!P4)/12,IF(P4=0,O4/2*'Depr. Rate'!$C$3/12,('Depr. Rate'!$C$3*'LGE Meters Schedule'!P4)/12))</f>
        <v>1090.1670349999999</v>
      </c>
      <c r="AU4" s="21">
        <f>IF(AU$3&lt;'Depr. Rate'!$B$1,('Depr. Rate'!$B$3*'LGE Meters Schedule'!Q4)/12,IF(Q4=0,P4/2*'Depr. Rate'!$C$3/12,('Depr. Rate'!$C$3*'LGE Meters Schedule'!Q4)/12))</f>
        <v>1090.1670349999999</v>
      </c>
      <c r="AV4" s="21">
        <f>IF(AV$3&lt;'Depr. Rate'!$B$1,('Depr. Rate'!$B$3*'LGE Meters Schedule'!R4)/12,IF(R4=0,Q4/2*'Depr. Rate'!$C$3/12,('Depr. Rate'!$C$3*'LGE Meters Schedule'!R4)/12))</f>
        <v>1090.1670349999999</v>
      </c>
      <c r="AW4" s="21">
        <f>IF(AW$3&lt;'Depr. Rate'!$B$1,('Depr. Rate'!$B$3*'LGE Meters Schedule'!S4)/12,IF(S4=0,R4/2*'Depr. Rate'!$C$3/12,('Depr. Rate'!$C$3*'LGE Meters Schedule'!S4)/12))</f>
        <v>1090.1670349999999</v>
      </c>
      <c r="AX4" s="21">
        <f>IF(AX$3&lt;'Depr. Rate'!$B$1,('Depr. Rate'!$B$3*'LGE Meters Schedule'!T4)/12,IF(T4=0,S4/2*'Depr. Rate'!$C$3/12,('Depr. Rate'!$C$3*'LGE Meters Schedule'!T4)/12))</f>
        <v>520.38714550096347</v>
      </c>
      <c r="AY4" s="21">
        <f>IF(AY$3&lt;'Depr. Rate'!$B$1,('Depr. Rate'!$B$3*'LGE Meters Schedule'!U4)/12,IF(U4=0,T4/2*'Depr. Rate'!$C$3/12,('Depr. Rate'!$C$3*'LGE Meters Schedule'!U4)/12))</f>
        <v>0</v>
      </c>
      <c r="AZ4" s="21">
        <f>IF(AZ$3&lt;'Depr. Rate'!$B$1,('Depr. Rate'!$B$3*'LGE Meters Schedule'!V4)/12,IF(V4=0,U4/2*'Depr. Rate'!$C$3/12,('Depr. Rate'!$C$3*'LGE Meters Schedule'!V4)/12))</f>
        <v>0</v>
      </c>
      <c r="BA4" s="21">
        <f>IF(BA$3&lt;'Depr. Rate'!$B$1,('Depr. Rate'!$B$3*'LGE Meters Schedule'!W4)/12,IF(W4=0,V4/2*'Depr. Rate'!$C$3/12,('Depr. Rate'!$C$3*'LGE Meters Schedule'!W4)/12))</f>
        <v>0</v>
      </c>
      <c r="BB4" s="21">
        <f>IF(BB$3&lt;'Depr. Rate'!$B$1,('Depr. Rate'!$B$3*'LGE Meters Schedule'!X4)/12,IF(X4=0,W4/2*'Depr. Rate'!$C$3/12,('Depr. Rate'!$C$3*'LGE Meters Schedule'!X4)/12))</f>
        <v>0</v>
      </c>
      <c r="BC4" s="21">
        <f>IF(BC$3&lt;'Depr. Rate'!$B$1,('Depr. Rate'!$B$3*'LGE Meters Schedule'!Y4)/12,IF(Y4=0,X4/2*'Depr. Rate'!$C$3/12,('Depr. Rate'!$C$3*'LGE Meters Schedule'!Y4)/12))</f>
        <v>0</v>
      </c>
      <c r="BD4" s="21">
        <f>IF(BD$3&lt;'Depr. Rate'!$B$1,('Depr. Rate'!$B$3*'LGE Meters Schedule'!Z4)/12,IF(Z4=0,Y4/2*'Depr. Rate'!$C$3/12,('Depr. Rate'!$C$3*'LGE Meters Schedule'!Z4)/12))</f>
        <v>0</v>
      </c>
      <c r="BE4" s="21">
        <f>IF(BE$3&lt;'Depr. Rate'!$B$1,('Depr. Rate'!$B$3*'LGE Meters Schedule'!AA4)/12,IF(AA4=0,Z4/2*'Depr. Rate'!$C$3/12,('Depr. Rate'!$C$3*'LGE Meters Schedule'!AA4)/12))</f>
        <v>0</v>
      </c>
      <c r="BF4" s="21">
        <f>IF(BF$3&lt;'Depr. Rate'!$B$1,('Depr. Rate'!$B$3*'LGE Meters Schedule'!AB4)/12,IF(AB4=0,AA4/2*'Depr. Rate'!$C$3/12,('Depr. Rate'!$C$3*'LGE Meters Schedule'!AB4)/12))</f>
        <v>0</v>
      </c>
      <c r="BG4" s="21">
        <f>IF(BG$3&lt;'Depr. Rate'!$B$1,('Depr. Rate'!$B$3*'LGE Meters Schedule'!AC4)/12,IF(AC4=0,AB4/2*'Depr. Rate'!$C$3/12,('Depr. Rate'!$C$3*'LGE Meters Schedule'!AC4)/12))</f>
        <v>0</v>
      </c>
      <c r="BH4" s="21">
        <f>IF(BH$3&lt;'Depr. Rate'!$B$1,('Depr. Rate'!$B$3*'LGE Meters Schedule'!AD4)/12,IF(AD4=0,AC4/2*'Depr. Rate'!$C$3/12,('Depr. Rate'!$C$3*'LGE Meters Schedule'!AD4)/12))</f>
        <v>0</v>
      </c>
      <c r="BI4" s="21">
        <f>IF(BI$3&lt;'Depr. Rate'!$B$1,('Depr. Rate'!$B$3*'LGE Meters Schedule'!AE4)/12,IF(AE4=0,AD4/2*'Depr. Rate'!$C$3/12,('Depr. Rate'!$C$3*'LGE Meters Schedule'!AE4)/12))</f>
        <v>0</v>
      </c>
      <c r="BJ4" s="21">
        <f>IF(BJ$3&lt;'Depr. Rate'!$B$1,('Depr. Rate'!$B$3*'LGE Meters Schedule'!AF4)/12,IF(AF4=0,AE4/2*'Depr. Rate'!$C$3/12,('Depr. Rate'!$C$3*'LGE Meters Schedule'!AF4)/12))</f>
        <v>0</v>
      </c>
      <c r="BK4" s="21">
        <f>IF(BK$3&lt;'Depr. Rate'!$B$1,('Depr. Rate'!$B$3*'LGE Meters Schedule'!AG4)/12,IF(AG4=0,AF4/2*'Depr. Rate'!$C$3/12,('Depr. Rate'!$C$3*'LGE Meters Schedule'!AG4)/12))</f>
        <v>0</v>
      </c>
      <c r="BL4" s="21">
        <f>IF(BL$3&lt;'Depr. Rate'!$B$1,('Depr. Rate'!$B$3*'LGE Meters Schedule'!AH4)/12,IF(AH4=0,AG4/2*'Depr. Rate'!$C$3/12,('Depr. Rate'!$C$3*'LGE Meters Schedule'!AH4)/12))</f>
        <v>0</v>
      </c>
      <c r="BM4" s="21">
        <f>IF(BM$3&lt;'Depr. Rate'!$B$1,('Depr. Rate'!$B$3*'LGE Meters Schedule'!AI4)/12,IF(AI4=0,AH4/2*'Depr. Rate'!$C$3/12,('Depr. Rate'!$C$3*'LGE Meters Schedule'!AI4)/12))</f>
        <v>0</v>
      </c>
      <c r="BN4" s="21">
        <f>IF(BN$3&lt;'Depr. Rate'!$B$1,('Depr. Rate'!$B$3*'LGE Meters Schedule'!AJ4)/12,IF(AJ4=0,AI4/2*'Depr. Rate'!$C$3/12,('Depr. Rate'!$C$3*'LGE Meters Schedule'!AJ4)/12))</f>
        <v>0</v>
      </c>
      <c r="BO4" s="21">
        <f>IF(BO$3&lt;'Depr. Rate'!$B$1,('Depr. Rate'!$B$3*'LGE Meters Schedule'!AK4)/12,IF(AK4=0,AJ4/2*'Depr. Rate'!$C$3/12,('Depr. Rate'!$C$3*'LGE Meters Schedule'!AK4)/12))</f>
        <v>0</v>
      </c>
      <c r="BQ4" s="6">
        <f>IF(BQ$3=$BQ$3,$G4+AM4,IF(VLOOKUP($D4,'LGE Retirements'!$A$4:$C$49,3,FALSE)='LGE Meters Schedule'!BQ$3,'LGE Meters Schedule'!BP4+AM4-$F4,SUM(BP4,AM4)))</f>
        <v>425631.03026585601</v>
      </c>
      <c r="BR4" s="6">
        <f>IF(BR$3=$BQ$3,$G4+AN4,IF(VLOOKUP($D4,'LGE Retirements'!$A$4:$C$49,3,FALSE)='LGE Meters Schedule'!BR$3,'LGE Meters Schedule'!BQ4+AN4-$F4,SUM(BQ4,AN4)))</f>
        <v>426721.197300856</v>
      </c>
      <c r="BS4" s="6">
        <f>IF(BS$3=$BQ$3,$G4+AO4,IF(VLOOKUP($D4,'LGE Retirements'!$A$4:$C$49,3,FALSE)='LGE Meters Schedule'!BS$3,'LGE Meters Schedule'!BR4+AO4-$F4,SUM(BR4,AO4)))</f>
        <v>427811.36433585599</v>
      </c>
      <c r="BT4" s="6">
        <f>IF(BT$3=$BQ$3,$G4+AP4,IF(VLOOKUP($D4,'LGE Retirements'!$A$4:$C$49,3,FALSE)='LGE Meters Schedule'!BT$3,'LGE Meters Schedule'!BS4+AP4-$F4,SUM(BS4,AP4)))</f>
        <v>428901.53137085598</v>
      </c>
      <c r="BU4" s="6">
        <f>IF(BU$3=$BQ$3,$G4+AQ4,IF(VLOOKUP($D4,'LGE Retirements'!$A$4:$C$49,3,FALSE)='LGE Meters Schedule'!BU$3,'LGE Meters Schedule'!BT4+AQ4-$F4,SUM(BT4,AQ4)))</f>
        <v>429991.69840585598</v>
      </c>
      <c r="BV4" s="6">
        <f>IF(BV$3=$BQ$3,$G4+AR4,IF(VLOOKUP($D4,'LGE Retirements'!$A$4:$C$49,3,FALSE)='LGE Meters Schedule'!BV$3,'LGE Meters Schedule'!BU4+AR4-$F4,SUM(BU4,AR4)))</f>
        <v>431081.86544085597</v>
      </c>
      <c r="BW4" s="6">
        <f>IF(BW$3=$BQ$3,$G4+AS4,IF(VLOOKUP($D4,'LGE Retirements'!$A$4:$C$49,3,FALSE)='LGE Meters Schedule'!BW$3,'LGE Meters Schedule'!BV4+AS4-$F4,SUM(BV4,AS4)))</f>
        <v>432172.03247585596</v>
      </c>
      <c r="BX4" s="6">
        <f>IF(BX$3=$BQ$3,$G4+AT4,IF(VLOOKUP($D4,'LGE Retirements'!$A$4:$C$49,3,FALSE)='LGE Meters Schedule'!BX$3,'LGE Meters Schedule'!BW4+AT4-$F4,SUM(BW4,AT4)))</f>
        <v>433262.19951085595</v>
      </c>
      <c r="BY4" s="6">
        <f>IF(BY$3=$BQ$3,$G4+AU4,IF(VLOOKUP($D4,'LGE Retirements'!$A$4:$C$49,3,FALSE)='LGE Meters Schedule'!BY$3,'LGE Meters Schedule'!BX4+AU4-$F4,SUM(BX4,AU4)))</f>
        <v>434352.36654585594</v>
      </c>
      <c r="BZ4" s="6">
        <f>IF(BZ$3=$BQ$3,$G4+AV4,IF(VLOOKUP($D4,'LGE Retirements'!$A$4:$C$49,3,FALSE)='LGE Meters Schedule'!BZ$3,'LGE Meters Schedule'!BY4+AV4-$F4,SUM(BY4,AV4)))</f>
        <v>435442.53358085593</v>
      </c>
      <c r="CA4" s="6">
        <f>IF(CA$3=$BQ$3,$G4+AW4,IF(VLOOKUP($D4,'LGE Retirements'!$A$4:$C$49,3,FALSE)='LGE Meters Schedule'!CA$3,'LGE Meters Schedule'!BZ4+AW4-$F4,SUM(BZ4,AW4)))</f>
        <v>436532.70061585592</v>
      </c>
      <c r="CB4" s="6">
        <f>IF(CB$3=$BQ$3,$G4+AX4,IF(VLOOKUP($D4,'LGE Retirements'!$A$4:$C$49,3,FALSE)='LGE Meters Schedule'!CB$3,'LGE Meters Schedule'!CA4+AX4-$F4,SUM(CA4,AX4)))</f>
        <v>-10960.762238643074</v>
      </c>
      <c r="CC4" s="6">
        <f>IF(CC$3=$BQ$3,$G4+AY4,IF(VLOOKUP($D4,'LGE Retirements'!$A$4:$C$49,3,FALSE)='LGE Meters Schedule'!CC$3,'LGE Meters Schedule'!CB4+AY4-$F4,SUM(CB4,AY4)))</f>
        <v>-10960.762238643074</v>
      </c>
      <c r="CD4" s="6">
        <f>IF(CD$3=$BQ$3,$G4+AZ4,IF(VLOOKUP($D4,'LGE Retirements'!$A$4:$C$49,3,FALSE)='LGE Meters Schedule'!CD$3,'LGE Meters Schedule'!CC4+AZ4-$F4,SUM(CC4,AZ4)))</f>
        <v>-10960.762238643074</v>
      </c>
      <c r="CE4" s="6">
        <f>IF(CE$3=$BQ$3,$G4+BA4,IF(VLOOKUP($D4,'LGE Retirements'!$A$4:$C$49,3,FALSE)='LGE Meters Schedule'!CE$3,'LGE Meters Schedule'!CD4+BA4-$F4,SUM(CD4,BA4)))</f>
        <v>-10960.762238643074</v>
      </c>
      <c r="CF4" s="6">
        <f>IF(CF$3=$BQ$3,$G4+BB4,IF(VLOOKUP($D4,'LGE Retirements'!$A$4:$C$49,3,FALSE)='LGE Meters Schedule'!CF$3,'LGE Meters Schedule'!CE4+BB4-$F4,SUM(CE4,BB4)))</f>
        <v>-10960.762238643074</v>
      </c>
      <c r="CG4" s="6">
        <f>IF(CG$3=$BQ$3,$G4+BC4,IF(VLOOKUP($D4,'LGE Retirements'!$A$4:$C$49,3,FALSE)='LGE Meters Schedule'!CG$3,'LGE Meters Schedule'!CF4+BC4-$F4,SUM(CF4,BC4)))</f>
        <v>-10960.762238643074</v>
      </c>
      <c r="CH4" s="6">
        <f>IF(CH$3=$BQ$3,$G4+BD4,IF(VLOOKUP($D4,'LGE Retirements'!$A$4:$C$49,3,FALSE)='LGE Meters Schedule'!CH$3,'LGE Meters Schedule'!CG4+BD4-$F4,SUM(CG4,BD4)))</f>
        <v>-10960.762238643074</v>
      </c>
      <c r="CI4" s="6">
        <f>IF(CI$3=$BQ$3,$G4+BE4,IF(VLOOKUP($D4,'LGE Retirements'!$A$4:$C$49,3,FALSE)='LGE Meters Schedule'!CI$3,'LGE Meters Schedule'!CH4+BE4-$F4,SUM(CH4,BE4)))</f>
        <v>-10960.762238643074</v>
      </c>
      <c r="CJ4" s="6">
        <f>IF(CJ$3=$BQ$3,$G4+BF4,IF(VLOOKUP($D4,'LGE Retirements'!$A$4:$C$49,3,FALSE)='LGE Meters Schedule'!CJ$3,'LGE Meters Schedule'!CI4+BF4-$F4,SUM(CI4,BF4)))</f>
        <v>-10960.762238643074</v>
      </c>
      <c r="CK4" s="6">
        <f>IF(CK$3=$BQ$3,$G4+BG4,IF(VLOOKUP($D4,'LGE Retirements'!$A$4:$C$49,3,FALSE)='LGE Meters Schedule'!CK$3,'LGE Meters Schedule'!CJ4+BG4-$F4,SUM(CJ4,BG4)))</f>
        <v>-10960.762238643074</v>
      </c>
      <c r="CL4" s="6">
        <f>IF(CL$3=$BQ$3,$G4+BH4,IF(VLOOKUP($D4,'LGE Retirements'!$A$4:$C$49,3,FALSE)='LGE Meters Schedule'!CL$3,'LGE Meters Schedule'!CK4+BH4-$F4,SUM(CK4,BH4)))</f>
        <v>-10960.762238643074</v>
      </c>
      <c r="CM4" s="6">
        <f>IF(CM$3=$BQ$3,$G4+BI4,IF(VLOOKUP($D4,'LGE Retirements'!$A$4:$C$49,3,FALSE)='LGE Meters Schedule'!CM$3,'LGE Meters Schedule'!CL4+BI4-$F4,SUM(CL4,BI4)))</f>
        <v>-10960.762238643074</v>
      </c>
      <c r="CN4" s="6">
        <f>IF(CN$3=$BQ$3,$G4+BJ4,IF(VLOOKUP($D4,'LGE Retirements'!$A$4:$C$49,3,FALSE)='LGE Meters Schedule'!CN$3,'LGE Meters Schedule'!CM4+BJ4-$F4,SUM(CM4,BJ4)))</f>
        <v>-10960.762238643074</v>
      </c>
      <c r="CO4" s="6">
        <f>IF(CO$3=$BQ$3,$G4+BK4,IF(VLOOKUP($D4,'LGE Retirements'!$A$4:$C$49,3,FALSE)='LGE Meters Schedule'!CO$3,'LGE Meters Schedule'!CN4+BK4-$F4,SUM(CN4,BK4)))</f>
        <v>-10960.762238643074</v>
      </c>
      <c r="CP4" s="6">
        <f>IF(CP$3=$BQ$3,$G4+BL4,IF(VLOOKUP($D4,'LGE Retirements'!$A$4:$C$49,3,FALSE)='LGE Meters Schedule'!CP$3,'LGE Meters Schedule'!CO4+BL4-$F4,SUM(CO4,BL4)))</f>
        <v>-10960.762238643074</v>
      </c>
      <c r="CQ4" s="6">
        <f>IF(CQ$3=$BQ$3,$G4+BM4,IF(VLOOKUP($D4,'LGE Retirements'!$A$4:$C$49,3,FALSE)='LGE Meters Schedule'!CQ$3,'LGE Meters Schedule'!CP4+BM4-$F4,SUM(CP4,BM4)))</f>
        <v>-10960.762238643074</v>
      </c>
      <c r="CR4" s="6">
        <f>IF(CR$3=$BQ$3,$G4+BN4,IF(VLOOKUP($D4,'LGE Retirements'!$A$4:$C$49,3,FALSE)='LGE Meters Schedule'!CR$3,'LGE Meters Schedule'!CQ4+BN4-$F4,SUM(CQ4,BN4)))</f>
        <v>-10960.762238643074</v>
      </c>
      <c r="CS4" s="6">
        <f>IF(CS$3=$BQ$3,$G4+BO4,IF(VLOOKUP($D4,'LGE Retirements'!$A$4:$C$49,3,FALSE)='LGE Meters Schedule'!CS$3,'LGE Meters Schedule'!CR4+BO4-$F4,SUM(CR4,BO4)))</f>
        <v>-10960.762238643074</v>
      </c>
      <c r="CT4" s="6">
        <f>IF(CT$3=$BQ$3,$G4,IF(VLOOKUP($D4,'LGE Retirements'!$A$4:$C$49,3,FALSE)='LGE Meters Schedule'!CT$3,'LGE Meters Schedule'!CS4-$F4,SUM(CS4)))</f>
        <v>-10960.762238643074</v>
      </c>
      <c r="CU4" s="6">
        <f>IF(CU$3=$BQ$3,$G4,IF(VLOOKUP($D4,'LGE Retirements'!$A$4:$C$49,3,FALSE)='LGE Meters Schedule'!CU$3,'LGE Meters Schedule'!CT4-$F4,SUM(CT4)))</f>
        <v>-10960.762238643074</v>
      </c>
      <c r="CV4" s="6">
        <f>IF(CV$3=$BQ$3,$G4,IF(VLOOKUP($D4,'LGE Retirements'!$A$4:$C$49,3,FALSE)='LGE Meters Schedule'!CV$3,'LGE Meters Schedule'!CU4-$F4,SUM(CU4)))</f>
        <v>-10960.762238643074</v>
      </c>
      <c r="CW4" s="6">
        <f>IF(CW$3=$BQ$3,$G4,IF(VLOOKUP($D4,'LGE Retirements'!$A$4:$C$49,3,FALSE)='LGE Meters Schedule'!CW$3,'LGE Meters Schedule'!CV4-$F4,SUM(CV4)))</f>
        <v>-10960.762238643074</v>
      </c>
      <c r="CX4" s="6">
        <f>IF(CX$3=$BQ$3,$G4,IF(VLOOKUP($D4,'LGE Retirements'!$A$4:$C$49,3,FALSE)='LGE Meters Schedule'!CX$3,'LGE Meters Schedule'!CW4-$F4,SUM(CW4)))</f>
        <v>-10960.762238643074</v>
      </c>
      <c r="CY4" s="6">
        <f>IF(CY$3=$BQ$3,$G4,IF(VLOOKUP($D4,'LGE Retirements'!$A$4:$C$49,3,FALSE)='LGE Meters Schedule'!CY$3,'LGE Meters Schedule'!CX4-$F4,SUM(CX4)))</f>
        <v>-10960.762238643074</v>
      </c>
      <c r="CZ4" s="6">
        <f>IF(CZ$3=$BQ$3,$G4,IF(VLOOKUP($D4,'LGE Retirements'!$A$4:$C$49,3,FALSE)='LGE Meters Schedule'!CZ$3,'LGE Meters Schedule'!CY4-$F4,SUM(CY4)))</f>
        <v>-10960.762238643074</v>
      </c>
      <c r="DA4" s="6">
        <f>IF(DA$3=$BQ$3,$G4,IF(VLOOKUP($D4,'LGE Retirements'!$A$4:$C$49,3,FALSE)='LGE Meters Schedule'!DA$3,'LGE Meters Schedule'!CZ4-$F4,SUM(CZ4)))</f>
        <v>-10960.762238643074</v>
      </c>
      <c r="DB4" s="6">
        <f>IF(DB$3=$BQ$3,$G4,IF(VLOOKUP($D4,'LGE Retirements'!$A$4:$C$49,3,FALSE)='LGE Meters Schedule'!DB$3,'LGE Meters Schedule'!DA4-$F4,SUM(DA4)))</f>
        <v>-10960.762238643074</v>
      </c>
      <c r="DC4" s="6">
        <f>IF(DC$3=$BQ$3,$G4,IF(VLOOKUP($D4,'LGE Retirements'!$A$4:$C$49,3,FALSE)='LGE Meters Schedule'!DC$3,'LGE Meters Schedule'!DB4-$F4,SUM(DB4)))</f>
        <v>-10960.762238643074</v>
      </c>
      <c r="DD4" s="6">
        <f>IF(DD$3=$BQ$3,$G4,IF(VLOOKUP($D4,'LGE Retirements'!$A$4:$C$49,3,FALSE)='LGE Meters Schedule'!DD$3,'LGE Meters Schedule'!DC4-$F4,SUM(DC4)))</f>
        <v>-10960.762238643074</v>
      </c>
      <c r="DE4" s="6">
        <f>IF(DE$3=$BQ$3,$G4,IF(VLOOKUP($D4,'LGE Retirements'!$A$4:$C$49,3,FALSE)='LGE Meters Schedule'!DE$3,'LGE Meters Schedule'!DD4-$F4,SUM(DD4)))</f>
        <v>-10960.762238643074</v>
      </c>
      <c r="DG4" s="8">
        <f t="shared" ref="DG4:DG35" si="0">I4-BQ4</f>
        <v>22382.819734143966</v>
      </c>
      <c r="DH4" s="8">
        <f t="shared" ref="DH4:DH35" si="1">J4-BR4</f>
        <v>21292.652699143975</v>
      </c>
      <c r="DI4" s="8">
        <f t="shared" ref="DI4:DI35" si="2">K4-BS4</f>
        <v>20202.485664143984</v>
      </c>
      <c r="DJ4" s="8">
        <f t="shared" ref="DJ4:DJ35" si="3">L4-BT4</f>
        <v>19112.318629143992</v>
      </c>
      <c r="DK4" s="8">
        <f t="shared" ref="DK4:DK35" si="4">M4-BU4</f>
        <v>18022.151594144001</v>
      </c>
      <c r="DL4" s="8">
        <f t="shared" ref="DL4:DL35" si="5">N4-BV4</f>
        <v>16931.98455914401</v>
      </c>
      <c r="DM4" s="8">
        <f t="shared" ref="DM4:DM35" si="6">O4-BW4</f>
        <v>15841.817524144019</v>
      </c>
      <c r="DN4" s="8">
        <f t="shared" ref="DN4:DN35" si="7">P4-BX4</f>
        <v>14751.650489144027</v>
      </c>
      <c r="DO4" s="8">
        <f t="shared" ref="DO4:DO35" si="8">Q4-BY4</f>
        <v>13661.483454144036</v>
      </c>
      <c r="DP4" s="8">
        <f t="shared" ref="DP4:DP35" si="9">R4-BZ4</f>
        <v>12571.316419144045</v>
      </c>
      <c r="DQ4" s="8">
        <f t="shared" ref="DQ4:DQ35" si="10">S4-CA4</f>
        <v>11481.149384144053</v>
      </c>
      <c r="DR4" s="8">
        <f t="shared" ref="DR4:DR35" si="11">T4-CB4</f>
        <v>10960.762238643074</v>
      </c>
      <c r="DS4" s="8">
        <f t="shared" ref="DS4:DS35" si="12">U4-CC4</f>
        <v>10960.762238643074</v>
      </c>
      <c r="DT4" s="8">
        <f t="shared" ref="DT4:DT35" si="13">V4-CD4</f>
        <v>10960.762238643074</v>
      </c>
      <c r="DU4" s="8">
        <f t="shared" ref="DU4:DU35" si="14">W4-CE4</f>
        <v>10960.762238643074</v>
      </c>
      <c r="DV4" s="8">
        <f t="shared" ref="DV4:DV35" si="15">X4-CF4</f>
        <v>10960.762238643074</v>
      </c>
      <c r="DW4" s="8">
        <f t="shared" ref="DW4:DW35" si="16">Y4-CG4</f>
        <v>10960.762238643074</v>
      </c>
      <c r="DX4" s="8">
        <f t="shared" ref="DX4:DX35" si="17">Z4-CH4</f>
        <v>10960.762238643074</v>
      </c>
      <c r="DY4" s="8">
        <f t="shared" ref="DY4:DY35" si="18">AA4-CI4</f>
        <v>10960.762238643074</v>
      </c>
      <c r="DZ4" s="8">
        <f t="shared" ref="DZ4:DZ35" si="19">AB4-CJ4</f>
        <v>10960.762238643074</v>
      </c>
      <c r="EA4" s="8">
        <f t="shared" ref="EA4:EA35" si="20">AC4-CK4</f>
        <v>10960.762238643074</v>
      </c>
      <c r="EB4" s="8">
        <f t="shared" ref="EB4:EB35" si="21">AD4-CL4</f>
        <v>10960.762238643074</v>
      </c>
      <c r="EC4" s="8">
        <f t="shared" ref="EC4:EC35" si="22">AE4-CM4</f>
        <v>10960.762238643074</v>
      </c>
      <c r="ED4" s="8">
        <f t="shared" ref="ED4:ED35" si="23">AF4-CN4</f>
        <v>10960.762238643074</v>
      </c>
      <c r="EE4" s="8">
        <f t="shared" ref="EE4:EE35" si="24">AG4-CO4</f>
        <v>10960.762238643074</v>
      </c>
      <c r="EF4" s="8">
        <f t="shared" ref="EF4:EF35" si="25">AH4-CP4</f>
        <v>10960.762238643074</v>
      </c>
      <c r="EG4" s="8">
        <f t="shared" ref="EG4:EG35" si="26">AI4-CQ4</f>
        <v>10960.762238643074</v>
      </c>
      <c r="EH4" s="8">
        <f t="shared" ref="EH4:EH35" si="27">AJ4-CR4</f>
        <v>10960.762238643074</v>
      </c>
      <c r="EI4" s="8">
        <f t="shared" ref="EI4:EI35" si="28">AK4-CS4</f>
        <v>10960.762238643074</v>
      </c>
      <c r="EJ4" s="8">
        <f>-CT4</f>
        <v>10960.762238643074</v>
      </c>
      <c r="EK4" s="8">
        <f t="shared" ref="EK4:EU4" si="29">-CU4</f>
        <v>10960.762238643074</v>
      </c>
      <c r="EL4" s="8">
        <f t="shared" si="29"/>
        <v>10960.762238643074</v>
      </c>
      <c r="EM4" s="8">
        <f t="shared" si="29"/>
        <v>10960.762238643074</v>
      </c>
      <c r="EN4" s="8">
        <f t="shared" si="29"/>
        <v>10960.762238643074</v>
      </c>
      <c r="EO4" s="8">
        <f t="shared" si="29"/>
        <v>10960.762238643074</v>
      </c>
      <c r="EP4" s="8">
        <f t="shared" si="29"/>
        <v>10960.762238643074</v>
      </c>
      <c r="EQ4" s="8">
        <f t="shared" si="29"/>
        <v>10960.762238643074</v>
      </c>
      <c r="ER4" s="8">
        <f t="shared" si="29"/>
        <v>10960.762238643074</v>
      </c>
      <c r="ES4" s="8">
        <f t="shared" si="29"/>
        <v>10960.762238643074</v>
      </c>
      <c r="ET4" s="8">
        <f t="shared" si="29"/>
        <v>10960.762238643074</v>
      </c>
      <c r="EU4" s="8">
        <f t="shared" si="29"/>
        <v>10960.762238643074</v>
      </c>
    </row>
    <row r="5" spans="1:151" x14ac:dyDescent="0.25">
      <c r="A5" s="4" t="s">
        <v>33</v>
      </c>
      <c r="B5" s="4" t="s">
        <v>2</v>
      </c>
      <c r="C5" s="4" t="s">
        <v>5</v>
      </c>
      <c r="D5" s="7">
        <v>1972</v>
      </c>
      <c r="E5" s="24">
        <f>IFERROR(VLOOKUP(D5,'LGE Retirements'!$A$4:$C$49,3,FALSE),"N/A")</f>
        <v>42917</v>
      </c>
      <c r="F5" s="5">
        <v>422.68</v>
      </c>
      <c r="G5" s="5">
        <v>400.53434078079999</v>
      </c>
      <c r="H5" s="5"/>
      <c r="I5" s="6">
        <f>IF(I$3=$I$3,F5,IF(VLOOKUP($D5,'LGE Retirements'!$A$4:$C$49,3,FALSE)='LGE Meters Schedule'!I$3,'LGE Meters Schedule'!G5-'LGE Meters Schedule'!$F5,G5))</f>
        <v>422.68</v>
      </c>
      <c r="J5" s="6">
        <f>IF(J$3=$I$3,G5,IF(VLOOKUP($D5,'LGE Retirements'!$A$4:$C$49,3,FALSE)='LGE Meters Schedule'!J$3,'LGE Meters Schedule'!I5-'LGE Meters Schedule'!$F5,I5))</f>
        <v>422.68</v>
      </c>
      <c r="K5" s="6">
        <f>IF(K$3=$I$3,I5,IF(VLOOKUP($D5,'LGE Retirements'!$A$4:$C$49,3,FALSE)='LGE Meters Schedule'!K$3,'LGE Meters Schedule'!J5-'LGE Meters Schedule'!$F5,J5))</f>
        <v>422.68</v>
      </c>
      <c r="L5" s="6">
        <f>IF(L$3=$I$3,J5,IF(VLOOKUP($D5,'LGE Retirements'!$A$4:$C$49,3,FALSE)='LGE Meters Schedule'!L$3,'LGE Meters Schedule'!K5-'LGE Meters Schedule'!$F5,K5))</f>
        <v>422.68</v>
      </c>
      <c r="M5" s="6">
        <f>IF(M$3=$I$3,K5,IF(VLOOKUP($D5,'LGE Retirements'!$A$4:$C$49,3,FALSE)='LGE Meters Schedule'!M$3,'LGE Meters Schedule'!L5-'LGE Meters Schedule'!$F5,L5))</f>
        <v>422.68</v>
      </c>
      <c r="N5" s="6">
        <f>IF(N$3=$I$3,L5,IF(VLOOKUP($D5,'LGE Retirements'!$A$4:$C$49,3,FALSE)='LGE Meters Schedule'!N$3,'LGE Meters Schedule'!M5-'LGE Meters Schedule'!$F5,M5))</f>
        <v>422.68</v>
      </c>
      <c r="O5" s="6">
        <f>IF(O$3=$I$3,M5,IF(VLOOKUP($D5,'LGE Retirements'!$A$4:$C$49,3,FALSE)='LGE Meters Schedule'!O$3,'LGE Meters Schedule'!N5-'LGE Meters Schedule'!$F5,N5))</f>
        <v>422.68</v>
      </c>
      <c r="P5" s="6">
        <f>IF(P$3=$I$3,N5,IF(VLOOKUP($D5,'LGE Retirements'!$A$4:$C$49,3,FALSE)='LGE Meters Schedule'!P$3,'LGE Meters Schedule'!O5-'LGE Meters Schedule'!$F5,O5))</f>
        <v>422.68</v>
      </c>
      <c r="Q5" s="6">
        <f>IF(Q$3=$I$3,O5,IF(VLOOKUP($D5,'LGE Retirements'!$A$4:$C$49,3,FALSE)='LGE Meters Schedule'!Q$3,'LGE Meters Schedule'!P5-'LGE Meters Schedule'!$F5,P5))</f>
        <v>422.68</v>
      </c>
      <c r="R5" s="6">
        <f>IF(R$3=$I$3,P5,IF(VLOOKUP($D5,'LGE Retirements'!$A$4:$C$49,3,FALSE)='LGE Meters Schedule'!R$3,'LGE Meters Schedule'!Q5-'LGE Meters Schedule'!$F5,Q5))</f>
        <v>422.68</v>
      </c>
      <c r="S5" s="6">
        <f>IF(S$3=$I$3,Q5,IF(VLOOKUP($D5,'LGE Retirements'!$A$4:$C$49,3,FALSE)='LGE Meters Schedule'!S$3,'LGE Meters Schedule'!R5-'LGE Meters Schedule'!$F5,R5))</f>
        <v>422.68</v>
      </c>
      <c r="T5" s="6">
        <f>IF(T$3=$I$3,R5,IF(VLOOKUP($D5,'LGE Retirements'!$A$4:$C$49,3,FALSE)='LGE Meters Schedule'!T$3,'LGE Meters Schedule'!S5-'LGE Meters Schedule'!$F5,S5))</f>
        <v>0</v>
      </c>
      <c r="U5" s="6">
        <f>IF(U$3=$I$3,S5,IF(VLOOKUP($D5,'LGE Retirements'!$A$4:$C$49,3,FALSE)='LGE Meters Schedule'!U$3,'LGE Meters Schedule'!T5-'LGE Meters Schedule'!$F5,T5))</f>
        <v>0</v>
      </c>
      <c r="V5" s="6">
        <f>IF(V$3=$I$3,T5,IF(VLOOKUP($D5,'LGE Retirements'!$A$4:$C$49,3,FALSE)='LGE Meters Schedule'!V$3,'LGE Meters Schedule'!U5-'LGE Meters Schedule'!$F5,U5))</f>
        <v>0</v>
      </c>
      <c r="W5" s="6">
        <f>IF(W$3=$I$3,U5,IF(VLOOKUP($D5,'LGE Retirements'!$A$4:$C$49,3,FALSE)='LGE Meters Schedule'!W$3,'LGE Meters Schedule'!V5-'LGE Meters Schedule'!$F5,V5))</f>
        <v>0</v>
      </c>
      <c r="X5" s="6">
        <f>IF(X$3=$I$3,V5,IF(VLOOKUP($D5,'LGE Retirements'!$A$4:$C$49,3,FALSE)='LGE Meters Schedule'!X$3,'LGE Meters Schedule'!W5-'LGE Meters Schedule'!$F5,W5))</f>
        <v>0</v>
      </c>
      <c r="Y5" s="6">
        <f>IF(Y$3=$I$3,W5,IF(VLOOKUP($D5,'LGE Retirements'!$A$4:$C$49,3,FALSE)='LGE Meters Schedule'!Y$3,'LGE Meters Schedule'!X5-'LGE Meters Schedule'!$F5,X5))</f>
        <v>0</v>
      </c>
      <c r="Z5" s="6">
        <f>IF(Z$3=$I$3,X5,IF(VLOOKUP($D5,'LGE Retirements'!$A$4:$C$49,3,FALSE)='LGE Meters Schedule'!Z$3,'LGE Meters Schedule'!Y5-'LGE Meters Schedule'!$F5,Y5))</f>
        <v>0</v>
      </c>
      <c r="AA5" s="6">
        <f>IF(AA$3=$I$3,Y5,IF(VLOOKUP($D5,'LGE Retirements'!$A$4:$C$49,3,FALSE)='LGE Meters Schedule'!AA$3,'LGE Meters Schedule'!Z5-'LGE Meters Schedule'!$F5,Z5))</f>
        <v>0</v>
      </c>
      <c r="AB5" s="6">
        <f>IF(AB$3=$I$3,Z5,IF(VLOOKUP($D5,'LGE Retirements'!$A$4:$C$49,3,FALSE)='LGE Meters Schedule'!AB$3,'LGE Meters Schedule'!AA5-'LGE Meters Schedule'!$F5,AA5))</f>
        <v>0</v>
      </c>
      <c r="AC5" s="6">
        <f>IF(AC$3=$I$3,AA5,IF(VLOOKUP($D5,'LGE Retirements'!$A$4:$C$49,3,FALSE)='LGE Meters Schedule'!AC$3,'LGE Meters Schedule'!AB5-'LGE Meters Schedule'!$F5,AB5))</f>
        <v>0</v>
      </c>
      <c r="AD5" s="6">
        <f>IF(AD$3=$I$3,AB5,IF(VLOOKUP($D5,'LGE Retirements'!$A$4:$C$49,3,FALSE)='LGE Meters Schedule'!AD$3,'LGE Meters Schedule'!AC5-'LGE Meters Schedule'!$F5,AC5))</f>
        <v>0</v>
      </c>
      <c r="AE5" s="6">
        <f>IF(AE$3=$I$3,AC5,IF(VLOOKUP($D5,'LGE Retirements'!$A$4:$C$49,3,FALSE)='LGE Meters Schedule'!AE$3,'LGE Meters Schedule'!AD5-'LGE Meters Schedule'!$F5,AD5))</f>
        <v>0</v>
      </c>
      <c r="AF5" s="6">
        <f>IF(AF$3=$I$3,AD5,IF(VLOOKUP($D5,'LGE Retirements'!$A$4:$C$49,3,FALSE)='LGE Meters Schedule'!AF$3,'LGE Meters Schedule'!AE5-'LGE Meters Schedule'!$F5,AE5))</f>
        <v>0</v>
      </c>
      <c r="AG5" s="6">
        <f>IF(AG$3=$I$3,AE5,IF(VLOOKUP($D5,'LGE Retirements'!$A$4:$C$49,3,FALSE)='LGE Meters Schedule'!AG$3,'LGE Meters Schedule'!AF5-'LGE Meters Schedule'!$F5,AF5))</f>
        <v>0</v>
      </c>
      <c r="AH5" s="6">
        <f>IF(AH$3=$I$3,AF5,IF(VLOOKUP($D5,'LGE Retirements'!$A$4:$C$49,3,FALSE)='LGE Meters Schedule'!AH$3,'LGE Meters Schedule'!AG5-'LGE Meters Schedule'!$F5,AG5))</f>
        <v>0</v>
      </c>
      <c r="AI5" s="6">
        <f>IF(AI$3=$I$3,AG5,IF(VLOOKUP($D5,'LGE Retirements'!$A$4:$C$49,3,FALSE)='LGE Meters Schedule'!AI$3,'LGE Meters Schedule'!AH5-'LGE Meters Schedule'!$F5,AH5))</f>
        <v>0</v>
      </c>
      <c r="AJ5" s="6">
        <f>IF(AJ$3=$I$3,AH5,IF(VLOOKUP($D5,'LGE Retirements'!$A$4:$C$49,3,FALSE)='LGE Meters Schedule'!AJ$3,'LGE Meters Schedule'!AI5-'LGE Meters Schedule'!$F5,AI5))</f>
        <v>0</v>
      </c>
      <c r="AK5" s="6">
        <f>IF(AK$3=$I$3,AI5,IF(VLOOKUP($D5,'LGE Retirements'!$A$4:$C$49,3,FALSE)='LGE Meters Schedule'!AK$3,'LGE Meters Schedule'!AJ5-'LGE Meters Schedule'!$F5,AJ5))</f>
        <v>0</v>
      </c>
      <c r="AM5" s="21">
        <f>IF(AM$3&lt;'Depr. Rate'!$B$1,('Depr. Rate'!$B$3*'LGE Meters Schedule'!I5)/12,IF(I5=0,H5/2*'Depr. Rate'!$C$3/12,('Depr. Rate'!$C$3*'LGE Meters Schedule'!I5)/12))</f>
        <v>1.0285213333333334</v>
      </c>
      <c r="AN5" s="21">
        <f>IF(AN$3&lt;'Depr. Rate'!$B$1,('Depr. Rate'!$B$3*'LGE Meters Schedule'!J5)/12,IF(J5=0,I5/2*'Depr. Rate'!$C$3/12,('Depr. Rate'!$C$3*'LGE Meters Schedule'!J5)/12))</f>
        <v>1.0285213333333334</v>
      </c>
      <c r="AO5" s="21">
        <f>IF(AO$3&lt;'Depr. Rate'!$B$1,('Depr. Rate'!$B$3*'LGE Meters Schedule'!K5)/12,IF(K5=0,J5/2*'Depr. Rate'!$C$3/12,('Depr. Rate'!$C$3*'LGE Meters Schedule'!K5)/12))</f>
        <v>1.0285213333333334</v>
      </c>
      <c r="AP5" s="21">
        <f>IF(AP$3&lt;'Depr. Rate'!$B$1,('Depr. Rate'!$B$3*'LGE Meters Schedule'!L5)/12,IF(L5=0,K5/2*'Depr. Rate'!$C$3/12,('Depr. Rate'!$C$3*'LGE Meters Schedule'!L5)/12))</f>
        <v>1.0285213333333334</v>
      </c>
      <c r="AQ5" s="21">
        <f>IF(AQ$3&lt;'Depr. Rate'!$B$1,('Depr. Rate'!$B$3*'LGE Meters Schedule'!M5)/12,IF(M5=0,L5/2*'Depr. Rate'!$C$3/12,('Depr. Rate'!$C$3*'LGE Meters Schedule'!M5)/12))</f>
        <v>1.0285213333333334</v>
      </c>
      <c r="AR5" s="21">
        <f>IF(AR$3&lt;'Depr. Rate'!$B$1,('Depr. Rate'!$B$3*'LGE Meters Schedule'!N5)/12,IF(N5=0,M5/2*'Depr. Rate'!$C$3/12,('Depr. Rate'!$C$3*'LGE Meters Schedule'!N5)/12))</f>
        <v>1.0285213333333334</v>
      </c>
      <c r="AS5" s="21">
        <f>IF(AS$3&lt;'Depr. Rate'!$B$1,('Depr. Rate'!$B$3*'LGE Meters Schedule'!O5)/12,IF(O5=0,N5/2*'Depr. Rate'!$C$3/12,('Depr. Rate'!$C$3*'LGE Meters Schedule'!O5)/12))</f>
        <v>1.0285213333333334</v>
      </c>
      <c r="AT5" s="21">
        <f>IF(AT$3&lt;'Depr. Rate'!$B$1,('Depr. Rate'!$B$3*'LGE Meters Schedule'!P5)/12,IF(P5=0,O5/2*'Depr. Rate'!$C$3/12,('Depr. Rate'!$C$3*'LGE Meters Schedule'!P5)/12))</f>
        <v>1.0285213333333334</v>
      </c>
      <c r="AU5" s="21">
        <f>IF(AU$3&lt;'Depr. Rate'!$B$1,('Depr. Rate'!$B$3*'LGE Meters Schedule'!Q5)/12,IF(Q5=0,P5/2*'Depr. Rate'!$C$3/12,('Depr. Rate'!$C$3*'LGE Meters Schedule'!Q5)/12))</f>
        <v>1.0285213333333334</v>
      </c>
      <c r="AV5" s="21">
        <f>IF(AV$3&lt;'Depr. Rate'!$B$1,('Depr. Rate'!$B$3*'LGE Meters Schedule'!R5)/12,IF(R5=0,Q5/2*'Depr. Rate'!$C$3/12,('Depr. Rate'!$C$3*'LGE Meters Schedule'!R5)/12))</f>
        <v>1.0285213333333334</v>
      </c>
      <c r="AW5" s="21">
        <f>IF(AW$3&lt;'Depr. Rate'!$B$1,('Depr. Rate'!$B$3*'LGE Meters Schedule'!S5)/12,IF(S5=0,R5/2*'Depr. Rate'!$C$3/12,('Depr. Rate'!$C$3*'LGE Meters Schedule'!S5)/12))</f>
        <v>1.0285213333333334</v>
      </c>
      <c r="AX5" s="21">
        <f>IF(AX$3&lt;'Depr. Rate'!$B$1,('Depr. Rate'!$B$3*'LGE Meters Schedule'!T5)/12,IF(T5=0,S5/2*'Depr. Rate'!$C$3/12,('Depr. Rate'!$C$3*'LGE Meters Schedule'!T5)/12))</f>
        <v>0.49096080101172596</v>
      </c>
      <c r="AY5" s="21">
        <f>IF(AY$3&lt;'Depr. Rate'!$B$1,('Depr. Rate'!$B$3*'LGE Meters Schedule'!U5)/12,IF(U5=0,T5/2*'Depr. Rate'!$C$3/12,('Depr. Rate'!$C$3*'LGE Meters Schedule'!U5)/12))</f>
        <v>0</v>
      </c>
      <c r="AZ5" s="21">
        <f>IF(AZ$3&lt;'Depr. Rate'!$B$1,('Depr. Rate'!$B$3*'LGE Meters Schedule'!V5)/12,IF(V5=0,U5/2*'Depr. Rate'!$C$3/12,('Depr. Rate'!$C$3*'LGE Meters Schedule'!V5)/12))</f>
        <v>0</v>
      </c>
      <c r="BA5" s="21">
        <f>IF(BA$3&lt;'Depr. Rate'!$B$1,('Depr. Rate'!$B$3*'LGE Meters Schedule'!W5)/12,IF(W5=0,V5/2*'Depr. Rate'!$C$3/12,('Depr. Rate'!$C$3*'LGE Meters Schedule'!W5)/12))</f>
        <v>0</v>
      </c>
      <c r="BB5" s="21">
        <f>IF(BB$3&lt;'Depr. Rate'!$B$1,('Depr. Rate'!$B$3*'LGE Meters Schedule'!X5)/12,IF(X5=0,W5/2*'Depr. Rate'!$C$3/12,('Depr. Rate'!$C$3*'LGE Meters Schedule'!X5)/12))</f>
        <v>0</v>
      </c>
      <c r="BC5" s="21">
        <f>IF(BC$3&lt;'Depr. Rate'!$B$1,('Depr. Rate'!$B$3*'LGE Meters Schedule'!Y5)/12,IF(Y5=0,X5/2*'Depr. Rate'!$C$3/12,('Depr. Rate'!$C$3*'LGE Meters Schedule'!Y5)/12))</f>
        <v>0</v>
      </c>
      <c r="BD5" s="21">
        <f>IF(BD$3&lt;'Depr. Rate'!$B$1,('Depr. Rate'!$B$3*'LGE Meters Schedule'!Z5)/12,IF(Z5=0,Y5/2*'Depr. Rate'!$C$3/12,('Depr. Rate'!$C$3*'LGE Meters Schedule'!Z5)/12))</f>
        <v>0</v>
      </c>
      <c r="BE5" s="21">
        <f>IF(BE$3&lt;'Depr. Rate'!$B$1,('Depr. Rate'!$B$3*'LGE Meters Schedule'!AA5)/12,IF(AA5=0,Z5/2*'Depr. Rate'!$C$3/12,('Depr. Rate'!$C$3*'LGE Meters Schedule'!AA5)/12))</f>
        <v>0</v>
      </c>
      <c r="BF5" s="21">
        <f>IF(BF$3&lt;'Depr. Rate'!$B$1,('Depr. Rate'!$B$3*'LGE Meters Schedule'!AB5)/12,IF(AB5=0,AA5/2*'Depr. Rate'!$C$3/12,('Depr. Rate'!$C$3*'LGE Meters Schedule'!AB5)/12))</f>
        <v>0</v>
      </c>
      <c r="BG5" s="21">
        <f>IF(BG$3&lt;'Depr. Rate'!$B$1,('Depr. Rate'!$B$3*'LGE Meters Schedule'!AC5)/12,IF(AC5=0,AB5/2*'Depr. Rate'!$C$3/12,('Depr. Rate'!$C$3*'LGE Meters Schedule'!AC5)/12))</f>
        <v>0</v>
      </c>
      <c r="BH5" s="21">
        <f>IF(BH$3&lt;'Depr. Rate'!$B$1,('Depr. Rate'!$B$3*'LGE Meters Schedule'!AD5)/12,IF(AD5=0,AC5/2*'Depr. Rate'!$C$3/12,('Depr. Rate'!$C$3*'LGE Meters Schedule'!AD5)/12))</f>
        <v>0</v>
      </c>
      <c r="BI5" s="21">
        <f>IF(BI$3&lt;'Depr. Rate'!$B$1,('Depr. Rate'!$B$3*'LGE Meters Schedule'!AE5)/12,IF(AE5=0,AD5/2*'Depr. Rate'!$C$3/12,('Depr. Rate'!$C$3*'LGE Meters Schedule'!AE5)/12))</f>
        <v>0</v>
      </c>
      <c r="BJ5" s="21">
        <f>IF(BJ$3&lt;'Depr. Rate'!$B$1,('Depr. Rate'!$B$3*'LGE Meters Schedule'!AF5)/12,IF(AF5=0,AE5/2*'Depr. Rate'!$C$3/12,('Depr. Rate'!$C$3*'LGE Meters Schedule'!AF5)/12))</f>
        <v>0</v>
      </c>
      <c r="BK5" s="21">
        <f>IF(BK$3&lt;'Depr. Rate'!$B$1,('Depr. Rate'!$B$3*'LGE Meters Schedule'!AG5)/12,IF(AG5=0,AF5/2*'Depr. Rate'!$C$3/12,('Depr. Rate'!$C$3*'LGE Meters Schedule'!AG5)/12))</f>
        <v>0</v>
      </c>
      <c r="BL5" s="21">
        <f>IF(BL$3&lt;'Depr. Rate'!$B$1,('Depr. Rate'!$B$3*'LGE Meters Schedule'!AH5)/12,IF(AH5=0,AG5/2*'Depr. Rate'!$C$3/12,('Depr. Rate'!$C$3*'LGE Meters Schedule'!AH5)/12))</f>
        <v>0</v>
      </c>
      <c r="BM5" s="21">
        <f>IF(BM$3&lt;'Depr. Rate'!$B$1,('Depr. Rate'!$B$3*'LGE Meters Schedule'!AI5)/12,IF(AI5=0,AH5/2*'Depr. Rate'!$C$3/12,('Depr. Rate'!$C$3*'LGE Meters Schedule'!AI5)/12))</f>
        <v>0</v>
      </c>
      <c r="BN5" s="21">
        <f>IF(BN$3&lt;'Depr. Rate'!$B$1,('Depr. Rate'!$B$3*'LGE Meters Schedule'!AJ5)/12,IF(AJ5=0,AI5/2*'Depr. Rate'!$C$3/12,('Depr. Rate'!$C$3*'LGE Meters Schedule'!AJ5)/12))</f>
        <v>0</v>
      </c>
      <c r="BO5" s="21">
        <f>IF(BO$3&lt;'Depr. Rate'!$B$1,('Depr. Rate'!$B$3*'LGE Meters Schedule'!AK5)/12,IF(AK5=0,AJ5/2*'Depr. Rate'!$C$3/12,('Depr. Rate'!$C$3*'LGE Meters Schedule'!AK5)/12))</f>
        <v>0</v>
      </c>
      <c r="BQ5" s="6">
        <f>IF(BQ$3=$BQ$3,$G5+AM5,IF(VLOOKUP($D5,'LGE Retirements'!$A$4:$C$49,3,FALSE)='LGE Meters Schedule'!BQ$3,'LGE Meters Schedule'!BP5+AM5-$F5,SUM(BP5,AM5)))</f>
        <v>401.56286211413334</v>
      </c>
      <c r="BR5" s="6">
        <f>IF(BR$3=$BQ$3,$G5+AN5,IF(VLOOKUP($D5,'LGE Retirements'!$A$4:$C$49,3,FALSE)='LGE Meters Schedule'!BR$3,'LGE Meters Schedule'!BQ5+AN5-$F5,SUM(BQ5,AN5)))</f>
        <v>402.59138344746668</v>
      </c>
      <c r="BS5" s="6">
        <f>IF(BS$3=$BQ$3,$G5+AO5,IF(VLOOKUP($D5,'LGE Retirements'!$A$4:$C$49,3,FALSE)='LGE Meters Schedule'!BS$3,'LGE Meters Schedule'!BR5+AO5-$F5,SUM(BR5,AO5)))</f>
        <v>403.61990478080003</v>
      </c>
      <c r="BT5" s="6">
        <f>IF(BT$3=$BQ$3,$G5+AP5,IF(VLOOKUP($D5,'LGE Retirements'!$A$4:$C$49,3,FALSE)='LGE Meters Schedule'!BT$3,'LGE Meters Schedule'!BS5+AP5-$F5,SUM(BS5,AP5)))</f>
        <v>404.64842611413337</v>
      </c>
      <c r="BU5" s="6">
        <f>IF(BU$3=$BQ$3,$G5+AQ5,IF(VLOOKUP($D5,'LGE Retirements'!$A$4:$C$49,3,FALSE)='LGE Meters Schedule'!BU$3,'LGE Meters Schedule'!BT5+AQ5-$F5,SUM(BT5,AQ5)))</f>
        <v>405.67694744746672</v>
      </c>
      <c r="BV5" s="6">
        <f>IF(BV$3=$BQ$3,$G5+AR5,IF(VLOOKUP($D5,'LGE Retirements'!$A$4:$C$49,3,FALSE)='LGE Meters Schedule'!BV$3,'LGE Meters Schedule'!BU5+AR5-$F5,SUM(BU5,AR5)))</f>
        <v>406.70546878080006</v>
      </c>
      <c r="BW5" s="6">
        <f>IF(BW$3=$BQ$3,$G5+AS5,IF(VLOOKUP($D5,'LGE Retirements'!$A$4:$C$49,3,FALSE)='LGE Meters Schedule'!BW$3,'LGE Meters Schedule'!BV5+AS5-$F5,SUM(BV5,AS5)))</f>
        <v>407.73399011413341</v>
      </c>
      <c r="BX5" s="6">
        <f>IF(BX$3=$BQ$3,$G5+AT5,IF(VLOOKUP($D5,'LGE Retirements'!$A$4:$C$49,3,FALSE)='LGE Meters Schedule'!BX$3,'LGE Meters Schedule'!BW5+AT5-$F5,SUM(BW5,AT5)))</f>
        <v>408.76251144746675</v>
      </c>
      <c r="BY5" s="6">
        <f>IF(BY$3=$BQ$3,$G5+AU5,IF(VLOOKUP($D5,'LGE Retirements'!$A$4:$C$49,3,FALSE)='LGE Meters Schedule'!BY$3,'LGE Meters Schedule'!BX5+AU5-$F5,SUM(BX5,AU5)))</f>
        <v>409.79103278080009</v>
      </c>
      <c r="BZ5" s="6">
        <f>IF(BZ$3=$BQ$3,$G5+AV5,IF(VLOOKUP($D5,'LGE Retirements'!$A$4:$C$49,3,FALSE)='LGE Meters Schedule'!BZ$3,'LGE Meters Schedule'!BY5+AV5-$F5,SUM(BY5,AV5)))</f>
        <v>410.81955411413344</v>
      </c>
      <c r="CA5" s="6">
        <f>IF(CA$3=$BQ$3,$G5+AW5,IF(VLOOKUP($D5,'LGE Retirements'!$A$4:$C$49,3,FALSE)='LGE Meters Schedule'!CA$3,'LGE Meters Schedule'!BZ5+AW5-$F5,SUM(BZ5,AW5)))</f>
        <v>411.84807544746678</v>
      </c>
      <c r="CB5" s="6">
        <f>IF(CB$3=$BQ$3,$G5+AX5,IF(VLOOKUP($D5,'LGE Retirements'!$A$4:$C$49,3,FALSE)='LGE Meters Schedule'!CB$3,'LGE Meters Schedule'!CA5+AX5-$F5,SUM(CA5,AX5)))</f>
        <v>-10.340963751521485</v>
      </c>
      <c r="CC5" s="6">
        <f>IF(CC$3=$BQ$3,$G5+AY5,IF(VLOOKUP($D5,'LGE Retirements'!$A$4:$C$49,3,FALSE)='LGE Meters Schedule'!CC$3,'LGE Meters Schedule'!CB5+AY5-$F5,SUM(CB5,AY5)))</f>
        <v>-10.340963751521485</v>
      </c>
      <c r="CD5" s="6">
        <f>IF(CD$3=$BQ$3,$G5+AZ5,IF(VLOOKUP($D5,'LGE Retirements'!$A$4:$C$49,3,FALSE)='LGE Meters Schedule'!CD$3,'LGE Meters Schedule'!CC5+AZ5-$F5,SUM(CC5,AZ5)))</f>
        <v>-10.340963751521485</v>
      </c>
      <c r="CE5" s="6">
        <f>IF(CE$3=$BQ$3,$G5+BA5,IF(VLOOKUP($D5,'LGE Retirements'!$A$4:$C$49,3,FALSE)='LGE Meters Schedule'!CE$3,'LGE Meters Schedule'!CD5+BA5-$F5,SUM(CD5,BA5)))</f>
        <v>-10.340963751521485</v>
      </c>
      <c r="CF5" s="6">
        <f>IF(CF$3=$BQ$3,$G5+BB5,IF(VLOOKUP($D5,'LGE Retirements'!$A$4:$C$49,3,FALSE)='LGE Meters Schedule'!CF$3,'LGE Meters Schedule'!CE5+BB5-$F5,SUM(CE5,BB5)))</f>
        <v>-10.340963751521485</v>
      </c>
      <c r="CG5" s="6">
        <f>IF(CG$3=$BQ$3,$G5+BC5,IF(VLOOKUP($D5,'LGE Retirements'!$A$4:$C$49,3,FALSE)='LGE Meters Schedule'!CG$3,'LGE Meters Schedule'!CF5+BC5-$F5,SUM(CF5,BC5)))</f>
        <v>-10.340963751521485</v>
      </c>
      <c r="CH5" s="6">
        <f>IF(CH$3=$BQ$3,$G5+BD5,IF(VLOOKUP($D5,'LGE Retirements'!$A$4:$C$49,3,FALSE)='LGE Meters Schedule'!CH$3,'LGE Meters Schedule'!CG5+BD5-$F5,SUM(CG5,BD5)))</f>
        <v>-10.340963751521485</v>
      </c>
      <c r="CI5" s="6">
        <f>IF(CI$3=$BQ$3,$G5+BE5,IF(VLOOKUP($D5,'LGE Retirements'!$A$4:$C$49,3,FALSE)='LGE Meters Schedule'!CI$3,'LGE Meters Schedule'!CH5+BE5-$F5,SUM(CH5,BE5)))</f>
        <v>-10.340963751521485</v>
      </c>
      <c r="CJ5" s="6">
        <f>IF(CJ$3=$BQ$3,$G5+BF5,IF(VLOOKUP($D5,'LGE Retirements'!$A$4:$C$49,3,FALSE)='LGE Meters Schedule'!CJ$3,'LGE Meters Schedule'!CI5+BF5-$F5,SUM(CI5,BF5)))</f>
        <v>-10.340963751521485</v>
      </c>
      <c r="CK5" s="6">
        <f>IF(CK$3=$BQ$3,$G5+BG5,IF(VLOOKUP($D5,'LGE Retirements'!$A$4:$C$49,3,FALSE)='LGE Meters Schedule'!CK$3,'LGE Meters Schedule'!CJ5+BG5-$F5,SUM(CJ5,BG5)))</f>
        <v>-10.340963751521485</v>
      </c>
      <c r="CL5" s="6">
        <f>IF(CL$3=$BQ$3,$G5+BH5,IF(VLOOKUP($D5,'LGE Retirements'!$A$4:$C$49,3,FALSE)='LGE Meters Schedule'!CL$3,'LGE Meters Schedule'!CK5+BH5-$F5,SUM(CK5,BH5)))</f>
        <v>-10.340963751521485</v>
      </c>
      <c r="CM5" s="6">
        <f>IF(CM$3=$BQ$3,$G5+BI5,IF(VLOOKUP($D5,'LGE Retirements'!$A$4:$C$49,3,FALSE)='LGE Meters Schedule'!CM$3,'LGE Meters Schedule'!CL5+BI5-$F5,SUM(CL5,BI5)))</f>
        <v>-10.340963751521485</v>
      </c>
      <c r="CN5" s="6">
        <f>IF(CN$3=$BQ$3,$G5+BJ5,IF(VLOOKUP($D5,'LGE Retirements'!$A$4:$C$49,3,FALSE)='LGE Meters Schedule'!CN$3,'LGE Meters Schedule'!CM5+BJ5-$F5,SUM(CM5,BJ5)))</f>
        <v>-10.340963751521485</v>
      </c>
      <c r="CO5" s="6">
        <f>IF(CO$3=$BQ$3,$G5+BK5,IF(VLOOKUP($D5,'LGE Retirements'!$A$4:$C$49,3,FALSE)='LGE Meters Schedule'!CO$3,'LGE Meters Schedule'!CN5+BK5-$F5,SUM(CN5,BK5)))</f>
        <v>-10.340963751521485</v>
      </c>
      <c r="CP5" s="6">
        <f>IF(CP$3=$BQ$3,$G5+BL5,IF(VLOOKUP($D5,'LGE Retirements'!$A$4:$C$49,3,FALSE)='LGE Meters Schedule'!CP$3,'LGE Meters Schedule'!CO5+BL5-$F5,SUM(CO5,BL5)))</f>
        <v>-10.340963751521485</v>
      </c>
      <c r="CQ5" s="6">
        <f>IF(CQ$3=$BQ$3,$G5+BM5,IF(VLOOKUP($D5,'LGE Retirements'!$A$4:$C$49,3,FALSE)='LGE Meters Schedule'!CQ$3,'LGE Meters Schedule'!CP5+BM5-$F5,SUM(CP5,BM5)))</f>
        <v>-10.340963751521485</v>
      </c>
      <c r="CR5" s="6">
        <f>IF(CR$3=$BQ$3,$G5+BN5,IF(VLOOKUP($D5,'LGE Retirements'!$A$4:$C$49,3,FALSE)='LGE Meters Schedule'!CR$3,'LGE Meters Schedule'!CQ5+BN5-$F5,SUM(CQ5,BN5)))</f>
        <v>-10.340963751521485</v>
      </c>
      <c r="CS5" s="6">
        <f>IF(CS$3=$BQ$3,$G5+BO5,IF(VLOOKUP($D5,'LGE Retirements'!$A$4:$C$49,3,FALSE)='LGE Meters Schedule'!CS$3,'LGE Meters Schedule'!CR5+BO5-$F5,SUM(CR5,BO5)))</f>
        <v>-10.340963751521485</v>
      </c>
      <c r="CT5" s="6">
        <f>IF(CT$3=$BQ$3,$G5,IF(VLOOKUP($D5,'LGE Retirements'!$A$4:$C$49,3,FALSE)='LGE Meters Schedule'!CT$3,'LGE Meters Schedule'!CS5-$F5,SUM(CS5)))</f>
        <v>-10.340963751521485</v>
      </c>
      <c r="CU5" s="6">
        <f>IF(CU$3=$BQ$3,$G5,IF(VLOOKUP($D5,'LGE Retirements'!$A$4:$C$49,3,FALSE)='LGE Meters Schedule'!CU$3,'LGE Meters Schedule'!CT5-$F5,SUM(CT5)))</f>
        <v>-10.340963751521485</v>
      </c>
      <c r="CV5" s="6">
        <f>IF(CV$3=$BQ$3,$G5,IF(VLOOKUP($D5,'LGE Retirements'!$A$4:$C$49,3,FALSE)='LGE Meters Schedule'!CV$3,'LGE Meters Schedule'!CU5-$F5,SUM(CU5)))</f>
        <v>-10.340963751521485</v>
      </c>
      <c r="CW5" s="6">
        <f>IF(CW$3=$BQ$3,$G5,IF(VLOOKUP($D5,'LGE Retirements'!$A$4:$C$49,3,FALSE)='LGE Meters Schedule'!CW$3,'LGE Meters Schedule'!CV5-$F5,SUM(CV5)))</f>
        <v>-10.340963751521485</v>
      </c>
      <c r="CX5" s="6">
        <f>IF(CX$3=$BQ$3,$G5,IF(VLOOKUP($D5,'LGE Retirements'!$A$4:$C$49,3,FALSE)='LGE Meters Schedule'!CX$3,'LGE Meters Schedule'!CW5-$F5,SUM(CW5)))</f>
        <v>-10.340963751521485</v>
      </c>
      <c r="CY5" s="6">
        <f>IF(CY$3=$BQ$3,$G5,IF(VLOOKUP($D5,'LGE Retirements'!$A$4:$C$49,3,FALSE)='LGE Meters Schedule'!CY$3,'LGE Meters Schedule'!CX5-$F5,SUM(CX5)))</f>
        <v>-10.340963751521485</v>
      </c>
      <c r="CZ5" s="6">
        <f>IF(CZ$3=$BQ$3,$G5,IF(VLOOKUP($D5,'LGE Retirements'!$A$4:$C$49,3,FALSE)='LGE Meters Schedule'!CZ$3,'LGE Meters Schedule'!CY5-$F5,SUM(CY5)))</f>
        <v>-10.340963751521485</v>
      </c>
      <c r="DA5" s="6">
        <f>IF(DA$3=$BQ$3,$G5,IF(VLOOKUP($D5,'LGE Retirements'!$A$4:$C$49,3,FALSE)='LGE Meters Schedule'!DA$3,'LGE Meters Schedule'!CZ5-$F5,SUM(CZ5)))</f>
        <v>-10.340963751521485</v>
      </c>
      <c r="DB5" s="6">
        <f>IF(DB$3=$BQ$3,$G5,IF(VLOOKUP($D5,'LGE Retirements'!$A$4:$C$49,3,FALSE)='LGE Meters Schedule'!DB$3,'LGE Meters Schedule'!DA5-$F5,SUM(DA5)))</f>
        <v>-10.340963751521485</v>
      </c>
      <c r="DC5" s="6">
        <f>IF(DC$3=$BQ$3,$G5,IF(VLOOKUP($D5,'LGE Retirements'!$A$4:$C$49,3,FALSE)='LGE Meters Schedule'!DC$3,'LGE Meters Schedule'!DB5-$F5,SUM(DB5)))</f>
        <v>-10.340963751521485</v>
      </c>
      <c r="DD5" s="6">
        <f>IF(DD$3=$BQ$3,$G5,IF(VLOOKUP($D5,'LGE Retirements'!$A$4:$C$49,3,FALSE)='LGE Meters Schedule'!DD$3,'LGE Meters Schedule'!DC5-$F5,SUM(DC5)))</f>
        <v>-10.340963751521485</v>
      </c>
      <c r="DE5" s="6">
        <f>IF(DE$3=$BQ$3,$G5,IF(VLOOKUP($D5,'LGE Retirements'!$A$4:$C$49,3,FALSE)='LGE Meters Schedule'!DE$3,'LGE Meters Schedule'!DD5-$F5,SUM(DD5)))</f>
        <v>-10.340963751521485</v>
      </c>
      <c r="DG5" s="8">
        <f t="shared" si="0"/>
        <v>21.117137885866669</v>
      </c>
      <c r="DH5" s="8">
        <f t="shared" si="1"/>
        <v>20.088616552533324</v>
      </c>
      <c r="DI5" s="8">
        <f t="shared" si="2"/>
        <v>19.06009521919998</v>
      </c>
      <c r="DJ5" s="8">
        <f t="shared" si="3"/>
        <v>18.031573885866635</v>
      </c>
      <c r="DK5" s="8">
        <f t="shared" si="4"/>
        <v>17.003052552533291</v>
      </c>
      <c r="DL5" s="8">
        <f t="shared" si="5"/>
        <v>15.974531219199946</v>
      </c>
      <c r="DM5" s="8">
        <f t="shared" si="6"/>
        <v>14.946009885866602</v>
      </c>
      <c r="DN5" s="8">
        <f t="shared" si="7"/>
        <v>13.917488552533257</v>
      </c>
      <c r="DO5" s="8">
        <f t="shared" si="8"/>
        <v>12.888967219199913</v>
      </c>
      <c r="DP5" s="8">
        <f t="shared" si="9"/>
        <v>11.860445885866568</v>
      </c>
      <c r="DQ5" s="8">
        <f t="shared" si="10"/>
        <v>10.831924552533224</v>
      </c>
      <c r="DR5" s="8">
        <f t="shared" si="11"/>
        <v>10.340963751521485</v>
      </c>
      <c r="DS5" s="8">
        <f t="shared" si="12"/>
        <v>10.340963751521485</v>
      </c>
      <c r="DT5" s="8">
        <f t="shared" si="13"/>
        <v>10.340963751521485</v>
      </c>
      <c r="DU5" s="8">
        <f t="shared" si="14"/>
        <v>10.340963751521485</v>
      </c>
      <c r="DV5" s="8">
        <f t="shared" si="15"/>
        <v>10.340963751521485</v>
      </c>
      <c r="DW5" s="8">
        <f t="shared" si="16"/>
        <v>10.340963751521485</v>
      </c>
      <c r="DX5" s="8">
        <f t="shared" si="17"/>
        <v>10.340963751521485</v>
      </c>
      <c r="DY5" s="8">
        <f t="shared" si="18"/>
        <v>10.340963751521485</v>
      </c>
      <c r="DZ5" s="8">
        <f t="shared" si="19"/>
        <v>10.340963751521485</v>
      </c>
      <c r="EA5" s="8">
        <f t="shared" si="20"/>
        <v>10.340963751521485</v>
      </c>
      <c r="EB5" s="8">
        <f t="shared" si="21"/>
        <v>10.340963751521485</v>
      </c>
      <c r="EC5" s="8">
        <f t="shared" si="22"/>
        <v>10.340963751521485</v>
      </c>
      <c r="ED5" s="8">
        <f t="shared" si="23"/>
        <v>10.340963751521485</v>
      </c>
      <c r="EE5" s="8">
        <f t="shared" si="24"/>
        <v>10.340963751521485</v>
      </c>
      <c r="EF5" s="8">
        <f t="shared" si="25"/>
        <v>10.340963751521485</v>
      </c>
      <c r="EG5" s="8">
        <f t="shared" si="26"/>
        <v>10.340963751521485</v>
      </c>
      <c r="EH5" s="8">
        <f t="shared" si="27"/>
        <v>10.340963751521485</v>
      </c>
      <c r="EI5" s="8">
        <f t="shared" si="28"/>
        <v>10.340963751521485</v>
      </c>
      <c r="EJ5" s="8">
        <f t="shared" ref="EJ5:EJ68" si="30">-CT5</f>
        <v>10.340963751521485</v>
      </c>
      <c r="EK5" s="8">
        <f t="shared" ref="EK5:EK68" si="31">-CU5</f>
        <v>10.340963751521485</v>
      </c>
      <c r="EL5" s="8">
        <f t="shared" ref="EL5:EL68" si="32">-CV5</f>
        <v>10.340963751521485</v>
      </c>
      <c r="EM5" s="8">
        <f t="shared" ref="EM5:EM68" si="33">-CW5</f>
        <v>10.340963751521485</v>
      </c>
      <c r="EN5" s="8">
        <f t="shared" ref="EN5:EN68" si="34">-CX5</f>
        <v>10.340963751521485</v>
      </c>
      <c r="EO5" s="8">
        <f t="shared" ref="EO5:EO68" si="35">-CY5</f>
        <v>10.340963751521485</v>
      </c>
      <c r="EP5" s="8">
        <f t="shared" ref="EP5:EP68" si="36">-CZ5</f>
        <v>10.340963751521485</v>
      </c>
      <c r="EQ5" s="8">
        <f t="shared" ref="EQ5:EQ68" si="37">-DA5</f>
        <v>10.340963751521485</v>
      </c>
      <c r="ER5" s="8">
        <f t="shared" ref="ER5:ER68" si="38">-DB5</f>
        <v>10.340963751521485</v>
      </c>
      <c r="ES5" s="8">
        <f t="shared" ref="ES5:ES68" si="39">-DC5</f>
        <v>10.340963751521485</v>
      </c>
      <c r="ET5" s="8">
        <f t="shared" ref="ET5:ET68" si="40">-DD5</f>
        <v>10.340963751521485</v>
      </c>
      <c r="EU5" s="8">
        <f t="shared" ref="EU5:EU68" si="41">-DE5</f>
        <v>10.340963751521485</v>
      </c>
    </row>
    <row r="6" spans="1:151" x14ac:dyDescent="0.25">
      <c r="A6" s="4" t="s">
        <v>33</v>
      </c>
      <c r="B6" s="4" t="s">
        <v>2</v>
      </c>
      <c r="C6" s="4" t="s">
        <v>4</v>
      </c>
      <c r="D6" s="7">
        <v>1973</v>
      </c>
      <c r="E6" s="24">
        <f>IFERROR(VLOOKUP(D6,'LGE Retirements'!$A$4:$C$49,3,FALSE),"N/A")</f>
        <v>42917</v>
      </c>
      <c r="F6" s="5">
        <v>638407.56999999995</v>
      </c>
      <c r="G6" s="5">
        <v>601879.09543490701</v>
      </c>
      <c r="H6" s="5"/>
      <c r="I6" s="6">
        <f>IF(I$3=$I$3,F6,IF(VLOOKUP($D6,'LGE Retirements'!$A$4:$C$49,3,FALSE)='LGE Meters Schedule'!I$3,'LGE Meters Schedule'!G6-'LGE Meters Schedule'!$F6,G6))</f>
        <v>638407.56999999995</v>
      </c>
      <c r="J6" s="6">
        <f>IF(J$3=$I$3,G6,IF(VLOOKUP($D6,'LGE Retirements'!$A$4:$C$49,3,FALSE)='LGE Meters Schedule'!J$3,'LGE Meters Schedule'!I6-'LGE Meters Schedule'!$F6,I6))</f>
        <v>638407.56999999995</v>
      </c>
      <c r="K6" s="6">
        <f>IF(K$3=$I$3,I6,IF(VLOOKUP($D6,'LGE Retirements'!$A$4:$C$49,3,FALSE)='LGE Meters Schedule'!K$3,'LGE Meters Schedule'!J6-'LGE Meters Schedule'!$F6,J6))</f>
        <v>638407.56999999995</v>
      </c>
      <c r="L6" s="6">
        <f>IF(L$3=$I$3,J6,IF(VLOOKUP($D6,'LGE Retirements'!$A$4:$C$49,3,FALSE)='LGE Meters Schedule'!L$3,'LGE Meters Schedule'!K6-'LGE Meters Schedule'!$F6,K6))</f>
        <v>638407.56999999995</v>
      </c>
      <c r="M6" s="6">
        <f>IF(M$3=$I$3,K6,IF(VLOOKUP($D6,'LGE Retirements'!$A$4:$C$49,3,FALSE)='LGE Meters Schedule'!M$3,'LGE Meters Schedule'!L6-'LGE Meters Schedule'!$F6,L6))</f>
        <v>638407.56999999995</v>
      </c>
      <c r="N6" s="6">
        <f>IF(N$3=$I$3,L6,IF(VLOOKUP($D6,'LGE Retirements'!$A$4:$C$49,3,FALSE)='LGE Meters Schedule'!N$3,'LGE Meters Schedule'!M6-'LGE Meters Schedule'!$F6,M6))</f>
        <v>638407.56999999995</v>
      </c>
      <c r="O6" s="6">
        <f>IF(O$3=$I$3,M6,IF(VLOOKUP($D6,'LGE Retirements'!$A$4:$C$49,3,FALSE)='LGE Meters Schedule'!O$3,'LGE Meters Schedule'!N6-'LGE Meters Schedule'!$F6,N6))</f>
        <v>638407.56999999995</v>
      </c>
      <c r="P6" s="6">
        <f>IF(P$3=$I$3,N6,IF(VLOOKUP($D6,'LGE Retirements'!$A$4:$C$49,3,FALSE)='LGE Meters Schedule'!P$3,'LGE Meters Schedule'!O6-'LGE Meters Schedule'!$F6,O6))</f>
        <v>638407.56999999995</v>
      </c>
      <c r="Q6" s="6">
        <f>IF(Q$3=$I$3,O6,IF(VLOOKUP($D6,'LGE Retirements'!$A$4:$C$49,3,FALSE)='LGE Meters Schedule'!Q$3,'LGE Meters Schedule'!P6-'LGE Meters Schedule'!$F6,P6))</f>
        <v>638407.56999999995</v>
      </c>
      <c r="R6" s="6">
        <f>IF(R$3=$I$3,P6,IF(VLOOKUP($D6,'LGE Retirements'!$A$4:$C$49,3,FALSE)='LGE Meters Schedule'!R$3,'LGE Meters Schedule'!Q6-'LGE Meters Schedule'!$F6,Q6))</f>
        <v>638407.56999999995</v>
      </c>
      <c r="S6" s="6">
        <f>IF(S$3=$I$3,Q6,IF(VLOOKUP($D6,'LGE Retirements'!$A$4:$C$49,3,FALSE)='LGE Meters Schedule'!S$3,'LGE Meters Schedule'!R6-'LGE Meters Schedule'!$F6,R6))</f>
        <v>638407.56999999995</v>
      </c>
      <c r="T6" s="6">
        <f>IF(T$3=$I$3,R6,IF(VLOOKUP($D6,'LGE Retirements'!$A$4:$C$49,3,FALSE)='LGE Meters Schedule'!T$3,'LGE Meters Schedule'!S6-'LGE Meters Schedule'!$F6,S6))</f>
        <v>0</v>
      </c>
      <c r="U6" s="6">
        <f>IF(U$3=$I$3,S6,IF(VLOOKUP($D6,'LGE Retirements'!$A$4:$C$49,3,FALSE)='LGE Meters Schedule'!U$3,'LGE Meters Schedule'!T6-'LGE Meters Schedule'!$F6,T6))</f>
        <v>0</v>
      </c>
      <c r="V6" s="6">
        <f>IF(V$3=$I$3,T6,IF(VLOOKUP($D6,'LGE Retirements'!$A$4:$C$49,3,FALSE)='LGE Meters Schedule'!V$3,'LGE Meters Schedule'!U6-'LGE Meters Schedule'!$F6,U6))</f>
        <v>0</v>
      </c>
      <c r="W6" s="6">
        <f>IF(W$3=$I$3,U6,IF(VLOOKUP($D6,'LGE Retirements'!$A$4:$C$49,3,FALSE)='LGE Meters Schedule'!W$3,'LGE Meters Schedule'!V6-'LGE Meters Schedule'!$F6,V6))</f>
        <v>0</v>
      </c>
      <c r="X6" s="6">
        <f>IF(X$3=$I$3,V6,IF(VLOOKUP($D6,'LGE Retirements'!$A$4:$C$49,3,FALSE)='LGE Meters Schedule'!X$3,'LGE Meters Schedule'!W6-'LGE Meters Schedule'!$F6,W6))</f>
        <v>0</v>
      </c>
      <c r="Y6" s="6">
        <f>IF(Y$3=$I$3,W6,IF(VLOOKUP($D6,'LGE Retirements'!$A$4:$C$49,3,FALSE)='LGE Meters Schedule'!Y$3,'LGE Meters Schedule'!X6-'LGE Meters Schedule'!$F6,X6))</f>
        <v>0</v>
      </c>
      <c r="Z6" s="6">
        <f>IF(Z$3=$I$3,X6,IF(VLOOKUP($D6,'LGE Retirements'!$A$4:$C$49,3,FALSE)='LGE Meters Schedule'!Z$3,'LGE Meters Schedule'!Y6-'LGE Meters Schedule'!$F6,Y6))</f>
        <v>0</v>
      </c>
      <c r="AA6" s="6">
        <f>IF(AA$3=$I$3,Y6,IF(VLOOKUP($D6,'LGE Retirements'!$A$4:$C$49,3,FALSE)='LGE Meters Schedule'!AA$3,'LGE Meters Schedule'!Z6-'LGE Meters Schedule'!$F6,Z6))</f>
        <v>0</v>
      </c>
      <c r="AB6" s="6">
        <f>IF(AB$3=$I$3,Z6,IF(VLOOKUP($D6,'LGE Retirements'!$A$4:$C$49,3,FALSE)='LGE Meters Schedule'!AB$3,'LGE Meters Schedule'!AA6-'LGE Meters Schedule'!$F6,AA6))</f>
        <v>0</v>
      </c>
      <c r="AC6" s="6">
        <f>IF(AC$3=$I$3,AA6,IF(VLOOKUP($D6,'LGE Retirements'!$A$4:$C$49,3,FALSE)='LGE Meters Schedule'!AC$3,'LGE Meters Schedule'!AB6-'LGE Meters Schedule'!$F6,AB6))</f>
        <v>0</v>
      </c>
      <c r="AD6" s="6">
        <f>IF(AD$3=$I$3,AB6,IF(VLOOKUP($D6,'LGE Retirements'!$A$4:$C$49,3,FALSE)='LGE Meters Schedule'!AD$3,'LGE Meters Schedule'!AC6-'LGE Meters Schedule'!$F6,AC6))</f>
        <v>0</v>
      </c>
      <c r="AE6" s="6">
        <f>IF(AE$3=$I$3,AC6,IF(VLOOKUP($D6,'LGE Retirements'!$A$4:$C$49,3,FALSE)='LGE Meters Schedule'!AE$3,'LGE Meters Schedule'!AD6-'LGE Meters Schedule'!$F6,AD6))</f>
        <v>0</v>
      </c>
      <c r="AF6" s="6">
        <f>IF(AF$3=$I$3,AD6,IF(VLOOKUP($D6,'LGE Retirements'!$A$4:$C$49,3,FALSE)='LGE Meters Schedule'!AF$3,'LGE Meters Schedule'!AE6-'LGE Meters Schedule'!$F6,AE6))</f>
        <v>0</v>
      </c>
      <c r="AG6" s="6">
        <f>IF(AG$3=$I$3,AE6,IF(VLOOKUP($D6,'LGE Retirements'!$A$4:$C$49,3,FALSE)='LGE Meters Schedule'!AG$3,'LGE Meters Schedule'!AF6-'LGE Meters Schedule'!$F6,AF6))</f>
        <v>0</v>
      </c>
      <c r="AH6" s="6">
        <f>IF(AH$3=$I$3,AF6,IF(VLOOKUP($D6,'LGE Retirements'!$A$4:$C$49,3,FALSE)='LGE Meters Schedule'!AH$3,'LGE Meters Schedule'!AG6-'LGE Meters Schedule'!$F6,AG6))</f>
        <v>0</v>
      </c>
      <c r="AI6" s="6">
        <f>IF(AI$3=$I$3,AG6,IF(VLOOKUP($D6,'LGE Retirements'!$A$4:$C$49,3,FALSE)='LGE Meters Schedule'!AI$3,'LGE Meters Schedule'!AH6-'LGE Meters Schedule'!$F6,AH6))</f>
        <v>0</v>
      </c>
      <c r="AJ6" s="6">
        <f>IF(AJ$3=$I$3,AH6,IF(VLOOKUP($D6,'LGE Retirements'!$A$4:$C$49,3,FALSE)='LGE Meters Schedule'!AJ$3,'LGE Meters Schedule'!AI6-'LGE Meters Schedule'!$F6,AI6))</f>
        <v>0</v>
      </c>
      <c r="AK6" s="6">
        <f>IF(AK$3=$I$3,AI6,IF(VLOOKUP($D6,'LGE Retirements'!$A$4:$C$49,3,FALSE)='LGE Meters Schedule'!AK$3,'LGE Meters Schedule'!AJ6-'LGE Meters Schedule'!$F6,AJ6))</f>
        <v>0</v>
      </c>
      <c r="AM6" s="21">
        <f>IF(AM$3&lt;'Depr. Rate'!$B$1,('Depr. Rate'!$B$3*'LGE Meters Schedule'!I6)/12,IF(I6=0,H6/2*'Depr. Rate'!$C$3/12,('Depr. Rate'!$C$3*'LGE Meters Schedule'!I6)/12))</f>
        <v>1553.4584203333332</v>
      </c>
      <c r="AN6" s="21">
        <f>IF(AN$3&lt;'Depr. Rate'!$B$1,('Depr. Rate'!$B$3*'LGE Meters Schedule'!J6)/12,IF(J6=0,I6/2*'Depr. Rate'!$C$3/12,('Depr. Rate'!$C$3*'LGE Meters Schedule'!J6)/12))</f>
        <v>1553.4584203333332</v>
      </c>
      <c r="AO6" s="21">
        <f>IF(AO$3&lt;'Depr. Rate'!$B$1,('Depr. Rate'!$B$3*'LGE Meters Schedule'!K6)/12,IF(K6=0,J6/2*'Depr. Rate'!$C$3/12,('Depr. Rate'!$C$3*'LGE Meters Schedule'!K6)/12))</f>
        <v>1553.4584203333332</v>
      </c>
      <c r="AP6" s="21">
        <f>IF(AP$3&lt;'Depr. Rate'!$B$1,('Depr. Rate'!$B$3*'LGE Meters Schedule'!L6)/12,IF(L6=0,K6/2*'Depr. Rate'!$C$3/12,('Depr. Rate'!$C$3*'LGE Meters Schedule'!L6)/12))</f>
        <v>1553.4584203333332</v>
      </c>
      <c r="AQ6" s="21">
        <f>IF(AQ$3&lt;'Depr. Rate'!$B$1,('Depr. Rate'!$B$3*'LGE Meters Schedule'!M6)/12,IF(M6=0,L6/2*'Depr. Rate'!$C$3/12,('Depr. Rate'!$C$3*'LGE Meters Schedule'!M6)/12))</f>
        <v>1553.4584203333332</v>
      </c>
      <c r="AR6" s="21">
        <f>IF(AR$3&lt;'Depr. Rate'!$B$1,('Depr. Rate'!$B$3*'LGE Meters Schedule'!N6)/12,IF(N6=0,M6/2*'Depr. Rate'!$C$3/12,('Depr. Rate'!$C$3*'LGE Meters Schedule'!N6)/12))</f>
        <v>1553.4584203333332</v>
      </c>
      <c r="AS6" s="21">
        <f>IF(AS$3&lt;'Depr. Rate'!$B$1,('Depr. Rate'!$B$3*'LGE Meters Schedule'!O6)/12,IF(O6=0,N6/2*'Depr. Rate'!$C$3/12,('Depr. Rate'!$C$3*'LGE Meters Schedule'!O6)/12))</f>
        <v>1553.4584203333332</v>
      </c>
      <c r="AT6" s="21">
        <f>IF(AT$3&lt;'Depr. Rate'!$B$1,('Depr. Rate'!$B$3*'LGE Meters Schedule'!P6)/12,IF(P6=0,O6/2*'Depr. Rate'!$C$3/12,('Depr. Rate'!$C$3*'LGE Meters Schedule'!P6)/12))</f>
        <v>1553.4584203333332</v>
      </c>
      <c r="AU6" s="21">
        <f>IF(AU$3&lt;'Depr. Rate'!$B$1,('Depr. Rate'!$B$3*'LGE Meters Schedule'!Q6)/12,IF(Q6=0,P6/2*'Depr. Rate'!$C$3/12,('Depr. Rate'!$C$3*'LGE Meters Schedule'!Q6)/12))</f>
        <v>1553.4584203333332</v>
      </c>
      <c r="AV6" s="21">
        <f>IF(AV$3&lt;'Depr. Rate'!$B$1,('Depr. Rate'!$B$3*'LGE Meters Schedule'!R6)/12,IF(R6=0,Q6/2*'Depr. Rate'!$C$3/12,('Depr. Rate'!$C$3*'LGE Meters Schedule'!R6)/12))</f>
        <v>1553.4584203333332</v>
      </c>
      <c r="AW6" s="21">
        <f>IF(AW$3&lt;'Depr. Rate'!$B$1,('Depr. Rate'!$B$3*'LGE Meters Schedule'!S6)/12,IF(S6=0,R6/2*'Depr. Rate'!$C$3/12,('Depr. Rate'!$C$3*'LGE Meters Schedule'!S6)/12))</f>
        <v>1553.4584203333332</v>
      </c>
      <c r="AX6" s="21">
        <f>IF(AX$3&lt;'Depr. Rate'!$B$1,('Depr. Rate'!$B$3*'LGE Meters Schedule'!T6)/12,IF(T6=0,S6/2*'Depr. Rate'!$C$3/12,('Depr. Rate'!$C$3*'LGE Meters Schedule'!T6)/12))</f>
        <v>741.53755072193974</v>
      </c>
      <c r="AY6" s="21">
        <f>IF(AY$3&lt;'Depr. Rate'!$B$1,('Depr. Rate'!$B$3*'LGE Meters Schedule'!U6)/12,IF(U6=0,T6/2*'Depr. Rate'!$C$3/12,('Depr. Rate'!$C$3*'LGE Meters Schedule'!U6)/12))</f>
        <v>0</v>
      </c>
      <c r="AZ6" s="21">
        <f>IF(AZ$3&lt;'Depr. Rate'!$B$1,('Depr. Rate'!$B$3*'LGE Meters Schedule'!V6)/12,IF(V6=0,U6/2*'Depr. Rate'!$C$3/12,('Depr. Rate'!$C$3*'LGE Meters Schedule'!V6)/12))</f>
        <v>0</v>
      </c>
      <c r="BA6" s="21">
        <f>IF(BA$3&lt;'Depr. Rate'!$B$1,('Depr. Rate'!$B$3*'LGE Meters Schedule'!W6)/12,IF(W6=0,V6/2*'Depr. Rate'!$C$3/12,('Depr. Rate'!$C$3*'LGE Meters Schedule'!W6)/12))</f>
        <v>0</v>
      </c>
      <c r="BB6" s="21">
        <f>IF(BB$3&lt;'Depr. Rate'!$B$1,('Depr. Rate'!$B$3*'LGE Meters Schedule'!X6)/12,IF(X6=0,W6/2*'Depr. Rate'!$C$3/12,('Depr. Rate'!$C$3*'LGE Meters Schedule'!X6)/12))</f>
        <v>0</v>
      </c>
      <c r="BC6" s="21">
        <f>IF(BC$3&lt;'Depr. Rate'!$B$1,('Depr. Rate'!$B$3*'LGE Meters Schedule'!Y6)/12,IF(Y6=0,X6/2*'Depr. Rate'!$C$3/12,('Depr. Rate'!$C$3*'LGE Meters Schedule'!Y6)/12))</f>
        <v>0</v>
      </c>
      <c r="BD6" s="21">
        <f>IF(BD$3&lt;'Depr. Rate'!$B$1,('Depr. Rate'!$B$3*'LGE Meters Schedule'!Z6)/12,IF(Z6=0,Y6/2*'Depr. Rate'!$C$3/12,('Depr. Rate'!$C$3*'LGE Meters Schedule'!Z6)/12))</f>
        <v>0</v>
      </c>
      <c r="BE6" s="21">
        <f>IF(BE$3&lt;'Depr. Rate'!$B$1,('Depr. Rate'!$B$3*'LGE Meters Schedule'!AA6)/12,IF(AA6=0,Z6/2*'Depr. Rate'!$C$3/12,('Depr. Rate'!$C$3*'LGE Meters Schedule'!AA6)/12))</f>
        <v>0</v>
      </c>
      <c r="BF6" s="21">
        <f>IF(BF$3&lt;'Depr. Rate'!$B$1,('Depr. Rate'!$B$3*'LGE Meters Schedule'!AB6)/12,IF(AB6=0,AA6/2*'Depr. Rate'!$C$3/12,('Depr. Rate'!$C$3*'LGE Meters Schedule'!AB6)/12))</f>
        <v>0</v>
      </c>
      <c r="BG6" s="21">
        <f>IF(BG$3&lt;'Depr. Rate'!$B$1,('Depr. Rate'!$B$3*'LGE Meters Schedule'!AC6)/12,IF(AC6=0,AB6/2*'Depr. Rate'!$C$3/12,('Depr. Rate'!$C$3*'LGE Meters Schedule'!AC6)/12))</f>
        <v>0</v>
      </c>
      <c r="BH6" s="21">
        <f>IF(BH$3&lt;'Depr. Rate'!$B$1,('Depr. Rate'!$B$3*'LGE Meters Schedule'!AD6)/12,IF(AD6=0,AC6/2*'Depr. Rate'!$C$3/12,('Depr. Rate'!$C$3*'LGE Meters Schedule'!AD6)/12))</f>
        <v>0</v>
      </c>
      <c r="BI6" s="21">
        <f>IF(BI$3&lt;'Depr. Rate'!$B$1,('Depr. Rate'!$B$3*'LGE Meters Schedule'!AE6)/12,IF(AE6=0,AD6/2*'Depr. Rate'!$C$3/12,('Depr. Rate'!$C$3*'LGE Meters Schedule'!AE6)/12))</f>
        <v>0</v>
      </c>
      <c r="BJ6" s="21">
        <f>IF(BJ$3&lt;'Depr. Rate'!$B$1,('Depr. Rate'!$B$3*'LGE Meters Schedule'!AF6)/12,IF(AF6=0,AE6/2*'Depr. Rate'!$C$3/12,('Depr. Rate'!$C$3*'LGE Meters Schedule'!AF6)/12))</f>
        <v>0</v>
      </c>
      <c r="BK6" s="21">
        <f>IF(BK$3&lt;'Depr. Rate'!$B$1,('Depr. Rate'!$B$3*'LGE Meters Schedule'!AG6)/12,IF(AG6=0,AF6/2*'Depr. Rate'!$C$3/12,('Depr. Rate'!$C$3*'LGE Meters Schedule'!AG6)/12))</f>
        <v>0</v>
      </c>
      <c r="BL6" s="21">
        <f>IF(BL$3&lt;'Depr. Rate'!$B$1,('Depr. Rate'!$B$3*'LGE Meters Schedule'!AH6)/12,IF(AH6=0,AG6/2*'Depr. Rate'!$C$3/12,('Depr. Rate'!$C$3*'LGE Meters Schedule'!AH6)/12))</f>
        <v>0</v>
      </c>
      <c r="BM6" s="21">
        <f>IF(BM$3&lt;'Depr. Rate'!$B$1,('Depr. Rate'!$B$3*'LGE Meters Schedule'!AI6)/12,IF(AI6=0,AH6/2*'Depr. Rate'!$C$3/12,('Depr. Rate'!$C$3*'LGE Meters Schedule'!AI6)/12))</f>
        <v>0</v>
      </c>
      <c r="BN6" s="21">
        <f>IF(BN$3&lt;'Depr. Rate'!$B$1,('Depr. Rate'!$B$3*'LGE Meters Schedule'!AJ6)/12,IF(AJ6=0,AI6/2*'Depr. Rate'!$C$3/12,('Depr. Rate'!$C$3*'LGE Meters Schedule'!AJ6)/12))</f>
        <v>0</v>
      </c>
      <c r="BO6" s="21">
        <f>IF(BO$3&lt;'Depr. Rate'!$B$1,('Depr. Rate'!$B$3*'LGE Meters Schedule'!AK6)/12,IF(AK6=0,AJ6/2*'Depr. Rate'!$C$3/12,('Depr. Rate'!$C$3*'LGE Meters Schedule'!AK6)/12))</f>
        <v>0</v>
      </c>
      <c r="BQ6" s="6">
        <f>IF(BQ$3=$BQ$3,$G6+AM6,IF(VLOOKUP($D6,'LGE Retirements'!$A$4:$C$49,3,FALSE)='LGE Meters Schedule'!BQ$3,'LGE Meters Schedule'!BP6+AM6-$F6,SUM(BP6,AM6)))</f>
        <v>603432.55385524035</v>
      </c>
      <c r="BR6" s="6">
        <f>IF(BR$3=$BQ$3,$G6+AN6,IF(VLOOKUP($D6,'LGE Retirements'!$A$4:$C$49,3,FALSE)='LGE Meters Schedule'!BR$3,'LGE Meters Schedule'!BQ6+AN6-$F6,SUM(BQ6,AN6)))</f>
        <v>604986.01227557368</v>
      </c>
      <c r="BS6" s="6">
        <f>IF(BS$3=$BQ$3,$G6+AO6,IF(VLOOKUP($D6,'LGE Retirements'!$A$4:$C$49,3,FALSE)='LGE Meters Schedule'!BS$3,'LGE Meters Schedule'!BR6+AO6-$F6,SUM(BR6,AO6)))</f>
        <v>606539.47069590702</v>
      </c>
      <c r="BT6" s="6">
        <f>IF(BT$3=$BQ$3,$G6+AP6,IF(VLOOKUP($D6,'LGE Retirements'!$A$4:$C$49,3,FALSE)='LGE Meters Schedule'!BT$3,'LGE Meters Schedule'!BS6+AP6-$F6,SUM(BS6,AP6)))</f>
        <v>608092.92911624035</v>
      </c>
      <c r="BU6" s="6">
        <f>IF(BU$3=$BQ$3,$G6+AQ6,IF(VLOOKUP($D6,'LGE Retirements'!$A$4:$C$49,3,FALSE)='LGE Meters Schedule'!BU$3,'LGE Meters Schedule'!BT6+AQ6-$F6,SUM(BT6,AQ6)))</f>
        <v>609646.38753657369</v>
      </c>
      <c r="BV6" s="6">
        <f>IF(BV$3=$BQ$3,$G6+AR6,IF(VLOOKUP($D6,'LGE Retirements'!$A$4:$C$49,3,FALSE)='LGE Meters Schedule'!BV$3,'LGE Meters Schedule'!BU6+AR6-$F6,SUM(BU6,AR6)))</f>
        <v>611199.84595690703</v>
      </c>
      <c r="BW6" s="6">
        <f>IF(BW$3=$BQ$3,$G6+AS6,IF(VLOOKUP($D6,'LGE Retirements'!$A$4:$C$49,3,FALSE)='LGE Meters Schedule'!BW$3,'LGE Meters Schedule'!BV6+AS6-$F6,SUM(BV6,AS6)))</f>
        <v>612753.30437724036</v>
      </c>
      <c r="BX6" s="6">
        <f>IF(BX$3=$BQ$3,$G6+AT6,IF(VLOOKUP($D6,'LGE Retirements'!$A$4:$C$49,3,FALSE)='LGE Meters Schedule'!BX$3,'LGE Meters Schedule'!BW6+AT6-$F6,SUM(BW6,AT6)))</f>
        <v>614306.7627975737</v>
      </c>
      <c r="BY6" s="6">
        <f>IF(BY$3=$BQ$3,$G6+AU6,IF(VLOOKUP($D6,'LGE Retirements'!$A$4:$C$49,3,FALSE)='LGE Meters Schedule'!BY$3,'LGE Meters Schedule'!BX6+AU6-$F6,SUM(BX6,AU6)))</f>
        <v>615860.22121790703</v>
      </c>
      <c r="BZ6" s="6">
        <f>IF(BZ$3=$BQ$3,$G6+AV6,IF(VLOOKUP($D6,'LGE Retirements'!$A$4:$C$49,3,FALSE)='LGE Meters Schedule'!BZ$3,'LGE Meters Schedule'!BY6+AV6-$F6,SUM(BY6,AV6)))</f>
        <v>617413.67963824037</v>
      </c>
      <c r="CA6" s="6">
        <f>IF(CA$3=$BQ$3,$G6+AW6,IF(VLOOKUP($D6,'LGE Retirements'!$A$4:$C$49,3,FALSE)='LGE Meters Schedule'!CA$3,'LGE Meters Schedule'!BZ6+AW6-$F6,SUM(BZ6,AW6)))</f>
        <v>618967.13805857371</v>
      </c>
      <c r="CB6" s="6">
        <f>IF(CB$3=$BQ$3,$G6+AX6,IF(VLOOKUP($D6,'LGE Retirements'!$A$4:$C$49,3,FALSE)='LGE Meters Schedule'!CB$3,'LGE Meters Schedule'!CA6+AX6-$F6,SUM(CA6,AX6)))</f>
        <v>-18698.894390704343</v>
      </c>
      <c r="CC6" s="6">
        <f>IF(CC$3=$BQ$3,$G6+AY6,IF(VLOOKUP($D6,'LGE Retirements'!$A$4:$C$49,3,FALSE)='LGE Meters Schedule'!CC$3,'LGE Meters Schedule'!CB6+AY6-$F6,SUM(CB6,AY6)))</f>
        <v>-18698.894390704343</v>
      </c>
      <c r="CD6" s="6">
        <f>IF(CD$3=$BQ$3,$G6+AZ6,IF(VLOOKUP($D6,'LGE Retirements'!$A$4:$C$49,3,FALSE)='LGE Meters Schedule'!CD$3,'LGE Meters Schedule'!CC6+AZ6-$F6,SUM(CC6,AZ6)))</f>
        <v>-18698.894390704343</v>
      </c>
      <c r="CE6" s="6">
        <f>IF(CE$3=$BQ$3,$G6+BA6,IF(VLOOKUP($D6,'LGE Retirements'!$A$4:$C$49,3,FALSE)='LGE Meters Schedule'!CE$3,'LGE Meters Schedule'!CD6+BA6-$F6,SUM(CD6,BA6)))</f>
        <v>-18698.894390704343</v>
      </c>
      <c r="CF6" s="6">
        <f>IF(CF$3=$BQ$3,$G6+BB6,IF(VLOOKUP($D6,'LGE Retirements'!$A$4:$C$49,3,FALSE)='LGE Meters Schedule'!CF$3,'LGE Meters Schedule'!CE6+BB6-$F6,SUM(CE6,BB6)))</f>
        <v>-18698.894390704343</v>
      </c>
      <c r="CG6" s="6">
        <f>IF(CG$3=$BQ$3,$G6+BC6,IF(VLOOKUP($D6,'LGE Retirements'!$A$4:$C$49,3,FALSE)='LGE Meters Schedule'!CG$3,'LGE Meters Schedule'!CF6+BC6-$F6,SUM(CF6,BC6)))</f>
        <v>-18698.894390704343</v>
      </c>
      <c r="CH6" s="6">
        <f>IF(CH$3=$BQ$3,$G6+BD6,IF(VLOOKUP($D6,'LGE Retirements'!$A$4:$C$49,3,FALSE)='LGE Meters Schedule'!CH$3,'LGE Meters Schedule'!CG6+BD6-$F6,SUM(CG6,BD6)))</f>
        <v>-18698.894390704343</v>
      </c>
      <c r="CI6" s="6">
        <f>IF(CI$3=$BQ$3,$G6+BE6,IF(VLOOKUP($D6,'LGE Retirements'!$A$4:$C$49,3,FALSE)='LGE Meters Schedule'!CI$3,'LGE Meters Schedule'!CH6+BE6-$F6,SUM(CH6,BE6)))</f>
        <v>-18698.894390704343</v>
      </c>
      <c r="CJ6" s="6">
        <f>IF(CJ$3=$BQ$3,$G6+BF6,IF(VLOOKUP($D6,'LGE Retirements'!$A$4:$C$49,3,FALSE)='LGE Meters Schedule'!CJ$3,'LGE Meters Schedule'!CI6+BF6-$F6,SUM(CI6,BF6)))</f>
        <v>-18698.894390704343</v>
      </c>
      <c r="CK6" s="6">
        <f>IF(CK$3=$BQ$3,$G6+BG6,IF(VLOOKUP($D6,'LGE Retirements'!$A$4:$C$49,3,FALSE)='LGE Meters Schedule'!CK$3,'LGE Meters Schedule'!CJ6+BG6-$F6,SUM(CJ6,BG6)))</f>
        <v>-18698.894390704343</v>
      </c>
      <c r="CL6" s="6">
        <f>IF(CL$3=$BQ$3,$G6+BH6,IF(VLOOKUP($D6,'LGE Retirements'!$A$4:$C$49,3,FALSE)='LGE Meters Schedule'!CL$3,'LGE Meters Schedule'!CK6+BH6-$F6,SUM(CK6,BH6)))</f>
        <v>-18698.894390704343</v>
      </c>
      <c r="CM6" s="6">
        <f>IF(CM$3=$BQ$3,$G6+BI6,IF(VLOOKUP($D6,'LGE Retirements'!$A$4:$C$49,3,FALSE)='LGE Meters Schedule'!CM$3,'LGE Meters Schedule'!CL6+BI6-$F6,SUM(CL6,BI6)))</f>
        <v>-18698.894390704343</v>
      </c>
      <c r="CN6" s="6">
        <f>IF(CN$3=$BQ$3,$G6+BJ6,IF(VLOOKUP($D6,'LGE Retirements'!$A$4:$C$49,3,FALSE)='LGE Meters Schedule'!CN$3,'LGE Meters Schedule'!CM6+BJ6-$F6,SUM(CM6,BJ6)))</f>
        <v>-18698.894390704343</v>
      </c>
      <c r="CO6" s="6">
        <f>IF(CO$3=$BQ$3,$G6+BK6,IF(VLOOKUP($D6,'LGE Retirements'!$A$4:$C$49,3,FALSE)='LGE Meters Schedule'!CO$3,'LGE Meters Schedule'!CN6+BK6-$F6,SUM(CN6,BK6)))</f>
        <v>-18698.894390704343</v>
      </c>
      <c r="CP6" s="6">
        <f>IF(CP$3=$BQ$3,$G6+BL6,IF(VLOOKUP($D6,'LGE Retirements'!$A$4:$C$49,3,FALSE)='LGE Meters Schedule'!CP$3,'LGE Meters Schedule'!CO6+BL6-$F6,SUM(CO6,BL6)))</f>
        <v>-18698.894390704343</v>
      </c>
      <c r="CQ6" s="6">
        <f>IF(CQ$3=$BQ$3,$G6+BM6,IF(VLOOKUP($D6,'LGE Retirements'!$A$4:$C$49,3,FALSE)='LGE Meters Schedule'!CQ$3,'LGE Meters Schedule'!CP6+BM6-$F6,SUM(CP6,BM6)))</f>
        <v>-18698.894390704343</v>
      </c>
      <c r="CR6" s="6">
        <f>IF(CR$3=$BQ$3,$G6+BN6,IF(VLOOKUP($D6,'LGE Retirements'!$A$4:$C$49,3,FALSE)='LGE Meters Schedule'!CR$3,'LGE Meters Schedule'!CQ6+BN6-$F6,SUM(CQ6,BN6)))</f>
        <v>-18698.894390704343</v>
      </c>
      <c r="CS6" s="6">
        <f>IF(CS$3=$BQ$3,$G6+BO6,IF(VLOOKUP($D6,'LGE Retirements'!$A$4:$C$49,3,FALSE)='LGE Meters Schedule'!CS$3,'LGE Meters Schedule'!CR6+BO6-$F6,SUM(CR6,BO6)))</f>
        <v>-18698.894390704343</v>
      </c>
      <c r="CT6" s="6">
        <f>IF(CT$3=$BQ$3,$G6,IF(VLOOKUP($D6,'LGE Retirements'!$A$4:$C$49,3,FALSE)='LGE Meters Schedule'!CT$3,'LGE Meters Schedule'!CS6-$F6,SUM(CS6)))</f>
        <v>-18698.894390704343</v>
      </c>
      <c r="CU6" s="6">
        <f>IF(CU$3=$BQ$3,$G6,IF(VLOOKUP($D6,'LGE Retirements'!$A$4:$C$49,3,FALSE)='LGE Meters Schedule'!CU$3,'LGE Meters Schedule'!CT6-$F6,SUM(CT6)))</f>
        <v>-18698.894390704343</v>
      </c>
      <c r="CV6" s="6">
        <f>IF(CV$3=$BQ$3,$G6,IF(VLOOKUP($D6,'LGE Retirements'!$A$4:$C$49,3,FALSE)='LGE Meters Schedule'!CV$3,'LGE Meters Schedule'!CU6-$F6,SUM(CU6)))</f>
        <v>-18698.894390704343</v>
      </c>
      <c r="CW6" s="6">
        <f>IF(CW$3=$BQ$3,$G6,IF(VLOOKUP($D6,'LGE Retirements'!$A$4:$C$49,3,FALSE)='LGE Meters Schedule'!CW$3,'LGE Meters Schedule'!CV6-$F6,SUM(CV6)))</f>
        <v>-18698.894390704343</v>
      </c>
      <c r="CX6" s="6">
        <f>IF(CX$3=$BQ$3,$G6,IF(VLOOKUP($D6,'LGE Retirements'!$A$4:$C$49,3,FALSE)='LGE Meters Schedule'!CX$3,'LGE Meters Schedule'!CW6-$F6,SUM(CW6)))</f>
        <v>-18698.894390704343</v>
      </c>
      <c r="CY6" s="6">
        <f>IF(CY$3=$BQ$3,$G6,IF(VLOOKUP($D6,'LGE Retirements'!$A$4:$C$49,3,FALSE)='LGE Meters Schedule'!CY$3,'LGE Meters Schedule'!CX6-$F6,SUM(CX6)))</f>
        <v>-18698.894390704343</v>
      </c>
      <c r="CZ6" s="6">
        <f>IF(CZ$3=$BQ$3,$G6,IF(VLOOKUP($D6,'LGE Retirements'!$A$4:$C$49,3,FALSE)='LGE Meters Schedule'!CZ$3,'LGE Meters Schedule'!CY6-$F6,SUM(CY6)))</f>
        <v>-18698.894390704343</v>
      </c>
      <c r="DA6" s="6">
        <f>IF(DA$3=$BQ$3,$G6,IF(VLOOKUP($D6,'LGE Retirements'!$A$4:$C$49,3,FALSE)='LGE Meters Schedule'!DA$3,'LGE Meters Schedule'!CZ6-$F6,SUM(CZ6)))</f>
        <v>-18698.894390704343</v>
      </c>
      <c r="DB6" s="6">
        <f>IF(DB$3=$BQ$3,$G6,IF(VLOOKUP($D6,'LGE Retirements'!$A$4:$C$49,3,FALSE)='LGE Meters Schedule'!DB$3,'LGE Meters Schedule'!DA6-$F6,SUM(DA6)))</f>
        <v>-18698.894390704343</v>
      </c>
      <c r="DC6" s="6">
        <f>IF(DC$3=$BQ$3,$G6,IF(VLOOKUP($D6,'LGE Retirements'!$A$4:$C$49,3,FALSE)='LGE Meters Schedule'!DC$3,'LGE Meters Schedule'!DB6-$F6,SUM(DB6)))</f>
        <v>-18698.894390704343</v>
      </c>
      <c r="DD6" s="6">
        <f>IF(DD$3=$BQ$3,$G6,IF(VLOOKUP($D6,'LGE Retirements'!$A$4:$C$49,3,FALSE)='LGE Meters Schedule'!DD$3,'LGE Meters Schedule'!DC6-$F6,SUM(DC6)))</f>
        <v>-18698.894390704343</v>
      </c>
      <c r="DE6" s="6">
        <f>IF(DE$3=$BQ$3,$G6,IF(VLOOKUP($D6,'LGE Retirements'!$A$4:$C$49,3,FALSE)='LGE Meters Schedule'!DE$3,'LGE Meters Schedule'!DD6-$F6,SUM(DD6)))</f>
        <v>-18698.894390704343</v>
      </c>
      <c r="DG6" s="8">
        <f t="shared" si="0"/>
        <v>34975.016144759604</v>
      </c>
      <c r="DH6" s="8">
        <f t="shared" si="1"/>
        <v>33421.557724426268</v>
      </c>
      <c r="DI6" s="8">
        <f t="shared" si="2"/>
        <v>31868.099304092932</v>
      </c>
      <c r="DJ6" s="8">
        <f t="shared" si="3"/>
        <v>30314.640883759595</v>
      </c>
      <c r="DK6" s="8">
        <f t="shared" si="4"/>
        <v>28761.182463426259</v>
      </c>
      <c r="DL6" s="8">
        <f t="shared" si="5"/>
        <v>27207.724043092923</v>
      </c>
      <c r="DM6" s="8">
        <f t="shared" si="6"/>
        <v>25654.265622759587</v>
      </c>
      <c r="DN6" s="8">
        <f t="shared" si="7"/>
        <v>24100.807202426251</v>
      </c>
      <c r="DO6" s="8">
        <f t="shared" si="8"/>
        <v>22547.348782092915</v>
      </c>
      <c r="DP6" s="8">
        <f t="shared" si="9"/>
        <v>20993.890361759579</v>
      </c>
      <c r="DQ6" s="8">
        <f t="shared" si="10"/>
        <v>19440.431941426243</v>
      </c>
      <c r="DR6" s="8">
        <f t="shared" si="11"/>
        <v>18698.894390704343</v>
      </c>
      <c r="DS6" s="8">
        <f t="shared" si="12"/>
        <v>18698.894390704343</v>
      </c>
      <c r="DT6" s="8">
        <f t="shared" si="13"/>
        <v>18698.894390704343</v>
      </c>
      <c r="DU6" s="8">
        <f t="shared" si="14"/>
        <v>18698.894390704343</v>
      </c>
      <c r="DV6" s="8">
        <f t="shared" si="15"/>
        <v>18698.894390704343</v>
      </c>
      <c r="DW6" s="8">
        <f t="shared" si="16"/>
        <v>18698.894390704343</v>
      </c>
      <c r="DX6" s="8">
        <f t="shared" si="17"/>
        <v>18698.894390704343</v>
      </c>
      <c r="DY6" s="8">
        <f t="shared" si="18"/>
        <v>18698.894390704343</v>
      </c>
      <c r="DZ6" s="8">
        <f t="shared" si="19"/>
        <v>18698.894390704343</v>
      </c>
      <c r="EA6" s="8">
        <f t="shared" si="20"/>
        <v>18698.894390704343</v>
      </c>
      <c r="EB6" s="8">
        <f t="shared" si="21"/>
        <v>18698.894390704343</v>
      </c>
      <c r="EC6" s="8">
        <f t="shared" si="22"/>
        <v>18698.894390704343</v>
      </c>
      <c r="ED6" s="8">
        <f t="shared" si="23"/>
        <v>18698.894390704343</v>
      </c>
      <c r="EE6" s="8">
        <f t="shared" si="24"/>
        <v>18698.894390704343</v>
      </c>
      <c r="EF6" s="8">
        <f t="shared" si="25"/>
        <v>18698.894390704343</v>
      </c>
      <c r="EG6" s="8">
        <f t="shared" si="26"/>
        <v>18698.894390704343</v>
      </c>
      <c r="EH6" s="8">
        <f t="shared" si="27"/>
        <v>18698.894390704343</v>
      </c>
      <c r="EI6" s="8">
        <f t="shared" si="28"/>
        <v>18698.894390704343</v>
      </c>
      <c r="EJ6" s="8">
        <f t="shared" si="30"/>
        <v>18698.894390704343</v>
      </c>
      <c r="EK6" s="8">
        <f t="shared" si="31"/>
        <v>18698.894390704343</v>
      </c>
      <c r="EL6" s="8">
        <f t="shared" si="32"/>
        <v>18698.894390704343</v>
      </c>
      <c r="EM6" s="8">
        <f t="shared" si="33"/>
        <v>18698.894390704343</v>
      </c>
      <c r="EN6" s="8">
        <f t="shared" si="34"/>
        <v>18698.894390704343</v>
      </c>
      <c r="EO6" s="8">
        <f t="shared" si="35"/>
        <v>18698.894390704343</v>
      </c>
      <c r="EP6" s="8">
        <f t="shared" si="36"/>
        <v>18698.894390704343</v>
      </c>
      <c r="EQ6" s="8">
        <f t="shared" si="37"/>
        <v>18698.894390704343</v>
      </c>
      <c r="ER6" s="8">
        <f t="shared" si="38"/>
        <v>18698.894390704343</v>
      </c>
      <c r="ES6" s="8">
        <f t="shared" si="39"/>
        <v>18698.894390704343</v>
      </c>
      <c r="ET6" s="8">
        <f t="shared" si="40"/>
        <v>18698.894390704343</v>
      </c>
      <c r="EU6" s="8">
        <f t="shared" si="41"/>
        <v>18698.894390704343</v>
      </c>
    </row>
    <row r="7" spans="1:151" x14ac:dyDescent="0.25">
      <c r="A7" s="4" t="s">
        <v>33</v>
      </c>
      <c r="B7" s="4" t="s">
        <v>2</v>
      </c>
      <c r="C7" s="4" t="s">
        <v>5</v>
      </c>
      <c r="D7" s="7">
        <v>1973</v>
      </c>
      <c r="E7" s="24">
        <f>IFERROR(VLOOKUP(D7,'LGE Retirements'!$A$4:$C$49,3,FALSE),"N/A")</f>
        <v>42917</v>
      </c>
      <c r="F7" s="5">
        <v>11758.32</v>
      </c>
      <c r="G7" s="5">
        <v>11085.5311528248</v>
      </c>
      <c r="H7" s="5"/>
      <c r="I7" s="6">
        <f>IF(I$3=$I$3,F7,IF(VLOOKUP($D7,'LGE Retirements'!$A$4:$C$49,3,FALSE)='LGE Meters Schedule'!I$3,'LGE Meters Schedule'!G7-'LGE Meters Schedule'!$F7,G7))</f>
        <v>11758.32</v>
      </c>
      <c r="J7" s="6">
        <f>IF(J$3=$I$3,G7,IF(VLOOKUP($D7,'LGE Retirements'!$A$4:$C$49,3,FALSE)='LGE Meters Schedule'!J$3,'LGE Meters Schedule'!I7-'LGE Meters Schedule'!$F7,I7))</f>
        <v>11758.32</v>
      </c>
      <c r="K7" s="6">
        <f>IF(K$3=$I$3,I7,IF(VLOOKUP($D7,'LGE Retirements'!$A$4:$C$49,3,FALSE)='LGE Meters Schedule'!K$3,'LGE Meters Schedule'!J7-'LGE Meters Schedule'!$F7,J7))</f>
        <v>11758.32</v>
      </c>
      <c r="L7" s="6">
        <f>IF(L$3=$I$3,J7,IF(VLOOKUP($D7,'LGE Retirements'!$A$4:$C$49,3,FALSE)='LGE Meters Schedule'!L$3,'LGE Meters Schedule'!K7-'LGE Meters Schedule'!$F7,K7))</f>
        <v>11758.32</v>
      </c>
      <c r="M7" s="6">
        <f>IF(M$3=$I$3,K7,IF(VLOOKUP($D7,'LGE Retirements'!$A$4:$C$49,3,FALSE)='LGE Meters Schedule'!M$3,'LGE Meters Schedule'!L7-'LGE Meters Schedule'!$F7,L7))</f>
        <v>11758.32</v>
      </c>
      <c r="N7" s="6">
        <f>IF(N$3=$I$3,L7,IF(VLOOKUP($D7,'LGE Retirements'!$A$4:$C$49,3,FALSE)='LGE Meters Schedule'!N$3,'LGE Meters Schedule'!M7-'LGE Meters Schedule'!$F7,M7))</f>
        <v>11758.32</v>
      </c>
      <c r="O7" s="6">
        <f>IF(O$3=$I$3,M7,IF(VLOOKUP($D7,'LGE Retirements'!$A$4:$C$49,3,FALSE)='LGE Meters Schedule'!O$3,'LGE Meters Schedule'!N7-'LGE Meters Schedule'!$F7,N7))</f>
        <v>11758.32</v>
      </c>
      <c r="P7" s="6">
        <f>IF(P$3=$I$3,N7,IF(VLOOKUP($D7,'LGE Retirements'!$A$4:$C$49,3,FALSE)='LGE Meters Schedule'!P$3,'LGE Meters Schedule'!O7-'LGE Meters Schedule'!$F7,O7))</f>
        <v>11758.32</v>
      </c>
      <c r="Q7" s="6">
        <f>IF(Q$3=$I$3,O7,IF(VLOOKUP($D7,'LGE Retirements'!$A$4:$C$49,3,FALSE)='LGE Meters Schedule'!Q$3,'LGE Meters Schedule'!P7-'LGE Meters Schedule'!$F7,P7))</f>
        <v>11758.32</v>
      </c>
      <c r="R7" s="6">
        <f>IF(R$3=$I$3,P7,IF(VLOOKUP($D7,'LGE Retirements'!$A$4:$C$49,3,FALSE)='LGE Meters Schedule'!R$3,'LGE Meters Schedule'!Q7-'LGE Meters Schedule'!$F7,Q7))</f>
        <v>11758.32</v>
      </c>
      <c r="S7" s="6">
        <f>IF(S$3=$I$3,Q7,IF(VLOOKUP($D7,'LGE Retirements'!$A$4:$C$49,3,FALSE)='LGE Meters Schedule'!S$3,'LGE Meters Schedule'!R7-'LGE Meters Schedule'!$F7,R7))</f>
        <v>11758.32</v>
      </c>
      <c r="T7" s="6">
        <f>IF(T$3=$I$3,R7,IF(VLOOKUP($D7,'LGE Retirements'!$A$4:$C$49,3,FALSE)='LGE Meters Schedule'!T$3,'LGE Meters Schedule'!S7-'LGE Meters Schedule'!$F7,S7))</f>
        <v>0</v>
      </c>
      <c r="U7" s="6">
        <f>IF(U$3=$I$3,S7,IF(VLOOKUP($D7,'LGE Retirements'!$A$4:$C$49,3,FALSE)='LGE Meters Schedule'!U$3,'LGE Meters Schedule'!T7-'LGE Meters Schedule'!$F7,T7))</f>
        <v>0</v>
      </c>
      <c r="V7" s="6">
        <f>IF(V$3=$I$3,T7,IF(VLOOKUP($D7,'LGE Retirements'!$A$4:$C$49,3,FALSE)='LGE Meters Schedule'!V$3,'LGE Meters Schedule'!U7-'LGE Meters Schedule'!$F7,U7))</f>
        <v>0</v>
      </c>
      <c r="W7" s="6">
        <f>IF(W$3=$I$3,U7,IF(VLOOKUP($D7,'LGE Retirements'!$A$4:$C$49,3,FALSE)='LGE Meters Schedule'!W$3,'LGE Meters Schedule'!V7-'LGE Meters Schedule'!$F7,V7))</f>
        <v>0</v>
      </c>
      <c r="X7" s="6">
        <f>IF(X$3=$I$3,V7,IF(VLOOKUP($D7,'LGE Retirements'!$A$4:$C$49,3,FALSE)='LGE Meters Schedule'!X$3,'LGE Meters Schedule'!W7-'LGE Meters Schedule'!$F7,W7))</f>
        <v>0</v>
      </c>
      <c r="Y7" s="6">
        <f>IF(Y$3=$I$3,W7,IF(VLOOKUP($D7,'LGE Retirements'!$A$4:$C$49,3,FALSE)='LGE Meters Schedule'!Y$3,'LGE Meters Schedule'!X7-'LGE Meters Schedule'!$F7,X7))</f>
        <v>0</v>
      </c>
      <c r="Z7" s="6">
        <f>IF(Z$3=$I$3,X7,IF(VLOOKUP($D7,'LGE Retirements'!$A$4:$C$49,3,FALSE)='LGE Meters Schedule'!Z$3,'LGE Meters Schedule'!Y7-'LGE Meters Schedule'!$F7,Y7))</f>
        <v>0</v>
      </c>
      <c r="AA7" s="6">
        <f>IF(AA$3=$I$3,Y7,IF(VLOOKUP($D7,'LGE Retirements'!$A$4:$C$49,3,FALSE)='LGE Meters Schedule'!AA$3,'LGE Meters Schedule'!Z7-'LGE Meters Schedule'!$F7,Z7))</f>
        <v>0</v>
      </c>
      <c r="AB7" s="6">
        <f>IF(AB$3=$I$3,Z7,IF(VLOOKUP($D7,'LGE Retirements'!$A$4:$C$49,3,FALSE)='LGE Meters Schedule'!AB$3,'LGE Meters Schedule'!AA7-'LGE Meters Schedule'!$F7,AA7))</f>
        <v>0</v>
      </c>
      <c r="AC7" s="6">
        <f>IF(AC$3=$I$3,AA7,IF(VLOOKUP($D7,'LGE Retirements'!$A$4:$C$49,3,FALSE)='LGE Meters Schedule'!AC$3,'LGE Meters Schedule'!AB7-'LGE Meters Schedule'!$F7,AB7))</f>
        <v>0</v>
      </c>
      <c r="AD7" s="6">
        <f>IF(AD$3=$I$3,AB7,IF(VLOOKUP($D7,'LGE Retirements'!$A$4:$C$49,3,FALSE)='LGE Meters Schedule'!AD$3,'LGE Meters Schedule'!AC7-'LGE Meters Schedule'!$F7,AC7))</f>
        <v>0</v>
      </c>
      <c r="AE7" s="6">
        <f>IF(AE$3=$I$3,AC7,IF(VLOOKUP($D7,'LGE Retirements'!$A$4:$C$49,3,FALSE)='LGE Meters Schedule'!AE$3,'LGE Meters Schedule'!AD7-'LGE Meters Schedule'!$F7,AD7))</f>
        <v>0</v>
      </c>
      <c r="AF7" s="6">
        <f>IF(AF$3=$I$3,AD7,IF(VLOOKUP($D7,'LGE Retirements'!$A$4:$C$49,3,FALSE)='LGE Meters Schedule'!AF$3,'LGE Meters Schedule'!AE7-'LGE Meters Schedule'!$F7,AE7))</f>
        <v>0</v>
      </c>
      <c r="AG7" s="6">
        <f>IF(AG$3=$I$3,AE7,IF(VLOOKUP($D7,'LGE Retirements'!$A$4:$C$49,3,FALSE)='LGE Meters Schedule'!AG$3,'LGE Meters Schedule'!AF7-'LGE Meters Schedule'!$F7,AF7))</f>
        <v>0</v>
      </c>
      <c r="AH7" s="6">
        <f>IF(AH$3=$I$3,AF7,IF(VLOOKUP($D7,'LGE Retirements'!$A$4:$C$49,3,FALSE)='LGE Meters Schedule'!AH$3,'LGE Meters Schedule'!AG7-'LGE Meters Schedule'!$F7,AG7))</f>
        <v>0</v>
      </c>
      <c r="AI7" s="6">
        <f>IF(AI$3=$I$3,AG7,IF(VLOOKUP($D7,'LGE Retirements'!$A$4:$C$49,3,FALSE)='LGE Meters Schedule'!AI$3,'LGE Meters Schedule'!AH7-'LGE Meters Schedule'!$F7,AH7))</f>
        <v>0</v>
      </c>
      <c r="AJ7" s="6">
        <f>IF(AJ$3=$I$3,AH7,IF(VLOOKUP($D7,'LGE Retirements'!$A$4:$C$49,3,FALSE)='LGE Meters Schedule'!AJ$3,'LGE Meters Schedule'!AI7-'LGE Meters Schedule'!$F7,AI7))</f>
        <v>0</v>
      </c>
      <c r="AK7" s="6">
        <f>IF(AK$3=$I$3,AI7,IF(VLOOKUP($D7,'LGE Retirements'!$A$4:$C$49,3,FALSE)='LGE Meters Schedule'!AK$3,'LGE Meters Schedule'!AJ7-'LGE Meters Schedule'!$F7,AJ7))</f>
        <v>0</v>
      </c>
      <c r="AM7" s="21">
        <f>IF(AM$3&lt;'Depr. Rate'!$B$1,('Depr. Rate'!$B$3*'LGE Meters Schedule'!I7)/12,IF(I7=0,H7/2*'Depr. Rate'!$C$3/12,('Depr. Rate'!$C$3*'LGE Meters Schedule'!I7)/12))</f>
        <v>28.611912</v>
      </c>
      <c r="AN7" s="21">
        <f>IF(AN$3&lt;'Depr. Rate'!$B$1,('Depr. Rate'!$B$3*'LGE Meters Schedule'!J7)/12,IF(J7=0,I7/2*'Depr. Rate'!$C$3/12,('Depr. Rate'!$C$3*'LGE Meters Schedule'!J7)/12))</f>
        <v>28.611912</v>
      </c>
      <c r="AO7" s="21">
        <f>IF(AO$3&lt;'Depr. Rate'!$B$1,('Depr. Rate'!$B$3*'LGE Meters Schedule'!K7)/12,IF(K7=0,J7/2*'Depr. Rate'!$C$3/12,('Depr. Rate'!$C$3*'LGE Meters Schedule'!K7)/12))</f>
        <v>28.611912</v>
      </c>
      <c r="AP7" s="21">
        <f>IF(AP$3&lt;'Depr. Rate'!$B$1,('Depr. Rate'!$B$3*'LGE Meters Schedule'!L7)/12,IF(L7=0,K7/2*'Depr. Rate'!$C$3/12,('Depr. Rate'!$C$3*'LGE Meters Schedule'!L7)/12))</f>
        <v>28.611912</v>
      </c>
      <c r="AQ7" s="21">
        <f>IF(AQ$3&lt;'Depr. Rate'!$B$1,('Depr. Rate'!$B$3*'LGE Meters Schedule'!M7)/12,IF(M7=0,L7/2*'Depr. Rate'!$C$3/12,('Depr. Rate'!$C$3*'LGE Meters Schedule'!M7)/12))</f>
        <v>28.611912</v>
      </c>
      <c r="AR7" s="21">
        <f>IF(AR$3&lt;'Depr. Rate'!$B$1,('Depr. Rate'!$B$3*'LGE Meters Schedule'!N7)/12,IF(N7=0,M7/2*'Depr. Rate'!$C$3/12,('Depr. Rate'!$C$3*'LGE Meters Schedule'!N7)/12))</f>
        <v>28.611912</v>
      </c>
      <c r="AS7" s="21">
        <f>IF(AS$3&lt;'Depr. Rate'!$B$1,('Depr. Rate'!$B$3*'LGE Meters Schedule'!O7)/12,IF(O7=0,N7/2*'Depr. Rate'!$C$3/12,('Depr. Rate'!$C$3*'LGE Meters Schedule'!O7)/12))</f>
        <v>28.611912</v>
      </c>
      <c r="AT7" s="21">
        <f>IF(AT$3&lt;'Depr. Rate'!$B$1,('Depr. Rate'!$B$3*'LGE Meters Schedule'!P7)/12,IF(P7=0,O7/2*'Depr. Rate'!$C$3/12,('Depr. Rate'!$C$3*'LGE Meters Schedule'!P7)/12))</f>
        <v>28.611912</v>
      </c>
      <c r="AU7" s="21">
        <f>IF(AU$3&lt;'Depr. Rate'!$B$1,('Depr. Rate'!$B$3*'LGE Meters Schedule'!Q7)/12,IF(Q7=0,P7/2*'Depr. Rate'!$C$3/12,('Depr. Rate'!$C$3*'LGE Meters Schedule'!Q7)/12))</f>
        <v>28.611912</v>
      </c>
      <c r="AV7" s="21">
        <f>IF(AV$3&lt;'Depr. Rate'!$B$1,('Depr. Rate'!$B$3*'LGE Meters Schedule'!R7)/12,IF(R7=0,Q7/2*'Depr. Rate'!$C$3/12,('Depr. Rate'!$C$3*'LGE Meters Schedule'!R7)/12))</f>
        <v>28.611912</v>
      </c>
      <c r="AW7" s="21">
        <f>IF(AW$3&lt;'Depr. Rate'!$B$1,('Depr. Rate'!$B$3*'LGE Meters Schedule'!S7)/12,IF(S7=0,R7/2*'Depr. Rate'!$C$3/12,('Depr. Rate'!$C$3*'LGE Meters Schedule'!S7)/12))</f>
        <v>28.611912</v>
      </c>
      <c r="AX7" s="21">
        <f>IF(AX$3&lt;'Depr. Rate'!$B$1,('Depr. Rate'!$B$3*'LGE Meters Schedule'!T7)/12,IF(T7=0,S7/2*'Depr. Rate'!$C$3/12,('Depr. Rate'!$C$3*'LGE Meters Schedule'!T7)/12))</f>
        <v>13.657788884622404</v>
      </c>
      <c r="AY7" s="21">
        <f>IF(AY$3&lt;'Depr. Rate'!$B$1,('Depr. Rate'!$B$3*'LGE Meters Schedule'!U7)/12,IF(U7=0,T7/2*'Depr. Rate'!$C$3/12,('Depr. Rate'!$C$3*'LGE Meters Schedule'!U7)/12))</f>
        <v>0</v>
      </c>
      <c r="AZ7" s="21">
        <f>IF(AZ$3&lt;'Depr. Rate'!$B$1,('Depr. Rate'!$B$3*'LGE Meters Schedule'!V7)/12,IF(V7=0,U7/2*'Depr. Rate'!$C$3/12,('Depr. Rate'!$C$3*'LGE Meters Schedule'!V7)/12))</f>
        <v>0</v>
      </c>
      <c r="BA7" s="21">
        <f>IF(BA$3&lt;'Depr. Rate'!$B$1,('Depr. Rate'!$B$3*'LGE Meters Schedule'!W7)/12,IF(W7=0,V7/2*'Depr. Rate'!$C$3/12,('Depr. Rate'!$C$3*'LGE Meters Schedule'!W7)/12))</f>
        <v>0</v>
      </c>
      <c r="BB7" s="21">
        <f>IF(BB$3&lt;'Depr. Rate'!$B$1,('Depr. Rate'!$B$3*'LGE Meters Schedule'!X7)/12,IF(X7=0,W7/2*'Depr. Rate'!$C$3/12,('Depr. Rate'!$C$3*'LGE Meters Schedule'!X7)/12))</f>
        <v>0</v>
      </c>
      <c r="BC7" s="21">
        <f>IF(BC$3&lt;'Depr. Rate'!$B$1,('Depr. Rate'!$B$3*'LGE Meters Schedule'!Y7)/12,IF(Y7=0,X7/2*'Depr. Rate'!$C$3/12,('Depr. Rate'!$C$3*'LGE Meters Schedule'!Y7)/12))</f>
        <v>0</v>
      </c>
      <c r="BD7" s="21">
        <f>IF(BD$3&lt;'Depr. Rate'!$B$1,('Depr. Rate'!$B$3*'LGE Meters Schedule'!Z7)/12,IF(Z7=0,Y7/2*'Depr. Rate'!$C$3/12,('Depr. Rate'!$C$3*'LGE Meters Schedule'!Z7)/12))</f>
        <v>0</v>
      </c>
      <c r="BE7" s="21">
        <f>IF(BE$3&lt;'Depr. Rate'!$B$1,('Depr. Rate'!$B$3*'LGE Meters Schedule'!AA7)/12,IF(AA7=0,Z7/2*'Depr. Rate'!$C$3/12,('Depr. Rate'!$C$3*'LGE Meters Schedule'!AA7)/12))</f>
        <v>0</v>
      </c>
      <c r="BF7" s="21">
        <f>IF(BF$3&lt;'Depr. Rate'!$B$1,('Depr. Rate'!$B$3*'LGE Meters Schedule'!AB7)/12,IF(AB7=0,AA7/2*'Depr. Rate'!$C$3/12,('Depr. Rate'!$C$3*'LGE Meters Schedule'!AB7)/12))</f>
        <v>0</v>
      </c>
      <c r="BG7" s="21">
        <f>IF(BG$3&lt;'Depr. Rate'!$B$1,('Depr. Rate'!$B$3*'LGE Meters Schedule'!AC7)/12,IF(AC7=0,AB7/2*'Depr. Rate'!$C$3/12,('Depr. Rate'!$C$3*'LGE Meters Schedule'!AC7)/12))</f>
        <v>0</v>
      </c>
      <c r="BH7" s="21">
        <f>IF(BH$3&lt;'Depr. Rate'!$B$1,('Depr. Rate'!$B$3*'LGE Meters Schedule'!AD7)/12,IF(AD7=0,AC7/2*'Depr. Rate'!$C$3/12,('Depr. Rate'!$C$3*'LGE Meters Schedule'!AD7)/12))</f>
        <v>0</v>
      </c>
      <c r="BI7" s="21">
        <f>IF(BI$3&lt;'Depr. Rate'!$B$1,('Depr. Rate'!$B$3*'LGE Meters Schedule'!AE7)/12,IF(AE7=0,AD7/2*'Depr. Rate'!$C$3/12,('Depr. Rate'!$C$3*'LGE Meters Schedule'!AE7)/12))</f>
        <v>0</v>
      </c>
      <c r="BJ7" s="21">
        <f>IF(BJ$3&lt;'Depr. Rate'!$B$1,('Depr. Rate'!$B$3*'LGE Meters Schedule'!AF7)/12,IF(AF7=0,AE7/2*'Depr. Rate'!$C$3/12,('Depr. Rate'!$C$3*'LGE Meters Schedule'!AF7)/12))</f>
        <v>0</v>
      </c>
      <c r="BK7" s="21">
        <f>IF(BK$3&lt;'Depr. Rate'!$B$1,('Depr. Rate'!$B$3*'LGE Meters Schedule'!AG7)/12,IF(AG7=0,AF7/2*'Depr. Rate'!$C$3/12,('Depr. Rate'!$C$3*'LGE Meters Schedule'!AG7)/12))</f>
        <v>0</v>
      </c>
      <c r="BL7" s="21">
        <f>IF(BL$3&lt;'Depr. Rate'!$B$1,('Depr. Rate'!$B$3*'LGE Meters Schedule'!AH7)/12,IF(AH7=0,AG7/2*'Depr. Rate'!$C$3/12,('Depr. Rate'!$C$3*'LGE Meters Schedule'!AH7)/12))</f>
        <v>0</v>
      </c>
      <c r="BM7" s="21">
        <f>IF(BM$3&lt;'Depr. Rate'!$B$1,('Depr. Rate'!$B$3*'LGE Meters Schedule'!AI7)/12,IF(AI7=0,AH7/2*'Depr. Rate'!$C$3/12,('Depr. Rate'!$C$3*'LGE Meters Schedule'!AI7)/12))</f>
        <v>0</v>
      </c>
      <c r="BN7" s="21">
        <f>IF(BN$3&lt;'Depr. Rate'!$B$1,('Depr. Rate'!$B$3*'LGE Meters Schedule'!AJ7)/12,IF(AJ7=0,AI7/2*'Depr. Rate'!$C$3/12,('Depr. Rate'!$C$3*'LGE Meters Schedule'!AJ7)/12))</f>
        <v>0</v>
      </c>
      <c r="BO7" s="21">
        <f>IF(BO$3&lt;'Depr. Rate'!$B$1,('Depr. Rate'!$B$3*'LGE Meters Schedule'!AK7)/12,IF(AK7=0,AJ7/2*'Depr. Rate'!$C$3/12,('Depr. Rate'!$C$3*'LGE Meters Schedule'!AK7)/12))</f>
        <v>0</v>
      </c>
      <c r="BQ7" s="6">
        <f>IF(BQ$3=$BQ$3,$G7+AM7,IF(VLOOKUP($D7,'LGE Retirements'!$A$4:$C$49,3,FALSE)='LGE Meters Schedule'!BQ$3,'LGE Meters Schedule'!BP7+AM7-$F7,SUM(BP7,AM7)))</f>
        <v>11114.143064824801</v>
      </c>
      <c r="BR7" s="6">
        <f>IF(BR$3=$BQ$3,$G7+AN7,IF(VLOOKUP($D7,'LGE Retirements'!$A$4:$C$49,3,FALSE)='LGE Meters Schedule'!BR$3,'LGE Meters Schedule'!BQ7+AN7-$F7,SUM(BQ7,AN7)))</f>
        <v>11142.754976824801</v>
      </c>
      <c r="BS7" s="6">
        <f>IF(BS$3=$BQ$3,$G7+AO7,IF(VLOOKUP($D7,'LGE Retirements'!$A$4:$C$49,3,FALSE)='LGE Meters Schedule'!BS$3,'LGE Meters Schedule'!BR7+AO7-$F7,SUM(BR7,AO7)))</f>
        <v>11171.366888824801</v>
      </c>
      <c r="BT7" s="6">
        <f>IF(BT$3=$BQ$3,$G7+AP7,IF(VLOOKUP($D7,'LGE Retirements'!$A$4:$C$49,3,FALSE)='LGE Meters Schedule'!BT$3,'LGE Meters Schedule'!BS7+AP7-$F7,SUM(BS7,AP7)))</f>
        <v>11199.978800824802</v>
      </c>
      <c r="BU7" s="6">
        <f>IF(BU$3=$BQ$3,$G7+AQ7,IF(VLOOKUP($D7,'LGE Retirements'!$A$4:$C$49,3,FALSE)='LGE Meters Schedule'!BU$3,'LGE Meters Schedule'!BT7+AQ7-$F7,SUM(BT7,AQ7)))</f>
        <v>11228.590712824802</v>
      </c>
      <c r="BV7" s="6">
        <f>IF(BV$3=$BQ$3,$G7+AR7,IF(VLOOKUP($D7,'LGE Retirements'!$A$4:$C$49,3,FALSE)='LGE Meters Schedule'!BV$3,'LGE Meters Schedule'!BU7+AR7-$F7,SUM(BU7,AR7)))</f>
        <v>11257.202624824802</v>
      </c>
      <c r="BW7" s="6">
        <f>IF(BW$3=$BQ$3,$G7+AS7,IF(VLOOKUP($D7,'LGE Retirements'!$A$4:$C$49,3,FALSE)='LGE Meters Schedule'!BW$3,'LGE Meters Schedule'!BV7+AS7-$F7,SUM(BV7,AS7)))</f>
        <v>11285.814536824802</v>
      </c>
      <c r="BX7" s="6">
        <f>IF(BX$3=$BQ$3,$G7+AT7,IF(VLOOKUP($D7,'LGE Retirements'!$A$4:$C$49,3,FALSE)='LGE Meters Schedule'!BX$3,'LGE Meters Schedule'!BW7+AT7-$F7,SUM(BW7,AT7)))</f>
        <v>11314.426448824803</v>
      </c>
      <c r="BY7" s="6">
        <f>IF(BY$3=$BQ$3,$G7+AU7,IF(VLOOKUP($D7,'LGE Retirements'!$A$4:$C$49,3,FALSE)='LGE Meters Schedule'!BY$3,'LGE Meters Schedule'!BX7+AU7-$F7,SUM(BX7,AU7)))</f>
        <v>11343.038360824803</v>
      </c>
      <c r="BZ7" s="6">
        <f>IF(BZ$3=$BQ$3,$G7+AV7,IF(VLOOKUP($D7,'LGE Retirements'!$A$4:$C$49,3,FALSE)='LGE Meters Schedule'!BZ$3,'LGE Meters Schedule'!BY7+AV7-$F7,SUM(BY7,AV7)))</f>
        <v>11371.650272824803</v>
      </c>
      <c r="CA7" s="6">
        <f>IF(CA$3=$BQ$3,$G7+AW7,IF(VLOOKUP($D7,'LGE Retirements'!$A$4:$C$49,3,FALSE)='LGE Meters Schedule'!CA$3,'LGE Meters Schedule'!BZ7+AW7-$F7,SUM(BZ7,AW7)))</f>
        <v>11400.262184824804</v>
      </c>
      <c r="CB7" s="6">
        <f>IF(CB$3=$BQ$3,$G7+AX7,IF(VLOOKUP($D7,'LGE Retirements'!$A$4:$C$49,3,FALSE)='LGE Meters Schedule'!CB$3,'LGE Meters Schedule'!CA7+AX7-$F7,SUM(CA7,AX7)))</f>
        <v>-344.40002629057381</v>
      </c>
      <c r="CC7" s="6">
        <f>IF(CC$3=$BQ$3,$G7+AY7,IF(VLOOKUP($D7,'LGE Retirements'!$A$4:$C$49,3,FALSE)='LGE Meters Schedule'!CC$3,'LGE Meters Schedule'!CB7+AY7-$F7,SUM(CB7,AY7)))</f>
        <v>-344.40002629057381</v>
      </c>
      <c r="CD7" s="6">
        <f>IF(CD$3=$BQ$3,$G7+AZ7,IF(VLOOKUP($D7,'LGE Retirements'!$A$4:$C$49,3,FALSE)='LGE Meters Schedule'!CD$3,'LGE Meters Schedule'!CC7+AZ7-$F7,SUM(CC7,AZ7)))</f>
        <v>-344.40002629057381</v>
      </c>
      <c r="CE7" s="6">
        <f>IF(CE$3=$BQ$3,$G7+BA7,IF(VLOOKUP($D7,'LGE Retirements'!$A$4:$C$49,3,FALSE)='LGE Meters Schedule'!CE$3,'LGE Meters Schedule'!CD7+BA7-$F7,SUM(CD7,BA7)))</f>
        <v>-344.40002629057381</v>
      </c>
      <c r="CF7" s="6">
        <f>IF(CF$3=$BQ$3,$G7+BB7,IF(VLOOKUP($D7,'LGE Retirements'!$A$4:$C$49,3,FALSE)='LGE Meters Schedule'!CF$3,'LGE Meters Schedule'!CE7+BB7-$F7,SUM(CE7,BB7)))</f>
        <v>-344.40002629057381</v>
      </c>
      <c r="CG7" s="6">
        <f>IF(CG$3=$BQ$3,$G7+BC7,IF(VLOOKUP($D7,'LGE Retirements'!$A$4:$C$49,3,FALSE)='LGE Meters Schedule'!CG$3,'LGE Meters Schedule'!CF7+BC7-$F7,SUM(CF7,BC7)))</f>
        <v>-344.40002629057381</v>
      </c>
      <c r="CH7" s="6">
        <f>IF(CH$3=$BQ$3,$G7+BD7,IF(VLOOKUP($D7,'LGE Retirements'!$A$4:$C$49,3,FALSE)='LGE Meters Schedule'!CH$3,'LGE Meters Schedule'!CG7+BD7-$F7,SUM(CG7,BD7)))</f>
        <v>-344.40002629057381</v>
      </c>
      <c r="CI7" s="6">
        <f>IF(CI$3=$BQ$3,$G7+BE7,IF(VLOOKUP($D7,'LGE Retirements'!$A$4:$C$49,3,FALSE)='LGE Meters Schedule'!CI$3,'LGE Meters Schedule'!CH7+BE7-$F7,SUM(CH7,BE7)))</f>
        <v>-344.40002629057381</v>
      </c>
      <c r="CJ7" s="6">
        <f>IF(CJ$3=$BQ$3,$G7+BF7,IF(VLOOKUP($D7,'LGE Retirements'!$A$4:$C$49,3,FALSE)='LGE Meters Schedule'!CJ$3,'LGE Meters Schedule'!CI7+BF7-$F7,SUM(CI7,BF7)))</f>
        <v>-344.40002629057381</v>
      </c>
      <c r="CK7" s="6">
        <f>IF(CK$3=$BQ$3,$G7+BG7,IF(VLOOKUP($D7,'LGE Retirements'!$A$4:$C$49,3,FALSE)='LGE Meters Schedule'!CK$3,'LGE Meters Schedule'!CJ7+BG7-$F7,SUM(CJ7,BG7)))</f>
        <v>-344.40002629057381</v>
      </c>
      <c r="CL7" s="6">
        <f>IF(CL$3=$BQ$3,$G7+BH7,IF(VLOOKUP($D7,'LGE Retirements'!$A$4:$C$49,3,FALSE)='LGE Meters Schedule'!CL$3,'LGE Meters Schedule'!CK7+BH7-$F7,SUM(CK7,BH7)))</f>
        <v>-344.40002629057381</v>
      </c>
      <c r="CM7" s="6">
        <f>IF(CM$3=$BQ$3,$G7+BI7,IF(VLOOKUP($D7,'LGE Retirements'!$A$4:$C$49,3,FALSE)='LGE Meters Schedule'!CM$3,'LGE Meters Schedule'!CL7+BI7-$F7,SUM(CL7,BI7)))</f>
        <v>-344.40002629057381</v>
      </c>
      <c r="CN7" s="6">
        <f>IF(CN$3=$BQ$3,$G7+BJ7,IF(VLOOKUP($D7,'LGE Retirements'!$A$4:$C$49,3,FALSE)='LGE Meters Schedule'!CN$3,'LGE Meters Schedule'!CM7+BJ7-$F7,SUM(CM7,BJ7)))</f>
        <v>-344.40002629057381</v>
      </c>
      <c r="CO7" s="6">
        <f>IF(CO$3=$BQ$3,$G7+BK7,IF(VLOOKUP($D7,'LGE Retirements'!$A$4:$C$49,3,FALSE)='LGE Meters Schedule'!CO$3,'LGE Meters Schedule'!CN7+BK7-$F7,SUM(CN7,BK7)))</f>
        <v>-344.40002629057381</v>
      </c>
      <c r="CP7" s="6">
        <f>IF(CP$3=$BQ$3,$G7+BL7,IF(VLOOKUP($D7,'LGE Retirements'!$A$4:$C$49,3,FALSE)='LGE Meters Schedule'!CP$3,'LGE Meters Schedule'!CO7+BL7-$F7,SUM(CO7,BL7)))</f>
        <v>-344.40002629057381</v>
      </c>
      <c r="CQ7" s="6">
        <f>IF(CQ$3=$BQ$3,$G7+BM7,IF(VLOOKUP($D7,'LGE Retirements'!$A$4:$C$49,3,FALSE)='LGE Meters Schedule'!CQ$3,'LGE Meters Schedule'!CP7+BM7-$F7,SUM(CP7,BM7)))</f>
        <v>-344.40002629057381</v>
      </c>
      <c r="CR7" s="6">
        <f>IF(CR$3=$BQ$3,$G7+BN7,IF(VLOOKUP($D7,'LGE Retirements'!$A$4:$C$49,3,FALSE)='LGE Meters Schedule'!CR$3,'LGE Meters Schedule'!CQ7+BN7-$F7,SUM(CQ7,BN7)))</f>
        <v>-344.40002629057381</v>
      </c>
      <c r="CS7" s="6">
        <f>IF(CS$3=$BQ$3,$G7+BO7,IF(VLOOKUP($D7,'LGE Retirements'!$A$4:$C$49,3,FALSE)='LGE Meters Schedule'!CS$3,'LGE Meters Schedule'!CR7+BO7-$F7,SUM(CR7,BO7)))</f>
        <v>-344.40002629057381</v>
      </c>
      <c r="CT7" s="6">
        <f>IF(CT$3=$BQ$3,$G7,IF(VLOOKUP($D7,'LGE Retirements'!$A$4:$C$49,3,FALSE)='LGE Meters Schedule'!CT$3,'LGE Meters Schedule'!CS7-$F7,SUM(CS7)))</f>
        <v>-344.40002629057381</v>
      </c>
      <c r="CU7" s="6">
        <f>IF(CU$3=$BQ$3,$G7,IF(VLOOKUP($D7,'LGE Retirements'!$A$4:$C$49,3,FALSE)='LGE Meters Schedule'!CU$3,'LGE Meters Schedule'!CT7-$F7,SUM(CT7)))</f>
        <v>-344.40002629057381</v>
      </c>
      <c r="CV7" s="6">
        <f>IF(CV$3=$BQ$3,$G7,IF(VLOOKUP($D7,'LGE Retirements'!$A$4:$C$49,3,FALSE)='LGE Meters Schedule'!CV$3,'LGE Meters Schedule'!CU7-$F7,SUM(CU7)))</f>
        <v>-344.40002629057381</v>
      </c>
      <c r="CW7" s="6">
        <f>IF(CW$3=$BQ$3,$G7,IF(VLOOKUP($D7,'LGE Retirements'!$A$4:$C$49,3,FALSE)='LGE Meters Schedule'!CW$3,'LGE Meters Schedule'!CV7-$F7,SUM(CV7)))</f>
        <v>-344.40002629057381</v>
      </c>
      <c r="CX7" s="6">
        <f>IF(CX$3=$BQ$3,$G7,IF(VLOOKUP($D7,'LGE Retirements'!$A$4:$C$49,3,FALSE)='LGE Meters Schedule'!CX$3,'LGE Meters Schedule'!CW7-$F7,SUM(CW7)))</f>
        <v>-344.40002629057381</v>
      </c>
      <c r="CY7" s="6">
        <f>IF(CY$3=$BQ$3,$G7,IF(VLOOKUP($D7,'LGE Retirements'!$A$4:$C$49,3,FALSE)='LGE Meters Schedule'!CY$3,'LGE Meters Schedule'!CX7-$F7,SUM(CX7)))</f>
        <v>-344.40002629057381</v>
      </c>
      <c r="CZ7" s="6">
        <f>IF(CZ$3=$BQ$3,$G7,IF(VLOOKUP($D7,'LGE Retirements'!$A$4:$C$49,3,FALSE)='LGE Meters Schedule'!CZ$3,'LGE Meters Schedule'!CY7-$F7,SUM(CY7)))</f>
        <v>-344.40002629057381</v>
      </c>
      <c r="DA7" s="6">
        <f>IF(DA$3=$BQ$3,$G7,IF(VLOOKUP($D7,'LGE Retirements'!$A$4:$C$49,3,FALSE)='LGE Meters Schedule'!DA$3,'LGE Meters Schedule'!CZ7-$F7,SUM(CZ7)))</f>
        <v>-344.40002629057381</v>
      </c>
      <c r="DB7" s="6">
        <f>IF(DB$3=$BQ$3,$G7,IF(VLOOKUP($D7,'LGE Retirements'!$A$4:$C$49,3,FALSE)='LGE Meters Schedule'!DB$3,'LGE Meters Schedule'!DA7-$F7,SUM(DA7)))</f>
        <v>-344.40002629057381</v>
      </c>
      <c r="DC7" s="6">
        <f>IF(DC$3=$BQ$3,$G7,IF(VLOOKUP($D7,'LGE Retirements'!$A$4:$C$49,3,FALSE)='LGE Meters Schedule'!DC$3,'LGE Meters Schedule'!DB7-$F7,SUM(DB7)))</f>
        <v>-344.40002629057381</v>
      </c>
      <c r="DD7" s="6">
        <f>IF(DD$3=$BQ$3,$G7,IF(VLOOKUP($D7,'LGE Retirements'!$A$4:$C$49,3,FALSE)='LGE Meters Schedule'!DD$3,'LGE Meters Schedule'!DC7-$F7,SUM(DC7)))</f>
        <v>-344.40002629057381</v>
      </c>
      <c r="DE7" s="6">
        <f>IF(DE$3=$BQ$3,$G7,IF(VLOOKUP($D7,'LGE Retirements'!$A$4:$C$49,3,FALSE)='LGE Meters Schedule'!DE$3,'LGE Meters Schedule'!DD7-$F7,SUM(DD7)))</f>
        <v>-344.40002629057381</v>
      </c>
      <c r="DG7" s="8">
        <f t="shared" si="0"/>
        <v>644.17693517519911</v>
      </c>
      <c r="DH7" s="8">
        <f t="shared" si="1"/>
        <v>615.5650231751988</v>
      </c>
      <c r="DI7" s="8">
        <f t="shared" si="2"/>
        <v>586.9531111751985</v>
      </c>
      <c r="DJ7" s="8">
        <f t="shared" si="3"/>
        <v>558.3411991751982</v>
      </c>
      <c r="DK7" s="8">
        <f t="shared" si="4"/>
        <v>529.7292871751979</v>
      </c>
      <c r="DL7" s="8">
        <f t="shared" si="5"/>
        <v>501.11737517519759</v>
      </c>
      <c r="DM7" s="8">
        <f t="shared" si="6"/>
        <v>472.50546317519729</v>
      </c>
      <c r="DN7" s="8">
        <f t="shared" si="7"/>
        <v>443.89355117519699</v>
      </c>
      <c r="DO7" s="8">
        <f t="shared" si="8"/>
        <v>415.28163917519669</v>
      </c>
      <c r="DP7" s="8">
        <f t="shared" si="9"/>
        <v>386.66972717519639</v>
      </c>
      <c r="DQ7" s="8">
        <f t="shared" si="10"/>
        <v>358.05781517519608</v>
      </c>
      <c r="DR7" s="8">
        <f t="shared" si="11"/>
        <v>344.40002629057381</v>
      </c>
      <c r="DS7" s="8">
        <f t="shared" si="12"/>
        <v>344.40002629057381</v>
      </c>
      <c r="DT7" s="8">
        <f t="shared" si="13"/>
        <v>344.40002629057381</v>
      </c>
      <c r="DU7" s="8">
        <f t="shared" si="14"/>
        <v>344.40002629057381</v>
      </c>
      <c r="DV7" s="8">
        <f t="shared" si="15"/>
        <v>344.40002629057381</v>
      </c>
      <c r="DW7" s="8">
        <f t="shared" si="16"/>
        <v>344.40002629057381</v>
      </c>
      <c r="DX7" s="8">
        <f t="shared" si="17"/>
        <v>344.40002629057381</v>
      </c>
      <c r="DY7" s="8">
        <f t="shared" si="18"/>
        <v>344.40002629057381</v>
      </c>
      <c r="DZ7" s="8">
        <f t="shared" si="19"/>
        <v>344.40002629057381</v>
      </c>
      <c r="EA7" s="8">
        <f t="shared" si="20"/>
        <v>344.40002629057381</v>
      </c>
      <c r="EB7" s="8">
        <f t="shared" si="21"/>
        <v>344.40002629057381</v>
      </c>
      <c r="EC7" s="8">
        <f t="shared" si="22"/>
        <v>344.40002629057381</v>
      </c>
      <c r="ED7" s="8">
        <f t="shared" si="23"/>
        <v>344.40002629057381</v>
      </c>
      <c r="EE7" s="8">
        <f t="shared" si="24"/>
        <v>344.40002629057381</v>
      </c>
      <c r="EF7" s="8">
        <f t="shared" si="25"/>
        <v>344.40002629057381</v>
      </c>
      <c r="EG7" s="8">
        <f t="shared" si="26"/>
        <v>344.40002629057381</v>
      </c>
      <c r="EH7" s="8">
        <f t="shared" si="27"/>
        <v>344.40002629057381</v>
      </c>
      <c r="EI7" s="8">
        <f t="shared" si="28"/>
        <v>344.40002629057381</v>
      </c>
      <c r="EJ7" s="8">
        <f t="shared" si="30"/>
        <v>344.40002629057381</v>
      </c>
      <c r="EK7" s="8">
        <f t="shared" si="31"/>
        <v>344.40002629057381</v>
      </c>
      <c r="EL7" s="8">
        <f t="shared" si="32"/>
        <v>344.40002629057381</v>
      </c>
      <c r="EM7" s="8">
        <f t="shared" si="33"/>
        <v>344.40002629057381</v>
      </c>
      <c r="EN7" s="8">
        <f t="shared" si="34"/>
        <v>344.40002629057381</v>
      </c>
      <c r="EO7" s="8">
        <f t="shared" si="35"/>
        <v>344.40002629057381</v>
      </c>
      <c r="EP7" s="8">
        <f t="shared" si="36"/>
        <v>344.40002629057381</v>
      </c>
      <c r="EQ7" s="8">
        <f t="shared" si="37"/>
        <v>344.40002629057381</v>
      </c>
      <c r="ER7" s="8">
        <f t="shared" si="38"/>
        <v>344.40002629057381</v>
      </c>
      <c r="ES7" s="8">
        <f t="shared" si="39"/>
        <v>344.40002629057381</v>
      </c>
      <c r="ET7" s="8">
        <f t="shared" si="40"/>
        <v>344.40002629057381</v>
      </c>
      <c r="EU7" s="8">
        <f t="shared" si="41"/>
        <v>344.40002629057381</v>
      </c>
    </row>
    <row r="8" spans="1:151" x14ac:dyDescent="0.25">
      <c r="A8" s="4" t="s">
        <v>33</v>
      </c>
      <c r="B8" s="4" t="s">
        <v>2</v>
      </c>
      <c r="C8" s="4" t="s">
        <v>5</v>
      </c>
      <c r="D8" s="7">
        <v>1974</v>
      </c>
      <c r="E8" s="24">
        <f>IFERROR(VLOOKUP(D8,'LGE Retirements'!$A$4:$C$49,3,FALSE),"N/A")</f>
        <v>42917</v>
      </c>
      <c r="F8" s="5">
        <v>11884.39</v>
      </c>
      <c r="G8" s="5">
        <v>11144.4778614876</v>
      </c>
      <c r="H8" s="5"/>
      <c r="I8" s="6">
        <f>IF(I$3=$I$3,F8,IF(VLOOKUP($D8,'LGE Retirements'!$A$4:$C$49,3,FALSE)='LGE Meters Schedule'!I$3,'LGE Meters Schedule'!G8-'LGE Meters Schedule'!$F8,G8))</f>
        <v>11884.39</v>
      </c>
      <c r="J8" s="6">
        <f>IF(J$3=$I$3,G8,IF(VLOOKUP($D8,'LGE Retirements'!$A$4:$C$49,3,FALSE)='LGE Meters Schedule'!J$3,'LGE Meters Schedule'!I8-'LGE Meters Schedule'!$F8,I8))</f>
        <v>11884.39</v>
      </c>
      <c r="K8" s="6">
        <f>IF(K$3=$I$3,I8,IF(VLOOKUP($D8,'LGE Retirements'!$A$4:$C$49,3,FALSE)='LGE Meters Schedule'!K$3,'LGE Meters Schedule'!J8-'LGE Meters Schedule'!$F8,J8))</f>
        <v>11884.39</v>
      </c>
      <c r="L8" s="6">
        <f>IF(L$3=$I$3,J8,IF(VLOOKUP($D8,'LGE Retirements'!$A$4:$C$49,3,FALSE)='LGE Meters Schedule'!L$3,'LGE Meters Schedule'!K8-'LGE Meters Schedule'!$F8,K8))</f>
        <v>11884.39</v>
      </c>
      <c r="M8" s="6">
        <f>IF(M$3=$I$3,K8,IF(VLOOKUP($D8,'LGE Retirements'!$A$4:$C$49,3,FALSE)='LGE Meters Schedule'!M$3,'LGE Meters Schedule'!L8-'LGE Meters Schedule'!$F8,L8))</f>
        <v>11884.39</v>
      </c>
      <c r="N8" s="6">
        <f>IF(N$3=$I$3,L8,IF(VLOOKUP($D8,'LGE Retirements'!$A$4:$C$49,3,FALSE)='LGE Meters Schedule'!N$3,'LGE Meters Schedule'!M8-'LGE Meters Schedule'!$F8,M8))</f>
        <v>11884.39</v>
      </c>
      <c r="O8" s="6">
        <f>IF(O$3=$I$3,M8,IF(VLOOKUP($D8,'LGE Retirements'!$A$4:$C$49,3,FALSE)='LGE Meters Schedule'!O$3,'LGE Meters Schedule'!N8-'LGE Meters Schedule'!$F8,N8))</f>
        <v>11884.39</v>
      </c>
      <c r="P8" s="6">
        <f>IF(P$3=$I$3,N8,IF(VLOOKUP($D8,'LGE Retirements'!$A$4:$C$49,3,FALSE)='LGE Meters Schedule'!P$3,'LGE Meters Schedule'!O8-'LGE Meters Schedule'!$F8,O8))</f>
        <v>11884.39</v>
      </c>
      <c r="Q8" s="6">
        <f>IF(Q$3=$I$3,O8,IF(VLOOKUP($D8,'LGE Retirements'!$A$4:$C$49,3,FALSE)='LGE Meters Schedule'!Q$3,'LGE Meters Schedule'!P8-'LGE Meters Schedule'!$F8,P8))</f>
        <v>11884.39</v>
      </c>
      <c r="R8" s="6">
        <f>IF(R$3=$I$3,P8,IF(VLOOKUP($D8,'LGE Retirements'!$A$4:$C$49,3,FALSE)='LGE Meters Schedule'!R$3,'LGE Meters Schedule'!Q8-'LGE Meters Schedule'!$F8,Q8))</f>
        <v>11884.39</v>
      </c>
      <c r="S8" s="6">
        <f>IF(S$3=$I$3,Q8,IF(VLOOKUP($D8,'LGE Retirements'!$A$4:$C$49,3,FALSE)='LGE Meters Schedule'!S$3,'LGE Meters Schedule'!R8-'LGE Meters Schedule'!$F8,R8))</f>
        <v>11884.39</v>
      </c>
      <c r="T8" s="6">
        <f>IF(T$3=$I$3,R8,IF(VLOOKUP($D8,'LGE Retirements'!$A$4:$C$49,3,FALSE)='LGE Meters Schedule'!T$3,'LGE Meters Schedule'!S8-'LGE Meters Schedule'!$F8,S8))</f>
        <v>0</v>
      </c>
      <c r="U8" s="6">
        <f>IF(U$3=$I$3,S8,IF(VLOOKUP($D8,'LGE Retirements'!$A$4:$C$49,3,FALSE)='LGE Meters Schedule'!U$3,'LGE Meters Schedule'!T8-'LGE Meters Schedule'!$F8,T8))</f>
        <v>0</v>
      </c>
      <c r="V8" s="6">
        <f>IF(V$3=$I$3,T8,IF(VLOOKUP($D8,'LGE Retirements'!$A$4:$C$49,3,FALSE)='LGE Meters Schedule'!V$3,'LGE Meters Schedule'!U8-'LGE Meters Schedule'!$F8,U8))</f>
        <v>0</v>
      </c>
      <c r="W8" s="6">
        <f>IF(W$3=$I$3,U8,IF(VLOOKUP($D8,'LGE Retirements'!$A$4:$C$49,3,FALSE)='LGE Meters Schedule'!W$3,'LGE Meters Schedule'!V8-'LGE Meters Schedule'!$F8,V8))</f>
        <v>0</v>
      </c>
      <c r="X8" s="6">
        <f>IF(X$3=$I$3,V8,IF(VLOOKUP($D8,'LGE Retirements'!$A$4:$C$49,3,FALSE)='LGE Meters Schedule'!X$3,'LGE Meters Schedule'!W8-'LGE Meters Schedule'!$F8,W8))</f>
        <v>0</v>
      </c>
      <c r="Y8" s="6">
        <f>IF(Y$3=$I$3,W8,IF(VLOOKUP($D8,'LGE Retirements'!$A$4:$C$49,3,FALSE)='LGE Meters Schedule'!Y$3,'LGE Meters Schedule'!X8-'LGE Meters Schedule'!$F8,X8))</f>
        <v>0</v>
      </c>
      <c r="Z8" s="6">
        <f>IF(Z$3=$I$3,X8,IF(VLOOKUP($D8,'LGE Retirements'!$A$4:$C$49,3,FALSE)='LGE Meters Schedule'!Z$3,'LGE Meters Schedule'!Y8-'LGE Meters Schedule'!$F8,Y8))</f>
        <v>0</v>
      </c>
      <c r="AA8" s="6">
        <f>IF(AA$3=$I$3,Y8,IF(VLOOKUP($D8,'LGE Retirements'!$A$4:$C$49,3,FALSE)='LGE Meters Schedule'!AA$3,'LGE Meters Schedule'!Z8-'LGE Meters Schedule'!$F8,Z8))</f>
        <v>0</v>
      </c>
      <c r="AB8" s="6">
        <f>IF(AB$3=$I$3,Z8,IF(VLOOKUP($D8,'LGE Retirements'!$A$4:$C$49,3,FALSE)='LGE Meters Schedule'!AB$3,'LGE Meters Schedule'!AA8-'LGE Meters Schedule'!$F8,AA8))</f>
        <v>0</v>
      </c>
      <c r="AC8" s="6">
        <f>IF(AC$3=$I$3,AA8,IF(VLOOKUP($D8,'LGE Retirements'!$A$4:$C$49,3,FALSE)='LGE Meters Schedule'!AC$3,'LGE Meters Schedule'!AB8-'LGE Meters Schedule'!$F8,AB8))</f>
        <v>0</v>
      </c>
      <c r="AD8" s="6">
        <f>IF(AD$3=$I$3,AB8,IF(VLOOKUP($D8,'LGE Retirements'!$A$4:$C$49,3,FALSE)='LGE Meters Schedule'!AD$3,'LGE Meters Schedule'!AC8-'LGE Meters Schedule'!$F8,AC8))</f>
        <v>0</v>
      </c>
      <c r="AE8" s="6">
        <f>IF(AE$3=$I$3,AC8,IF(VLOOKUP($D8,'LGE Retirements'!$A$4:$C$49,3,FALSE)='LGE Meters Schedule'!AE$3,'LGE Meters Schedule'!AD8-'LGE Meters Schedule'!$F8,AD8))</f>
        <v>0</v>
      </c>
      <c r="AF8" s="6">
        <f>IF(AF$3=$I$3,AD8,IF(VLOOKUP($D8,'LGE Retirements'!$A$4:$C$49,3,FALSE)='LGE Meters Schedule'!AF$3,'LGE Meters Schedule'!AE8-'LGE Meters Schedule'!$F8,AE8))</f>
        <v>0</v>
      </c>
      <c r="AG8" s="6">
        <f>IF(AG$3=$I$3,AE8,IF(VLOOKUP($D8,'LGE Retirements'!$A$4:$C$49,3,FALSE)='LGE Meters Schedule'!AG$3,'LGE Meters Schedule'!AF8-'LGE Meters Schedule'!$F8,AF8))</f>
        <v>0</v>
      </c>
      <c r="AH8" s="6">
        <f>IF(AH$3=$I$3,AF8,IF(VLOOKUP($D8,'LGE Retirements'!$A$4:$C$49,3,FALSE)='LGE Meters Schedule'!AH$3,'LGE Meters Schedule'!AG8-'LGE Meters Schedule'!$F8,AG8))</f>
        <v>0</v>
      </c>
      <c r="AI8" s="6">
        <f>IF(AI$3=$I$3,AG8,IF(VLOOKUP($D8,'LGE Retirements'!$A$4:$C$49,3,FALSE)='LGE Meters Schedule'!AI$3,'LGE Meters Schedule'!AH8-'LGE Meters Schedule'!$F8,AH8))</f>
        <v>0</v>
      </c>
      <c r="AJ8" s="6">
        <f>IF(AJ$3=$I$3,AH8,IF(VLOOKUP($D8,'LGE Retirements'!$A$4:$C$49,3,FALSE)='LGE Meters Schedule'!AJ$3,'LGE Meters Schedule'!AI8-'LGE Meters Schedule'!$F8,AI8))</f>
        <v>0</v>
      </c>
      <c r="AK8" s="6">
        <f>IF(AK$3=$I$3,AI8,IF(VLOOKUP($D8,'LGE Retirements'!$A$4:$C$49,3,FALSE)='LGE Meters Schedule'!AK$3,'LGE Meters Schedule'!AJ8-'LGE Meters Schedule'!$F8,AJ8))</f>
        <v>0</v>
      </c>
      <c r="AM8" s="21">
        <f>IF(AM$3&lt;'Depr. Rate'!$B$1,('Depr. Rate'!$B$3*'LGE Meters Schedule'!I8)/12,IF(I8=0,H8/2*'Depr. Rate'!$C$3/12,('Depr. Rate'!$C$3*'LGE Meters Schedule'!I8)/12))</f>
        <v>28.918682333333333</v>
      </c>
      <c r="AN8" s="21">
        <f>IF(AN$3&lt;'Depr. Rate'!$B$1,('Depr. Rate'!$B$3*'LGE Meters Schedule'!J8)/12,IF(J8=0,I8/2*'Depr. Rate'!$C$3/12,('Depr. Rate'!$C$3*'LGE Meters Schedule'!J8)/12))</f>
        <v>28.918682333333333</v>
      </c>
      <c r="AO8" s="21">
        <f>IF(AO$3&lt;'Depr. Rate'!$B$1,('Depr. Rate'!$B$3*'LGE Meters Schedule'!K8)/12,IF(K8=0,J8/2*'Depr. Rate'!$C$3/12,('Depr. Rate'!$C$3*'LGE Meters Schedule'!K8)/12))</f>
        <v>28.918682333333333</v>
      </c>
      <c r="AP8" s="21">
        <f>IF(AP$3&lt;'Depr. Rate'!$B$1,('Depr. Rate'!$B$3*'LGE Meters Schedule'!L8)/12,IF(L8=0,K8/2*'Depr. Rate'!$C$3/12,('Depr. Rate'!$C$3*'LGE Meters Schedule'!L8)/12))</f>
        <v>28.918682333333333</v>
      </c>
      <c r="AQ8" s="21">
        <f>IF(AQ$3&lt;'Depr. Rate'!$B$1,('Depr. Rate'!$B$3*'LGE Meters Schedule'!M8)/12,IF(M8=0,L8/2*'Depr. Rate'!$C$3/12,('Depr. Rate'!$C$3*'LGE Meters Schedule'!M8)/12))</f>
        <v>28.918682333333333</v>
      </c>
      <c r="AR8" s="21">
        <f>IF(AR$3&lt;'Depr. Rate'!$B$1,('Depr. Rate'!$B$3*'LGE Meters Schedule'!N8)/12,IF(N8=0,M8/2*'Depr. Rate'!$C$3/12,('Depr. Rate'!$C$3*'LGE Meters Schedule'!N8)/12))</f>
        <v>28.918682333333333</v>
      </c>
      <c r="AS8" s="21">
        <f>IF(AS$3&lt;'Depr. Rate'!$B$1,('Depr. Rate'!$B$3*'LGE Meters Schedule'!O8)/12,IF(O8=0,N8/2*'Depr. Rate'!$C$3/12,('Depr. Rate'!$C$3*'LGE Meters Schedule'!O8)/12))</f>
        <v>28.918682333333333</v>
      </c>
      <c r="AT8" s="21">
        <f>IF(AT$3&lt;'Depr. Rate'!$B$1,('Depr. Rate'!$B$3*'LGE Meters Schedule'!P8)/12,IF(P8=0,O8/2*'Depr. Rate'!$C$3/12,('Depr. Rate'!$C$3*'LGE Meters Schedule'!P8)/12))</f>
        <v>28.918682333333333</v>
      </c>
      <c r="AU8" s="21">
        <f>IF(AU$3&lt;'Depr. Rate'!$B$1,('Depr. Rate'!$B$3*'LGE Meters Schedule'!Q8)/12,IF(Q8=0,P8/2*'Depr. Rate'!$C$3/12,('Depr. Rate'!$C$3*'LGE Meters Schedule'!Q8)/12))</f>
        <v>28.918682333333333</v>
      </c>
      <c r="AV8" s="21">
        <f>IF(AV$3&lt;'Depr. Rate'!$B$1,('Depr. Rate'!$B$3*'LGE Meters Schedule'!R8)/12,IF(R8=0,Q8/2*'Depr. Rate'!$C$3/12,('Depr. Rate'!$C$3*'LGE Meters Schedule'!R8)/12))</f>
        <v>28.918682333333333</v>
      </c>
      <c r="AW8" s="21">
        <f>IF(AW$3&lt;'Depr. Rate'!$B$1,('Depr. Rate'!$B$3*'LGE Meters Schedule'!S8)/12,IF(S8=0,R8/2*'Depr. Rate'!$C$3/12,('Depr. Rate'!$C$3*'LGE Meters Schedule'!S8)/12))</f>
        <v>28.918682333333333</v>
      </c>
      <c r="AX8" s="21">
        <f>IF(AX$3&lt;'Depr. Rate'!$B$1,('Depr. Rate'!$B$3*'LGE Meters Schedule'!T8)/12,IF(T8=0,S8/2*'Depr. Rate'!$C$3/12,('Depr. Rate'!$C$3*'LGE Meters Schedule'!T8)/12))</f>
        <v>13.804224552701205</v>
      </c>
      <c r="AY8" s="21">
        <f>IF(AY$3&lt;'Depr. Rate'!$B$1,('Depr. Rate'!$B$3*'LGE Meters Schedule'!U8)/12,IF(U8=0,T8/2*'Depr. Rate'!$C$3/12,('Depr. Rate'!$C$3*'LGE Meters Schedule'!U8)/12))</f>
        <v>0</v>
      </c>
      <c r="AZ8" s="21">
        <f>IF(AZ$3&lt;'Depr. Rate'!$B$1,('Depr. Rate'!$B$3*'LGE Meters Schedule'!V8)/12,IF(V8=0,U8/2*'Depr. Rate'!$C$3/12,('Depr. Rate'!$C$3*'LGE Meters Schedule'!V8)/12))</f>
        <v>0</v>
      </c>
      <c r="BA8" s="21">
        <f>IF(BA$3&lt;'Depr. Rate'!$B$1,('Depr. Rate'!$B$3*'LGE Meters Schedule'!W8)/12,IF(W8=0,V8/2*'Depr. Rate'!$C$3/12,('Depr. Rate'!$C$3*'LGE Meters Schedule'!W8)/12))</f>
        <v>0</v>
      </c>
      <c r="BB8" s="21">
        <f>IF(BB$3&lt;'Depr. Rate'!$B$1,('Depr. Rate'!$B$3*'LGE Meters Schedule'!X8)/12,IF(X8=0,W8/2*'Depr. Rate'!$C$3/12,('Depr. Rate'!$C$3*'LGE Meters Schedule'!X8)/12))</f>
        <v>0</v>
      </c>
      <c r="BC8" s="21">
        <f>IF(BC$3&lt;'Depr. Rate'!$B$1,('Depr. Rate'!$B$3*'LGE Meters Schedule'!Y8)/12,IF(Y8=0,X8/2*'Depr. Rate'!$C$3/12,('Depr. Rate'!$C$3*'LGE Meters Schedule'!Y8)/12))</f>
        <v>0</v>
      </c>
      <c r="BD8" s="21">
        <f>IF(BD$3&lt;'Depr. Rate'!$B$1,('Depr. Rate'!$B$3*'LGE Meters Schedule'!Z8)/12,IF(Z8=0,Y8/2*'Depr. Rate'!$C$3/12,('Depr. Rate'!$C$3*'LGE Meters Schedule'!Z8)/12))</f>
        <v>0</v>
      </c>
      <c r="BE8" s="21">
        <f>IF(BE$3&lt;'Depr. Rate'!$B$1,('Depr. Rate'!$B$3*'LGE Meters Schedule'!AA8)/12,IF(AA8=0,Z8/2*'Depr. Rate'!$C$3/12,('Depr. Rate'!$C$3*'LGE Meters Schedule'!AA8)/12))</f>
        <v>0</v>
      </c>
      <c r="BF8" s="21">
        <f>IF(BF$3&lt;'Depr. Rate'!$B$1,('Depr. Rate'!$B$3*'LGE Meters Schedule'!AB8)/12,IF(AB8=0,AA8/2*'Depr. Rate'!$C$3/12,('Depr. Rate'!$C$3*'LGE Meters Schedule'!AB8)/12))</f>
        <v>0</v>
      </c>
      <c r="BG8" s="21">
        <f>IF(BG$3&lt;'Depr. Rate'!$B$1,('Depr. Rate'!$B$3*'LGE Meters Schedule'!AC8)/12,IF(AC8=0,AB8/2*'Depr. Rate'!$C$3/12,('Depr. Rate'!$C$3*'LGE Meters Schedule'!AC8)/12))</f>
        <v>0</v>
      </c>
      <c r="BH8" s="21">
        <f>IF(BH$3&lt;'Depr. Rate'!$B$1,('Depr. Rate'!$B$3*'LGE Meters Schedule'!AD8)/12,IF(AD8=0,AC8/2*'Depr. Rate'!$C$3/12,('Depr. Rate'!$C$3*'LGE Meters Schedule'!AD8)/12))</f>
        <v>0</v>
      </c>
      <c r="BI8" s="21">
        <f>IF(BI$3&lt;'Depr. Rate'!$B$1,('Depr. Rate'!$B$3*'LGE Meters Schedule'!AE8)/12,IF(AE8=0,AD8/2*'Depr. Rate'!$C$3/12,('Depr. Rate'!$C$3*'LGE Meters Schedule'!AE8)/12))</f>
        <v>0</v>
      </c>
      <c r="BJ8" s="21">
        <f>IF(BJ$3&lt;'Depr. Rate'!$B$1,('Depr. Rate'!$B$3*'LGE Meters Schedule'!AF8)/12,IF(AF8=0,AE8/2*'Depr. Rate'!$C$3/12,('Depr. Rate'!$C$3*'LGE Meters Schedule'!AF8)/12))</f>
        <v>0</v>
      </c>
      <c r="BK8" s="21">
        <f>IF(BK$3&lt;'Depr. Rate'!$B$1,('Depr. Rate'!$B$3*'LGE Meters Schedule'!AG8)/12,IF(AG8=0,AF8/2*'Depr. Rate'!$C$3/12,('Depr. Rate'!$C$3*'LGE Meters Schedule'!AG8)/12))</f>
        <v>0</v>
      </c>
      <c r="BL8" s="21">
        <f>IF(BL$3&lt;'Depr. Rate'!$B$1,('Depr. Rate'!$B$3*'LGE Meters Schedule'!AH8)/12,IF(AH8=0,AG8/2*'Depr. Rate'!$C$3/12,('Depr. Rate'!$C$3*'LGE Meters Schedule'!AH8)/12))</f>
        <v>0</v>
      </c>
      <c r="BM8" s="21">
        <f>IF(BM$3&lt;'Depr. Rate'!$B$1,('Depr. Rate'!$B$3*'LGE Meters Schedule'!AI8)/12,IF(AI8=0,AH8/2*'Depr. Rate'!$C$3/12,('Depr. Rate'!$C$3*'LGE Meters Schedule'!AI8)/12))</f>
        <v>0</v>
      </c>
      <c r="BN8" s="21">
        <f>IF(BN$3&lt;'Depr. Rate'!$B$1,('Depr. Rate'!$B$3*'LGE Meters Schedule'!AJ8)/12,IF(AJ8=0,AI8/2*'Depr. Rate'!$C$3/12,('Depr. Rate'!$C$3*'LGE Meters Schedule'!AJ8)/12))</f>
        <v>0</v>
      </c>
      <c r="BO8" s="21">
        <f>IF(BO$3&lt;'Depr. Rate'!$B$1,('Depr. Rate'!$B$3*'LGE Meters Schedule'!AK8)/12,IF(AK8=0,AJ8/2*'Depr. Rate'!$C$3/12,('Depr. Rate'!$C$3*'LGE Meters Schedule'!AK8)/12))</f>
        <v>0</v>
      </c>
      <c r="BQ8" s="6">
        <f>IF(BQ$3=$BQ$3,$G8+AM8,IF(VLOOKUP($D8,'LGE Retirements'!$A$4:$C$49,3,FALSE)='LGE Meters Schedule'!BQ$3,'LGE Meters Schedule'!BP8+AM8-$F8,SUM(BP8,AM8)))</f>
        <v>11173.396543820932</v>
      </c>
      <c r="BR8" s="6">
        <f>IF(BR$3=$BQ$3,$G8+AN8,IF(VLOOKUP($D8,'LGE Retirements'!$A$4:$C$49,3,FALSE)='LGE Meters Schedule'!BR$3,'LGE Meters Schedule'!BQ8+AN8-$F8,SUM(BQ8,AN8)))</f>
        <v>11202.315226154265</v>
      </c>
      <c r="BS8" s="6">
        <f>IF(BS$3=$BQ$3,$G8+AO8,IF(VLOOKUP($D8,'LGE Retirements'!$A$4:$C$49,3,FALSE)='LGE Meters Schedule'!BS$3,'LGE Meters Schedule'!BR8+AO8-$F8,SUM(BR8,AO8)))</f>
        <v>11231.233908487598</v>
      </c>
      <c r="BT8" s="6">
        <f>IF(BT$3=$BQ$3,$G8+AP8,IF(VLOOKUP($D8,'LGE Retirements'!$A$4:$C$49,3,FALSE)='LGE Meters Schedule'!BT$3,'LGE Meters Schedule'!BS8+AP8-$F8,SUM(BS8,AP8)))</f>
        <v>11260.152590820931</v>
      </c>
      <c r="BU8" s="6">
        <f>IF(BU$3=$BQ$3,$G8+AQ8,IF(VLOOKUP($D8,'LGE Retirements'!$A$4:$C$49,3,FALSE)='LGE Meters Schedule'!BU$3,'LGE Meters Schedule'!BT8+AQ8-$F8,SUM(BT8,AQ8)))</f>
        <v>11289.071273154264</v>
      </c>
      <c r="BV8" s="6">
        <f>IF(BV$3=$BQ$3,$G8+AR8,IF(VLOOKUP($D8,'LGE Retirements'!$A$4:$C$49,3,FALSE)='LGE Meters Schedule'!BV$3,'LGE Meters Schedule'!BU8+AR8-$F8,SUM(BU8,AR8)))</f>
        <v>11317.989955487597</v>
      </c>
      <c r="BW8" s="6">
        <f>IF(BW$3=$BQ$3,$G8+AS8,IF(VLOOKUP($D8,'LGE Retirements'!$A$4:$C$49,3,FALSE)='LGE Meters Schedule'!BW$3,'LGE Meters Schedule'!BV8+AS8-$F8,SUM(BV8,AS8)))</f>
        <v>11346.90863782093</v>
      </c>
      <c r="BX8" s="6">
        <f>IF(BX$3=$BQ$3,$G8+AT8,IF(VLOOKUP($D8,'LGE Retirements'!$A$4:$C$49,3,FALSE)='LGE Meters Schedule'!BX$3,'LGE Meters Schedule'!BW8+AT8-$F8,SUM(BW8,AT8)))</f>
        <v>11375.827320154263</v>
      </c>
      <c r="BY8" s="6">
        <f>IF(BY$3=$BQ$3,$G8+AU8,IF(VLOOKUP($D8,'LGE Retirements'!$A$4:$C$49,3,FALSE)='LGE Meters Schedule'!BY$3,'LGE Meters Schedule'!BX8+AU8-$F8,SUM(BX8,AU8)))</f>
        <v>11404.746002487596</v>
      </c>
      <c r="BZ8" s="6">
        <f>IF(BZ$3=$BQ$3,$G8+AV8,IF(VLOOKUP($D8,'LGE Retirements'!$A$4:$C$49,3,FALSE)='LGE Meters Schedule'!BZ$3,'LGE Meters Schedule'!BY8+AV8-$F8,SUM(BY8,AV8)))</f>
        <v>11433.664684820929</v>
      </c>
      <c r="CA8" s="6">
        <f>IF(CA$3=$BQ$3,$G8+AW8,IF(VLOOKUP($D8,'LGE Retirements'!$A$4:$C$49,3,FALSE)='LGE Meters Schedule'!CA$3,'LGE Meters Schedule'!BZ8+AW8-$F8,SUM(BZ8,AW8)))</f>
        <v>11462.583367154262</v>
      </c>
      <c r="CB8" s="6">
        <f>IF(CB$3=$BQ$3,$G8+AX8,IF(VLOOKUP($D8,'LGE Retirements'!$A$4:$C$49,3,FALSE)='LGE Meters Schedule'!CB$3,'LGE Meters Schedule'!CA8+AX8-$F8,SUM(CA8,AX8)))</f>
        <v>-408.00240829303584</v>
      </c>
      <c r="CC8" s="6">
        <f>IF(CC$3=$BQ$3,$G8+AY8,IF(VLOOKUP($D8,'LGE Retirements'!$A$4:$C$49,3,FALSE)='LGE Meters Schedule'!CC$3,'LGE Meters Schedule'!CB8+AY8-$F8,SUM(CB8,AY8)))</f>
        <v>-408.00240829303584</v>
      </c>
      <c r="CD8" s="6">
        <f>IF(CD$3=$BQ$3,$G8+AZ8,IF(VLOOKUP($D8,'LGE Retirements'!$A$4:$C$49,3,FALSE)='LGE Meters Schedule'!CD$3,'LGE Meters Schedule'!CC8+AZ8-$F8,SUM(CC8,AZ8)))</f>
        <v>-408.00240829303584</v>
      </c>
      <c r="CE8" s="6">
        <f>IF(CE$3=$BQ$3,$G8+BA8,IF(VLOOKUP($D8,'LGE Retirements'!$A$4:$C$49,3,FALSE)='LGE Meters Schedule'!CE$3,'LGE Meters Schedule'!CD8+BA8-$F8,SUM(CD8,BA8)))</f>
        <v>-408.00240829303584</v>
      </c>
      <c r="CF8" s="6">
        <f>IF(CF$3=$BQ$3,$G8+BB8,IF(VLOOKUP($D8,'LGE Retirements'!$A$4:$C$49,3,FALSE)='LGE Meters Schedule'!CF$3,'LGE Meters Schedule'!CE8+BB8-$F8,SUM(CE8,BB8)))</f>
        <v>-408.00240829303584</v>
      </c>
      <c r="CG8" s="6">
        <f>IF(CG$3=$BQ$3,$G8+BC8,IF(VLOOKUP($D8,'LGE Retirements'!$A$4:$C$49,3,FALSE)='LGE Meters Schedule'!CG$3,'LGE Meters Schedule'!CF8+BC8-$F8,SUM(CF8,BC8)))</f>
        <v>-408.00240829303584</v>
      </c>
      <c r="CH8" s="6">
        <f>IF(CH$3=$BQ$3,$G8+BD8,IF(VLOOKUP($D8,'LGE Retirements'!$A$4:$C$49,3,FALSE)='LGE Meters Schedule'!CH$3,'LGE Meters Schedule'!CG8+BD8-$F8,SUM(CG8,BD8)))</f>
        <v>-408.00240829303584</v>
      </c>
      <c r="CI8" s="6">
        <f>IF(CI$3=$BQ$3,$G8+BE8,IF(VLOOKUP($D8,'LGE Retirements'!$A$4:$C$49,3,FALSE)='LGE Meters Schedule'!CI$3,'LGE Meters Schedule'!CH8+BE8-$F8,SUM(CH8,BE8)))</f>
        <v>-408.00240829303584</v>
      </c>
      <c r="CJ8" s="6">
        <f>IF(CJ$3=$BQ$3,$G8+BF8,IF(VLOOKUP($D8,'LGE Retirements'!$A$4:$C$49,3,FALSE)='LGE Meters Schedule'!CJ$3,'LGE Meters Schedule'!CI8+BF8-$F8,SUM(CI8,BF8)))</f>
        <v>-408.00240829303584</v>
      </c>
      <c r="CK8" s="6">
        <f>IF(CK$3=$BQ$3,$G8+BG8,IF(VLOOKUP($D8,'LGE Retirements'!$A$4:$C$49,3,FALSE)='LGE Meters Schedule'!CK$3,'LGE Meters Schedule'!CJ8+BG8-$F8,SUM(CJ8,BG8)))</f>
        <v>-408.00240829303584</v>
      </c>
      <c r="CL8" s="6">
        <f>IF(CL$3=$BQ$3,$G8+BH8,IF(VLOOKUP($D8,'LGE Retirements'!$A$4:$C$49,3,FALSE)='LGE Meters Schedule'!CL$3,'LGE Meters Schedule'!CK8+BH8-$F8,SUM(CK8,BH8)))</f>
        <v>-408.00240829303584</v>
      </c>
      <c r="CM8" s="6">
        <f>IF(CM$3=$BQ$3,$G8+BI8,IF(VLOOKUP($D8,'LGE Retirements'!$A$4:$C$49,3,FALSE)='LGE Meters Schedule'!CM$3,'LGE Meters Schedule'!CL8+BI8-$F8,SUM(CL8,BI8)))</f>
        <v>-408.00240829303584</v>
      </c>
      <c r="CN8" s="6">
        <f>IF(CN$3=$BQ$3,$G8+BJ8,IF(VLOOKUP($D8,'LGE Retirements'!$A$4:$C$49,3,FALSE)='LGE Meters Schedule'!CN$3,'LGE Meters Schedule'!CM8+BJ8-$F8,SUM(CM8,BJ8)))</f>
        <v>-408.00240829303584</v>
      </c>
      <c r="CO8" s="6">
        <f>IF(CO$3=$BQ$3,$G8+BK8,IF(VLOOKUP($D8,'LGE Retirements'!$A$4:$C$49,3,FALSE)='LGE Meters Schedule'!CO$3,'LGE Meters Schedule'!CN8+BK8-$F8,SUM(CN8,BK8)))</f>
        <v>-408.00240829303584</v>
      </c>
      <c r="CP8" s="6">
        <f>IF(CP$3=$BQ$3,$G8+BL8,IF(VLOOKUP($D8,'LGE Retirements'!$A$4:$C$49,3,FALSE)='LGE Meters Schedule'!CP$3,'LGE Meters Schedule'!CO8+BL8-$F8,SUM(CO8,BL8)))</f>
        <v>-408.00240829303584</v>
      </c>
      <c r="CQ8" s="6">
        <f>IF(CQ$3=$BQ$3,$G8+BM8,IF(VLOOKUP($D8,'LGE Retirements'!$A$4:$C$49,3,FALSE)='LGE Meters Schedule'!CQ$3,'LGE Meters Schedule'!CP8+BM8-$F8,SUM(CP8,BM8)))</f>
        <v>-408.00240829303584</v>
      </c>
      <c r="CR8" s="6">
        <f>IF(CR$3=$BQ$3,$G8+BN8,IF(VLOOKUP($D8,'LGE Retirements'!$A$4:$C$49,3,FALSE)='LGE Meters Schedule'!CR$3,'LGE Meters Schedule'!CQ8+BN8-$F8,SUM(CQ8,BN8)))</f>
        <v>-408.00240829303584</v>
      </c>
      <c r="CS8" s="6">
        <f>IF(CS$3=$BQ$3,$G8+BO8,IF(VLOOKUP($D8,'LGE Retirements'!$A$4:$C$49,3,FALSE)='LGE Meters Schedule'!CS$3,'LGE Meters Schedule'!CR8+BO8-$F8,SUM(CR8,BO8)))</f>
        <v>-408.00240829303584</v>
      </c>
      <c r="CT8" s="6">
        <f>IF(CT$3=$BQ$3,$G8,IF(VLOOKUP($D8,'LGE Retirements'!$A$4:$C$49,3,FALSE)='LGE Meters Schedule'!CT$3,'LGE Meters Schedule'!CS8-$F8,SUM(CS8)))</f>
        <v>-408.00240829303584</v>
      </c>
      <c r="CU8" s="6">
        <f>IF(CU$3=$BQ$3,$G8,IF(VLOOKUP($D8,'LGE Retirements'!$A$4:$C$49,3,FALSE)='LGE Meters Schedule'!CU$3,'LGE Meters Schedule'!CT8-$F8,SUM(CT8)))</f>
        <v>-408.00240829303584</v>
      </c>
      <c r="CV8" s="6">
        <f>IF(CV$3=$BQ$3,$G8,IF(VLOOKUP($D8,'LGE Retirements'!$A$4:$C$49,3,FALSE)='LGE Meters Schedule'!CV$3,'LGE Meters Schedule'!CU8-$F8,SUM(CU8)))</f>
        <v>-408.00240829303584</v>
      </c>
      <c r="CW8" s="6">
        <f>IF(CW$3=$BQ$3,$G8,IF(VLOOKUP($D8,'LGE Retirements'!$A$4:$C$49,3,FALSE)='LGE Meters Schedule'!CW$3,'LGE Meters Schedule'!CV8-$F8,SUM(CV8)))</f>
        <v>-408.00240829303584</v>
      </c>
      <c r="CX8" s="6">
        <f>IF(CX$3=$BQ$3,$G8,IF(VLOOKUP($D8,'LGE Retirements'!$A$4:$C$49,3,FALSE)='LGE Meters Schedule'!CX$3,'LGE Meters Schedule'!CW8-$F8,SUM(CW8)))</f>
        <v>-408.00240829303584</v>
      </c>
      <c r="CY8" s="6">
        <f>IF(CY$3=$BQ$3,$G8,IF(VLOOKUP($D8,'LGE Retirements'!$A$4:$C$49,3,FALSE)='LGE Meters Schedule'!CY$3,'LGE Meters Schedule'!CX8-$F8,SUM(CX8)))</f>
        <v>-408.00240829303584</v>
      </c>
      <c r="CZ8" s="6">
        <f>IF(CZ$3=$BQ$3,$G8,IF(VLOOKUP($D8,'LGE Retirements'!$A$4:$C$49,3,FALSE)='LGE Meters Schedule'!CZ$3,'LGE Meters Schedule'!CY8-$F8,SUM(CY8)))</f>
        <v>-408.00240829303584</v>
      </c>
      <c r="DA8" s="6">
        <f>IF(DA$3=$BQ$3,$G8,IF(VLOOKUP($D8,'LGE Retirements'!$A$4:$C$49,3,FALSE)='LGE Meters Schedule'!DA$3,'LGE Meters Schedule'!CZ8-$F8,SUM(CZ8)))</f>
        <v>-408.00240829303584</v>
      </c>
      <c r="DB8" s="6">
        <f>IF(DB$3=$BQ$3,$G8,IF(VLOOKUP($D8,'LGE Retirements'!$A$4:$C$49,3,FALSE)='LGE Meters Schedule'!DB$3,'LGE Meters Schedule'!DA8-$F8,SUM(DA8)))</f>
        <v>-408.00240829303584</v>
      </c>
      <c r="DC8" s="6">
        <f>IF(DC$3=$BQ$3,$G8,IF(VLOOKUP($D8,'LGE Retirements'!$A$4:$C$49,3,FALSE)='LGE Meters Schedule'!DC$3,'LGE Meters Schedule'!DB8-$F8,SUM(DB8)))</f>
        <v>-408.00240829303584</v>
      </c>
      <c r="DD8" s="6">
        <f>IF(DD$3=$BQ$3,$G8,IF(VLOOKUP($D8,'LGE Retirements'!$A$4:$C$49,3,FALSE)='LGE Meters Schedule'!DD$3,'LGE Meters Schedule'!DC8-$F8,SUM(DC8)))</f>
        <v>-408.00240829303584</v>
      </c>
      <c r="DE8" s="6">
        <f>IF(DE$3=$BQ$3,$G8,IF(VLOOKUP($D8,'LGE Retirements'!$A$4:$C$49,3,FALSE)='LGE Meters Schedule'!DE$3,'LGE Meters Schedule'!DD8-$F8,SUM(DD8)))</f>
        <v>-408.00240829303584</v>
      </c>
      <c r="DG8" s="8">
        <f t="shared" si="0"/>
        <v>710.99345617906692</v>
      </c>
      <c r="DH8" s="8">
        <f t="shared" si="1"/>
        <v>682.07477384573394</v>
      </c>
      <c r="DI8" s="8">
        <f t="shared" si="2"/>
        <v>653.15609151240096</v>
      </c>
      <c r="DJ8" s="8">
        <f t="shared" si="3"/>
        <v>624.23740917906798</v>
      </c>
      <c r="DK8" s="8">
        <f t="shared" si="4"/>
        <v>595.318726845735</v>
      </c>
      <c r="DL8" s="8">
        <f t="shared" si="5"/>
        <v>566.40004451240202</v>
      </c>
      <c r="DM8" s="8">
        <f t="shared" si="6"/>
        <v>537.48136217906904</v>
      </c>
      <c r="DN8" s="8">
        <f t="shared" si="7"/>
        <v>508.56267984573606</v>
      </c>
      <c r="DO8" s="8">
        <f t="shared" si="8"/>
        <v>479.64399751240308</v>
      </c>
      <c r="DP8" s="8">
        <f t="shared" si="9"/>
        <v>450.72531517907009</v>
      </c>
      <c r="DQ8" s="8">
        <f t="shared" si="10"/>
        <v>421.80663284573711</v>
      </c>
      <c r="DR8" s="8">
        <f t="shared" si="11"/>
        <v>408.00240829303584</v>
      </c>
      <c r="DS8" s="8">
        <f t="shared" si="12"/>
        <v>408.00240829303584</v>
      </c>
      <c r="DT8" s="8">
        <f t="shared" si="13"/>
        <v>408.00240829303584</v>
      </c>
      <c r="DU8" s="8">
        <f t="shared" si="14"/>
        <v>408.00240829303584</v>
      </c>
      <c r="DV8" s="8">
        <f t="shared" si="15"/>
        <v>408.00240829303584</v>
      </c>
      <c r="DW8" s="8">
        <f t="shared" si="16"/>
        <v>408.00240829303584</v>
      </c>
      <c r="DX8" s="8">
        <f t="shared" si="17"/>
        <v>408.00240829303584</v>
      </c>
      <c r="DY8" s="8">
        <f t="shared" si="18"/>
        <v>408.00240829303584</v>
      </c>
      <c r="DZ8" s="8">
        <f t="shared" si="19"/>
        <v>408.00240829303584</v>
      </c>
      <c r="EA8" s="8">
        <f t="shared" si="20"/>
        <v>408.00240829303584</v>
      </c>
      <c r="EB8" s="8">
        <f t="shared" si="21"/>
        <v>408.00240829303584</v>
      </c>
      <c r="EC8" s="8">
        <f t="shared" si="22"/>
        <v>408.00240829303584</v>
      </c>
      <c r="ED8" s="8">
        <f t="shared" si="23"/>
        <v>408.00240829303584</v>
      </c>
      <c r="EE8" s="8">
        <f t="shared" si="24"/>
        <v>408.00240829303584</v>
      </c>
      <c r="EF8" s="8">
        <f t="shared" si="25"/>
        <v>408.00240829303584</v>
      </c>
      <c r="EG8" s="8">
        <f t="shared" si="26"/>
        <v>408.00240829303584</v>
      </c>
      <c r="EH8" s="8">
        <f t="shared" si="27"/>
        <v>408.00240829303584</v>
      </c>
      <c r="EI8" s="8">
        <f t="shared" si="28"/>
        <v>408.00240829303584</v>
      </c>
      <c r="EJ8" s="8">
        <f t="shared" si="30"/>
        <v>408.00240829303584</v>
      </c>
      <c r="EK8" s="8">
        <f t="shared" si="31"/>
        <v>408.00240829303584</v>
      </c>
      <c r="EL8" s="8">
        <f t="shared" si="32"/>
        <v>408.00240829303584</v>
      </c>
      <c r="EM8" s="8">
        <f t="shared" si="33"/>
        <v>408.00240829303584</v>
      </c>
      <c r="EN8" s="8">
        <f t="shared" si="34"/>
        <v>408.00240829303584</v>
      </c>
      <c r="EO8" s="8">
        <f t="shared" si="35"/>
        <v>408.00240829303584</v>
      </c>
      <c r="EP8" s="8">
        <f t="shared" si="36"/>
        <v>408.00240829303584</v>
      </c>
      <c r="EQ8" s="8">
        <f t="shared" si="37"/>
        <v>408.00240829303584</v>
      </c>
      <c r="ER8" s="8">
        <f t="shared" si="38"/>
        <v>408.00240829303584</v>
      </c>
      <c r="ES8" s="8">
        <f t="shared" si="39"/>
        <v>408.00240829303584</v>
      </c>
      <c r="ET8" s="8">
        <f t="shared" si="40"/>
        <v>408.00240829303584</v>
      </c>
      <c r="EU8" s="8">
        <f t="shared" si="41"/>
        <v>408.00240829303584</v>
      </c>
    </row>
    <row r="9" spans="1:151" x14ac:dyDescent="0.25">
      <c r="A9" s="4" t="s">
        <v>33</v>
      </c>
      <c r="B9" s="4" t="s">
        <v>2</v>
      </c>
      <c r="C9" s="4" t="s">
        <v>5</v>
      </c>
      <c r="D9" s="7">
        <v>1975</v>
      </c>
      <c r="E9" s="24">
        <f>IFERROR(VLOOKUP(D9,'LGE Retirements'!$A$4:$C$49,3,FALSE),"N/A")</f>
        <v>42917</v>
      </c>
      <c r="F9" s="5">
        <v>9897.69</v>
      </c>
      <c r="G9" s="5">
        <v>9229.2088263441001</v>
      </c>
      <c r="H9" s="5"/>
      <c r="I9" s="6">
        <f>IF(I$3=$I$3,F9,IF(VLOOKUP($D9,'LGE Retirements'!$A$4:$C$49,3,FALSE)='LGE Meters Schedule'!I$3,'LGE Meters Schedule'!G9-'LGE Meters Schedule'!$F9,G9))</f>
        <v>9897.69</v>
      </c>
      <c r="J9" s="6">
        <f>IF(J$3=$I$3,G9,IF(VLOOKUP($D9,'LGE Retirements'!$A$4:$C$49,3,FALSE)='LGE Meters Schedule'!J$3,'LGE Meters Schedule'!I9-'LGE Meters Schedule'!$F9,I9))</f>
        <v>9897.69</v>
      </c>
      <c r="K9" s="6">
        <f>IF(K$3=$I$3,I9,IF(VLOOKUP($D9,'LGE Retirements'!$A$4:$C$49,3,FALSE)='LGE Meters Schedule'!K$3,'LGE Meters Schedule'!J9-'LGE Meters Schedule'!$F9,J9))</f>
        <v>9897.69</v>
      </c>
      <c r="L9" s="6">
        <f>IF(L$3=$I$3,J9,IF(VLOOKUP($D9,'LGE Retirements'!$A$4:$C$49,3,FALSE)='LGE Meters Schedule'!L$3,'LGE Meters Schedule'!K9-'LGE Meters Schedule'!$F9,K9))</f>
        <v>9897.69</v>
      </c>
      <c r="M9" s="6">
        <f>IF(M$3=$I$3,K9,IF(VLOOKUP($D9,'LGE Retirements'!$A$4:$C$49,3,FALSE)='LGE Meters Schedule'!M$3,'LGE Meters Schedule'!L9-'LGE Meters Schedule'!$F9,L9))</f>
        <v>9897.69</v>
      </c>
      <c r="N9" s="6">
        <f>IF(N$3=$I$3,L9,IF(VLOOKUP($D9,'LGE Retirements'!$A$4:$C$49,3,FALSE)='LGE Meters Schedule'!N$3,'LGE Meters Schedule'!M9-'LGE Meters Schedule'!$F9,M9))</f>
        <v>9897.69</v>
      </c>
      <c r="O9" s="6">
        <f>IF(O$3=$I$3,M9,IF(VLOOKUP($D9,'LGE Retirements'!$A$4:$C$49,3,FALSE)='LGE Meters Schedule'!O$3,'LGE Meters Schedule'!N9-'LGE Meters Schedule'!$F9,N9))</f>
        <v>9897.69</v>
      </c>
      <c r="P9" s="6">
        <f>IF(P$3=$I$3,N9,IF(VLOOKUP($D9,'LGE Retirements'!$A$4:$C$49,3,FALSE)='LGE Meters Schedule'!P$3,'LGE Meters Schedule'!O9-'LGE Meters Schedule'!$F9,O9))</f>
        <v>9897.69</v>
      </c>
      <c r="Q9" s="6">
        <f>IF(Q$3=$I$3,O9,IF(VLOOKUP($D9,'LGE Retirements'!$A$4:$C$49,3,FALSE)='LGE Meters Schedule'!Q$3,'LGE Meters Schedule'!P9-'LGE Meters Schedule'!$F9,P9))</f>
        <v>9897.69</v>
      </c>
      <c r="R9" s="6">
        <f>IF(R$3=$I$3,P9,IF(VLOOKUP($D9,'LGE Retirements'!$A$4:$C$49,3,FALSE)='LGE Meters Schedule'!R$3,'LGE Meters Schedule'!Q9-'LGE Meters Schedule'!$F9,Q9))</f>
        <v>9897.69</v>
      </c>
      <c r="S9" s="6">
        <f>IF(S$3=$I$3,Q9,IF(VLOOKUP($D9,'LGE Retirements'!$A$4:$C$49,3,FALSE)='LGE Meters Schedule'!S$3,'LGE Meters Schedule'!R9-'LGE Meters Schedule'!$F9,R9))</f>
        <v>9897.69</v>
      </c>
      <c r="T9" s="6">
        <f>IF(T$3=$I$3,R9,IF(VLOOKUP($D9,'LGE Retirements'!$A$4:$C$49,3,FALSE)='LGE Meters Schedule'!T$3,'LGE Meters Schedule'!S9-'LGE Meters Schedule'!$F9,S9))</f>
        <v>0</v>
      </c>
      <c r="U9" s="6">
        <f>IF(U$3=$I$3,S9,IF(VLOOKUP($D9,'LGE Retirements'!$A$4:$C$49,3,FALSE)='LGE Meters Schedule'!U$3,'LGE Meters Schedule'!T9-'LGE Meters Schedule'!$F9,T9))</f>
        <v>0</v>
      </c>
      <c r="V9" s="6">
        <f>IF(V$3=$I$3,T9,IF(VLOOKUP($D9,'LGE Retirements'!$A$4:$C$49,3,FALSE)='LGE Meters Schedule'!V$3,'LGE Meters Schedule'!U9-'LGE Meters Schedule'!$F9,U9))</f>
        <v>0</v>
      </c>
      <c r="W9" s="6">
        <f>IF(W$3=$I$3,U9,IF(VLOOKUP($D9,'LGE Retirements'!$A$4:$C$49,3,FALSE)='LGE Meters Schedule'!W$3,'LGE Meters Schedule'!V9-'LGE Meters Schedule'!$F9,V9))</f>
        <v>0</v>
      </c>
      <c r="X9" s="6">
        <f>IF(X$3=$I$3,V9,IF(VLOOKUP($D9,'LGE Retirements'!$A$4:$C$49,3,FALSE)='LGE Meters Schedule'!X$3,'LGE Meters Schedule'!W9-'LGE Meters Schedule'!$F9,W9))</f>
        <v>0</v>
      </c>
      <c r="Y9" s="6">
        <f>IF(Y$3=$I$3,W9,IF(VLOOKUP($D9,'LGE Retirements'!$A$4:$C$49,3,FALSE)='LGE Meters Schedule'!Y$3,'LGE Meters Schedule'!X9-'LGE Meters Schedule'!$F9,X9))</f>
        <v>0</v>
      </c>
      <c r="Z9" s="6">
        <f>IF(Z$3=$I$3,X9,IF(VLOOKUP($D9,'LGE Retirements'!$A$4:$C$49,3,FALSE)='LGE Meters Schedule'!Z$3,'LGE Meters Schedule'!Y9-'LGE Meters Schedule'!$F9,Y9))</f>
        <v>0</v>
      </c>
      <c r="AA9" s="6">
        <f>IF(AA$3=$I$3,Y9,IF(VLOOKUP($D9,'LGE Retirements'!$A$4:$C$49,3,FALSE)='LGE Meters Schedule'!AA$3,'LGE Meters Schedule'!Z9-'LGE Meters Schedule'!$F9,Z9))</f>
        <v>0</v>
      </c>
      <c r="AB9" s="6">
        <f>IF(AB$3=$I$3,Z9,IF(VLOOKUP($D9,'LGE Retirements'!$A$4:$C$49,3,FALSE)='LGE Meters Schedule'!AB$3,'LGE Meters Schedule'!AA9-'LGE Meters Schedule'!$F9,AA9))</f>
        <v>0</v>
      </c>
      <c r="AC9" s="6">
        <f>IF(AC$3=$I$3,AA9,IF(VLOOKUP($D9,'LGE Retirements'!$A$4:$C$49,3,FALSE)='LGE Meters Schedule'!AC$3,'LGE Meters Schedule'!AB9-'LGE Meters Schedule'!$F9,AB9))</f>
        <v>0</v>
      </c>
      <c r="AD9" s="6">
        <f>IF(AD$3=$I$3,AB9,IF(VLOOKUP($D9,'LGE Retirements'!$A$4:$C$49,3,FALSE)='LGE Meters Schedule'!AD$3,'LGE Meters Schedule'!AC9-'LGE Meters Schedule'!$F9,AC9))</f>
        <v>0</v>
      </c>
      <c r="AE9" s="6">
        <f>IF(AE$3=$I$3,AC9,IF(VLOOKUP($D9,'LGE Retirements'!$A$4:$C$49,3,FALSE)='LGE Meters Schedule'!AE$3,'LGE Meters Schedule'!AD9-'LGE Meters Schedule'!$F9,AD9))</f>
        <v>0</v>
      </c>
      <c r="AF9" s="6">
        <f>IF(AF$3=$I$3,AD9,IF(VLOOKUP($D9,'LGE Retirements'!$A$4:$C$49,3,FALSE)='LGE Meters Schedule'!AF$3,'LGE Meters Schedule'!AE9-'LGE Meters Schedule'!$F9,AE9))</f>
        <v>0</v>
      </c>
      <c r="AG9" s="6">
        <f>IF(AG$3=$I$3,AE9,IF(VLOOKUP($D9,'LGE Retirements'!$A$4:$C$49,3,FALSE)='LGE Meters Schedule'!AG$3,'LGE Meters Schedule'!AF9-'LGE Meters Schedule'!$F9,AF9))</f>
        <v>0</v>
      </c>
      <c r="AH9" s="6">
        <f>IF(AH$3=$I$3,AF9,IF(VLOOKUP($D9,'LGE Retirements'!$A$4:$C$49,3,FALSE)='LGE Meters Schedule'!AH$3,'LGE Meters Schedule'!AG9-'LGE Meters Schedule'!$F9,AG9))</f>
        <v>0</v>
      </c>
      <c r="AI9" s="6">
        <f>IF(AI$3=$I$3,AG9,IF(VLOOKUP($D9,'LGE Retirements'!$A$4:$C$49,3,FALSE)='LGE Meters Schedule'!AI$3,'LGE Meters Schedule'!AH9-'LGE Meters Schedule'!$F9,AH9))</f>
        <v>0</v>
      </c>
      <c r="AJ9" s="6">
        <f>IF(AJ$3=$I$3,AH9,IF(VLOOKUP($D9,'LGE Retirements'!$A$4:$C$49,3,FALSE)='LGE Meters Schedule'!AJ$3,'LGE Meters Schedule'!AI9-'LGE Meters Schedule'!$F9,AI9))</f>
        <v>0</v>
      </c>
      <c r="AK9" s="6">
        <f>IF(AK$3=$I$3,AI9,IF(VLOOKUP($D9,'LGE Retirements'!$A$4:$C$49,3,FALSE)='LGE Meters Schedule'!AK$3,'LGE Meters Schedule'!AJ9-'LGE Meters Schedule'!$F9,AJ9))</f>
        <v>0</v>
      </c>
      <c r="AM9" s="21">
        <f>IF(AM$3&lt;'Depr. Rate'!$B$1,('Depr. Rate'!$B$3*'LGE Meters Schedule'!I9)/12,IF(I9=0,H9/2*'Depr. Rate'!$C$3/12,('Depr. Rate'!$C$3*'LGE Meters Schedule'!I9)/12))</f>
        <v>24.084379000000002</v>
      </c>
      <c r="AN9" s="21">
        <f>IF(AN$3&lt;'Depr. Rate'!$B$1,('Depr. Rate'!$B$3*'LGE Meters Schedule'!J9)/12,IF(J9=0,I9/2*'Depr. Rate'!$C$3/12,('Depr. Rate'!$C$3*'LGE Meters Schedule'!J9)/12))</f>
        <v>24.084379000000002</v>
      </c>
      <c r="AO9" s="21">
        <f>IF(AO$3&lt;'Depr. Rate'!$B$1,('Depr. Rate'!$B$3*'LGE Meters Schedule'!K9)/12,IF(K9=0,J9/2*'Depr. Rate'!$C$3/12,('Depr. Rate'!$C$3*'LGE Meters Schedule'!K9)/12))</f>
        <v>24.084379000000002</v>
      </c>
      <c r="AP9" s="21">
        <f>IF(AP$3&lt;'Depr. Rate'!$B$1,('Depr. Rate'!$B$3*'LGE Meters Schedule'!L9)/12,IF(L9=0,K9/2*'Depr. Rate'!$C$3/12,('Depr. Rate'!$C$3*'LGE Meters Schedule'!L9)/12))</f>
        <v>24.084379000000002</v>
      </c>
      <c r="AQ9" s="21">
        <f>IF(AQ$3&lt;'Depr. Rate'!$B$1,('Depr. Rate'!$B$3*'LGE Meters Schedule'!M9)/12,IF(M9=0,L9/2*'Depr. Rate'!$C$3/12,('Depr. Rate'!$C$3*'LGE Meters Schedule'!M9)/12))</f>
        <v>24.084379000000002</v>
      </c>
      <c r="AR9" s="21">
        <f>IF(AR$3&lt;'Depr. Rate'!$B$1,('Depr. Rate'!$B$3*'LGE Meters Schedule'!N9)/12,IF(N9=0,M9/2*'Depr. Rate'!$C$3/12,('Depr. Rate'!$C$3*'LGE Meters Schedule'!N9)/12))</f>
        <v>24.084379000000002</v>
      </c>
      <c r="AS9" s="21">
        <f>IF(AS$3&lt;'Depr. Rate'!$B$1,('Depr. Rate'!$B$3*'LGE Meters Schedule'!O9)/12,IF(O9=0,N9/2*'Depr. Rate'!$C$3/12,('Depr. Rate'!$C$3*'LGE Meters Schedule'!O9)/12))</f>
        <v>24.084379000000002</v>
      </c>
      <c r="AT9" s="21">
        <f>IF(AT$3&lt;'Depr. Rate'!$B$1,('Depr. Rate'!$B$3*'LGE Meters Schedule'!P9)/12,IF(P9=0,O9/2*'Depr. Rate'!$C$3/12,('Depr. Rate'!$C$3*'LGE Meters Schedule'!P9)/12))</f>
        <v>24.084379000000002</v>
      </c>
      <c r="AU9" s="21">
        <f>IF(AU$3&lt;'Depr. Rate'!$B$1,('Depr. Rate'!$B$3*'LGE Meters Schedule'!Q9)/12,IF(Q9=0,P9/2*'Depr. Rate'!$C$3/12,('Depr. Rate'!$C$3*'LGE Meters Schedule'!Q9)/12))</f>
        <v>24.084379000000002</v>
      </c>
      <c r="AV9" s="21">
        <f>IF(AV$3&lt;'Depr. Rate'!$B$1,('Depr. Rate'!$B$3*'LGE Meters Schedule'!R9)/12,IF(R9=0,Q9/2*'Depr. Rate'!$C$3/12,('Depr. Rate'!$C$3*'LGE Meters Schedule'!R9)/12))</f>
        <v>24.084379000000002</v>
      </c>
      <c r="AW9" s="21">
        <f>IF(AW$3&lt;'Depr. Rate'!$B$1,('Depr. Rate'!$B$3*'LGE Meters Schedule'!S9)/12,IF(S9=0,R9/2*'Depr. Rate'!$C$3/12,('Depr. Rate'!$C$3*'LGE Meters Schedule'!S9)/12))</f>
        <v>24.084379000000002</v>
      </c>
      <c r="AX9" s="21">
        <f>IF(AX$3&lt;'Depr. Rate'!$B$1,('Depr. Rate'!$B$3*'LGE Meters Schedule'!T9)/12,IF(T9=0,S9/2*'Depr. Rate'!$C$3/12,('Depr. Rate'!$C$3*'LGE Meters Schedule'!T9)/12))</f>
        <v>11.496587987521885</v>
      </c>
      <c r="AY9" s="21">
        <f>IF(AY$3&lt;'Depr. Rate'!$B$1,('Depr. Rate'!$B$3*'LGE Meters Schedule'!U9)/12,IF(U9=0,T9/2*'Depr. Rate'!$C$3/12,('Depr. Rate'!$C$3*'LGE Meters Schedule'!U9)/12))</f>
        <v>0</v>
      </c>
      <c r="AZ9" s="21">
        <f>IF(AZ$3&lt;'Depr. Rate'!$B$1,('Depr. Rate'!$B$3*'LGE Meters Schedule'!V9)/12,IF(V9=0,U9/2*'Depr. Rate'!$C$3/12,('Depr. Rate'!$C$3*'LGE Meters Schedule'!V9)/12))</f>
        <v>0</v>
      </c>
      <c r="BA9" s="21">
        <f>IF(BA$3&lt;'Depr. Rate'!$B$1,('Depr. Rate'!$B$3*'LGE Meters Schedule'!W9)/12,IF(W9=0,V9/2*'Depr. Rate'!$C$3/12,('Depr. Rate'!$C$3*'LGE Meters Schedule'!W9)/12))</f>
        <v>0</v>
      </c>
      <c r="BB9" s="21">
        <f>IF(BB$3&lt;'Depr. Rate'!$B$1,('Depr. Rate'!$B$3*'LGE Meters Schedule'!X9)/12,IF(X9=0,W9/2*'Depr. Rate'!$C$3/12,('Depr. Rate'!$C$3*'LGE Meters Schedule'!X9)/12))</f>
        <v>0</v>
      </c>
      <c r="BC9" s="21">
        <f>IF(BC$3&lt;'Depr. Rate'!$B$1,('Depr. Rate'!$B$3*'LGE Meters Schedule'!Y9)/12,IF(Y9=0,X9/2*'Depr. Rate'!$C$3/12,('Depr. Rate'!$C$3*'LGE Meters Schedule'!Y9)/12))</f>
        <v>0</v>
      </c>
      <c r="BD9" s="21">
        <f>IF(BD$3&lt;'Depr. Rate'!$B$1,('Depr. Rate'!$B$3*'LGE Meters Schedule'!Z9)/12,IF(Z9=0,Y9/2*'Depr. Rate'!$C$3/12,('Depr. Rate'!$C$3*'LGE Meters Schedule'!Z9)/12))</f>
        <v>0</v>
      </c>
      <c r="BE9" s="21">
        <f>IF(BE$3&lt;'Depr. Rate'!$B$1,('Depr. Rate'!$B$3*'LGE Meters Schedule'!AA9)/12,IF(AA9=0,Z9/2*'Depr. Rate'!$C$3/12,('Depr. Rate'!$C$3*'LGE Meters Schedule'!AA9)/12))</f>
        <v>0</v>
      </c>
      <c r="BF9" s="21">
        <f>IF(BF$3&lt;'Depr. Rate'!$B$1,('Depr. Rate'!$B$3*'LGE Meters Schedule'!AB9)/12,IF(AB9=0,AA9/2*'Depr. Rate'!$C$3/12,('Depr. Rate'!$C$3*'LGE Meters Schedule'!AB9)/12))</f>
        <v>0</v>
      </c>
      <c r="BG9" s="21">
        <f>IF(BG$3&lt;'Depr. Rate'!$B$1,('Depr. Rate'!$B$3*'LGE Meters Schedule'!AC9)/12,IF(AC9=0,AB9/2*'Depr. Rate'!$C$3/12,('Depr. Rate'!$C$3*'LGE Meters Schedule'!AC9)/12))</f>
        <v>0</v>
      </c>
      <c r="BH9" s="21">
        <f>IF(BH$3&lt;'Depr. Rate'!$B$1,('Depr. Rate'!$B$3*'LGE Meters Schedule'!AD9)/12,IF(AD9=0,AC9/2*'Depr. Rate'!$C$3/12,('Depr. Rate'!$C$3*'LGE Meters Schedule'!AD9)/12))</f>
        <v>0</v>
      </c>
      <c r="BI9" s="21">
        <f>IF(BI$3&lt;'Depr. Rate'!$B$1,('Depr. Rate'!$B$3*'LGE Meters Schedule'!AE9)/12,IF(AE9=0,AD9/2*'Depr. Rate'!$C$3/12,('Depr. Rate'!$C$3*'LGE Meters Schedule'!AE9)/12))</f>
        <v>0</v>
      </c>
      <c r="BJ9" s="21">
        <f>IF(BJ$3&lt;'Depr. Rate'!$B$1,('Depr. Rate'!$B$3*'LGE Meters Schedule'!AF9)/12,IF(AF9=0,AE9/2*'Depr. Rate'!$C$3/12,('Depr. Rate'!$C$3*'LGE Meters Schedule'!AF9)/12))</f>
        <v>0</v>
      </c>
      <c r="BK9" s="21">
        <f>IF(BK$3&lt;'Depr. Rate'!$B$1,('Depr. Rate'!$B$3*'LGE Meters Schedule'!AG9)/12,IF(AG9=0,AF9/2*'Depr. Rate'!$C$3/12,('Depr. Rate'!$C$3*'LGE Meters Schedule'!AG9)/12))</f>
        <v>0</v>
      </c>
      <c r="BL9" s="21">
        <f>IF(BL$3&lt;'Depr. Rate'!$B$1,('Depr. Rate'!$B$3*'LGE Meters Schedule'!AH9)/12,IF(AH9=0,AG9/2*'Depr. Rate'!$C$3/12,('Depr. Rate'!$C$3*'LGE Meters Schedule'!AH9)/12))</f>
        <v>0</v>
      </c>
      <c r="BM9" s="21">
        <f>IF(BM$3&lt;'Depr. Rate'!$B$1,('Depr. Rate'!$B$3*'LGE Meters Schedule'!AI9)/12,IF(AI9=0,AH9/2*'Depr. Rate'!$C$3/12,('Depr. Rate'!$C$3*'LGE Meters Schedule'!AI9)/12))</f>
        <v>0</v>
      </c>
      <c r="BN9" s="21">
        <f>IF(BN$3&lt;'Depr. Rate'!$B$1,('Depr. Rate'!$B$3*'LGE Meters Schedule'!AJ9)/12,IF(AJ9=0,AI9/2*'Depr. Rate'!$C$3/12,('Depr. Rate'!$C$3*'LGE Meters Schedule'!AJ9)/12))</f>
        <v>0</v>
      </c>
      <c r="BO9" s="21">
        <f>IF(BO$3&lt;'Depr. Rate'!$B$1,('Depr. Rate'!$B$3*'LGE Meters Schedule'!AK9)/12,IF(AK9=0,AJ9/2*'Depr. Rate'!$C$3/12,('Depr. Rate'!$C$3*'LGE Meters Schedule'!AK9)/12))</f>
        <v>0</v>
      </c>
      <c r="BQ9" s="6">
        <f>IF(BQ$3=$BQ$3,$G9+AM9,IF(VLOOKUP($D9,'LGE Retirements'!$A$4:$C$49,3,FALSE)='LGE Meters Schedule'!BQ$3,'LGE Meters Schedule'!BP9+AM9-$F9,SUM(BP9,AM9)))</f>
        <v>9253.2932053441</v>
      </c>
      <c r="BR9" s="6">
        <f>IF(BR$3=$BQ$3,$G9+AN9,IF(VLOOKUP($D9,'LGE Retirements'!$A$4:$C$49,3,FALSE)='LGE Meters Schedule'!BR$3,'LGE Meters Schedule'!BQ9+AN9-$F9,SUM(BQ9,AN9)))</f>
        <v>9277.3775843440999</v>
      </c>
      <c r="BS9" s="6">
        <f>IF(BS$3=$BQ$3,$G9+AO9,IF(VLOOKUP($D9,'LGE Retirements'!$A$4:$C$49,3,FALSE)='LGE Meters Schedule'!BS$3,'LGE Meters Schedule'!BR9+AO9-$F9,SUM(BR9,AO9)))</f>
        <v>9301.4619633440998</v>
      </c>
      <c r="BT9" s="6">
        <f>IF(BT$3=$BQ$3,$G9+AP9,IF(VLOOKUP($D9,'LGE Retirements'!$A$4:$C$49,3,FALSE)='LGE Meters Schedule'!BT$3,'LGE Meters Schedule'!BS9+AP9-$F9,SUM(BS9,AP9)))</f>
        <v>9325.5463423440997</v>
      </c>
      <c r="BU9" s="6">
        <f>IF(BU$3=$BQ$3,$G9+AQ9,IF(VLOOKUP($D9,'LGE Retirements'!$A$4:$C$49,3,FALSE)='LGE Meters Schedule'!BU$3,'LGE Meters Schedule'!BT9+AQ9-$F9,SUM(BT9,AQ9)))</f>
        <v>9349.6307213440996</v>
      </c>
      <c r="BV9" s="6">
        <f>IF(BV$3=$BQ$3,$G9+AR9,IF(VLOOKUP($D9,'LGE Retirements'!$A$4:$C$49,3,FALSE)='LGE Meters Schedule'!BV$3,'LGE Meters Schedule'!BU9+AR9-$F9,SUM(BU9,AR9)))</f>
        <v>9373.7151003440995</v>
      </c>
      <c r="BW9" s="6">
        <f>IF(BW$3=$BQ$3,$G9+AS9,IF(VLOOKUP($D9,'LGE Retirements'!$A$4:$C$49,3,FALSE)='LGE Meters Schedule'!BW$3,'LGE Meters Schedule'!BV9+AS9-$F9,SUM(BV9,AS9)))</f>
        <v>9397.7994793440994</v>
      </c>
      <c r="BX9" s="6">
        <f>IF(BX$3=$BQ$3,$G9+AT9,IF(VLOOKUP($D9,'LGE Retirements'!$A$4:$C$49,3,FALSE)='LGE Meters Schedule'!BX$3,'LGE Meters Schedule'!BW9+AT9-$F9,SUM(BW9,AT9)))</f>
        <v>9421.8838583440993</v>
      </c>
      <c r="BY9" s="6">
        <f>IF(BY$3=$BQ$3,$G9+AU9,IF(VLOOKUP($D9,'LGE Retirements'!$A$4:$C$49,3,FALSE)='LGE Meters Schedule'!BY$3,'LGE Meters Schedule'!BX9+AU9-$F9,SUM(BX9,AU9)))</f>
        <v>9445.9682373440992</v>
      </c>
      <c r="BZ9" s="6">
        <f>IF(BZ$3=$BQ$3,$G9+AV9,IF(VLOOKUP($D9,'LGE Retirements'!$A$4:$C$49,3,FALSE)='LGE Meters Schedule'!BZ$3,'LGE Meters Schedule'!BY9+AV9-$F9,SUM(BY9,AV9)))</f>
        <v>9470.0526163440991</v>
      </c>
      <c r="CA9" s="6">
        <f>IF(CA$3=$BQ$3,$G9+AW9,IF(VLOOKUP($D9,'LGE Retirements'!$A$4:$C$49,3,FALSE)='LGE Meters Schedule'!CA$3,'LGE Meters Schedule'!BZ9+AW9-$F9,SUM(BZ9,AW9)))</f>
        <v>9494.136995344099</v>
      </c>
      <c r="CB9" s="6">
        <f>IF(CB$3=$BQ$3,$G9+AX9,IF(VLOOKUP($D9,'LGE Retirements'!$A$4:$C$49,3,FALSE)='LGE Meters Schedule'!CB$3,'LGE Meters Schedule'!CA9+AX9-$F9,SUM(CA9,AX9)))</f>
        <v>-392.05641666837982</v>
      </c>
      <c r="CC9" s="6">
        <f>IF(CC$3=$BQ$3,$G9+AY9,IF(VLOOKUP($D9,'LGE Retirements'!$A$4:$C$49,3,FALSE)='LGE Meters Schedule'!CC$3,'LGE Meters Schedule'!CB9+AY9-$F9,SUM(CB9,AY9)))</f>
        <v>-392.05641666837982</v>
      </c>
      <c r="CD9" s="6">
        <f>IF(CD$3=$BQ$3,$G9+AZ9,IF(VLOOKUP($D9,'LGE Retirements'!$A$4:$C$49,3,FALSE)='LGE Meters Schedule'!CD$3,'LGE Meters Schedule'!CC9+AZ9-$F9,SUM(CC9,AZ9)))</f>
        <v>-392.05641666837982</v>
      </c>
      <c r="CE9" s="6">
        <f>IF(CE$3=$BQ$3,$G9+BA9,IF(VLOOKUP($D9,'LGE Retirements'!$A$4:$C$49,3,FALSE)='LGE Meters Schedule'!CE$3,'LGE Meters Schedule'!CD9+BA9-$F9,SUM(CD9,BA9)))</f>
        <v>-392.05641666837982</v>
      </c>
      <c r="CF9" s="6">
        <f>IF(CF$3=$BQ$3,$G9+BB9,IF(VLOOKUP($D9,'LGE Retirements'!$A$4:$C$49,3,FALSE)='LGE Meters Schedule'!CF$3,'LGE Meters Schedule'!CE9+BB9-$F9,SUM(CE9,BB9)))</f>
        <v>-392.05641666837982</v>
      </c>
      <c r="CG9" s="6">
        <f>IF(CG$3=$BQ$3,$G9+BC9,IF(VLOOKUP($D9,'LGE Retirements'!$A$4:$C$49,3,FALSE)='LGE Meters Schedule'!CG$3,'LGE Meters Schedule'!CF9+BC9-$F9,SUM(CF9,BC9)))</f>
        <v>-392.05641666837982</v>
      </c>
      <c r="CH9" s="6">
        <f>IF(CH$3=$BQ$3,$G9+BD9,IF(VLOOKUP($D9,'LGE Retirements'!$A$4:$C$49,3,FALSE)='LGE Meters Schedule'!CH$3,'LGE Meters Schedule'!CG9+BD9-$F9,SUM(CG9,BD9)))</f>
        <v>-392.05641666837982</v>
      </c>
      <c r="CI9" s="6">
        <f>IF(CI$3=$BQ$3,$G9+BE9,IF(VLOOKUP($D9,'LGE Retirements'!$A$4:$C$49,3,FALSE)='LGE Meters Schedule'!CI$3,'LGE Meters Schedule'!CH9+BE9-$F9,SUM(CH9,BE9)))</f>
        <v>-392.05641666837982</v>
      </c>
      <c r="CJ9" s="6">
        <f>IF(CJ$3=$BQ$3,$G9+BF9,IF(VLOOKUP($D9,'LGE Retirements'!$A$4:$C$49,3,FALSE)='LGE Meters Schedule'!CJ$3,'LGE Meters Schedule'!CI9+BF9-$F9,SUM(CI9,BF9)))</f>
        <v>-392.05641666837982</v>
      </c>
      <c r="CK9" s="6">
        <f>IF(CK$3=$BQ$3,$G9+BG9,IF(VLOOKUP($D9,'LGE Retirements'!$A$4:$C$49,3,FALSE)='LGE Meters Schedule'!CK$3,'LGE Meters Schedule'!CJ9+BG9-$F9,SUM(CJ9,BG9)))</f>
        <v>-392.05641666837982</v>
      </c>
      <c r="CL9" s="6">
        <f>IF(CL$3=$BQ$3,$G9+BH9,IF(VLOOKUP($D9,'LGE Retirements'!$A$4:$C$49,3,FALSE)='LGE Meters Schedule'!CL$3,'LGE Meters Schedule'!CK9+BH9-$F9,SUM(CK9,BH9)))</f>
        <v>-392.05641666837982</v>
      </c>
      <c r="CM9" s="6">
        <f>IF(CM$3=$BQ$3,$G9+BI9,IF(VLOOKUP($D9,'LGE Retirements'!$A$4:$C$49,3,FALSE)='LGE Meters Schedule'!CM$3,'LGE Meters Schedule'!CL9+BI9-$F9,SUM(CL9,BI9)))</f>
        <v>-392.05641666837982</v>
      </c>
      <c r="CN9" s="6">
        <f>IF(CN$3=$BQ$3,$G9+BJ9,IF(VLOOKUP($D9,'LGE Retirements'!$A$4:$C$49,3,FALSE)='LGE Meters Schedule'!CN$3,'LGE Meters Schedule'!CM9+BJ9-$F9,SUM(CM9,BJ9)))</f>
        <v>-392.05641666837982</v>
      </c>
      <c r="CO9" s="6">
        <f>IF(CO$3=$BQ$3,$G9+BK9,IF(VLOOKUP($D9,'LGE Retirements'!$A$4:$C$49,3,FALSE)='LGE Meters Schedule'!CO$3,'LGE Meters Schedule'!CN9+BK9-$F9,SUM(CN9,BK9)))</f>
        <v>-392.05641666837982</v>
      </c>
      <c r="CP9" s="6">
        <f>IF(CP$3=$BQ$3,$G9+BL9,IF(VLOOKUP($D9,'LGE Retirements'!$A$4:$C$49,3,FALSE)='LGE Meters Schedule'!CP$3,'LGE Meters Schedule'!CO9+BL9-$F9,SUM(CO9,BL9)))</f>
        <v>-392.05641666837982</v>
      </c>
      <c r="CQ9" s="6">
        <f>IF(CQ$3=$BQ$3,$G9+BM9,IF(VLOOKUP($D9,'LGE Retirements'!$A$4:$C$49,3,FALSE)='LGE Meters Schedule'!CQ$3,'LGE Meters Schedule'!CP9+BM9-$F9,SUM(CP9,BM9)))</f>
        <v>-392.05641666837982</v>
      </c>
      <c r="CR9" s="6">
        <f>IF(CR$3=$BQ$3,$G9+BN9,IF(VLOOKUP($D9,'LGE Retirements'!$A$4:$C$49,3,FALSE)='LGE Meters Schedule'!CR$3,'LGE Meters Schedule'!CQ9+BN9-$F9,SUM(CQ9,BN9)))</f>
        <v>-392.05641666837982</v>
      </c>
      <c r="CS9" s="6">
        <f>IF(CS$3=$BQ$3,$G9+BO9,IF(VLOOKUP($D9,'LGE Retirements'!$A$4:$C$49,3,FALSE)='LGE Meters Schedule'!CS$3,'LGE Meters Schedule'!CR9+BO9-$F9,SUM(CR9,BO9)))</f>
        <v>-392.05641666837982</v>
      </c>
      <c r="CT9" s="6">
        <f>IF(CT$3=$BQ$3,$G9,IF(VLOOKUP($D9,'LGE Retirements'!$A$4:$C$49,3,FALSE)='LGE Meters Schedule'!CT$3,'LGE Meters Schedule'!CS9-$F9,SUM(CS9)))</f>
        <v>-392.05641666837982</v>
      </c>
      <c r="CU9" s="6">
        <f>IF(CU$3=$BQ$3,$G9,IF(VLOOKUP($D9,'LGE Retirements'!$A$4:$C$49,3,FALSE)='LGE Meters Schedule'!CU$3,'LGE Meters Schedule'!CT9-$F9,SUM(CT9)))</f>
        <v>-392.05641666837982</v>
      </c>
      <c r="CV9" s="6">
        <f>IF(CV$3=$BQ$3,$G9,IF(VLOOKUP($D9,'LGE Retirements'!$A$4:$C$49,3,FALSE)='LGE Meters Schedule'!CV$3,'LGE Meters Schedule'!CU9-$F9,SUM(CU9)))</f>
        <v>-392.05641666837982</v>
      </c>
      <c r="CW9" s="6">
        <f>IF(CW$3=$BQ$3,$G9,IF(VLOOKUP($D9,'LGE Retirements'!$A$4:$C$49,3,FALSE)='LGE Meters Schedule'!CW$3,'LGE Meters Schedule'!CV9-$F9,SUM(CV9)))</f>
        <v>-392.05641666837982</v>
      </c>
      <c r="CX9" s="6">
        <f>IF(CX$3=$BQ$3,$G9,IF(VLOOKUP($D9,'LGE Retirements'!$A$4:$C$49,3,FALSE)='LGE Meters Schedule'!CX$3,'LGE Meters Schedule'!CW9-$F9,SUM(CW9)))</f>
        <v>-392.05641666837982</v>
      </c>
      <c r="CY9" s="6">
        <f>IF(CY$3=$BQ$3,$G9,IF(VLOOKUP($D9,'LGE Retirements'!$A$4:$C$49,3,FALSE)='LGE Meters Schedule'!CY$3,'LGE Meters Schedule'!CX9-$F9,SUM(CX9)))</f>
        <v>-392.05641666837982</v>
      </c>
      <c r="CZ9" s="6">
        <f>IF(CZ$3=$BQ$3,$G9,IF(VLOOKUP($D9,'LGE Retirements'!$A$4:$C$49,3,FALSE)='LGE Meters Schedule'!CZ$3,'LGE Meters Schedule'!CY9-$F9,SUM(CY9)))</f>
        <v>-392.05641666837982</v>
      </c>
      <c r="DA9" s="6">
        <f>IF(DA$3=$BQ$3,$G9,IF(VLOOKUP($D9,'LGE Retirements'!$A$4:$C$49,3,FALSE)='LGE Meters Schedule'!DA$3,'LGE Meters Schedule'!CZ9-$F9,SUM(CZ9)))</f>
        <v>-392.05641666837982</v>
      </c>
      <c r="DB9" s="6">
        <f>IF(DB$3=$BQ$3,$G9,IF(VLOOKUP($D9,'LGE Retirements'!$A$4:$C$49,3,FALSE)='LGE Meters Schedule'!DB$3,'LGE Meters Schedule'!DA9-$F9,SUM(DA9)))</f>
        <v>-392.05641666837982</v>
      </c>
      <c r="DC9" s="6">
        <f>IF(DC$3=$BQ$3,$G9,IF(VLOOKUP($D9,'LGE Retirements'!$A$4:$C$49,3,FALSE)='LGE Meters Schedule'!DC$3,'LGE Meters Schedule'!DB9-$F9,SUM(DB9)))</f>
        <v>-392.05641666837982</v>
      </c>
      <c r="DD9" s="6">
        <f>IF(DD$3=$BQ$3,$G9,IF(VLOOKUP($D9,'LGE Retirements'!$A$4:$C$49,3,FALSE)='LGE Meters Schedule'!DD$3,'LGE Meters Schedule'!DC9-$F9,SUM(DC9)))</f>
        <v>-392.05641666837982</v>
      </c>
      <c r="DE9" s="6">
        <f>IF(DE$3=$BQ$3,$G9,IF(VLOOKUP($D9,'LGE Retirements'!$A$4:$C$49,3,FALSE)='LGE Meters Schedule'!DE$3,'LGE Meters Schedule'!DD9-$F9,SUM(DD9)))</f>
        <v>-392.05641666837982</v>
      </c>
      <c r="DG9" s="8">
        <f t="shared" si="0"/>
        <v>644.39679465590052</v>
      </c>
      <c r="DH9" s="8">
        <f t="shared" si="1"/>
        <v>620.31241565590062</v>
      </c>
      <c r="DI9" s="8">
        <f t="shared" si="2"/>
        <v>596.22803665590072</v>
      </c>
      <c r="DJ9" s="8">
        <f t="shared" si="3"/>
        <v>572.14365765590082</v>
      </c>
      <c r="DK9" s="8">
        <f t="shared" si="4"/>
        <v>548.05927865590093</v>
      </c>
      <c r="DL9" s="8">
        <f t="shared" si="5"/>
        <v>523.97489965590103</v>
      </c>
      <c r="DM9" s="8">
        <f t="shared" si="6"/>
        <v>499.89052065590113</v>
      </c>
      <c r="DN9" s="8">
        <f t="shared" si="7"/>
        <v>475.80614165590123</v>
      </c>
      <c r="DO9" s="8">
        <f t="shared" si="8"/>
        <v>451.72176265590133</v>
      </c>
      <c r="DP9" s="8">
        <f t="shared" si="9"/>
        <v>427.63738365590143</v>
      </c>
      <c r="DQ9" s="8">
        <f t="shared" si="10"/>
        <v>403.55300465590153</v>
      </c>
      <c r="DR9" s="8">
        <f t="shared" si="11"/>
        <v>392.05641666837982</v>
      </c>
      <c r="DS9" s="8">
        <f t="shared" si="12"/>
        <v>392.05641666837982</v>
      </c>
      <c r="DT9" s="8">
        <f t="shared" si="13"/>
        <v>392.05641666837982</v>
      </c>
      <c r="DU9" s="8">
        <f t="shared" si="14"/>
        <v>392.05641666837982</v>
      </c>
      <c r="DV9" s="8">
        <f t="shared" si="15"/>
        <v>392.05641666837982</v>
      </c>
      <c r="DW9" s="8">
        <f t="shared" si="16"/>
        <v>392.05641666837982</v>
      </c>
      <c r="DX9" s="8">
        <f t="shared" si="17"/>
        <v>392.05641666837982</v>
      </c>
      <c r="DY9" s="8">
        <f t="shared" si="18"/>
        <v>392.05641666837982</v>
      </c>
      <c r="DZ9" s="8">
        <f t="shared" si="19"/>
        <v>392.05641666837982</v>
      </c>
      <c r="EA9" s="8">
        <f t="shared" si="20"/>
        <v>392.05641666837982</v>
      </c>
      <c r="EB9" s="8">
        <f t="shared" si="21"/>
        <v>392.05641666837982</v>
      </c>
      <c r="EC9" s="8">
        <f t="shared" si="22"/>
        <v>392.05641666837982</v>
      </c>
      <c r="ED9" s="8">
        <f t="shared" si="23"/>
        <v>392.05641666837982</v>
      </c>
      <c r="EE9" s="8">
        <f t="shared" si="24"/>
        <v>392.05641666837982</v>
      </c>
      <c r="EF9" s="8">
        <f t="shared" si="25"/>
        <v>392.05641666837982</v>
      </c>
      <c r="EG9" s="8">
        <f t="shared" si="26"/>
        <v>392.05641666837982</v>
      </c>
      <c r="EH9" s="8">
        <f t="shared" si="27"/>
        <v>392.05641666837982</v>
      </c>
      <c r="EI9" s="8">
        <f t="shared" si="28"/>
        <v>392.05641666837982</v>
      </c>
      <c r="EJ9" s="8">
        <f t="shared" si="30"/>
        <v>392.05641666837982</v>
      </c>
      <c r="EK9" s="8">
        <f t="shared" si="31"/>
        <v>392.05641666837982</v>
      </c>
      <c r="EL9" s="8">
        <f t="shared" si="32"/>
        <v>392.05641666837982</v>
      </c>
      <c r="EM9" s="8">
        <f t="shared" si="33"/>
        <v>392.05641666837982</v>
      </c>
      <c r="EN9" s="8">
        <f t="shared" si="34"/>
        <v>392.05641666837982</v>
      </c>
      <c r="EO9" s="8">
        <f t="shared" si="35"/>
        <v>392.05641666837982</v>
      </c>
      <c r="EP9" s="8">
        <f t="shared" si="36"/>
        <v>392.05641666837982</v>
      </c>
      <c r="EQ9" s="8">
        <f t="shared" si="37"/>
        <v>392.05641666837982</v>
      </c>
      <c r="ER9" s="8">
        <f t="shared" si="38"/>
        <v>392.05641666837982</v>
      </c>
      <c r="ES9" s="8">
        <f t="shared" si="39"/>
        <v>392.05641666837982</v>
      </c>
      <c r="ET9" s="8">
        <f t="shared" si="40"/>
        <v>392.05641666837982</v>
      </c>
      <c r="EU9" s="8">
        <f t="shared" si="41"/>
        <v>392.05641666837982</v>
      </c>
    </row>
    <row r="10" spans="1:151" x14ac:dyDescent="0.25">
      <c r="A10" s="4" t="s">
        <v>33</v>
      </c>
      <c r="B10" s="4" t="s">
        <v>2</v>
      </c>
      <c r="C10" s="4" t="s">
        <v>4</v>
      </c>
      <c r="D10" s="7">
        <v>1976</v>
      </c>
      <c r="E10" s="24">
        <f>IFERROR(VLOOKUP(D10,'LGE Retirements'!$A$4:$C$49,3,FALSE),"N/A")</f>
        <v>42917</v>
      </c>
      <c r="F10" s="5">
        <v>255325.71</v>
      </c>
      <c r="G10" s="5">
        <v>236663.80066067399</v>
      </c>
      <c r="H10" s="5"/>
      <c r="I10" s="6">
        <f>IF(I$3=$I$3,F10,IF(VLOOKUP($D10,'LGE Retirements'!$A$4:$C$49,3,FALSE)='LGE Meters Schedule'!I$3,'LGE Meters Schedule'!G10-'LGE Meters Schedule'!$F10,G10))</f>
        <v>255325.71</v>
      </c>
      <c r="J10" s="6">
        <f>IF(J$3=$I$3,G10,IF(VLOOKUP($D10,'LGE Retirements'!$A$4:$C$49,3,FALSE)='LGE Meters Schedule'!J$3,'LGE Meters Schedule'!I10-'LGE Meters Schedule'!$F10,I10))</f>
        <v>255325.71</v>
      </c>
      <c r="K10" s="6">
        <f>IF(K$3=$I$3,I10,IF(VLOOKUP($D10,'LGE Retirements'!$A$4:$C$49,3,FALSE)='LGE Meters Schedule'!K$3,'LGE Meters Schedule'!J10-'LGE Meters Schedule'!$F10,J10))</f>
        <v>255325.71</v>
      </c>
      <c r="L10" s="6">
        <f>IF(L$3=$I$3,J10,IF(VLOOKUP($D10,'LGE Retirements'!$A$4:$C$49,3,FALSE)='LGE Meters Schedule'!L$3,'LGE Meters Schedule'!K10-'LGE Meters Schedule'!$F10,K10))</f>
        <v>255325.71</v>
      </c>
      <c r="M10" s="6">
        <f>IF(M$3=$I$3,K10,IF(VLOOKUP($D10,'LGE Retirements'!$A$4:$C$49,3,FALSE)='LGE Meters Schedule'!M$3,'LGE Meters Schedule'!L10-'LGE Meters Schedule'!$F10,L10))</f>
        <v>255325.71</v>
      </c>
      <c r="N10" s="6">
        <f>IF(N$3=$I$3,L10,IF(VLOOKUP($D10,'LGE Retirements'!$A$4:$C$49,3,FALSE)='LGE Meters Schedule'!N$3,'LGE Meters Schedule'!M10-'LGE Meters Schedule'!$F10,M10))</f>
        <v>255325.71</v>
      </c>
      <c r="O10" s="6">
        <f>IF(O$3=$I$3,M10,IF(VLOOKUP($D10,'LGE Retirements'!$A$4:$C$49,3,FALSE)='LGE Meters Schedule'!O$3,'LGE Meters Schedule'!N10-'LGE Meters Schedule'!$F10,N10))</f>
        <v>255325.71</v>
      </c>
      <c r="P10" s="6">
        <f>IF(P$3=$I$3,N10,IF(VLOOKUP($D10,'LGE Retirements'!$A$4:$C$49,3,FALSE)='LGE Meters Schedule'!P$3,'LGE Meters Schedule'!O10-'LGE Meters Schedule'!$F10,O10))</f>
        <v>255325.71</v>
      </c>
      <c r="Q10" s="6">
        <f>IF(Q$3=$I$3,O10,IF(VLOOKUP($D10,'LGE Retirements'!$A$4:$C$49,3,FALSE)='LGE Meters Schedule'!Q$3,'LGE Meters Schedule'!P10-'LGE Meters Schedule'!$F10,P10))</f>
        <v>255325.71</v>
      </c>
      <c r="R10" s="6">
        <f>IF(R$3=$I$3,P10,IF(VLOOKUP($D10,'LGE Retirements'!$A$4:$C$49,3,FALSE)='LGE Meters Schedule'!R$3,'LGE Meters Schedule'!Q10-'LGE Meters Schedule'!$F10,Q10))</f>
        <v>255325.71</v>
      </c>
      <c r="S10" s="6">
        <f>IF(S$3=$I$3,Q10,IF(VLOOKUP($D10,'LGE Retirements'!$A$4:$C$49,3,FALSE)='LGE Meters Schedule'!S$3,'LGE Meters Schedule'!R10-'LGE Meters Schedule'!$F10,R10))</f>
        <v>255325.71</v>
      </c>
      <c r="T10" s="6">
        <f>IF(T$3=$I$3,R10,IF(VLOOKUP($D10,'LGE Retirements'!$A$4:$C$49,3,FALSE)='LGE Meters Schedule'!T$3,'LGE Meters Schedule'!S10-'LGE Meters Schedule'!$F10,S10))</f>
        <v>0</v>
      </c>
      <c r="U10" s="6">
        <f>IF(U$3=$I$3,S10,IF(VLOOKUP($D10,'LGE Retirements'!$A$4:$C$49,3,FALSE)='LGE Meters Schedule'!U$3,'LGE Meters Schedule'!T10-'LGE Meters Schedule'!$F10,T10))</f>
        <v>0</v>
      </c>
      <c r="V10" s="6">
        <f>IF(V$3=$I$3,T10,IF(VLOOKUP($D10,'LGE Retirements'!$A$4:$C$49,3,FALSE)='LGE Meters Schedule'!V$3,'LGE Meters Schedule'!U10-'LGE Meters Schedule'!$F10,U10))</f>
        <v>0</v>
      </c>
      <c r="W10" s="6">
        <f>IF(W$3=$I$3,U10,IF(VLOOKUP($D10,'LGE Retirements'!$A$4:$C$49,3,FALSE)='LGE Meters Schedule'!W$3,'LGE Meters Schedule'!V10-'LGE Meters Schedule'!$F10,V10))</f>
        <v>0</v>
      </c>
      <c r="X10" s="6">
        <f>IF(X$3=$I$3,V10,IF(VLOOKUP($D10,'LGE Retirements'!$A$4:$C$49,3,FALSE)='LGE Meters Schedule'!X$3,'LGE Meters Schedule'!W10-'LGE Meters Schedule'!$F10,W10))</f>
        <v>0</v>
      </c>
      <c r="Y10" s="6">
        <f>IF(Y$3=$I$3,W10,IF(VLOOKUP($D10,'LGE Retirements'!$A$4:$C$49,3,FALSE)='LGE Meters Schedule'!Y$3,'LGE Meters Schedule'!X10-'LGE Meters Schedule'!$F10,X10))</f>
        <v>0</v>
      </c>
      <c r="Z10" s="6">
        <f>IF(Z$3=$I$3,X10,IF(VLOOKUP($D10,'LGE Retirements'!$A$4:$C$49,3,FALSE)='LGE Meters Schedule'!Z$3,'LGE Meters Schedule'!Y10-'LGE Meters Schedule'!$F10,Y10))</f>
        <v>0</v>
      </c>
      <c r="AA10" s="6">
        <f>IF(AA$3=$I$3,Y10,IF(VLOOKUP($D10,'LGE Retirements'!$A$4:$C$49,3,FALSE)='LGE Meters Schedule'!AA$3,'LGE Meters Schedule'!Z10-'LGE Meters Schedule'!$F10,Z10))</f>
        <v>0</v>
      </c>
      <c r="AB10" s="6">
        <f>IF(AB$3=$I$3,Z10,IF(VLOOKUP($D10,'LGE Retirements'!$A$4:$C$49,3,FALSE)='LGE Meters Schedule'!AB$3,'LGE Meters Schedule'!AA10-'LGE Meters Schedule'!$F10,AA10))</f>
        <v>0</v>
      </c>
      <c r="AC10" s="6">
        <f>IF(AC$3=$I$3,AA10,IF(VLOOKUP($D10,'LGE Retirements'!$A$4:$C$49,3,FALSE)='LGE Meters Schedule'!AC$3,'LGE Meters Schedule'!AB10-'LGE Meters Schedule'!$F10,AB10))</f>
        <v>0</v>
      </c>
      <c r="AD10" s="6">
        <f>IF(AD$3=$I$3,AB10,IF(VLOOKUP($D10,'LGE Retirements'!$A$4:$C$49,3,FALSE)='LGE Meters Schedule'!AD$3,'LGE Meters Schedule'!AC10-'LGE Meters Schedule'!$F10,AC10))</f>
        <v>0</v>
      </c>
      <c r="AE10" s="6">
        <f>IF(AE$3=$I$3,AC10,IF(VLOOKUP($D10,'LGE Retirements'!$A$4:$C$49,3,FALSE)='LGE Meters Schedule'!AE$3,'LGE Meters Schedule'!AD10-'LGE Meters Schedule'!$F10,AD10))</f>
        <v>0</v>
      </c>
      <c r="AF10" s="6">
        <f>IF(AF$3=$I$3,AD10,IF(VLOOKUP($D10,'LGE Retirements'!$A$4:$C$49,3,FALSE)='LGE Meters Schedule'!AF$3,'LGE Meters Schedule'!AE10-'LGE Meters Schedule'!$F10,AE10))</f>
        <v>0</v>
      </c>
      <c r="AG10" s="6">
        <f>IF(AG$3=$I$3,AE10,IF(VLOOKUP($D10,'LGE Retirements'!$A$4:$C$49,3,FALSE)='LGE Meters Schedule'!AG$3,'LGE Meters Schedule'!AF10-'LGE Meters Schedule'!$F10,AF10))</f>
        <v>0</v>
      </c>
      <c r="AH10" s="6">
        <f>IF(AH$3=$I$3,AF10,IF(VLOOKUP($D10,'LGE Retirements'!$A$4:$C$49,3,FALSE)='LGE Meters Schedule'!AH$3,'LGE Meters Schedule'!AG10-'LGE Meters Schedule'!$F10,AG10))</f>
        <v>0</v>
      </c>
      <c r="AI10" s="6">
        <f>IF(AI$3=$I$3,AG10,IF(VLOOKUP($D10,'LGE Retirements'!$A$4:$C$49,3,FALSE)='LGE Meters Schedule'!AI$3,'LGE Meters Schedule'!AH10-'LGE Meters Schedule'!$F10,AH10))</f>
        <v>0</v>
      </c>
      <c r="AJ10" s="6">
        <f>IF(AJ$3=$I$3,AH10,IF(VLOOKUP($D10,'LGE Retirements'!$A$4:$C$49,3,FALSE)='LGE Meters Schedule'!AJ$3,'LGE Meters Schedule'!AI10-'LGE Meters Schedule'!$F10,AI10))</f>
        <v>0</v>
      </c>
      <c r="AK10" s="6">
        <f>IF(AK$3=$I$3,AI10,IF(VLOOKUP($D10,'LGE Retirements'!$A$4:$C$49,3,FALSE)='LGE Meters Schedule'!AK$3,'LGE Meters Schedule'!AJ10-'LGE Meters Schedule'!$F10,AJ10))</f>
        <v>0</v>
      </c>
      <c r="AM10" s="21">
        <f>IF(AM$3&lt;'Depr. Rate'!$B$1,('Depr. Rate'!$B$3*'LGE Meters Schedule'!I10)/12,IF(I10=0,H10/2*'Depr. Rate'!$C$3/12,('Depr. Rate'!$C$3*'LGE Meters Schedule'!I10)/12))</f>
        <v>621.29256099999998</v>
      </c>
      <c r="AN10" s="21">
        <f>IF(AN$3&lt;'Depr. Rate'!$B$1,('Depr. Rate'!$B$3*'LGE Meters Schedule'!J10)/12,IF(J10=0,I10/2*'Depr. Rate'!$C$3/12,('Depr. Rate'!$C$3*'LGE Meters Schedule'!J10)/12))</f>
        <v>621.29256099999998</v>
      </c>
      <c r="AO10" s="21">
        <f>IF(AO$3&lt;'Depr. Rate'!$B$1,('Depr. Rate'!$B$3*'LGE Meters Schedule'!K10)/12,IF(K10=0,J10/2*'Depr. Rate'!$C$3/12,('Depr. Rate'!$C$3*'LGE Meters Schedule'!K10)/12))</f>
        <v>621.29256099999998</v>
      </c>
      <c r="AP10" s="21">
        <f>IF(AP$3&lt;'Depr. Rate'!$B$1,('Depr. Rate'!$B$3*'LGE Meters Schedule'!L10)/12,IF(L10=0,K10/2*'Depr. Rate'!$C$3/12,('Depr. Rate'!$C$3*'LGE Meters Schedule'!L10)/12))</f>
        <v>621.29256099999998</v>
      </c>
      <c r="AQ10" s="21">
        <f>IF(AQ$3&lt;'Depr. Rate'!$B$1,('Depr. Rate'!$B$3*'LGE Meters Schedule'!M10)/12,IF(M10=0,L10/2*'Depr. Rate'!$C$3/12,('Depr. Rate'!$C$3*'LGE Meters Schedule'!M10)/12))</f>
        <v>621.29256099999998</v>
      </c>
      <c r="AR10" s="21">
        <f>IF(AR$3&lt;'Depr. Rate'!$B$1,('Depr. Rate'!$B$3*'LGE Meters Schedule'!N10)/12,IF(N10=0,M10/2*'Depr. Rate'!$C$3/12,('Depr. Rate'!$C$3*'LGE Meters Schedule'!N10)/12))</f>
        <v>621.29256099999998</v>
      </c>
      <c r="AS10" s="21">
        <f>IF(AS$3&lt;'Depr. Rate'!$B$1,('Depr. Rate'!$B$3*'LGE Meters Schedule'!O10)/12,IF(O10=0,N10/2*'Depr. Rate'!$C$3/12,('Depr. Rate'!$C$3*'LGE Meters Schedule'!O10)/12))</f>
        <v>621.29256099999998</v>
      </c>
      <c r="AT10" s="21">
        <f>IF(AT$3&lt;'Depr. Rate'!$B$1,('Depr. Rate'!$B$3*'LGE Meters Schedule'!P10)/12,IF(P10=0,O10/2*'Depr. Rate'!$C$3/12,('Depr. Rate'!$C$3*'LGE Meters Schedule'!P10)/12))</f>
        <v>621.29256099999998</v>
      </c>
      <c r="AU10" s="21">
        <f>IF(AU$3&lt;'Depr. Rate'!$B$1,('Depr. Rate'!$B$3*'LGE Meters Schedule'!Q10)/12,IF(Q10=0,P10/2*'Depr. Rate'!$C$3/12,('Depr. Rate'!$C$3*'LGE Meters Schedule'!Q10)/12))</f>
        <v>621.29256099999998</v>
      </c>
      <c r="AV10" s="21">
        <f>IF(AV$3&lt;'Depr. Rate'!$B$1,('Depr. Rate'!$B$3*'LGE Meters Schedule'!R10)/12,IF(R10=0,Q10/2*'Depr. Rate'!$C$3/12,('Depr. Rate'!$C$3*'LGE Meters Schedule'!R10)/12))</f>
        <v>621.29256099999998</v>
      </c>
      <c r="AW10" s="21">
        <f>IF(AW$3&lt;'Depr. Rate'!$B$1,('Depr. Rate'!$B$3*'LGE Meters Schedule'!S10)/12,IF(S10=0,R10/2*'Depr. Rate'!$C$3/12,('Depr. Rate'!$C$3*'LGE Meters Schedule'!S10)/12))</f>
        <v>621.29256099999998</v>
      </c>
      <c r="AX10" s="21">
        <f>IF(AX$3&lt;'Depr. Rate'!$B$1,('Depr. Rate'!$B$3*'LGE Meters Schedule'!T10)/12,IF(T10=0,S10/2*'Depr. Rate'!$C$3/12,('Depr. Rate'!$C$3*'LGE Meters Schedule'!T10)/12))</f>
        <v>296.57167384425014</v>
      </c>
      <c r="AY10" s="21">
        <f>IF(AY$3&lt;'Depr. Rate'!$B$1,('Depr. Rate'!$B$3*'LGE Meters Schedule'!U10)/12,IF(U10=0,T10/2*'Depr. Rate'!$C$3/12,('Depr. Rate'!$C$3*'LGE Meters Schedule'!U10)/12))</f>
        <v>0</v>
      </c>
      <c r="AZ10" s="21">
        <f>IF(AZ$3&lt;'Depr. Rate'!$B$1,('Depr. Rate'!$B$3*'LGE Meters Schedule'!V10)/12,IF(V10=0,U10/2*'Depr. Rate'!$C$3/12,('Depr. Rate'!$C$3*'LGE Meters Schedule'!V10)/12))</f>
        <v>0</v>
      </c>
      <c r="BA10" s="21">
        <f>IF(BA$3&lt;'Depr. Rate'!$B$1,('Depr. Rate'!$B$3*'LGE Meters Schedule'!W10)/12,IF(W10=0,V10/2*'Depr. Rate'!$C$3/12,('Depr. Rate'!$C$3*'LGE Meters Schedule'!W10)/12))</f>
        <v>0</v>
      </c>
      <c r="BB10" s="21">
        <f>IF(BB$3&lt;'Depr. Rate'!$B$1,('Depr. Rate'!$B$3*'LGE Meters Schedule'!X10)/12,IF(X10=0,W10/2*'Depr. Rate'!$C$3/12,('Depr. Rate'!$C$3*'LGE Meters Schedule'!X10)/12))</f>
        <v>0</v>
      </c>
      <c r="BC10" s="21">
        <f>IF(BC$3&lt;'Depr. Rate'!$B$1,('Depr. Rate'!$B$3*'LGE Meters Schedule'!Y10)/12,IF(Y10=0,X10/2*'Depr. Rate'!$C$3/12,('Depr. Rate'!$C$3*'LGE Meters Schedule'!Y10)/12))</f>
        <v>0</v>
      </c>
      <c r="BD10" s="21">
        <f>IF(BD$3&lt;'Depr. Rate'!$B$1,('Depr. Rate'!$B$3*'LGE Meters Schedule'!Z10)/12,IF(Z10=0,Y10/2*'Depr. Rate'!$C$3/12,('Depr. Rate'!$C$3*'LGE Meters Schedule'!Z10)/12))</f>
        <v>0</v>
      </c>
      <c r="BE10" s="21">
        <f>IF(BE$3&lt;'Depr. Rate'!$B$1,('Depr. Rate'!$B$3*'LGE Meters Schedule'!AA10)/12,IF(AA10=0,Z10/2*'Depr. Rate'!$C$3/12,('Depr. Rate'!$C$3*'LGE Meters Schedule'!AA10)/12))</f>
        <v>0</v>
      </c>
      <c r="BF10" s="21">
        <f>IF(BF$3&lt;'Depr. Rate'!$B$1,('Depr. Rate'!$B$3*'LGE Meters Schedule'!AB10)/12,IF(AB10=0,AA10/2*'Depr. Rate'!$C$3/12,('Depr. Rate'!$C$3*'LGE Meters Schedule'!AB10)/12))</f>
        <v>0</v>
      </c>
      <c r="BG10" s="21">
        <f>IF(BG$3&lt;'Depr. Rate'!$B$1,('Depr. Rate'!$B$3*'LGE Meters Schedule'!AC10)/12,IF(AC10=0,AB10/2*'Depr. Rate'!$C$3/12,('Depr. Rate'!$C$3*'LGE Meters Schedule'!AC10)/12))</f>
        <v>0</v>
      </c>
      <c r="BH10" s="21">
        <f>IF(BH$3&lt;'Depr. Rate'!$B$1,('Depr. Rate'!$B$3*'LGE Meters Schedule'!AD10)/12,IF(AD10=0,AC10/2*'Depr. Rate'!$C$3/12,('Depr. Rate'!$C$3*'LGE Meters Schedule'!AD10)/12))</f>
        <v>0</v>
      </c>
      <c r="BI10" s="21">
        <f>IF(BI$3&lt;'Depr. Rate'!$B$1,('Depr. Rate'!$B$3*'LGE Meters Schedule'!AE10)/12,IF(AE10=0,AD10/2*'Depr. Rate'!$C$3/12,('Depr. Rate'!$C$3*'LGE Meters Schedule'!AE10)/12))</f>
        <v>0</v>
      </c>
      <c r="BJ10" s="21">
        <f>IF(BJ$3&lt;'Depr. Rate'!$B$1,('Depr. Rate'!$B$3*'LGE Meters Schedule'!AF10)/12,IF(AF10=0,AE10/2*'Depr. Rate'!$C$3/12,('Depr. Rate'!$C$3*'LGE Meters Schedule'!AF10)/12))</f>
        <v>0</v>
      </c>
      <c r="BK10" s="21">
        <f>IF(BK$3&lt;'Depr. Rate'!$B$1,('Depr. Rate'!$B$3*'LGE Meters Schedule'!AG10)/12,IF(AG10=0,AF10/2*'Depr. Rate'!$C$3/12,('Depr. Rate'!$C$3*'LGE Meters Schedule'!AG10)/12))</f>
        <v>0</v>
      </c>
      <c r="BL10" s="21">
        <f>IF(BL$3&lt;'Depr. Rate'!$B$1,('Depr. Rate'!$B$3*'LGE Meters Schedule'!AH10)/12,IF(AH10=0,AG10/2*'Depr. Rate'!$C$3/12,('Depr. Rate'!$C$3*'LGE Meters Schedule'!AH10)/12))</f>
        <v>0</v>
      </c>
      <c r="BM10" s="21">
        <f>IF(BM$3&lt;'Depr. Rate'!$B$1,('Depr. Rate'!$B$3*'LGE Meters Schedule'!AI10)/12,IF(AI10=0,AH10/2*'Depr. Rate'!$C$3/12,('Depr. Rate'!$C$3*'LGE Meters Schedule'!AI10)/12))</f>
        <v>0</v>
      </c>
      <c r="BN10" s="21">
        <f>IF(BN$3&lt;'Depr. Rate'!$B$1,('Depr. Rate'!$B$3*'LGE Meters Schedule'!AJ10)/12,IF(AJ10=0,AI10/2*'Depr. Rate'!$C$3/12,('Depr. Rate'!$C$3*'LGE Meters Schedule'!AJ10)/12))</f>
        <v>0</v>
      </c>
      <c r="BO10" s="21">
        <f>IF(BO$3&lt;'Depr. Rate'!$B$1,('Depr. Rate'!$B$3*'LGE Meters Schedule'!AK10)/12,IF(AK10=0,AJ10/2*'Depr. Rate'!$C$3/12,('Depr. Rate'!$C$3*'LGE Meters Schedule'!AK10)/12))</f>
        <v>0</v>
      </c>
      <c r="BQ10" s="6">
        <f>IF(BQ$3=$BQ$3,$G10+AM10,IF(VLOOKUP($D10,'LGE Retirements'!$A$4:$C$49,3,FALSE)='LGE Meters Schedule'!BQ$3,'LGE Meters Schedule'!BP10+AM10-$F10,SUM(BP10,AM10)))</f>
        <v>237285.093221674</v>
      </c>
      <c r="BR10" s="6">
        <f>IF(BR$3=$BQ$3,$G10+AN10,IF(VLOOKUP($D10,'LGE Retirements'!$A$4:$C$49,3,FALSE)='LGE Meters Schedule'!BR$3,'LGE Meters Schedule'!BQ10+AN10-$F10,SUM(BQ10,AN10)))</f>
        <v>237906.38578267401</v>
      </c>
      <c r="BS10" s="6">
        <f>IF(BS$3=$BQ$3,$G10+AO10,IF(VLOOKUP($D10,'LGE Retirements'!$A$4:$C$49,3,FALSE)='LGE Meters Schedule'!BS$3,'LGE Meters Schedule'!BR10+AO10-$F10,SUM(BR10,AO10)))</f>
        <v>238527.67834367402</v>
      </c>
      <c r="BT10" s="6">
        <f>IF(BT$3=$BQ$3,$G10+AP10,IF(VLOOKUP($D10,'LGE Retirements'!$A$4:$C$49,3,FALSE)='LGE Meters Schedule'!BT$3,'LGE Meters Schedule'!BS10+AP10-$F10,SUM(BS10,AP10)))</f>
        <v>239148.97090467403</v>
      </c>
      <c r="BU10" s="6">
        <f>IF(BU$3=$BQ$3,$G10+AQ10,IF(VLOOKUP($D10,'LGE Retirements'!$A$4:$C$49,3,FALSE)='LGE Meters Schedule'!BU$3,'LGE Meters Schedule'!BT10+AQ10-$F10,SUM(BT10,AQ10)))</f>
        <v>239770.26346567404</v>
      </c>
      <c r="BV10" s="6">
        <f>IF(BV$3=$BQ$3,$G10+AR10,IF(VLOOKUP($D10,'LGE Retirements'!$A$4:$C$49,3,FALSE)='LGE Meters Schedule'!BV$3,'LGE Meters Schedule'!BU10+AR10-$F10,SUM(BU10,AR10)))</f>
        <v>240391.55602667405</v>
      </c>
      <c r="BW10" s="6">
        <f>IF(BW$3=$BQ$3,$G10+AS10,IF(VLOOKUP($D10,'LGE Retirements'!$A$4:$C$49,3,FALSE)='LGE Meters Schedule'!BW$3,'LGE Meters Schedule'!BV10+AS10-$F10,SUM(BV10,AS10)))</f>
        <v>241012.84858767406</v>
      </c>
      <c r="BX10" s="6">
        <f>IF(BX$3=$BQ$3,$G10+AT10,IF(VLOOKUP($D10,'LGE Retirements'!$A$4:$C$49,3,FALSE)='LGE Meters Schedule'!BX$3,'LGE Meters Schedule'!BW10+AT10-$F10,SUM(BW10,AT10)))</f>
        <v>241634.14114867407</v>
      </c>
      <c r="BY10" s="6">
        <f>IF(BY$3=$BQ$3,$G10+AU10,IF(VLOOKUP($D10,'LGE Retirements'!$A$4:$C$49,3,FALSE)='LGE Meters Schedule'!BY$3,'LGE Meters Schedule'!BX10+AU10-$F10,SUM(BX10,AU10)))</f>
        <v>242255.43370967408</v>
      </c>
      <c r="BZ10" s="6">
        <f>IF(BZ$3=$BQ$3,$G10+AV10,IF(VLOOKUP($D10,'LGE Retirements'!$A$4:$C$49,3,FALSE)='LGE Meters Schedule'!BZ$3,'LGE Meters Schedule'!BY10+AV10-$F10,SUM(BY10,AV10)))</f>
        <v>242876.72627067409</v>
      </c>
      <c r="CA10" s="6">
        <f>IF(CA$3=$BQ$3,$G10+AW10,IF(VLOOKUP($D10,'LGE Retirements'!$A$4:$C$49,3,FALSE)='LGE Meters Schedule'!CA$3,'LGE Meters Schedule'!BZ10+AW10-$F10,SUM(BZ10,AW10)))</f>
        <v>243498.0188316741</v>
      </c>
      <c r="CB10" s="6">
        <f>IF(CB$3=$BQ$3,$G10+AX10,IF(VLOOKUP($D10,'LGE Retirements'!$A$4:$C$49,3,FALSE)='LGE Meters Schedule'!CB$3,'LGE Meters Schedule'!CA10+AX10-$F10,SUM(CA10,AX10)))</f>
        <v>-11531.119494481653</v>
      </c>
      <c r="CC10" s="6">
        <f>IF(CC$3=$BQ$3,$G10+AY10,IF(VLOOKUP($D10,'LGE Retirements'!$A$4:$C$49,3,FALSE)='LGE Meters Schedule'!CC$3,'LGE Meters Schedule'!CB10+AY10-$F10,SUM(CB10,AY10)))</f>
        <v>-11531.119494481653</v>
      </c>
      <c r="CD10" s="6">
        <f>IF(CD$3=$BQ$3,$G10+AZ10,IF(VLOOKUP($D10,'LGE Retirements'!$A$4:$C$49,3,FALSE)='LGE Meters Schedule'!CD$3,'LGE Meters Schedule'!CC10+AZ10-$F10,SUM(CC10,AZ10)))</f>
        <v>-11531.119494481653</v>
      </c>
      <c r="CE10" s="6">
        <f>IF(CE$3=$BQ$3,$G10+BA10,IF(VLOOKUP($D10,'LGE Retirements'!$A$4:$C$49,3,FALSE)='LGE Meters Schedule'!CE$3,'LGE Meters Schedule'!CD10+BA10-$F10,SUM(CD10,BA10)))</f>
        <v>-11531.119494481653</v>
      </c>
      <c r="CF10" s="6">
        <f>IF(CF$3=$BQ$3,$G10+BB10,IF(VLOOKUP($D10,'LGE Retirements'!$A$4:$C$49,3,FALSE)='LGE Meters Schedule'!CF$3,'LGE Meters Schedule'!CE10+BB10-$F10,SUM(CE10,BB10)))</f>
        <v>-11531.119494481653</v>
      </c>
      <c r="CG10" s="6">
        <f>IF(CG$3=$BQ$3,$G10+BC10,IF(VLOOKUP($D10,'LGE Retirements'!$A$4:$C$49,3,FALSE)='LGE Meters Schedule'!CG$3,'LGE Meters Schedule'!CF10+BC10-$F10,SUM(CF10,BC10)))</f>
        <v>-11531.119494481653</v>
      </c>
      <c r="CH10" s="6">
        <f>IF(CH$3=$BQ$3,$G10+BD10,IF(VLOOKUP($D10,'LGE Retirements'!$A$4:$C$49,3,FALSE)='LGE Meters Schedule'!CH$3,'LGE Meters Schedule'!CG10+BD10-$F10,SUM(CG10,BD10)))</f>
        <v>-11531.119494481653</v>
      </c>
      <c r="CI10" s="6">
        <f>IF(CI$3=$BQ$3,$G10+BE10,IF(VLOOKUP($D10,'LGE Retirements'!$A$4:$C$49,3,FALSE)='LGE Meters Schedule'!CI$3,'LGE Meters Schedule'!CH10+BE10-$F10,SUM(CH10,BE10)))</f>
        <v>-11531.119494481653</v>
      </c>
      <c r="CJ10" s="6">
        <f>IF(CJ$3=$BQ$3,$G10+BF10,IF(VLOOKUP($D10,'LGE Retirements'!$A$4:$C$49,3,FALSE)='LGE Meters Schedule'!CJ$3,'LGE Meters Schedule'!CI10+BF10-$F10,SUM(CI10,BF10)))</f>
        <v>-11531.119494481653</v>
      </c>
      <c r="CK10" s="6">
        <f>IF(CK$3=$BQ$3,$G10+BG10,IF(VLOOKUP($D10,'LGE Retirements'!$A$4:$C$49,3,FALSE)='LGE Meters Schedule'!CK$3,'LGE Meters Schedule'!CJ10+BG10-$F10,SUM(CJ10,BG10)))</f>
        <v>-11531.119494481653</v>
      </c>
      <c r="CL10" s="6">
        <f>IF(CL$3=$BQ$3,$G10+BH10,IF(VLOOKUP($D10,'LGE Retirements'!$A$4:$C$49,3,FALSE)='LGE Meters Schedule'!CL$3,'LGE Meters Schedule'!CK10+BH10-$F10,SUM(CK10,BH10)))</f>
        <v>-11531.119494481653</v>
      </c>
      <c r="CM10" s="6">
        <f>IF(CM$3=$BQ$3,$G10+BI10,IF(VLOOKUP($D10,'LGE Retirements'!$A$4:$C$49,3,FALSE)='LGE Meters Schedule'!CM$3,'LGE Meters Schedule'!CL10+BI10-$F10,SUM(CL10,BI10)))</f>
        <v>-11531.119494481653</v>
      </c>
      <c r="CN10" s="6">
        <f>IF(CN$3=$BQ$3,$G10+BJ10,IF(VLOOKUP($D10,'LGE Retirements'!$A$4:$C$49,3,FALSE)='LGE Meters Schedule'!CN$3,'LGE Meters Schedule'!CM10+BJ10-$F10,SUM(CM10,BJ10)))</f>
        <v>-11531.119494481653</v>
      </c>
      <c r="CO10" s="6">
        <f>IF(CO$3=$BQ$3,$G10+BK10,IF(VLOOKUP($D10,'LGE Retirements'!$A$4:$C$49,3,FALSE)='LGE Meters Schedule'!CO$3,'LGE Meters Schedule'!CN10+BK10-$F10,SUM(CN10,BK10)))</f>
        <v>-11531.119494481653</v>
      </c>
      <c r="CP10" s="6">
        <f>IF(CP$3=$BQ$3,$G10+BL10,IF(VLOOKUP($D10,'LGE Retirements'!$A$4:$C$49,3,FALSE)='LGE Meters Schedule'!CP$3,'LGE Meters Schedule'!CO10+BL10-$F10,SUM(CO10,BL10)))</f>
        <v>-11531.119494481653</v>
      </c>
      <c r="CQ10" s="6">
        <f>IF(CQ$3=$BQ$3,$G10+BM10,IF(VLOOKUP($D10,'LGE Retirements'!$A$4:$C$49,3,FALSE)='LGE Meters Schedule'!CQ$3,'LGE Meters Schedule'!CP10+BM10-$F10,SUM(CP10,BM10)))</f>
        <v>-11531.119494481653</v>
      </c>
      <c r="CR10" s="6">
        <f>IF(CR$3=$BQ$3,$G10+BN10,IF(VLOOKUP($D10,'LGE Retirements'!$A$4:$C$49,3,FALSE)='LGE Meters Schedule'!CR$3,'LGE Meters Schedule'!CQ10+BN10-$F10,SUM(CQ10,BN10)))</f>
        <v>-11531.119494481653</v>
      </c>
      <c r="CS10" s="6">
        <f>IF(CS$3=$BQ$3,$G10+BO10,IF(VLOOKUP($D10,'LGE Retirements'!$A$4:$C$49,3,FALSE)='LGE Meters Schedule'!CS$3,'LGE Meters Schedule'!CR10+BO10-$F10,SUM(CR10,BO10)))</f>
        <v>-11531.119494481653</v>
      </c>
      <c r="CT10" s="6">
        <f>IF(CT$3=$BQ$3,$G10,IF(VLOOKUP($D10,'LGE Retirements'!$A$4:$C$49,3,FALSE)='LGE Meters Schedule'!CT$3,'LGE Meters Schedule'!CS10-$F10,SUM(CS10)))</f>
        <v>-11531.119494481653</v>
      </c>
      <c r="CU10" s="6">
        <f>IF(CU$3=$BQ$3,$G10,IF(VLOOKUP($D10,'LGE Retirements'!$A$4:$C$49,3,FALSE)='LGE Meters Schedule'!CU$3,'LGE Meters Schedule'!CT10-$F10,SUM(CT10)))</f>
        <v>-11531.119494481653</v>
      </c>
      <c r="CV10" s="6">
        <f>IF(CV$3=$BQ$3,$G10,IF(VLOOKUP($D10,'LGE Retirements'!$A$4:$C$49,3,FALSE)='LGE Meters Schedule'!CV$3,'LGE Meters Schedule'!CU10-$F10,SUM(CU10)))</f>
        <v>-11531.119494481653</v>
      </c>
      <c r="CW10" s="6">
        <f>IF(CW$3=$BQ$3,$G10,IF(VLOOKUP($D10,'LGE Retirements'!$A$4:$C$49,3,FALSE)='LGE Meters Schedule'!CW$3,'LGE Meters Schedule'!CV10-$F10,SUM(CV10)))</f>
        <v>-11531.119494481653</v>
      </c>
      <c r="CX10" s="6">
        <f>IF(CX$3=$BQ$3,$G10,IF(VLOOKUP($D10,'LGE Retirements'!$A$4:$C$49,3,FALSE)='LGE Meters Schedule'!CX$3,'LGE Meters Schedule'!CW10-$F10,SUM(CW10)))</f>
        <v>-11531.119494481653</v>
      </c>
      <c r="CY10" s="6">
        <f>IF(CY$3=$BQ$3,$G10,IF(VLOOKUP($D10,'LGE Retirements'!$A$4:$C$49,3,FALSE)='LGE Meters Schedule'!CY$3,'LGE Meters Schedule'!CX10-$F10,SUM(CX10)))</f>
        <v>-11531.119494481653</v>
      </c>
      <c r="CZ10" s="6">
        <f>IF(CZ$3=$BQ$3,$G10,IF(VLOOKUP($D10,'LGE Retirements'!$A$4:$C$49,3,FALSE)='LGE Meters Schedule'!CZ$3,'LGE Meters Schedule'!CY10-$F10,SUM(CY10)))</f>
        <v>-11531.119494481653</v>
      </c>
      <c r="DA10" s="6">
        <f>IF(DA$3=$BQ$3,$G10,IF(VLOOKUP($D10,'LGE Retirements'!$A$4:$C$49,3,FALSE)='LGE Meters Schedule'!DA$3,'LGE Meters Schedule'!CZ10-$F10,SUM(CZ10)))</f>
        <v>-11531.119494481653</v>
      </c>
      <c r="DB10" s="6">
        <f>IF(DB$3=$BQ$3,$G10,IF(VLOOKUP($D10,'LGE Retirements'!$A$4:$C$49,3,FALSE)='LGE Meters Schedule'!DB$3,'LGE Meters Schedule'!DA10-$F10,SUM(DA10)))</f>
        <v>-11531.119494481653</v>
      </c>
      <c r="DC10" s="6">
        <f>IF(DC$3=$BQ$3,$G10,IF(VLOOKUP($D10,'LGE Retirements'!$A$4:$C$49,3,FALSE)='LGE Meters Schedule'!DC$3,'LGE Meters Schedule'!DB10-$F10,SUM(DB10)))</f>
        <v>-11531.119494481653</v>
      </c>
      <c r="DD10" s="6">
        <f>IF(DD$3=$BQ$3,$G10,IF(VLOOKUP($D10,'LGE Retirements'!$A$4:$C$49,3,FALSE)='LGE Meters Schedule'!DD$3,'LGE Meters Schedule'!DC10-$F10,SUM(DC10)))</f>
        <v>-11531.119494481653</v>
      </c>
      <c r="DE10" s="6">
        <f>IF(DE$3=$BQ$3,$G10,IF(VLOOKUP($D10,'LGE Retirements'!$A$4:$C$49,3,FALSE)='LGE Meters Schedule'!DE$3,'LGE Meters Schedule'!DD10-$F10,SUM(DD10)))</f>
        <v>-11531.119494481653</v>
      </c>
      <c r="DG10" s="8">
        <f t="shared" si="0"/>
        <v>18040.616778325988</v>
      </c>
      <c r="DH10" s="8">
        <f t="shared" si="1"/>
        <v>17419.324217325979</v>
      </c>
      <c r="DI10" s="8">
        <f t="shared" si="2"/>
        <v>16798.031656325969</v>
      </c>
      <c r="DJ10" s="8">
        <f t="shared" si="3"/>
        <v>16176.73909532596</v>
      </c>
      <c r="DK10" s="8">
        <f t="shared" si="4"/>
        <v>15555.446534325951</v>
      </c>
      <c r="DL10" s="8">
        <f t="shared" si="5"/>
        <v>14934.153973325941</v>
      </c>
      <c r="DM10" s="8">
        <f t="shared" si="6"/>
        <v>14312.861412325932</v>
      </c>
      <c r="DN10" s="8">
        <f t="shared" si="7"/>
        <v>13691.568851325923</v>
      </c>
      <c r="DO10" s="8">
        <f t="shared" si="8"/>
        <v>13070.276290325914</v>
      </c>
      <c r="DP10" s="8">
        <f t="shared" si="9"/>
        <v>12448.983729325904</v>
      </c>
      <c r="DQ10" s="8">
        <f t="shared" si="10"/>
        <v>11827.691168325895</v>
      </c>
      <c r="DR10" s="8">
        <f t="shared" si="11"/>
        <v>11531.119494481653</v>
      </c>
      <c r="DS10" s="8">
        <f t="shared" si="12"/>
        <v>11531.119494481653</v>
      </c>
      <c r="DT10" s="8">
        <f t="shared" si="13"/>
        <v>11531.119494481653</v>
      </c>
      <c r="DU10" s="8">
        <f t="shared" si="14"/>
        <v>11531.119494481653</v>
      </c>
      <c r="DV10" s="8">
        <f t="shared" si="15"/>
        <v>11531.119494481653</v>
      </c>
      <c r="DW10" s="8">
        <f t="shared" si="16"/>
        <v>11531.119494481653</v>
      </c>
      <c r="DX10" s="8">
        <f t="shared" si="17"/>
        <v>11531.119494481653</v>
      </c>
      <c r="DY10" s="8">
        <f t="shared" si="18"/>
        <v>11531.119494481653</v>
      </c>
      <c r="DZ10" s="8">
        <f t="shared" si="19"/>
        <v>11531.119494481653</v>
      </c>
      <c r="EA10" s="8">
        <f t="shared" si="20"/>
        <v>11531.119494481653</v>
      </c>
      <c r="EB10" s="8">
        <f t="shared" si="21"/>
        <v>11531.119494481653</v>
      </c>
      <c r="EC10" s="8">
        <f t="shared" si="22"/>
        <v>11531.119494481653</v>
      </c>
      <c r="ED10" s="8">
        <f t="shared" si="23"/>
        <v>11531.119494481653</v>
      </c>
      <c r="EE10" s="8">
        <f t="shared" si="24"/>
        <v>11531.119494481653</v>
      </c>
      <c r="EF10" s="8">
        <f t="shared" si="25"/>
        <v>11531.119494481653</v>
      </c>
      <c r="EG10" s="8">
        <f t="shared" si="26"/>
        <v>11531.119494481653</v>
      </c>
      <c r="EH10" s="8">
        <f t="shared" si="27"/>
        <v>11531.119494481653</v>
      </c>
      <c r="EI10" s="8">
        <f t="shared" si="28"/>
        <v>11531.119494481653</v>
      </c>
      <c r="EJ10" s="8">
        <f t="shared" si="30"/>
        <v>11531.119494481653</v>
      </c>
      <c r="EK10" s="8">
        <f t="shared" si="31"/>
        <v>11531.119494481653</v>
      </c>
      <c r="EL10" s="8">
        <f t="shared" si="32"/>
        <v>11531.119494481653</v>
      </c>
      <c r="EM10" s="8">
        <f t="shared" si="33"/>
        <v>11531.119494481653</v>
      </c>
      <c r="EN10" s="8">
        <f t="shared" si="34"/>
        <v>11531.119494481653</v>
      </c>
      <c r="EO10" s="8">
        <f t="shared" si="35"/>
        <v>11531.119494481653</v>
      </c>
      <c r="EP10" s="8">
        <f t="shared" si="36"/>
        <v>11531.119494481653</v>
      </c>
      <c r="EQ10" s="8">
        <f t="shared" si="37"/>
        <v>11531.119494481653</v>
      </c>
      <c r="ER10" s="8">
        <f t="shared" si="38"/>
        <v>11531.119494481653</v>
      </c>
      <c r="ES10" s="8">
        <f t="shared" si="39"/>
        <v>11531.119494481653</v>
      </c>
      <c r="ET10" s="8">
        <f t="shared" si="40"/>
        <v>11531.119494481653</v>
      </c>
      <c r="EU10" s="8">
        <f t="shared" si="41"/>
        <v>11531.119494481653</v>
      </c>
    </row>
    <row r="11" spans="1:151" x14ac:dyDescent="0.25">
      <c r="A11" s="4" t="s">
        <v>33</v>
      </c>
      <c r="B11" s="4" t="s">
        <v>2</v>
      </c>
      <c r="C11" s="4" t="s">
        <v>5</v>
      </c>
      <c r="D11" s="7">
        <v>1976</v>
      </c>
      <c r="E11" s="24">
        <f>IFERROR(VLOOKUP(D11,'LGE Retirements'!$A$4:$C$49,3,FALSE),"N/A")</f>
        <v>42917</v>
      </c>
      <c r="F11" s="5">
        <v>9837.84</v>
      </c>
      <c r="G11" s="5">
        <v>9118.7863716960001</v>
      </c>
      <c r="H11" s="5"/>
      <c r="I11" s="6">
        <f>IF(I$3=$I$3,F11,IF(VLOOKUP($D11,'LGE Retirements'!$A$4:$C$49,3,FALSE)='LGE Meters Schedule'!I$3,'LGE Meters Schedule'!G11-'LGE Meters Schedule'!$F11,G11))</f>
        <v>9837.84</v>
      </c>
      <c r="J11" s="6">
        <f>IF(J$3=$I$3,G11,IF(VLOOKUP($D11,'LGE Retirements'!$A$4:$C$49,3,FALSE)='LGE Meters Schedule'!J$3,'LGE Meters Schedule'!I11-'LGE Meters Schedule'!$F11,I11))</f>
        <v>9837.84</v>
      </c>
      <c r="K11" s="6">
        <f>IF(K$3=$I$3,I11,IF(VLOOKUP($D11,'LGE Retirements'!$A$4:$C$49,3,FALSE)='LGE Meters Schedule'!K$3,'LGE Meters Schedule'!J11-'LGE Meters Schedule'!$F11,J11))</f>
        <v>9837.84</v>
      </c>
      <c r="L11" s="6">
        <f>IF(L$3=$I$3,J11,IF(VLOOKUP($D11,'LGE Retirements'!$A$4:$C$49,3,FALSE)='LGE Meters Schedule'!L$3,'LGE Meters Schedule'!K11-'LGE Meters Schedule'!$F11,K11))</f>
        <v>9837.84</v>
      </c>
      <c r="M11" s="6">
        <f>IF(M$3=$I$3,K11,IF(VLOOKUP($D11,'LGE Retirements'!$A$4:$C$49,3,FALSE)='LGE Meters Schedule'!M$3,'LGE Meters Schedule'!L11-'LGE Meters Schedule'!$F11,L11))</f>
        <v>9837.84</v>
      </c>
      <c r="N11" s="6">
        <f>IF(N$3=$I$3,L11,IF(VLOOKUP($D11,'LGE Retirements'!$A$4:$C$49,3,FALSE)='LGE Meters Schedule'!N$3,'LGE Meters Schedule'!M11-'LGE Meters Schedule'!$F11,M11))</f>
        <v>9837.84</v>
      </c>
      <c r="O11" s="6">
        <f>IF(O$3=$I$3,M11,IF(VLOOKUP($D11,'LGE Retirements'!$A$4:$C$49,3,FALSE)='LGE Meters Schedule'!O$3,'LGE Meters Schedule'!N11-'LGE Meters Schedule'!$F11,N11))</f>
        <v>9837.84</v>
      </c>
      <c r="P11" s="6">
        <f>IF(P$3=$I$3,N11,IF(VLOOKUP($D11,'LGE Retirements'!$A$4:$C$49,3,FALSE)='LGE Meters Schedule'!P$3,'LGE Meters Schedule'!O11-'LGE Meters Schedule'!$F11,O11))</f>
        <v>9837.84</v>
      </c>
      <c r="Q11" s="6">
        <f>IF(Q$3=$I$3,O11,IF(VLOOKUP($D11,'LGE Retirements'!$A$4:$C$49,3,FALSE)='LGE Meters Schedule'!Q$3,'LGE Meters Schedule'!P11-'LGE Meters Schedule'!$F11,P11))</f>
        <v>9837.84</v>
      </c>
      <c r="R11" s="6">
        <f>IF(R$3=$I$3,P11,IF(VLOOKUP($D11,'LGE Retirements'!$A$4:$C$49,3,FALSE)='LGE Meters Schedule'!R$3,'LGE Meters Schedule'!Q11-'LGE Meters Schedule'!$F11,Q11))</f>
        <v>9837.84</v>
      </c>
      <c r="S11" s="6">
        <f>IF(S$3=$I$3,Q11,IF(VLOOKUP($D11,'LGE Retirements'!$A$4:$C$49,3,FALSE)='LGE Meters Schedule'!S$3,'LGE Meters Schedule'!R11-'LGE Meters Schedule'!$F11,R11))</f>
        <v>9837.84</v>
      </c>
      <c r="T11" s="6">
        <f>IF(T$3=$I$3,R11,IF(VLOOKUP($D11,'LGE Retirements'!$A$4:$C$49,3,FALSE)='LGE Meters Schedule'!T$3,'LGE Meters Schedule'!S11-'LGE Meters Schedule'!$F11,S11))</f>
        <v>0</v>
      </c>
      <c r="U11" s="6">
        <f>IF(U$3=$I$3,S11,IF(VLOOKUP($D11,'LGE Retirements'!$A$4:$C$49,3,FALSE)='LGE Meters Schedule'!U$3,'LGE Meters Schedule'!T11-'LGE Meters Schedule'!$F11,T11))</f>
        <v>0</v>
      </c>
      <c r="V11" s="6">
        <f>IF(V$3=$I$3,T11,IF(VLOOKUP($D11,'LGE Retirements'!$A$4:$C$49,3,FALSE)='LGE Meters Schedule'!V$3,'LGE Meters Schedule'!U11-'LGE Meters Schedule'!$F11,U11))</f>
        <v>0</v>
      </c>
      <c r="W11" s="6">
        <f>IF(W$3=$I$3,U11,IF(VLOOKUP($D11,'LGE Retirements'!$A$4:$C$49,3,FALSE)='LGE Meters Schedule'!W$3,'LGE Meters Schedule'!V11-'LGE Meters Schedule'!$F11,V11))</f>
        <v>0</v>
      </c>
      <c r="X11" s="6">
        <f>IF(X$3=$I$3,V11,IF(VLOOKUP($D11,'LGE Retirements'!$A$4:$C$49,3,FALSE)='LGE Meters Schedule'!X$3,'LGE Meters Schedule'!W11-'LGE Meters Schedule'!$F11,W11))</f>
        <v>0</v>
      </c>
      <c r="Y11" s="6">
        <f>IF(Y$3=$I$3,W11,IF(VLOOKUP($D11,'LGE Retirements'!$A$4:$C$49,3,FALSE)='LGE Meters Schedule'!Y$3,'LGE Meters Schedule'!X11-'LGE Meters Schedule'!$F11,X11))</f>
        <v>0</v>
      </c>
      <c r="Z11" s="6">
        <f>IF(Z$3=$I$3,X11,IF(VLOOKUP($D11,'LGE Retirements'!$A$4:$C$49,3,FALSE)='LGE Meters Schedule'!Z$3,'LGE Meters Schedule'!Y11-'LGE Meters Schedule'!$F11,Y11))</f>
        <v>0</v>
      </c>
      <c r="AA11" s="6">
        <f>IF(AA$3=$I$3,Y11,IF(VLOOKUP($D11,'LGE Retirements'!$A$4:$C$49,3,FALSE)='LGE Meters Schedule'!AA$3,'LGE Meters Schedule'!Z11-'LGE Meters Schedule'!$F11,Z11))</f>
        <v>0</v>
      </c>
      <c r="AB11" s="6">
        <f>IF(AB$3=$I$3,Z11,IF(VLOOKUP($D11,'LGE Retirements'!$A$4:$C$49,3,FALSE)='LGE Meters Schedule'!AB$3,'LGE Meters Schedule'!AA11-'LGE Meters Schedule'!$F11,AA11))</f>
        <v>0</v>
      </c>
      <c r="AC11" s="6">
        <f>IF(AC$3=$I$3,AA11,IF(VLOOKUP($D11,'LGE Retirements'!$A$4:$C$49,3,FALSE)='LGE Meters Schedule'!AC$3,'LGE Meters Schedule'!AB11-'LGE Meters Schedule'!$F11,AB11))</f>
        <v>0</v>
      </c>
      <c r="AD11" s="6">
        <f>IF(AD$3=$I$3,AB11,IF(VLOOKUP($D11,'LGE Retirements'!$A$4:$C$49,3,FALSE)='LGE Meters Schedule'!AD$3,'LGE Meters Schedule'!AC11-'LGE Meters Schedule'!$F11,AC11))</f>
        <v>0</v>
      </c>
      <c r="AE11" s="6">
        <f>IF(AE$3=$I$3,AC11,IF(VLOOKUP($D11,'LGE Retirements'!$A$4:$C$49,3,FALSE)='LGE Meters Schedule'!AE$3,'LGE Meters Schedule'!AD11-'LGE Meters Schedule'!$F11,AD11))</f>
        <v>0</v>
      </c>
      <c r="AF11" s="6">
        <f>IF(AF$3=$I$3,AD11,IF(VLOOKUP($D11,'LGE Retirements'!$A$4:$C$49,3,FALSE)='LGE Meters Schedule'!AF$3,'LGE Meters Schedule'!AE11-'LGE Meters Schedule'!$F11,AE11))</f>
        <v>0</v>
      </c>
      <c r="AG11" s="6">
        <f>IF(AG$3=$I$3,AE11,IF(VLOOKUP($D11,'LGE Retirements'!$A$4:$C$49,3,FALSE)='LGE Meters Schedule'!AG$3,'LGE Meters Schedule'!AF11-'LGE Meters Schedule'!$F11,AF11))</f>
        <v>0</v>
      </c>
      <c r="AH11" s="6">
        <f>IF(AH$3=$I$3,AF11,IF(VLOOKUP($D11,'LGE Retirements'!$A$4:$C$49,3,FALSE)='LGE Meters Schedule'!AH$3,'LGE Meters Schedule'!AG11-'LGE Meters Schedule'!$F11,AG11))</f>
        <v>0</v>
      </c>
      <c r="AI11" s="6">
        <f>IF(AI$3=$I$3,AG11,IF(VLOOKUP($D11,'LGE Retirements'!$A$4:$C$49,3,FALSE)='LGE Meters Schedule'!AI$3,'LGE Meters Schedule'!AH11-'LGE Meters Schedule'!$F11,AH11))</f>
        <v>0</v>
      </c>
      <c r="AJ11" s="6">
        <f>IF(AJ$3=$I$3,AH11,IF(VLOOKUP($D11,'LGE Retirements'!$A$4:$C$49,3,FALSE)='LGE Meters Schedule'!AJ$3,'LGE Meters Schedule'!AI11-'LGE Meters Schedule'!$F11,AI11))</f>
        <v>0</v>
      </c>
      <c r="AK11" s="6">
        <f>IF(AK$3=$I$3,AI11,IF(VLOOKUP($D11,'LGE Retirements'!$A$4:$C$49,3,FALSE)='LGE Meters Schedule'!AK$3,'LGE Meters Schedule'!AJ11-'LGE Meters Schedule'!$F11,AJ11))</f>
        <v>0</v>
      </c>
      <c r="AM11" s="21">
        <f>IF(AM$3&lt;'Depr. Rate'!$B$1,('Depr. Rate'!$B$3*'LGE Meters Schedule'!I11)/12,IF(I11=0,H11/2*'Depr. Rate'!$C$3/12,('Depr. Rate'!$C$3*'LGE Meters Schedule'!I11)/12))</f>
        <v>23.938744</v>
      </c>
      <c r="AN11" s="21">
        <f>IF(AN$3&lt;'Depr. Rate'!$B$1,('Depr. Rate'!$B$3*'LGE Meters Schedule'!J11)/12,IF(J11=0,I11/2*'Depr. Rate'!$C$3/12,('Depr. Rate'!$C$3*'LGE Meters Schedule'!J11)/12))</f>
        <v>23.938744</v>
      </c>
      <c r="AO11" s="21">
        <f>IF(AO$3&lt;'Depr. Rate'!$B$1,('Depr. Rate'!$B$3*'LGE Meters Schedule'!K11)/12,IF(K11=0,J11/2*'Depr. Rate'!$C$3/12,('Depr. Rate'!$C$3*'LGE Meters Schedule'!K11)/12))</f>
        <v>23.938744</v>
      </c>
      <c r="AP11" s="21">
        <f>IF(AP$3&lt;'Depr. Rate'!$B$1,('Depr. Rate'!$B$3*'LGE Meters Schedule'!L11)/12,IF(L11=0,K11/2*'Depr. Rate'!$C$3/12,('Depr. Rate'!$C$3*'LGE Meters Schedule'!L11)/12))</f>
        <v>23.938744</v>
      </c>
      <c r="AQ11" s="21">
        <f>IF(AQ$3&lt;'Depr. Rate'!$B$1,('Depr. Rate'!$B$3*'LGE Meters Schedule'!M11)/12,IF(M11=0,L11/2*'Depr. Rate'!$C$3/12,('Depr. Rate'!$C$3*'LGE Meters Schedule'!M11)/12))</f>
        <v>23.938744</v>
      </c>
      <c r="AR11" s="21">
        <f>IF(AR$3&lt;'Depr. Rate'!$B$1,('Depr. Rate'!$B$3*'LGE Meters Schedule'!N11)/12,IF(N11=0,M11/2*'Depr. Rate'!$C$3/12,('Depr. Rate'!$C$3*'LGE Meters Schedule'!N11)/12))</f>
        <v>23.938744</v>
      </c>
      <c r="AS11" s="21">
        <f>IF(AS$3&lt;'Depr. Rate'!$B$1,('Depr. Rate'!$B$3*'LGE Meters Schedule'!O11)/12,IF(O11=0,N11/2*'Depr. Rate'!$C$3/12,('Depr. Rate'!$C$3*'LGE Meters Schedule'!O11)/12))</f>
        <v>23.938744</v>
      </c>
      <c r="AT11" s="21">
        <f>IF(AT$3&lt;'Depr. Rate'!$B$1,('Depr. Rate'!$B$3*'LGE Meters Schedule'!P11)/12,IF(P11=0,O11/2*'Depr. Rate'!$C$3/12,('Depr. Rate'!$C$3*'LGE Meters Schedule'!P11)/12))</f>
        <v>23.938744</v>
      </c>
      <c r="AU11" s="21">
        <f>IF(AU$3&lt;'Depr. Rate'!$B$1,('Depr. Rate'!$B$3*'LGE Meters Schedule'!Q11)/12,IF(Q11=0,P11/2*'Depr. Rate'!$C$3/12,('Depr. Rate'!$C$3*'LGE Meters Schedule'!Q11)/12))</f>
        <v>23.938744</v>
      </c>
      <c r="AV11" s="21">
        <f>IF(AV$3&lt;'Depr. Rate'!$B$1,('Depr. Rate'!$B$3*'LGE Meters Schedule'!R11)/12,IF(R11=0,Q11/2*'Depr. Rate'!$C$3/12,('Depr. Rate'!$C$3*'LGE Meters Schedule'!R11)/12))</f>
        <v>23.938744</v>
      </c>
      <c r="AW11" s="21">
        <f>IF(AW$3&lt;'Depr. Rate'!$B$1,('Depr. Rate'!$B$3*'LGE Meters Schedule'!S11)/12,IF(S11=0,R11/2*'Depr. Rate'!$C$3/12,('Depr. Rate'!$C$3*'LGE Meters Schedule'!S11)/12))</f>
        <v>23.938744</v>
      </c>
      <c r="AX11" s="21">
        <f>IF(AX$3&lt;'Depr. Rate'!$B$1,('Depr. Rate'!$B$3*'LGE Meters Schedule'!T11)/12,IF(T11=0,S11/2*'Depr. Rate'!$C$3/12,('Depr. Rate'!$C$3*'LGE Meters Schedule'!T11)/12))</f>
        <v>11.427069666473924</v>
      </c>
      <c r="AY11" s="21">
        <f>IF(AY$3&lt;'Depr. Rate'!$B$1,('Depr. Rate'!$B$3*'LGE Meters Schedule'!U11)/12,IF(U11=0,T11/2*'Depr. Rate'!$C$3/12,('Depr. Rate'!$C$3*'LGE Meters Schedule'!U11)/12))</f>
        <v>0</v>
      </c>
      <c r="AZ11" s="21">
        <f>IF(AZ$3&lt;'Depr. Rate'!$B$1,('Depr. Rate'!$B$3*'LGE Meters Schedule'!V11)/12,IF(V11=0,U11/2*'Depr. Rate'!$C$3/12,('Depr. Rate'!$C$3*'LGE Meters Schedule'!V11)/12))</f>
        <v>0</v>
      </c>
      <c r="BA11" s="21">
        <f>IF(BA$3&lt;'Depr. Rate'!$B$1,('Depr. Rate'!$B$3*'LGE Meters Schedule'!W11)/12,IF(W11=0,V11/2*'Depr. Rate'!$C$3/12,('Depr. Rate'!$C$3*'LGE Meters Schedule'!W11)/12))</f>
        <v>0</v>
      </c>
      <c r="BB11" s="21">
        <f>IF(BB$3&lt;'Depr. Rate'!$B$1,('Depr. Rate'!$B$3*'LGE Meters Schedule'!X11)/12,IF(X11=0,W11/2*'Depr. Rate'!$C$3/12,('Depr. Rate'!$C$3*'LGE Meters Schedule'!X11)/12))</f>
        <v>0</v>
      </c>
      <c r="BC11" s="21">
        <f>IF(BC$3&lt;'Depr. Rate'!$B$1,('Depr. Rate'!$B$3*'LGE Meters Schedule'!Y11)/12,IF(Y11=0,X11/2*'Depr. Rate'!$C$3/12,('Depr. Rate'!$C$3*'LGE Meters Schedule'!Y11)/12))</f>
        <v>0</v>
      </c>
      <c r="BD11" s="21">
        <f>IF(BD$3&lt;'Depr. Rate'!$B$1,('Depr. Rate'!$B$3*'LGE Meters Schedule'!Z11)/12,IF(Z11=0,Y11/2*'Depr. Rate'!$C$3/12,('Depr. Rate'!$C$3*'LGE Meters Schedule'!Z11)/12))</f>
        <v>0</v>
      </c>
      <c r="BE11" s="21">
        <f>IF(BE$3&lt;'Depr. Rate'!$B$1,('Depr. Rate'!$B$3*'LGE Meters Schedule'!AA11)/12,IF(AA11=0,Z11/2*'Depr. Rate'!$C$3/12,('Depr. Rate'!$C$3*'LGE Meters Schedule'!AA11)/12))</f>
        <v>0</v>
      </c>
      <c r="BF11" s="21">
        <f>IF(BF$3&lt;'Depr. Rate'!$B$1,('Depr. Rate'!$B$3*'LGE Meters Schedule'!AB11)/12,IF(AB11=0,AA11/2*'Depr. Rate'!$C$3/12,('Depr. Rate'!$C$3*'LGE Meters Schedule'!AB11)/12))</f>
        <v>0</v>
      </c>
      <c r="BG11" s="21">
        <f>IF(BG$3&lt;'Depr. Rate'!$B$1,('Depr. Rate'!$B$3*'LGE Meters Schedule'!AC11)/12,IF(AC11=0,AB11/2*'Depr. Rate'!$C$3/12,('Depr. Rate'!$C$3*'LGE Meters Schedule'!AC11)/12))</f>
        <v>0</v>
      </c>
      <c r="BH11" s="21">
        <f>IF(BH$3&lt;'Depr. Rate'!$B$1,('Depr. Rate'!$B$3*'LGE Meters Schedule'!AD11)/12,IF(AD11=0,AC11/2*'Depr. Rate'!$C$3/12,('Depr. Rate'!$C$3*'LGE Meters Schedule'!AD11)/12))</f>
        <v>0</v>
      </c>
      <c r="BI11" s="21">
        <f>IF(BI$3&lt;'Depr. Rate'!$B$1,('Depr. Rate'!$B$3*'LGE Meters Schedule'!AE11)/12,IF(AE11=0,AD11/2*'Depr. Rate'!$C$3/12,('Depr. Rate'!$C$3*'LGE Meters Schedule'!AE11)/12))</f>
        <v>0</v>
      </c>
      <c r="BJ11" s="21">
        <f>IF(BJ$3&lt;'Depr. Rate'!$B$1,('Depr. Rate'!$B$3*'LGE Meters Schedule'!AF11)/12,IF(AF11=0,AE11/2*'Depr. Rate'!$C$3/12,('Depr. Rate'!$C$3*'LGE Meters Schedule'!AF11)/12))</f>
        <v>0</v>
      </c>
      <c r="BK11" s="21">
        <f>IF(BK$3&lt;'Depr. Rate'!$B$1,('Depr. Rate'!$B$3*'LGE Meters Schedule'!AG11)/12,IF(AG11=0,AF11/2*'Depr. Rate'!$C$3/12,('Depr. Rate'!$C$3*'LGE Meters Schedule'!AG11)/12))</f>
        <v>0</v>
      </c>
      <c r="BL11" s="21">
        <f>IF(BL$3&lt;'Depr. Rate'!$B$1,('Depr. Rate'!$B$3*'LGE Meters Schedule'!AH11)/12,IF(AH11=0,AG11/2*'Depr. Rate'!$C$3/12,('Depr. Rate'!$C$3*'LGE Meters Schedule'!AH11)/12))</f>
        <v>0</v>
      </c>
      <c r="BM11" s="21">
        <f>IF(BM$3&lt;'Depr. Rate'!$B$1,('Depr. Rate'!$B$3*'LGE Meters Schedule'!AI11)/12,IF(AI11=0,AH11/2*'Depr. Rate'!$C$3/12,('Depr. Rate'!$C$3*'LGE Meters Schedule'!AI11)/12))</f>
        <v>0</v>
      </c>
      <c r="BN11" s="21">
        <f>IF(BN$3&lt;'Depr. Rate'!$B$1,('Depr. Rate'!$B$3*'LGE Meters Schedule'!AJ11)/12,IF(AJ11=0,AI11/2*'Depr. Rate'!$C$3/12,('Depr. Rate'!$C$3*'LGE Meters Schedule'!AJ11)/12))</f>
        <v>0</v>
      </c>
      <c r="BO11" s="21">
        <f>IF(BO$3&lt;'Depr. Rate'!$B$1,('Depr. Rate'!$B$3*'LGE Meters Schedule'!AK11)/12,IF(AK11=0,AJ11/2*'Depr. Rate'!$C$3/12,('Depr. Rate'!$C$3*'LGE Meters Schedule'!AK11)/12))</f>
        <v>0</v>
      </c>
      <c r="BQ11" s="6">
        <f>IF(BQ$3=$BQ$3,$G11+AM11,IF(VLOOKUP($D11,'LGE Retirements'!$A$4:$C$49,3,FALSE)='LGE Meters Schedule'!BQ$3,'LGE Meters Schedule'!BP11+AM11-$F11,SUM(BP11,AM11)))</f>
        <v>9142.7251156959992</v>
      </c>
      <c r="BR11" s="6">
        <f>IF(BR$3=$BQ$3,$G11+AN11,IF(VLOOKUP($D11,'LGE Retirements'!$A$4:$C$49,3,FALSE)='LGE Meters Schedule'!BR$3,'LGE Meters Schedule'!BQ11+AN11-$F11,SUM(BQ11,AN11)))</f>
        <v>9166.6638596959983</v>
      </c>
      <c r="BS11" s="6">
        <f>IF(BS$3=$BQ$3,$G11+AO11,IF(VLOOKUP($D11,'LGE Retirements'!$A$4:$C$49,3,FALSE)='LGE Meters Schedule'!BS$3,'LGE Meters Schedule'!BR11+AO11-$F11,SUM(BR11,AO11)))</f>
        <v>9190.6026036959975</v>
      </c>
      <c r="BT11" s="6">
        <f>IF(BT$3=$BQ$3,$G11+AP11,IF(VLOOKUP($D11,'LGE Retirements'!$A$4:$C$49,3,FALSE)='LGE Meters Schedule'!BT$3,'LGE Meters Schedule'!BS11+AP11-$F11,SUM(BS11,AP11)))</f>
        <v>9214.5413476959966</v>
      </c>
      <c r="BU11" s="6">
        <f>IF(BU$3=$BQ$3,$G11+AQ11,IF(VLOOKUP($D11,'LGE Retirements'!$A$4:$C$49,3,FALSE)='LGE Meters Schedule'!BU$3,'LGE Meters Schedule'!BT11+AQ11-$F11,SUM(BT11,AQ11)))</f>
        <v>9238.4800916959957</v>
      </c>
      <c r="BV11" s="6">
        <f>IF(BV$3=$BQ$3,$G11+AR11,IF(VLOOKUP($D11,'LGE Retirements'!$A$4:$C$49,3,FALSE)='LGE Meters Schedule'!BV$3,'LGE Meters Schedule'!BU11+AR11-$F11,SUM(BU11,AR11)))</f>
        <v>9262.4188356959949</v>
      </c>
      <c r="BW11" s="6">
        <f>IF(BW$3=$BQ$3,$G11+AS11,IF(VLOOKUP($D11,'LGE Retirements'!$A$4:$C$49,3,FALSE)='LGE Meters Schedule'!BW$3,'LGE Meters Schedule'!BV11+AS11-$F11,SUM(BV11,AS11)))</f>
        <v>9286.357579695994</v>
      </c>
      <c r="BX11" s="6">
        <f>IF(BX$3=$BQ$3,$G11+AT11,IF(VLOOKUP($D11,'LGE Retirements'!$A$4:$C$49,3,FALSE)='LGE Meters Schedule'!BX$3,'LGE Meters Schedule'!BW11+AT11-$F11,SUM(BW11,AT11)))</f>
        <v>9310.2963236959931</v>
      </c>
      <c r="BY11" s="6">
        <f>IF(BY$3=$BQ$3,$G11+AU11,IF(VLOOKUP($D11,'LGE Retirements'!$A$4:$C$49,3,FALSE)='LGE Meters Schedule'!BY$3,'LGE Meters Schedule'!BX11+AU11-$F11,SUM(BX11,AU11)))</f>
        <v>9334.2350676959923</v>
      </c>
      <c r="BZ11" s="6">
        <f>IF(BZ$3=$BQ$3,$G11+AV11,IF(VLOOKUP($D11,'LGE Retirements'!$A$4:$C$49,3,FALSE)='LGE Meters Schedule'!BZ$3,'LGE Meters Schedule'!BY11+AV11-$F11,SUM(BY11,AV11)))</f>
        <v>9358.1738116959914</v>
      </c>
      <c r="CA11" s="6">
        <f>IF(CA$3=$BQ$3,$G11+AW11,IF(VLOOKUP($D11,'LGE Retirements'!$A$4:$C$49,3,FALSE)='LGE Meters Schedule'!CA$3,'LGE Meters Schedule'!BZ11+AW11-$F11,SUM(BZ11,AW11)))</f>
        <v>9382.1125556959905</v>
      </c>
      <c r="CB11" s="6">
        <f>IF(CB$3=$BQ$3,$G11+AX11,IF(VLOOKUP($D11,'LGE Retirements'!$A$4:$C$49,3,FALSE)='LGE Meters Schedule'!CB$3,'LGE Meters Schedule'!CA11+AX11-$F11,SUM(CA11,AX11)))</f>
        <v>-444.30037463753615</v>
      </c>
      <c r="CC11" s="6">
        <f>IF(CC$3=$BQ$3,$G11+AY11,IF(VLOOKUP($D11,'LGE Retirements'!$A$4:$C$49,3,FALSE)='LGE Meters Schedule'!CC$3,'LGE Meters Schedule'!CB11+AY11-$F11,SUM(CB11,AY11)))</f>
        <v>-444.30037463753615</v>
      </c>
      <c r="CD11" s="6">
        <f>IF(CD$3=$BQ$3,$G11+AZ11,IF(VLOOKUP($D11,'LGE Retirements'!$A$4:$C$49,3,FALSE)='LGE Meters Schedule'!CD$3,'LGE Meters Schedule'!CC11+AZ11-$F11,SUM(CC11,AZ11)))</f>
        <v>-444.30037463753615</v>
      </c>
      <c r="CE11" s="6">
        <f>IF(CE$3=$BQ$3,$G11+BA11,IF(VLOOKUP($D11,'LGE Retirements'!$A$4:$C$49,3,FALSE)='LGE Meters Schedule'!CE$3,'LGE Meters Schedule'!CD11+BA11-$F11,SUM(CD11,BA11)))</f>
        <v>-444.30037463753615</v>
      </c>
      <c r="CF11" s="6">
        <f>IF(CF$3=$BQ$3,$G11+BB11,IF(VLOOKUP($D11,'LGE Retirements'!$A$4:$C$49,3,FALSE)='LGE Meters Schedule'!CF$3,'LGE Meters Schedule'!CE11+BB11-$F11,SUM(CE11,BB11)))</f>
        <v>-444.30037463753615</v>
      </c>
      <c r="CG11" s="6">
        <f>IF(CG$3=$BQ$3,$G11+BC11,IF(VLOOKUP($D11,'LGE Retirements'!$A$4:$C$49,3,FALSE)='LGE Meters Schedule'!CG$3,'LGE Meters Schedule'!CF11+BC11-$F11,SUM(CF11,BC11)))</f>
        <v>-444.30037463753615</v>
      </c>
      <c r="CH11" s="6">
        <f>IF(CH$3=$BQ$3,$G11+BD11,IF(VLOOKUP($D11,'LGE Retirements'!$A$4:$C$49,3,FALSE)='LGE Meters Schedule'!CH$3,'LGE Meters Schedule'!CG11+BD11-$F11,SUM(CG11,BD11)))</f>
        <v>-444.30037463753615</v>
      </c>
      <c r="CI11" s="6">
        <f>IF(CI$3=$BQ$3,$G11+BE11,IF(VLOOKUP($D11,'LGE Retirements'!$A$4:$C$49,3,FALSE)='LGE Meters Schedule'!CI$3,'LGE Meters Schedule'!CH11+BE11-$F11,SUM(CH11,BE11)))</f>
        <v>-444.30037463753615</v>
      </c>
      <c r="CJ11" s="6">
        <f>IF(CJ$3=$BQ$3,$G11+BF11,IF(VLOOKUP($D11,'LGE Retirements'!$A$4:$C$49,3,FALSE)='LGE Meters Schedule'!CJ$3,'LGE Meters Schedule'!CI11+BF11-$F11,SUM(CI11,BF11)))</f>
        <v>-444.30037463753615</v>
      </c>
      <c r="CK11" s="6">
        <f>IF(CK$3=$BQ$3,$G11+BG11,IF(VLOOKUP($D11,'LGE Retirements'!$A$4:$C$49,3,FALSE)='LGE Meters Schedule'!CK$3,'LGE Meters Schedule'!CJ11+BG11-$F11,SUM(CJ11,BG11)))</f>
        <v>-444.30037463753615</v>
      </c>
      <c r="CL11" s="6">
        <f>IF(CL$3=$BQ$3,$G11+BH11,IF(VLOOKUP($D11,'LGE Retirements'!$A$4:$C$49,3,FALSE)='LGE Meters Schedule'!CL$3,'LGE Meters Schedule'!CK11+BH11-$F11,SUM(CK11,BH11)))</f>
        <v>-444.30037463753615</v>
      </c>
      <c r="CM11" s="6">
        <f>IF(CM$3=$BQ$3,$G11+BI11,IF(VLOOKUP($D11,'LGE Retirements'!$A$4:$C$49,3,FALSE)='LGE Meters Schedule'!CM$3,'LGE Meters Schedule'!CL11+BI11-$F11,SUM(CL11,BI11)))</f>
        <v>-444.30037463753615</v>
      </c>
      <c r="CN11" s="6">
        <f>IF(CN$3=$BQ$3,$G11+BJ11,IF(VLOOKUP($D11,'LGE Retirements'!$A$4:$C$49,3,FALSE)='LGE Meters Schedule'!CN$3,'LGE Meters Schedule'!CM11+BJ11-$F11,SUM(CM11,BJ11)))</f>
        <v>-444.30037463753615</v>
      </c>
      <c r="CO11" s="6">
        <f>IF(CO$3=$BQ$3,$G11+BK11,IF(VLOOKUP($D11,'LGE Retirements'!$A$4:$C$49,3,FALSE)='LGE Meters Schedule'!CO$3,'LGE Meters Schedule'!CN11+BK11-$F11,SUM(CN11,BK11)))</f>
        <v>-444.30037463753615</v>
      </c>
      <c r="CP11" s="6">
        <f>IF(CP$3=$BQ$3,$G11+BL11,IF(VLOOKUP($D11,'LGE Retirements'!$A$4:$C$49,3,FALSE)='LGE Meters Schedule'!CP$3,'LGE Meters Schedule'!CO11+BL11-$F11,SUM(CO11,BL11)))</f>
        <v>-444.30037463753615</v>
      </c>
      <c r="CQ11" s="6">
        <f>IF(CQ$3=$BQ$3,$G11+BM11,IF(VLOOKUP($D11,'LGE Retirements'!$A$4:$C$49,3,FALSE)='LGE Meters Schedule'!CQ$3,'LGE Meters Schedule'!CP11+BM11-$F11,SUM(CP11,BM11)))</f>
        <v>-444.30037463753615</v>
      </c>
      <c r="CR11" s="6">
        <f>IF(CR$3=$BQ$3,$G11+BN11,IF(VLOOKUP($D11,'LGE Retirements'!$A$4:$C$49,3,FALSE)='LGE Meters Schedule'!CR$3,'LGE Meters Schedule'!CQ11+BN11-$F11,SUM(CQ11,BN11)))</f>
        <v>-444.30037463753615</v>
      </c>
      <c r="CS11" s="6">
        <f>IF(CS$3=$BQ$3,$G11+BO11,IF(VLOOKUP($D11,'LGE Retirements'!$A$4:$C$49,3,FALSE)='LGE Meters Schedule'!CS$3,'LGE Meters Schedule'!CR11+BO11-$F11,SUM(CR11,BO11)))</f>
        <v>-444.30037463753615</v>
      </c>
      <c r="CT11" s="6">
        <f>IF(CT$3=$BQ$3,$G11,IF(VLOOKUP($D11,'LGE Retirements'!$A$4:$C$49,3,FALSE)='LGE Meters Schedule'!CT$3,'LGE Meters Schedule'!CS11-$F11,SUM(CS11)))</f>
        <v>-444.30037463753615</v>
      </c>
      <c r="CU11" s="6">
        <f>IF(CU$3=$BQ$3,$G11,IF(VLOOKUP($D11,'LGE Retirements'!$A$4:$C$49,3,FALSE)='LGE Meters Schedule'!CU$3,'LGE Meters Schedule'!CT11-$F11,SUM(CT11)))</f>
        <v>-444.30037463753615</v>
      </c>
      <c r="CV11" s="6">
        <f>IF(CV$3=$BQ$3,$G11,IF(VLOOKUP($D11,'LGE Retirements'!$A$4:$C$49,3,FALSE)='LGE Meters Schedule'!CV$3,'LGE Meters Schedule'!CU11-$F11,SUM(CU11)))</f>
        <v>-444.30037463753615</v>
      </c>
      <c r="CW11" s="6">
        <f>IF(CW$3=$BQ$3,$G11,IF(VLOOKUP($D11,'LGE Retirements'!$A$4:$C$49,3,FALSE)='LGE Meters Schedule'!CW$3,'LGE Meters Schedule'!CV11-$F11,SUM(CV11)))</f>
        <v>-444.30037463753615</v>
      </c>
      <c r="CX11" s="6">
        <f>IF(CX$3=$BQ$3,$G11,IF(VLOOKUP($D11,'LGE Retirements'!$A$4:$C$49,3,FALSE)='LGE Meters Schedule'!CX$3,'LGE Meters Schedule'!CW11-$F11,SUM(CW11)))</f>
        <v>-444.30037463753615</v>
      </c>
      <c r="CY11" s="6">
        <f>IF(CY$3=$BQ$3,$G11,IF(VLOOKUP($D11,'LGE Retirements'!$A$4:$C$49,3,FALSE)='LGE Meters Schedule'!CY$3,'LGE Meters Schedule'!CX11-$F11,SUM(CX11)))</f>
        <v>-444.30037463753615</v>
      </c>
      <c r="CZ11" s="6">
        <f>IF(CZ$3=$BQ$3,$G11,IF(VLOOKUP($D11,'LGE Retirements'!$A$4:$C$49,3,FALSE)='LGE Meters Schedule'!CZ$3,'LGE Meters Schedule'!CY11-$F11,SUM(CY11)))</f>
        <v>-444.30037463753615</v>
      </c>
      <c r="DA11" s="6">
        <f>IF(DA$3=$BQ$3,$G11,IF(VLOOKUP($D11,'LGE Retirements'!$A$4:$C$49,3,FALSE)='LGE Meters Schedule'!DA$3,'LGE Meters Schedule'!CZ11-$F11,SUM(CZ11)))</f>
        <v>-444.30037463753615</v>
      </c>
      <c r="DB11" s="6">
        <f>IF(DB$3=$BQ$3,$G11,IF(VLOOKUP($D11,'LGE Retirements'!$A$4:$C$49,3,FALSE)='LGE Meters Schedule'!DB$3,'LGE Meters Schedule'!DA11-$F11,SUM(DA11)))</f>
        <v>-444.30037463753615</v>
      </c>
      <c r="DC11" s="6">
        <f>IF(DC$3=$BQ$3,$G11,IF(VLOOKUP($D11,'LGE Retirements'!$A$4:$C$49,3,FALSE)='LGE Meters Schedule'!DC$3,'LGE Meters Schedule'!DB11-$F11,SUM(DB11)))</f>
        <v>-444.30037463753615</v>
      </c>
      <c r="DD11" s="6">
        <f>IF(DD$3=$BQ$3,$G11,IF(VLOOKUP($D11,'LGE Retirements'!$A$4:$C$49,3,FALSE)='LGE Meters Schedule'!DD$3,'LGE Meters Schedule'!DC11-$F11,SUM(DC11)))</f>
        <v>-444.30037463753615</v>
      </c>
      <c r="DE11" s="6">
        <f>IF(DE$3=$BQ$3,$G11,IF(VLOOKUP($D11,'LGE Retirements'!$A$4:$C$49,3,FALSE)='LGE Meters Schedule'!DE$3,'LGE Meters Schedule'!DD11-$F11,SUM(DD11)))</f>
        <v>-444.30037463753615</v>
      </c>
      <c r="DG11" s="8">
        <f t="shared" si="0"/>
        <v>695.11488430400095</v>
      </c>
      <c r="DH11" s="8">
        <f t="shared" si="1"/>
        <v>671.17614030400182</v>
      </c>
      <c r="DI11" s="8">
        <f t="shared" si="2"/>
        <v>647.23739630400269</v>
      </c>
      <c r="DJ11" s="8">
        <f t="shared" si="3"/>
        <v>623.29865230400355</v>
      </c>
      <c r="DK11" s="8">
        <f t="shared" si="4"/>
        <v>599.35990830400442</v>
      </c>
      <c r="DL11" s="8">
        <f t="shared" si="5"/>
        <v>575.42116430400529</v>
      </c>
      <c r="DM11" s="8">
        <f t="shared" si="6"/>
        <v>551.48242030400615</v>
      </c>
      <c r="DN11" s="8">
        <f t="shared" si="7"/>
        <v>527.54367630400702</v>
      </c>
      <c r="DO11" s="8">
        <f t="shared" si="8"/>
        <v>503.60493230400789</v>
      </c>
      <c r="DP11" s="8">
        <f t="shared" si="9"/>
        <v>479.66618830400876</v>
      </c>
      <c r="DQ11" s="8">
        <f t="shared" si="10"/>
        <v>455.72744430400962</v>
      </c>
      <c r="DR11" s="8">
        <f t="shared" si="11"/>
        <v>444.30037463753615</v>
      </c>
      <c r="DS11" s="8">
        <f t="shared" si="12"/>
        <v>444.30037463753615</v>
      </c>
      <c r="DT11" s="8">
        <f t="shared" si="13"/>
        <v>444.30037463753615</v>
      </c>
      <c r="DU11" s="8">
        <f t="shared" si="14"/>
        <v>444.30037463753615</v>
      </c>
      <c r="DV11" s="8">
        <f t="shared" si="15"/>
        <v>444.30037463753615</v>
      </c>
      <c r="DW11" s="8">
        <f t="shared" si="16"/>
        <v>444.30037463753615</v>
      </c>
      <c r="DX11" s="8">
        <f t="shared" si="17"/>
        <v>444.30037463753615</v>
      </c>
      <c r="DY11" s="8">
        <f t="shared" si="18"/>
        <v>444.30037463753615</v>
      </c>
      <c r="DZ11" s="8">
        <f t="shared" si="19"/>
        <v>444.30037463753615</v>
      </c>
      <c r="EA11" s="8">
        <f t="shared" si="20"/>
        <v>444.30037463753615</v>
      </c>
      <c r="EB11" s="8">
        <f t="shared" si="21"/>
        <v>444.30037463753615</v>
      </c>
      <c r="EC11" s="8">
        <f t="shared" si="22"/>
        <v>444.30037463753615</v>
      </c>
      <c r="ED11" s="8">
        <f t="shared" si="23"/>
        <v>444.30037463753615</v>
      </c>
      <c r="EE11" s="8">
        <f t="shared" si="24"/>
        <v>444.30037463753615</v>
      </c>
      <c r="EF11" s="8">
        <f t="shared" si="25"/>
        <v>444.30037463753615</v>
      </c>
      <c r="EG11" s="8">
        <f t="shared" si="26"/>
        <v>444.30037463753615</v>
      </c>
      <c r="EH11" s="8">
        <f t="shared" si="27"/>
        <v>444.30037463753615</v>
      </c>
      <c r="EI11" s="8">
        <f t="shared" si="28"/>
        <v>444.30037463753615</v>
      </c>
      <c r="EJ11" s="8">
        <f t="shared" si="30"/>
        <v>444.30037463753615</v>
      </c>
      <c r="EK11" s="8">
        <f t="shared" si="31"/>
        <v>444.30037463753615</v>
      </c>
      <c r="EL11" s="8">
        <f t="shared" si="32"/>
        <v>444.30037463753615</v>
      </c>
      <c r="EM11" s="8">
        <f t="shared" si="33"/>
        <v>444.30037463753615</v>
      </c>
      <c r="EN11" s="8">
        <f t="shared" si="34"/>
        <v>444.30037463753615</v>
      </c>
      <c r="EO11" s="8">
        <f t="shared" si="35"/>
        <v>444.30037463753615</v>
      </c>
      <c r="EP11" s="8">
        <f t="shared" si="36"/>
        <v>444.30037463753615</v>
      </c>
      <c r="EQ11" s="8">
        <f t="shared" si="37"/>
        <v>444.30037463753615</v>
      </c>
      <c r="ER11" s="8">
        <f t="shared" si="38"/>
        <v>444.30037463753615</v>
      </c>
      <c r="ES11" s="8">
        <f t="shared" si="39"/>
        <v>444.30037463753615</v>
      </c>
      <c r="ET11" s="8">
        <f t="shared" si="40"/>
        <v>444.30037463753615</v>
      </c>
      <c r="EU11" s="8">
        <f t="shared" si="41"/>
        <v>444.30037463753615</v>
      </c>
    </row>
    <row r="12" spans="1:151" x14ac:dyDescent="0.25">
      <c r="A12" s="4" t="s">
        <v>33</v>
      </c>
      <c r="B12" s="4" t="s">
        <v>2</v>
      </c>
      <c r="C12" s="4" t="s">
        <v>4</v>
      </c>
      <c r="D12" s="7">
        <v>1977</v>
      </c>
      <c r="E12" s="24">
        <f>IFERROR(VLOOKUP(D12,'LGE Retirements'!$A$4:$C$49,3,FALSE),"N/A")</f>
        <v>42917</v>
      </c>
      <c r="F12" s="5">
        <v>354007.03</v>
      </c>
      <c r="G12" s="5">
        <v>326055.54116919701</v>
      </c>
      <c r="H12" s="5"/>
      <c r="I12" s="6">
        <f>IF(I$3=$I$3,F12,IF(VLOOKUP($D12,'LGE Retirements'!$A$4:$C$49,3,FALSE)='LGE Meters Schedule'!I$3,'LGE Meters Schedule'!G12-'LGE Meters Schedule'!$F12,G12))</f>
        <v>354007.03</v>
      </c>
      <c r="J12" s="6">
        <f>IF(J$3=$I$3,G12,IF(VLOOKUP($D12,'LGE Retirements'!$A$4:$C$49,3,FALSE)='LGE Meters Schedule'!J$3,'LGE Meters Schedule'!I12-'LGE Meters Schedule'!$F12,I12))</f>
        <v>354007.03</v>
      </c>
      <c r="K12" s="6">
        <f>IF(K$3=$I$3,I12,IF(VLOOKUP($D12,'LGE Retirements'!$A$4:$C$49,3,FALSE)='LGE Meters Schedule'!K$3,'LGE Meters Schedule'!J12-'LGE Meters Schedule'!$F12,J12))</f>
        <v>354007.03</v>
      </c>
      <c r="L12" s="6">
        <f>IF(L$3=$I$3,J12,IF(VLOOKUP($D12,'LGE Retirements'!$A$4:$C$49,3,FALSE)='LGE Meters Schedule'!L$3,'LGE Meters Schedule'!K12-'LGE Meters Schedule'!$F12,K12))</f>
        <v>354007.03</v>
      </c>
      <c r="M12" s="6">
        <f>IF(M$3=$I$3,K12,IF(VLOOKUP($D12,'LGE Retirements'!$A$4:$C$49,3,FALSE)='LGE Meters Schedule'!M$3,'LGE Meters Schedule'!L12-'LGE Meters Schedule'!$F12,L12))</f>
        <v>354007.03</v>
      </c>
      <c r="N12" s="6">
        <f>IF(N$3=$I$3,L12,IF(VLOOKUP($D12,'LGE Retirements'!$A$4:$C$49,3,FALSE)='LGE Meters Schedule'!N$3,'LGE Meters Schedule'!M12-'LGE Meters Schedule'!$F12,M12))</f>
        <v>354007.03</v>
      </c>
      <c r="O12" s="6">
        <f>IF(O$3=$I$3,M12,IF(VLOOKUP($D12,'LGE Retirements'!$A$4:$C$49,3,FALSE)='LGE Meters Schedule'!O$3,'LGE Meters Schedule'!N12-'LGE Meters Schedule'!$F12,N12))</f>
        <v>354007.03</v>
      </c>
      <c r="P12" s="6">
        <f>IF(P$3=$I$3,N12,IF(VLOOKUP($D12,'LGE Retirements'!$A$4:$C$49,3,FALSE)='LGE Meters Schedule'!P$3,'LGE Meters Schedule'!O12-'LGE Meters Schedule'!$F12,O12))</f>
        <v>354007.03</v>
      </c>
      <c r="Q12" s="6">
        <f>IF(Q$3=$I$3,O12,IF(VLOOKUP($D12,'LGE Retirements'!$A$4:$C$49,3,FALSE)='LGE Meters Schedule'!Q$3,'LGE Meters Schedule'!P12-'LGE Meters Schedule'!$F12,P12))</f>
        <v>354007.03</v>
      </c>
      <c r="R12" s="6">
        <f>IF(R$3=$I$3,P12,IF(VLOOKUP($D12,'LGE Retirements'!$A$4:$C$49,3,FALSE)='LGE Meters Schedule'!R$3,'LGE Meters Schedule'!Q12-'LGE Meters Schedule'!$F12,Q12))</f>
        <v>354007.03</v>
      </c>
      <c r="S12" s="6">
        <f>IF(S$3=$I$3,Q12,IF(VLOOKUP($D12,'LGE Retirements'!$A$4:$C$49,3,FALSE)='LGE Meters Schedule'!S$3,'LGE Meters Schedule'!R12-'LGE Meters Schedule'!$F12,R12))</f>
        <v>354007.03</v>
      </c>
      <c r="T12" s="6">
        <f>IF(T$3=$I$3,R12,IF(VLOOKUP($D12,'LGE Retirements'!$A$4:$C$49,3,FALSE)='LGE Meters Schedule'!T$3,'LGE Meters Schedule'!S12-'LGE Meters Schedule'!$F12,S12))</f>
        <v>0</v>
      </c>
      <c r="U12" s="6">
        <f>IF(U$3=$I$3,S12,IF(VLOOKUP($D12,'LGE Retirements'!$A$4:$C$49,3,FALSE)='LGE Meters Schedule'!U$3,'LGE Meters Schedule'!T12-'LGE Meters Schedule'!$F12,T12))</f>
        <v>0</v>
      </c>
      <c r="V12" s="6">
        <f>IF(V$3=$I$3,T12,IF(VLOOKUP($D12,'LGE Retirements'!$A$4:$C$49,3,FALSE)='LGE Meters Schedule'!V$3,'LGE Meters Schedule'!U12-'LGE Meters Schedule'!$F12,U12))</f>
        <v>0</v>
      </c>
      <c r="W12" s="6">
        <f>IF(W$3=$I$3,U12,IF(VLOOKUP($D12,'LGE Retirements'!$A$4:$C$49,3,FALSE)='LGE Meters Schedule'!W$3,'LGE Meters Schedule'!V12-'LGE Meters Schedule'!$F12,V12))</f>
        <v>0</v>
      </c>
      <c r="X12" s="6">
        <f>IF(X$3=$I$3,V12,IF(VLOOKUP($D12,'LGE Retirements'!$A$4:$C$49,3,FALSE)='LGE Meters Schedule'!X$3,'LGE Meters Schedule'!W12-'LGE Meters Schedule'!$F12,W12))</f>
        <v>0</v>
      </c>
      <c r="Y12" s="6">
        <f>IF(Y$3=$I$3,W12,IF(VLOOKUP($D12,'LGE Retirements'!$A$4:$C$49,3,FALSE)='LGE Meters Schedule'!Y$3,'LGE Meters Schedule'!X12-'LGE Meters Schedule'!$F12,X12))</f>
        <v>0</v>
      </c>
      <c r="Z12" s="6">
        <f>IF(Z$3=$I$3,X12,IF(VLOOKUP($D12,'LGE Retirements'!$A$4:$C$49,3,FALSE)='LGE Meters Schedule'!Z$3,'LGE Meters Schedule'!Y12-'LGE Meters Schedule'!$F12,Y12))</f>
        <v>0</v>
      </c>
      <c r="AA12" s="6">
        <f>IF(AA$3=$I$3,Y12,IF(VLOOKUP($D12,'LGE Retirements'!$A$4:$C$49,3,FALSE)='LGE Meters Schedule'!AA$3,'LGE Meters Schedule'!Z12-'LGE Meters Schedule'!$F12,Z12))</f>
        <v>0</v>
      </c>
      <c r="AB12" s="6">
        <f>IF(AB$3=$I$3,Z12,IF(VLOOKUP($D12,'LGE Retirements'!$A$4:$C$49,3,FALSE)='LGE Meters Schedule'!AB$3,'LGE Meters Schedule'!AA12-'LGE Meters Schedule'!$F12,AA12))</f>
        <v>0</v>
      </c>
      <c r="AC12" s="6">
        <f>IF(AC$3=$I$3,AA12,IF(VLOOKUP($D12,'LGE Retirements'!$A$4:$C$49,3,FALSE)='LGE Meters Schedule'!AC$3,'LGE Meters Schedule'!AB12-'LGE Meters Schedule'!$F12,AB12))</f>
        <v>0</v>
      </c>
      <c r="AD12" s="6">
        <f>IF(AD$3=$I$3,AB12,IF(VLOOKUP($D12,'LGE Retirements'!$A$4:$C$49,3,FALSE)='LGE Meters Schedule'!AD$3,'LGE Meters Schedule'!AC12-'LGE Meters Schedule'!$F12,AC12))</f>
        <v>0</v>
      </c>
      <c r="AE12" s="6">
        <f>IF(AE$3=$I$3,AC12,IF(VLOOKUP($D12,'LGE Retirements'!$A$4:$C$49,3,FALSE)='LGE Meters Schedule'!AE$3,'LGE Meters Schedule'!AD12-'LGE Meters Schedule'!$F12,AD12))</f>
        <v>0</v>
      </c>
      <c r="AF12" s="6">
        <f>IF(AF$3=$I$3,AD12,IF(VLOOKUP($D12,'LGE Retirements'!$A$4:$C$49,3,FALSE)='LGE Meters Schedule'!AF$3,'LGE Meters Schedule'!AE12-'LGE Meters Schedule'!$F12,AE12))</f>
        <v>0</v>
      </c>
      <c r="AG12" s="6">
        <f>IF(AG$3=$I$3,AE12,IF(VLOOKUP($D12,'LGE Retirements'!$A$4:$C$49,3,FALSE)='LGE Meters Schedule'!AG$3,'LGE Meters Schedule'!AF12-'LGE Meters Schedule'!$F12,AF12))</f>
        <v>0</v>
      </c>
      <c r="AH12" s="6">
        <f>IF(AH$3=$I$3,AF12,IF(VLOOKUP($D12,'LGE Retirements'!$A$4:$C$49,3,FALSE)='LGE Meters Schedule'!AH$3,'LGE Meters Schedule'!AG12-'LGE Meters Schedule'!$F12,AG12))</f>
        <v>0</v>
      </c>
      <c r="AI12" s="6">
        <f>IF(AI$3=$I$3,AG12,IF(VLOOKUP($D12,'LGE Retirements'!$A$4:$C$49,3,FALSE)='LGE Meters Schedule'!AI$3,'LGE Meters Schedule'!AH12-'LGE Meters Schedule'!$F12,AH12))</f>
        <v>0</v>
      </c>
      <c r="AJ12" s="6">
        <f>IF(AJ$3=$I$3,AH12,IF(VLOOKUP($D12,'LGE Retirements'!$A$4:$C$49,3,FALSE)='LGE Meters Schedule'!AJ$3,'LGE Meters Schedule'!AI12-'LGE Meters Schedule'!$F12,AI12))</f>
        <v>0</v>
      </c>
      <c r="AK12" s="6">
        <f>IF(AK$3=$I$3,AI12,IF(VLOOKUP($D12,'LGE Retirements'!$A$4:$C$49,3,FALSE)='LGE Meters Schedule'!AK$3,'LGE Meters Schedule'!AJ12-'LGE Meters Schedule'!$F12,AJ12))</f>
        <v>0</v>
      </c>
      <c r="AM12" s="21">
        <f>IF(AM$3&lt;'Depr. Rate'!$B$1,('Depr. Rate'!$B$3*'LGE Meters Schedule'!I12)/12,IF(I12=0,H12/2*'Depr. Rate'!$C$3/12,('Depr. Rate'!$C$3*'LGE Meters Schedule'!I12)/12))</f>
        <v>861.41710633333344</v>
      </c>
      <c r="AN12" s="21">
        <f>IF(AN$3&lt;'Depr. Rate'!$B$1,('Depr. Rate'!$B$3*'LGE Meters Schedule'!J12)/12,IF(J12=0,I12/2*'Depr. Rate'!$C$3/12,('Depr. Rate'!$C$3*'LGE Meters Schedule'!J12)/12))</f>
        <v>861.41710633333344</v>
      </c>
      <c r="AO12" s="21">
        <f>IF(AO$3&lt;'Depr. Rate'!$B$1,('Depr. Rate'!$B$3*'LGE Meters Schedule'!K12)/12,IF(K12=0,J12/2*'Depr. Rate'!$C$3/12,('Depr. Rate'!$C$3*'LGE Meters Schedule'!K12)/12))</f>
        <v>861.41710633333344</v>
      </c>
      <c r="AP12" s="21">
        <f>IF(AP$3&lt;'Depr. Rate'!$B$1,('Depr. Rate'!$B$3*'LGE Meters Schedule'!L12)/12,IF(L12=0,K12/2*'Depr. Rate'!$C$3/12,('Depr. Rate'!$C$3*'LGE Meters Schedule'!L12)/12))</f>
        <v>861.41710633333344</v>
      </c>
      <c r="AQ12" s="21">
        <f>IF(AQ$3&lt;'Depr. Rate'!$B$1,('Depr. Rate'!$B$3*'LGE Meters Schedule'!M12)/12,IF(M12=0,L12/2*'Depr. Rate'!$C$3/12,('Depr. Rate'!$C$3*'LGE Meters Schedule'!M12)/12))</f>
        <v>861.41710633333344</v>
      </c>
      <c r="AR12" s="21">
        <f>IF(AR$3&lt;'Depr. Rate'!$B$1,('Depr. Rate'!$B$3*'LGE Meters Schedule'!N12)/12,IF(N12=0,M12/2*'Depr. Rate'!$C$3/12,('Depr. Rate'!$C$3*'LGE Meters Schedule'!N12)/12))</f>
        <v>861.41710633333344</v>
      </c>
      <c r="AS12" s="21">
        <f>IF(AS$3&lt;'Depr. Rate'!$B$1,('Depr. Rate'!$B$3*'LGE Meters Schedule'!O12)/12,IF(O12=0,N12/2*'Depr. Rate'!$C$3/12,('Depr. Rate'!$C$3*'LGE Meters Schedule'!O12)/12))</f>
        <v>861.41710633333344</v>
      </c>
      <c r="AT12" s="21">
        <f>IF(AT$3&lt;'Depr. Rate'!$B$1,('Depr. Rate'!$B$3*'LGE Meters Schedule'!P12)/12,IF(P12=0,O12/2*'Depr. Rate'!$C$3/12,('Depr. Rate'!$C$3*'LGE Meters Schedule'!P12)/12))</f>
        <v>861.41710633333344</v>
      </c>
      <c r="AU12" s="21">
        <f>IF(AU$3&lt;'Depr. Rate'!$B$1,('Depr. Rate'!$B$3*'LGE Meters Schedule'!Q12)/12,IF(Q12=0,P12/2*'Depr. Rate'!$C$3/12,('Depr. Rate'!$C$3*'LGE Meters Schedule'!Q12)/12))</f>
        <v>861.41710633333344</v>
      </c>
      <c r="AV12" s="21">
        <f>IF(AV$3&lt;'Depr. Rate'!$B$1,('Depr. Rate'!$B$3*'LGE Meters Schedule'!R12)/12,IF(R12=0,Q12/2*'Depr. Rate'!$C$3/12,('Depr. Rate'!$C$3*'LGE Meters Schedule'!R12)/12))</f>
        <v>861.41710633333344</v>
      </c>
      <c r="AW12" s="21">
        <f>IF(AW$3&lt;'Depr. Rate'!$B$1,('Depr. Rate'!$B$3*'LGE Meters Schedule'!S12)/12,IF(S12=0,R12/2*'Depr. Rate'!$C$3/12,('Depr. Rate'!$C$3*'LGE Meters Schedule'!S12)/12))</f>
        <v>861.41710633333344</v>
      </c>
      <c r="AX12" s="21">
        <f>IF(AX$3&lt;'Depr. Rate'!$B$1,('Depr. Rate'!$B$3*'LGE Meters Schedule'!T12)/12,IF(T12=0,S12/2*'Depr. Rate'!$C$3/12,('Depr. Rate'!$C$3*'LGE Meters Schedule'!T12)/12))</f>
        <v>411.19422497535282</v>
      </c>
      <c r="AY12" s="21">
        <f>IF(AY$3&lt;'Depr. Rate'!$B$1,('Depr. Rate'!$B$3*'LGE Meters Schedule'!U12)/12,IF(U12=0,T12/2*'Depr. Rate'!$C$3/12,('Depr. Rate'!$C$3*'LGE Meters Schedule'!U12)/12))</f>
        <v>0</v>
      </c>
      <c r="AZ12" s="21">
        <f>IF(AZ$3&lt;'Depr. Rate'!$B$1,('Depr. Rate'!$B$3*'LGE Meters Schedule'!V12)/12,IF(V12=0,U12/2*'Depr. Rate'!$C$3/12,('Depr. Rate'!$C$3*'LGE Meters Schedule'!V12)/12))</f>
        <v>0</v>
      </c>
      <c r="BA12" s="21">
        <f>IF(BA$3&lt;'Depr. Rate'!$B$1,('Depr. Rate'!$B$3*'LGE Meters Schedule'!W12)/12,IF(W12=0,V12/2*'Depr. Rate'!$C$3/12,('Depr. Rate'!$C$3*'LGE Meters Schedule'!W12)/12))</f>
        <v>0</v>
      </c>
      <c r="BB12" s="21">
        <f>IF(BB$3&lt;'Depr. Rate'!$B$1,('Depr. Rate'!$B$3*'LGE Meters Schedule'!X12)/12,IF(X12=0,W12/2*'Depr. Rate'!$C$3/12,('Depr. Rate'!$C$3*'LGE Meters Schedule'!X12)/12))</f>
        <v>0</v>
      </c>
      <c r="BC12" s="21">
        <f>IF(BC$3&lt;'Depr. Rate'!$B$1,('Depr. Rate'!$B$3*'LGE Meters Schedule'!Y12)/12,IF(Y12=0,X12/2*'Depr. Rate'!$C$3/12,('Depr. Rate'!$C$3*'LGE Meters Schedule'!Y12)/12))</f>
        <v>0</v>
      </c>
      <c r="BD12" s="21">
        <f>IF(BD$3&lt;'Depr. Rate'!$B$1,('Depr. Rate'!$B$3*'LGE Meters Schedule'!Z12)/12,IF(Z12=0,Y12/2*'Depr. Rate'!$C$3/12,('Depr. Rate'!$C$3*'LGE Meters Schedule'!Z12)/12))</f>
        <v>0</v>
      </c>
      <c r="BE12" s="21">
        <f>IF(BE$3&lt;'Depr. Rate'!$B$1,('Depr. Rate'!$B$3*'LGE Meters Schedule'!AA12)/12,IF(AA12=0,Z12/2*'Depr. Rate'!$C$3/12,('Depr. Rate'!$C$3*'LGE Meters Schedule'!AA12)/12))</f>
        <v>0</v>
      </c>
      <c r="BF12" s="21">
        <f>IF(BF$3&lt;'Depr. Rate'!$B$1,('Depr. Rate'!$B$3*'LGE Meters Schedule'!AB12)/12,IF(AB12=0,AA12/2*'Depr. Rate'!$C$3/12,('Depr. Rate'!$C$3*'LGE Meters Schedule'!AB12)/12))</f>
        <v>0</v>
      </c>
      <c r="BG12" s="21">
        <f>IF(BG$3&lt;'Depr. Rate'!$B$1,('Depr. Rate'!$B$3*'LGE Meters Schedule'!AC12)/12,IF(AC12=0,AB12/2*'Depr. Rate'!$C$3/12,('Depr. Rate'!$C$3*'LGE Meters Schedule'!AC12)/12))</f>
        <v>0</v>
      </c>
      <c r="BH12" s="21">
        <f>IF(BH$3&lt;'Depr. Rate'!$B$1,('Depr. Rate'!$B$3*'LGE Meters Schedule'!AD12)/12,IF(AD12=0,AC12/2*'Depr. Rate'!$C$3/12,('Depr. Rate'!$C$3*'LGE Meters Schedule'!AD12)/12))</f>
        <v>0</v>
      </c>
      <c r="BI12" s="21">
        <f>IF(BI$3&lt;'Depr. Rate'!$B$1,('Depr. Rate'!$B$3*'LGE Meters Schedule'!AE12)/12,IF(AE12=0,AD12/2*'Depr. Rate'!$C$3/12,('Depr. Rate'!$C$3*'LGE Meters Schedule'!AE12)/12))</f>
        <v>0</v>
      </c>
      <c r="BJ12" s="21">
        <f>IF(BJ$3&lt;'Depr. Rate'!$B$1,('Depr. Rate'!$B$3*'LGE Meters Schedule'!AF12)/12,IF(AF12=0,AE12/2*'Depr. Rate'!$C$3/12,('Depr. Rate'!$C$3*'LGE Meters Schedule'!AF12)/12))</f>
        <v>0</v>
      </c>
      <c r="BK12" s="21">
        <f>IF(BK$3&lt;'Depr. Rate'!$B$1,('Depr. Rate'!$B$3*'LGE Meters Schedule'!AG12)/12,IF(AG12=0,AF12/2*'Depr. Rate'!$C$3/12,('Depr. Rate'!$C$3*'LGE Meters Schedule'!AG12)/12))</f>
        <v>0</v>
      </c>
      <c r="BL12" s="21">
        <f>IF(BL$3&lt;'Depr. Rate'!$B$1,('Depr. Rate'!$B$3*'LGE Meters Schedule'!AH12)/12,IF(AH12=0,AG12/2*'Depr. Rate'!$C$3/12,('Depr. Rate'!$C$3*'LGE Meters Schedule'!AH12)/12))</f>
        <v>0</v>
      </c>
      <c r="BM12" s="21">
        <f>IF(BM$3&lt;'Depr. Rate'!$B$1,('Depr. Rate'!$B$3*'LGE Meters Schedule'!AI12)/12,IF(AI12=0,AH12/2*'Depr. Rate'!$C$3/12,('Depr. Rate'!$C$3*'LGE Meters Schedule'!AI12)/12))</f>
        <v>0</v>
      </c>
      <c r="BN12" s="21">
        <f>IF(BN$3&lt;'Depr. Rate'!$B$1,('Depr. Rate'!$B$3*'LGE Meters Schedule'!AJ12)/12,IF(AJ12=0,AI12/2*'Depr. Rate'!$C$3/12,('Depr. Rate'!$C$3*'LGE Meters Schedule'!AJ12)/12))</f>
        <v>0</v>
      </c>
      <c r="BO12" s="21">
        <f>IF(BO$3&lt;'Depr. Rate'!$B$1,('Depr. Rate'!$B$3*'LGE Meters Schedule'!AK12)/12,IF(AK12=0,AJ12/2*'Depr. Rate'!$C$3/12,('Depr. Rate'!$C$3*'LGE Meters Schedule'!AK12)/12))</f>
        <v>0</v>
      </c>
      <c r="BQ12" s="6">
        <f>IF(BQ$3=$BQ$3,$G12+AM12,IF(VLOOKUP($D12,'LGE Retirements'!$A$4:$C$49,3,FALSE)='LGE Meters Schedule'!BQ$3,'LGE Meters Schedule'!BP12+AM12-$F12,SUM(BP12,AM12)))</f>
        <v>326916.95827553031</v>
      </c>
      <c r="BR12" s="6">
        <f>IF(BR$3=$BQ$3,$G12+AN12,IF(VLOOKUP($D12,'LGE Retirements'!$A$4:$C$49,3,FALSE)='LGE Meters Schedule'!BR$3,'LGE Meters Schedule'!BQ12+AN12-$F12,SUM(BQ12,AN12)))</f>
        <v>327778.37538186362</v>
      </c>
      <c r="BS12" s="6">
        <f>IF(BS$3=$BQ$3,$G12+AO12,IF(VLOOKUP($D12,'LGE Retirements'!$A$4:$C$49,3,FALSE)='LGE Meters Schedule'!BS$3,'LGE Meters Schedule'!BR12+AO12-$F12,SUM(BR12,AO12)))</f>
        <v>328639.79248819692</v>
      </c>
      <c r="BT12" s="6">
        <f>IF(BT$3=$BQ$3,$G12+AP12,IF(VLOOKUP($D12,'LGE Retirements'!$A$4:$C$49,3,FALSE)='LGE Meters Schedule'!BT$3,'LGE Meters Schedule'!BS12+AP12-$F12,SUM(BS12,AP12)))</f>
        <v>329501.20959453023</v>
      </c>
      <c r="BU12" s="6">
        <f>IF(BU$3=$BQ$3,$G12+AQ12,IF(VLOOKUP($D12,'LGE Retirements'!$A$4:$C$49,3,FALSE)='LGE Meters Schedule'!BU$3,'LGE Meters Schedule'!BT12+AQ12-$F12,SUM(BT12,AQ12)))</f>
        <v>330362.62670086353</v>
      </c>
      <c r="BV12" s="6">
        <f>IF(BV$3=$BQ$3,$G12+AR12,IF(VLOOKUP($D12,'LGE Retirements'!$A$4:$C$49,3,FALSE)='LGE Meters Schedule'!BV$3,'LGE Meters Schedule'!BU12+AR12-$F12,SUM(BU12,AR12)))</f>
        <v>331224.04380719684</v>
      </c>
      <c r="BW12" s="6">
        <f>IF(BW$3=$BQ$3,$G12+AS12,IF(VLOOKUP($D12,'LGE Retirements'!$A$4:$C$49,3,FALSE)='LGE Meters Schedule'!BW$3,'LGE Meters Schedule'!BV12+AS12-$F12,SUM(BV12,AS12)))</f>
        <v>332085.46091353014</v>
      </c>
      <c r="BX12" s="6">
        <f>IF(BX$3=$BQ$3,$G12+AT12,IF(VLOOKUP($D12,'LGE Retirements'!$A$4:$C$49,3,FALSE)='LGE Meters Schedule'!BX$3,'LGE Meters Schedule'!BW12+AT12-$F12,SUM(BW12,AT12)))</f>
        <v>332946.87801986345</v>
      </c>
      <c r="BY12" s="6">
        <f>IF(BY$3=$BQ$3,$G12+AU12,IF(VLOOKUP($D12,'LGE Retirements'!$A$4:$C$49,3,FALSE)='LGE Meters Schedule'!BY$3,'LGE Meters Schedule'!BX12+AU12-$F12,SUM(BX12,AU12)))</f>
        <v>333808.29512619675</v>
      </c>
      <c r="BZ12" s="6">
        <f>IF(BZ$3=$BQ$3,$G12+AV12,IF(VLOOKUP($D12,'LGE Retirements'!$A$4:$C$49,3,FALSE)='LGE Meters Schedule'!BZ$3,'LGE Meters Schedule'!BY12+AV12-$F12,SUM(BY12,AV12)))</f>
        <v>334669.71223253006</v>
      </c>
      <c r="CA12" s="6">
        <f>IF(CA$3=$BQ$3,$G12+AW12,IF(VLOOKUP($D12,'LGE Retirements'!$A$4:$C$49,3,FALSE)='LGE Meters Schedule'!CA$3,'LGE Meters Schedule'!BZ12+AW12-$F12,SUM(BZ12,AW12)))</f>
        <v>335531.12933886336</v>
      </c>
      <c r="CB12" s="6">
        <f>IF(CB$3=$BQ$3,$G12+AX12,IF(VLOOKUP($D12,'LGE Retirements'!$A$4:$C$49,3,FALSE)='LGE Meters Schedule'!CB$3,'LGE Meters Schedule'!CA12+AX12-$F12,SUM(CA12,AX12)))</f>
        <v>-18064.706436161301</v>
      </c>
      <c r="CC12" s="6">
        <f>IF(CC$3=$BQ$3,$G12+AY12,IF(VLOOKUP($D12,'LGE Retirements'!$A$4:$C$49,3,FALSE)='LGE Meters Schedule'!CC$3,'LGE Meters Schedule'!CB12+AY12-$F12,SUM(CB12,AY12)))</f>
        <v>-18064.706436161301</v>
      </c>
      <c r="CD12" s="6">
        <f>IF(CD$3=$BQ$3,$G12+AZ12,IF(VLOOKUP($D12,'LGE Retirements'!$A$4:$C$49,3,FALSE)='LGE Meters Schedule'!CD$3,'LGE Meters Schedule'!CC12+AZ12-$F12,SUM(CC12,AZ12)))</f>
        <v>-18064.706436161301</v>
      </c>
      <c r="CE12" s="6">
        <f>IF(CE$3=$BQ$3,$G12+BA12,IF(VLOOKUP($D12,'LGE Retirements'!$A$4:$C$49,3,FALSE)='LGE Meters Schedule'!CE$3,'LGE Meters Schedule'!CD12+BA12-$F12,SUM(CD12,BA12)))</f>
        <v>-18064.706436161301</v>
      </c>
      <c r="CF12" s="6">
        <f>IF(CF$3=$BQ$3,$G12+BB12,IF(VLOOKUP($D12,'LGE Retirements'!$A$4:$C$49,3,FALSE)='LGE Meters Schedule'!CF$3,'LGE Meters Schedule'!CE12+BB12-$F12,SUM(CE12,BB12)))</f>
        <v>-18064.706436161301</v>
      </c>
      <c r="CG12" s="6">
        <f>IF(CG$3=$BQ$3,$G12+BC12,IF(VLOOKUP($D12,'LGE Retirements'!$A$4:$C$49,3,FALSE)='LGE Meters Schedule'!CG$3,'LGE Meters Schedule'!CF12+BC12-$F12,SUM(CF12,BC12)))</f>
        <v>-18064.706436161301</v>
      </c>
      <c r="CH12" s="6">
        <f>IF(CH$3=$BQ$3,$G12+BD12,IF(VLOOKUP($D12,'LGE Retirements'!$A$4:$C$49,3,FALSE)='LGE Meters Schedule'!CH$3,'LGE Meters Schedule'!CG12+BD12-$F12,SUM(CG12,BD12)))</f>
        <v>-18064.706436161301</v>
      </c>
      <c r="CI12" s="6">
        <f>IF(CI$3=$BQ$3,$G12+BE12,IF(VLOOKUP($D12,'LGE Retirements'!$A$4:$C$49,3,FALSE)='LGE Meters Schedule'!CI$3,'LGE Meters Schedule'!CH12+BE12-$F12,SUM(CH12,BE12)))</f>
        <v>-18064.706436161301</v>
      </c>
      <c r="CJ12" s="6">
        <f>IF(CJ$3=$BQ$3,$G12+BF12,IF(VLOOKUP($D12,'LGE Retirements'!$A$4:$C$49,3,FALSE)='LGE Meters Schedule'!CJ$3,'LGE Meters Schedule'!CI12+BF12-$F12,SUM(CI12,BF12)))</f>
        <v>-18064.706436161301</v>
      </c>
      <c r="CK12" s="6">
        <f>IF(CK$3=$BQ$3,$G12+BG12,IF(VLOOKUP($D12,'LGE Retirements'!$A$4:$C$49,3,FALSE)='LGE Meters Schedule'!CK$3,'LGE Meters Schedule'!CJ12+BG12-$F12,SUM(CJ12,BG12)))</f>
        <v>-18064.706436161301</v>
      </c>
      <c r="CL12" s="6">
        <f>IF(CL$3=$BQ$3,$G12+BH12,IF(VLOOKUP($D12,'LGE Retirements'!$A$4:$C$49,3,FALSE)='LGE Meters Schedule'!CL$3,'LGE Meters Schedule'!CK12+BH12-$F12,SUM(CK12,BH12)))</f>
        <v>-18064.706436161301</v>
      </c>
      <c r="CM12" s="6">
        <f>IF(CM$3=$BQ$3,$G12+BI12,IF(VLOOKUP($D12,'LGE Retirements'!$A$4:$C$49,3,FALSE)='LGE Meters Schedule'!CM$3,'LGE Meters Schedule'!CL12+BI12-$F12,SUM(CL12,BI12)))</f>
        <v>-18064.706436161301</v>
      </c>
      <c r="CN12" s="6">
        <f>IF(CN$3=$BQ$3,$G12+BJ12,IF(VLOOKUP($D12,'LGE Retirements'!$A$4:$C$49,3,FALSE)='LGE Meters Schedule'!CN$3,'LGE Meters Schedule'!CM12+BJ12-$F12,SUM(CM12,BJ12)))</f>
        <v>-18064.706436161301</v>
      </c>
      <c r="CO12" s="6">
        <f>IF(CO$3=$BQ$3,$G12+BK12,IF(VLOOKUP($D12,'LGE Retirements'!$A$4:$C$49,3,FALSE)='LGE Meters Schedule'!CO$3,'LGE Meters Schedule'!CN12+BK12-$F12,SUM(CN12,BK12)))</f>
        <v>-18064.706436161301</v>
      </c>
      <c r="CP12" s="6">
        <f>IF(CP$3=$BQ$3,$G12+BL12,IF(VLOOKUP($D12,'LGE Retirements'!$A$4:$C$49,3,FALSE)='LGE Meters Schedule'!CP$3,'LGE Meters Schedule'!CO12+BL12-$F12,SUM(CO12,BL12)))</f>
        <v>-18064.706436161301</v>
      </c>
      <c r="CQ12" s="6">
        <f>IF(CQ$3=$BQ$3,$G12+BM12,IF(VLOOKUP($D12,'LGE Retirements'!$A$4:$C$49,3,FALSE)='LGE Meters Schedule'!CQ$3,'LGE Meters Schedule'!CP12+BM12-$F12,SUM(CP12,BM12)))</f>
        <v>-18064.706436161301</v>
      </c>
      <c r="CR12" s="6">
        <f>IF(CR$3=$BQ$3,$G12+BN12,IF(VLOOKUP($D12,'LGE Retirements'!$A$4:$C$49,3,FALSE)='LGE Meters Schedule'!CR$3,'LGE Meters Schedule'!CQ12+BN12-$F12,SUM(CQ12,BN12)))</f>
        <v>-18064.706436161301</v>
      </c>
      <c r="CS12" s="6">
        <f>IF(CS$3=$BQ$3,$G12+BO12,IF(VLOOKUP($D12,'LGE Retirements'!$A$4:$C$49,3,FALSE)='LGE Meters Schedule'!CS$3,'LGE Meters Schedule'!CR12+BO12-$F12,SUM(CR12,BO12)))</f>
        <v>-18064.706436161301</v>
      </c>
      <c r="CT12" s="6">
        <f>IF(CT$3=$BQ$3,$G12,IF(VLOOKUP($D12,'LGE Retirements'!$A$4:$C$49,3,FALSE)='LGE Meters Schedule'!CT$3,'LGE Meters Schedule'!CS12-$F12,SUM(CS12)))</f>
        <v>-18064.706436161301</v>
      </c>
      <c r="CU12" s="6">
        <f>IF(CU$3=$BQ$3,$G12,IF(VLOOKUP($D12,'LGE Retirements'!$A$4:$C$49,3,FALSE)='LGE Meters Schedule'!CU$3,'LGE Meters Schedule'!CT12-$F12,SUM(CT12)))</f>
        <v>-18064.706436161301</v>
      </c>
      <c r="CV12" s="6">
        <f>IF(CV$3=$BQ$3,$G12,IF(VLOOKUP($D12,'LGE Retirements'!$A$4:$C$49,3,FALSE)='LGE Meters Schedule'!CV$3,'LGE Meters Schedule'!CU12-$F12,SUM(CU12)))</f>
        <v>-18064.706436161301</v>
      </c>
      <c r="CW12" s="6">
        <f>IF(CW$3=$BQ$3,$G12,IF(VLOOKUP($D12,'LGE Retirements'!$A$4:$C$49,3,FALSE)='LGE Meters Schedule'!CW$3,'LGE Meters Schedule'!CV12-$F12,SUM(CV12)))</f>
        <v>-18064.706436161301</v>
      </c>
      <c r="CX12" s="6">
        <f>IF(CX$3=$BQ$3,$G12,IF(VLOOKUP($D12,'LGE Retirements'!$A$4:$C$49,3,FALSE)='LGE Meters Schedule'!CX$3,'LGE Meters Schedule'!CW12-$F12,SUM(CW12)))</f>
        <v>-18064.706436161301</v>
      </c>
      <c r="CY12" s="6">
        <f>IF(CY$3=$BQ$3,$G12,IF(VLOOKUP($D12,'LGE Retirements'!$A$4:$C$49,3,FALSE)='LGE Meters Schedule'!CY$3,'LGE Meters Schedule'!CX12-$F12,SUM(CX12)))</f>
        <v>-18064.706436161301</v>
      </c>
      <c r="CZ12" s="6">
        <f>IF(CZ$3=$BQ$3,$G12,IF(VLOOKUP($D12,'LGE Retirements'!$A$4:$C$49,3,FALSE)='LGE Meters Schedule'!CZ$3,'LGE Meters Schedule'!CY12-$F12,SUM(CY12)))</f>
        <v>-18064.706436161301</v>
      </c>
      <c r="DA12" s="6">
        <f>IF(DA$3=$BQ$3,$G12,IF(VLOOKUP($D12,'LGE Retirements'!$A$4:$C$49,3,FALSE)='LGE Meters Schedule'!DA$3,'LGE Meters Schedule'!CZ12-$F12,SUM(CZ12)))</f>
        <v>-18064.706436161301</v>
      </c>
      <c r="DB12" s="6">
        <f>IF(DB$3=$BQ$3,$G12,IF(VLOOKUP($D12,'LGE Retirements'!$A$4:$C$49,3,FALSE)='LGE Meters Schedule'!DB$3,'LGE Meters Schedule'!DA12-$F12,SUM(DA12)))</f>
        <v>-18064.706436161301</v>
      </c>
      <c r="DC12" s="6">
        <f>IF(DC$3=$BQ$3,$G12,IF(VLOOKUP($D12,'LGE Retirements'!$A$4:$C$49,3,FALSE)='LGE Meters Schedule'!DC$3,'LGE Meters Schedule'!DB12-$F12,SUM(DB12)))</f>
        <v>-18064.706436161301</v>
      </c>
      <c r="DD12" s="6">
        <f>IF(DD$3=$BQ$3,$G12,IF(VLOOKUP($D12,'LGE Retirements'!$A$4:$C$49,3,FALSE)='LGE Meters Schedule'!DD$3,'LGE Meters Schedule'!DC12-$F12,SUM(DC12)))</f>
        <v>-18064.706436161301</v>
      </c>
      <c r="DE12" s="6">
        <f>IF(DE$3=$BQ$3,$G12,IF(VLOOKUP($D12,'LGE Retirements'!$A$4:$C$49,3,FALSE)='LGE Meters Schedule'!DE$3,'LGE Meters Schedule'!DD12-$F12,SUM(DD12)))</f>
        <v>-18064.706436161301</v>
      </c>
      <c r="DG12" s="8">
        <f t="shared" si="0"/>
        <v>27090.071724469715</v>
      </c>
      <c r="DH12" s="8">
        <f t="shared" si="1"/>
        <v>26228.65461813641</v>
      </c>
      <c r="DI12" s="8">
        <f t="shared" si="2"/>
        <v>25367.237511803105</v>
      </c>
      <c r="DJ12" s="8">
        <f t="shared" si="3"/>
        <v>24505.8204054698</v>
      </c>
      <c r="DK12" s="8">
        <f t="shared" si="4"/>
        <v>23644.403299136495</v>
      </c>
      <c r="DL12" s="8">
        <f t="shared" si="5"/>
        <v>22782.98619280319</v>
      </c>
      <c r="DM12" s="8">
        <f t="shared" si="6"/>
        <v>21921.569086469884</v>
      </c>
      <c r="DN12" s="8">
        <f t="shared" si="7"/>
        <v>21060.151980136579</v>
      </c>
      <c r="DO12" s="8">
        <f t="shared" si="8"/>
        <v>20198.734873803274</v>
      </c>
      <c r="DP12" s="8">
        <f t="shared" si="9"/>
        <v>19337.317767469969</v>
      </c>
      <c r="DQ12" s="8">
        <f t="shared" si="10"/>
        <v>18475.900661136664</v>
      </c>
      <c r="DR12" s="8">
        <f t="shared" si="11"/>
        <v>18064.706436161301</v>
      </c>
      <c r="DS12" s="8">
        <f t="shared" si="12"/>
        <v>18064.706436161301</v>
      </c>
      <c r="DT12" s="8">
        <f t="shared" si="13"/>
        <v>18064.706436161301</v>
      </c>
      <c r="DU12" s="8">
        <f t="shared" si="14"/>
        <v>18064.706436161301</v>
      </c>
      <c r="DV12" s="8">
        <f t="shared" si="15"/>
        <v>18064.706436161301</v>
      </c>
      <c r="DW12" s="8">
        <f t="shared" si="16"/>
        <v>18064.706436161301</v>
      </c>
      <c r="DX12" s="8">
        <f t="shared" si="17"/>
        <v>18064.706436161301</v>
      </c>
      <c r="DY12" s="8">
        <f t="shared" si="18"/>
        <v>18064.706436161301</v>
      </c>
      <c r="DZ12" s="8">
        <f t="shared" si="19"/>
        <v>18064.706436161301</v>
      </c>
      <c r="EA12" s="8">
        <f t="shared" si="20"/>
        <v>18064.706436161301</v>
      </c>
      <c r="EB12" s="8">
        <f t="shared" si="21"/>
        <v>18064.706436161301</v>
      </c>
      <c r="EC12" s="8">
        <f t="shared" si="22"/>
        <v>18064.706436161301</v>
      </c>
      <c r="ED12" s="8">
        <f t="shared" si="23"/>
        <v>18064.706436161301</v>
      </c>
      <c r="EE12" s="8">
        <f t="shared" si="24"/>
        <v>18064.706436161301</v>
      </c>
      <c r="EF12" s="8">
        <f t="shared" si="25"/>
        <v>18064.706436161301</v>
      </c>
      <c r="EG12" s="8">
        <f t="shared" si="26"/>
        <v>18064.706436161301</v>
      </c>
      <c r="EH12" s="8">
        <f t="shared" si="27"/>
        <v>18064.706436161301</v>
      </c>
      <c r="EI12" s="8">
        <f t="shared" si="28"/>
        <v>18064.706436161301</v>
      </c>
      <c r="EJ12" s="8">
        <f t="shared" si="30"/>
        <v>18064.706436161301</v>
      </c>
      <c r="EK12" s="8">
        <f t="shared" si="31"/>
        <v>18064.706436161301</v>
      </c>
      <c r="EL12" s="8">
        <f t="shared" si="32"/>
        <v>18064.706436161301</v>
      </c>
      <c r="EM12" s="8">
        <f t="shared" si="33"/>
        <v>18064.706436161301</v>
      </c>
      <c r="EN12" s="8">
        <f t="shared" si="34"/>
        <v>18064.706436161301</v>
      </c>
      <c r="EO12" s="8">
        <f t="shared" si="35"/>
        <v>18064.706436161301</v>
      </c>
      <c r="EP12" s="8">
        <f t="shared" si="36"/>
        <v>18064.706436161301</v>
      </c>
      <c r="EQ12" s="8">
        <f t="shared" si="37"/>
        <v>18064.706436161301</v>
      </c>
      <c r="ER12" s="8">
        <f t="shared" si="38"/>
        <v>18064.706436161301</v>
      </c>
      <c r="ES12" s="8">
        <f t="shared" si="39"/>
        <v>18064.706436161301</v>
      </c>
      <c r="ET12" s="8">
        <f t="shared" si="40"/>
        <v>18064.706436161301</v>
      </c>
      <c r="EU12" s="8">
        <f t="shared" si="41"/>
        <v>18064.706436161301</v>
      </c>
    </row>
    <row r="13" spans="1:151" x14ac:dyDescent="0.25">
      <c r="A13" s="4" t="s">
        <v>33</v>
      </c>
      <c r="B13" s="4" t="s">
        <v>2</v>
      </c>
      <c r="C13" s="4" t="s">
        <v>5</v>
      </c>
      <c r="D13" s="7">
        <v>1977</v>
      </c>
      <c r="E13" s="24">
        <f>IFERROR(VLOOKUP(D13,'LGE Retirements'!$A$4:$C$49,3,FALSE),"N/A")</f>
        <v>42917</v>
      </c>
      <c r="F13" s="5">
        <v>15739.89</v>
      </c>
      <c r="G13" s="5">
        <v>14497.108579718401</v>
      </c>
      <c r="H13" s="5"/>
      <c r="I13" s="6">
        <f>IF(I$3=$I$3,F13,IF(VLOOKUP($D13,'LGE Retirements'!$A$4:$C$49,3,FALSE)='LGE Meters Schedule'!I$3,'LGE Meters Schedule'!G13-'LGE Meters Schedule'!$F13,G13))</f>
        <v>15739.89</v>
      </c>
      <c r="J13" s="6">
        <f>IF(J$3=$I$3,G13,IF(VLOOKUP($D13,'LGE Retirements'!$A$4:$C$49,3,FALSE)='LGE Meters Schedule'!J$3,'LGE Meters Schedule'!I13-'LGE Meters Schedule'!$F13,I13))</f>
        <v>15739.89</v>
      </c>
      <c r="K13" s="6">
        <f>IF(K$3=$I$3,I13,IF(VLOOKUP($D13,'LGE Retirements'!$A$4:$C$49,3,FALSE)='LGE Meters Schedule'!K$3,'LGE Meters Schedule'!J13-'LGE Meters Schedule'!$F13,J13))</f>
        <v>15739.89</v>
      </c>
      <c r="L13" s="6">
        <f>IF(L$3=$I$3,J13,IF(VLOOKUP($D13,'LGE Retirements'!$A$4:$C$49,3,FALSE)='LGE Meters Schedule'!L$3,'LGE Meters Schedule'!K13-'LGE Meters Schedule'!$F13,K13))</f>
        <v>15739.89</v>
      </c>
      <c r="M13" s="6">
        <f>IF(M$3=$I$3,K13,IF(VLOOKUP($D13,'LGE Retirements'!$A$4:$C$49,3,FALSE)='LGE Meters Schedule'!M$3,'LGE Meters Schedule'!L13-'LGE Meters Schedule'!$F13,L13))</f>
        <v>15739.89</v>
      </c>
      <c r="N13" s="6">
        <f>IF(N$3=$I$3,L13,IF(VLOOKUP($D13,'LGE Retirements'!$A$4:$C$49,3,FALSE)='LGE Meters Schedule'!N$3,'LGE Meters Schedule'!M13-'LGE Meters Schedule'!$F13,M13))</f>
        <v>15739.89</v>
      </c>
      <c r="O13" s="6">
        <f>IF(O$3=$I$3,M13,IF(VLOOKUP($D13,'LGE Retirements'!$A$4:$C$49,3,FALSE)='LGE Meters Schedule'!O$3,'LGE Meters Schedule'!N13-'LGE Meters Schedule'!$F13,N13))</f>
        <v>15739.89</v>
      </c>
      <c r="P13" s="6">
        <f>IF(P$3=$I$3,N13,IF(VLOOKUP($D13,'LGE Retirements'!$A$4:$C$49,3,FALSE)='LGE Meters Schedule'!P$3,'LGE Meters Schedule'!O13-'LGE Meters Schedule'!$F13,O13))</f>
        <v>15739.89</v>
      </c>
      <c r="Q13" s="6">
        <f>IF(Q$3=$I$3,O13,IF(VLOOKUP($D13,'LGE Retirements'!$A$4:$C$49,3,FALSE)='LGE Meters Schedule'!Q$3,'LGE Meters Schedule'!P13-'LGE Meters Schedule'!$F13,P13))</f>
        <v>15739.89</v>
      </c>
      <c r="R13" s="6">
        <f>IF(R$3=$I$3,P13,IF(VLOOKUP($D13,'LGE Retirements'!$A$4:$C$49,3,FALSE)='LGE Meters Schedule'!R$3,'LGE Meters Schedule'!Q13-'LGE Meters Schedule'!$F13,Q13))</f>
        <v>15739.89</v>
      </c>
      <c r="S13" s="6">
        <f>IF(S$3=$I$3,Q13,IF(VLOOKUP($D13,'LGE Retirements'!$A$4:$C$49,3,FALSE)='LGE Meters Schedule'!S$3,'LGE Meters Schedule'!R13-'LGE Meters Schedule'!$F13,R13))</f>
        <v>15739.89</v>
      </c>
      <c r="T13" s="6">
        <f>IF(T$3=$I$3,R13,IF(VLOOKUP($D13,'LGE Retirements'!$A$4:$C$49,3,FALSE)='LGE Meters Schedule'!T$3,'LGE Meters Schedule'!S13-'LGE Meters Schedule'!$F13,S13))</f>
        <v>0</v>
      </c>
      <c r="U13" s="6">
        <f>IF(U$3=$I$3,S13,IF(VLOOKUP($D13,'LGE Retirements'!$A$4:$C$49,3,FALSE)='LGE Meters Schedule'!U$3,'LGE Meters Schedule'!T13-'LGE Meters Schedule'!$F13,T13))</f>
        <v>0</v>
      </c>
      <c r="V13" s="6">
        <f>IF(V$3=$I$3,T13,IF(VLOOKUP($D13,'LGE Retirements'!$A$4:$C$49,3,FALSE)='LGE Meters Schedule'!V$3,'LGE Meters Schedule'!U13-'LGE Meters Schedule'!$F13,U13))</f>
        <v>0</v>
      </c>
      <c r="W13" s="6">
        <f>IF(W$3=$I$3,U13,IF(VLOOKUP($D13,'LGE Retirements'!$A$4:$C$49,3,FALSE)='LGE Meters Schedule'!W$3,'LGE Meters Schedule'!V13-'LGE Meters Schedule'!$F13,V13))</f>
        <v>0</v>
      </c>
      <c r="X13" s="6">
        <f>IF(X$3=$I$3,V13,IF(VLOOKUP($D13,'LGE Retirements'!$A$4:$C$49,3,FALSE)='LGE Meters Schedule'!X$3,'LGE Meters Schedule'!W13-'LGE Meters Schedule'!$F13,W13))</f>
        <v>0</v>
      </c>
      <c r="Y13" s="6">
        <f>IF(Y$3=$I$3,W13,IF(VLOOKUP($D13,'LGE Retirements'!$A$4:$C$49,3,FALSE)='LGE Meters Schedule'!Y$3,'LGE Meters Schedule'!X13-'LGE Meters Schedule'!$F13,X13))</f>
        <v>0</v>
      </c>
      <c r="Z13" s="6">
        <f>IF(Z$3=$I$3,X13,IF(VLOOKUP($D13,'LGE Retirements'!$A$4:$C$49,3,FALSE)='LGE Meters Schedule'!Z$3,'LGE Meters Schedule'!Y13-'LGE Meters Schedule'!$F13,Y13))</f>
        <v>0</v>
      </c>
      <c r="AA13" s="6">
        <f>IF(AA$3=$I$3,Y13,IF(VLOOKUP($D13,'LGE Retirements'!$A$4:$C$49,3,FALSE)='LGE Meters Schedule'!AA$3,'LGE Meters Schedule'!Z13-'LGE Meters Schedule'!$F13,Z13))</f>
        <v>0</v>
      </c>
      <c r="AB13" s="6">
        <f>IF(AB$3=$I$3,Z13,IF(VLOOKUP($D13,'LGE Retirements'!$A$4:$C$49,3,FALSE)='LGE Meters Schedule'!AB$3,'LGE Meters Schedule'!AA13-'LGE Meters Schedule'!$F13,AA13))</f>
        <v>0</v>
      </c>
      <c r="AC13" s="6">
        <f>IF(AC$3=$I$3,AA13,IF(VLOOKUP($D13,'LGE Retirements'!$A$4:$C$49,3,FALSE)='LGE Meters Schedule'!AC$3,'LGE Meters Schedule'!AB13-'LGE Meters Schedule'!$F13,AB13))</f>
        <v>0</v>
      </c>
      <c r="AD13" s="6">
        <f>IF(AD$3=$I$3,AB13,IF(VLOOKUP($D13,'LGE Retirements'!$A$4:$C$49,3,FALSE)='LGE Meters Schedule'!AD$3,'LGE Meters Schedule'!AC13-'LGE Meters Schedule'!$F13,AC13))</f>
        <v>0</v>
      </c>
      <c r="AE13" s="6">
        <f>IF(AE$3=$I$3,AC13,IF(VLOOKUP($D13,'LGE Retirements'!$A$4:$C$49,3,FALSE)='LGE Meters Schedule'!AE$3,'LGE Meters Schedule'!AD13-'LGE Meters Schedule'!$F13,AD13))</f>
        <v>0</v>
      </c>
      <c r="AF13" s="6">
        <f>IF(AF$3=$I$3,AD13,IF(VLOOKUP($D13,'LGE Retirements'!$A$4:$C$49,3,FALSE)='LGE Meters Schedule'!AF$3,'LGE Meters Schedule'!AE13-'LGE Meters Schedule'!$F13,AE13))</f>
        <v>0</v>
      </c>
      <c r="AG13" s="6">
        <f>IF(AG$3=$I$3,AE13,IF(VLOOKUP($D13,'LGE Retirements'!$A$4:$C$49,3,FALSE)='LGE Meters Schedule'!AG$3,'LGE Meters Schedule'!AF13-'LGE Meters Schedule'!$F13,AF13))</f>
        <v>0</v>
      </c>
      <c r="AH13" s="6">
        <f>IF(AH$3=$I$3,AF13,IF(VLOOKUP($D13,'LGE Retirements'!$A$4:$C$49,3,FALSE)='LGE Meters Schedule'!AH$3,'LGE Meters Schedule'!AG13-'LGE Meters Schedule'!$F13,AG13))</f>
        <v>0</v>
      </c>
      <c r="AI13" s="6">
        <f>IF(AI$3=$I$3,AG13,IF(VLOOKUP($D13,'LGE Retirements'!$A$4:$C$49,3,FALSE)='LGE Meters Schedule'!AI$3,'LGE Meters Schedule'!AH13-'LGE Meters Schedule'!$F13,AH13))</f>
        <v>0</v>
      </c>
      <c r="AJ13" s="6">
        <f>IF(AJ$3=$I$3,AH13,IF(VLOOKUP($D13,'LGE Retirements'!$A$4:$C$49,3,FALSE)='LGE Meters Schedule'!AJ$3,'LGE Meters Schedule'!AI13-'LGE Meters Schedule'!$F13,AI13))</f>
        <v>0</v>
      </c>
      <c r="AK13" s="6">
        <f>IF(AK$3=$I$3,AI13,IF(VLOOKUP($D13,'LGE Retirements'!$A$4:$C$49,3,FALSE)='LGE Meters Schedule'!AK$3,'LGE Meters Schedule'!AJ13-'LGE Meters Schedule'!$F13,AJ13))</f>
        <v>0</v>
      </c>
      <c r="AM13" s="21">
        <f>IF(AM$3&lt;'Depr. Rate'!$B$1,('Depr. Rate'!$B$3*'LGE Meters Schedule'!I13)/12,IF(I13=0,H13/2*'Depr. Rate'!$C$3/12,('Depr. Rate'!$C$3*'LGE Meters Schedule'!I13)/12))</f>
        <v>38.300398999999999</v>
      </c>
      <c r="AN13" s="21">
        <f>IF(AN$3&lt;'Depr. Rate'!$B$1,('Depr. Rate'!$B$3*'LGE Meters Schedule'!J13)/12,IF(J13=0,I13/2*'Depr. Rate'!$C$3/12,('Depr. Rate'!$C$3*'LGE Meters Schedule'!J13)/12))</f>
        <v>38.300398999999999</v>
      </c>
      <c r="AO13" s="21">
        <f>IF(AO$3&lt;'Depr. Rate'!$B$1,('Depr. Rate'!$B$3*'LGE Meters Schedule'!K13)/12,IF(K13=0,J13/2*'Depr. Rate'!$C$3/12,('Depr. Rate'!$C$3*'LGE Meters Schedule'!K13)/12))</f>
        <v>38.300398999999999</v>
      </c>
      <c r="AP13" s="21">
        <f>IF(AP$3&lt;'Depr. Rate'!$B$1,('Depr. Rate'!$B$3*'LGE Meters Schedule'!L13)/12,IF(L13=0,K13/2*'Depr. Rate'!$C$3/12,('Depr. Rate'!$C$3*'LGE Meters Schedule'!L13)/12))</f>
        <v>38.300398999999999</v>
      </c>
      <c r="AQ13" s="21">
        <f>IF(AQ$3&lt;'Depr. Rate'!$B$1,('Depr. Rate'!$B$3*'LGE Meters Schedule'!M13)/12,IF(M13=0,L13/2*'Depr. Rate'!$C$3/12,('Depr. Rate'!$C$3*'LGE Meters Schedule'!M13)/12))</f>
        <v>38.300398999999999</v>
      </c>
      <c r="AR13" s="21">
        <f>IF(AR$3&lt;'Depr. Rate'!$B$1,('Depr. Rate'!$B$3*'LGE Meters Schedule'!N13)/12,IF(N13=0,M13/2*'Depr. Rate'!$C$3/12,('Depr. Rate'!$C$3*'LGE Meters Schedule'!N13)/12))</f>
        <v>38.300398999999999</v>
      </c>
      <c r="AS13" s="21">
        <f>IF(AS$3&lt;'Depr. Rate'!$B$1,('Depr. Rate'!$B$3*'LGE Meters Schedule'!O13)/12,IF(O13=0,N13/2*'Depr. Rate'!$C$3/12,('Depr. Rate'!$C$3*'LGE Meters Schedule'!O13)/12))</f>
        <v>38.300398999999999</v>
      </c>
      <c r="AT13" s="21">
        <f>IF(AT$3&lt;'Depr. Rate'!$B$1,('Depr. Rate'!$B$3*'LGE Meters Schedule'!P13)/12,IF(P13=0,O13/2*'Depr. Rate'!$C$3/12,('Depr. Rate'!$C$3*'LGE Meters Schedule'!P13)/12))</f>
        <v>38.300398999999999</v>
      </c>
      <c r="AU13" s="21">
        <f>IF(AU$3&lt;'Depr. Rate'!$B$1,('Depr. Rate'!$B$3*'LGE Meters Schedule'!Q13)/12,IF(Q13=0,P13/2*'Depr. Rate'!$C$3/12,('Depr. Rate'!$C$3*'LGE Meters Schedule'!Q13)/12))</f>
        <v>38.300398999999999</v>
      </c>
      <c r="AV13" s="21">
        <f>IF(AV$3&lt;'Depr. Rate'!$B$1,('Depr. Rate'!$B$3*'LGE Meters Schedule'!R13)/12,IF(R13=0,Q13/2*'Depr. Rate'!$C$3/12,('Depr. Rate'!$C$3*'LGE Meters Schedule'!R13)/12))</f>
        <v>38.300398999999999</v>
      </c>
      <c r="AW13" s="21">
        <f>IF(AW$3&lt;'Depr. Rate'!$B$1,('Depr. Rate'!$B$3*'LGE Meters Schedule'!S13)/12,IF(S13=0,R13/2*'Depr. Rate'!$C$3/12,('Depr. Rate'!$C$3*'LGE Meters Schedule'!S13)/12))</f>
        <v>38.300398999999999</v>
      </c>
      <c r="AX13" s="21">
        <f>IF(AX$3&lt;'Depr. Rate'!$B$1,('Depr. Rate'!$B$3*'LGE Meters Schedule'!T13)/12,IF(T13=0,S13/2*'Depr. Rate'!$C$3/12,('Depr. Rate'!$C$3*'LGE Meters Schedule'!T13)/12))</f>
        <v>18.282551817536802</v>
      </c>
      <c r="AY13" s="21">
        <f>IF(AY$3&lt;'Depr. Rate'!$B$1,('Depr. Rate'!$B$3*'LGE Meters Schedule'!U13)/12,IF(U13=0,T13/2*'Depr. Rate'!$C$3/12,('Depr. Rate'!$C$3*'LGE Meters Schedule'!U13)/12))</f>
        <v>0</v>
      </c>
      <c r="AZ13" s="21">
        <f>IF(AZ$3&lt;'Depr. Rate'!$B$1,('Depr. Rate'!$B$3*'LGE Meters Schedule'!V13)/12,IF(V13=0,U13/2*'Depr. Rate'!$C$3/12,('Depr. Rate'!$C$3*'LGE Meters Schedule'!V13)/12))</f>
        <v>0</v>
      </c>
      <c r="BA13" s="21">
        <f>IF(BA$3&lt;'Depr. Rate'!$B$1,('Depr. Rate'!$B$3*'LGE Meters Schedule'!W13)/12,IF(W13=0,V13/2*'Depr. Rate'!$C$3/12,('Depr. Rate'!$C$3*'LGE Meters Schedule'!W13)/12))</f>
        <v>0</v>
      </c>
      <c r="BB13" s="21">
        <f>IF(BB$3&lt;'Depr. Rate'!$B$1,('Depr. Rate'!$B$3*'LGE Meters Schedule'!X13)/12,IF(X13=0,W13/2*'Depr. Rate'!$C$3/12,('Depr. Rate'!$C$3*'LGE Meters Schedule'!X13)/12))</f>
        <v>0</v>
      </c>
      <c r="BC13" s="21">
        <f>IF(BC$3&lt;'Depr. Rate'!$B$1,('Depr. Rate'!$B$3*'LGE Meters Schedule'!Y13)/12,IF(Y13=0,X13/2*'Depr. Rate'!$C$3/12,('Depr. Rate'!$C$3*'LGE Meters Schedule'!Y13)/12))</f>
        <v>0</v>
      </c>
      <c r="BD13" s="21">
        <f>IF(BD$3&lt;'Depr. Rate'!$B$1,('Depr. Rate'!$B$3*'LGE Meters Schedule'!Z13)/12,IF(Z13=0,Y13/2*'Depr. Rate'!$C$3/12,('Depr. Rate'!$C$3*'LGE Meters Schedule'!Z13)/12))</f>
        <v>0</v>
      </c>
      <c r="BE13" s="21">
        <f>IF(BE$3&lt;'Depr. Rate'!$B$1,('Depr. Rate'!$B$3*'LGE Meters Schedule'!AA13)/12,IF(AA13=0,Z13/2*'Depr. Rate'!$C$3/12,('Depr. Rate'!$C$3*'LGE Meters Schedule'!AA13)/12))</f>
        <v>0</v>
      </c>
      <c r="BF13" s="21">
        <f>IF(BF$3&lt;'Depr. Rate'!$B$1,('Depr. Rate'!$B$3*'LGE Meters Schedule'!AB13)/12,IF(AB13=0,AA13/2*'Depr. Rate'!$C$3/12,('Depr. Rate'!$C$3*'LGE Meters Schedule'!AB13)/12))</f>
        <v>0</v>
      </c>
      <c r="BG13" s="21">
        <f>IF(BG$3&lt;'Depr. Rate'!$B$1,('Depr. Rate'!$B$3*'LGE Meters Schedule'!AC13)/12,IF(AC13=0,AB13/2*'Depr. Rate'!$C$3/12,('Depr. Rate'!$C$3*'LGE Meters Schedule'!AC13)/12))</f>
        <v>0</v>
      </c>
      <c r="BH13" s="21">
        <f>IF(BH$3&lt;'Depr. Rate'!$B$1,('Depr. Rate'!$B$3*'LGE Meters Schedule'!AD13)/12,IF(AD13=0,AC13/2*'Depr. Rate'!$C$3/12,('Depr. Rate'!$C$3*'LGE Meters Schedule'!AD13)/12))</f>
        <v>0</v>
      </c>
      <c r="BI13" s="21">
        <f>IF(BI$3&lt;'Depr. Rate'!$B$1,('Depr. Rate'!$B$3*'LGE Meters Schedule'!AE13)/12,IF(AE13=0,AD13/2*'Depr. Rate'!$C$3/12,('Depr. Rate'!$C$3*'LGE Meters Schedule'!AE13)/12))</f>
        <v>0</v>
      </c>
      <c r="BJ13" s="21">
        <f>IF(BJ$3&lt;'Depr. Rate'!$B$1,('Depr. Rate'!$B$3*'LGE Meters Schedule'!AF13)/12,IF(AF13=0,AE13/2*'Depr. Rate'!$C$3/12,('Depr. Rate'!$C$3*'LGE Meters Schedule'!AF13)/12))</f>
        <v>0</v>
      </c>
      <c r="BK13" s="21">
        <f>IF(BK$3&lt;'Depr. Rate'!$B$1,('Depr. Rate'!$B$3*'LGE Meters Schedule'!AG13)/12,IF(AG13=0,AF13/2*'Depr. Rate'!$C$3/12,('Depr. Rate'!$C$3*'LGE Meters Schedule'!AG13)/12))</f>
        <v>0</v>
      </c>
      <c r="BL13" s="21">
        <f>IF(BL$3&lt;'Depr. Rate'!$B$1,('Depr. Rate'!$B$3*'LGE Meters Schedule'!AH13)/12,IF(AH13=0,AG13/2*'Depr. Rate'!$C$3/12,('Depr. Rate'!$C$3*'LGE Meters Schedule'!AH13)/12))</f>
        <v>0</v>
      </c>
      <c r="BM13" s="21">
        <f>IF(BM$3&lt;'Depr. Rate'!$B$1,('Depr. Rate'!$B$3*'LGE Meters Schedule'!AI13)/12,IF(AI13=0,AH13/2*'Depr. Rate'!$C$3/12,('Depr. Rate'!$C$3*'LGE Meters Schedule'!AI13)/12))</f>
        <v>0</v>
      </c>
      <c r="BN13" s="21">
        <f>IF(BN$3&lt;'Depr. Rate'!$B$1,('Depr. Rate'!$B$3*'LGE Meters Schedule'!AJ13)/12,IF(AJ13=0,AI13/2*'Depr. Rate'!$C$3/12,('Depr. Rate'!$C$3*'LGE Meters Schedule'!AJ13)/12))</f>
        <v>0</v>
      </c>
      <c r="BO13" s="21">
        <f>IF(BO$3&lt;'Depr. Rate'!$B$1,('Depr. Rate'!$B$3*'LGE Meters Schedule'!AK13)/12,IF(AK13=0,AJ13/2*'Depr. Rate'!$C$3/12,('Depr. Rate'!$C$3*'LGE Meters Schedule'!AK13)/12))</f>
        <v>0</v>
      </c>
      <c r="BQ13" s="6">
        <f>IF(BQ$3=$BQ$3,$G13+AM13,IF(VLOOKUP($D13,'LGE Retirements'!$A$4:$C$49,3,FALSE)='LGE Meters Schedule'!BQ$3,'LGE Meters Schedule'!BP13+AM13-$F13,SUM(BP13,AM13)))</f>
        <v>14535.4089787184</v>
      </c>
      <c r="BR13" s="6">
        <f>IF(BR$3=$BQ$3,$G13+AN13,IF(VLOOKUP($D13,'LGE Retirements'!$A$4:$C$49,3,FALSE)='LGE Meters Schedule'!BR$3,'LGE Meters Schedule'!BQ13+AN13-$F13,SUM(BQ13,AN13)))</f>
        <v>14573.7093777184</v>
      </c>
      <c r="BS13" s="6">
        <f>IF(BS$3=$BQ$3,$G13+AO13,IF(VLOOKUP($D13,'LGE Retirements'!$A$4:$C$49,3,FALSE)='LGE Meters Schedule'!BS$3,'LGE Meters Schedule'!BR13+AO13-$F13,SUM(BR13,AO13)))</f>
        <v>14612.0097767184</v>
      </c>
      <c r="BT13" s="6">
        <f>IF(BT$3=$BQ$3,$G13+AP13,IF(VLOOKUP($D13,'LGE Retirements'!$A$4:$C$49,3,FALSE)='LGE Meters Schedule'!BT$3,'LGE Meters Schedule'!BS13+AP13-$F13,SUM(BS13,AP13)))</f>
        <v>14650.310175718399</v>
      </c>
      <c r="BU13" s="6">
        <f>IF(BU$3=$BQ$3,$G13+AQ13,IF(VLOOKUP($D13,'LGE Retirements'!$A$4:$C$49,3,FALSE)='LGE Meters Schedule'!BU$3,'LGE Meters Schedule'!BT13+AQ13-$F13,SUM(BT13,AQ13)))</f>
        <v>14688.610574718399</v>
      </c>
      <c r="BV13" s="6">
        <f>IF(BV$3=$BQ$3,$G13+AR13,IF(VLOOKUP($D13,'LGE Retirements'!$A$4:$C$49,3,FALSE)='LGE Meters Schedule'!BV$3,'LGE Meters Schedule'!BU13+AR13-$F13,SUM(BU13,AR13)))</f>
        <v>14726.910973718399</v>
      </c>
      <c r="BW13" s="6">
        <f>IF(BW$3=$BQ$3,$G13+AS13,IF(VLOOKUP($D13,'LGE Retirements'!$A$4:$C$49,3,FALSE)='LGE Meters Schedule'!BW$3,'LGE Meters Schedule'!BV13+AS13-$F13,SUM(BV13,AS13)))</f>
        <v>14765.211372718399</v>
      </c>
      <c r="BX13" s="6">
        <f>IF(BX$3=$BQ$3,$G13+AT13,IF(VLOOKUP($D13,'LGE Retirements'!$A$4:$C$49,3,FALSE)='LGE Meters Schedule'!BX$3,'LGE Meters Schedule'!BW13+AT13-$F13,SUM(BW13,AT13)))</f>
        <v>14803.511771718398</v>
      </c>
      <c r="BY13" s="6">
        <f>IF(BY$3=$BQ$3,$G13+AU13,IF(VLOOKUP($D13,'LGE Retirements'!$A$4:$C$49,3,FALSE)='LGE Meters Schedule'!BY$3,'LGE Meters Schedule'!BX13+AU13-$F13,SUM(BX13,AU13)))</f>
        <v>14841.812170718398</v>
      </c>
      <c r="BZ13" s="6">
        <f>IF(BZ$3=$BQ$3,$G13+AV13,IF(VLOOKUP($D13,'LGE Retirements'!$A$4:$C$49,3,FALSE)='LGE Meters Schedule'!BZ$3,'LGE Meters Schedule'!BY13+AV13-$F13,SUM(BY13,AV13)))</f>
        <v>14880.112569718398</v>
      </c>
      <c r="CA13" s="6">
        <f>IF(CA$3=$BQ$3,$G13+AW13,IF(VLOOKUP($D13,'LGE Retirements'!$A$4:$C$49,3,FALSE)='LGE Meters Schedule'!CA$3,'LGE Meters Schedule'!BZ13+AW13-$F13,SUM(BZ13,AW13)))</f>
        <v>14918.412968718398</v>
      </c>
      <c r="CB13" s="6">
        <f>IF(CB$3=$BQ$3,$G13+AX13,IF(VLOOKUP($D13,'LGE Retirements'!$A$4:$C$49,3,FALSE)='LGE Meters Schedule'!CB$3,'LGE Meters Schedule'!CA13+AX13-$F13,SUM(CA13,AX13)))</f>
        <v>-803.19447946406581</v>
      </c>
      <c r="CC13" s="6">
        <f>IF(CC$3=$BQ$3,$G13+AY13,IF(VLOOKUP($D13,'LGE Retirements'!$A$4:$C$49,3,FALSE)='LGE Meters Schedule'!CC$3,'LGE Meters Schedule'!CB13+AY13-$F13,SUM(CB13,AY13)))</f>
        <v>-803.19447946406581</v>
      </c>
      <c r="CD13" s="6">
        <f>IF(CD$3=$BQ$3,$G13+AZ13,IF(VLOOKUP($D13,'LGE Retirements'!$A$4:$C$49,3,FALSE)='LGE Meters Schedule'!CD$3,'LGE Meters Schedule'!CC13+AZ13-$F13,SUM(CC13,AZ13)))</f>
        <v>-803.19447946406581</v>
      </c>
      <c r="CE13" s="6">
        <f>IF(CE$3=$BQ$3,$G13+BA13,IF(VLOOKUP($D13,'LGE Retirements'!$A$4:$C$49,3,FALSE)='LGE Meters Schedule'!CE$3,'LGE Meters Schedule'!CD13+BA13-$F13,SUM(CD13,BA13)))</f>
        <v>-803.19447946406581</v>
      </c>
      <c r="CF13" s="6">
        <f>IF(CF$3=$BQ$3,$G13+BB13,IF(VLOOKUP($D13,'LGE Retirements'!$A$4:$C$49,3,FALSE)='LGE Meters Schedule'!CF$3,'LGE Meters Schedule'!CE13+BB13-$F13,SUM(CE13,BB13)))</f>
        <v>-803.19447946406581</v>
      </c>
      <c r="CG13" s="6">
        <f>IF(CG$3=$BQ$3,$G13+BC13,IF(VLOOKUP($D13,'LGE Retirements'!$A$4:$C$49,3,FALSE)='LGE Meters Schedule'!CG$3,'LGE Meters Schedule'!CF13+BC13-$F13,SUM(CF13,BC13)))</f>
        <v>-803.19447946406581</v>
      </c>
      <c r="CH13" s="6">
        <f>IF(CH$3=$BQ$3,$G13+BD13,IF(VLOOKUP($D13,'LGE Retirements'!$A$4:$C$49,3,FALSE)='LGE Meters Schedule'!CH$3,'LGE Meters Schedule'!CG13+BD13-$F13,SUM(CG13,BD13)))</f>
        <v>-803.19447946406581</v>
      </c>
      <c r="CI13" s="6">
        <f>IF(CI$3=$BQ$3,$G13+BE13,IF(VLOOKUP($D13,'LGE Retirements'!$A$4:$C$49,3,FALSE)='LGE Meters Schedule'!CI$3,'LGE Meters Schedule'!CH13+BE13-$F13,SUM(CH13,BE13)))</f>
        <v>-803.19447946406581</v>
      </c>
      <c r="CJ13" s="6">
        <f>IF(CJ$3=$BQ$3,$G13+BF13,IF(VLOOKUP($D13,'LGE Retirements'!$A$4:$C$49,3,FALSE)='LGE Meters Schedule'!CJ$3,'LGE Meters Schedule'!CI13+BF13-$F13,SUM(CI13,BF13)))</f>
        <v>-803.19447946406581</v>
      </c>
      <c r="CK13" s="6">
        <f>IF(CK$3=$BQ$3,$G13+BG13,IF(VLOOKUP($D13,'LGE Retirements'!$A$4:$C$49,3,FALSE)='LGE Meters Schedule'!CK$3,'LGE Meters Schedule'!CJ13+BG13-$F13,SUM(CJ13,BG13)))</f>
        <v>-803.19447946406581</v>
      </c>
      <c r="CL13" s="6">
        <f>IF(CL$3=$BQ$3,$G13+BH13,IF(VLOOKUP($D13,'LGE Retirements'!$A$4:$C$49,3,FALSE)='LGE Meters Schedule'!CL$3,'LGE Meters Schedule'!CK13+BH13-$F13,SUM(CK13,BH13)))</f>
        <v>-803.19447946406581</v>
      </c>
      <c r="CM13" s="6">
        <f>IF(CM$3=$BQ$3,$G13+BI13,IF(VLOOKUP($D13,'LGE Retirements'!$A$4:$C$49,3,FALSE)='LGE Meters Schedule'!CM$3,'LGE Meters Schedule'!CL13+BI13-$F13,SUM(CL13,BI13)))</f>
        <v>-803.19447946406581</v>
      </c>
      <c r="CN13" s="6">
        <f>IF(CN$3=$BQ$3,$G13+BJ13,IF(VLOOKUP($D13,'LGE Retirements'!$A$4:$C$49,3,FALSE)='LGE Meters Schedule'!CN$3,'LGE Meters Schedule'!CM13+BJ13-$F13,SUM(CM13,BJ13)))</f>
        <v>-803.19447946406581</v>
      </c>
      <c r="CO13" s="6">
        <f>IF(CO$3=$BQ$3,$G13+BK13,IF(VLOOKUP($D13,'LGE Retirements'!$A$4:$C$49,3,FALSE)='LGE Meters Schedule'!CO$3,'LGE Meters Schedule'!CN13+BK13-$F13,SUM(CN13,BK13)))</f>
        <v>-803.19447946406581</v>
      </c>
      <c r="CP13" s="6">
        <f>IF(CP$3=$BQ$3,$G13+BL13,IF(VLOOKUP($D13,'LGE Retirements'!$A$4:$C$49,3,FALSE)='LGE Meters Schedule'!CP$3,'LGE Meters Schedule'!CO13+BL13-$F13,SUM(CO13,BL13)))</f>
        <v>-803.19447946406581</v>
      </c>
      <c r="CQ13" s="6">
        <f>IF(CQ$3=$BQ$3,$G13+BM13,IF(VLOOKUP($D13,'LGE Retirements'!$A$4:$C$49,3,FALSE)='LGE Meters Schedule'!CQ$3,'LGE Meters Schedule'!CP13+BM13-$F13,SUM(CP13,BM13)))</f>
        <v>-803.19447946406581</v>
      </c>
      <c r="CR13" s="6">
        <f>IF(CR$3=$BQ$3,$G13+BN13,IF(VLOOKUP($D13,'LGE Retirements'!$A$4:$C$49,3,FALSE)='LGE Meters Schedule'!CR$3,'LGE Meters Schedule'!CQ13+BN13-$F13,SUM(CQ13,BN13)))</f>
        <v>-803.19447946406581</v>
      </c>
      <c r="CS13" s="6">
        <f>IF(CS$3=$BQ$3,$G13+BO13,IF(VLOOKUP($D13,'LGE Retirements'!$A$4:$C$49,3,FALSE)='LGE Meters Schedule'!CS$3,'LGE Meters Schedule'!CR13+BO13-$F13,SUM(CR13,BO13)))</f>
        <v>-803.19447946406581</v>
      </c>
      <c r="CT13" s="6">
        <f>IF(CT$3=$BQ$3,$G13,IF(VLOOKUP($D13,'LGE Retirements'!$A$4:$C$49,3,FALSE)='LGE Meters Schedule'!CT$3,'LGE Meters Schedule'!CS13-$F13,SUM(CS13)))</f>
        <v>-803.19447946406581</v>
      </c>
      <c r="CU13" s="6">
        <f>IF(CU$3=$BQ$3,$G13,IF(VLOOKUP($D13,'LGE Retirements'!$A$4:$C$49,3,FALSE)='LGE Meters Schedule'!CU$3,'LGE Meters Schedule'!CT13-$F13,SUM(CT13)))</f>
        <v>-803.19447946406581</v>
      </c>
      <c r="CV13" s="6">
        <f>IF(CV$3=$BQ$3,$G13,IF(VLOOKUP($D13,'LGE Retirements'!$A$4:$C$49,3,FALSE)='LGE Meters Schedule'!CV$3,'LGE Meters Schedule'!CU13-$F13,SUM(CU13)))</f>
        <v>-803.19447946406581</v>
      </c>
      <c r="CW13" s="6">
        <f>IF(CW$3=$BQ$3,$G13,IF(VLOOKUP($D13,'LGE Retirements'!$A$4:$C$49,3,FALSE)='LGE Meters Schedule'!CW$3,'LGE Meters Schedule'!CV13-$F13,SUM(CV13)))</f>
        <v>-803.19447946406581</v>
      </c>
      <c r="CX13" s="6">
        <f>IF(CX$3=$BQ$3,$G13,IF(VLOOKUP($D13,'LGE Retirements'!$A$4:$C$49,3,FALSE)='LGE Meters Schedule'!CX$3,'LGE Meters Schedule'!CW13-$F13,SUM(CW13)))</f>
        <v>-803.19447946406581</v>
      </c>
      <c r="CY13" s="6">
        <f>IF(CY$3=$BQ$3,$G13,IF(VLOOKUP($D13,'LGE Retirements'!$A$4:$C$49,3,FALSE)='LGE Meters Schedule'!CY$3,'LGE Meters Schedule'!CX13-$F13,SUM(CX13)))</f>
        <v>-803.19447946406581</v>
      </c>
      <c r="CZ13" s="6">
        <f>IF(CZ$3=$BQ$3,$G13,IF(VLOOKUP($D13,'LGE Retirements'!$A$4:$C$49,3,FALSE)='LGE Meters Schedule'!CZ$3,'LGE Meters Schedule'!CY13-$F13,SUM(CY13)))</f>
        <v>-803.19447946406581</v>
      </c>
      <c r="DA13" s="6">
        <f>IF(DA$3=$BQ$3,$G13,IF(VLOOKUP($D13,'LGE Retirements'!$A$4:$C$49,3,FALSE)='LGE Meters Schedule'!DA$3,'LGE Meters Schedule'!CZ13-$F13,SUM(CZ13)))</f>
        <v>-803.19447946406581</v>
      </c>
      <c r="DB13" s="6">
        <f>IF(DB$3=$BQ$3,$G13,IF(VLOOKUP($D13,'LGE Retirements'!$A$4:$C$49,3,FALSE)='LGE Meters Schedule'!DB$3,'LGE Meters Schedule'!DA13-$F13,SUM(DA13)))</f>
        <v>-803.19447946406581</v>
      </c>
      <c r="DC13" s="6">
        <f>IF(DC$3=$BQ$3,$G13,IF(VLOOKUP($D13,'LGE Retirements'!$A$4:$C$49,3,FALSE)='LGE Meters Schedule'!DC$3,'LGE Meters Schedule'!DB13-$F13,SUM(DB13)))</f>
        <v>-803.19447946406581</v>
      </c>
      <c r="DD13" s="6">
        <f>IF(DD$3=$BQ$3,$G13,IF(VLOOKUP($D13,'LGE Retirements'!$A$4:$C$49,3,FALSE)='LGE Meters Schedule'!DD$3,'LGE Meters Schedule'!DC13-$F13,SUM(DC13)))</f>
        <v>-803.19447946406581</v>
      </c>
      <c r="DE13" s="6">
        <f>IF(DE$3=$BQ$3,$G13,IF(VLOOKUP($D13,'LGE Retirements'!$A$4:$C$49,3,FALSE)='LGE Meters Schedule'!DE$3,'LGE Meters Schedule'!DD13-$F13,SUM(DD13)))</f>
        <v>-803.19447946406581</v>
      </c>
      <c r="DG13" s="8">
        <f t="shared" si="0"/>
        <v>1204.4810212815992</v>
      </c>
      <c r="DH13" s="8">
        <f t="shared" si="1"/>
        <v>1166.1806222815994</v>
      </c>
      <c r="DI13" s="8">
        <f t="shared" si="2"/>
        <v>1127.8802232815997</v>
      </c>
      <c r="DJ13" s="8">
        <f t="shared" si="3"/>
        <v>1089.5798242815999</v>
      </c>
      <c r="DK13" s="8">
        <f t="shared" si="4"/>
        <v>1051.2794252816002</v>
      </c>
      <c r="DL13" s="8">
        <f t="shared" si="5"/>
        <v>1012.9790262816005</v>
      </c>
      <c r="DM13" s="8">
        <f t="shared" si="6"/>
        <v>974.67862728160071</v>
      </c>
      <c r="DN13" s="8">
        <f t="shared" si="7"/>
        <v>936.37822828160097</v>
      </c>
      <c r="DO13" s="8">
        <f t="shared" si="8"/>
        <v>898.07782928160123</v>
      </c>
      <c r="DP13" s="8">
        <f t="shared" si="9"/>
        <v>859.77743028160148</v>
      </c>
      <c r="DQ13" s="8">
        <f t="shared" si="10"/>
        <v>821.47703128160174</v>
      </c>
      <c r="DR13" s="8">
        <f t="shared" si="11"/>
        <v>803.19447946406581</v>
      </c>
      <c r="DS13" s="8">
        <f t="shared" si="12"/>
        <v>803.19447946406581</v>
      </c>
      <c r="DT13" s="8">
        <f t="shared" si="13"/>
        <v>803.19447946406581</v>
      </c>
      <c r="DU13" s="8">
        <f t="shared" si="14"/>
        <v>803.19447946406581</v>
      </c>
      <c r="DV13" s="8">
        <f t="shared" si="15"/>
        <v>803.19447946406581</v>
      </c>
      <c r="DW13" s="8">
        <f t="shared" si="16"/>
        <v>803.19447946406581</v>
      </c>
      <c r="DX13" s="8">
        <f t="shared" si="17"/>
        <v>803.19447946406581</v>
      </c>
      <c r="DY13" s="8">
        <f t="shared" si="18"/>
        <v>803.19447946406581</v>
      </c>
      <c r="DZ13" s="8">
        <f t="shared" si="19"/>
        <v>803.19447946406581</v>
      </c>
      <c r="EA13" s="8">
        <f t="shared" si="20"/>
        <v>803.19447946406581</v>
      </c>
      <c r="EB13" s="8">
        <f t="shared" si="21"/>
        <v>803.19447946406581</v>
      </c>
      <c r="EC13" s="8">
        <f t="shared" si="22"/>
        <v>803.19447946406581</v>
      </c>
      <c r="ED13" s="8">
        <f t="shared" si="23"/>
        <v>803.19447946406581</v>
      </c>
      <c r="EE13" s="8">
        <f t="shared" si="24"/>
        <v>803.19447946406581</v>
      </c>
      <c r="EF13" s="8">
        <f t="shared" si="25"/>
        <v>803.19447946406581</v>
      </c>
      <c r="EG13" s="8">
        <f t="shared" si="26"/>
        <v>803.19447946406581</v>
      </c>
      <c r="EH13" s="8">
        <f t="shared" si="27"/>
        <v>803.19447946406581</v>
      </c>
      <c r="EI13" s="8">
        <f t="shared" si="28"/>
        <v>803.19447946406581</v>
      </c>
      <c r="EJ13" s="8">
        <f t="shared" si="30"/>
        <v>803.19447946406581</v>
      </c>
      <c r="EK13" s="8">
        <f t="shared" si="31"/>
        <v>803.19447946406581</v>
      </c>
      <c r="EL13" s="8">
        <f t="shared" si="32"/>
        <v>803.19447946406581</v>
      </c>
      <c r="EM13" s="8">
        <f t="shared" si="33"/>
        <v>803.19447946406581</v>
      </c>
      <c r="EN13" s="8">
        <f t="shared" si="34"/>
        <v>803.19447946406581</v>
      </c>
      <c r="EO13" s="8">
        <f t="shared" si="35"/>
        <v>803.19447946406581</v>
      </c>
      <c r="EP13" s="8">
        <f t="shared" si="36"/>
        <v>803.19447946406581</v>
      </c>
      <c r="EQ13" s="8">
        <f t="shared" si="37"/>
        <v>803.19447946406581</v>
      </c>
      <c r="ER13" s="8">
        <f t="shared" si="38"/>
        <v>803.19447946406581</v>
      </c>
      <c r="ES13" s="8">
        <f t="shared" si="39"/>
        <v>803.19447946406581</v>
      </c>
      <c r="ET13" s="8">
        <f t="shared" si="40"/>
        <v>803.19447946406581</v>
      </c>
      <c r="EU13" s="8">
        <f t="shared" si="41"/>
        <v>803.19447946406581</v>
      </c>
    </row>
    <row r="14" spans="1:151" x14ac:dyDescent="0.25">
      <c r="A14" s="4" t="s">
        <v>33</v>
      </c>
      <c r="B14" s="4" t="s">
        <v>2</v>
      </c>
      <c r="C14" s="4" t="s">
        <v>4</v>
      </c>
      <c r="D14" s="7">
        <v>1978</v>
      </c>
      <c r="E14" s="24">
        <f>IFERROR(VLOOKUP(D14,'LGE Retirements'!$A$4:$C$49,3,FALSE),"N/A")</f>
        <v>42948</v>
      </c>
      <c r="F14" s="5">
        <v>379293.42</v>
      </c>
      <c r="G14" s="5">
        <v>346975.89103800501</v>
      </c>
      <c r="H14" s="5"/>
      <c r="I14" s="6">
        <f>IF(I$3=$I$3,F14,IF(VLOOKUP($D14,'LGE Retirements'!$A$4:$C$49,3,FALSE)='LGE Meters Schedule'!I$3,'LGE Meters Schedule'!G14-'LGE Meters Schedule'!$F14,G14))</f>
        <v>379293.42</v>
      </c>
      <c r="J14" s="6">
        <f>IF(J$3=$I$3,G14,IF(VLOOKUP($D14,'LGE Retirements'!$A$4:$C$49,3,FALSE)='LGE Meters Schedule'!J$3,'LGE Meters Schedule'!I14-'LGE Meters Schedule'!$F14,I14))</f>
        <v>379293.42</v>
      </c>
      <c r="K14" s="6">
        <f>IF(K$3=$I$3,I14,IF(VLOOKUP($D14,'LGE Retirements'!$A$4:$C$49,3,FALSE)='LGE Meters Schedule'!K$3,'LGE Meters Schedule'!J14-'LGE Meters Schedule'!$F14,J14))</f>
        <v>379293.42</v>
      </c>
      <c r="L14" s="6">
        <f>IF(L$3=$I$3,J14,IF(VLOOKUP($D14,'LGE Retirements'!$A$4:$C$49,3,FALSE)='LGE Meters Schedule'!L$3,'LGE Meters Schedule'!K14-'LGE Meters Schedule'!$F14,K14))</f>
        <v>379293.42</v>
      </c>
      <c r="M14" s="6">
        <f>IF(M$3=$I$3,K14,IF(VLOOKUP($D14,'LGE Retirements'!$A$4:$C$49,3,FALSE)='LGE Meters Schedule'!M$3,'LGE Meters Schedule'!L14-'LGE Meters Schedule'!$F14,L14))</f>
        <v>379293.42</v>
      </c>
      <c r="N14" s="6">
        <f>IF(N$3=$I$3,L14,IF(VLOOKUP($D14,'LGE Retirements'!$A$4:$C$49,3,FALSE)='LGE Meters Schedule'!N$3,'LGE Meters Schedule'!M14-'LGE Meters Schedule'!$F14,M14))</f>
        <v>379293.42</v>
      </c>
      <c r="O14" s="6">
        <f>IF(O$3=$I$3,M14,IF(VLOOKUP($D14,'LGE Retirements'!$A$4:$C$49,3,FALSE)='LGE Meters Schedule'!O$3,'LGE Meters Schedule'!N14-'LGE Meters Schedule'!$F14,N14))</f>
        <v>379293.42</v>
      </c>
      <c r="P14" s="6">
        <f>IF(P$3=$I$3,N14,IF(VLOOKUP($D14,'LGE Retirements'!$A$4:$C$49,3,FALSE)='LGE Meters Schedule'!P$3,'LGE Meters Schedule'!O14-'LGE Meters Schedule'!$F14,O14))</f>
        <v>379293.42</v>
      </c>
      <c r="Q14" s="6">
        <f>IF(Q$3=$I$3,O14,IF(VLOOKUP($D14,'LGE Retirements'!$A$4:$C$49,3,FALSE)='LGE Meters Schedule'!Q$3,'LGE Meters Schedule'!P14-'LGE Meters Schedule'!$F14,P14))</f>
        <v>379293.42</v>
      </c>
      <c r="R14" s="6">
        <f>IF(R$3=$I$3,P14,IF(VLOOKUP($D14,'LGE Retirements'!$A$4:$C$49,3,FALSE)='LGE Meters Schedule'!R$3,'LGE Meters Schedule'!Q14-'LGE Meters Schedule'!$F14,Q14))</f>
        <v>379293.42</v>
      </c>
      <c r="S14" s="6">
        <f>IF(S$3=$I$3,Q14,IF(VLOOKUP($D14,'LGE Retirements'!$A$4:$C$49,3,FALSE)='LGE Meters Schedule'!S$3,'LGE Meters Schedule'!R14-'LGE Meters Schedule'!$F14,R14))</f>
        <v>379293.42</v>
      </c>
      <c r="T14" s="6">
        <f>IF(T$3=$I$3,R14,IF(VLOOKUP($D14,'LGE Retirements'!$A$4:$C$49,3,FALSE)='LGE Meters Schedule'!T$3,'LGE Meters Schedule'!S14-'LGE Meters Schedule'!$F14,S14))</f>
        <v>379293.42</v>
      </c>
      <c r="U14" s="6">
        <f>IF(U$3=$I$3,S14,IF(VLOOKUP($D14,'LGE Retirements'!$A$4:$C$49,3,FALSE)='LGE Meters Schedule'!U$3,'LGE Meters Schedule'!T14-'LGE Meters Schedule'!$F14,T14))</f>
        <v>0</v>
      </c>
      <c r="V14" s="6">
        <f>IF(V$3=$I$3,T14,IF(VLOOKUP($D14,'LGE Retirements'!$A$4:$C$49,3,FALSE)='LGE Meters Schedule'!V$3,'LGE Meters Schedule'!U14-'LGE Meters Schedule'!$F14,U14))</f>
        <v>0</v>
      </c>
      <c r="W14" s="6">
        <f>IF(W$3=$I$3,U14,IF(VLOOKUP($D14,'LGE Retirements'!$A$4:$C$49,3,FALSE)='LGE Meters Schedule'!W$3,'LGE Meters Schedule'!V14-'LGE Meters Schedule'!$F14,V14))</f>
        <v>0</v>
      </c>
      <c r="X14" s="6">
        <f>IF(X$3=$I$3,V14,IF(VLOOKUP($D14,'LGE Retirements'!$A$4:$C$49,3,FALSE)='LGE Meters Schedule'!X$3,'LGE Meters Schedule'!W14-'LGE Meters Schedule'!$F14,W14))</f>
        <v>0</v>
      </c>
      <c r="Y14" s="6">
        <f>IF(Y$3=$I$3,W14,IF(VLOOKUP($D14,'LGE Retirements'!$A$4:$C$49,3,FALSE)='LGE Meters Schedule'!Y$3,'LGE Meters Schedule'!X14-'LGE Meters Schedule'!$F14,X14))</f>
        <v>0</v>
      </c>
      <c r="Z14" s="6">
        <f>IF(Z$3=$I$3,X14,IF(VLOOKUP($D14,'LGE Retirements'!$A$4:$C$49,3,FALSE)='LGE Meters Schedule'!Z$3,'LGE Meters Schedule'!Y14-'LGE Meters Schedule'!$F14,Y14))</f>
        <v>0</v>
      </c>
      <c r="AA14" s="6">
        <f>IF(AA$3=$I$3,Y14,IF(VLOOKUP($D14,'LGE Retirements'!$A$4:$C$49,3,FALSE)='LGE Meters Schedule'!AA$3,'LGE Meters Schedule'!Z14-'LGE Meters Schedule'!$F14,Z14))</f>
        <v>0</v>
      </c>
      <c r="AB14" s="6">
        <f>IF(AB$3=$I$3,Z14,IF(VLOOKUP($D14,'LGE Retirements'!$A$4:$C$49,3,FALSE)='LGE Meters Schedule'!AB$3,'LGE Meters Schedule'!AA14-'LGE Meters Schedule'!$F14,AA14))</f>
        <v>0</v>
      </c>
      <c r="AC14" s="6">
        <f>IF(AC$3=$I$3,AA14,IF(VLOOKUP($D14,'LGE Retirements'!$A$4:$C$49,3,FALSE)='LGE Meters Schedule'!AC$3,'LGE Meters Schedule'!AB14-'LGE Meters Schedule'!$F14,AB14))</f>
        <v>0</v>
      </c>
      <c r="AD14" s="6">
        <f>IF(AD$3=$I$3,AB14,IF(VLOOKUP($D14,'LGE Retirements'!$A$4:$C$49,3,FALSE)='LGE Meters Schedule'!AD$3,'LGE Meters Schedule'!AC14-'LGE Meters Schedule'!$F14,AC14))</f>
        <v>0</v>
      </c>
      <c r="AE14" s="6">
        <f>IF(AE$3=$I$3,AC14,IF(VLOOKUP($D14,'LGE Retirements'!$A$4:$C$49,3,FALSE)='LGE Meters Schedule'!AE$3,'LGE Meters Schedule'!AD14-'LGE Meters Schedule'!$F14,AD14))</f>
        <v>0</v>
      </c>
      <c r="AF14" s="6">
        <f>IF(AF$3=$I$3,AD14,IF(VLOOKUP($D14,'LGE Retirements'!$A$4:$C$49,3,FALSE)='LGE Meters Schedule'!AF$3,'LGE Meters Schedule'!AE14-'LGE Meters Schedule'!$F14,AE14))</f>
        <v>0</v>
      </c>
      <c r="AG14" s="6">
        <f>IF(AG$3=$I$3,AE14,IF(VLOOKUP($D14,'LGE Retirements'!$A$4:$C$49,3,FALSE)='LGE Meters Schedule'!AG$3,'LGE Meters Schedule'!AF14-'LGE Meters Schedule'!$F14,AF14))</f>
        <v>0</v>
      </c>
      <c r="AH14" s="6">
        <f>IF(AH$3=$I$3,AF14,IF(VLOOKUP($D14,'LGE Retirements'!$A$4:$C$49,3,FALSE)='LGE Meters Schedule'!AH$3,'LGE Meters Schedule'!AG14-'LGE Meters Schedule'!$F14,AG14))</f>
        <v>0</v>
      </c>
      <c r="AI14" s="6">
        <f>IF(AI$3=$I$3,AG14,IF(VLOOKUP($D14,'LGE Retirements'!$A$4:$C$49,3,FALSE)='LGE Meters Schedule'!AI$3,'LGE Meters Schedule'!AH14-'LGE Meters Schedule'!$F14,AH14))</f>
        <v>0</v>
      </c>
      <c r="AJ14" s="6">
        <f>IF(AJ$3=$I$3,AH14,IF(VLOOKUP($D14,'LGE Retirements'!$A$4:$C$49,3,FALSE)='LGE Meters Schedule'!AJ$3,'LGE Meters Schedule'!AI14-'LGE Meters Schedule'!$F14,AI14))</f>
        <v>0</v>
      </c>
      <c r="AK14" s="6">
        <f>IF(AK$3=$I$3,AI14,IF(VLOOKUP($D14,'LGE Retirements'!$A$4:$C$49,3,FALSE)='LGE Meters Schedule'!AK$3,'LGE Meters Schedule'!AJ14-'LGE Meters Schedule'!$F14,AJ14))</f>
        <v>0</v>
      </c>
      <c r="AM14" s="21">
        <f>IF(AM$3&lt;'Depr. Rate'!$B$1,('Depr. Rate'!$B$3*'LGE Meters Schedule'!I14)/12,IF(I14=0,H14/2*'Depr. Rate'!$C$3/12,('Depr. Rate'!$C$3*'LGE Meters Schedule'!I14)/12))</f>
        <v>922.94732199999999</v>
      </c>
      <c r="AN14" s="21">
        <f>IF(AN$3&lt;'Depr. Rate'!$B$1,('Depr. Rate'!$B$3*'LGE Meters Schedule'!J14)/12,IF(J14=0,I14/2*'Depr. Rate'!$C$3/12,('Depr. Rate'!$C$3*'LGE Meters Schedule'!J14)/12))</f>
        <v>922.94732199999999</v>
      </c>
      <c r="AO14" s="21">
        <f>IF(AO$3&lt;'Depr. Rate'!$B$1,('Depr. Rate'!$B$3*'LGE Meters Schedule'!K14)/12,IF(K14=0,J14/2*'Depr. Rate'!$C$3/12,('Depr. Rate'!$C$3*'LGE Meters Schedule'!K14)/12))</f>
        <v>922.94732199999999</v>
      </c>
      <c r="AP14" s="21">
        <f>IF(AP$3&lt;'Depr. Rate'!$B$1,('Depr. Rate'!$B$3*'LGE Meters Schedule'!L14)/12,IF(L14=0,K14/2*'Depr. Rate'!$C$3/12,('Depr. Rate'!$C$3*'LGE Meters Schedule'!L14)/12))</f>
        <v>922.94732199999999</v>
      </c>
      <c r="AQ14" s="21">
        <f>IF(AQ$3&lt;'Depr. Rate'!$B$1,('Depr. Rate'!$B$3*'LGE Meters Schedule'!M14)/12,IF(M14=0,L14/2*'Depr. Rate'!$C$3/12,('Depr. Rate'!$C$3*'LGE Meters Schedule'!M14)/12))</f>
        <v>922.94732199999999</v>
      </c>
      <c r="AR14" s="21">
        <f>IF(AR$3&lt;'Depr. Rate'!$B$1,('Depr. Rate'!$B$3*'LGE Meters Schedule'!N14)/12,IF(N14=0,M14/2*'Depr. Rate'!$C$3/12,('Depr. Rate'!$C$3*'LGE Meters Schedule'!N14)/12))</f>
        <v>922.94732199999999</v>
      </c>
      <c r="AS14" s="21">
        <f>IF(AS$3&lt;'Depr. Rate'!$B$1,('Depr. Rate'!$B$3*'LGE Meters Schedule'!O14)/12,IF(O14=0,N14/2*'Depr. Rate'!$C$3/12,('Depr. Rate'!$C$3*'LGE Meters Schedule'!O14)/12))</f>
        <v>922.94732199999999</v>
      </c>
      <c r="AT14" s="21">
        <f>IF(AT$3&lt;'Depr. Rate'!$B$1,('Depr. Rate'!$B$3*'LGE Meters Schedule'!P14)/12,IF(P14=0,O14/2*'Depr. Rate'!$C$3/12,('Depr. Rate'!$C$3*'LGE Meters Schedule'!P14)/12))</f>
        <v>922.94732199999999</v>
      </c>
      <c r="AU14" s="21">
        <f>IF(AU$3&lt;'Depr. Rate'!$B$1,('Depr. Rate'!$B$3*'LGE Meters Schedule'!Q14)/12,IF(Q14=0,P14/2*'Depr. Rate'!$C$3/12,('Depr. Rate'!$C$3*'LGE Meters Schedule'!Q14)/12))</f>
        <v>922.94732199999999</v>
      </c>
      <c r="AV14" s="21">
        <f>IF(AV$3&lt;'Depr. Rate'!$B$1,('Depr. Rate'!$B$3*'LGE Meters Schedule'!R14)/12,IF(R14=0,Q14/2*'Depr. Rate'!$C$3/12,('Depr. Rate'!$C$3*'LGE Meters Schedule'!R14)/12))</f>
        <v>922.94732199999999</v>
      </c>
      <c r="AW14" s="21">
        <f>IF(AW$3&lt;'Depr. Rate'!$B$1,('Depr. Rate'!$B$3*'LGE Meters Schedule'!S14)/12,IF(S14=0,R14/2*'Depr. Rate'!$C$3/12,('Depr. Rate'!$C$3*'LGE Meters Schedule'!S14)/12))</f>
        <v>922.94732199999999</v>
      </c>
      <c r="AX14" s="21">
        <f>IF(AX$3&lt;'Depr. Rate'!$B$1,('Depr. Rate'!$B$3*'LGE Meters Schedule'!T14)/12,IF(T14=0,S14/2*'Depr. Rate'!$C$3/12,('Depr. Rate'!$C$3*'LGE Meters Schedule'!T14)/12))</f>
        <v>881.13088531123776</v>
      </c>
      <c r="AY14" s="21">
        <f>IF(AY$3&lt;'Depr. Rate'!$B$1,('Depr. Rate'!$B$3*'LGE Meters Schedule'!U14)/12,IF(U14=0,T14/2*'Depr. Rate'!$C$3/12,('Depr. Rate'!$C$3*'LGE Meters Schedule'!U14)/12))</f>
        <v>440.56544265561888</v>
      </c>
      <c r="AZ14" s="21">
        <f>IF(AZ$3&lt;'Depr. Rate'!$B$1,('Depr. Rate'!$B$3*'LGE Meters Schedule'!V14)/12,IF(V14=0,U14/2*'Depr. Rate'!$C$3/12,('Depr. Rate'!$C$3*'LGE Meters Schedule'!V14)/12))</f>
        <v>0</v>
      </c>
      <c r="BA14" s="21">
        <f>IF(BA$3&lt;'Depr. Rate'!$B$1,('Depr. Rate'!$B$3*'LGE Meters Schedule'!W14)/12,IF(W14=0,V14/2*'Depr. Rate'!$C$3/12,('Depr. Rate'!$C$3*'LGE Meters Schedule'!W14)/12))</f>
        <v>0</v>
      </c>
      <c r="BB14" s="21">
        <f>IF(BB$3&lt;'Depr. Rate'!$B$1,('Depr. Rate'!$B$3*'LGE Meters Schedule'!X14)/12,IF(X14=0,W14/2*'Depr. Rate'!$C$3/12,('Depr. Rate'!$C$3*'LGE Meters Schedule'!X14)/12))</f>
        <v>0</v>
      </c>
      <c r="BC14" s="21">
        <f>IF(BC$3&lt;'Depr. Rate'!$B$1,('Depr. Rate'!$B$3*'LGE Meters Schedule'!Y14)/12,IF(Y14=0,X14/2*'Depr. Rate'!$C$3/12,('Depr. Rate'!$C$3*'LGE Meters Schedule'!Y14)/12))</f>
        <v>0</v>
      </c>
      <c r="BD14" s="21">
        <f>IF(BD$3&lt;'Depr. Rate'!$B$1,('Depr. Rate'!$B$3*'LGE Meters Schedule'!Z14)/12,IF(Z14=0,Y14/2*'Depr. Rate'!$C$3/12,('Depr. Rate'!$C$3*'LGE Meters Schedule'!Z14)/12))</f>
        <v>0</v>
      </c>
      <c r="BE14" s="21">
        <f>IF(BE$3&lt;'Depr. Rate'!$B$1,('Depr. Rate'!$B$3*'LGE Meters Schedule'!AA14)/12,IF(AA14=0,Z14/2*'Depr. Rate'!$C$3/12,('Depr. Rate'!$C$3*'LGE Meters Schedule'!AA14)/12))</f>
        <v>0</v>
      </c>
      <c r="BF14" s="21">
        <f>IF(BF$3&lt;'Depr. Rate'!$B$1,('Depr. Rate'!$B$3*'LGE Meters Schedule'!AB14)/12,IF(AB14=0,AA14/2*'Depr. Rate'!$C$3/12,('Depr. Rate'!$C$3*'LGE Meters Schedule'!AB14)/12))</f>
        <v>0</v>
      </c>
      <c r="BG14" s="21">
        <f>IF(BG$3&lt;'Depr. Rate'!$B$1,('Depr. Rate'!$B$3*'LGE Meters Schedule'!AC14)/12,IF(AC14=0,AB14/2*'Depr. Rate'!$C$3/12,('Depr. Rate'!$C$3*'LGE Meters Schedule'!AC14)/12))</f>
        <v>0</v>
      </c>
      <c r="BH14" s="21">
        <f>IF(BH$3&lt;'Depr. Rate'!$B$1,('Depr. Rate'!$B$3*'LGE Meters Schedule'!AD14)/12,IF(AD14=0,AC14/2*'Depr. Rate'!$C$3/12,('Depr. Rate'!$C$3*'LGE Meters Schedule'!AD14)/12))</f>
        <v>0</v>
      </c>
      <c r="BI14" s="21">
        <f>IF(BI$3&lt;'Depr. Rate'!$B$1,('Depr. Rate'!$B$3*'LGE Meters Schedule'!AE14)/12,IF(AE14=0,AD14/2*'Depr. Rate'!$C$3/12,('Depr. Rate'!$C$3*'LGE Meters Schedule'!AE14)/12))</f>
        <v>0</v>
      </c>
      <c r="BJ14" s="21">
        <f>IF(BJ$3&lt;'Depr. Rate'!$B$1,('Depr. Rate'!$B$3*'LGE Meters Schedule'!AF14)/12,IF(AF14=0,AE14/2*'Depr. Rate'!$C$3/12,('Depr. Rate'!$C$3*'LGE Meters Schedule'!AF14)/12))</f>
        <v>0</v>
      </c>
      <c r="BK14" s="21">
        <f>IF(BK$3&lt;'Depr. Rate'!$B$1,('Depr. Rate'!$B$3*'LGE Meters Schedule'!AG14)/12,IF(AG14=0,AF14/2*'Depr. Rate'!$C$3/12,('Depr. Rate'!$C$3*'LGE Meters Schedule'!AG14)/12))</f>
        <v>0</v>
      </c>
      <c r="BL14" s="21">
        <f>IF(BL$3&lt;'Depr. Rate'!$B$1,('Depr. Rate'!$B$3*'LGE Meters Schedule'!AH14)/12,IF(AH14=0,AG14/2*'Depr. Rate'!$C$3/12,('Depr. Rate'!$C$3*'LGE Meters Schedule'!AH14)/12))</f>
        <v>0</v>
      </c>
      <c r="BM14" s="21">
        <f>IF(BM$3&lt;'Depr. Rate'!$B$1,('Depr. Rate'!$B$3*'LGE Meters Schedule'!AI14)/12,IF(AI14=0,AH14/2*'Depr. Rate'!$C$3/12,('Depr. Rate'!$C$3*'LGE Meters Schedule'!AI14)/12))</f>
        <v>0</v>
      </c>
      <c r="BN14" s="21">
        <f>IF(BN$3&lt;'Depr. Rate'!$B$1,('Depr. Rate'!$B$3*'LGE Meters Schedule'!AJ14)/12,IF(AJ14=0,AI14/2*'Depr. Rate'!$C$3/12,('Depr. Rate'!$C$3*'LGE Meters Schedule'!AJ14)/12))</f>
        <v>0</v>
      </c>
      <c r="BO14" s="21">
        <f>IF(BO$3&lt;'Depr. Rate'!$B$1,('Depr. Rate'!$B$3*'LGE Meters Schedule'!AK14)/12,IF(AK14=0,AJ14/2*'Depr. Rate'!$C$3/12,('Depr. Rate'!$C$3*'LGE Meters Schedule'!AK14)/12))</f>
        <v>0</v>
      </c>
      <c r="BQ14" s="6">
        <f>IF(BQ$3=$BQ$3,$G14+AM14,IF(VLOOKUP($D14,'LGE Retirements'!$A$4:$C$49,3,FALSE)='LGE Meters Schedule'!BQ$3,'LGE Meters Schedule'!BP14+AM14-$F14,SUM(BP14,AM14)))</f>
        <v>347898.838360005</v>
      </c>
      <c r="BR14" s="6">
        <f>IF(BR$3=$BQ$3,$G14+AN14,IF(VLOOKUP($D14,'LGE Retirements'!$A$4:$C$49,3,FALSE)='LGE Meters Schedule'!BR$3,'LGE Meters Schedule'!BQ14+AN14-$F14,SUM(BQ14,AN14)))</f>
        <v>348821.78568200499</v>
      </c>
      <c r="BS14" s="6">
        <f>IF(BS$3=$BQ$3,$G14+AO14,IF(VLOOKUP($D14,'LGE Retirements'!$A$4:$C$49,3,FALSE)='LGE Meters Schedule'!BS$3,'LGE Meters Schedule'!BR14+AO14-$F14,SUM(BR14,AO14)))</f>
        <v>349744.73300400499</v>
      </c>
      <c r="BT14" s="6">
        <f>IF(BT$3=$BQ$3,$G14+AP14,IF(VLOOKUP($D14,'LGE Retirements'!$A$4:$C$49,3,FALSE)='LGE Meters Schedule'!BT$3,'LGE Meters Schedule'!BS14+AP14-$F14,SUM(BS14,AP14)))</f>
        <v>350667.68032600498</v>
      </c>
      <c r="BU14" s="6">
        <f>IF(BU$3=$BQ$3,$G14+AQ14,IF(VLOOKUP($D14,'LGE Retirements'!$A$4:$C$49,3,FALSE)='LGE Meters Schedule'!BU$3,'LGE Meters Schedule'!BT14+AQ14-$F14,SUM(BT14,AQ14)))</f>
        <v>351590.62764800497</v>
      </c>
      <c r="BV14" s="6">
        <f>IF(BV$3=$BQ$3,$G14+AR14,IF(VLOOKUP($D14,'LGE Retirements'!$A$4:$C$49,3,FALSE)='LGE Meters Schedule'!BV$3,'LGE Meters Schedule'!BU14+AR14-$F14,SUM(BU14,AR14)))</f>
        <v>352513.57497000496</v>
      </c>
      <c r="BW14" s="6">
        <f>IF(BW$3=$BQ$3,$G14+AS14,IF(VLOOKUP($D14,'LGE Retirements'!$A$4:$C$49,3,FALSE)='LGE Meters Schedule'!BW$3,'LGE Meters Schedule'!BV14+AS14-$F14,SUM(BV14,AS14)))</f>
        <v>353436.52229200496</v>
      </c>
      <c r="BX14" s="6">
        <f>IF(BX$3=$BQ$3,$G14+AT14,IF(VLOOKUP($D14,'LGE Retirements'!$A$4:$C$49,3,FALSE)='LGE Meters Schedule'!BX$3,'LGE Meters Schedule'!BW14+AT14-$F14,SUM(BW14,AT14)))</f>
        <v>354359.46961400495</v>
      </c>
      <c r="BY14" s="6">
        <f>IF(BY$3=$BQ$3,$G14+AU14,IF(VLOOKUP($D14,'LGE Retirements'!$A$4:$C$49,3,FALSE)='LGE Meters Schedule'!BY$3,'LGE Meters Schedule'!BX14+AU14-$F14,SUM(BX14,AU14)))</f>
        <v>355282.41693600494</v>
      </c>
      <c r="BZ14" s="6">
        <f>IF(BZ$3=$BQ$3,$G14+AV14,IF(VLOOKUP($D14,'LGE Retirements'!$A$4:$C$49,3,FALSE)='LGE Meters Schedule'!BZ$3,'LGE Meters Schedule'!BY14+AV14-$F14,SUM(BY14,AV14)))</f>
        <v>356205.36425800493</v>
      </c>
      <c r="CA14" s="6">
        <f>IF(CA$3=$BQ$3,$G14+AW14,IF(VLOOKUP($D14,'LGE Retirements'!$A$4:$C$49,3,FALSE)='LGE Meters Schedule'!CA$3,'LGE Meters Schedule'!BZ14+AW14-$F14,SUM(BZ14,AW14)))</f>
        <v>357128.31158000493</v>
      </c>
      <c r="CB14" s="6">
        <f>IF(CB$3=$BQ$3,$G14+AX14,IF(VLOOKUP($D14,'LGE Retirements'!$A$4:$C$49,3,FALSE)='LGE Meters Schedule'!CB$3,'LGE Meters Schedule'!CA14+AX14-$F14,SUM(CA14,AX14)))</f>
        <v>358009.44246531615</v>
      </c>
      <c r="CC14" s="6">
        <f>IF(CC$3=$BQ$3,$G14+AY14,IF(VLOOKUP($D14,'LGE Retirements'!$A$4:$C$49,3,FALSE)='LGE Meters Schedule'!CC$3,'LGE Meters Schedule'!CB14+AY14-$F14,SUM(CB14,AY14)))</f>
        <v>-20843.412092028186</v>
      </c>
      <c r="CD14" s="6">
        <f>IF(CD$3=$BQ$3,$G14+AZ14,IF(VLOOKUP($D14,'LGE Retirements'!$A$4:$C$49,3,FALSE)='LGE Meters Schedule'!CD$3,'LGE Meters Schedule'!CC14+AZ14-$F14,SUM(CC14,AZ14)))</f>
        <v>-20843.412092028186</v>
      </c>
      <c r="CE14" s="6">
        <f>IF(CE$3=$BQ$3,$G14+BA14,IF(VLOOKUP($D14,'LGE Retirements'!$A$4:$C$49,3,FALSE)='LGE Meters Schedule'!CE$3,'LGE Meters Schedule'!CD14+BA14-$F14,SUM(CD14,BA14)))</f>
        <v>-20843.412092028186</v>
      </c>
      <c r="CF14" s="6">
        <f>IF(CF$3=$BQ$3,$G14+BB14,IF(VLOOKUP($D14,'LGE Retirements'!$A$4:$C$49,3,FALSE)='LGE Meters Schedule'!CF$3,'LGE Meters Schedule'!CE14+BB14-$F14,SUM(CE14,BB14)))</f>
        <v>-20843.412092028186</v>
      </c>
      <c r="CG14" s="6">
        <f>IF(CG$3=$BQ$3,$G14+BC14,IF(VLOOKUP($D14,'LGE Retirements'!$A$4:$C$49,3,FALSE)='LGE Meters Schedule'!CG$3,'LGE Meters Schedule'!CF14+BC14-$F14,SUM(CF14,BC14)))</f>
        <v>-20843.412092028186</v>
      </c>
      <c r="CH14" s="6">
        <f>IF(CH$3=$BQ$3,$G14+BD14,IF(VLOOKUP($D14,'LGE Retirements'!$A$4:$C$49,3,FALSE)='LGE Meters Schedule'!CH$3,'LGE Meters Schedule'!CG14+BD14-$F14,SUM(CG14,BD14)))</f>
        <v>-20843.412092028186</v>
      </c>
      <c r="CI14" s="6">
        <f>IF(CI$3=$BQ$3,$G14+BE14,IF(VLOOKUP($D14,'LGE Retirements'!$A$4:$C$49,3,FALSE)='LGE Meters Schedule'!CI$3,'LGE Meters Schedule'!CH14+BE14-$F14,SUM(CH14,BE14)))</f>
        <v>-20843.412092028186</v>
      </c>
      <c r="CJ14" s="6">
        <f>IF(CJ$3=$BQ$3,$G14+BF14,IF(VLOOKUP($D14,'LGE Retirements'!$A$4:$C$49,3,FALSE)='LGE Meters Schedule'!CJ$3,'LGE Meters Schedule'!CI14+BF14-$F14,SUM(CI14,BF14)))</f>
        <v>-20843.412092028186</v>
      </c>
      <c r="CK14" s="6">
        <f>IF(CK$3=$BQ$3,$G14+BG14,IF(VLOOKUP($D14,'LGE Retirements'!$A$4:$C$49,3,FALSE)='LGE Meters Schedule'!CK$3,'LGE Meters Schedule'!CJ14+BG14-$F14,SUM(CJ14,BG14)))</f>
        <v>-20843.412092028186</v>
      </c>
      <c r="CL14" s="6">
        <f>IF(CL$3=$BQ$3,$G14+BH14,IF(VLOOKUP($D14,'LGE Retirements'!$A$4:$C$49,3,FALSE)='LGE Meters Schedule'!CL$3,'LGE Meters Schedule'!CK14+BH14-$F14,SUM(CK14,BH14)))</f>
        <v>-20843.412092028186</v>
      </c>
      <c r="CM14" s="6">
        <f>IF(CM$3=$BQ$3,$G14+BI14,IF(VLOOKUP($D14,'LGE Retirements'!$A$4:$C$49,3,FALSE)='LGE Meters Schedule'!CM$3,'LGE Meters Schedule'!CL14+BI14-$F14,SUM(CL14,BI14)))</f>
        <v>-20843.412092028186</v>
      </c>
      <c r="CN14" s="6">
        <f>IF(CN$3=$BQ$3,$G14+BJ14,IF(VLOOKUP($D14,'LGE Retirements'!$A$4:$C$49,3,FALSE)='LGE Meters Schedule'!CN$3,'LGE Meters Schedule'!CM14+BJ14-$F14,SUM(CM14,BJ14)))</f>
        <v>-20843.412092028186</v>
      </c>
      <c r="CO14" s="6">
        <f>IF(CO$3=$BQ$3,$G14+BK14,IF(VLOOKUP($D14,'LGE Retirements'!$A$4:$C$49,3,FALSE)='LGE Meters Schedule'!CO$3,'LGE Meters Schedule'!CN14+BK14-$F14,SUM(CN14,BK14)))</f>
        <v>-20843.412092028186</v>
      </c>
      <c r="CP14" s="6">
        <f>IF(CP$3=$BQ$3,$G14+BL14,IF(VLOOKUP($D14,'LGE Retirements'!$A$4:$C$49,3,FALSE)='LGE Meters Schedule'!CP$3,'LGE Meters Schedule'!CO14+BL14-$F14,SUM(CO14,BL14)))</f>
        <v>-20843.412092028186</v>
      </c>
      <c r="CQ14" s="6">
        <f>IF(CQ$3=$BQ$3,$G14+BM14,IF(VLOOKUP($D14,'LGE Retirements'!$A$4:$C$49,3,FALSE)='LGE Meters Schedule'!CQ$3,'LGE Meters Schedule'!CP14+BM14-$F14,SUM(CP14,BM14)))</f>
        <v>-20843.412092028186</v>
      </c>
      <c r="CR14" s="6">
        <f>IF(CR$3=$BQ$3,$G14+BN14,IF(VLOOKUP($D14,'LGE Retirements'!$A$4:$C$49,3,FALSE)='LGE Meters Schedule'!CR$3,'LGE Meters Schedule'!CQ14+BN14-$F14,SUM(CQ14,BN14)))</f>
        <v>-20843.412092028186</v>
      </c>
      <c r="CS14" s="6">
        <f>IF(CS$3=$BQ$3,$G14+BO14,IF(VLOOKUP($D14,'LGE Retirements'!$A$4:$C$49,3,FALSE)='LGE Meters Schedule'!CS$3,'LGE Meters Schedule'!CR14+BO14-$F14,SUM(CR14,BO14)))</f>
        <v>-20843.412092028186</v>
      </c>
      <c r="CT14" s="6">
        <f>IF(CT$3=$BQ$3,$G14,IF(VLOOKUP($D14,'LGE Retirements'!$A$4:$C$49,3,FALSE)='LGE Meters Schedule'!CT$3,'LGE Meters Schedule'!CS14-$F14,SUM(CS14)))</f>
        <v>-20843.412092028186</v>
      </c>
      <c r="CU14" s="6">
        <f>IF(CU$3=$BQ$3,$G14,IF(VLOOKUP($D14,'LGE Retirements'!$A$4:$C$49,3,FALSE)='LGE Meters Schedule'!CU$3,'LGE Meters Schedule'!CT14-$F14,SUM(CT14)))</f>
        <v>-20843.412092028186</v>
      </c>
      <c r="CV14" s="6">
        <f>IF(CV$3=$BQ$3,$G14,IF(VLOOKUP($D14,'LGE Retirements'!$A$4:$C$49,3,FALSE)='LGE Meters Schedule'!CV$3,'LGE Meters Schedule'!CU14-$F14,SUM(CU14)))</f>
        <v>-20843.412092028186</v>
      </c>
      <c r="CW14" s="6">
        <f>IF(CW$3=$BQ$3,$G14,IF(VLOOKUP($D14,'LGE Retirements'!$A$4:$C$49,3,FALSE)='LGE Meters Schedule'!CW$3,'LGE Meters Schedule'!CV14-$F14,SUM(CV14)))</f>
        <v>-20843.412092028186</v>
      </c>
      <c r="CX14" s="6">
        <f>IF(CX$3=$BQ$3,$G14,IF(VLOOKUP($D14,'LGE Retirements'!$A$4:$C$49,3,FALSE)='LGE Meters Schedule'!CX$3,'LGE Meters Schedule'!CW14-$F14,SUM(CW14)))</f>
        <v>-20843.412092028186</v>
      </c>
      <c r="CY14" s="6">
        <f>IF(CY$3=$BQ$3,$G14,IF(VLOOKUP($D14,'LGE Retirements'!$A$4:$C$49,3,FALSE)='LGE Meters Schedule'!CY$3,'LGE Meters Schedule'!CX14-$F14,SUM(CX14)))</f>
        <v>-20843.412092028186</v>
      </c>
      <c r="CZ14" s="6">
        <f>IF(CZ$3=$BQ$3,$G14,IF(VLOOKUP($D14,'LGE Retirements'!$A$4:$C$49,3,FALSE)='LGE Meters Schedule'!CZ$3,'LGE Meters Schedule'!CY14-$F14,SUM(CY14)))</f>
        <v>-20843.412092028186</v>
      </c>
      <c r="DA14" s="6">
        <f>IF(DA$3=$BQ$3,$G14,IF(VLOOKUP($D14,'LGE Retirements'!$A$4:$C$49,3,FALSE)='LGE Meters Schedule'!DA$3,'LGE Meters Schedule'!CZ14-$F14,SUM(CZ14)))</f>
        <v>-20843.412092028186</v>
      </c>
      <c r="DB14" s="6">
        <f>IF(DB$3=$BQ$3,$G14,IF(VLOOKUP($D14,'LGE Retirements'!$A$4:$C$49,3,FALSE)='LGE Meters Schedule'!DB$3,'LGE Meters Schedule'!DA14-$F14,SUM(DA14)))</f>
        <v>-20843.412092028186</v>
      </c>
      <c r="DC14" s="6">
        <f>IF(DC$3=$BQ$3,$G14,IF(VLOOKUP($D14,'LGE Retirements'!$A$4:$C$49,3,FALSE)='LGE Meters Schedule'!DC$3,'LGE Meters Schedule'!DB14-$F14,SUM(DB14)))</f>
        <v>-20843.412092028186</v>
      </c>
      <c r="DD14" s="6">
        <f>IF(DD$3=$BQ$3,$G14,IF(VLOOKUP($D14,'LGE Retirements'!$A$4:$C$49,3,FALSE)='LGE Meters Schedule'!DD$3,'LGE Meters Schedule'!DC14-$F14,SUM(DC14)))</f>
        <v>-20843.412092028186</v>
      </c>
      <c r="DE14" s="6">
        <f>IF(DE$3=$BQ$3,$G14,IF(VLOOKUP($D14,'LGE Retirements'!$A$4:$C$49,3,FALSE)='LGE Meters Schedule'!DE$3,'LGE Meters Schedule'!DD14-$F14,SUM(DD14)))</f>
        <v>-20843.412092028186</v>
      </c>
      <c r="DG14" s="8">
        <f t="shared" si="0"/>
        <v>31394.581639994984</v>
      </c>
      <c r="DH14" s="8">
        <f t="shared" si="1"/>
        <v>30471.634317994991</v>
      </c>
      <c r="DI14" s="8">
        <f t="shared" si="2"/>
        <v>29548.686995994998</v>
      </c>
      <c r="DJ14" s="8">
        <f t="shared" si="3"/>
        <v>28625.739673995005</v>
      </c>
      <c r="DK14" s="8">
        <f t="shared" si="4"/>
        <v>27702.792351995013</v>
      </c>
      <c r="DL14" s="8">
        <f t="shared" si="5"/>
        <v>26779.84502999502</v>
      </c>
      <c r="DM14" s="8">
        <f t="shared" si="6"/>
        <v>25856.897707995027</v>
      </c>
      <c r="DN14" s="8">
        <f t="shared" si="7"/>
        <v>24933.950385995035</v>
      </c>
      <c r="DO14" s="8">
        <f t="shared" si="8"/>
        <v>24011.003063995042</v>
      </c>
      <c r="DP14" s="8">
        <f t="shared" si="9"/>
        <v>23088.055741995049</v>
      </c>
      <c r="DQ14" s="8">
        <f t="shared" si="10"/>
        <v>22165.108419995056</v>
      </c>
      <c r="DR14" s="8">
        <f t="shared" si="11"/>
        <v>21283.977534683829</v>
      </c>
      <c r="DS14" s="8">
        <f t="shared" si="12"/>
        <v>20843.412092028186</v>
      </c>
      <c r="DT14" s="8">
        <f t="shared" si="13"/>
        <v>20843.412092028186</v>
      </c>
      <c r="DU14" s="8">
        <f t="shared" si="14"/>
        <v>20843.412092028186</v>
      </c>
      <c r="DV14" s="8">
        <f t="shared" si="15"/>
        <v>20843.412092028186</v>
      </c>
      <c r="DW14" s="8">
        <f t="shared" si="16"/>
        <v>20843.412092028186</v>
      </c>
      <c r="DX14" s="8">
        <f t="shared" si="17"/>
        <v>20843.412092028186</v>
      </c>
      <c r="DY14" s="8">
        <f t="shared" si="18"/>
        <v>20843.412092028186</v>
      </c>
      <c r="DZ14" s="8">
        <f t="shared" si="19"/>
        <v>20843.412092028186</v>
      </c>
      <c r="EA14" s="8">
        <f t="shared" si="20"/>
        <v>20843.412092028186</v>
      </c>
      <c r="EB14" s="8">
        <f t="shared" si="21"/>
        <v>20843.412092028186</v>
      </c>
      <c r="EC14" s="8">
        <f t="shared" si="22"/>
        <v>20843.412092028186</v>
      </c>
      <c r="ED14" s="8">
        <f t="shared" si="23"/>
        <v>20843.412092028186</v>
      </c>
      <c r="EE14" s="8">
        <f t="shared" si="24"/>
        <v>20843.412092028186</v>
      </c>
      <c r="EF14" s="8">
        <f t="shared" si="25"/>
        <v>20843.412092028186</v>
      </c>
      <c r="EG14" s="8">
        <f t="shared" si="26"/>
        <v>20843.412092028186</v>
      </c>
      <c r="EH14" s="8">
        <f t="shared" si="27"/>
        <v>20843.412092028186</v>
      </c>
      <c r="EI14" s="8">
        <f t="shared" si="28"/>
        <v>20843.412092028186</v>
      </c>
      <c r="EJ14" s="8">
        <f t="shared" si="30"/>
        <v>20843.412092028186</v>
      </c>
      <c r="EK14" s="8">
        <f t="shared" si="31"/>
        <v>20843.412092028186</v>
      </c>
      <c r="EL14" s="8">
        <f t="shared" si="32"/>
        <v>20843.412092028186</v>
      </c>
      <c r="EM14" s="8">
        <f t="shared" si="33"/>
        <v>20843.412092028186</v>
      </c>
      <c r="EN14" s="8">
        <f t="shared" si="34"/>
        <v>20843.412092028186</v>
      </c>
      <c r="EO14" s="8">
        <f t="shared" si="35"/>
        <v>20843.412092028186</v>
      </c>
      <c r="EP14" s="8">
        <f t="shared" si="36"/>
        <v>20843.412092028186</v>
      </c>
      <c r="EQ14" s="8">
        <f t="shared" si="37"/>
        <v>20843.412092028186</v>
      </c>
      <c r="ER14" s="8">
        <f t="shared" si="38"/>
        <v>20843.412092028186</v>
      </c>
      <c r="ES14" s="8">
        <f t="shared" si="39"/>
        <v>20843.412092028186</v>
      </c>
      <c r="ET14" s="8">
        <f t="shared" si="40"/>
        <v>20843.412092028186</v>
      </c>
      <c r="EU14" s="8">
        <f t="shared" si="41"/>
        <v>20843.412092028186</v>
      </c>
    </row>
    <row r="15" spans="1:151" x14ac:dyDescent="0.25">
      <c r="A15" s="4" t="s">
        <v>33</v>
      </c>
      <c r="B15" s="4" t="s">
        <v>2</v>
      </c>
      <c r="C15" s="4" t="s">
        <v>5</v>
      </c>
      <c r="D15" s="7">
        <v>1978</v>
      </c>
      <c r="E15" s="24">
        <f>IFERROR(VLOOKUP(D15,'LGE Retirements'!$A$4:$C$49,3,FALSE),"N/A")</f>
        <v>42948</v>
      </c>
      <c r="F15" s="5">
        <v>28460.91</v>
      </c>
      <c r="G15" s="5">
        <v>26035.910686250401</v>
      </c>
      <c r="H15" s="5"/>
      <c r="I15" s="6">
        <f>IF(I$3=$I$3,F15,IF(VLOOKUP($D15,'LGE Retirements'!$A$4:$C$49,3,FALSE)='LGE Meters Schedule'!I$3,'LGE Meters Schedule'!G15-'LGE Meters Schedule'!$F15,G15))</f>
        <v>28460.91</v>
      </c>
      <c r="J15" s="6">
        <f>IF(J$3=$I$3,G15,IF(VLOOKUP($D15,'LGE Retirements'!$A$4:$C$49,3,FALSE)='LGE Meters Schedule'!J$3,'LGE Meters Schedule'!I15-'LGE Meters Schedule'!$F15,I15))</f>
        <v>28460.91</v>
      </c>
      <c r="K15" s="6">
        <f>IF(K$3=$I$3,I15,IF(VLOOKUP($D15,'LGE Retirements'!$A$4:$C$49,3,FALSE)='LGE Meters Schedule'!K$3,'LGE Meters Schedule'!J15-'LGE Meters Schedule'!$F15,J15))</f>
        <v>28460.91</v>
      </c>
      <c r="L15" s="6">
        <f>IF(L$3=$I$3,J15,IF(VLOOKUP($D15,'LGE Retirements'!$A$4:$C$49,3,FALSE)='LGE Meters Schedule'!L$3,'LGE Meters Schedule'!K15-'LGE Meters Schedule'!$F15,K15))</f>
        <v>28460.91</v>
      </c>
      <c r="M15" s="6">
        <f>IF(M$3=$I$3,K15,IF(VLOOKUP($D15,'LGE Retirements'!$A$4:$C$49,3,FALSE)='LGE Meters Schedule'!M$3,'LGE Meters Schedule'!L15-'LGE Meters Schedule'!$F15,L15))</f>
        <v>28460.91</v>
      </c>
      <c r="N15" s="6">
        <f>IF(N$3=$I$3,L15,IF(VLOOKUP($D15,'LGE Retirements'!$A$4:$C$49,3,FALSE)='LGE Meters Schedule'!N$3,'LGE Meters Schedule'!M15-'LGE Meters Schedule'!$F15,M15))</f>
        <v>28460.91</v>
      </c>
      <c r="O15" s="6">
        <f>IF(O$3=$I$3,M15,IF(VLOOKUP($D15,'LGE Retirements'!$A$4:$C$49,3,FALSE)='LGE Meters Schedule'!O$3,'LGE Meters Schedule'!N15-'LGE Meters Schedule'!$F15,N15))</f>
        <v>28460.91</v>
      </c>
      <c r="P15" s="6">
        <f>IF(P$3=$I$3,N15,IF(VLOOKUP($D15,'LGE Retirements'!$A$4:$C$49,3,FALSE)='LGE Meters Schedule'!P$3,'LGE Meters Schedule'!O15-'LGE Meters Schedule'!$F15,O15))</f>
        <v>28460.91</v>
      </c>
      <c r="Q15" s="6">
        <f>IF(Q$3=$I$3,O15,IF(VLOOKUP($D15,'LGE Retirements'!$A$4:$C$49,3,FALSE)='LGE Meters Schedule'!Q$3,'LGE Meters Schedule'!P15-'LGE Meters Schedule'!$F15,P15))</f>
        <v>28460.91</v>
      </c>
      <c r="R15" s="6">
        <f>IF(R$3=$I$3,P15,IF(VLOOKUP($D15,'LGE Retirements'!$A$4:$C$49,3,FALSE)='LGE Meters Schedule'!R$3,'LGE Meters Schedule'!Q15-'LGE Meters Schedule'!$F15,Q15))</f>
        <v>28460.91</v>
      </c>
      <c r="S15" s="6">
        <f>IF(S$3=$I$3,Q15,IF(VLOOKUP($D15,'LGE Retirements'!$A$4:$C$49,3,FALSE)='LGE Meters Schedule'!S$3,'LGE Meters Schedule'!R15-'LGE Meters Schedule'!$F15,R15))</f>
        <v>28460.91</v>
      </c>
      <c r="T15" s="6">
        <f>IF(T$3=$I$3,R15,IF(VLOOKUP($D15,'LGE Retirements'!$A$4:$C$49,3,FALSE)='LGE Meters Schedule'!T$3,'LGE Meters Schedule'!S15-'LGE Meters Schedule'!$F15,S15))</f>
        <v>28460.91</v>
      </c>
      <c r="U15" s="6">
        <f>IF(U$3=$I$3,S15,IF(VLOOKUP($D15,'LGE Retirements'!$A$4:$C$49,3,FALSE)='LGE Meters Schedule'!U$3,'LGE Meters Schedule'!T15-'LGE Meters Schedule'!$F15,T15))</f>
        <v>0</v>
      </c>
      <c r="V15" s="6">
        <f>IF(V$3=$I$3,T15,IF(VLOOKUP($D15,'LGE Retirements'!$A$4:$C$49,3,FALSE)='LGE Meters Schedule'!V$3,'LGE Meters Schedule'!U15-'LGE Meters Schedule'!$F15,U15))</f>
        <v>0</v>
      </c>
      <c r="W15" s="6">
        <f>IF(W$3=$I$3,U15,IF(VLOOKUP($D15,'LGE Retirements'!$A$4:$C$49,3,FALSE)='LGE Meters Schedule'!W$3,'LGE Meters Schedule'!V15-'LGE Meters Schedule'!$F15,V15))</f>
        <v>0</v>
      </c>
      <c r="X15" s="6">
        <f>IF(X$3=$I$3,V15,IF(VLOOKUP($D15,'LGE Retirements'!$A$4:$C$49,3,FALSE)='LGE Meters Schedule'!X$3,'LGE Meters Schedule'!W15-'LGE Meters Schedule'!$F15,W15))</f>
        <v>0</v>
      </c>
      <c r="Y15" s="6">
        <f>IF(Y$3=$I$3,W15,IF(VLOOKUP($D15,'LGE Retirements'!$A$4:$C$49,3,FALSE)='LGE Meters Schedule'!Y$3,'LGE Meters Schedule'!X15-'LGE Meters Schedule'!$F15,X15))</f>
        <v>0</v>
      </c>
      <c r="Z15" s="6">
        <f>IF(Z$3=$I$3,X15,IF(VLOOKUP($D15,'LGE Retirements'!$A$4:$C$49,3,FALSE)='LGE Meters Schedule'!Z$3,'LGE Meters Schedule'!Y15-'LGE Meters Schedule'!$F15,Y15))</f>
        <v>0</v>
      </c>
      <c r="AA15" s="6">
        <f>IF(AA$3=$I$3,Y15,IF(VLOOKUP($D15,'LGE Retirements'!$A$4:$C$49,3,FALSE)='LGE Meters Schedule'!AA$3,'LGE Meters Schedule'!Z15-'LGE Meters Schedule'!$F15,Z15))</f>
        <v>0</v>
      </c>
      <c r="AB15" s="6">
        <f>IF(AB$3=$I$3,Z15,IF(VLOOKUP($D15,'LGE Retirements'!$A$4:$C$49,3,FALSE)='LGE Meters Schedule'!AB$3,'LGE Meters Schedule'!AA15-'LGE Meters Schedule'!$F15,AA15))</f>
        <v>0</v>
      </c>
      <c r="AC15" s="6">
        <f>IF(AC$3=$I$3,AA15,IF(VLOOKUP($D15,'LGE Retirements'!$A$4:$C$49,3,FALSE)='LGE Meters Schedule'!AC$3,'LGE Meters Schedule'!AB15-'LGE Meters Schedule'!$F15,AB15))</f>
        <v>0</v>
      </c>
      <c r="AD15" s="6">
        <f>IF(AD$3=$I$3,AB15,IF(VLOOKUP($D15,'LGE Retirements'!$A$4:$C$49,3,FALSE)='LGE Meters Schedule'!AD$3,'LGE Meters Schedule'!AC15-'LGE Meters Schedule'!$F15,AC15))</f>
        <v>0</v>
      </c>
      <c r="AE15" s="6">
        <f>IF(AE$3=$I$3,AC15,IF(VLOOKUP($D15,'LGE Retirements'!$A$4:$C$49,3,FALSE)='LGE Meters Schedule'!AE$3,'LGE Meters Schedule'!AD15-'LGE Meters Schedule'!$F15,AD15))</f>
        <v>0</v>
      </c>
      <c r="AF15" s="6">
        <f>IF(AF$3=$I$3,AD15,IF(VLOOKUP($D15,'LGE Retirements'!$A$4:$C$49,3,FALSE)='LGE Meters Schedule'!AF$3,'LGE Meters Schedule'!AE15-'LGE Meters Schedule'!$F15,AE15))</f>
        <v>0</v>
      </c>
      <c r="AG15" s="6">
        <f>IF(AG$3=$I$3,AE15,IF(VLOOKUP($D15,'LGE Retirements'!$A$4:$C$49,3,FALSE)='LGE Meters Schedule'!AG$3,'LGE Meters Schedule'!AF15-'LGE Meters Schedule'!$F15,AF15))</f>
        <v>0</v>
      </c>
      <c r="AH15" s="6">
        <f>IF(AH$3=$I$3,AF15,IF(VLOOKUP($D15,'LGE Retirements'!$A$4:$C$49,3,FALSE)='LGE Meters Schedule'!AH$3,'LGE Meters Schedule'!AG15-'LGE Meters Schedule'!$F15,AG15))</f>
        <v>0</v>
      </c>
      <c r="AI15" s="6">
        <f>IF(AI$3=$I$3,AG15,IF(VLOOKUP($D15,'LGE Retirements'!$A$4:$C$49,3,FALSE)='LGE Meters Schedule'!AI$3,'LGE Meters Schedule'!AH15-'LGE Meters Schedule'!$F15,AH15))</f>
        <v>0</v>
      </c>
      <c r="AJ15" s="6">
        <f>IF(AJ$3=$I$3,AH15,IF(VLOOKUP($D15,'LGE Retirements'!$A$4:$C$49,3,FALSE)='LGE Meters Schedule'!AJ$3,'LGE Meters Schedule'!AI15-'LGE Meters Schedule'!$F15,AI15))</f>
        <v>0</v>
      </c>
      <c r="AK15" s="6">
        <f>IF(AK$3=$I$3,AI15,IF(VLOOKUP($D15,'LGE Retirements'!$A$4:$C$49,3,FALSE)='LGE Meters Schedule'!AK$3,'LGE Meters Schedule'!AJ15-'LGE Meters Schedule'!$F15,AJ15))</f>
        <v>0</v>
      </c>
      <c r="AM15" s="21">
        <f>IF(AM$3&lt;'Depr. Rate'!$B$1,('Depr. Rate'!$B$3*'LGE Meters Schedule'!I15)/12,IF(I15=0,H15/2*'Depr. Rate'!$C$3/12,('Depr. Rate'!$C$3*'LGE Meters Schedule'!I15)/12))</f>
        <v>69.254880999999997</v>
      </c>
      <c r="AN15" s="21">
        <f>IF(AN$3&lt;'Depr. Rate'!$B$1,('Depr. Rate'!$B$3*'LGE Meters Schedule'!J15)/12,IF(J15=0,I15/2*'Depr. Rate'!$C$3/12,('Depr. Rate'!$C$3*'LGE Meters Schedule'!J15)/12))</f>
        <v>69.254880999999997</v>
      </c>
      <c r="AO15" s="21">
        <f>IF(AO$3&lt;'Depr. Rate'!$B$1,('Depr. Rate'!$B$3*'LGE Meters Schedule'!K15)/12,IF(K15=0,J15/2*'Depr. Rate'!$C$3/12,('Depr. Rate'!$C$3*'LGE Meters Schedule'!K15)/12))</f>
        <v>69.254880999999997</v>
      </c>
      <c r="AP15" s="21">
        <f>IF(AP$3&lt;'Depr. Rate'!$B$1,('Depr. Rate'!$B$3*'LGE Meters Schedule'!L15)/12,IF(L15=0,K15/2*'Depr. Rate'!$C$3/12,('Depr. Rate'!$C$3*'LGE Meters Schedule'!L15)/12))</f>
        <v>69.254880999999997</v>
      </c>
      <c r="AQ15" s="21">
        <f>IF(AQ$3&lt;'Depr. Rate'!$B$1,('Depr. Rate'!$B$3*'LGE Meters Schedule'!M15)/12,IF(M15=0,L15/2*'Depr. Rate'!$C$3/12,('Depr. Rate'!$C$3*'LGE Meters Schedule'!M15)/12))</f>
        <v>69.254880999999997</v>
      </c>
      <c r="AR15" s="21">
        <f>IF(AR$3&lt;'Depr. Rate'!$B$1,('Depr. Rate'!$B$3*'LGE Meters Schedule'!N15)/12,IF(N15=0,M15/2*'Depr. Rate'!$C$3/12,('Depr. Rate'!$C$3*'LGE Meters Schedule'!N15)/12))</f>
        <v>69.254880999999997</v>
      </c>
      <c r="AS15" s="21">
        <f>IF(AS$3&lt;'Depr. Rate'!$B$1,('Depr. Rate'!$B$3*'LGE Meters Schedule'!O15)/12,IF(O15=0,N15/2*'Depr. Rate'!$C$3/12,('Depr. Rate'!$C$3*'LGE Meters Schedule'!O15)/12))</f>
        <v>69.254880999999997</v>
      </c>
      <c r="AT15" s="21">
        <f>IF(AT$3&lt;'Depr. Rate'!$B$1,('Depr. Rate'!$B$3*'LGE Meters Schedule'!P15)/12,IF(P15=0,O15/2*'Depr. Rate'!$C$3/12,('Depr. Rate'!$C$3*'LGE Meters Schedule'!P15)/12))</f>
        <v>69.254880999999997</v>
      </c>
      <c r="AU15" s="21">
        <f>IF(AU$3&lt;'Depr. Rate'!$B$1,('Depr. Rate'!$B$3*'LGE Meters Schedule'!Q15)/12,IF(Q15=0,P15/2*'Depr. Rate'!$C$3/12,('Depr. Rate'!$C$3*'LGE Meters Schedule'!Q15)/12))</f>
        <v>69.254880999999997</v>
      </c>
      <c r="AV15" s="21">
        <f>IF(AV$3&lt;'Depr. Rate'!$B$1,('Depr. Rate'!$B$3*'LGE Meters Schedule'!R15)/12,IF(R15=0,Q15/2*'Depr. Rate'!$C$3/12,('Depr. Rate'!$C$3*'LGE Meters Schedule'!R15)/12))</f>
        <v>69.254880999999997</v>
      </c>
      <c r="AW15" s="21">
        <f>IF(AW$3&lt;'Depr. Rate'!$B$1,('Depr. Rate'!$B$3*'LGE Meters Schedule'!S15)/12,IF(S15=0,R15/2*'Depr. Rate'!$C$3/12,('Depr. Rate'!$C$3*'LGE Meters Schedule'!S15)/12))</f>
        <v>69.254880999999997</v>
      </c>
      <c r="AX15" s="21">
        <f>IF(AX$3&lt;'Depr. Rate'!$B$1,('Depr. Rate'!$B$3*'LGE Meters Schedule'!T15)/12,IF(T15=0,S15/2*'Depr. Rate'!$C$3/12,('Depr. Rate'!$C$3*'LGE Meters Schedule'!T15)/12))</f>
        <v>66.117115411766065</v>
      </c>
      <c r="AY15" s="21">
        <f>IF(AY$3&lt;'Depr. Rate'!$B$1,('Depr. Rate'!$B$3*'LGE Meters Schedule'!U15)/12,IF(U15=0,T15/2*'Depr. Rate'!$C$3/12,('Depr. Rate'!$C$3*'LGE Meters Schedule'!U15)/12))</f>
        <v>33.058557705883032</v>
      </c>
      <c r="AZ15" s="21">
        <f>IF(AZ$3&lt;'Depr. Rate'!$B$1,('Depr. Rate'!$B$3*'LGE Meters Schedule'!V15)/12,IF(V15=0,U15/2*'Depr. Rate'!$C$3/12,('Depr. Rate'!$C$3*'LGE Meters Schedule'!V15)/12))</f>
        <v>0</v>
      </c>
      <c r="BA15" s="21">
        <f>IF(BA$3&lt;'Depr. Rate'!$B$1,('Depr. Rate'!$B$3*'LGE Meters Schedule'!W15)/12,IF(W15=0,V15/2*'Depr. Rate'!$C$3/12,('Depr. Rate'!$C$3*'LGE Meters Schedule'!W15)/12))</f>
        <v>0</v>
      </c>
      <c r="BB15" s="21">
        <f>IF(BB$3&lt;'Depr. Rate'!$B$1,('Depr. Rate'!$B$3*'LGE Meters Schedule'!X15)/12,IF(X15=0,W15/2*'Depr. Rate'!$C$3/12,('Depr. Rate'!$C$3*'LGE Meters Schedule'!X15)/12))</f>
        <v>0</v>
      </c>
      <c r="BC15" s="21">
        <f>IF(BC$3&lt;'Depr. Rate'!$B$1,('Depr. Rate'!$B$3*'LGE Meters Schedule'!Y15)/12,IF(Y15=0,X15/2*'Depr. Rate'!$C$3/12,('Depr. Rate'!$C$3*'LGE Meters Schedule'!Y15)/12))</f>
        <v>0</v>
      </c>
      <c r="BD15" s="21">
        <f>IF(BD$3&lt;'Depr. Rate'!$B$1,('Depr. Rate'!$B$3*'LGE Meters Schedule'!Z15)/12,IF(Z15=0,Y15/2*'Depr. Rate'!$C$3/12,('Depr. Rate'!$C$3*'LGE Meters Schedule'!Z15)/12))</f>
        <v>0</v>
      </c>
      <c r="BE15" s="21">
        <f>IF(BE$3&lt;'Depr. Rate'!$B$1,('Depr. Rate'!$B$3*'LGE Meters Schedule'!AA15)/12,IF(AA15=0,Z15/2*'Depr. Rate'!$C$3/12,('Depr. Rate'!$C$3*'LGE Meters Schedule'!AA15)/12))</f>
        <v>0</v>
      </c>
      <c r="BF15" s="21">
        <f>IF(BF$3&lt;'Depr. Rate'!$B$1,('Depr. Rate'!$B$3*'LGE Meters Schedule'!AB15)/12,IF(AB15=0,AA15/2*'Depr. Rate'!$C$3/12,('Depr. Rate'!$C$3*'LGE Meters Schedule'!AB15)/12))</f>
        <v>0</v>
      </c>
      <c r="BG15" s="21">
        <f>IF(BG$3&lt;'Depr. Rate'!$B$1,('Depr. Rate'!$B$3*'LGE Meters Schedule'!AC15)/12,IF(AC15=0,AB15/2*'Depr. Rate'!$C$3/12,('Depr. Rate'!$C$3*'LGE Meters Schedule'!AC15)/12))</f>
        <v>0</v>
      </c>
      <c r="BH15" s="21">
        <f>IF(BH$3&lt;'Depr. Rate'!$B$1,('Depr. Rate'!$B$3*'LGE Meters Schedule'!AD15)/12,IF(AD15=0,AC15/2*'Depr. Rate'!$C$3/12,('Depr. Rate'!$C$3*'LGE Meters Schedule'!AD15)/12))</f>
        <v>0</v>
      </c>
      <c r="BI15" s="21">
        <f>IF(BI$3&lt;'Depr. Rate'!$B$1,('Depr. Rate'!$B$3*'LGE Meters Schedule'!AE15)/12,IF(AE15=0,AD15/2*'Depr. Rate'!$C$3/12,('Depr. Rate'!$C$3*'LGE Meters Schedule'!AE15)/12))</f>
        <v>0</v>
      </c>
      <c r="BJ15" s="21">
        <f>IF(BJ$3&lt;'Depr. Rate'!$B$1,('Depr. Rate'!$B$3*'LGE Meters Schedule'!AF15)/12,IF(AF15=0,AE15/2*'Depr. Rate'!$C$3/12,('Depr. Rate'!$C$3*'LGE Meters Schedule'!AF15)/12))</f>
        <v>0</v>
      </c>
      <c r="BK15" s="21">
        <f>IF(BK$3&lt;'Depr. Rate'!$B$1,('Depr. Rate'!$B$3*'LGE Meters Schedule'!AG15)/12,IF(AG15=0,AF15/2*'Depr. Rate'!$C$3/12,('Depr. Rate'!$C$3*'LGE Meters Schedule'!AG15)/12))</f>
        <v>0</v>
      </c>
      <c r="BL15" s="21">
        <f>IF(BL$3&lt;'Depr. Rate'!$B$1,('Depr. Rate'!$B$3*'LGE Meters Schedule'!AH15)/12,IF(AH15=0,AG15/2*'Depr. Rate'!$C$3/12,('Depr. Rate'!$C$3*'LGE Meters Schedule'!AH15)/12))</f>
        <v>0</v>
      </c>
      <c r="BM15" s="21">
        <f>IF(BM$3&lt;'Depr. Rate'!$B$1,('Depr. Rate'!$B$3*'LGE Meters Schedule'!AI15)/12,IF(AI15=0,AH15/2*'Depr. Rate'!$C$3/12,('Depr. Rate'!$C$3*'LGE Meters Schedule'!AI15)/12))</f>
        <v>0</v>
      </c>
      <c r="BN15" s="21">
        <f>IF(BN$3&lt;'Depr. Rate'!$B$1,('Depr. Rate'!$B$3*'LGE Meters Schedule'!AJ15)/12,IF(AJ15=0,AI15/2*'Depr. Rate'!$C$3/12,('Depr. Rate'!$C$3*'LGE Meters Schedule'!AJ15)/12))</f>
        <v>0</v>
      </c>
      <c r="BO15" s="21">
        <f>IF(BO$3&lt;'Depr. Rate'!$B$1,('Depr. Rate'!$B$3*'LGE Meters Schedule'!AK15)/12,IF(AK15=0,AJ15/2*'Depr. Rate'!$C$3/12,('Depr. Rate'!$C$3*'LGE Meters Schedule'!AK15)/12))</f>
        <v>0</v>
      </c>
      <c r="BQ15" s="6">
        <f>IF(BQ$3=$BQ$3,$G15+AM15,IF(VLOOKUP($D15,'LGE Retirements'!$A$4:$C$49,3,FALSE)='LGE Meters Schedule'!BQ$3,'LGE Meters Schedule'!BP15+AM15-$F15,SUM(BP15,AM15)))</f>
        <v>26105.165567250402</v>
      </c>
      <c r="BR15" s="6">
        <f>IF(BR$3=$BQ$3,$G15+AN15,IF(VLOOKUP($D15,'LGE Retirements'!$A$4:$C$49,3,FALSE)='LGE Meters Schedule'!BR$3,'LGE Meters Schedule'!BQ15+AN15-$F15,SUM(BQ15,AN15)))</f>
        <v>26174.420448250403</v>
      </c>
      <c r="BS15" s="6">
        <f>IF(BS$3=$BQ$3,$G15+AO15,IF(VLOOKUP($D15,'LGE Retirements'!$A$4:$C$49,3,FALSE)='LGE Meters Schedule'!BS$3,'LGE Meters Schedule'!BR15+AO15-$F15,SUM(BR15,AO15)))</f>
        <v>26243.675329250404</v>
      </c>
      <c r="BT15" s="6">
        <f>IF(BT$3=$BQ$3,$G15+AP15,IF(VLOOKUP($D15,'LGE Retirements'!$A$4:$C$49,3,FALSE)='LGE Meters Schedule'!BT$3,'LGE Meters Schedule'!BS15+AP15-$F15,SUM(BS15,AP15)))</f>
        <v>26312.930210250404</v>
      </c>
      <c r="BU15" s="6">
        <f>IF(BU$3=$BQ$3,$G15+AQ15,IF(VLOOKUP($D15,'LGE Retirements'!$A$4:$C$49,3,FALSE)='LGE Meters Schedule'!BU$3,'LGE Meters Schedule'!BT15+AQ15-$F15,SUM(BT15,AQ15)))</f>
        <v>26382.185091250405</v>
      </c>
      <c r="BV15" s="6">
        <f>IF(BV$3=$BQ$3,$G15+AR15,IF(VLOOKUP($D15,'LGE Retirements'!$A$4:$C$49,3,FALSE)='LGE Meters Schedule'!BV$3,'LGE Meters Schedule'!BU15+AR15-$F15,SUM(BU15,AR15)))</f>
        <v>26451.439972250406</v>
      </c>
      <c r="BW15" s="6">
        <f>IF(BW$3=$BQ$3,$G15+AS15,IF(VLOOKUP($D15,'LGE Retirements'!$A$4:$C$49,3,FALSE)='LGE Meters Schedule'!BW$3,'LGE Meters Schedule'!BV15+AS15-$F15,SUM(BV15,AS15)))</f>
        <v>26520.694853250407</v>
      </c>
      <c r="BX15" s="6">
        <f>IF(BX$3=$BQ$3,$G15+AT15,IF(VLOOKUP($D15,'LGE Retirements'!$A$4:$C$49,3,FALSE)='LGE Meters Schedule'!BX$3,'LGE Meters Schedule'!BW15+AT15-$F15,SUM(BW15,AT15)))</f>
        <v>26589.949734250407</v>
      </c>
      <c r="BY15" s="6">
        <f>IF(BY$3=$BQ$3,$G15+AU15,IF(VLOOKUP($D15,'LGE Retirements'!$A$4:$C$49,3,FALSE)='LGE Meters Schedule'!BY$3,'LGE Meters Schedule'!BX15+AU15-$F15,SUM(BX15,AU15)))</f>
        <v>26659.204615250408</v>
      </c>
      <c r="BZ15" s="6">
        <f>IF(BZ$3=$BQ$3,$G15+AV15,IF(VLOOKUP($D15,'LGE Retirements'!$A$4:$C$49,3,FALSE)='LGE Meters Schedule'!BZ$3,'LGE Meters Schedule'!BY15+AV15-$F15,SUM(BY15,AV15)))</f>
        <v>26728.459496250409</v>
      </c>
      <c r="CA15" s="6">
        <f>IF(CA$3=$BQ$3,$G15+AW15,IF(VLOOKUP($D15,'LGE Retirements'!$A$4:$C$49,3,FALSE)='LGE Meters Schedule'!CA$3,'LGE Meters Schedule'!BZ15+AW15-$F15,SUM(BZ15,AW15)))</f>
        <v>26797.71437725041</v>
      </c>
      <c r="CB15" s="6">
        <f>IF(CB$3=$BQ$3,$G15+AX15,IF(VLOOKUP($D15,'LGE Retirements'!$A$4:$C$49,3,FALSE)='LGE Meters Schedule'!CB$3,'LGE Meters Schedule'!CA15+AX15-$F15,SUM(CA15,AX15)))</f>
        <v>26863.831492662175</v>
      </c>
      <c r="CC15" s="6">
        <f>IF(CC$3=$BQ$3,$G15+AY15,IF(VLOOKUP($D15,'LGE Retirements'!$A$4:$C$49,3,FALSE)='LGE Meters Schedule'!CC$3,'LGE Meters Schedule'!CB15+AY15-$F15,SUM(CB15,AY15)))</f>
        <v>-1564.0199496319401</v>
      </c>
      <c r="CD15" s="6">
        <f>IF(CD$3=$BQ$3,$G15+AZ15,IF(VLOOKUP($D15,'LGE Retirements'!$A$4:$C$49,3,FALSE)='LGE Meters Schedule'!CD$3,'LGE Meters Schedule'!CC15+AZ15-$F15,SUM(CC15,AZ15)))</f>
        <v>-1564.0199496319401</v>
      </c>
      <c r="CE15" s="6">
        <f>IF(CE$3=$BQ$3,$G15+BA15,IF(VLOOKUP($D15,'LGE Retirements'!$A$4:$C$49,3,FALSE)='LGE Meters Schedule'!CE$3,'LGE Meters Schedule'!CD15+BA15-$F15,SUM(CD15,BA15)))</f>
        <v>-1564.0199496319401</v>
      </c>
      <c r="CF15" s="6">
        <f>IF(CF$3=$BQ$3,$G15+BB15,IF(VLOOKUP($D15,'LGE Retirements'!$A$4:$C$49,3,FALSE)='LGE Meters Schedule'!CF$3,'LGE Meters Schedule'!CE15+BB15-$F15,SUM(CE15,BB15)))</f>
        <v>-1564.0199496319401</v>
      </c>
      <c r="CG15" s="6">
        <f>IF(CG$3=$BQ$3,$G15+BC15,IF(VLOOKUP($D15,'LGE Retirements'!$A$4:$C$49,3,FALSE)='LGE Meters Schedule'!CG$3,'LGE Meters Schedule'!CF15+BC15-$F15,SUM(CF15,BC15)))</f>
        <v>-1564.0199496319401</v>
      </c>
      <c r="CH15" s="6">
        <f>IF(CH$3=$BQ$3,$G15+BD15,IF(VLOOKUP($D15,'LGE Retirements'!$A$4:$C$49,3,FALSE)='LGE Meters Schedule'!CH$3,'LGE Meters Schedule'!CG15+BD15-$F15,SUM(CG15,BD15)))</f>
        <v>-1564.0199496319401</v>
      </c>
      <c r="CI15" s="6">
        <f>IF(CI$3=$BQ$3,$G15+BE15,IF(VLOOKUP($D15,'LGE Retirements'!$A$4:$C$49,3,FALSE)='LGE Meters Schedule'!CI$3,'LGE Meters Schedule'!CH15+BE15-$F15,SUM(CH15,BE15)))</f>
        <v>-1564.0199496319401</v>
      </c>
      <c r="CJ15" s="6">
        <f>IF(CJ$3=$BQ$3,$G15+BF15,IF(VLOOKUP($D15,'LGE Retirements'!$A$4:$C$49,3,FALSE)='LGE Meters Schedule'!CJ$3,'LGE Meters Schedule'!CI15+BF15-$F15,SUM(CI15,BF15)))</f>
        <v>-1564.0199496319401</v>
      </c>
      <c r="CK15" s="6">
        <f>IF(CK$3=$BQ$3,$G15+BG15,IF(VLOOKUP($D15,'LGE Retirements'!$A$4:$C$49,3,FALSE)='LGE Meters Schedule'!CK$3,'LGE Meters Schedule'!CJ15+BG15-$F15,SUM(CJ15,BG15)))</f>
        <v>-1564.0199496319401</v>
      </c>
      <c r="CL15" s="6">
        <f>IF(CL$3=$BQ$3,$G15+BH15,IF(VLOOKUP($D15,'LGE Retirements'!$A$4:$C$49,3,FALSE)='LGE Meters Schedule'!CL$3,'LGE Meters Schedule'!CK15+BH15-$F15,SUM(CK15,BH15)))</f>
        <v>-1564.0199496319401</v>
      </c>
      <c r="CM15" s="6">
        <f>IF(CM$3=$BQ$3,$G15+BI15,IF(VLOOKUP($D15,'LGE Retirements'!$A$4:$C$49,3,FALSE)='LGE Meters Schedule'!CM$3,'LGE Meters Schedule'!CL15+BI15-$F15,SUM(CL15,BI15)))</f>
        <v>-1564.0199496319401</v>
      </c>
      <c r="CN15" s="6">
        <f>IF(CN$3=$BQ$3,$G15+BJ15,IF(VLOOKUP($D15,'LGE Retirements'!$A$4:$C$49,3,FALSE)='LGE Meters Schedule'!CN$3,'LGE Meters Schedule'!CM15+BJ15-$F15,SUM(CM15,BJ15)))</f>
        <v>-1564.0199496319401</v>
      </c>
      <c r="CO15" s="6">
        <f>IF(CO$3=$BQ$3,$G15+BK15,IF(VLOOKUP($D15,'LGE Retirements'!$A$4:$C$49,3,FALSE)='LGE Meters Schedule'!CO$3,'LGE Meters Schedule'!CN15+BK15-$F15,SUM(CN15,BK15)))</f>
        <v>-1564.0199496319401</v>
      </c>
      <c r="CP15" s="6">
        <f>IF(CP$3=$BQ$3,$G15+BL15,IF(VLOOKUP($D15,'LGE Retirements'!$A$4:$C$49,3,FALSE)='LGE Meters Schedule'!CP$3,'LGE Meters Schedule'!CO15+BL15-$F15,SUM(CO15,BL15)))</f>
        <v>-1564.0199496319401</v>
      </c>
      <c r="CQ15" s="6">
        <f>IF(CQ$3=$BQ$3,$G15+BM15,IF(VLOOKUP($D15,'LGE Retirements'!$A$4:$C$49,3,FALSE)='LGE Meters Schedule'!CQ$3,'LGE Meters Schedule'!CP15+BM15-$F15,SUM(CP15,BM15)))</f>
        <v>-1564.0199496319401</v>
      </c>
      <c r="CR15" s="6">
        <f>IF(CR$3=$BQ$3,$G15+BN15,IF(VLOOKUP($D15,'LGE Retirements'!$A$4:$C$49,3,FALSE)='LGE Meters Schedule'!CR$3,'LGE Meters Schedule'!CQ15+BN15-$F15,SUM(CQ15,BN15)))</f>
        <v>-1564.0199496319401</v>
      </c>
      <c r="CS15" s="6">
        <f>IF(CS$3=$BQ$3,$G15+BO15,IF(VLOOKUP($D15,'LGE Retirements'!$A$4:$C$49,3,FALSE)='LGE Meters Schedule'!CS$3,'LGE Meters Schedule'!CR15+BO15-$F15,SUM(CR15,BO15)))</f>
        <v>-1564.0199496319401</v>
      </c>
      <c r="CT15" s="6">
        <f>IF(CT$3=$BQ$3,$G15,IF(VLOOKUP($D15,'LGE Retirements'!$A$4:$C$49,3,FALSE)='LGE Meters Schedule'!CT$3,'LGE Meters Schedule'!CS15-$F15,SUM(CS15)))</f>
        <v>-1564.0199496319401</v>
      </c>
      <c r="CU15" s="6">
        <f>IF(CU$3=$BQ$3,$G15,IF(VLOOKUP($D15,'LGE Retirements'!$A$4:$C$49,3,FALSE)='LGE Meters Schedule'!CU$3,'LGE Meters Schedule'!CT15-$F15,SUM(CT15)))</f>
        <v>-1564.0199496319401</v>
      </c>
      <c r="CV15" s="6">
        <f>IF(CV$3=$BQ$3,$G15,IF(VLOOKUP($D15,'LGE Retirements'!$A$4:$C$49,3,FALSE)='LGE Meters Schedule'!CV$3,'LGE Meters Schedule'!CU15-$F15,SUM(CU15)))</f>
        <v>-1564.0199496319401</v>
      </c>
      <c r="CW15" s="6">
        <f>IF(CW$3=$BQ$3,$G15,IF(VLOOKUP($D15,'LGE Retirements'!$A$4:$C$49,3,FALSE)='LGE Meters Schedule'!CW$3,'LGE Meters Schedule'!CV15-$F15,SUM(CV15)))</f>
        <v>-1564.0199496319401</v>
      </c>
      <c r="CX15" s="6">
        <f>IF(CX$3=$BQ$3,$G15,IF(VLOOKUP($D15,'LGE Retirements'!$A$4:$C$49,3,FALSE)='LGE Meters Schedule'!CX$3,'LGE Meters Schedule'!CW15-$F15,SUM(CW15)))</f>
        <v>-1564.0199496319401</v>
      </c>
      <c r="CY15" s="6">
        <f>IF(CY$3=$BQ$3,$G15,IF(VLOOKUP($D15,'LGE Retirements'!$A$4:$C$49,3,FALSE)='LGE Meters Schedule'!CY$3,'LGE Meters Schedule'!CX15-$F15,SUM(CX15)))</f>
        <v>-1564.0199496319401</v>
      </c>
      <c r="CZ15" s="6">
        <f>IF(CZ$3=$BQ$3,$G15,IF(VLOOKUP($D15,'LGE Retirements'!$A$4:$C$49,3,FALSE)='LGE Meters Schedule'!CZ$3,'LGE Meters Schedule'!CY15-$F15,SUM(CY15)))</f>
        <v>-1564.0199496319401</v>
      </c>
      <c r="DA15" s="6">
        <f>IF(DA$3=$BQ$3,$G15,IF(VLOOKUP($D15,'LGE Retirements'!$A$4:$C$49,3,FALSE)='LGE Meters Schedule'!DA$3,'LGE Meters Schedule'!CZ15-$F15,SUM(CZ15)))</f>
        <v>-1564.0199496319401</v>
      </c>
      <c r="DB15" s="6">
        <f>IF(DB$3=$BQ$3,$G15,IF(VLOOKUP($D15,'LGE Retirements'!$A$4:$C$49,3,FALSE)='LGE Meters Schedule'!DB$3,'LGE Meters Schedule'!DA15-$F15,SUM(DA15)))</f>
        <v>-1564.0199496319401</v>
      </c>
      <c r="DC15" s="6">
        <f>IF(DC$3=$BQ$3,$G15,IF(VLOOKUP($D15,'LGE Retirements'!$A$4:$C$49,3,FALSE)='LGE Meters Schedule'!DC$3,'LGE Meters Schedule'!DB15-$F15,SUM(DB15)))</f>
        <v>-1564.0199496319401</v>
      </c>
      <c r="DD15" s="6">
        <f>IF(DD$3=$BQ$3,$G15,IF(VLOOKUP($D15,'LGE Retirements'!$A$4:$C$49,3,FALSE)='LGE Meters Schedule'!DD$3,'LGE Meters Schedule'!DC15-$F15,SUM(DC15)))</f>
        <v>-1564.0199496319401</v>
      </c>
      <c r="DE15" s="6">
        <f>IF(DE$3=$BQ$3,$G15,IF(VLOOKUP($D15,'LGE Retirements'!$A$4:$C$49,3,FALSE)='LGE Meters Schedule'!DE$3,'LGE Meters Schedule'!DD15-$F15,SUM(DD15)))</f>
        <v>-1564.0199496319401</v>
      </c>
      <c r="DG15" s="8">
        <f t="shared" si="0"/>
        <v>2355.7444327495978</v>
      </c>
      <c r="DH15" s="8">
        <f t="shared" si="1"/>
        <v>2286.489551749597</v>
      </c>
      <c r="DI15" s="8">
        <f t="shared" si="2"/>
        <v>2217.2346707495963</v>
      </c>
      <c r="DJ15" s="8">
        <f t="shared" si="3"/>
        <v>2147.9797897495955</v>
      </c>
      <c r="DK15" s="8">
        <f t="shared" si="4"/>
        <v>2078.7249087495948</v>
      </c>
      <c r="DL15" s="8">
        <f t="shared" si="5"/>
        <v>2009.470027749594</v>
      </c>
      <c r="DM15" s="8">
        <f t="shared" si="6"/>
        <v>1940.2151467495933</v>
      </c>
      <c r="DN15" s="8">
        <f t="shared" si="7"/>
        <v>1870.9602657495925</v>
      </c>
      <c r="DO15" s="8">
        <f t="shared" si="8"/>
        <v>1801.7053847495918</v>
      </c>
      <c r="DP15" s="8">
        <f t="shared" si="9"/>
        <v>1732.450503749591</v>
      </c>
      <c r="DQ15" s="8">
        <f t="shared" si="10"/>
        <v>1663.1956227495903</v>
      </c>
      <c r="DR15" s="8">
        <f t="shared" si="11"/>
        <v>1597.0785073378247</v>
      </c>
      <c r="DS15" s="8">
        <f t="shared" si="12"/>
        <v>1564.0199496319401</v>
      </c>
      <c r="DT15" s="8">
        <f t="shared" si="13"/>
        <v>1564.0199496319401</v>
      </c>
      <c r="DU15" s="8">
        <f t="shared" si="14"/>
        <v>1564.0199496319401</v>
      </c>
      <c r="DV15" s="8">
        <f t="shared" si="15"/>
        <v>1564.0199496319401</v>
      </c>
      <c r="DW15" s="8">
        <f t="shared" si="16"/>
        <v>1564.0199496319401</v>
      </c>
      <c r="DX15" s="8">
        <f t="shared" si="17"/>
        <v>1564.0199496319401</v>
      </c>
      <c r="DY15" s="8">
        <f t="shared" si="18"/>
        <v>1564.0199496319401</v>
      </c>
      <c r="DZ15" s="8">
        <f t="shared" si="19"/>
        <v>1564.0199496319401</v>
      </c>
      <c r="EA15" s="8">
        <f t="shared" si="20"/>
        <v>1564.0199496319401</v>
      </c>
      <c r="EB15" s="8">
        <f t="shared" si="21"/>
        <v>1564.0199496319401</v>
      </c>
      <c r="EC15" s="8">
        <f t="shared" si="22"/>
        <v>1564.0199496319401</v>
      </c>
      <c r="ED15" s="8">
        <f t="shared" si="23"/>
        <v>1564.0199496319401</v>
      </c>
      <c r="EE15" s="8">
        <f t="shared" si="24"/>
        <v>1564.0199496319401</v>
      </c>
      <c r="EF15" s="8">
        <f t="shared" si="25"/>
        <v>1564.0199496319401</v>
      </c>
      <c r="EG15" s="8">
        <f t="shared" si="26"/>
        <v>1564.0199496319401</v>
      </c>
      <c r="EH15" s="8">
        <f t="shared" si="27"/>
        <v>1564.0199496319401</v>
      </c>
      <c r="EI15" s="8">
        <f t="shared" si="28"/>
        <v>1564.0199496319401</v>
      </c>
      <c r="EJ15" s="8">
        <f t="shared" si="30"/>
        <v>1564.0199496319401</v>
      </c>
      <c r="EK15" s="8">
        <f t="shared" si="31"/>
        <v>1564.0199496319401</v>
      </c>
      <c r="EL15" s="8">
        <f t="shared" si="32"/>
        <v>1564.0199496319401</v>
      </c>
      <c r="EM15" s="8">
        <f t="shared" si="33"/>
        <v>1564.0199496319401</v>
      </c>
      <c r="EN15" s="8">
        <f t="shared" si="34"/>
        <v>1564.0199496319401</v>
      </c>
      <c r="EO15" s="8">
        <f t="shared" si="35"/>
        <v>1564.0199496319401</v>
      </c>
      <c r="EP15" s="8">
        <f t="shared" si="36"/>
        <v>1564.0199496319401</v>
      </c>
      <c r="EQ15" s="8">
        <f t="shared" si="37"/>
        <v>1564.0199496319401</v>
      </c>
      <c r="ER15" s="8">
        <f t="shared" si="38"/>
        <v>1564.0199496319401</v>
      </c>
      <c r="ES15" s="8">
        <f t="shared" si="39"/>
        <v>1564.0199496319401</v>
      </c>
      <c r="ET15" s="8">
        <f t="shared" si="40"/>
        <v>1564.0199496319401</v>
      </c>
      <c r="EU15" s="8">
        <f t="shared" si="41"/>
        <v>1564.0199496319401</v>
      </c>
    </row>
    <row r="16" spans="1:151" x14ac:dyDescent="0.25">
      <c r="A16" s="4" t="s">
        <v>33</v>
      </c>
      <c r="B16" s="4" t="s">
        <v>2</v>
      </c>
      <c r="C16" s="4" t="s">
        <v>4</v>
      </c>
      <c r="D16" s="7">
        <v>1979</v>
      </c>
      <c r="E16" s="24">
        <f>IFERROR(VLOOKUP(D16,'LGE Retirements'!$A$4:$C$49,3,FALSE),"N/A")</f>
        <v>42948</v>
      </c>
      <c r="F16" s="5">
        <v>437009.14</v>
      </c>
      <c r="G16" s="5">
        <v>396837.389452081</v>
      </c>
      <c r="H16" s="5"/>
      <c r="I16" s="6">
        <f>IF(I$3=$I$3,F16,IF(VLOOKUP($D16,'LGE Retirements'!$A$4:$C$49,3,FALSE)='LGE Meters Schedule'!I$3,'LGE Meters Schedule'!G16-'LGE Meters Schedule'!$F16,G16))</f>
        <v>437009.14</v>
      </c>
      <c r="J16" s="6">
        <f>IF(J$3=$I$3,G16,IF(VLOOKUP($D16,'LGE Retirements'!$A$4:$C$49,3,FALSE)='LGE Meters Schedule'!J$3,'LGE Meters Schedule'!I16-'LGE Meters Schedule'!$F16,I16))</f>
        <v>437009.14</v>
      </c>
      <c r="K16" s="6">
        <f>IF(K$3=$I$3,I16,IF(VLOOKUP($D16,'LGE Retirements'!$A$4:$C$49,3,FALSE)='LGE Meters Schedule'!K$3,'LGE Meters Schedule'!J16-'LGE Meters Schedule'!$F16,J16))</f>
        <v>437009.14</v>
      </c>
      <c r="L16" s="6">
        <f>IF(L$3=$I$3,J16,IF(VLOOKUP($D16,'LGE Retirements'!$A$4:$C$49,3,FALSE)='LGE Meters Schedule'!L$3,'LGE Meters Schedule'!K16-'LGE Meters Schedule'!$F16,K16))</f>
        <v>437009.14</v>
      </c>
      <c r="M16" s="6">
        <f>IF(M$3=$I$3,K16,IF(VLOOKUP($D16,'LGE Retirements'!$A$4:$C$49,3,FALSE)='LGE Meters Schedule'!M$3,'LGE Meters Schedule'!L16-'LGE Meters Schedule'!$F16,L16))</f>
        <v>437009.14</v>
      </c>
      <c r="N16" s="6">
        <f>IF(N$3=$I$3,L16,IF(VLOOKUP($D16,'LGE Retirements'!$A$4:$C$49,3,FALSE)='LGE Meters Schedule'!N$3,'LGE Meters Schedule'!M16-'LGE Meters Schedule'!$F16,M16))</f>
        <v>437009.14</v>
      </c>
      <c r="O16" s="6">
        <f>IF(O$3=$I$3,M16,IF(VLOOKUP($D16,'LGE Retirements'!$A$4:$C$49,3,FALSE)='LGE Meters Schedule'!O$3,'LGE Meters Schedule'!N16-'LGE Meters Schedule'!$F16,N16))</f>
        <v>437009.14</v>
      </c>
      <c r="P16" s="6">
        <f>IF(P$3=$I$3,N16,IF(VLOOKUP($D16,'LGE Retirements'!$A$4:$C$49,3,FALSE)='LGE Meters Schedule'!P$3,'LGE Meters Schedule'!O16-'LGE Meters Schedule'!$F16,O16))</f>
        <v>437009.14</v>
      </c>
      <c r="Q16" s="6">
        <f>IF(Q$3=$I$3,O16,IF(VLOOKUP($D16,'LGE Retirements'!$A$4:$C$49,3,FALSE)='LGE Meters Schedule'!Q$3,'LGE Meters Schedule'!P16-'LGE Meters Schedule'!$F16,P16))</f>
        <v>437009.14</v>
      </c>
      <c r="R16" s="6">
        <f>IF(R$3=$I$3,P16,IF(VLOOKUP($D16,'LGE Retirements'!$A$4:$C$49,3,FALSE)='LGE Meters Schedule'!R$3,'LGE Meters Schedule'!Q16-'LGE Meters Schedule'!$F16,Q16))</f>
        <v>437009.14</v>
      </c>
      <c r="S16" s="6">
        <f>IF(S$3=$I$3,Q16,IF(VLOOKUP($D16,'LGE Retirements'!$A$4:$C$49,3,FALSE)='LGE Meters Schedule'!S$3,'LGE Meters Schedule'!R16-'LGE Meters Schedule'!$F16,R16))</f>
        <v>437009.14</v>
      </c>
      <c r="T16" s="6">
        <f>IF(T$3=$I$3,R16,IF(VLOOKUP($D16,'LGE Retirements'!$A$4:$C$49,3,FALSE)='LGE Meters Schedule'!T$3,'LGE Meters Schedule'!S16-'LGE Meters Schedule'!$F16,S16))</f>
        <v>437009.14</v>
      </c>
      <c r="U16" s="6">
        <f>IF(U$3=$I$3,S16,IF(VLOOKUP($D16,'LGE Retirements'!$A$4:$C$49,3,FALSE)='LGE Meters Schedule'!U$3,'LGE Meters Schedule'!T16-'LGE Meters Schedule'!$F16,T16))</f>
        <v>0</v>
      </c>
      <c r="V16" s="6">
        <f>IF(V$3=$I$3,T16,IF(VLOOKUP($D16,'LGE Retirements'!$A$4:$C$49,3,FALSE)='LGE Meters Schedule'!V$3,'LGE Meters Schedule'!U16-'LGE Meters Schedule'!$F16,U16))</f>
        <v>0</v>
      </c>
      <c r="W16" s="6">
        <f>IF(W$3=$I$3,U16,IF(VLOOKUP($D16,'LGE Retirements'!$A$4:$C$49,3,FALSE)='LGE Meters Schedule'!W$3,'LGE Meters Schedule'!V16-'LGE Meters Schedule'!$F16,V16))</f>
        <v>0</v>
      </c>
      <c r="X16" s="6">
        <f>IF(X$3=$I$3,V16,IF(VLOOKUP($D16,'LGE Retirements'!$A$4:$C$49,3,FALSE)='LGE Meters Schedule'!X$3,'LGE Meters Schedule'!W16-'LGE Meters Schedule'!$F16,W16))</f>
        <v>0</v>
      </c>
      <c r="Y16" s="6">
        <f>IF(Y$3=$I$3,W16,IF(VLOOKUP($D16,'LGE Retirements'!$A$4:$C$49,3,FALSE)='LGE Meters Schedule'!Y$3,'LGE Meters Schedule'!X16-'LGE Meters Schedule'!$F16,X16))</f>
        <v>0</v>
      </c>
      <c r="Z16" s="6">
        <f>IF(Z$3=$I$3,X16,IF(VLOOKUP($D16,'LGE Retirements'!$A$4:$C$49,3,FALSE)='LGE Meters Schedule'!Z$3,'LGE Meters Schedule'!Y16-'LGE Meters Schedule'!$F16,Y16))</f>
        <v>0</v>
      </c>
      <c r="AA16" s="6">
        <f>IF(AA$3=$I$3,Y16,IF(VLOOKUP($D16,'LGE Retirements'!$A$4:$C$49,3,FALSE)='LGE Meters Schedule'!AA$3,'LGE Meters Schedule'!Z16-'LGE Meters Schedule'!$F16,Z16))</f>
        <v>0</v>
      </c>
      <c r="AB16" s="6">
        <f>IF(AB$3=$I$3,Z16,IF(VLOOKUP($D16,'LGE Retirements'!$A$4:$C$49,3,FALSE)='LGE Meters Schedule'!AB$3,'LGE Meters Schedule'!AA16-'LGE Meters Schedule'!$F16,AA16))</f>
        <v>0</v>
      </c>
      <c r="AC16" s="6">
        <f>IF(AC$3=$I$3,AA16,IF(VLOOKUP($D16,'LGE Retirements'!$A$4:$C$49,3,FALSE)='LGE Meters Schedule'!AC$3,'LGE Meters Schedule'!AB16-'LGE Meters Schedule'!$F16,AB16))</f>
        <v>0</v>
      </c>
      <c r="AD16" s="6">
        <f>IF(AD$3=$I$3,AB16,IF(VLOOKUP($D16,'LGE Retirements'!$A$4:$C$49,3,FALSE)='LGE Meters Schedule'!AD$3,'LGE Meters Schedule'!AC16-'LGE Meters Schedule'!$F16,AC16))</f>
        <v>0</v>
      </c>
      <c r="AE16" s="6">
        <f>IF(AE$3=$I$3,AC16,IF(VLOOKUP($D16,'LGE Retirements'!$A$4:$C$49,3,FALSE)='LGE Meters Schedule'!AE$3,'LGE Meters Schedule'!AD16-'LGE Meters Schedule'!$F16,AD16))</f>
        <v>0</v>
      </c>
      <c r="AF16" s="6">
        <f>IF(AF$3=$I$3,AD16,IF(VLOOKUP($D16,'LGE Retirements'!$A$4:$C$49,3,FALSE)='LGE Meters Schedule'!AF$3,'LGE Meters Schedule'!AE16-'LGE Meters Schedule'!$F16,AE16))</f>
        <v>0</v>
      </c>
      <c r="AG16" s="6">
        <f>IF(AG$3=$I$3,AE16,IF(VLOOKUP($D16,'LGE Retirements'!$A$4:$C$49,3,FALSE)='LGE Meters Schedule'!AG$3,'LGE Meters Schedule'!AF16-'LGE Meters Schedule'!$F16,AF16))</f>
        <v>0</v>
      </c>
      <c r="AH16" s="6">
        <f>IF(AH$3=$I$3,AF16,IF(VLOOKUP($D16,'LGE Retirements'!$A$4:$C$49,3,FALSE)='LGE Meters Schedule'!AH$3,'LGE Meters Schedule'!AG16-'LGE Meters Schedule'!$F16,AG16))</f>
        <v>0</v>
      </c>
      <c r="AI16" s="6">
        <f>IF(AI$3=$I$3,AG16,IF(VLOOKUP($D16,'LGE Retirements'!$A$4:$C$49,3,FALSE)='LGE Meters Schedule'!AI$3,'LGE Meters Schedule'!AH16-'LGE Meters Schedule'!$F16,AH16))</f>
        <v>0</v>
      </c>
      <c r="AJ16" s="6">
        <f>IF(AJ$3=$I$3,AH16,IF(VLOOKUP($D16,'LGE Retirements'!$A$4:$C$49,3,FALSE)='LGE Meters Schedule'!AJ$3,'LGE Meters Schedule'!AI16-'LGE Meters Schedule'!$F16,AI16))</f>
        <v>0</v>
      </c>
      <c r="AK16" s="6">
        <f>IF(AK$3=$I$3,AI16,IF(VLOOKUP($D16,'LGE Retirements'!$A$4:$C$49,3,FALSE)='LGE Meters Schedule'!AK$3,'LGE Meters Schedule'!AJ16-'LGE Meters Schedule'!$F16,AJ16))</f>
        <v>0</v>
      </c>
      <c r="AM16" s="21">
        <f>IF(AM$3&lt;'Depr. Rate'!$B$1,('Depr. Rate'!$B$3*'LGE Meters Schedule'!I16)/12,IF(I16=0,H16/2*'Depr. Rate'!$C$3/12,('Depr. Rate'!$C$3*'LGE Meters Schedule'!I16)/12))</f>
        <v>1063.3889073333332</v>
      </c>
      <c r="AN16" s="21">
        <f>IF(AN$3&lt;'Depr. Rate'!$B$1,('Depr. Rate'!$B$3*'LGE Meters Schedule'!J16)/12,IF(J16=0,I16/2*'Depr. Rate'!$C$3/12,('Depr. Rate'!$C$3*'LGE Meters Schedule'!J16)/12))</f>
        <v>1063.3889073333332</v>
      </c>
      <c r="AO16" s="21">
        <f>IF(AO$3&lt;'Depr. Rate'!$B$1,('Depr. Rate'!$B$3*'LGE Meters Schedule'!K16)/12,IF(K16=0,J16/2*'Depr. Rate'!$C$3/12,('Depr. Rate'!$C$3*'LGE Meters Schedule'!K16)/12))</f>
        <v>1063.3889073333332</v>
      </c>
      <c r="AP16" s="21">
        <f>IF(AP$3&lt;'Depr. Rate'!$B$1,('Depr. Rate'!$B$3*'LGE Meters Schedule'!L16)/12,IF(L16=0,K16/2*'Depr. Rate'!$C$3/12,('Depr. Rate'!$C$3*'LGE Meters Schedule'!L16)/12))</f>
        <v>1063.3889073333332</v>
      </c>
      <c r="AQ16" s="21">
        <f>IF(AQ$3&lt;'Depr. Rate'!$B$1,('Depr. Rate'!$B$3*'LGE Meters Schedule'!M16)/12,IF(M16=0,L16/2*'Depr. Rate'!$C$3/12,('Depr. Rate'!$C$3*'LGE Meters Schedule'!M16)/12))</f>
        <v>1063.3889073333332</v>
      </c>
      <c r="AR16" s="21">
        <f>IF(AR$3&lt;'Depr. Rate'!$B$1,('Depr. Rate'!$B$3*'LGE Meters Schedule'!N16)/12,IF(N16=0,M16/2*'Depr. Rate'!$C$3/12,('Depr. Rate'!$C$3*'LGE Meters Schedule'!N16)/12))</f>
        <v>1063.3889073333332</v>
      </c>
      <c r="AS16" s="21">
        <f>IF(AS$3&lt;'Depr. Rate'!$B$1,('Depr. Rate'!$B$3*'LGE Meters Schedule'!O16)/12,IF(O16=0,N16/2*'Depr. Rate'!$C$3/12,('Depr. Rate'!$C$3*'LGE Meters Schedule'!O16)/12))</f>
        <v>1063.3889073333332</v>
      </c>
      <c r="AT16" s="21">
        <f>IF(AT$3&lt;'Depr. Rate'!$B$1,('Depr. Rate'!$B$3*'LGE Meters Schedule'!P16)/12,IF(P16=0,O16/2*'Depr. Rate'!$C$3/12,('Depr. Rate'!$C$3*'LGE Meters Schedule'!P16)/12))</f>
        <v>1063.3889073333332</v>
      </c>
      <c r="AU16" s="21">
        <f>IF(AU$3&lt;'Depr. Rate'!$B$1,('Depr. Rate'!$B$3*'LGE Meters Schedule'!Q16)/12,IF(Q16=0,P16/2*'Depr. Rate'!$C$3/12,('Depr. Rate'!$C$3*'LGE Meters Schedule'!Q16)/12))</f>
        <v>1063.3889073333332</v>
      </c>
      <c r="AV16" s="21">
        <f>IF(AV$3&lt;'Depr. Rate'!$B$1,('Depr. Rate'!$B$3*'LGE Meters Schedule'!R16)/12,IF(R16=0,Q16/2*'Depr. Rate'!$C$3/12,('Depr. Rate'!$C$3*'LGE Meters Schedule'!R16)/12))</f>
        <v>1063.3889073333332</v>
      </c>
      <c r="AW16" s="21">
        <f>IF(AW$3&lt;'Depr. Rate'!$B$1,('Depr. Rate'!$B$3*'LGE Meters Schedule'!S16)/12,IF(S16=0,R16/2*'Depr. Rate'!$C$3/12,('Depr. Rate'!$C$3*'LGE Meters Schedule'!S16)/12))</f>
        <v>1063.3889073333332</v>
      </c>
      <c r="AX16" s="21">
        <f>IF(AX$3&lt;'Depr. Rate'!$B$1,('Depr. Rate'!$B$3*'LGE Meters Schedule'!T16)/12,IF(T16=0,S16/2*'Depr. Rate'!$C$3/12,('Depr. Rate'!$C$3*'LGE Meters Schedule'!T16)/12))</f>
        <v>1015.2094133805502</v>
      </c>
      <c r="AY16" s="21">
        <f>IF(AY$3&lt;'Depr. Rate'!$B$1,('Depr. Rate'!$B$3*'LGE Meters Schedule'!U16)/12,IF(U16=0,T16/2*'Depr. Rate'!$C$3/12,('Depr. Rate'!$C$3*'LGE Meters Schedule'!U16)/12))</f>
        <v>507.60470669027512</v>
      </c>
      <c r="AZ16" s="21">
        <f>IF(AZ$3&lt;'Depr. Rate'!$B$1,('Depr. Rate'!$B$3*'LGE Meters Schedule'!V16)/12,IF(V16=0,U16/2*'Depr. Rate'!$C$3/12,('Depr. Rate'!$C$3*'LGE Meters Schedule'!V16)/12))</f>
        <v>0</v>
      </c>
      <c r="BA16" s="21">
        <f>IF(BA$3&lt;'Depr. Rate'!$B$1,('Depr. Rate'!$B$3*'LGE Meters Schedule'!W16)/12,IF(W16=0,V16/2*'Depr. Rate'!$C$3/12,('Depr. Rate'!$C$3*'LGE Meters Schedule'!W16)/12))</f>
        <v>0</v>
      </c>
      <c r="BB16" s="21">
        <f>IF(BB$3&lt;'Depr. Rate'!$B$1,('Depr. Rate'!$B$3*'LGE Meters Schedule'!X16)/12,IF(X16=0,W16/2*'Depr. Rate'!$C$3/12,('Depr. Rate'!$C$3*'LGE Meters Schedule'!X16)/12))</f>
        <v>0</v>
      </c>
      <c r="BC16" s="21">
        <f>IF(BC$3&lt;'Depr. Rate'!$B$1,('Depr. Rate'!$B$3*'LGE Meters Schedule'!Y16)/12,IF(Y16=0,X16/2*'Depr. Rate'!$C$3/12,('Depr. Rate'!$C$3*'LGE Meters Schedule'!Y16)/12))</f>
        <v>0</v>
      </c>
      <c r="BD16" s="21">
        <f>IF(BD$3&lt;'Depr. Rate'!$B$1,('Depr. Rate'!$B$3*'LGE Meters Schedule'!Z16)/12,IF(Z16=0,Y16/2*'Depr. Rate'!$C$3/12,('Depr. Rate'!$C$3*'LGE Meters Schedule'!Z16)/12))</f>
        <v>0</v>
      </c>
      <c r="BE16" s="21">
        <f>IF(BE$3&lt;'Depr. Rate'!$B$1,('Depr. Rate'!$B$3*'LGE Meters Schedule'!AA16)/12,IF(AA16=0,Z16/2*'Depr. Rate'!$C$3/12,('Depr. Rate'!$C$3*'LGE Meters Schedule'!AA16)/12))</f>
        <v>0</v>
      </c>
      <c r="BF16" s="21">
        <f>IF(BF$3&lt;'Depr. Rate'!$B$1,('Depr. Rate'!$B$3*'LGE Meters Schedule'!AB16)/12,IF(AB16=0,AA16/2*'Depr. Rate'!$C$3/12,('Depr. Rate'!$C$3*'LGE Meters Schedule'!AB16)/12))</f>
        <v>0</v>
      </c>
      <c r="BG16" s="21">
        <f>IF(BG$3&lt;'Depr. Rate'!$B$1,('Depr. Rate'!$B$3*'LGE Meters Schedule'!AC16)/12,IF(AC16=0,AB16/2*'Depr. Rate'!$C$3/12,('Depr. Rate'!$C$3*'LGE Meters Schedule'!AC16)/12))</f>
        <v>0</v>
      </c>
      <c r="BH16" s="21">
        <f>IF(BH$3&lt;'Depr. Rate'!$B$1,('Depr. Rate'!$B$3*'LGE Meters Schedule'!AD16)/12,IF(AD16=0,AC16/2*'Depr. Rate'!$C$3/12,('Depr. Rate'!$C$3*'LGE Meters Schedule'!AD16)/12))</f>
        <v>0</v>
      </c>
      <c r="BI16" s="21">
        <f>IF(BI$3&lt;'Depr. Rate'!$B$1,('Depr. Rate'!$B$3*'LGE Meters Schedule'!AE16)/12,IF(AE16=0,AD16/2*'Depr. Rate'!$C$3/12,('Depr. Rate'!$C$3*'LGE Meters Schedule'!AE16)/12))</f>
        <v>0</v>
      </c>
      <c r="BJ16" s="21">
        <f>IF(BJ$3&lt;'Depr. Rate'!$B$1,('Depr. Rate'!$B$3*'LGE Meters Schedule'!AF16)/12,IF(AF16=0,AE16/2*'Depr. Rate'!$C$3/12,('Depr. Rate'!$C$3*'LGE Meters Schedule'!AF16)/12))</f>
        <v>0</v>
      </c>
      <c r="BK16" s="21">
        <f>IF(BK$3&lt;'Depr. Rate'!$B$1,('Depr. Rate'!$B$3*'LGE Meters Schedule'!AG16)/12,IF(AG16=0,AF16/2*'Depr. Rate'!$C$3/12,('Depr. Rate'!$C$3*'LGE Meters Schedule'!AG16)/12))</f>
        <v>0</v>
      </c>
      <c r="BL16" s="21">
        <f>IF(BL$3&lt;'Depr. Rate'!$B$1,('Depr. Rate'!$B$3*'LGE Meters Schedule'!AH16)/12,IF(AH16=0,AG16/2*'Depr. Rate'!$C$3/12,('Depr. Rate'!$C$3*'LGE Meters Schedule'!AH16)/12))</f>
        <v>0</v>
      </c>
      <c r="BM16" s="21">
        <f>IF(BM$3&lt;'Depr. Rate'!$B$1,('Depr. Rate'!$B$3*'LGE Meters Schedule'!AI16)/12,IF(AI16=0,AH16/2*'Depr. Rate'!$C$3/12,('Depr. Rate'!$C$3*'LGE Meters Schedule'!AI16)/12))</f>
        <v>0</v>
      </c>
      <c r="BN16" s="21">
        <f>IF(BN$3&lt;'Depr. Rate'!$B$1,('Depr. Rate'!$B$3*'LGE Meters Schedule'!AJ16)/12,IF(AJ16=0,AI16/2*'Depr. Rate'!$C$3/12,('Depr. Rate'!$C$3*'LGE Meters Schedule'!AJ16)/12))</f>
        <v>0</v>
      </c>
      <c r="BO16" s="21">
        <f>IF(BO$3&lt;'Depr. Rate'!$B$1,('Depr. Rate'!$B$3*'LGE Meters Schedule'!AK16)/12,IF(AK16=0,AJ16/2*'Depr. Rate'!$C$3/12,('Depr. Rate'!$C$3*'LGE Meters Schedule'!AK16)/12))</f>
        <v>0</v>
      </c>
      <c r="BQ16" s="6">
        <f>IF(BQ$3=$BQ$3,$G16+AM16,IF(VLOOKUP($D16,'LGE Retirements'!$A$4:$C$49,3,FALSE)='LGE Meters Schedule'!BQ$3,'LGE Meters Schedule'!BP16+AM16-$F16,SUM(BP16,AM16)))</f>
        <v>397900.77835941431</v>
      </c>
      <c r="BR16" s="6">
        <f>IF(BR$3=$BQ$3,$G16+AN16,IF(VLOOKUP($D16,'LGE Retirements'!$A$4:$C$49,3,FALSE)='LGE Meters Schedule'!BR$3,'LGE Meters Schedule'!BQ16+AN16-$F16,SUM(BQ16,AN16)))</f>
        <v>398964.16726674762</v>
      </c>
      <c r="BS16" s="6">
        <f>IF(BS$3=$BQ$3,$G16+AO16,IF(VLOOKUP($D16,'LGE Retirements'!$A$4:$C$49,3,FALSE)='LGE Meters Schedule'!BS$3,'LGE Meters Schedule'!BR16+AO16-$F16,SUM(BR16,AO16)))</f>
        <v>400027.55617408094</v>
      </c>
      <c r="BT16" s="6">
        <f>IF(BT$3=$BQ$3,$G16+AP16,IF(VLOOKUP($D16,'LGE Retirements'!$A$4:$C$49,3,FALSE)='LGE Meters Schedule'!BT$3,'LGE Meters Schedule'!BS16+AP16-$F16,SUM(BS16,AP16)))</f>
        <v>401090.94508141425</v>
      </c>
      <c r="BU16" s="6">
        <f>IF(BU$3=$BQ$3,$G16+AQ16,IF(VLOOKUP($D16,'LGE Retirements'!$A$4:$C$49,3,FALSE)='LGE Meters Schedule'!BU$3,'LGE Meters Schedule'!BT16+AQ16-$F16,SUM(BT16,AQ16)))</f>
        <v>402154.33398874756</v>
      </c>
      <c r="BV16" s="6">
        <f>IF(BV$3=$BQ$3,$G16+AR16,IF(VLOOKUP($D16,'LGE Retirements'!$A$4:$C$49,3,FALSE)='LGE Meters Schedule'!BV$3,'LGE Meters Schedule'!BU16+AR16-$F16,SUM(BU16,AR16)))</f>
        <v>403217.72289608087</v>
      </c>
      <c r="BW16" s="6">
        <f>IF(BW$3=$BQ$3,$G16+AS16,IF(VLOOKUP($D16,'LGE Retirements'!$A$4:$C$49,3,FALSE)='LGE Meters Schedule'!BW$3,'LGE Meters Schedule'!BV16+AS16-$F16,SUM(BV16,AS16)))</f>
        <v>404281.11180341418</v>
      </c>
      <c r="BX16" s="6">
        <f>IF(BX$3=$BQ$3,$G16+AT16,IF(VLOOKUP($D16,'LGE Retirements'!$A$4:$C$49,3,FALSE)='LGE Meters Schedule'!BX$3,'LGE Meters Schedule'!BW16+AT16-$F16,SUM(BW16,AT16)))</f>
        <v>405344.5007107475</v>
      </c>
      <c r="BY16" s="6">
        <f>IF(BY$3=$BQ$3,$G16+AU16,IF(VLOOKUP($D16,'LGE Retirements'!$A$4:$C$49,3,FALSE)='LGE Meters Schedule'!BY$3,'LGE Meters Schedule'!BX16+AU16-$F16,SUM(BX16,AU16)))</f>
        <v>406407.88961808081</v>
      </c>
      <c r="BZ16" s="6">
        <f>IF(BZ$3=$BQ$3,$G16+AV16,IF(VLOOKUP($D16,'LGE Retirements'!$A$4:$C$49,3,FALSE)='LGE Meters Schedule'!BZ$3,'LGE Meters Schedule'!BY16+AV16-$F16,SUM(BY16,AV16)))</f>
        <v>407471.27852541412</v>
      </c>
      <c r="CA16" s="6">
        <f>IF(CA$3=$BQ$3,$G16+AW16,IF(VLOOKUP($D16,'LGE Retirements'!$A$4:$C$49,3,FALSE)='LGE Meters Schedule'!CA$3,'LGE Meters Schedule'!BZ16+AW16-$F16,SUM(BZ16,AW16)))</f>
        <v>408534.66743274743</v>
      </c>
      <c r="CB16" s="6">
        <f>IF(CB$3=$BQ$3,$G16+AX16,IF(VLOOKUP($D16,'LGE Retirements'!$A$4:$C$49,3,FALSE)='LGE Meters Schedule'!CB$3,'LGE Meters Schedule'!CA16+AX16-$F16,SUM(CA16,AX16)))</f>
        <v>409549.87684612797</v>
      </c>
      <c r="CC16" s="6">
        <f>IF(CC$3=$BQ$3,$G16+AY16,IF(VLOOKUP($D16,'LGE Retirements'!$A$4:$C$49,3,FALSE)='LGE Meters Schedule'!CC$3,'LGE Meters Schedule'!CB16+AY16-$F16,SUM(CB16,AY16)))</f>
        <v>-26951.658447181748</v>
      </c>
      <c r="CD16" s="6">
        <f>IF(CD$3=$BQ$3,$G16+AZ16,IF(VLOOKUP($D16,'LGE Retirements'!$A$4:$C$49,3,FALSE)='LGE Meters Schedule'!CD$3,'LGE Meters Schedule'!CC16+AZ16-$F16,SUM(CC16,AZ16)))</f>
        <v>-26951.658447181748</v>
      </c>
      <c r="CE16" s="6">
        <f>IF(CE$3=$BQ$3,$G16+BA16,IF(VLOOKUP($D16,'LGE Retirements'!$A$4:$C$49,3,FALSE)='LGE Meters Schedule'!CE$3,'LGE Meters Schedule'!CD16+BA16-$F16,SUM(CD16,BA16)))</f>
        <v>-26951.658447181748</v>
      </c>
      <c r="CF16" s="6">
        <f>IF(CF$3=$BQ$3,$G16+BB16,IF(VLOOKUP($D16,'LGE Retirements'!$A$4:$C$49,3,FALSE)='LGE Meters Schedule'!CF$3,'LGE Meters Schedule'!CE16+BB16-$F16,SUM(CE16,BB16)))</f>
        <v>-26951.658447181748</v>
      </c>
      <c r="CG16" s="6">
        <f>IF(CG$3=$BQ$3,$G16+BC16,IF(VLOOKUP($D16,'LGE Retirements'!$A$4:$C$49,3,FALSE)='LGE Meters Schedule'!CG$3,'LGE Meters Schedule'!CF16+BC16-$F16,SUM(CF16,BC16)))</f>
        <v>-26951.658447181748</v>
      </c>
      <c r="CH16" s="6">
        <f>IF(CH$3=$BQ$3,$G16+BD16,IF(VLOOKUP($D16,'LGE Retirements'!$A$4:$C$49,3,FALSE)='LGE Meters Schedule'!CH$3,'LGE Meters Schedule'!CG16+BD16-$F16,SUM(CG16,BD16)))</f>
        <v>-26951.658447181748</v>
      </c>
      <c r="CI16" s="6">
        <f>IF(CI$3=$BQ$3,$G16+BE16,IF(VLOOKUP($D16,'LGE Retirements'!$A$4:$C$49,3,FALSE)='LGE Meters Schedule'!CI$3,'LGE Meters Schedule'!CH16+BE16-$F16,SUM(CH16,BE16)))</f>
        <v>-26951.658447181748</v>
      </c>
      <c r="CJ16" s="6">
        <f>IF(CJ$3=$BQ$3,$G16+BF16,IF(VLOOKUP($D16,'LGE Retirements'!$A$4:$C$49,3,FALSE)='LGE Meters Schedule'!CJ$3,'LGE Meters Schedule'!CI16+BF16-$F16,SUM(CI16,BF16)))</f>
        <v>-26951.658447181748</v>
      </c>
      <c r="CK16" s="6">
        <f>IF(CK$3=$BQ$3,$G16+BG16,IF(VLOOKUP($D16,'LGE Retirements'!$A$4:$C$49,3,FALSE)='LGE Meters Schedule'!CK$3,'LGE Meters Schedule'!CJ16+BG16-$F16,SUM(CJ16,BG16)))</f>
        <v>-26951.658447181748</v>
      </c>
      <c r="CL16" s="6">
        <f>IF(CL$3=$BQ$3,$G16+BH16,IF(VLOOKUP($D16,'LGE Retirements'!$A$4:$C$49,3,FALSE)='LGE Meters Schedule'!CL$3,'LGE Meters Schedule'!CK16+BH16-$F16,SUM(CK16,BH16)))</f>
        <v>-26951.658447181748</v>
      </c>
      <c r="CM16" s="6">
        <f>IF(CM$3=$BQ$3,$G16+BI16,IF(VLOOKUP($D16,'LGE Retirements'!$A$4:$C$49,3,FALSE)='LGE Meters Schedule'!CM$3,'LGE Meters Schedule'!CL16+BI16-$F16,SUM(CL16,BI16)))</f>
        <v>-26951.658447181748</v>
      </c>
      <c r="CN16" s="6">
        <f>IF(CN$3=$BQ$3,$G16+BJ16,IF(VLOOKUP($D16,'LGE Retirements'!$A$4:$C$49,3,FALSE)='LGE Meters Schedule'!CN$3,'LGE Meters Schedule'!CM16+BJ16-$F16,SUM(CM16,BJ16)))</f>
        <v>-26951.658447181748</v>
      </c>
      <c r="CO16" s="6">
        <f>IF(CO$3=$BQ$3,$G16+BK16,IF(VLOOKUP($D16,'LGE Retirements'!$A$4:$C$49,3,FALSE)='LGE Meters Schedule'!CO$3,'LGE Meters Schedule'!CN16+BK16-$F16,SUM(CN16,BK16)))</f>
        <v>-26951.658447181748</v>
      </c>
      <c r="CP16" s="6">
        <f>IF(CP$3=$BQ$3,$G16+BL16,IF(VLOOKUP($D16,'LGE Retirements'!$A$4:$C$49,3,FALSE)='LGE Meters Schedule'!CP$3,'LGE Meters Schedule'!CO16+BL16-$F16,SUM(CO16,BL16)))</f>
        <v>-26951.658447181748</v>
      </c>
      <c r="CQ16" s="6">
        <f>IF(CQ$3=$BQ$3,$G16+BM16,IF(VLOOKUP($D16,'LGE Retirements'!$A$4:$C$49,3,FALSE)='LGE Meters Schedule'!CQ$3,'LGE Meters Schedule'!CP16+BM16-$F16,SUM(CP16,BM16)))</f>
        <v>-26951.658447181748</v>
      </c>
      <c r="CR16" s="6">
        <f>IF(CR$3=$BQ$3,$G16+BN16,IF(VLOOKUP($D16,'LGE Retirements'!$A$4:$C$49,3,FALSE)='LGE Meters Schedule'!CR$3,'LGE Meters Schedule'!CQ16+BN16-$F16,SUM(CQ16,BN16)))</f>
        <v>-26951.658447181748</v>
      </c>
      <c r="CS16" s="6">
        <f>IF(CS$3=$BQ$3,$G16+BO16,IF(VLOOKUP($D16,'LGE Retirements'!$A$4:$C$49,3,FALSE)='LGE Meters Schedule'!CS$3,'LGE Meters Schedule'!CR16+BO16-$F16,SUM(CR16,BO16)))</f>
        <v>-26951.658447181748</v>
      </c>
      <c r="CT16" s="6">
        <f>IF(CT$3=$BQ$3,$G16,IF(VLOOKUP($D16,'LGE Retirements'!$A$4:$C$49,3,FALSE)='LGE Meters Schedule'!CT$3,'LGE Meters Schedule'!CS16-$F16,SUM(CS16)))</f>
        <v>-26951.658447181748</v>
      </c>
      <c r="CU16" s="6">
        <f>IF(CU$3=$BQ$3,$G16,IF(VLOOKUP($D16,'LGE Retirements'!$A$4:$C$49,3,FALSE)='LGE Meters Schedule'!CU$3,'LGE Meters Schedule'!CT16-$F16,SUM(CT16)))</f>
        <v>-26951.658447181748</v>
      </c>
      <c r="CV16" s="6">
        <f>IF(CV$3=$BQ$3,$G16,IF(VLOOKUP($D16,'LGE Retirements'!$A$4:$C$49,3,FALSE)='LGE Meters Schedule'!CV$3,'LGE Meters Schedule'!CU16-$F16,SUM(CU16)))</f>
        <v>-26951.658447181748</v>
      </c>
      <c r="CW16" s="6">
        <f>IF(CW$3=$BQ$3,$G16,IF(VLOOKUP($D16,'LGE Retirements'!$A$4:$C$49,3,FALSE)='LGE Meters Schedule'!CW$3,'LGE Meters Schedule'!CV16-$F16,SUM(CV16)))</f>
        <v>-26951.658447181748</v>
      </c>
      <c r="CX16" s="6">
        <f>IF(CX$3=$BQ$3,$G16,IF(VLOOKUP($D16,'LGE Retirements'!$A$4:$C$49,3,FALSE)='LGE Meters Schedule'!CX$3,'LGE Meters Schedule'!CW16-$F16,SUM(CW16)))</f>
        <v>-26951.658447181748</v>
      </c>
      <c r="CY16" s="6">
        <f>IF(CY$3=$BQ$3,$G16,IF(VLOOKUP($D16,'LGE Retirements'!$A$4:$C$49,3,FALSE)='LGE Meters Schedule'!CY$3,'LGE Meters Schedule'!CX16-$F16,SUM(CX16)))</f>
        <v>-26951.658447181748</v>
      </c>
      <c r="CZ16" s="6">
        <f>IF(CZ$3=$BQ$3,$G16,IF(VLOOKUP($D16,'LGE Retirements'!$A$4:$C$49,3,FALSE)='LGE Meters Schedule'!CZ$3,'LGE Meters Schedule'!CY16-$F16,SUM(CY16)))</f>
        <v>-26951.658447181748</v>
      </c>
      <c r="DA16" s="6">
        <f>IF(DA$3=$BQ$3,$G16,IF(VLOOKUP($D16,'LGE Retirements'!$A$4:$C$49,3,FALSE)='LGE Meters Schedule'!DA$3,'LGE Meters Schedule'!CZ16-$F16,SUM(CZ16)))</f>
        <v>-26951.658447181748</v>
      </c>
      <c r="DB16" s="6">
        <f>IF(DB$3=$BQ$3,$G16,IF(VLOOKUP($D16,'LGE Retirements'!$A$4:$C$49,3,FALSE)='LGE Meters Schedule'!DB$3,'LGE Meters Schedule'!DA16-$F16,SUM(DA16)))</f>
        <v>-26951.658447181748</v>
      </c>
      <c r="DC16" s="6">
        <f>IF(DC$3=$BQ$3,$G16,IF(VLOOKUP($D16,'LGE Retirements'!$A$4:$C$49,3,FALSE)='LGE Meters Schedule'!DC$3,'LGE Meters Schedule'!DB16-$F16,SUM(DB16)))</f>
        <v>-26951.658447181748</v>
      </c>
      <c r="DD16" s="6">
        <f>IF(DD$3=$BQ$3,$G16,IF(VLOOKUP($D16,'LGE Retirements'!$A$4:$C$49,3,FALSE)='LGE Meters Schedule'!DD$3,'LGE Meters Schedule'!DC16-$F16,SUM(DC16)))</f>
        <v>-26951.658447181748</v>
      </c>
      <c r="DE16" s="6">
        <f>IF(DE$3=$BQ$3,$G16,IF(VLOOKUP($D16,'LGE Retirements'!$A$4:$C$49,3,FALSE)='LGE Meters Schedule'!DE$3,'LGE Meters Schedule'!DD16-$F16,SUM(DD16)))</f>
        <v>-26951.658447181748</v>
      </c>
      <c r="DG16" s="8">
        <f t="shared" si="0"/>
        <v>39108.361640585703</v>
      </c>
      <c r="DH16" s="8">
        <f t="shared" si="1"/>
        <v>38044.972733252391</v>
      </c>
      <c r="DI16" s="8">
        <f t="shared" si="2"/>
        <v>36981.583825919079</v>
      </c>
      <c r="DJ16" s="8">
        <f t="shared" si="3"/>
        <v>35918.194918585767</v>
      </c>
      <c r="DK16" s="8">
        <f t="shared" si="4"/>
        <v>34854.806011252454</v>
      </c>
      <c r="DL16" s="8">
        <f t="shared" si="5"/>
        <v>33791.417103919142</v>
      </c>
      <c r="DM16" s="8">
        <f t="shared" si="6"/>
        <v>32728.02819658583</v>
      </c>
      <c r="DN16" s="8">
        <f t="shared" si="7"/>
        <v>31664.639289252518</v>
      </c>
      <c r="DO16" s="8">
        <f t="shared" si="8"/>
        <v>30601.250381919206</v>
      </c>
      <c r="DP16" s="8">
        <f t="shared" si="9"/>
        <v>29537.861474585894</v>
      </c>
      <c r="DQ16" s="8">
        <f t="shared" si="10"/>
        <v>28474.472567252582</v>
      </c>
      <c r="DR16" s="8">
        <f t="shared" si="11"/>
        <v>27459.263153872045</v>
      </c>
      <c r="DS16" s="8">
        <f t="shared" si="12"/>
        <v>26951.658447181748</v>
      </c>
      <c r="DT16" s="8">
        <f t="shared" si="13"/>
        <v>26951.658447181748</v>
      </c>
      <c r="DU16" s="8">
        <f t="shared" si="14"/>
        <v>26951.658447181748</v>
      </c>
      <c r="DV16" s="8">
        <f t="shared" si="15"/>
        <v>26951.658447181748</v>
      </c>
      <c r="DW16" s="8">
        <f t="shared" si="16"/>
        <v>26951.658447181748</v>
      </c>
      <c r="DX16" s="8">
        <f t="shared" si="17"/>
        <v>26951.658447181748</v>
      </c>
      <c r="DY16" s="8">
        <f t="shared" si="18"/>
        <v>26951.658447181748</v>
      </c>
      <c r="DZ16" s="8">
        <f t="shared" si="19"/>
        <v>26951.658447181748</v>
      </c>
      <c r="EA16" s="8">
        <f t="shared" si="20"/>
        <v>26951.658447181748</v>
      </c>
      <c r="EB16" s="8">
        <f t="shared" si="21"/>
        <v>26951.658447181748</v>
      </c>
      <c r="EC16" s="8">
        <f t="shared" si="22"/>
        <v>26951.658447181748</v>
      </c>
      <c r="ED16" s="8">
        <f t="shared" si="23"/>
        <v>26951.658447181748</v>
      </c>
      <c r="EE16" s="8">
        <f t="shared" si="24"/>
        <v>26951.658447181748</v>
      </c>
      <c r="EF16" s="8">
        <f t="shared" si="25"/>
        <v>26951.658447181748</v>
      </c>
      <c r="EG16" s="8">
        <f t="shared" si="26"/>
        <v>26951.658447181748</v>
      </c>
      <c r="EH16" s="8">
        <f t="shared" si="27"/>
        <v>26951.658447181748</v>
      </c>
      <c r="EI16" s="8">
        <f t="shared" si="28"/>
        <v>26951.658447181748</v>
      </c>
      <c r="EJ16" s="8">
        <f t="shared" si="30"/>
        <v>26951.658447181748</v>
      </c>
      <c r="EK16" s="8">
        <f t="shared" si="31"/>
        <v>26951.658447181748</v>
      </c>
      <c r="EL16" s="8">
        <f t="shared" si="32"/>
        <v>26951.658447181748</v>
      </c>
      <c r="EM16" s="8">
        <f t="shared" si="33"/>
        <v>26951.658447181748</v>
      </c>
      <c r="EN16" s="8">
        <f t="shared" si="34"/>
        <v>26951.658447181748</v>
      </c>
      <c r="EO16" s="8">
        <f t="shared" si="35"/>
        <v>26951.658447181748</v>
      </c>
      <c r="EP16" s="8">
        <f t="shared" si="36"/>
        <v>26951.658447181748</v>
      </c>
      <c r="EQ16" s="8">
        <f t="shared" si="37"/>
        <v>26951.658447181748</v>
      </c>
      <c r="ER16" s="8">
        <f t="shared" si="38"/>
        <v>26951.658447181748</v>
      </c>
      <c r="ES16" s="8">
        <f t="shared" si="39"/>
        <v>26951.658447181748</v>
      </c>
      <c r="ET16" s="8">
        <f t="shared" si="40"/>
        <v>26951.658447181748</v>
      </c>
      <c r="EU16" s="8">
        <f t="shared" si="41"/>
        <v>26951.658447181748</v>
      </c>
    </row>
    <row r="17" spans="1:151" x14ac:dyDescent="0.25">
      <c r="A17" s="4" t="s">
        <v>33</v>
      </c>
      <c r="B17" s="4" t="s">
        <v>2</v>
      </c>
      <c r="C17" s="4" t="s">
        <v>5</v>
      </c>
      <c r="D17" s="7">
        <v>1979</v>
      </c>
      <c r="E17" s="24">
        <f>IFERROR(VLOOKUP(D17,'LGE Retirements'!$A$4:$C$49,3,FALSE),"N/A")</f>
        <v>42948</v>
      </c>
      <c r="F17" s="5">
        <v>27691.19</v>
      </c>
      <c r="G17" s="5">
        <v>25145.697296906801</v>
      </c>
      <c r="H17" s="5"/>
      <c r="I17" s="6">
        <f>IF(I$3=$I$3,F17,IF(VLOOKUP($D17,'LGE Retirements'!$A$4:$C$49,3,FALSE)='LGE Meters Schedule'!I$3,'LGE Meters Schedule'!G17-'LGE Meters Schedule'!$F17,G17))</f>
        <v>27691.19</v>
      </c>
      <c r="J17" s="6">
        <f>IF(J$3=$I$3,G17,IF(VLOOKUP($D17,'LGE Retirements'!$A$4:$C$49,3,FALSE)='LGE Meters Schedule'!J$3,'LGE Meters Schedule'!I17-'LGE Meters Schedule'!$F17,I17))</f>
        <v>27691.19</v>
      </c>
      <c r="K17" s="6">
        <f>IF(K$3=$I$3,I17,IF(VLOOKUP($D17,'LGE Retirements'!$A$4:$C$49,3,FALSE)='LGE Meters Schedule'!K$3,'LGE Meters Schedule'!J17-'LGE Meters Schedule'!$F17,J17))</f>
        <v>27691.19</v>
      </c>
      <c r="L17" s="6">
        <f>IF(L$3=$I$3,J17,IF(VLOOKUP($D17,'LGE Retirements'!$A$4:$C$49,3,FALSE)='LGE Meters Schedule'!L$3,'LGE Meters Schedule'!K17-'LGE Meters Schedule'!$F17,K17))</f>
        <v>27691.19</v>
      </c>
      <c r="M17" s="6">
        <f>IF(M$3=$I$3,K17,IF(VLOOKUP($D17,'LGE Retirements'!$A$4:$C$49,3,FALSE)='LGE Meters Schedule'!M$3,'LGE Meters Schedule'!L17-'LGE Meters Schedule'!$F17,L17))</f>
        <v>27691.19</v>
      </c>
      <c r="N17" s="6">
        <f>IF(N$3=$I$3,L17,IF(VLOOKUP($D17,'LGE Retirements'!$A$4:$C$49,3,FALSE)='LGE Meters Schedule'!N$3,'LGE Meters Schedule'!M17-'LGE Meters Schedule'!$F17,M17))</f>
        <v>27691.19</v>
      </c>
      <c r="O17" s="6">
        <f>IF(O$3=$I$3,M17,IF(VLOOKUP($D17,'LGE Retirements'!$A$4:$C$49,3,FALSE)='LGE Meters Schedule'!O$3,'LGE Meters Schedule'!N17-'LGE Meters Schedule'!$F17,N17))</f>
        <v>27691.19</v>
      </c>
      <c r="P17" s="6">
        <f>IF(P$3=$I$3,N17,IF(VLOOKUP($D17,'LGE Retirements'!$A$4:$C$49,3,FALSE)='LGE Meters Schedule'!P$3,'LGE Meters Schedule'!O17-'LGE Meters Schedule'!$F17,O17))</f>
        <v>27691.19</v>
      </c>
      <c r="Q17" s="6">
        <f>IF(Q$3=$I$3,O17,IF(VLOOKUP($D17,'LGE Retirements'!$A$4:$C$49,3,FALSE)='LGE Meters Schedule'!Q$3,'LGE Meters Schedule'!P17-'LGE Meters Schedule'!$F17,P17))</f>
        <v>27691.19</v>
      </c>
      <c r="R17" s="6">
        <f>IF(R$3=$I$3,P17,IF(VLOOKUP($D17,'LGE Retirements'!$A$4:$C$49,3,FALSE)='LGE Meters Schedule'!R$3,'LGE Meters Schedule'!Q17-'LGE Meters Schedule'!$F17,Q17))</f>
        <v>27691.19</v>
      </c>
      <c r="S17" s="6">
        <f>IF(S$3=$I$3,Q17,IF(VLOOKUP($D17,'LGE Retirements'!$A$4:$C$49,3,FALSE)='LGE Meters Schedule'!S$3,'LGE Meters Schedule'!R17-'LGE Meters Schedule'!$F17,R17))</f>
        <v>27691.19</v>
      </c>
      <c r="T17" s="6">
        <f>IF(T$3=$I$3,R17,IF(VLOOKUP($D17,'LGE Retirements'!$A$4:$C$49,3,FALSE)='LGE Meters Schedule'!T$3,'LGE Meters Schedule'!S17-'LGE Meters Schedule'!$F17,S17))</f>
        <v>27691.19</v>
      </c>
      <c r="U17" s="6">
        <f>IF(U$3=$I$3,S17,IF(VLOOKUP($D17,'LGE Retirements'!$A$4:$C$49,3,FALSE)='LGE Meters Schedule'!U$3,'LGE Meters Schedule'!T17-'LGE Meters Schedule'!$F17,T17))</f>
        <v>0</v>
      </c>
      <c r="V17" s="6">
        <f>IF(V$3=$I$3,T17,IF(VLOOKUP($D17,'LGE Retirements'!$A$4:$C$49,3,FALSE)='LGE Meters Schedule'!V$3,'LGE Meters Schedule'!U17-'LGE Meters Schedule'!$F17,U17))</f>
        <v>0</v>
      </c>
      <c r="W17" s="6">
        <f>IF(W$3=$I$3,U17,IF(VLOOKUP($D17,'LGE Retirements'!$A$4:$C$49,3,FALSE)='LGE Meters Schedule'!W$3,'LGE Meters Schedule'!V17-'LGE Meters Schedule'!$F17,V17))</f>
        <v>0</v>
      </c>
      <c r="X17" s="6">
        <f>IF(X$3=$I$3,V17,IF(VLOOKUP($D17,'LGE Retirements'!$A$4:$C$49,3,FALSE)='LGE Meters Schedule'!X$3,'LGE Meters Schedule'!W17-'LGE Meters Schedule'!$F17,W17))</f>
        <v>0</v>
      </c>
      <c r="Y17" s="6">
        <f>IF(Y$3=$I$3,W17,IF(VLOOKUP($D17,'LGE Retirements'!$A$4:$C$49,3,FALSE)='LGE Meters Schedule'!Y$3,'LGE Meters Schedule'!X17-'LGE Meters Schedule'!$F17,X17))</f>
        <v>0</v>
      </c>
      <c r="Z17" s="6">
        <f>IF(Z$3=$I$3,X17,IF(VLOOKUP($D17,'LGE Retirements'!$A$4:$C$49,3,FALSE)='LGE Meters Schedule'!Z$3,'LGE Meters Schedule'!Y17-'LGE Meters Schedule'!$F17,Y17))</f>
        <v>0</v>
      </c>
      <c r="AA17" s="6">
        <f>IF(AA$3=$I$3,Y17,IF(VLOOKUP($D17,'LGE Retirements'!$A$4:$C$49,3,FALSE)='LGE Meters Schedule'!AA$3,'LGE Meters Schedule'!Z17-'LGE Meters Schedule'!$F17,Z17))</f>
        <v>0</v>
      </c>
      <c r="AB17" s="6">
        <f>IF(AB$3=$I$3,Z17,IF(VLOOKUP($D17,'LGE Retirements'!$A$4:$C$49,3,FALSE)='LGE Meters Schedule'!AB$3,'LGE Meters Schedule'!AA17-'LGE Meters Schedule'!$F17,AA17))</f>
        <v>0</v>
      </c>
      <c r="AC17" s="6">
        <f>IF(AC$3=$I$3,AA17,IF(VLOOKUP($D17,'LGE Retirements'!$A$4:$C$49,3,FALSE)='LGE Meters Schedule'!AC$3,'LGE Meters Schedule'!AB17-'LGE Meters Schedule'!$F17,AB17))</f>
        <v>0</v>
      </c>
      <c r="AD17" s="6">
        <f>IF(AD$3=$I$3,AB17,IF(VLOOKUP($D17,'LGE Retirements'!$A$4:$C$49,3,FALSE)='LGE Meters Schedule'!AD$3,'LGE Meters Schedule'!AC17-'LGE Meters Schedule'!$F17,AC17))</f>
        <v>0</v>
      </c>
      <c r="AE17" s="6">
        <f>IF(AE$3=$I$3,AC17,IF(VLOOKUP($D17,'LGE Retirements'!$A$4:$C$49,3,FALSE)='LGE Meters Schedule'!AE$3,'LGE Meters Schedule'!AD17-'LGE Meters Schedule'!$F17,AD17))</f>
        <v>0</v>
      </c>
      <c r="AF17" s="6">
        <f>IF(AF$3=$I$3,AD17,IF(VLOOKUP($D17,'LGE Retirements'!$A$4:$C$49,3,FALSE)='LGE Meters Schedule'!AF$3,'LGE Meters Schedule'!AE17-'LGE Meters Schedule'!$F17,AE17))</f>
        <v>0</v>
      </c>
      <c r="AG17" s="6">
        <f>IF(AG$3=$I$3,AE17,IF(VLOOKUP($D17,'LGE Retirements'!$A$4:$C$49,3,FALSE)='LGE Meters Schedule'!AG$3,'LGE Meters Schedule'!AF17-'LGE Meters Schedule'!$F17,AF17))</f>
        <v>0</v>
      </c>
      <c r="AH17" s="6">
        <f>IF(AH$3=$I$3,AF17,IF(VLOOKUP($D17,'LGE Retirements'!$A$4:$C$49,3,FALSE)='LGE Meters Schedule'!AH$3,'LGE Meters Schedule'!AG17-'LGE Meters Schedule'!$F17,AG17))</f>
        <v>0</v>
      </c>
      <c r="AI17" s="6">
        <f>IF(AI$3=$I$3,AG17,IF(VLOOKUP($D17,'LGE Retirements'!$A$4:$C$49,3,FALSE)='LGE Meters Schedule'!AI$3,'LGE Meters Schedule'!AH17-'LGE Meters Schedule'!$F17,AH17))</f>
        <v>0</v>
      </c>
      <c r="AJ17" s="6">
        <f>IF(AJ$3=$I$3,AH17,IF(VLOOKUP($D17,'LGE Retirements'!$A$4:$C$49,3,FALSE)='LGE Meters Schedule'!AJ$3,'LGE Meters Schedule'!AI17-'LGE Meters Schedule'!$F17,AI17))</f>
        <v>0</v>
      </c>
      <c r="AK17" s="6">
        <f>IF(AK$3=$I$3,AI17,IF(VLOOKUP($D17,'LGE Retirements'!$A$4:$C$49,3,FALSE)='LGE Meters Schedule'!AK$3,'LGE Meters Schedule'!AJ17-'LGE Meters Schedule'!$F17,AJ17))</f>
        <v>0</v>
      </c>
      <c r="AM17" s="21">
        <f>IF(AM$3&lt;'Depr. Rate'!$B$1,('Depr. Rate'!$B$3*'LGE Meters Schedule'!I17)/12,IF(I17=0,H17/2*'Depr. Rate'!$C$3/12,('Depr. Rate'!$C$3*'LGE Meters Schedule'!I17)/12))</f>
        <v>67.381895666666665</v>
      </c>
      <c r="AN17" s="21">
        <f>IF(AN$3&lt;'Depr. Rate'!$B$1,('Depr. Rate'!$B$3*'LGE Meters Schedule'!J17)/12,IF(J17=0,I17/2*'Depr. Rate'!$C$3/12,('Depr. Rate'!$C$3*'LGE Meters Schedule'!J17)/12))</f>
        <v>67.381895666666665</v>
      </c>
      <c r="AO17" s="21">
        <f>IF(AO$3&lt;'Depr. Rate'!$B$1,('Depr. Rate'!$B$3*'LGE Meters Schedule'!K17)/12,IF(K17=0,J17/2*'Depr. Rate'!$C$3/12,('Depr. Rate'!$C$3*'LGE Meters Schedule'!K17)/12))</f>
        <v>67.381895666666665</v>
      </c>
      <c r="AP17" s="21">
        <f>IF(AP$3&lt;'Depr. Rate'!$B$1,('Depr. Rate'!$B$3*'LGE Meters Schedule'!L17)/12,IF(L17=0,K17/2*'Depr. Rate'!$C$3/12,('Depr. Rate'!$C$3*'LGE Meters Schedule'!L17)/12))</f>
        <v>67.381895666666665</v>
      </c>
      <c r="AQ17" s="21">
        <f>IF(AQ$3&lt;'Depr. Rate'!$B$1,('Depr. Rate'!$B$3*'LGE Meters Schedule'!M17)/12,IF(M17=0,L17/2*'Depr. Rate'!$C$3/12,('Depr. Rate'!$C$3*'LGE Meters Schedule'!M17)/12))</f>
        <v>67.381895666666665</v>
      </c>
      <c r="AR17" s="21">
        <f>IF(AR$3&lt;'Depr. Rate'!$B$1,('Depr. Rate'!$B$3*'LGE Meters Schedule'!N17)/12,IF(N17=0,M17/2*'Depr. Rate'!$C$3/12,('Depr. Rate'!$C$3*'LGE Meters Schedule'!N17)/12))</f>
        <v>67.381895666666665</v>
      </c>
      <c r="AS17" s="21">
        <f>IF(AS$3&lt;'Depr. Rate'!$B$1,('Depr. Rate'!$B$3*'LGE Meters Schedule'!O17)/12,IF(O17=0,N17/2*'Depr. Rate'!$C$3/12,('Depr. Rate'!$C$3*'LGE Meters Schedule'!O17)/12))</f>
        <v>67.381895666666665</v>
      </c>
      <c r="AT17" s="21">
        <f>IF(AT$3&lt;'Depr. Rate'!$B$1,('Depr. Rate'!$B$3*'LGE Meters Schedule'!P17)/12,IF(P17=0,O17/2*'Depr. Rate'!$C$3/12,('Depr. Rate'!$C$3*'LGE Meters Schedule'!P17)/12))</f>
        <v>67.381895666666665</v>
      </c>
      <c r="AU17" s="21">
        <f>IF(AU$3&lt;'Depr. Rate'!$B$1,('Depr. Rate'!$B$3*'LGE Meters Schedule'!Q17)/12,IF(Q17=0,P17/2*'Depr. Rate'!$C$3/12,('Depr. Rate'!$C$3*'LGE Meters Schedule'!Q17)/12))</f>
        <v>67.381895666666665</v>
      </c>
      <c r="AV17" s="21">
        <f>IF(AV$3&lt;'Depr. Rate'!$B$1,('Depr. Rate'!$B$3*'LGE Meters Schedule'!R17)/12,IF(R17=0,Q17/2*'Depr. Rate'!$C$3/12,('Depr. Rate'!$C$3*'LGE Meters Schedule'!R17)/12))</f>
        <v>67.381895666666665</v>
      </c>
      <c r="AW17" s="21">
        <f>IF(AW$3&lt;'Depr. Rate'!$B$1,('Depr. Rate'!$B$3*'LGE Meters Schedule'!S17)/12,IF(S17=0,R17/2*'Depr. Rate'!$C$3/12,('Depr. Rate'!$C$3*'LGE Meters Schedule'!S17)/12))</f>
        <v>67.381895666666665</v>
      </c>
      <c r="AX17" s="21">
        <f>IF(AX$3&lt;'Depr. Rate'!$B$1,('Depr. Rate'!$B$3*'LGE Meters Schedule'!T17)/12,IF(T17=0,S17/2*'Depr. Rate'!$C$3/12,('Depr. Rate'!$C$3*'LGE Meters Schedule'!T17)/12))</f>
        <v>64.328990363243562</v>
      </c>
      <c r="AY17" s="21">
        <f>IF(AY$3&lt;'Depr. Rate'!$B$1,('Depr. Rate'!$B$3*'LGE Meters Schedule'!U17)/12,IF(U17=0,T17/2*'Depr. Rate'!$C$3/12,('Depr. Rate'!$C$3*'LGE Meters Schedule'!U17)/12))</f>
        <v>32.164495181621781</v>
      </c>
      <c r="AZ17" s="21">
        <f>IF(AZ$3&lt;'Depr. Rate'!$B$1,('Depr. Rate'!$B$3*'LGE Meters Schedule'!V17)/12,IF(V17=0,U17/2*'Depr. Rate'!$C$3/12,('Depr. Rate'!$C$3*'LGE Meters Schedule'!V17)/12))</f>
        <v>0</v>
      </c>
      <c r="BA17" s="21">
        <f>IF(BA$3&lt;'Depr. Rate'!$B$1,('Depr. Rate'!$B$3*'LGE Meters Schedule'!W17)/12,IF(W17=0,V17/2*'Depr. Rate'!$C$3/12,('Depr. Rate'!$C$3*'LGE Meters Schedule'!W17)/12))</f>
        <v>0</v>
      </c>
      <c r="BB17" s="21">
        <f>IF(BB$3&lt;'Depr. Rate'!$B$1,('Depr. Rate'!$B$3*'LGE Meters Schedule'!X17)/12,IF(X17=0,W17/2*'Depr. Rate'!$C$3/12,('Depr. Rate'!$C$3*'LGE Meters Schedule'!X17)/12))</f>
        <v>0</v>
      </c>
      <c r="BC17" s="21">
        <f>IF(BC$3&lt;'Depr. Rate'!$B$1,('Depr. Rate'!$B$3*'LGE Meters Schedule'!Y17)/12,IF(Y17=0,X17/2*'Depr. Rate'!$C$3/12,('Depr. Rate'!$C$3*'LGE Meters Schedule'!Y17)/12))</f>
        <v>0</v>
      </c>
      <c r="BD17" s="21">
        <f>IF(BD$3&lt;'Depr. Rate'!$B$1,('Depr. Rate'!$B$3*'LGE Meters Schedule'!Z17)/12,IF(Z17=0,Y17/2*'Depr. Rate'!$C$3/12,('Depr. Rate'!$C$3*'LGE Meters Schedule'!Z17)/12))</f>
        <v>0</v>
      </c>
      <c r="BE17" s="21">
        <f>IF(BE$3&lt;'Depr. Rate'!$B$1,('Depr. Rate'!$B$3*'LGE Meters Schedule'!AA17)/12,IF(AA17=0,Z17/2*'Depr. Rate'!$C$3/12,('Depr. Rate'!$C$3*'LGE Meters Schedule'!AA17)/12))</f>
        <v>0</v>
      </c>
      <c r="BF17" s="21">
        <f>IF(BF$3&lt;'Depr. Rate'!$B$1,('Depr. Rate'!$B$3*'LGE Meters Schedule'!AB17)/12,IF(AB17=0,AA17/2*'Depr. Rate'!$C$3/12,('Depr. Rate'!$C$3*'LGE Meters Schedule'!AB17)/12))</f>
        <v>0</v>
      </c>
      <c r="BG17" s="21">
        <f>IF(BG$3&lt;'Depr. Rate'!$B$1,('Depr. Rate'!$B$3*'LGE Meters Schedule'!AC17)/12,IF(AC17=0,AB17/2*'Depr. Rate'!$C$3/12,('Depr. Rate'!$C$3*'LGE Meters Schedule'!AC17)/12))</f>
        <v>0</v>
      </c>
      <c r="BH17" s="21">
        <f>IF(BH$3&lt;'Depr. Rate'!$B$1,('Depr. Rate'!$B$3*'LGE Meters Schedule'!AD17)/12,IF(AD17=0,AC17/2*'Depr. Rate'!$C$3/12,('Depr. Rate'!$C$3*'LGE Meters Schedule'!AD17)/12))</f>
        <v>0</v>
      </c>
      <c r="BI17" s="21">
        <f>IF(BI$3&lt;'Depr. Rate'!$B$1,('Depr. Rate'!$B$3*'LGE Meters Schedule'!AE17)/12,IF(AE17=0,AD17/2*'Depr. Rate'!$C$3/12,('Depr. Rate'!$C$3*'LGE Meters Schedule'!AE17)/12))</f>
        <v>0</v>
      </c>
      <c r="BJ17" s="21">
        <f>IF(BJ$3&lt;'Depr. Rate'!$B$1,('Depr. Rate'!$B$3*'LGE Meters Schedule'!AF17)/12,IF(AF17=0,AE17/2*'Depr. Rate'!$C$3/12,('Depr. Rate'!$C$3*'LGE Meters Schedule'!AF17)/12))</f>
        <v>0</v>
      </c>
      <c r="BK17" s="21">
        <f>IF(BK$3&lt;'Depr. Rate'!$B$1,('Depr. Rate'!$B$3*'LGE Meters Schedule'!AG17)/12,IF(AG17=0,AF17/2*'Depr. Rate'!$C$3/12,('Depr. Rate'!$C$3*'LGE Meters Schedule'!AG17)/12))</f>
        <v>0</v>
      </c>
      <c r="BL17" s="21">
        <f>IF(BL$3&lt;'Depr. Rate'!$B$1,('Depr. Rate'!$B$3*'LGE Meters Schedule'!AH17)/12,IF(AH17=0,AG17/2*'Depr. Rate'!$C$3/12,('Depr. Rate'!$C$3*'LGE Meters Schedule'!AH17)/12))</f>
        <v>0</v>
      </c>
      <c r="BM17" s="21">
        <f>IF(BM$3&lt;'Depr. Rate'!$B$1,('Depr. Rate'!$B$3*'LGE Meters Schedule'!AI17)/12,IF(AI17=0,AH17/2*'Depr. Rate'!$C$3/12,('Depr. Rate'!$C$3*'LGE Meters Schedule'!AI17)/12))</f>
        <v>0</v>
      </c>
      <c r="BN17" s="21">
        <f>IF(BN$3&lt;'Depr. Rate'!$B$1,('Depr. Rate'!$B$3*'LGE Meters Schedule'!AJ17)/12,IF(AJ17=0,AI17/2*'Depr. Rate'!$C$3/12,('Depr. Rate'!$C$3*'LGE Meters Schedule'!AJ17)/12))</f>
        <v>0</v>
      </c>
      <c r="BO17" s="21">
        <f>IF(BO$3&lt;'Depr. Rate'!$B$1,('Depr. Rate'!$B$3*'LGE Meters Schedule'!AK17)/12,IF(AK17=0,AJ17/2*'Depr. Rate'!$C$3/12,('Depr. Rate'!$C$3*'LGE Meters Schedule'!AK17)/12))</f>
        <v>0</v>
      </c>
      <c r="BQ17" s="6">
        <f>IF(BQ$3=$BQ$3,$G17+AM17,IF(VLOOKUP($D17,'LGE Retirements'!$A$4:$C$49,3,FALSE)='LGE Meters Schedule'!BQ$3,'LGE Meters Schedule'!BP17+AM17-$F17,SUM(BP17,AM17)))</f>
        <v>25213.079192573467</v>
      </c>
      <c r="BR17" s="6">
        <f>IF(BR$3=$BQ$3,$G17+AN17,IF(VLOOKUP($D17,'LGE Retirements'!$A$4:$C$49,3,FALSE)='LGE Meters Schedule'!BR$3,'LGE Meters Schedule'!BQ17+AN17-$F17,SUM(BQ17,AN17)))</f>
        <v>25280.461088240132</v>
      </c>
      <c r="BS17" s="6">
        <f>IF(BS$3=$BQ$3,$G17+AO17,IF(VLOOKUP($D17,'LGE Retirements'!$A$4:$C$49,3,FALSE)='LGE Meters Schedule'!BS$3,'LGE Meters Schedule'!BR17+AO17-$F17,SUM(BR17,AO17)))</f>
        <v>25347.842983906798</v>
      </c>
      <c r="BT17" s="6">
        <f>IF(BT$3=$BQ$3,$G17+AP17,IF(VLOOKUP($D17,'LGE Retirements'!$A$4:$C$49,3,FALSE)='LGE Meters Schedule'!BT$3,'LGE Meters Schedule'!BS17+AP17-$F17,SUM(BS17,AP17)))</f>
        <v>25415.224879573463</v>
      </c>
      <c r="BU17" s="6">
        <f>IF(BU$3=$BQ$3,$G17+AQ17,IF(VLOOKUP($D17,'LGE Retirements'!$A$4:$C$49,3,FALSE)='LGE Meters Schedule'!BU$3,'LGE Meters Schedule'!BT17+AQ17-$F17,SUM(BT17,AQ17)))</f>
        <v>25482.606775240129</v>
      </c>
      <c r="BV17" s="6">
        <f>IF(BV$3=$BQ$3,$G17+AR17,IF(VLOOKUP($D17,'LGE Retirements'!$A$4:$C$49,3,FALSE)='LGE Meters Schedule'!BV$3,'LGE Meters Schedule'!BU17+AR17-$F17,SUM(BU17,AR17)))</f>
        <v>25549.988670906794</v>
      </c>
      <c r="BW17" s="6">
        <f>IF(BW$3=$BQ$3,$G17+AS17,IF(VLOOKUP($D17,'LGE Retirements'!$A$4:$C$49,3,FALSE)='LGE Meters Schedule'!BW$3,'LGE Meters Schedule'!BV17+AS17-$F17,SUM(BV17,AS17)))</f>
        <v>25617.37056657346</v>
      </c>
      <c r="BX17" s="6">
        <f>IF(BX$3=$BQ$3,$G17+AT17,IF(VLOOKUP($D17,'LGE Retirements'!$A$4:$C$49,3,FALSE)='LGE Meters Schedule'!BX$3,'LGE Meters Schedule'!BW17+AT17-$F17,SUM(BW17,AT17)))</f>
        <v>25684.752462240125</v>
      </c>
      <c r="BY17" s="6">
        <f>IF(BY$3=$BQ$3,$G17+AU17,IF(VLOOKUP($D17,'LGE Retirements'!$A$4:$C$49,3,FALSE)='LGE Meters Schedule'!BY$3,'LGE Meters Schedule'!BX17+AU17-$F17,SUM(BX17,AU17)))</f>
        <v>25752.134357906791</v>
      </c>
      <c r="BZ17" s="6">
        <f>IF(BZ$3=$BQ$3,$G17+AV17,IF(VLOOKUP($D17,'LGE Retirements'!$A$4:$C$49,3,FALSE)='LGE Meters Schedule'!BZ$3,'LGE Meters Schedule'!BY17+AV17-$F17,SUM(BY17,AV17)))</f>
        <v>25819.516253573456</v>
      </c>
      <c r="CA17" s="6">
        <f>IF(CA$3=$BQ$3,$G17+AW17,IF(VLOOKUP($D17,'LGE Retirements'!$A$4:$C$49,3,FALSE)='LGE Meters Schedule'!CA$3,'LGE Meters Schedule'!BZ17+AW17-$F17,SUM(BZ17,AW17)))</f>
        <v>25886.898149240122</v>
      </c>
      <c r="CB17" s="6">
        <f>IF(CB$3=$BQ$3,$G17+AX17,IF(VLOOKUP($D17,'LGE Retirements'!$A$4:$C$49,3,FALSE)='LGE Meters Schedule'!CB$3,'LGE Meters Schedule'!CA17+AX17-$F17,SUM(CA17,AX17)))</f>
        <v>25951.227139603365</v>
      </c>
      <c r="CC17" s="6">
        <f>IF(CC$3=$BQ$3,$G17+AY17,IF(VLOOKUP($D17,'LGE Retirements'!$A$4:$C$49,3,FALSE)='LGE Meters Schedule'!CC$3,'LGE Meters Schedule'!CB17+AY17-$F17,SUM(CB17,AY17)))</f>
        <v>-1707.7983652150106</v>
      </c>
      <c r="CD17" s="6">
        <f>IF(CD$3=$BQ$3,$G17+AZ17,IF(VLOOKUP($D17,'LGE Retirements'!$A$4:$C$49,3,FALSE)='LGE Meters Schedule'!CD$3,'LGE Meters Schedule'!CC17+AZ17-$F17,SUM(CC17,AZ17)))</f>
        <v>-1707.7983652150106</v>
      </c>
      <c r="CE17" s="6">
        <f>IF(CE$3=$BQ$3,$G17+BA17,IF(VLOOKUP($D17,'LGE Retirements'!$A$4:$C$49,3,FALSE)='LGE Meters Schedule'!CE$3,'LGE Meters Schedule'!CD17+BA17-$F17,SUM(CD17,BA17)))</f>
        <v>-1707.7983652150106</v>
      </c>
      <c r="CF17" s="6">
        <f>IF(CF$3=$BQ$3,$G17+BB17,IF(VLOOKUP($D17,'LGE Retirements'!$A$4:$C$49,3,FALSE)='LGE Meters Schedule'!CF$3,'LGE Meters Schedule'!CE17+BB17-$F17,SUM(CE17,BB17)))</f>
        <v>-1707.7983652150106</v>
      </c>
      <c r="CG17" s="6">
        <f>IF(CG$3=$BQ$3,$G17+BC17,IF(VLOOKUP($D17,'LGE Retirements'!$A$4:$C$49,3,FALSE)='LGE Meters Schedule'!CG$3,'LGE Meters Schedule'!CF17+BC17-$F17,SUM(CF17,BC17)))</f>
        <v>-1707.7983652150106</v>
      </c>
      <c r="CH17" s="6">
        <f>IF(CH$3=$BQ$3,$G17+BD17,IF(VLOOKUP($D17,'LGE Retirements'!$A$4:$C$49,3,FALSE)='LGE Meters Schedule'!CH$3,'LGE Meters Schedule'!CG17+BD17-$F17,SUM(CG17,BD17)))</f>
        <v>-1707.7983652150106</v>
      </c>
      <c r="CI17" s="6">
        <f>IF(CI$3=$BQ$3,$G17+BE17,IF(VLOOKUP($D17,'LGE Retirements'!$A$4:$C$49,3,FALSE)='LGE Meters Schedule'!CI$3,'LGE Meters Schedule'!CH17+BE17-$F17,SUM(CH17,BE17)))</f>
        <v>-1707.7983652150106</v>
      </c>
      <c r="CJ17" s="6">
        <f>IF(CJ$3=$BQ$3,$G17+BF17,IF(VLOOKUP($D17,'LGE Retirements'!$A$4:$C$49,3,FALSE)='LGE Meters Schedule'!CJ$3,'LGE Meters Schedule'!CI17+BF17-$F17,SUM(CI17,BF17)))</f>
        <v>-1707.7983652150106</v>
      </c>
      <c r="CK17" s="6">
        <f>IF(CK$3=$BQ$3,$G17+BG17,IF(VLOOKUP($D17,'LGE Retirements'!$A$4:$C$49,3,FALSE)='LGE Meters Schedule'!CK$3,'LGE Meters Schedule'!CJ17+BG17-$F17,SUM(CJ17,BG17)))</f>
        <v>-1707.7983652150106</v>
      </c>
      <c r="CL17" s="6">
        <f>IF(CL$3=$BQ$3,$G17+BH17,IF(VLOOKUP($D17,'LGE Retirements'!$A$4:$C$49,3,FALSE)='LGE Meters Schedule'!CL$3,'LGE Meters Schedule'!CK17+BH17-$F17,SUM(CK17,BH17)))</f>
        <v>-1707.7983652150106</v>
      </c>
      <c r="CM17" s="6">
        <f>IF(CM$3=$BQ$3,$G17+BI17,IF(VLOOKUP($D17,'LGE Retirements'!$A$4:$C$49,3,FALSE)='LGE Meters Schedule'!CM$3,'LGE Meters Schedule'!CL17+BI17-$F17,SUM(CL17,BI17)))</f>
        <v>-1707.7983652150106</v>
      </c>
      <c r="CN17" s="6">
        <f>IF(CN$3=$BQ$3,$G17+BJ17,IF(VLOOKUP($D17,'LGE Retirements'!$A$4:$C$49,3,FALSE)='LGE Meters Schedule'!CN$3,'LGE Meters Schedule'!CM17+BJ17-$F17,SUM(CM17,BJ17)))</f>
        <v>-1707.7983652150106</v>
      </c>
      <c r="CO17" s="6">
        <f>IF(CO$3=$BQ$3,$G17+BK17,IF(VLOOKUP($D17,'LGE Retirements'!$A$4:$C$49,3,FALSE)='LGE Meters Schedule'!CO$3,'LGE Meters Schedule'!CN17+BK17-$F17,SUM(CN17,BK17)))</f>
        <v>-1707.7983652150106</v>
      </c>
      <c r="CP17" s="6">
        <f>IF(CP$3=$BQ$3,$G17+BL17,IF(VLOOKUP($D17,'LGE Retirements'!$A$4:$C$49,3,FALSE)='LGE Meters Schedule'!CP$3,'LGE Meters Schedule'!CO17+BL17-$F17,SUM(CO17,BL17)))</f>
        <v>-1707.7983652150106</v>
      </c>
      <c r="CQ17" s="6">
        <f>IF(CQ$3=$BQ$3,$G17+BM17,IF(VLOOKUP($D17,'LGE Retirements'!$A$4:$C$49,3,FALSE)='LGE Meters Schedule'!CQ$3,'LGE Meters Schedule'!CP17+BM17-$F17,SUM(CP17,BM17)))</f>
        <v>-1707.7983652150106</v>
      </c>
      <c r="CR17" s="6">
        <f>IF(CR$3=$BQ$3,$G17+BN17,IF(VLOOKUP($D17,'LGE Retirements'!$A$4:$C$49,3,FALSE)='LGE Meters Schedule'!CR$3,'LGE Meters Schedule'!CQ17+BN17-$F17,SUM(CQ17,BN17)))</f>
        <v>-1707.7983652150106</v>
      </c>
      <c r="CS17" s="6">
        <f>IF(CS$3=$BQ$3,$G17+BO17,IF(VLOOKUP($D17,'LGE Retirements'!$A$4:$C$49,3,FALSE)='LGE Meters Schedule'!CS$3,'LGE Meters Schedule'!CR17+BO17-$F17,SUM(CR17,BO17)))</f>
        <v>-1707.7983652150106</v>
      </c>
      <c r="CT17" s="6">
        <f>IF(CT$3=$BQ$3,$G17,IF(VLOOKUP($D17,'LGE Retirements'!$A$4:$C$49,3,FALSE)='LGE Meters Schedule'!CT$3,'LGE Meters Schedule'!CS17-$F17,SUM(CS17)))</f>
        <v>-1707.7983652150106</v>
      </c>
      <c r="CU17" s="6">
        <f>IF(CU$3=$BQ$3,$G17,IF(VLOOKUP($D17,'LGE Retirements'!$A$4:$C$49,3,FALSE)='LGE Meters Schedule'!CU$3,'LGE Meters Schedule'!CT17-$F17,SUM(CT17)))</f>
        <v>-1707.7983652150106</v>
      </c>
      <c r="CV17" s="6">
        <f>IF(CV$3=$BQ$3,$G17,IF(VLOOKUP($D17,'LGE Retirements'!$A$4:$C$49,3,FALSE)='LGE Meters Schedule'!CV$3,'LGE Meters Schedule'!CU17-$F17,SUM(CU17)))</f>
        <v>-1707.7983652150106</v>
      </c>
      <c r="CW17" s="6">
        <f>IF(CW$3=$BQ$3,$G17,IF(VLOOKUP($D17,'LGE Retirements'!$A$4:$C$49,3,FALSE)='LGE Meters Schedule'!CW$3,'LGE Meters Schedule'!CV17-$F17,SUM(CV17)))</f>
        <v>-1707.7983652150106</v>
      </c>
      <c r="CX17" s="6">
        <f>IF(CX$3=$BQ$3,$G17,IF(VLOOKUP($D17,'LGE Retirements'!$A$4:$C$49,3,FALSE)='LGE Meters Schedule'!CX$3,'LGE Meters Schedule'!CW17-$F17,SUM(CW17)))</f>
        <v>-1707.7983652150106</v>
      </c>
      <c r="CY17" s="6">
        <f>IF(CY$3=$BQ$3,$G17,IF(VLOOKUP($D17,'LGE Retirements'!$A$4:$C$49,3,FALSE)='LGE Meters Schedule'!CY$3,'LGE Meters Schedule'!CX17-$F17,SUM(CX17)))</f>
        <v>-1707.7983652150106</v>
      </c>
      <c r="CZ17" s="6">
        <f>IF(CZ$3=$BQ$3,$G17,IF(VLOOKUP($D17,'LGE Retirements'!$A$4:$C$49,3,FALSE)='LGE Meters Schedule'!CZ$3,'LGE Meters Schedule'!CY17-$F17,SUM(CY17)))</f>
        <v>-1707.7983652150106</v>
      </c>
      <c r="DA17" s="6">
        <f>IF(DA$3=$BQ$3,$G17,IF(VLOOKUP($D17,'LGE Retirements'!$A$4:$C$49,3,FALSE)='LGE Meters Schedule'!DA$3,'LGE Meters Schedule'!CZ17-$F17,SUM(CZ17)))</f>
        <v>-1707.7983652150106</v>
      </c>
      <c r="DB17" s="6">
        <f>IF(DB$3=$BQ$3,$G17,IF(VLOOKUP($D17,'LGE Retirements'!$A$4:$C$49,3,FALSE)='LGE Meters Schedule'!DB$3,'LGE Meters Schedule'!DA17-$F17,SUM(DA17)))</f>
        <v>-1707.7983652150106</v>
      </c>
      <c r="DC17" s="6">
        <f>IF(DC$3=$BQ$3,$G17,IF(VLOOKUP($D17,'LGE Retirements'!$A$4:$C$49,3,FALSE)='LGE Meters Schedule'!DC$3,'LGE Meters Schedule'!DB17-$F17,SUM(DB17)))</f>
        <v>-1707.7983652150106</v>
      </c>
      <c r="DD17" s="6">
        <f>IF(DD$3=$BQ$3,$G17,IF(VLOOKUP($D17,'LGE Retirements'!$A$4:$C$49,3,FALSE)='LGE Meters Schedule'!DD$3,'LGE Meters Schedule'!DC17-$F17,SUM(DC17)))</f>
        <v>-1707.7983652150106</v>
      </c>
      <c r="DE17" s="6">
        <f>IF(DE$3=$BQ$3,$G17,IF(VLOOKUP($D17,'LGE Retirements'!$A$4:$C$49,3,FALSE)='LGE Meters Schedule'!DE$3,'LGE Meters Schedule'!DD17-$F17,SUM(DD17)))</f>
        <v>-1707.7983652150106</v>
      </c>
      <c r="DG17" s="8">
        <f t="shared" si="0"/>
        <v>2478.1108074265321</v>
      </c>
      <c r="DH17" s="8">
        <f t="shared" si="1"/>
        <v>2410.7289117598666</v>
      </c>
      <c r="DI17" s="8">
        <f t="shared" si="2"/>
        <v>2343.3470160932011</v>
      </c>
      <c r="DJ17" s="8">
        <f t="shared" si="3"/>
        <v>2275.9651204265356</v>
      </c>
      <c r="DK17" s="8">
        <f t="shared" si="4"/>
        <v>2208.5832247598701</v>
      </c>
      <c r="DL17" s="8">
        <f t="shared" si="5"/>
        <v>2141.2013290932045</v>
      </c>
      <c r="DM17" s="8">
        <f t="shared" si="6"/>
        <v>2073.819433426539</v>
      </c>
      <c r="DN17" s="8">
        <f t="shared" si="7"/>
        <v>2006.4375377598735</v>
      </c>
      <c r="DO17" s="8">
        <f t="shared" si="8"/>
        <v>1939.055642093208</v>
      </c>
      <c r="DP17" s="8">
        <f t="shared" si="9"/>
        <v>1871.6737464265425</v>
      </c>
      <c r="DQ17" s="8">
        <f t="shared" si="10"/>
        <v>1804.291850759877</v>
      </c>
      <c r="DR17" s="8">
        <f t="shared" si="11"/>
        <v>1739.9628603966339</v>
      </c>
      <c r="DS17" s="8">
        <f t="shared" si="12"/>
        <v>1707.7983652150106</v>
      </c>
      <c r="DT17" s="8">
        <f t="shared" si="13"/>
        <v>1707.7983652150106</v>
      </c>
      <c r="DU17" s="8">
        <f t="shared" si="14"/>
        <v>1707.7983652150106</v>
      </c>
      <c r="DV17" s="8">
        <f t="shared" si="15"/>
        <v>1707.7983652150106</v>
      </c>
      <c r="DW17" s="8">
        <f t="shared" si="16"/>
        <v>1707.7983652150106</v>
      </c>
      <c r="DX17" s="8">
        <f t="shared" si="17"/>
        <v>1707.7983652150106</v>
      </c>
      <c r="DY17" s="8">
        <f t="shared" si="18"/>
        <v>1707.7983652150106</v>
      </c>
      <c r="DZ17" s="8">
        <f t="shared" si="19"/>
        <v>1707.7983652150106</v>
      </c>
      <c r="EA17" s="8">
        <f t="shared" si="20"/>
        <v>1707.7983652150106</v>
      </c>
      <c r="EB17" s="8">
        <f t="shared" si="21"/>
        <v>1707.7983652150106</v>
      </c>
      <c r="EC17" s="8">
        <f t="shared" si="22"/>
        <v>1707.7983652150106</v>
      </c>
      <c r="ED17" s="8">
        <f t="shared" si="23"/>
        <v>1707.7983652150106</v>
      </c>
      <c r="EE17" s="8">
        <f t="shared" si="24"/>
        <v>1707.7983652150106</v>
      </c>
      <c r="EF17" s="8">
        <f t="shared" si="25"/>
        <v>1707.7983652150106</v>
      </c>
      <c r="EG17" s="8">
        <f t="shared" si="26"/>
        <v>1707.7983652150106</v>
      </c>
      <c r="EH17" s="8">
        <f t="shared" si="27"/>
        <v>1707.7983652150106</v>
      </c>
      <c r="EI17" s="8">
        <f t="shared" si="28"/>
        <v>1707.7983652150106</v>
      </c>
      <c r="EJ17" s="8">
        <f t="shared" si="30"/>
        <v>1707.7983652150106</v>
      </c>
      <c r="EK17" s="8">
        <f t="shared" si="31"/>
        <v>1707.7983652150106</v>
      </c>
      <c r="EL17" s="8">
        <f t="shared" si="32"/>
        <v>1707.7983652150106</v>
      </c>
      <c r="EM17" s="8">
        <f t="shared" si="33"/>
        <v>1707.7983652150106</v>
      </c>
      <c r="EN17" s="8">
        <f t="shared" si="34"/>
        <v>1707.7983652150106</v>
      </c>
      <c r="EO17" s="8">
        <f t="shared" si="35"/>
        <v>1707.7983652150106</v>
      </c>
      <c r="EP17" s="8">
        <f t="shared" si="36"/>
        <v>1707.7983652150106</v>
      </c>
      <c r="EQ17" s="8">
        <f t="shared" si="37"/>
        <v>1707.7983652150106</v>
      </c>
      <c r="ER17" s="8">
        <f t="shared" si="38"/>
        <v>1707.7983652150106</v>
      </c>
      <c r="ES17" s="8">
        <f t="shared" si="39"/>
        <v>1707.7983652150106</v>
      </c>
      <c r="ET17" s="8">
        <f t="shared" si="40"/>
        <v>1707.7983652150106</v>
      </c>
      <c r="EU17" s="8">
        <f t="shared" si="41"/>
        <v>1707.7983652150106</v>
      </c>
    </row>
    <row r="18" spans="1:151" x14ac:dyDescent="0.25">
      <c r="A18" s="4" t="s">
        <v>33</v>
      </c>
      <c r="B18" s="4" t="s">
        <v>2</v>
      </c>
      <c r="C18" s="4" t="s">
        <v>4</v>
      </c>
      <c r="D18" s="7">
        <v>1980</v>
      </c>
      <c r="E18" s="24">
        <f>IFERROR(VLOOKUP(D18,'LGE Retirements'!$A$4:$C$49,3,FALSE),"N/A")</f>
        <v>42948</v>
      </c>
      <c r="F18" s="5">
        <v>355702.91</v>
      </c>
      <c r="G18" s="5">
        <v>320410.82491699798</v>
      </c>
      <c r="H18" s="5"/>
      <c r="I18" s="6">
        <f>IF(I$3=$I$3,F18,IF(VLOOKUP($D18,'LGE Retirements'!$A$4:$C$49,3,FALSE)='LGE Meters Schedule'!I$3,'LGE Meters Schedule'!G18-'LGE Meters Schedule'!$F18,G18))</f>
        <v>355702.91</v>
      </c>
      <c r="J18" s="6">
        <f>IF(J$3=$I$3,G18,IF(VLOOKUP($D18,'LGE Retirements'!$A$4:$C$49,3,FALSE)='LGE Meters Schedule'!J$3,'LGE Meters Schedule'!I18-'LGE Meters Schedule'!$F18,I18))</f>
        <v>355702.91</v>
      </c>
      <c r="K18" s="6">
        <f>IF(K$3=$I$3,I18,IF(VLOOKUP($D18,'LGE Retirements'!$A$4:$C$49,3,FALSE)='LGE Meters Schedule'!K$3,'LGE Meters Schedule'!J18-'LGE Meters Schedule'!$F18,J18))</f>
        <v>355702.91</v>
      </c>
      <c r="L18" s="6">
        <f>IF(L$3=$I$3,J18,IF(VLOOKUP($D18,'LGE Retirements'!$A$4:$C$49,3,FALSE)='LGE Meters Schedule'!L$3,'LGE Meters Schedule'!K18-'LGE Meters Schedule'!$F18,K18))</f>
        <v>355702.91</v>
      </c>
      <c r="M18" s="6">
        <f>IF(M$3=$I$3,K18,IF(VLOOKUP($D18,'LGE Retirements'!$A$4:$C$49,3,FALSE)='LGE Meters Schedule'!M$3,'LGE Meters Schedule'!L18-'LGE Meters Schedule'!$F18,L18))</f>
        <v>355702.91</v>
      </c>
      <c r="N18" s="6">
        <f>IF(N$3=$I$3,L18,IF(VLOOKUP($D18,'LGE Retirements'!$A$4:$C$49,3,FALSE)='LGE Meters Schedule'!N$3,'LGE Meters Schedule'!M18-'LGE Meters Schedule'!$F18,M18))</f>
        <v>355702.91</v>
      </c>
      <c r="O18" s="6">
        <f>IF(O$3=$I$3,M18,IF(VLOOKUP($D18,'LGE Retirements'!$A$4:$C$49,3,FALSE)='LGE Meters Schedule'!O$3,'LGE Meters Schedule'!N18-'LGE Meters Schedule'!$F18,N18))</f>
        <v>355702.91</v>
      </c>
      <c r="P18" s="6">
        <f>IF(P$3=$I$3,N18,IF(VLOOKUP($D18,'LGE Retirements'!$A$4:$C$49,3,FALSE)='LGE Meters Schedule'!P$3,'LGE Meters Schedule'!O18-'LGE Meters Schedule'!$F18,O18))</f>
        <v>355702.91</v>
      </c>
      <c r="Q18" s="6">
        <f>IF(Q$3=$I$3,O18,IF(VLOOKUP($D18,'LGE Retirements'!$A$4:$C$49,3,FALSE)='LGE Meters Schedule'!Q$3,'LGE Meters Schedule'!P18-'LGE Meters Schedule'!$F18,P18))</f>
        <v>355702.91</v>
      </c>
      <c r="R18" s="6">
        <f>IF(R$3=$I$3,P18,IF(VLOOKUP($D18,'LGE Retirements'!$A$4:$C$49,3,FALSE)='LGE Meters Schedule'!R$3,'LGE Meters Schedule'!Q18-'LGE Meters Schedule'!$F18,Q18))</f>
        <v>355702.91</v>
      </c>
      <c r="S18" s="6">
        <f>IF(S$3=$I$3,Q18,IF(VLOOKUP($D18,'LGE Retirements'!$A$4:$C$49,3,FALSE)='LGE Meters Schedule'!S$3,'LGE Meters Schedule'!R18-'LGE Meters Schedule'!$F18,R18))</f>
        <v>355702.91</v>
      </c>
      <c r="T18" s="6">
        <f>IF(T$3=$I$3,R18,IF(VLOOKUP($D18,'LGE Retirements'!$A$4:$C$49,3,FALSE)='LGE Meters Schedule'!T$3,'LGE Meters Schedule'!S18-'LGE Meters Schedule'!$F18,S18))</f>
        <v>355702.91</v>
      </c>
      <c r="U18" s="6">
        <f>IF(U$3=$I$3,S18,IF(VLOOKUP($D18,'LGE Retirements'!$A$4:$C$49,3,FALSE)='LGE Meters Schedule'!U$3,'LGE Meters Schedule'!T18-'LGE Meters Schedule'!$F18,T18))</f>
        <v>0</v>
      </c>
      <c r="V18" s="6">
        <f>IF(V$3=$I$3,T18,IF(VLOOKUP($D18,'LGE Retirements'!$A$4:$C$49,3,FALSE)='LGE Meters Schedule'!V$3,'LGE Meters Schedule'!U18-'LGE Meters Schedule'!$F18,U18))</f>
        <v>0</v>
      </c>
      <c r="W18" s="6">
        <f>IF(W$3=$I$3,U18,IF(VLOOKUP($D18,'LGE Retirements'!$A$4:$C$49,3,FALSE)='LGE Meters Schedule'!W$3,'LGE Meters Schedule'!V18-'LGE Meters Schedule'!$F18,V18))</f>
        <v>0</v>
      </c>
      <c r="X18" s="6">
        <f>IF(X$3=$I$3,V18,IF(VLOOKUP($D18,'LGE Retirements'!$A$4:$C$49,3,FALSE)='LGE Meters Schedule'!X$3,'LGE Meters Schedule'!W18-'LGE Meters Schedule'!$F18,W18))</f>
        <v>0</v>
      </c>
      <c r="Y18" s="6">
        <f>IF(Y$3=$I$3,W18,IF(VLOOKUP($D18,'LGE Retirements'!$A$4:$C$49,3,FALSE)='LGE Meters Schedule'!Y$3,'LGE Meters Schedule'!X18-'LGE Meters Schedule'!$F18,X18))</f>
        <v>0</v>
      </c>
      <c r="Z18" s="6">
        <f>IF(Z$3=$I$3,X18,IF(VLOOKUP($D18,'LGE Retirements'!$A$4:$C$49,3,FALSE)='LGE Meters Schedule'!Z$3,'LGE Meters Schedule'!Y18-'LGE Meters Schedule'!$F18,Y18))</f>
        <v>0</v>
      </c>
      <c r="AA18" s="6">
        <f>IF(AA$3=$I$3,Y18,IF(VLOOKUP($D18,'LGE Retirements'!$A$4:$C$49,3,FALSE)='LGE Meters Schedule'!AA$3,'LGE Meters Schedule'!Z18-'LGE Meters Schedule'!$F18,Z18))</f>
        <v>0</v>
      </c>
      <c r="AB18" s="6">
        <f>IF(AB$3=$I$3,Z18,IF(VLOOKUP($D18,'LGE Retirements'!$A$4:$C$49,3,FALSE)='LGE Meters Schedule'!AB$3,'LGE Meters Schedule'!AA18-'LGE Meters Schedule'!$F18,AA18))</f>
        <v>0</v>
      </c>
      <c r="AC18" s="6">
        <f>IF(AC$3=$I$3,AA18,IF(VLOOKUP($D18,'LGE Retirements'!$A$4:$C$49,3,FALSE)='LGE Meters Schedule'!AC$3,'LGE Meters Schedule'!AB18-'LGE Meters Schedule'!$F18,AB18))</f>
        <v>0</v>
      </c>
      <c r="AD18" s="6">
        <f>IF(AD$3=$I$3,AB18,IF(VLOOKUP($D18,'LGE Retirements'!$A$4:$C$49,3,FALSE)='LGE Meters Schedule'!AD$3,'LGE Meters Schedule'!AC18-'LGE Meters Schedule'!$F18,AC18))</f>
        <v>0</v>
      </c>
      <c r="AE18" s="6">
        <f>IF(AE$3=$I$3,AC18,IF(VLOOKUP($D18,'LGE Retirements'!$A$4:$C$49,3,FALSE)='LGE Meters Schedule'!AE$3,'LGE Meters Schedule'!AD18-'LGE Meters Schedule'!$F18,AD18))</f>
        <v>0</v>
      </c>
      <c r="AF18" s="6">
        <f>IF(AF$3=$I$3,AD18,IF(VLOOKUP($D18,'LGE Retirements'!$A$4:$C$49,3,FALSE)='LGE Meters Schedule'!AF$3,'LGE Meters Schedule'!AE18-'LGE Meters Schedule'!$F18,AE18))</f>
        <v>0</v>
      </c>
      <c r="AG18" s="6">
        <f>IF(AG$3=$I$3,AE18,IF(VLOOKUP($D18,'LGE Retirements'!$A$4:$C$49,3,FALSE)='LGE Meters Schedule'!AG$3,'LGE Meters Schedule'!AF18-'LGE Meters Schedule'!$F18,AF18))</f>
        <v>0</v>
      </c>
      <c r="AH18" s="6">
        <f>IF(AH$3=$I$3,AF18,IF(VLOOKUP($D18,'LGE Retirements'!$A$4:$C$49,3,FALSE)='LGE Meters Schedule'!AH$3,'LGE Meters Schedule'!AG18-'LGE Meters Schedule'!$F18,AG18))</f>
        <v>0</v>
      </c>
      <c r="AI18" s="6">
        <f>IF(AI$3=$I$3,AG18,IF(VLOOKUP($D18,'LGE Retirements'!$A$4:$C$49,3,FALSE)='LGE Meters Schedule'!AI$3,'LGE Meters Schedule'!AH18-'LGE Meters Schedule'!$F18,AH18))</f>
        <v>0</v>
      </c>
      <c r="AJ18" s="6">
        <f>IF(AJ$3=$I$3,AH18,IF(VLOOKUP($D18,'LGE Retirements'!$A$4:$C$49,3,FALSE)='LGE Meters Schedule'!AJ$3,'LGE Meters Schedule'!AI18-'LGE Meters Schedule'!$F18,AI18))</f>
        <v>0</v>
      </c>
      <c r="AK18" s="6">
        <f>IF(AK$3=$I$3,AI18,IF(VLOOKUP($D18,'LGE Retirements'!$A$4:$C$49,3,FALSE)='LGE Meters Schedule'!AK$3,'LGE Meters Schedule'!AJ18-'LGE Meters Schedule'!$F18,AJ18))</f>
        <v>0</v>
      </c>
      <c r="AM18" s="21">
        <f>IF(AM$3&lt;'Depr. Rate'!$B$1,('Depr. Rate'!$B$3*'LGE Meters Schedule'!I18)/12,IF(I18=0,H18/2*'Depr. Rate'!$C$3/12,('Depr. Rate'!$C$3*'LGE Meters Schedule'!I18)/12))</f>
        <v>865.5437476666666</v>
      </c>
      <c r="AN18" s="21">
        <f>IF(AN$3&lt;'Depr. Rate'!$B$1,('Depr. Rate'!$B$3*'LGE Meters Schedule'!J18)/12,IF(J18=0,I18/2*'Depr. Rate'!$C$3/12,('Depr. Rate'!$C$3*'LGE Meters Schedule'!J18)/12))</f>
        <v>865.5437476666666</v>
      </c>
      <c r="AO18" s="21">
        <f>IF(AO$3&lt;'Depr. Rate'!$B$1,('Depr. Rate'!$B$3*'LGE Meters Schedule'!K18)/12,IF(K18=0,J18/2*'Depr. Rate'!$C$3/12,('Depr. Rate'!$C$3*'LGE Meters Schedule'!K18)/12))</f>
        <v>865.5437476666666</v>
      </c>
      <c r="AP18" s="21">
        <f>IF(AP$3&lt;'Depr. Rate'!$B$1,('Depr. Rate'!$B$3*'LGE Meters Schedule'!L18)/12,IF(L18=0,K18/2*'Depr. Rate'!$C$3/12,('Depr. Rate'!$C$3*'LGE Meters Schedule'!L18)/12))</f>
        <v>865.5437476666666</v>
      </c>
      <c r="AQ18" s="21">
        <f>IF(AQ$3&lt;'Depr. Rate'!$B$1,('Depr. Rate'!$B$3*'LGE Meters Schedule'!M18)/12,IF(M18=0,L18/2*'Depr. Rate'!$C$3/12,('Depr. Rate'!$C$3*'LGE Meters Schedule'!M18)/12))</f>
        <v>865.5437476666666</v>
      </c>
      <c r="AR18" s="21">
        <f>IF(AR$3&lt;'Depr. Rate'!$B$1,('Depr. Rate'!$B$3*'LGE Meters Schedule'!N18)/12,IF(N18=0,M18/2*'Depr. Rate'!$C$3/12,('Depr. Rate'!$C$3*'LGE Meters Schedule'!N18)/12))</f>
        <v>865.5437476666666</v>
      </c>
      <c r="AS18" s="21">
        <f>IF(AS$3&lt;'Depr. Rate'!$B$1,('Depr. Rate'!$B$3*'LGE Meters Schedule'!O18)/12,IF(O18=0,N18/2*'Depr. Rate'!$C$3/12,('Depr. Rate'!$C$3*'LGE Meters Schedule'!O18)/12))</f>
        <v>865.5437476666666</v>
      </c>
      <c r="AT18" s="21">
        <f>IF(AT$3&lt;'Depr. Rate'!$B$1,('Depr. Rate'!$B$3*'LGE Meters Schedule'!P18)/12,IF(P18=0,O18/2*'Depr. Rate'!$C$3/12,('Depr. Rate'!$C$3*'LGE Meters Schedule'!P18)/12))</f>
        <v>865.5437476666666</v>
      </c>
      <c r="AU18" s="21">
        <f>IF(AU$3&lt;'Depr. Rate'!$B$1,('Depr. Rate'!$B$3*'LGE Meters Schedule'!Q18)/12,IF(Q18=0,P18/2*'Depr. Rate'!$C$3/12,('Depr. Rate'!$C$3*'LGE Meters Schedule'!Q18)/12))</f>
        <v>865.5437476666666</v>
      </c>
      <c r="AV18" s="21">
        <f>IF(AV$3&lt;'Depr. Rate'!$B$1,('Depr. Rate'!$B$3*'LGE Meters Schedule'!R18)/12,IF(R18=0,Q18/2*'Depr. Rate'!$C$3/12,('Depr. Rate'!$C$3*'LGE Meters Schedule'!R18)/12))</f>
        <v>865.5437476666666</v>
      </c>
      <c r="AW18" s="21">
        <f>IF(AW$3&lt;'Depr. Rate'!$B$1,('Depr. Rate'!$B$3*'LGE Meters Schedule'!S18)/12,IF(S18=0,R18/2*'Depr. Rate'!$C$3/12,('Depr. Rate'!$C$3*'LGE Meters Schedule'!S18)/12))</f>
        <v>865.5437476666666</v>
      </c>
      <c r="AX18" s="21">
        <f>IF(AX$3&lt;'Depr. Rate'!$B$1,('Depr. Rate'!$B$3*'LGE Meters Schedule'!T18)/12,IF(T18=0,S18/2*'Depr. Rate'!$C$3/12,('Depr. Rate'!$C$3*'LGE Meters Schedule'!T18)/12))</f>
        <v>826.32812347781703</v>
      </c>
      <c r="AY18" s="21">
        <f>IF(AY$3&lt;'Depr. Rate'!$B$1,('Depr. Rate'!$B$3*'LGE Meters Schedule'!U18)/12,IF(U18=0,T18/2*'Depr. Rate'!$C$3/12,('Depr. Rate'!$C$3*'LGE Meters Schedule'!U18)/12))</f>
        <v>413.16406173890852</v>
      </c>
      <c r="AZ18" s="21">
        <f>IF(AZ$3&lt;'Depr. Rate'!$B$1,('Depr. Rate'!$B$3*'LGE Meters Schedule'!V18)/12,IF(V18=0,U18/2*'Depr. Rate'!$C$3/12,('Depr. Rate'!$C$3*'LGE Meters Schedule'!V18)/12))</f>
        <v>0</v>
      </c>
      <c r="BA18" s="21">
        <f>IF(BA$3&lt;'Depr. Rate'!$B$1,('Depr. Rate'!$B$3*'LGE Meters Schedule'!W18)/12,IF(W18=0,V18/2*'Depr. Rate'!$C$3/12,('Depr. Rate'!$C$3*'LGE Meters Schedule'!W18)/12))</f>
        <v>0</v>
      </c>
      <c r="BB18" s="21">
        <f>IF(BB$3&lt;'Depr. Rate'!$B$1,('Depr. Rate'!$B$3*'LGE Meters Schedule'!X18)/12,IF(X18=0,W18/2*'Depr. Rate'!$C$3/12,('Depr. Rate'!$C$3*'LGE Meters Schedule'!X18)/12))</f>
        <v>0</v>
      </c>
      <c r="BC18" s="21">
        <f>IF(BC$3&lt;'Depr. Rate'!$B$1,('Depr. Rate'!$B$3*'LGE Meters Schedule'!Y18)/12,IF(Y18=0,X18/2*'Depr. Rate'!$C$3/12,('Depr. Rate'!$C$3*'LGE Meters Schedule'!Y18)/12))</f>
        <v>0</v>
      </c>
      <c r="BD18" s="21">
        <f>IF(BD$3&lt;'Depr. Rate'!$B$1,('Depr. Rate'!$B$3*'LGE Meters Schedule'!Z18)/12,IF(Z18=0,Y18/2*'Depr. Rate'!$C$3/12,('Depr. Rate'!$C$3*'LGE Meters Schedule'!Z18)/12))</f>
        <v>0</v>
      </c>
      <c r="BE18" s="21">
        <f>IF(BE$3&lt;'Depr. Rate'!$B$1,('Depr. Rate'!$B$3*'LGE Meters Schedule'!AA18)/12,IF(AA18=0,Z18/2*'Depr. Rate'!$C$3/12,('Depr. Rate'!$C$3*'LGE Meters Schedule'!AA18)/12))</f>
        <v>0</v>
      </c>
      <c r="BF18" s="21">
        <f>IF(BF$3&lt;'Depr. Rate'!$B$1,('Depr. Rate'!$B$3*'LGE Meters Schedule'!AB18)/12,IF(AB18=0,AA18/2*'Depr. Rate'!$C$3/12,('Depr. Rate'!$C$3*'LGE Meters Schedule'!AB18)/12))</f>
        <v>0</v>
      </c>
      <c r="BG18" s="21">
        <f>IF(BG$3&lt;'Depr. Rate'!$B$1,('Depr. Rate'!$B$3*'LGE Meters Schedule'!AC18)/12,IF(AC18=0,AB18/2*'Depr. Rate'!$C$3/12,('Depr. Rate'!$C$3*'LGE Meters Schedule'!AC18)/12))</f>
        <v>0</v>
      </c>
      <c r="BH18" s="21">
        <f>IF(BH$3&lt;'Depr. Rate'!$B$1,('Depr. Rate'!$B$3*'LGE Meters Schedule'!AD18)/12,IF(AD18=0,AC18/2*'Depr. Rate'!$C$3/12,('Depr. Rate'!$C$3*'LGE Meters Schedule'!AD18)/12))</f>
        <v>0</v>
      </c>
      <c r="BI18" s="21">
        <f>IF(BI$3&lt;'Depr. Rate'!$B$1,('Depr. Rate'!$B$3*'LGE Meters Schedule'!AE18)/12,IF(AE18=0,AD18/2*'Depr. Rate'!$C$3/12,('Depr. Rate'!$C$3*'LGE Meters Schedule'!AE18)/12))</f>
        <v>0</v>
      </c>
      <c r="BJ18" s="21">
        <f>IF(BJ$3&lt;'Depr. Rate'!$B$1,('Depr. Rate'!$B$3*'LGE Meters Schedule'!AF18)/12,IF(AF18=0,AE18/2*'Depr. Rate'!$C$3/12,('Depr. Rate'!$C$3*'LGE Meters Schedule'!AF18)/12))</f>
        <v>0</v>
      </c>
      <c r="BK18" s="21">
        <f>IF(BK$3&lt;'Depr. Rate'!$B$1,('Depr. Rate'!$B$3*'LGE Meters Schedule'!AG18)/12,IF(AG18=0,AF18/2*'Depr. Rate'!$C$3/12,('Depr. Rate'!$C$3*'LGE Meters Schedule'!AG18)/12))</f>
        <v>0</v>
      </c>
      <c r="BL18" s="21">
        <f>IF(BL$3&lt;'Depr. Rate'!$B$1,('Depr. Rate'!$B$3*'LGE Meters Schedule'!AH18)/12,IF(AH18=0,AG18/2*'Depr. Rate'!$C$3/12,('Depr. Rate'!$C$3*'LGE Meters Schedule'!AH18)/12))</f>
        <v>0</v>
      </c>
      <c r="BM18" s="21">
        <f>IF(BM$3&lt;'Depr. Rate'!$B$1,('Depr. Rate'!$B$3*'LGE Meters Schedule'!AI18)/12,IF(AI18=0,AH18/2*'Depr. Rate'!$C$3/12,('Depr. Rate'!$C$3*'LGE Meters Schedule'!AI18)/12))</f>
        <v>0</v>
      </c>
      <c r="BN18" s="21">
        <f>IF(BN$3&lt;'Depr. Rate'!$B$1,('Depr. Rate'!$B$3*'LGE Meters Schedule'!AJ18)/12,IF(AJ18=0,AI18/2*'Depr. Rate'!$C$3/12,('Depr. Rate'!$C$3*'LGE Meters Schedule'!AJ18)/12))</f>
        <v>0</v>
      </c>
      <c r="BO18" s="21">
        <f>IF(BO$3&lt;'Depr. Rate'!$B$1,('Depr. Rate'!$B$3*'LGE Meters Schedule'!AK18)/12,IF(AK18=0,AJ18/2*'Depr. Rate'!$C$3/12,('Depr. Rate'!$C$3*'LGE Meters Schedule'!AK18)/12))</f>
        <v>0</v>
      </c>
      <c r="BQ18" s="6">
        <f>IF(BQ$3=$BQ$3,$G18+AM18,IF(VLOOKUP($D18,'LGE Retirements'!$A$4:$C$49,3,FALSE)='LGE Meters Schedule'!BQ$3,'LGE Meters Schedule'!BP18+AM18-$F18,SUM(BP18,AM18)))</f>
        <v>321276.36866466462</v>
      </c>
      <c r="BR18" s="6">
        <f>IF(BR$3=$BQ$3,$G18+AN18,IF(VLOOKUP($D18,'LGE Retirements'!$A$4:$C$49,3,FALSE)='LGE Meters Schedule'!BR$3,'LGE Meters Schedule'!BQ18+AN18-$F18,SUM(BQ18,AN18)))</f>
        <v>322141.91241233126</v>
      </c>
      <c r="BS18" s="6">
        <f>IF(BS$3=$BQ$3,$G18+AO18,IF(VLOOKUP($D18,'LGE Retirements'!$A$4:$C$49,3,FALSE)='LGE Meters Schedule'!BS$3,'LGE Meters Schedule'!BR18+AO18-$F18,SUM(BR18,AO18)))</f>
        <v>323007.45615999791</v>
      </c>
      <c r="BT18" s="6">
        <f>IF(BT$3=$BQ$3,$G18+AP18,IF(VLOOKUP($D18,'LGE Retirements'!$A$4:$C$49,3,FALSE)='LGE Meters Schedule'!BT$3,'LGE Meters Schedule'!BS18+AP18-$F18,SUM(BS18,AP18)))</f>
        <v>323872.99990766455</v>
      </c>
      <c r="BU18" s="6">
        <f>IF(BU$3=$BQ$3,$G18+AQ18,IF(VLOOKUP($D18,'LGE Retirements'!$A$4:$C$49,3,FALSE)='LGE Meters Schedule'!BU$3,'LGE Meters Schedule'!BT18+AQ18-$F18,SUM(BT18,AQ18)))</f>
        <v>324738.54365533119</v>
      </c>
      <c r="BV18" s="6">
        <f>IF(BV$3=$BQ$3,$G18+AR18,IF(VLOOKUP($D18,'LGE Retirements'!$A$4:$C$49,3,FALSE)='LGE Meters Schedule'!BV$3,'LGE Meters Schedule'!BU18+AR18-$F18,SUM(BU18,AR18)))</f>
        <v>325604.08740299783</v>
      </c>
      <c r="BW18" s="6">
        <f>IF(BW$3=$BQ$3,$G18+AS18,IF(VLOOKUP($D18,'LGE Retirements'!$A$4:$C$49,3,FALSE)='LGE Meters Schedule'!BW$3,'LGE Meters Schedule'!BV18+AS18-$F18,SUM(BV18,AS18)))</f>
        <v>326469.63115066447</v>
      </c>
      <c r="BX18" s="6">
        <f>IF(BX$3=$BQ$3,$G18+AT18,IF(VLOOKUP($D18,'LGE Retirements'!$A$4:$C$49,3,FALSE)='LGE Meters Schedule'!BX$3,'LGE Meters Schedule'!BW18+AT18-$F18,SUM(BW18,AT18)))</f>
        <v>327335.17489833111</v>
      </c>
      <c r="BY18" s="6">
        <f>IF(BY$3=$BQ$3,$G18+AU18,IF(VLOOKUP($D18,'LGE Retirements'!$A$4:$C$49,3,FALSE)='LGE Meters Schedule'!BY$3,'LGE Meters Schedule'!BX18+AU18-$F18,SUM(BX18,AU18)))</f>
        <v>328200.71864599775</v>
      </c>
      <c r="BZ18" s="6">
        <f>IF(BZ$3=$BQ$3,$G18+AV18,IF(VLOOKUP($D18,'LGE Retirements'!$A$4:$C$49,3,FALSE)='LGE Meters Schedule'!BZ$3,'LGE Meters Schedule'!BY18+AV18-$F18,SUM(BY18,AV18)))</f>
        <v>329066.26239366439</v>
      </c>
      <c r="CA18" s="6">
        <f>IF(CA$3=$BQ$3,$G18+AW18,IF(VLOOKUP($D18,'LGE Retirements'!$A$4:$C$49,3,FALSE)='LGE Meters Schedule'!CA$3,'LGE Meters Schedule'!BZ18+AW18-$F18,SUM(BZ18,AW18)))</f>
        <v>329931.80614133104</v>
      </c>
      <c r="CB18" s="6">
        <f>IF(CB$3=$BQ$3,$G18+AX18,IF(VLOOKUP($D18,'LGE Retirements'!$A$4:$C$49,3,FALSE)='LGE Meters Schedule'!CB$3,'LGE Meters Schedule'!CA18+AX18-$F18,SUM(CA18,AX18)))</f>
        <v>330758.13426480885</v>
      </c>
      <c r="CC18" s="6">
        <f>IF(CC$3=$BQ$3,$G18+AY18,IF(VLOOKUP($D18,'LGE Retirements'!$A$4:$C$49,3,FALSE)='LGE Meters Schedule'!CC$3,'LGE Meters Schedule'!CB18+AY18-$F18,SUM(CB18,AY18)))</f>
        <v>-24531.611673452193</v>
      </c>
      <c r="CD18" s="6">
        <f>IF(CD$3=$BQ$3,$G18+AZ18,IF(VLOOKUP($D18,'LGE Retirements'!$A$4:$C$49,3,FALSE)='LGE Meters Schedule'!CD$3,'LGE Meters Schedule'!CC18+AZ18-$F18,SUM(CC18,AZ18)))</f>
        <v>-24531.611673452193</v>
      </c>
      <c r="CE18" s="6">
        <f>IF(CE$3=$BQ$3,$G18+BA18,IF(VLOOKUP($D18,'LGE Retirements'!$A$4:$C$49,3,FALSE)='LGE Meters Schedule'!CE$3,'LGE Meters Schedule'!CD18+BA18-$F18,SUM(CD18,BA18)))</f>
        <v>-24531.611673452193</v>
      </c>
      <c r="CF18" s="6">
        <f>IF(CF$3=$BQ$3,$G18+BB18,IF(VLOOKUP($D18,'LGE Retirements'!$A$4:$C$49,3,FALSE)='LGE Meters Schedule'!CF$3,'LGE Meters Schedule'!CE18+BB18-$F18,SUM(CE18,BB18)))</f>
        <v>-24531.611673452193</v>
      </c>
      <c r="CG18" s="6">
        <f>IF(CG$3=$BQ$3,$G18+BC18,IF(VLOOKUP($D18,'LGE Retirements'!$A$4:$C$49,3,FALSE)='LGE Meters Schedule'!CG$3,'LGE Meters Schedule'!CF18+BC18-$F18,SUM(CF18,BC18)))</f>
        <v>-24531.611673452193</v>
      </c>
      <c r="CH18" s="6">
        <f>IF(CH$3=$BQ$3,$G18+BD18,IF(VLOOKUP($D18,'LGE Retirements'!$A$4:$C$49,3,FALSE)='LGE Meters Schedule'!CH$3,'LGE Meters Schedule'!CG18+BD18-$F18,SUM(CG18,BD18)))</f>
        <v>-24531.611673452193</v>
      </c>
      <c r="CI18" s="6">
        <f>IF(CI$3=$BQ$3,$G18+BE18,IF(VLOOKUP($D18,'LGE Retirements'!$A$4:$C$49,3,FALSE)='LGE Meters Schedule'!CI$3,'LGE Meters Schedule'!CH18+BE18-$F18,SUM(CH18,BE18)))</f>
        <v>-24531.611673452193</v>
      </c>
      <c r="CJ18" s="6">
        <f>IF(CJ$3=$BQ$3,$G18+BF18,IF(VLOOKUP($D18,'LGE Retirements'!$A$4:$C$49,3,FALSE)='LGE Meters Schedule'!CJ$3,'LGE Meters Schedule'!CI18+BF18-$F18,SUM(CI18,BF18)))</f>
        <v>-24531.611673452193</v>
      </c>
      <c r="CK18" s="6">
        <f>IF(CK$3=$BQ$3,$G18+BG18,IF(VLOOKUP($D18,'LGE Retirements'!$A$4:$C$49,3,FALSE)='LGE Meters Schedule'!CK$3,'LGE Meters Schedule'!CJ18+BG18-$F18,SUM(CJ18,BG18)))</f>
        <v>-24531.611673452193</v>
      </c>
      <c r="CL18" s="6">
        <f>IF(CL$3=$BQ$3,$G18+BH18,IF(VLOOKUP($D18,'LGE Retirements'!$A$4:$C$49,3,FALSE)='LGE Meters Schedule'!CL$3,'LGE Meters Schedule'!CK18+BH18-$F18,SUM(CK18,BH18)))</f>
        <v>-24531.611673452193</v>
      </c>
      <c r="CM18" s="6">
        <f>IF(CM$3=$BQ$3,$G18+BI18,IF(VLOOKUP($D18,'LGE Retirements'!$A$4:$C$49,3,FALSE)='LGE Meters Schedule'!CM$3,'LGE Meters Schedule'!CL18+BI18-$F18,SUM(CL18,BI18)))</f>
        <v>-24531.611673452193</v>
      </c>
      <c r="CN18" s="6">
        <f>IF(CN$3=$BQ$3,$G18+BJ18,IF(VLOOKUP($D18,'LGE Retirements'!$A$4:$C$49,3,FALSE)='LGE Meters Schedule'!CN$3,'LGE Meters Schedule'!CM18+BJ18-$F18,SUM(CM18,BJ18)))</f>
        <v>-24531.611673452193</v>
      </c>
      <c r="CO18" s="6">
        <f>IF(CO$3=$BQ$3,$G18+BK18,IF(VLOOKUP($D18,'LGE Retirements'!$A$4:$C$49,3,FALSE)='LGE Meters Schedule'!CO$3,'LGE Meters Schedule'!CN18+BK18-$F18,SUM(CN18,BK18)))</f>
        <v>-24531.611673452193</v>
      </c>
      <c r="CP18" s="6">
        <f>IF(CP$3=$BQ$3,$G18+BL18,IF(VLOOKUP($D18,'LGE Retirements'!$A$4:$C$49,3,FALSE)='LGE Meters Schedule'!CP$3,'LGE Meters Schedule'!CO18+BL18-$F18,SUM(CO18,BL18)))</f>
        <v>-24531.611673452193</v>
      </c>
      <c r="CQ18" s="6">
        <f>IF(CQ$3=$BQ$3,$G18+BM18,IF(VLOOKUP($D18,'LGE Retirements'!$A$4:$C$49,3,FALSE)='LGE Meters Schedule'!CQ$3,'LGE Meters Schedule'!CP18+BM18-$F18,SUM(CP18,BM18)))</f>
        <v>-24531.611673452193</v>
      </c>
      <c r="CR18" s="6">
        <f>IF(CR$3=$BQ$3,$G18+BN18,IF(VLOOKUP($D18,'LGE Retirements'!$A$4:$C$49,3,FALSE)='LGE Meters Schedule'!CR$3,'LGE Meters Schedule'!CQ18+BN18-$F18,SUM(CQ18,BN18)))</f>
        <v>-24531.611673452193</v>
      </c>
      <c r="CS18" s="6">
        <f>IF(CS$3=$BQ$3,$G18+BO18,IF(VLOOKUP($D18,'LGE Retirements'!$A$4:$C$49,3,FALSE)='LGE Meters Schedule'!CS$3,'LGE Meters Schedule'!CR18+BO18-$F18,SUM(CR18,BO18)))</f>
        <v>-24531.611673452193</v>
      </c>
      <c r="CT18" s="6">
        <f>IF(CT$3=$BQ$3,$G18,IF(VLOOKUP($D18,'LGE Retirements'!$A$4:$C$49,3,FALSE)='LGE Meters Schedule'!CT$3,'LGE Meters Schedule'!CS18-$F18,SUM(CS18)))</f>
        <v>-24531.611673452193</v>
      </c>
      <c r="CU18" s="6">
        <f>IF(CU$3=$BQ$3,$G18,IF(VLOOKUP($D18,'LGE Retirements'!$A$4:$C$49,3,FALSE)='LGE Meters Schedule'!CU$3,'LGE Meters Schedule'!CT18-$F18,SUM(CT18)))</f>
        <v>-24531.611673452193</v>
      </c>
      <c r="CV18" s="6">
        <f>IF(CV$3=$BQ$3,$G18,IF(VLOOKUP($D18,'LGE Retirements'!$A$4:$C$49,3,FALSE)='LGE Meters Schedule'!CV$3,'LGE Meters Schedule'!CU18-$F18,SUM(CU18)))</f>
        <v>-24531.611673452193</v>
      </c>
      <c r="CW18" s="6">
        <f>IF(CW$3=$BQ$3,$G18,IF(VLOOKUP($D18,'LGE Retirements'!$A$4:$C$49,3,FALSE)='LGE Meters Schedule'!CW$3,'LGE Meters Schedule'!CV18-$F18,SUM(CV18)))</f>
        <v>-24531.611673452193</v>
      </c>
      <c r="CX18" s="6">
        <f>IF(CX$3=$BQ$3,$G18,IF(VLOOKUP($D18,'LGE Retirements'!$A$4:$C$49,3,FALSE)='LGE Meters Schedule'!CX$3,'LGE Meters Schedule'!CW18-$F18,SUM(CW18)))</f>
        <v>-24531.611673452193</v>
      </c>
      <c r="CY18" s="6">
        <f>IF(CY$3=$BQ$3,$G18,IF(VLOOKUP($D18,'LGE Retirements'!$A$4:$C$49,3,FALSE)='LGE Meters Schedule'!CY$3,'LGE Meters Schedule'!CX18-$F18,SUM(CX18)))</f>
        <v>-24531.611673452193</v>
      </c>
      <c r="CZ18" s="6">
        <f>IF(CZ$3=$BQ$3,$G18,IF(VLOOKUP($D18,'LGE Retirements'!$A$4:$C$49,3,FALSE)='LGE Meters Schedule'!CZ$3,'LGE Meters Schedule'!CY18-$F18,SUM(CY18)))</f>
        <v>-24531.611673452193</v>
      </c>
      <c r="DA18" s="6">
        <f>IF(DA$3=$BQ$3,$G18,IF(VLOOKUP($D18,'LGE Retirements'!$A$4:$C$49,3,FALSE)='LGE Meters Schedule'!DA$3,'LGE Meters Schedule'!CZ18-$F18,SUM(CZ18)))</f>
        <v>-24531.611673452193</v>
      </c>
      <c r="DB18" s="6">
        <f>IF(DB$3=$BQ$3,$G18,IF(VLOOKUP($D18,'LGE Retirements'!$A$4:$C$49,3,FALSE)='LGE Meters Schedule'!DB$3,'LGE Meters Schedule'!DA18-$F18,SUM(DA18)))</f>
        <v>-24531.611673452193</v>
      </c>
      <c r="DC18" s="6">
        <f>IF(DC$3=$BQ$3,$G18,IF(VLOOKUP($D18,'LGE Retirements'!$A$4:$C$49,3,FALSE)='LGE Meters Schedule'!DC$3,'LGE Meters Schedule'!DB18-$F18,SUM(DB18)))</f>
        <v>-24531.611673452193</v>
      </c>
      <c r="DD18" s="6">
        <f>IF(DD$3=$BQ$3,$G18,IF(VLOOKUP($D18,'LGE Retirements'!$A$4:$C$49,3,FALSE)='LGE Meters Schedule'!DD$3,'LGE Meters Schedule'!DC18-$F18,SUM(DC18)))</f>
        <v>-24531.611673452193</v>
      </c>
      <c r="DE18" s="6">
        <f>IF(DE$3=$BQ$3,$G18,IF(VLOOKUP($D18,'LGE Retirements'!$A$4:$C$49,3,FALSE)='LGE Meters Schedule'!DE$3,'LGE Meters Schedule'!DD18-$F18,SUM(DD18)))</f>
        <v>-24531.611673452193</v>
      </c>
      <c r="DG18" s="8">
        <f t="shared" si="0"/>
        <v>34426.541335335351</v>
      </c>
      <c r="DH18" s="8">
        <f t="shared" si="1"/>
        <v>33560.997587668709</v>
      </c>
      <c r="DI18" s="8">
        <f t="shared" si="2"/>
        <v>32695.453840002068</v>
      </c>
      <c r="DJ18" s="8">
        <f t="shared" si="3"/>
        <v>31829.910092335427</v>
      </c>
      <c r="DK18" s="8">
        <f t="shared" si="4"/>
        <v>30964.366344668786</v>
      </c>
      <c r="DL18" s="8">
        <f t="shared" si="5"/>
        <v>30098.822597002145</v>
      </c>
      <c r="DM18" s="8">
        <f t="shared" si="6"/>
        <v>29233.278849335504</v>
      </c>
      <c r="DN18" s="8">
        <f t="shared" si="7"/>
        <v>28367.735101668863</v>
      </c>
      <c r="DO18" s="8">
        <f t="shared" si="8"/>
        <v>27502.191354002221</v>
      </c>
      <c r="DP18" s="8">
        <f t="shared" si="9"/>
        <v>26636.64760633558</v>
      </c>
      <c r="DQ18" s="8">
        <f t="shared" si="10"/>
        <v>25771.103858668939</v>
      </c>
      <c r="DR18" s="8">
        <f t="shared" si="11"/>
        <v>24944.775735191128</v>
      </c>
      <c r="DS18" s="8">
        <f t="shared" si="12"/>
        <v>24531.611673452193</v>
      </c>
      <c r="DT18" s="8">
        <f t="shared" si="13"/>
        <v>24531.611673452193</v>
      </c>
      <c r="DU18" s="8">
        <f t="shared" si="14"/>
        <v>24531.611673452193</v>
      </c>
      <c r="DV18" s="8">
        <f t="shared" si="15"/>
        <v>24531.611673452193</v>
      </c>
      <c r="DW18" s="8">
        <f t="shared" si="16"/>
        <v>24531.611673452193</v>
      </c>
      <c r="DX18" s="8">
        <f t="shared" si="17"/>
        <v>24531.611673452193</v>
      </c>
      <c r="DY18" s="8">
        <f t="shared" si="18"/>
        <v>24531.611673452193</v>
      </c>
      <c r="DZ18" s="8">
        <f t="shared" si="19"/>
        <v>24531.611673452193</v>
      </c>
      <c r="EA18" s="8">
        <f t="shared" si="20"/>
        <v>24531.611673452193</v>
      </c>
      <c r="EB18" s="8">
        <f t="shared" si="21"/>
        <v>24531.611673452193</v>
      </c>
      <c r="EC18" s="8">
        <f t="shared" si="22"/>
        <v>24531.611673452193</v>
      </c>
      <c r="ED18" s="8">
        <f t="shared" si="23"/>
        <v>24531.611673452193</v>
      </c>
      <c r="EE18" s="8">
        <f t="shared" si="24"/>
        <v>24531.611673452193</v>
      </c>
      <c r="EF18" s="8">
        <f t="shared" si="25"/>
        <v>24531.611673452193</v>
      </c>
      <c r="EG18" s="8">
        <f t="shared" si="26"/>
        <v>24531.611673452193</v>
      </c>
      <c r="EH18" s="8">
        <f t="shared" si="27"/>
        <v>24531.611673452193</v>
      </c>
      <c r="EI18" s="8">
        <f t="shared" si="28"/>
        <v>24531.611673452193</v>
      </c>
      <c r="EJ18" s="8">
        <f t="shared" si="30"/>
        <v>24531.611673452193</v>
      </c>
      <c r="EK18" s="8">
        <f t="shared" si="31"/>
        <v>24531.611673452193</v>
      </c>
      <c r="EL18" s="8">
        <f t="shared" si="32"/>
        <v>24531.611673452193</v>
      </c>
      <c r="EM18" s="8">
        <f t="shared" si="33"/>
        <v>24531.611673452193</v>
      </c>
      <c r="EN18" s="8">
        <f t="shared" si="34"/>
        <v>24531.611673452193</v>
      </c>
      <c r="EO18" s="8">
        <f t="shared" si="35"/>
        <v>24531.611673452193</v>
      </c>
      <c r="EP18" s="8">
        <f t="shared" si="36"/>
        <v>24531.611673452193</v>
      </c>
      <c r="EQ18" s="8">
        <f t="shared" si="37"/>
        <v>24531.611673452193</v>
      </c>
      <c r="ER18" s="8">
        <f t="shared" si="38"/>
        <v>24531.611673452193</v>
      </c>
      <c r="ES18" s="8">
        <f t="shared" si="39"/>
        <v>24531.611673452193</v>
      </c>
      <c r="ET18" s="8">
        <f t="shared" si="40"/>
        <v>24531.611673452193</v>
      </c>
      <c r="EU18" s="8">
        <f t="shared" si="41"/>
        <v>24531.611673452193</v>
      </c>
    </row>
    <row r="19" spans="1:151" x14ac:dyDescent="0.25">
      <c r="A19" s="4" t="s">
        <v>33</v>
      </c>
      <c r="B19" s="4" t="s">
        <v>2</v>
      </c>
      <c r="C19" s="4" t="s">
        <v>5</v>
      </c>
      <c r="D19" s="7">
        <v>1980</v>
      </c>
      <c r="E19" s="24">
        <f>IFERROR(VLOOKUP(D19,'LGE Retirements'!$A$4:$C$49,3,FALSE),"N/A")</f>
        <v>42948</v>
      </c>
      <c r="F19" s="5">
        <v>37039.69</v>
      </c>
      <c r="G19" s="5">
        <v>33364.690852739703</v>
      </c>
      <c r="H19" s="5"/>
      <c r="I19" s="6">
        <f>IF(I$3=$I$3,F19,IF(VLOOKUP($D19,'LGE Retirements'!$A$4:$C$49,3,FALSE)='LGE Meters Schedule'!I$3,'LGE Meters Schedule'!G19-'LGE Meters Schedule'!$F19,G19))</f>
        <v>37039.69</v>
      </c>
      <c r="J19" s="6">
        <f>IF(J$3=$I$3,G19,IF(VLOOKUP($D19,'LGE Retirements'!$A$4:$C$49,3,FALSE)='LGE Meters Schedule'!J$3,'LGE Meters Schedule'!I19-'LGE Meters Schedule'!$F19,I19))</f>
        <v>37039.69</v>
      </c>
      <c r="K19" s="6">
        <f>IF(K$3=$I$3,I19,IF(VLOOKUP($D19,'LGE Retirements'!$A$4:$C$49,3,FALSE)='LGE Meters Schedule'!K$3,'LGE Meters Schedule'!J19-'LGE Meters Schedule'!$F19,J19))</f>
        <v>37039.69</v>
      </c>
      <c r="L19" s="6">
        <f>IF(L$3=$I$3,J19,IF(VLOOKUP($D19,'LGE Retirements'!$A$4:$C$49,3,FALSE)='LGE Meters Schedule'!L$3,'LGE Meters Schedule'!K19-'LGE Meters Schedule'!$F19,K19))</f>
        <v>37039.69</v>
      </c>
      <c r="M19" s="6">
        <f>IF(M$3=$I$3,K19,IF(VLOOKUP($D19,'LGE Retirements'!$A$4:$C$49,3,FALSE)='LGE Meters Schedule'!M$3,'LGE Meters Schedule'!L19-'LGE Meters Schedule'!$F19,L19))</f>
        <v>37039.69</v>
      </c>
      <c r="N19" s="6">
        <f>IF(N$3=$I$3,L19,IF(VLOOKUP($D19,'LGE Retirements'!$A$4:$C$49,3,FALSE)='LGE Meters Schedule'!N$3,'LGE Meters Schedule'!M19-'LGE Meters Schedule'!$F19,M19))</f>
        <v>37039.69</v>
      </c>
      <c r="O19" s="6">
        <f>IF(O$3=$I$3,M19,IF(VLOOKUP($D19,'LGE Retirements'!$A$4:$C$49,3,FALSE)='LGE Meters Schedule'!O$3,'LGE Meters Schedule'!N19-'LGE Meters Schedule'!$F19,N19))</f>
        <v>37039.69</v>
      </c>
      <c r="P19" s="6">
        <f>IF(P$3=$I$3,N19,IF(VLOOKUP($D19,'LGE Retirements'!$A$4:$C$49,3,FALSE)='LGE Meters Schedule'!P$3,'LGE Meters Schedule'!O19-'LGE Meters Schedule'!$F19,O19))</f>
        <v>37039.69</v>
      </c>
      <c r="Q19" s="6">
        <f>IF(Q$3=$I$3,O19,IF(VLOOKUP($D19,'LGE Retirements'!$A$4:$C$49,3,FALSE)='LGE Meters Schedule'!Q$3,'LGE Meters Schedule'!P19-'LGE Meters Schedule'!$F19,P19))</f>
        <v>37039.69</v>
      </c>
      <c r="R19" s="6">
        <f>IF(R$3=$I$3,P19,IF(VLOOKUP($D19,'LGE Retirements'!$A$4:$C$49,3,FALSE)='LGE Meters Schedule'!R$3,'LGE Meters Schedule'!Q19-'LGE Meters Schedule'!$F19,Q19))</f>
        <v>37039.69</v>
      </c>
      <c r="S19" s="6">
        <f>IF(S$3=$I$3,Q19,IF(VLOOKUP($D19,'LGE Retirements'!$A$4:$C$49,3,FALSE)='LGE Meters Schedule'!S$3,'LGE Meters Schedule'!R19-'LGE Meters Schedule'!$F19,R19))</f>
        <v>37039.69</v>
      </c>
      <c r="T19" s="6">
        <f>IF(T$3=$I$3,R19,IF(VLOOKUP($D19,'LGE Retirements'!$A$4:$C$49,3,FALSE)='LGE Meters Schedule'!T$3,'LGE Meters Schedule'!S19-'LGE Meters Schedule'!$F19,S19))</f>
        <v>37039.69</v>
      </c>
      <c r="U19" s="6">
        <f>IF(U$3=$I$3,S19,IF(VLOOKUP($D19,'LGE Retirements'!$A$4:$C$49,3,FALSE)='LGE Meters Schedule'!U$3,'LGE Meters Schedule'!T19-'LGE Meters Schedule'!$F19,T19))</f>
        <v>0</v>
      </c>
      <c r="V19" s="6">
        <f>IF(V$3=$I$3,T19,IF(VLOOKUP($D19,'LGE Retirements'!$A$4:$C$49,3,FALSE)='LGE Meters Schedule'!V$3,'LGE Meters Schedule'!U19-'LGE Meters Schedule'!$F19,U19))</f>
        <v>0</v>
      </c>
      <c r="W19" s="6">
        <f>IF(W$3=$I$3,U19,IF(VLOOKUP($D19,'LGE Retirements'!$A$4:$C$49,3,FALSE)='LGE Meters Schedule'!W$3,'LGE Meters Schedule'!V19-'LGE Meters Schedule'!$F19,V19))</f>
        <v>0</v>
      </c>
      <c r="X19" s="6">
        <f>IF(X$3=$I$3,V19,IF(VLOOKUP($D19,'LGE Retirements'!$A$4:$C$49,3,FALSE)='LGE Meters Schedule'!X$3,'LGE Meters Schedule'!W19-'LGE Meters Schedule'!$F19,W19))</f>
        <v>0</v>
      </c>
      <c r="Y19" s="6">
        <f>IF(Y$3=$I$3,W19,IF(VLOOKUP($D19,'LGE Retirements'!$A$4:$C$49,3,FALSE)='LGE Meters Schedule'!Y$3,'LGE Meters Schedule'!X19-'LGE Meters Schedule'!$F19,X19))</f>
        <v>0</v>
      </c>
      <c r="Z19" s="6">
        <f>IF(Z$3=$I$3,X19,IF(VLOOKUP($D19,'LGE Retirements'!$A$4:$C$49,3,FALSE)='LGE Meters Schedule'!Z$3,'LGE Meters Schedule'!Y19-'LGE Meters Schedule'!$F19,Y19))</f>
        <v>0</v>
      </c>
      <c r="AA19" s="6">
        <f>IF(AA$3=$I$3,Y19,IF(VLOOKUP($D19,'LGE Retirements'!$A$4:$C$49,3,FALSE)='LGE Meters Schedule'!AA$3,'LGE Meters Schedule'!Z19-'LGE Meters Schedule'!$F19,Z19))</f>
        <v>0</v>
      </c>
      <c r="AB19" s="6">
        <f>IF(AB$3=$I$3,Z19,IF(VLOOKUP($D19,'LGE Retirements'!$A$4:$C$49,3,FALSE)='LGE Meters Schedule'!AB$3,'LGE Meters Schedule'!AA19-'LGE Meters Schedule'!$F19,AA19))</f>
        <v>0</v>
      </c>
      <c r="AC19" s="6">
        <f>IF(AC$3=$I$3,AA19,IF(VLOOKUP($D19,'LGE Retirements'!$A$4:$C$49,3,FALSE)='LGE Meters Schedule'!AC$3,'LGE Meters Schedule'!AB19-'LGE Meters Schedule'!$F19,AB19))</f>
        <v>0</v>
      </c>
      <c r="AD19" s="6">
        <f>IF(AD$3=$I$3,AB19,IF(VLOOKUP($D19,'LGE Retirements'!$A$4:$C$49,3,FALSE)='LGE Meters Schedule'!AD$3,'LGE Meters Schedule'!AC19-'LGE Meters Schedule'!$F19,AC19))</f>
        <v>0</v>
      </c>
      <c r="AE19" s="6">
        <f>IF(AE$3=$I$3,AC19,IF(VLOOKUP($D19,'LGE Retirements'!$A$4:$C$49,3,FALSE)='LGE Meters Schedule'!AE$3,'LGE Meters Schedule'!AD19-'LGE Meters Schedule'!$F19,AD19))</f>
        <v>0</v>
      </c>
      <c r="AF19" s="6">
        <f>IF(AF$3=$I$3,AD19,IF(VLOOKUP($D19,'LGE Retirements'!$A$4:$C$49,3,FALSE)='LGE Meters Schedule'!AF$3,'LGE Meters Schedule'!AE19-'LGE Meters Schedule'!$F19,AE19))</f>
        <v>0</v>
      </c>
      <c r="AG19" s="6">
        <f>IF(AG$3=$I$3,AE19,IF(VLOOKUP($D19,'LGE Retirements'!$A$4:$C$49,3,FALSE)='LGE Meters Schedule'!AG$3,'LGE Meters Schedule'!AF19-'LGE Meters Schedule'!$F19,AF19))</f>
        <v>0</v>
      </c>
      <c r="AH19" s="6">
        <f>IF(AH$3=$I$3,AF19,IF(VLOOKUP($D19,'LGE Retirements'!$A$4:$C$49,3,FALSE)='LGE Meters Schedule'!AH$3,'LGE Meters Schedule'!AG19-'LGE Meters Schedule'!$F19,AG19))</f>
        <v>0</v>
      </c>
      <c r="AI19" s="6">
        <f>IF(AI$3=$I$3,AG19,IF(VLOOKUP($D19,'LGE Retirements'!$A$4:$C$49,3,FALSE)='LGE Meters Schedule'!AI$3,'LGE Meters Schedule'!AH19-'LGE Meters Schedule'!$F19,AH19))</f>
        <v>0</v>
      </c>
      <c r="AJ19" s="6">
        <f>IF(AJ$3=$I$3,AH19,IF(VLOOKUP($D19,'LGE Retirements'!$A$4:$C$49,3,FALSE)='LGE Meters Schedule'!AJ$3,'LGE Meters Schedule'!AI19-'LGE Meters Schedule'!$F19,AI19))</f>
        <v>0</v>
      </c>
      <c r="AK19" s="6">
        <f>IF(AK$3=$I$3,AI19,IF(VLOOKUP($D19,'LGE Retirements'!$A$4:$C$49,3,FALSE)='LGE Meters Schedule'!AK$3,'LGE Meters Schedule'!AJ19-'LGE Meters Schedule'!$F19,AJ19))</f>
        <v>0</v>
      </c>
      <c r="AM19" s="21">
        <f>IF(AM$3&lt;'Depr. Rate'!$B$1,('Depr. Rate'!$B$3*'LGE Meters Schedule'!I19)/12,IF(I19=0,H19/2*'Depr. Rate'!$C$3/12,('Depr. Rate'!$C$3*'LGE Meters Schedule'!I19)/12))</f>
        <v>90.129912333333337</v>
      </c>
      <c r="AN19" s="21">
        <f>IF(AN$3&lt;'Depr. Rate'!$B$1,('Depr. Rate'!$B$3*'LGE Meters Schedule'!J19)/12,IF(J19=0,I19/2*'Depr. Rate'!$C$3/12,('Depr. Rate'!$C$3*'LGE Meters Schedule'!J19)/12))</f>
        <v>90.129912333333337</v>
      </c>
      <c r="AO19" s="21">
        <f>IF(AO$3&lt;'Depr. Rate'!$B$1,('Depr. Rate'!$B$3*'LGE Meters Schedule'!K19)/12,IF(K19=0,J19/2*'Depr. Rate'!$C$3/12,('Depr. Rate'!$C$3*'LGE Meters Schedule'!K19)/12))</f>
        <v>90.129912333333337</v>
      </c>
      <c r="AP19" s="21">
        <f>IF(AP$3&lt;'Depr. Rate'!$B$1,('Depr. Rate'!$B$3*'LGE Meters Schedule'!L19)/12,IF(L19=0,K19/2*'Depr. Rate'!$C$3/12,('Depr. Rate'!$C$3*'LGE Meters Schedule'!L19)/12))</f>
        <v>90.129912333333337</v>
      </c>
      <c r="AQ19" s="21">
        <f>IF(AQ$3&lt;'Depr. Rate'!$B$1,('Depr. Rate'!$B$3*'LGE Meters Schedule'!M19)/12,IF(M19=0,L19/2*'Depr. Rate'!$C$3/12,('Depr. Rate'!$C$3*'LGE Meters Schedule'!M19)/12))</f>
        <v>90.129912333333337</v>
      </c>
      <c r="AR19" s="21">
        <f>IF(AR$3&lt;'Depr. Rate'!$B$1,('Depr. Rate'!$B$3*'LGE Meters Schedule'!N19)/12,IF(N19=0,M19/2*'Depr. Rate'!$C$3/12,('Depr. Rate'!$C$3*'LGE Meters Schedule'!N19)/12))</f>
        <v>90.129912333333337</v>
      </c>
      <c r="AS19" s="21">
        <f>IF(AS$3&lt;'Depr. Rate'!$B$1,('Depr. Rate'!$B$3*'LGE Meters Schedule'!O19)/12,IF(O19=0,N19/2*'Depr. Rate'!$C$3/12,('Depr. Rate'!$C$3*'LGE Meters Schedule'!O19)/12))</f>
        <v>90.129912333333337</v>
      </c>
      <c r="AT19" s="21">
        <f>IF(AT$3&lt;'Depr. Rate'!$B$1,('Depr. Rate'!$B$3*'LGE Meters Schedule'!P19)/12,IF(P19=0,O19/2*'Depr. Rate'!$C$3/12,('Depr. Rate'!$C$3*'LGE Meters Schedule'!P19)/12))</f>
        <v>90.129912333333337</v>
      </c>
      <c r="AU19" s="21">
        <f>IF(AU$3&lt;'Depr. Rate'!$B$1,('Depr. Rate'!$B$3*'LGE Meters Schedule'!Q19)/12,IF(Q19=0,P19/2*'Depr. Rate'!$C$3/12,('Depr. Rate'!$C$3*'LGE Meters Schedule'!Q19)/12))</f>
        <v>90.129912333333337</v>
      </c>
      <c r="AV19" s="21">
        <f>IF(AV$3&lt;'Depr. Rate'!$B$1,('Depr. Rate'!$B$3*'LGE Meters Schedule'!R19)/12,IF(R19=0,Q19/2*'Depr. Rate'!$C$3/12,('Depr. Rate'!$C$3*'LGE Meters Schedule'!R19)/12))</f>
        <v>90.129912333333337</v>
      </c>
      <c r="AW19" s="21">
        <f>IF(AW$3&lt;'Depr. Rate'!$B$1,('Depr. Rate'!$B$3*'LGE Meters Schedule'!S19)/12,IF(S19=0,R19/2*'Depr. Rate'!$C$3/12,('Depr. Rate'!$C$3*'LGE Meters Schedule'!S19)/12))</f>
        <v>90.129912333333337</v>
      </c>
      <c r="AX19" s="21">
        <f>IF(AX$3&lt;'Depr. Rate'!$B$1,('Depr. Rate'!$B$3*'LGE Meters Schedule'!T19)/12,IF(T19=0,S19/2*'Depr. Rate'!$C$3/12,('Depr. Rate'!$C$3*'LGE Meters Schedule'!T19)/12))</f>
        <v>86.046351242670653</v>
      </c>
      <c r="AY19" s="21">
        <f>IF(AY$3&lt;'Depr. Rate'!$B$1,('Depr. Rate'!$B$3*'LGE Meters Schedule'!U19)/12,IF(U19=0,T19/2*'Depr. Rate'!$C$3/12,('Depr. Rate'!$C$3*'LGE Meters Schedule'!U19)/12))</f>
        <v>43.023175621335326</v>
      </c>
      <c r="AZ19" s="21">
        <f>IF(AZ$3&lt;'Depr. Rate'!$B$1,('Depr. Rate'!$B$3*'LGE Meters Schedule'!V19)/12,IF(V19=0,U19/2*'Depr. Rate'!$C$3/12,('Depr. Rate'!$C$3*'LGE Meters Schedule'!V19)/12))</f>
        <v>0</v>
      </c>
      <c r="BA19" s="21">
        <f>IF(BA$3&lt;'Depr. Rate'!$B$1,('Depr. Rate'!$B$3*'LGE Meters Schedule'!W19)/12,IF(W19=0,V19/2*'Depr. Rate'!$C$3/12,('Depr. Rate'!$C$3*'LGE Meters Schedule'!W19)/12))</f>
        <v>0</v>
      </c>
      <c r="BB19" s="21">
        <f>IF(BB$3&lt;'Depr. Rate'!$B$1,('Depr. Rate'!$B$3*'LGE Meters Schedule'!X19)/12,IF(X19=0,W19/2*'Depr. Rate'!$C$3/12,('Depr. Rate'!$C$3*'LGE Meters Schedule'!X19)/12))</f>
        <v>0</v>
      </c>
      <c r="BC19" s="21">
        <f>IF(BC$3&lt;'Depr. Rate'!$B$1,('Depr. Rate'!$B$3*'LGE Meters Schedule'!Y19)/12,IF(Y19=0,X19/2*'Depr. Rate'!$C$3/12,('Depr. Rate'!$C$3*'LGE Meters Schedule'!Y19)/12))</f>
        <v>0</v>
      </c>
      <c r="BD19" s="21">
        <f>IF(BD$3&lt;'Depr. Rate'!$B$1,('Depr. Rate'!$B$3*'LGE Meters Schedule'!Z19)/12,IF(Z19=0,Y19/2*'Depr. Rate'!$C$3/12,('Depr. Rate'!$C$3*'LGE Meters Schedule'!Z19)/12))</f>
        <v>0</v>
      </c>
      <c r="BE19" s="21">
        <f>IF(BE$3&lt;'Depr. Rate'!$B$1,('Depr. Rate'!$B$3*'LGE Meters Schedule'!AA19)/12,IF(AA19=0,Z19/2*'Depr. Rate'!$C$3/12,('Depr. Rate'!$C$3*'LGE Meters Schedule'!AA19)/12))</f>
        <v>0</v>
      </c>
      <c r="BF19" s="21">
        <f>IF(BF$3&lt;'Depr. Rate'!$B$1,('Depr. Rate'!$B$3*'LGE Meters Schedule'!AB19)/12,IF(AB19=0,AA19/2*'Depr. Rate'!$C$3/12,('Depr. Rate'!$C$3*'LGE Meters Schedule'!AB19)/12))</f>
        <v>0</v>
      </c>
      <c r="BG19" s="21">
        <f>IF(BG$3&lt;'Depr. Rate'!$B$1,('Depr. Rate'!$B$3*'LGE Meters Schedule'!AC19)/12,IF(AC19=0,AB19/2*'Depr. Rate'!$C$3/12,('Depr. Rate'!$C$3*'LGE Meters Schedule'!AC19)/12))</f>
        <v>0</v>
      </c>
      <c r="BH19" s="21">
        <f>IF(BH$3&lt;'Depr. Rate'!$B$1,('Depr. Rate'!$B$3*'LGE Meters Schedule'!AD19)/12,IF(AD19=0,AC19/2*'Depr. Rate'!$C$3/12,('Depr. Rate'!$C$3*'LGE Meters Schedule'!AD19)/12))</f>
        <v>0</v>
      </c>
      <c r="BI19" s="21">
        <f>IF(BI$3&lt;'Depr. Rate'!$B$1,('Depr. Rate'!$B$3*'LGE Meters Schedule'!AE19)/12,IF(AE19=0,AD19/2*'Depr. Rate'!$C$3/12,('Depr. Rate'!$C$3*'LGE Meters Schedule'!AE19)/12))</f>
        <v>0</v>
      </c>
      <c r="BJ19" s="21">
        <f>IF(BJ$3&lt;'Depr. Rate'!$B$1,('Depr. Rate'!$B$3*'LGE Meters Schedule'!AF19)/12,IF(AF19=0,AE19/2*'Depr. Rate'!$C$3/12,('Depr. Rate'!$C$3*'LGE Meters Schedule'!AF19)/12))</f>
        <v>0</v>
      </c>
      <c r="BK19" s="21">
        <f>IF(BK$3&lt;'Depr. Rate'!$B$1,('Depr. Rate'!$B$3*'LGE Meters Schedule'!AG19)/12,IF(AG19=0,AF19/2*'Depr. Rate'!$C$3/12,('Depr. Rate'!$C$3*'LGE Meters Schedule'!AG19)/12))</f>
        <v>0</v>
      </c>
      <c r="BL19" s="21">
        <f>IF(BL$3&lt;'Depr. Rate'!$B$1,('Depr. Rate'!$B$3*'LGE Meters Schedule'!AH19)/12,IF(AH19=0,AG19/2*'Depr. Rate'!$C$3/12,('Depr. Rate'!$C$3*'LGE Meters Schedule'!AH19)/12))</f>
        <v>0</v>
      </c>
      <c r="BM19" s="21">
        <f>IF(BM$3&lt;'Depr. Rate'!$B$1,('Depr. Rate'!$B$3*'LGE Meters Schedule'!AI19)/12,IF(AI19=0,AH19/2*'Depr. Rate'!$C$3/12,('Depr. Rate'!$C$3*'LGE Meters Schedule'!AI19)/12))</f>
        <v>0</v>
      </c>
      <c r="BN19" s="21">
        <f>IF(BN$3&lt;'Depr. Rate'!$B$1,('Depr. Rate'!$B$3*'LGE Meters Schedule'!AJ19)/12,IF(AJ19=0,AI19/2*'Depr. Rate'!$C$3/12,('Depr. Rate'!$C$3*'LGE Meters Schedule'!AJ19)/12))</f>
        <v>0</v>
      </c>
      <c r="BO19" s="21">
        <f>IF(BO$3&lt;'Depr. Rate'!$B$1,('Depr. Rate'!$B$3*'LGE Meters Schedule'!AK19)/12,IF(AK19=0,AJ19/2*'Depr. Rate'!$C$3/12,('Depr. Rate'!$C$3*'LGE Meters Schedule'!AK19)/12))</f>
        <v>0</v>
      </c>
      <c r="BQ19" s="6">
        <f>IF(BQ$3=$BQ$3,$G19+AM19,IF(VLOOKUP($D19,'LGE Retirements'!$A$4:$C$49,3,FALSE)='LGE Meters Schedule'!BQ$3,'LGE Meters Schedule'!BP19+AM19-$F19,SUM(BP19,AM19)))</f>
        <v>33454.820765073033</v>
      </c>
      <c r="BR19" s="6">
        <f>IF(BR$3=$BQ$3,$G19+AN19,IF(VLOOKUP($D19,'LGE Retirements'!$A$4:$C$49,3,FALSE)='LGE Meters Schedule'!BR$3,'LGE Meters Schedule'!BQ19+AN19-$F19,SUM(BQ19,AN19)))</f>
        <v>33544.950677406363</v>
      </c>
      <c r="BS19" s="6">
        <f>IF(BS$3=$BQ$3,$G19+AO19,IF(VLOOKUP($D19,'LGE Retirements'!$A$4:$C$49,3,FALSE)='LGE Meters Schedule'!BS$3,'LGE Meters Schedule'!BR19+AO19-$F19,SUM(BR19,AO19)))</f>
        <v>33635.080589739693</v>
      </c>
      <c r="BT19" s="6">
        <f>IF(BT$3=$BQ$3,$G19+AP19,IF(VLOOKUP($D19,'LGE Retirements'!$A$4:$C$49,3,FALSE)='LGE Meters Schedule'!BT$3,'LGE Meters Schedule'!BS19+AP19-$F19,SUM(BS19,AP19)))</f>
        <v>33725.210502073023</v>
      </c>
      <c r="BU19" s="6">
        <f>IF(BU$3=$BQ$3,$G19+AQ19,IF(VLOOKUP($D19,'LGE Retirements'!$A$4:$C$49,3,FALSE)='LGE Meters Schedule'!BU$3,'LGE Meters Schedule'!BT19+AQ19-$F19,SUM(BT19,AQ19)))</f>
        <v>33815.340414406353</v>
      </c>
      <c r="BV19" s="6">
        <f>IF(BV$3=$BQ$3,$G19+AR19,IF(VLOOKUP($D19,'LGE Retirements'!$A$4:$C$49,3,FALSE)='LGE Meters Schedule'!BV$3,'LGE Meters Schedule'!BU19+AR19-$F19,SUM(BU19,AR19)))</f>
        <v>33905.470326739684</v>
      </c>
      <c r="BW19" s="6">
        <f>IF(BW$3=$BQ$3,$G19+AS19,IF(VLOOKUP($D19,'LGE Retirements'!$A$4:$C$49,3,FALSE)='LGE Meters Schedule'!BW$3,'LGE Meters Schedule'!BV19+AS19-$F19,SUM(BV19,AS19)))</f>
        <v>33995.600239073014</v>
      </c>
      <c r="BX19" s="6">
        <f>IF(BX$3=$BQ$3,$G19+AT19,IF(VLOOKUP($D19,'LGE Retirements'!$A$4:$C$49,3,FALSE)='LGE Meters Schedule'!BX$3,'LGE Meters Schedule'!BW19+AT19-$F19,SUM(BW19,AT19)))</f>
        <v>34085.730151406344</v>
      </c>
      <c r="BY19" s="6">
        <f>IF(BY$3=$BQ$3,$G19+AU19,IF(VLOOKUP($D19,'LGE Retirements'!$A$4:$C$49,3,FALSE)='LGE Meters Schedule'!BY$3,'LGE Meters Schedule'!BX19+AU19-$F19,SUM(BX19,AU19)))</f>
        <v>34175.860063739674</v>
      </c>
      <c r="BZ19" s="6">
        <f>IF(BZ$3=$BQ$3,$G19+AV19,IF(VLOOKUP($D19,'LGE Retirements'!$A$4:$C$49,3,FALSE)='LGE Meters Schedule'!BZ$3,'LGE Meters Schedule'!BY19+AV19-$F19,SUM(BY19,AV19)))</f>
        <v>34265.989976073004</v>
      </c>
      <c r="CA19" s="6">
        <f>IF(CA$3=$BQ$3,$G19+AW19,IF(VLOOKUP($D19,'LGE Retirements'!$A$4:$C$49,3,FALSE)='LGE Meters Schedule'!CA$3,'LGE Meters Schedule'!BZ19+AW19-$F19,SUM(BZ19,AW19)))</f>
        <v>34356.119888406334</v>
      </c>
      <c r="CB19" s="6">
        <f>IF(CB$3=$BQ$3,$G19+AX19,IF(VLOOKUP($D19,'LGE Retirements'!$A$4:$C$49,3,FALSE)='LGE Meters Schedule'!CB$3,'LGE Meters Schedule'!CA19+AX19-$F19,SUM(CA19,AX19)))</f>
        <v>34442.166239649006</v>
      </c>
      <c r="CC19" s="6">
        <f>IF(CC$3=$BQ$3,$G19+AY19,IF(VLOOKUP($D19,'LGE Retirements'!$A$4:$C$49,3,FALSE)='LGE Meters Schedule'!CC$3,'LGE Meters Schedule'!CB19+AY19-$F19,SUM(CB19,AY19)))</f>
        <v>-2554.5005847296634</v>
      </c>
      <c r="CD19" s="6">
        <f>IF(CD$3=$BQ$3,$G19+AZ19,IF(VLOOKUP($D19,'LGE Retirements'!$A$4:$C$49,3,FALSE)='LGE Meters Schedule'!CD$3,'LGE Meters Schedule'!CC19+AZ19-$F19,SUM(CC19,AZ19)))</f>
        <v>-2554.5005847296634</v>
      </c>
      <c r="CE19" s="6">
        <f>IF(CE$3=$BQ$3,$G19+BA19,IF(VLOOKUP($D19,'LGE Retirements'!$A$4:$C$49,3,FALSE)='LGE Meters Schedule'!CE$3,'LGE Meters Schedule'!CD19+BA19-$F19,SUM(CD19,BA19)))</f>
        <v>-2554.5005847296634</v>
      </c>
      <c r="CF19" s="6">
        <f>IF(CF$3=$BQ$3,$G19+BB19,IF(VLOOKUP($D19,'LGE Retirements'!$A$4:$C$49,3,FALSE)='LGE Meters Schedule'!CF$3,'LGE Meters Schedule'!CE19+BB19-$F19,SUM(CE19,BB19)))</f>
        <v>-2554.5005847296634</v>
      </c>
      <c r="CG19" s="6">
        <f>IF(CG$3=$BQ$3,$G19+BC19,IF(VLOOKUP($D19,'LGE Retirements'!$A$4:$C$49,3,FALSE)='LGE Meters Schedule'!CG$3,'LGE Meters Schedule'!CF19+BC19-$F19,SUM(CF19,BC19)))</f>
        <v>-2554.5005847296634</v>
      </c>
      <c r="CH19" s="6">
        <f>IF(CH$3=$BQ$3,$G19+BD19,IF(VLOOKUP($D19,'LGE Retirements'!$A$4:$C$49,3,FALSE)='LGE Meters Schedule'!CH$3,'LGE Meters Schedule'!CG19+BD19-$F19,SUM(CG19,BD19)))</f>
        <v>-2554.5005847296634</v>
      </c>
      <c r="CI19" s="6">
        <f>IF(CI$3=$BQ$3,$G19+BE19,IF(VLOOKUP($D19,'LGE Retirements'!$A$4:$C$49,3,FALSE)='LGE Meters Schedule'!CI$3,'LGE Meters Schedule'!CH19+BE19-$F19,SUM(CH19,BE19)))</f>
        <v>-2554.5005847296634</v>
      </c>
      <c r="CJ19" s="6">
        <f>IF(CJ$3=$BQ$3,$G19+BF19,IF(VLOOKUP($D19,'LGE Retirements'!$A$4:$C$49,3,FALSE)='LGE Meters Schedule'!CJ$3,'LGE Meters Schedule'!CI19+BF19-$F19,SUM(CI19,BF19)))</f>
        <v>-2554.5005847296634</v>
      </c>
      <c r="CK19" s="6">
        <f>IF(CK$3=$BQ$3,$G19+BG19,IF(VLOOKUP($D19,'LGE Retirements'!$A$4:$C$49,3,FALSE)='LGE Meters Schedule'!CK$3,'LGE Meters Schedule'!CJ19+BG19-$F19,SUM(CJ19,BG19)))</f>
        <v>-2554.5005847296634</v>
      </c>
      <c r="CL19" s="6">
        <f>IF(CL$3=$BQ$3,$G19+BH19,IF(VLOOKUP($D19,'LGE Retirements'!$A$4:$C$49,3,FALSE)='LGE Meters Schedule'!CL$3,'LGE Meters Schedule'!CK19+BH19-$F19,SUM(CK19,BH19)))</f>
        <v>-2554.5005847296634</v>
      </c>
      <c r="CM19" s="6">
        <f>IF(CM$3=$BQ$3,$G19+BI19,IF(VLOOKUP($D19,'LGE Retirements'!$A$4:$C$49,3,FALSE)='LGE Meters Schedule'!CM$3,'LGE Meters Schedule'!CL19+BI19-$F19,SUM(CL19,BI19)))</f>
        <v>-2554.5005847296634</v>
      </c>
      <c r="CN19" s="6">
        <f>IF(CN$3=$BQ$3,$G19+BJ19,IF(VLOOKUP($D19,'LGE Retirements'!$A$4:$C$49,3,FALSE)='LGE Meters Schedule'!CN$3,'LGE Meters Schedule'!CM19+BJ19-$F19,SUM(CM19,BJ19)))</f>
        <v>-2554.5005847296634</v>
      </c>
      <c r="CO19" s="6">
        <f>IF(CO$3=$BQ$3,$G19+BK19,IF(VLOOKUP($D19,'LGE Retirements'!$A$4:$C$49,3,FALSE)='LGE Meters Schedule'!CO$3,'LGE Meters Schedule'!CN19+BK19-$F19,SUM(CN19,BK19)))</f>
        <v>-2554.5005847296634</v>
      </c>
      <c r="CP19" s="6">
        <f>IF(CP$3=$BQ$3,$G19+BL19,IF(VLOOKUP($D19,'LGE Retirements'!$A$4:$C$49,3,FALSE)='LGE Meters Schedule'!CP$3,'LGE Meters Schedule'!CO19+BL19-$F19,SUM(CO19,BL19)))</f>
        <v>-2554.5005847296634</v>
      </c>
      <c r="CQ19" s="6">
        <f>IF(CQ$3=$BQ$3,$G19+BM19,IF(VLOOKUP($D19,'LGE Retirements'!$A$4:$C$49,3,FALSE)='LGE Meters Schedule'!CQ$3,'LGE Meters Schedule'!CP19+BM19-$F19,SUM(CP19,BM19)))</f>
        <v>-2554.5005847296634</v>
      </c>
      <c r="CR19" s="6">
        <f>IF(CR$3=$BQ$3,$G19+BN19,IF(VLOOKUP($D19,'LGE Retirements'!$A$4:$C$49,3,FALSE)='LGE Meters Schedule'!CR$3,'LGE Meters Schedule'!CQ19+BN19-$F19,SUM(CQ19,BN19)))</f>
        <v>-2554.5005847296634</v>
      </c>
      <c r="CS19" s="6">
        <f>IF(CS$3=$BQ$3,$G19+BO19,IF(VLOOKUP($D19,'LGE Retirements'!$A$4:$C$49,3,FALSE)='LGE Meters Schedule'!CS$3,'LGE Meters Schedule'!CR19+BO19-$F19,SUM(CR19,BO19)))</f>
        <v>-2554.5005847296634</v>
      </c>
      <c r="CT19" s="6">
        <f>IF(CT$3=$BQ$3,$G19,IF(VLOOKUP($D19,'LGE Retirements'!$A$4:$C$49,3,FALSE)='LGE Meters Schedule'!CT$3,'LGE Meters Schedule'!CS19-$F19,SUM(CS19)))</f>
        <v>-2554.5005847296634</v>
      </c>
      <c r="CU19" s="6">
        <f>IF(CU$3=$BQ$3,$G19,IF(VLOOKUP($D19,'LGE Retirements'!$A$4:$C$49,3,FALSE)='LGE Meters Schedule'!CU$3,'LGE Meters Schedule'!CT19-$F19,SUM(CT19)))</f>
        <v>-2554.5005847296634</v>
      </c>
      <c r="CV19" s="6">
        <f>IF(CV$3=$BQ$3,$G19,IF(VLOOKUP($D19,'LGE Retirements'!$A$4:$C$49,3,FALSE)='LGE Meters Schedule'!CV$3,'LGE Meters Schedule'!CU19-$F19,SUM(CU19)))</f>
        <v>-2554.5005847296634</v>
      </c>
      <c r="CW19" s="6">
        <f>IF(CW$3=$BQ$3,$G19,IF(VLOOKUP($D19,'LGE Retirements'!$A$4:$C$49,3,FALSE)='LGE Meters Schedule'!CW$3,'LGE Meters Schedule'!CV19-$F19,SUM(CV19)))</f>
        <v>-2554.5005847296634</v>
      </c>
      <c r="CX19" s="6">
        <f>IF(CX$3=$BQ$3,$G19,IF(VLOOKUP($D19,'LGE Retirements'!$A$4:$C$49,3,FALSE)='LGE Meters Schedule'!CX$3,'LGE Meters Schedule'!CW19-$F19,SUM(CW19)))</f>
        <v>-2554.5005847296634</v>
      </c>
      <c r="CY19" s="6">
        <f>IF(CY$3=$BQ$3,$G19,IF(VLOOKUP($D19,'LGE Retirements'!$A$4:$C$49,3,FALSE)='LGE Meters Schedule'!CY$3,'LGE Meters Schedule'!CX19-$F19,SUM(CX19)))</f>
        <v>-2554.5005847296634</v>
      </c>
      <c r="CZ19" s="6">
        <f>IF(CZ$3=$BQ$3,$G19,IF(VLOOKUP($D19,'LGE Retirements'!$A$4:$C$49,3,FALSE)='LGE Meters Schedule'!CZ$3,'LGE Meters Schedule'!CY19-$F19,SUM(CY19)))</f>
        <v>-2554.5005847296634</v>
      </c>
      <c r="DA19" s="6">
        <f>IF(DA$3=$BQ$3,$G19,IF(VLOOKUP($D19,'LGE Retirements'!$A$4:$C$49,3,FALSE)='LGE Meters Schedule'!DA$3,'LGE Meters Schedule'!CZ19-$F19,SUM(CZ19)))</f>
        <v>-2554.5005847296634</v>
      </c>
      <c r="DB19" s="6">
        <f>IF(DB$3=$BQ$3,$G19,IF(VLOOKUP($D19,'LGE Retirements'!$A$4:$C$49,3,FALSE)='LGE Meters Schedule'!DB$3,'LGE Meters Schedule'!DA19-$F19,SUM(DA19)))</f>
        <v>-2554.5005847296634</v>
      </c>
      <c r="DC19" s="6">
        <f>IF(DC$3=$BQ$3,$G19,IF(VLOOKUP($D19,'LGE Retirements'!$A$4:$C$49,3,FALSE)='LGE Meters Schedule'!DC$3,'LGE Meters Schedule'!DB19-$F19,SUM(DB19)))</f>
        <v>-2554.5005847296634</v>
      </c>
      <c r="DD19" s="6">
        <f>IF(DD$3=$BQ$3,$G19,IF(VLOOKUP($D19,'LGE Retirements'!$A$4:$C$49,3,FALSE)='LGE Meters Schedule'!DD$3,'LGE Meters Schedule'!DC19-$F19,SUM(DC19)))</f>
        <v>-2554.5005847296634</v>
      </c>
      <c r="DE19" s="6">
        <f>IF(DE$3=$BQ$3,$G19,IF(VLOOKUP($D19,'LGE Retirements'!$A$4:$C$49,3,FALSE)='LGE Meters Schedule'!DE$3,'LGE Meters Schedule'!DD19-$F19,SUM(DD19)))</f>
        <v>-2554.5005847296634</v>
      </c>
      <c r="DG19" s="8">
        <f t="shared" si="0"/>
        <v>3584.8692349269695</v>
      </c>
      <c r="DH19" s="8">
        <f t="shared" si="1"/>
        <v>3494.7393225936394</v>
      </c>
      <c r="DI19" s="8">
        <f t="shared" si="2"/>
        <v>3404.6094102603092</v>
      </c>
      <c r="DJ19" s="8">
        <f t="shared" si="3"/>
        <v>3314.4794979269791</v>
      </c>
      <c r="DK19" s="8">
        <f t="shared" si="4"/>
        <v>3224.349585593649</v>
      </c>
      <c r="DL19" s="8">
        <f t="shared" si="5"/>
        <v>3134.2196732603188</v>
      </c>
      <c r="DM19" s="8">
        <f t="shared" si="6"/>
        <v>3044.0897609269887</v>
      </c>
      <c r="DN19" s="8">
        <f t="shared" si="7"/>
        <v>2953.9598485936585</v>
      </c>
      <c r="DO19" s="8">
        <f t="shared" si="8"/>
        <v>2863.8299362603284</v>
      </c>
      <c r="DP19" s="8">
        <f t="shared" si="9"/>
        <v>2773.7000239269983</v>
      </c>
      <c r="DQ19" s="8">
        <f t="shared" si="10"/>
        <v>2683.5701115936681</v>
      </c>
      <c r="DR19" s="8">
        <f t="shared" si="11"/>
        <v>2597.5237603509959</v>
      </c>
      <c r="DS19" s="8">
        <f t="shared" si="12"/>
        <v>2554.5005847296634</v>
      </c>
      <c r="DT19" s="8">
        <f t="shared" si="13"/>
        <v>2554.5005847296634</v>
      </c>
      <c r="DU19" s="8">
        <f t="shared" si="14"/>
        <v>2554.5005847296634</v>
      </c>
      <c r="DV19" s="8">
        <f t="shared" si="15"/>
        <v>2554.5005847296634</v>
      </c>
      <c r="DW19" s="8">
        <f t="shared" si="16"/>
        <v>2554.5005847296634</v>
      </c>
      <c r="DX19" s="8">
        <f t="shared" si="17"/>
        <v>2554.5005847296634</v>
      </c>
      <c r="DY19" s="8">
        <f t="shared" si="18"/>
        <v>2554.5005847296634</v>
      </c>
      <c r="DZ19" s="8">
        <f t="shared" si="19"/>
        <v>2554.5005847296634</v>
      </c>
      <c r="EA19" s="8">
        <f t="shared" si="20"/>
        <v>2554.5005847296634</v>
      </c>
      <c r="EB19" s="8">
        <f t="shared" si="21"/>
        <v>2554.5005847296634</v>
      </c>
      <c r="EC19" s="8">
        <f t="shared" si="22"/>
        <v>2554.5005847296634</v>
      </c>
      <c r="ED19" s="8">
        <f t="shared" si="23"/>
        <v>2554.5005847296634</v>
      </c>
      <c r="EE19" s="8">
        <f t="shared" si="24"/>
        <v>2554.5005847296634</v>
      </c>
      <c r="EF19" s="8">
        <f t="shared" si="25"/>
        <v>2554.5005847296634</v>
      </c>
      <c r="EG19" s="8">
        <f t="shared" si="26"/>
        <v>2554.5005847296634</v>
      </c>
      <c r="EH19" s="8">
        <f t="shared" si="27"/>
        <v>2554.5005847296634</v>
      </c>
      <c r="EI19" s="8">
        <f t="shared" si="28"/>
        <v>2554.5005847296634</v>
      </c>
      <c r="EJ19" s="8">
        <f t="shared" si="30"/>
        <v>2554.5005847296634</v>
      </c>
      <c r="EK19" s="8">
        <f t="shared" si="31"/>
        <v>2554.5005847296634</v>
      </c>
      <c r="EL19" s="8">
        <f t="shared" si="32"/>
        <v>2554.5005847296634</v>
      </c>
      <c r="EM19" s="8">
        <f t="shared" si="33"/>
        <v>2554.5005847296634</v>
      </c>
      <c r="EN19" s="8">
        <f t="shared" si="34"/>
        <v>2554.5005847296634</v>
      </c>
      <c r="EO19" s="8">
        <f t="shared" si="35"/>
        <v>2554.5005847296634</v>
      </c>
      <c r="EP19" s="8">
        <f t="shared" si="36"/>
        <v>2554.5005847296634</v>
      </c>
      <c r="EQ19" s="8">
        <f t="shared" si="37"/>
        <v>2554.5005847296634</v>
      </c>
      <c r="ER19" s="8">
        <f t="shared" si="38"/>
        <v>2554.5005847296634</v>
      </c>
      <c r="ES19" s="8">
        <f t="shared" si="39"/>
        <v>2554.5005847296634</v>
      </c>
      <c r="ET19" s="8">
        <f t="shared" si="40"/>
        <v>2554.5005847296634</v>
      </c>
      <c r="EU19" s="8">
        <f t="shared" si="41"/>
        <v>2554.5005847296634</v>
      </c>
    </row>
    <row r="20" spans="1:151" x14ac:dyDescent="0.25">
      <c r="A20" s="4" t="s">
        <v>33</v>
      </c>
      <c r="B20" s="4" t="s">
        <v>2</v>
      </c>
      <c r="C20" s="4" t="s">
        <v>4</v>
      </c>
      <c r="D20" s="7">
        <v>1981</v>
      </c>
      <c r="E20" s="24">
        <f>IFERROR(VLOOKUP(D20,'LGE Retirements'!$A$4:$C$49,3,FALSE),"N/A")</f>
        <v>42948</v>
      </c>
      <c r="F20" s="5">
        <v>441405.73</v>
      </c>
      <c r="G20" s="5">
        <v>394096.89674800797</v>
      </c>
      <c r="H20" s="5"/>
      <c r="I20" s="6">
        <f>IF(I$3=$I$3,F20,IF(VLOOKUP($D20,'LGE Retirements'!$A$4:$C$49,3,FALSE)='LGE Meters Schedule'!I$3,'LGE Meters Schedule'!G20-'LGE Meters Schedule'!$F20,G20))</f>
        <v>441405.73</v>
      </c>
      <c r="J20" s="6">
        <f>IF(J$3=$I$3,G20,IF(VLOOKUP($D20,'LGE Retirements'!$A$4:$C$49,3,FALSE)='LGE Meters Schedule'!J$3,'LGE Meters Schedule'!I20-'LGE Meters Schedule'!$F20,I20))</f>
        <v>441405.73</v>
      </c>
      <c r="K20" s="6">
        <f>IF(K$3=$I$3,I20,IF(VLOOKUP($D20,'LGE Retirements'!$A$4:$C$49,3,FALSE)='LGE Meters Schedule'!K$3,'LGE Meters Schedule'!J20-'LGE Meters Schedule'!$F20,J20))</f>
        <v>441405.73</v>
      </c>
      <c r="L20" s="6">
        <f>IF(L$3=$I$3,J20,IF(VLOOKUP($D20,'LGE Retirements'!$A$4:$C$49,3,FALSE)='LGE Meters Schedule'!L$3,'LGE Meters Schedule'!K20-'LGE Meters Schedule'!$F20,K20))</f>
        <v>441405.73</v>
      </c>
      <c r="M20" s="6">
        <f>IF(M$3=$I$3,K20,IF(VLOOKUP($D20,'LGE Retirements'!$A$4:$C$49,3,FALSE)='LGE Meters Schedule'!M$3,'LGE Meters Schedule'!L20-'LGE Meters Schedule'!$F20,L20))</f>
        <v>441405.73</v>
      </c>
      <c r="N20" s="6">
        <f>IF(N$3=$I$3,L20,IF(VLOOKUP($D20,'LGE Retirements'!$A$4:$C$49,3,FALSE)='LGE Meters Schedule'!N$3,'LGE Meters Schedule'!M20-'LGE Meters Schedule'!$F20,M20))</f>
        <v>441405.73</v>
      </c>
      <c r="O20" s="6">
        <f>IF(O$3=$I$3,M20,IF(VLOOKUP($D20,'LGE Retirements'!$A$4:$C$49,3,FALSE)='LGE Meters Schedule'!O$3,'LGE Meters Schedule'!N20-'LGE Meters Schedule'!$F20,N20))</f>
        <v>441405.73</v>
      </c>
      <c r="P20" s="6">
        <f>IF(P$3=$I$3,N20,IF(VLOOKUP($D20,'LGE Retirements'!$A$4:$C$49,3,FALSE)='LGE Meters Schedule'!P$3,'LGE Meters Schedule'!O20-'LGE Meters Schedule'!$F20,O20))</f>
        <v>441405.73</v>
      </c>
      <c r="Q20" s="6">
        <f>IF(Q$3=$I$3,O20,IF(VLOOKUP($D20,'LGE Retirements'!$A$4:$C$49,3,FALSE)='LGE Meters Schedule'!Q$3,'LGE Meters Schedule'!P20-'LGE Meters Schedule'!$F20,P20))</f>
        <v>441405.73</v>
      </c>
      <c r="R20" s="6">
        <f>IF(R$3=$I$3,P20,IF(VLOOKUP($D20,'LGE Retirements'!$A$4:$C$49,3,FALSE)='LGE Meters Schedule'!R$3,'LGE Meters Schedule'!Q20-'LGE Meters Schedule'!$F20,Q20))</f>
        <v>441405.73</v>
      </c>
      <c r="S20" s="6">
        <f>IF(S$3=$I$3,Q20,IF(VLOOKUP($D20,'LGE Retirements'!$A$4:$C$49,3,FALSE)='LGE Meters Schedule'!S$3,'LGE Meters Schedule'!R20-'LGE Meters Schedule'!$F20,R20))</f>
        <v>441405.73</v>
      </c>
      <c r="T20" s="6">
        <f>IF(T$3=$I$3,R20,IF(VLOOKUP($D20,'LGE Retirements'!$A$4:$C$49,3,FALSE)='LGE Meters Schedule'!T$3,'LGE Meters Schedule'!S20-'LGE Meters Schedule'!$F20,S20))</f>
        <v>441405.73</v>
      </c>
      <c r="U20" s="6">
        <f>IF(U$3=$I$3,S20,IF(VLOOKUP($D20,'LGE Retirements'!$A$4:$C$49,3,FALSE)='LGE Meters Schedule'!U$3,'LGE Meters Schedule'!T20-'LGE Meters Schedule'!$F20,T20))</f>
        <v>0</v>
      </c>
      <c r="V20" s="6">
        <f>IF(V$3=$I$3,T20,IF(VLOOKUP($D20,'LGE Retirements'!$A$4:$C$49,3,FALSE)='LGE Meters Schedule'!V$3,'LGE Meters Schedule'!U20-'LGE Meters Schedule'!$F20,U20))</f>
        <v>0</v>
      </c>
      <c r="W20" s="6">
        <f>IF(W$3=$I$3,U20,IF(VLOOKUP($D20,'LGE Retirements'!$A$4:$C$49,3,FALSE)='LGE Meters Schedule'!W$3,'LGE Meters Schedule'!V20-'LGE Meters Schedule'!$F20,V20))</f>
        <v>0</v>
      </c>
      <c r="X20" s="6">
        <f>IF(X$3=$I$3,V20,IF(VLOOKUP($D20,'LGE Retirements'!$A$4:$C$49,3,FALSE)='LGE Meters Schedule'!X$3,'LGE Meters Schedule'!W20-'LGE Meters Schedule'!$F20,W20))</f>
        <v>0</v>
      </c>
      <c r="Y20" s="6">
        <f>IF(Y$3=$I$3,W20,IF(VLOOKUP($D20,'LGE Retirements'!$A$4:$C$49,3,FALSE)='LGE Meters Schedule'!Y$3,'LGE Meters Schedule'!X20-'LGE Meters Schedule'!$F20,X20))</f>
        <v>0</v>
      </c>
      <c r="Z20" s="6">
        <f>IF(Z$3=$I$3,X20,IF(VLOOKUP($D20,'LGE Retirements'!$A$4:$C$49,3,FALSE)='LGE Meters Schedule'!Z$3,'LGE Meters Schedule'!Y20-'LGE Meters Schedule'!$F20,Y20))</f>
        <v>0</v>
      </c>
      <c r="AA20" s="6">
        <f>IF(AA$3=$I$3,Y20,IF(VLOOKUP($D20,'LGE Retirements'!$A$4:$C$49,3,FALSE)='LGE Meters Schedule'!AA$3,'LGE Meters Schedule'!Z20-'LGE Meters Schedule'!$F20,Z20))</f>
        <v>0</v>
      </c>
      <c r="AB20" s="6">
        <f>IF(AB$3=$I$3,Z20,IF(VLOOKUP($D20,'LGE Retirements'!$A$4:$C$49,3,FALSE)='LGE Meters Schedule'!AB$3,'LGE Meters Schedule'!AA20-'LGE Meters Schedule'!$F20,AA20))</f>
        <v>0</v>
      </c>
      <c r="AC20" s="6">
        <f>IF(AC$3=$I$3,AA20,IF(VLOOKUP($D20,'LGE Retirements'!$A$4:$C$49,3,FALSE)='LGE Meters Schedule'!AC$3,'LGE Meters Schedule'!AB20-'LGE Meters Schedule'!$F20,AB20))</f>
        <v>0</v>
      </c>
      <c r="AD20" s="6">
        <f>IF(AD$3=$I$3,AB20,IF(VLOOKUP($D20,'LGE Retirements'!$A$4:$C$49,3,FALSE)='LGE Meters Schedule'!AD$3,'LGE Meters Schedule'!AC20-'LGE Meters Schedule'!$F20,AC20))</f>
        <v>0</v>
      </c>
      <c r="AE20" s="6">
        <f>IF(AE$3=$I$3,AC20,IF(VLOOKUP($D20,'LGE Retirements'!$A$4:$C$49,3,FALSE)='LGE Meters Schedule'!AE$3,'LGE Meters Schedule'!AD20-'LGE Meters Schedule'!$F20,AD20))</f>
        <v>0</v>
      </c>
      <c r="AF20" s="6">
        <f>IF(AF$3=$I$3,AD20,IF(VLOOKUP($D20,'LGE Retirements'!$A$4:$C$49,3,FALSE)='LGE Meters Schedule'!AF$3,'LGE Meters Schedule'!AE20-'LGE Meters Schedule'!$F20,AE20))</f>
        <v>0</v>
      </c>
      <c r="AG20" s="6">
        <f>IF(AG$3=$I$3,AE20,IF(VLOOKUP($D20,'LGE Retirements'!$A$4:$C$49,3,FALSE)='LGE Meters Schedule'!AG$3,'LGE Meters Schedule'!AF20-'LGE Meters Schedule'!$F20,AF20))</f>
        <v>0</v>
      </c>
      <c r="AH20" s="6">
        <f>IF(AH$3=$I$3,AF20,IF(VLOOKUP($D20,'LGE Retirements'!$A$4:$C$49,3,FALSE)='LGE Meters Schedule'!AH$3,'LGE Meters Schedule'!AG20-'LGE Meters Schedule'!$F20,AG20))</f>
        <v>0</v>
      </c>
      <c r="AI20" s="6">
        <f>IF(AI$3=$I$3,AG20,IF(VLOOKUP($D20,'LGE Retirements'!$A$4:$C$49,3,FALSE)='LGE Meters Schedule'!AI$3,'LGE Meters Schedule'!AH20-'LGE Meters Schedule'!$F20,AH20))</f>
        <v>0</v>
      </c>
      <c r="AJ20" s="6">
        <f>IF(AJ$3=$I$3,AH20,IF(VLOOKUP($D20,'LGE Retirements'!$A$4:$C$49,3,FALSE)='LGE Meters Schedule'!AJ$3,'LGE Meters Schedule'!AI20-'LGE Meters Schedule'!$F20,AI20))</f>
        <v>0</v>
      </c>
      <c r="AK20" s="6">
        <f>IF(AK$3=$I$3,AI20,IF(VLOOKUP($D20,'LGE Retirements'!$A$4:$C$49,3,FALSE)='LGE Meters Schedule'!AK$3,'LGE Meters Schedule'!AJ20-'LGE Meters Schedule'!$F20,AJ20))</f>
        <v>0</v>
      </c>
      <c r="AM20" s="21">
        <f>IF(AM$3&lt;'Depr. Rate'!$B$1,('Depr. Rate'!$B$3*'LGE Meters Schedule'!I20)/12,IF(I20=0,H20/2*'Depr. Rate'!$C$3/12,('Depr. Rate'!$C$3*'LGE Meters Schedule'!I20)/12))</f>
        <v>1074.0872763333334</v>
      </c>
      <c r="AN20" s="21">
        <f>IF(AN$3&lt;'Depr. Rate'!$B$1,('Depr. Rate'!$B$3*'LGE Meters Schedule'!J20)/12,IF(J20=0,I20/2*'Depr. Rate'!$C$3/12,('Depr. Rate'!$C$3*'LGE Meters Schedule'!J20)/12))</f>
        <v>1074.0872763333334</v>
      </c>
      <c r="AO20" s="21">
        <f>IF(AO$3&lt;'Depr. Rate'!$B$1,('Depr. Rate'!$B$3*'LGE Meters Schedule'!K20)/12,IF(K20=0,J20/2*'Depr. Rate'!$C$3/12,('Depr. Rate'!$C$3*'LGE Meters Schedule'!K20)/12))</f>
        <v>1074.0872763333334</v>
      </c>
      <c r="AP20" s="21">
        <f>IF(AP$3&lt;'Depr. Rate'!$B$1,('Depr. Rate'!$B$3*'LGE Meters Schedule'!L20)/12,IF(L20=0,K20/2*'Depr. Rate'!$C$3/12,('Depr. Rate'!$C$3*'LGE Meters Schedule'!L20)/12))</f>
        <v>1074.0872763333334</v>
      </c>
      <c r="AQ20" s="21">
        <f>IF(AQ$3&lt;'Depr. Rate'!$B$1,('Depr. Rate'!$B$3*'LGE Meters Schedule'!M20)/12,IF(M20=0,L20/2*'Depr. Rate'!$C$3/12,('Depr. Rate'!$C$3*'LGE Meters Schedule'!M20)/12))</f>
        <v>1074.0872763333334</v>
      </c>
      <c r="AR20" s="21">
        <f>IF(AR$3&lt;'Depr. Rate'!$B$1,('Depr. Rate'!$B$3*'LGE Meters Schedule'!N20)/12,IF(N20=0,M20/2*'Depr. Rate'!$C$3/12,('Depr. Rate'!$C$3*'LGE Meters Schedule'!N20)/12))</f>
        <v>1074.0872763333334</v>
      </c>
      <c r="AS20" s="21">
        <f>IF(AS$3&lt;'Depr. Rate'!$B$1,('Depr. Rate'!$B$3*'LGE Meters Schedule'!O20)/12,IF(O20=0,N20/2*'Depr. Rate'!$C$3/12,('Depr. Rate'!$C$3*'LGE Meters Schedule'!O20)/12))</f>
        <v>1074.0872763333334</v>
      </c>
      <c r="AT20" s="21">
        <f>IF(AT$3&lt;'Depr. Rate'!$B$1,('Depr. Rate'!$B$3*'LGE Meters Schedule'!P20)/12,IF(P20=0,O20/2*'Depr. Rate'!$C$3/12,('Depr. Rate'!$C$3*'LGE Meters Schedule'!P20)/12))</f>
        <v>1074.0872763333334</v>
      </c>
      <c r="AU20" s="21">
        <f>IF(AU$3&lt;'Depr. Rate'!$B$1,('Depr. Rate'!$B$3*'LGE Meters Schedule'!Q20)/12,IF(Q20=0,P20/2*'Depr. Rate'!$C$3/12,('Depr. Rate'!$C$3*'LGE Meters Schedule'!Q20)/12))</f>
        <v>1074.0872763333334</v>
      </c>
      <c r="AV20" s="21">
        <f>IF(AV$3&lt;'Depr. Rate'!$B$1,('Depr. Rate'!$B$3*'LGE Meters Schedule'!R20)/12,IF(R20=0,Q20/2*'Depr. Rate'!$C$3/12,('Depr. Rate'!$C$3*'LGE Meters Schedule'!R20)/12))</f>
        <v>1074.0872763333334</v>
      </c>
      <c r="AW20" s="21">
        <f>IF(AW$3&lt;'Depr. Rate'!$B$1,('Depr. Rate'!$B$3*'LGE Meters Schedule'!S20)/12,IF(S20=0,R20/2*'Depr. Rate'!$C$3/12,('Depr. Rate'!$C$3*'LGE Meters Schedule'!S20)/12))</f>
        <v>1074.0872763333334</v>
      </c>
      <c r="AX20" s="21">
        <f>IF(AX$3&lt;'Depr. Rate'!$B$1,('Depr. Rate'!$B$3*'LGE Meters Schedule'!T20)/12,IF(T20=0,S20/2*'Depr. Rate'!$C$3/12,('Depr. Rate'!$C$3*'LGE Meters Schedule'!T20)/12))</f>
        <v>1025.4230660166822</v>
      </c>
      <c r="AY20" s="21">
        <f>IF(AY$3&lt;'Depr. Rate'!$B$1,('Depr. Rate'!$B$3*'LGE Meters Schedule'!U20)/12,IF(U20=0,T20/2*'Depr. Rate'!$C$3/12,('Depr. Rate'!$C$3*'LGE Meters Schedule'!U20)/12))</f>
        <v>512.71153300834112</v>
      </c>
      <c r="AZ20" s="21">
        <f>IF(AZ$3&lt;'Depr. Rate'!$B$1,('Depr. Rate'!$B$3*'LGE Meters Schedule'!V20)/12,IF(V20=0,U20/2*'Depr. Rate'!$C$3/12,('Depr. Rate'!$C$3*'LGE Meters Schedule'!V20)/12))</f>
        <v>0</v>
      </c>
      <c r="BA20" s="21">
        <f>IF(BA$3&lt;'Depr. Rate'!$B$1,('Depr. Rate'!$B$3*'LGE Meters Schedule'!W20)/12,IF(W20=0,V20/2*'Depr. Rate'!$C$3/12,('Depr. Rate'!$C$3*'LGE Meters Schedule'!W20)/12))</f>
        <v>0</v>
      </c>
      <c r="BB20" s="21">
        <f>IF(BB$3&lt;'Depr. Rate'!$B$1,('Depr. Rate'!$B$3*'LGE Meters Schedule'!X20)/12,IF(X20=0,W20/2*'Depr. Rate'!$C$3/12,('Depr. Rate'!$C$3*'LGE Meters Schedule'!X20)/12))</f>
        <v>0</v>
      </c>
      <c r="BC20" s="21">
        <f>IF(BC$3&lt;'Depr. Rate'!$B$1,('Depr. Rate'!$B$3*'LGE Meters Schedule'!Y20)/12,IF(Y20=0,X20/2*'Depr. Rate'!$C$3/12,('Depr. Rate'!$C$3*'LGE Meters Schedule'!Y20)/12))</f>
        <v>0</v>
      </c>
      <c r="BD20" s="21">
        <f>IF(BD$3&lt;'Depr. Rate'!$B$1,('Depr. Rate'!$B$3*'LGE Meters Schedule'!Z20)/12,IF(Z20=0,Y20/2*'Depr. Rate'!$C$3/12,('Depr. Rate'!$C$3*'LGE Meters Schedule'!Z20)/12))</f>
        <v>0</v>
      </c>
      <c r="BE20" s="21">
        <f>IF(BE$3&lt;'Depr. Rate'!$B$1,('Depr. Rate'!$B$3*'LGE Meters Schedule'!AA20)/12,IF(AA20=0,Z20/2*'Depr. Rate'!$C$3/12,('Depr. Rate'!$C$3*'LGE Meters Schedule'!AA20)/12))</f>
        <v>0</v>
      </c>
      <c r="BF20" s="21">
        <f>IF(BF$3&lt;'Depr. Rate'!$B$1,('Depr. Rate'!$B$3*'LGE Meters Schedule'!AB20)/12,IF(AB20=0,AA20/2*'Depr. Rate'!$C$3/12,('Depr. Rate'!$C$3*'LGE Meters Schedule'!AB20)/12))</f>
        <v>0</v>
      </c>
      <c r="BG20" s="21">
        <f>IF(BG$3&lt;'Depr. Rate'!$B$1,('Depr. Rate'!$B$3*'LGE Meters Schedule'!AC20)/12,IF(AC20=0,AB20/2*'Depr. Rate'!$C$3/12,('Depr. Rate'!$C$3*'LGE Meters Schedule'!AC20)/12))</f>
        <v>0</v>
      </c>
      <c r="BH20" s="21">
        <f>IF(BH$3&lt;'Depr. Rate'!$B$1,('Depr. Rate'!$B$3*'LGE Meters Schedule'!AD20)/12,IF(AD20=0,AC20/2*'Depr. Rate'!$C$3/12,('Depr. Rate'!$C$3*'LGE Meters Schedule'!AD20)/12))</f>
        <v>0</v>
      </c>
      <c r="BI20" s="21">
        <f>IF(BI$3&lt;'Depr. Rate'!$B$1,('Depr. Rate'!$B$3*'LGE Meters Schedule'!AE20)/12,IF(AE20=0,AD20/2*'Depr. Rate'!$C$3/12,('Depr. Rate'!$C$3*'LGE Meters Schedule'!AE20)/12))</f>
        <v>0</v>
      </c>
      <c r="BJ20" s="21">
        <f>IF(BJ$3&lt;'Depr. Rate'!$B$1,('Depr. Rate'!$B$3*'LGE Meters Schedule'!AF20)/12,IF(AF20=0,AE20/2*'Depr. Rate'!$C$3/12,('Depr. Rate'!$C$3*'LGE Meters Schedule'!AF20)/12))</f>
        <v>0</v>
      </c>
      <c r="BK20" s="21">
        <f>IF(BK$3&lt;'Depr. Rate'!$B$1,('Depr. Rate'!$B$3*'LGE Meters Schedule'!AG20)/12,IF(AG20=0,AF20/2*'Depr. Rate'!$C$3/12,('Depr. Rate'!$C$3*'LGE Meters Schedule'!AG20)/12))</f>
        <v>0</v>
      </c>
      <c r="BL20" s="21">
        <f>IF(BL$3&lt;'Depr. Rate'!$B$1,('Depr. Rate'!$B$3*'LGE Meters Schedule'!AH20)/12,IF(AH20=0,AG20/2*'Depr. Rate'!$C$3/12,('Depr. Rate'!$C$3*'LGE Meters Schedule'!AH20)/12))</f>
        <v>0</v>
      </c>
      <c r="BM20" s="21">
        <f>IF(BM$3&lt;'Depr. Rate'!$B$1,('Depr. Rate'!$B$3*'LGE Meters Schedule'!AI20)/12,IF(AI20=0,AH20/2*'Depr. Rate'!$C$3/12,('Depr. Rate'!$C$3*'LGE Meters Schedule'!AI20)/12))</f>
        <v>0</v>
      </c>
      <c r="BN20" s="21">
        <f>IF(BN$3&lt;'Depr. Rate'!$B$1,('Depr. Rate'!$B$3*'LGE Meters Schedule'!AJ20)/12,IF(AJ20=0,AI20/2*'Depr. Rate'!$C$3/12,('Depr. Rate'!$C$3*'LGE Meters Schedule'!AJ20)/12))</f>
        <v>0</v>
      </c>
      <c r="BO20" s="21">
        <f>IF(BO$3&lt;'Depr. Rate'!$B$1,('Depr. Rate'!$B$3*'LGE Meters Schedule'!AK20)/12,IF(AK20=0,AJ20/2*'Depr. Rate'!$C$3/12,('Depr. Rate'!$C$3*'LGE Meters Schedule'!AK20)/12))</f>
        <v>0</v>
      </c>
      <c r="BQ20" s="6">
        <f>IF(BQ$3=$BQ$3,$G20+AM20,IF(VLOOKUP($D20,'LGE Retirements'!$A$4:$C$49,3,FALSE)='LGE Meters Schedule'!BQ$3,'LGE Meters Schedule'!BP20+AM20-$F20,SUM(BP20,AM20)))</f>
        <v>395170.98402434133</v>
      </c>
      <c r="BR20" s="6">
        <f>IF(BR$3=$BQ$3,$G20+AN20,IF(VLOOKUP($D20,'LGE Retirements'!$A$4:$C$49,3,FALSE)='LGE Meters Schedule'!BR$3,'LGE Meters Schedule'!BQ20+AN20-$F20,SUM(BQ20,AN20)))</f>
        <v>396245.0713006747</v>
      </c>
      <c r="BS20" s="6">
        <f>IF(BS$3=$BQ$3,$G20+AO20,IF(VLOOKUP($D20,'LGE Retirements'!$A$4:$C$49,3,FALSE)='LGE Meters Schedule'!BS$3,'LGE Meters Schedule'!BR20+AO20-$F20,SUM(BR20,AO20)))</f>
        <v>397319.15857700806</v>
      </c>
      <c r="BT20" s="6">
        <f>IF(BT$3=$BQ$3,$G20+AP20,IF(VLOOKUP($D20,'LGE Retirements'!$A$4:$C$49,3,FALSE)='LGE Meters Schedule'!BT$3,'LGE Meters Schedule'!BS20+AP20-$F20,SUM(BS20,AP20)))</f>
        <v>398393.24585334142</v>
      </c>
      <c r="BU20" s="6">
        <f>IF(BU$3=$BQ$3,$G20+AQ20,IF(VLOOKUP($D20,'LGE Retirements'!$A$4:$C$49,3,FALSE)='LGE Meters Schedule'!BU$3,'LGE Meters Schedule'!BT20+AQ20-$F20,SUM(BT20,AQ20)))</f>
        <v>399467.33312967478</v>
      </c>
      <c r="BV20" s="6">
        <f>IF(BV$3=$BQ$3,$G20+AR20,IF(VLOOKUP($D20,'LGE Retirements'!$A$4:$C$49,3,FALSE)='LGE Meters Schedule'!BV$3,'LGE Meters Schedule'!BU20+AR20-$F20,SUM(BU20,AR20)))</f>
        <v>400541.42040600814</v>
      </c>
      <c r="BW20" s="6">
        <f>IF(BW$3=$BQ$3,$G20+AS20,IF(VLOOKUP($D20,'LGE Retirements'!$A$4:$C$49,3,FALSE)='LGE Meters Schedule'!BW$3,'LGE Meters Schedule'!BV20+AS20-$F20,SUM(BV20,AS20)))</f>
        <v>401615.5076823415</v>
      </c>
      <c r="BX20" s="6">
        <f>IF(BX$3=$BQ$3,$G20+AT20,IF(VLOOKUP($D20,'LGE Retirements'!$A$4:$C$49,3,FALSE)='LGE Meters Schedule'!BX$3,'LGE Meters Schedule'!BW20+AT20-$F20,SUM(BW20,AT20)))</f>
        <v>402689.59495867486</v>
      </c>
      <c r="BY20" s="6">
        <f>IF(BY$3=$BQ$3,$G20+AU20,IF(VLOOKUP($D20,'LGE Retirements'!$A$4:$C$49,3,FALSE)='LGE Meters Schedule'!BY$3,'LGE Meters Schedule'!BX20+AU20-$F20,SUM(BX20,AU20)))</f>
        <v>403763.68223500822</v>
      </c>
      <c r="BZ20" s="6">
        <f>IF(BZ$3=$BQ$3,$G20+AV20,IF(VLOOKUP($D20,'LGE Retirements'!$A$4:$C$49,3,FALSE)='LGE Meters Schedule'!BZ$3,'LGE Meters Schedule'!BY20+AV20-$F20,SUM(BY20,AV20)))</f>
        <v>404837.76951134158</v>
      </c>
      <c r="CA20" s="6">
        <f>IF(CA$3=$BQ$3,$G20+AW20,IF(VLOOKUP($D20,'LGE Retirements'!$A$4:$C$49,3,FALSE)='LGE Meters Schedule'!CA$3,'LGE Meters Schedule'!BZ20+AW20-$F20,SUM(BZ20,AW20)))</f>
        <v>405911.85678767494</v>
      </c>
      <c r="CB20" s="6">
        <f>IF(CB$3=$BQ$3,$G20+AX20,IF(VLOOKUP($D20,'LGE Retirements'!$A$4:$C$49,3,FALSE)='LGE Meters Schedule'!CB$3,'LGE Meters Schedule'!CA20+AX20-$F20,SUM(CA20,AX20)))</f>
        <v>406937.27985369164</v>
      </c>
      <c r="CC20" s="6">
        <f>IF(CC$3=$BQ$3,$G20+AY20,IF(VLOOKUP($D20,'LGE Retirements'!$A$4:$C$49,3,FALSE)='LGE Meters Schedule'!CC$3,'LGE Meters Schedule'!CB20+AY20-$F20,SUM(CB20,AY20)))</f>
        <v>-33955.738613300025</v>
      </c>
      <c r="CD20" s="6">
        <f>IF(CD$3=$BQ$3,$G20+AZ20,IF(VLOOKUP($D20,'LGE Retirements'!$A$4:$C$49,3,FALSE)='LGE Meters Schedule'!CD$3,'LGE Meters Schedule'!CC20+AZ20-$F20,SUM(CC20,AZ20)))</f>
        <v>-33955.738613300025</v>
      </c>
      <c r="CE20" s="6">
        <f>IF(CE$3=$BQ$3,$G20+BA20,IF(VLOOKUP($D20,'LGE Retirements'!$A$4:$C$49,3,FALSE)='LGE Meters Schedule'!CE$3,'LGE Meters Schedule'!CD20+BA20-$F20,SUM(CD20,BA20)))</f>
        <v>-33955.738613300025</v>
      </c>
      <c r="CF20" s="6">
        <f>IF(CF$3=$BQ$3,$G20+BB20,IF(VLOOKUP($D20,'LGE Retirements'!$A$4:$C$49,3,FALSE)='LGE Meters Schedule'!CF$3,'LGE Meters Schedule'!CE20+BB20-$F20,SUM(CE20,BB20)))</f>
        <v>-33955.738613300025</v>
      </c>
      <c r="CG20" s="6">
        <f>IF(CG$3=$BQ$3,$G20+BC20,IF(VLOOKUP($D20,'LGE Retirements'!$A$4:$C$49,3,FALSE)='LGE Meters Schedule'!CG$3,'LGE Meters Schedule'!CF20+BC20-$F20,SUM(CF20,BC20)))</f>
        <v>-33955.738613300025</v>
      </c>
      <c r="CH20" s="6">
        <f>IF(CH$3=$BQ$3,$G20+BD20,IF(VLOOKUP($D20,'LGE Retirements'!$A$4:$C$49,3,FALSE)='LGE Meters Schedule'!CH$3,'LGE Meters Schedule'!CG20+BD20-$F20,SUM(CG20,BD20)))</f>
        <v>-33955.738613300025</v>
      </c>
      <c r="CI20" s="6">
        <f>IF(CI$3=$BQ$3,$G20+BE20,IF(VLOOKUP($D20,'LGE Retirements'!$A$4:$C$49,3,FALSE)='LGE Meters Schedule'!CI$3,'LGE Meters Schedule'!CH20+BE20-$F20,SUM(CH20,BE20)))</f>
        <v>-33955.738613300025</v>
      </c>
      <c r="CJ20" s="6">
        <f>IF(CJ$3=$BQ$3,$G20+BF20,IF(VLOOKUP($D20,'LGE Retirements'!$A$4:$C$49,3,FALSE)='LGE Meters Schedule'!CJ$3,'LGE Meters Schedule'!CI20+BF20-$F20,SUM(CI20,BF20)))</f>
        <v>-33955.738613300025</v>
      </c>
      <c r="CK20" s="6">
        <f>IF(CK$3=$BQ$3,$G20+BG20,IF(VLOOKUP($D20,'LGE Retirements'!$A$4:$C$49,3,FALSE)='LGE Meters Schedule'!CK$3,'LGE Meters Schedule'!CJ20+BG20-$F20,SUM(CJ20,BG20)))</f>
        <v>-33955.738613300025</v>
      </c>
      <c r="CL20" s="6">
        <f>IF(CL$3=$BQ$3,$G20+BH20,IF(VLOOKUP($D20,'LGE Retirements'!$A$4:$C$49,3,FALSE)='LGE Meters Schedule'!CL$3,'LGE Meters Schedule'!CK20+BH20-$F20,SUM(CK20,BH20)))</f>
        <v>-33955.738613300025</v>
      </c>
      <c r="CM20" s="6">
        <f>IF(CM$3=$BQ$3,$G20+BI20,IF(VLOOKUP($D20,'LGE Retirements'!$A$4:$C$49,3,FALSE)='LGE Meters Schedule'!CM$3,'LGE Meters Schedule'!CL20+BI20-$F20,SUM(CL20,BI20)))</f>
        <v>-33955.738613300025</v>
      </c>
      <c r="CN20" s="6">
        <f>IF(CN$3=$BQ$3,$G20+BJ20,IF(VLOOKUP($D20,'LGE Retirements'!$A$4:$C$49,3,FALSE)='LGE Meters Schedule'!CN$3,'LGE Meters Schedule'!CM20+BJ20-$F20,SUM(CM20,BJ20)))</f>
        <v>-33955.738613300025</v>
      </c>
      <c r="CO20" s="6">
        <f>IF(CO$3=$BQ$3,$G20+BK20,IF(VLOOKUP($D20,'LGE Retirements'!$A$4:$C$49,3,FALSE)='LGE Meters Schedule'!CO$3,'LGE Meters Schedule'!CN20+BK20-$F20,SUM(CN20,BK20)))</f>
        <v>-33955.738613300025</v>
      </c>
      <c r="CP20" s="6">
        <f>IF(CP$3=$BQ$3,$G20+BL20,IF(VLOOKUP($D20,'LGE Retirements'!$A$4:$C$49,3,FALSE)='LGE Meters Schedule'!CP$3,'LGE Meters Schedule'!CO20+BL20-$F20,SUM(CO20,BL20)))</f>
        <v>-33955.738613300025</v>
      </c>
      <c r="CQ20" s="6">
        <f>IF(CQ$3=$BQ$3,$G20+BM20,IF(VLOOKUP($D20,'LGE Retirements'!$A$4:$C$49,3,FALSE)='LGE Meters Schedule'!CQ$3,'LGE Meters Schedule'!CP20+BM20-$F20,SUM(CP20,BM20)))</f>
        <v>-33955.738613300025</v>
      </c>
      <c r="CR20" s="6">
        <f>IF(CR$3=$BQ$3,$G20+BN20,IF(VLOOKUP($D20,'LGE Retirements'!$A$4:$C$49,3,FALSE)='LGE Meters Schedule'!CR$3,'LGE Meters Schedule'!CQ20+BN20-$F20,SUM(CQ20,BN20)))</f>
        <v>-33955.738613300025</v>
      </c>
      <c r="CS20" s="6">
        <f>IF(CS$3=$BQ$3,$G20+BO20,IF(VLOOKUP($D20,'LGE Retirements'!$A$4:$C$49,3,FALSE)='LGE Meters Schedule'!CS$3,'LGE Meters Schedule'!CR20+BO20-$F20,SUM(CR20,BO20)))</f>
        <v>-33955.738613300025</v>
      </c>
      <c r="CT20" s="6">
        <f>IF(CT$3=$BQ$3,$G20,IF(VLOOKUP($D20,'LGE Retirements'!$A$4:$C$49,3,FALSE)='LGE Meters Schedule'!CT$3,'LGE Meters Schedule'!CS20-$F20,SUM(CS20)))</f>
        <v>-33955.738613300025</v>
      </c>
      <c r="CU20" s="6">
        <f>IF(CU$3=$BQ$3,$G20,IF(VLOOKUP($D20,'LGE Retirements'!$A$4:$C$49,3,FALSE)='LGE Meters Schedule'!CU$3,'LGE Meters Schedule'!CT20-$F20,SUM(CT20)))</f>
        <v>-33955.738613300025</v>
      </c>
      <c r="CV20" s="6">
        <f>IF(CV$3=$BQ$3,$G20,IF(VLOOKUP($D20,'LGE Retirements'!$A$4:$C$49,3,FALSE)='LGE Meters Schedule'!CV$3,'LGE Meters Schedule'!CU20-$F20,SUM(CU20)))</f>
        <v>-33955.738613300025</v>
      </c>
      <c r="CW20" s="6">
        <f>IF(CW$3=$BQ$3,$G20,IF(VLOOKUP($D20,'LGE Retirements'!$A$4:$C$49,3,FALSE)='LGE Meters Schedule'!CW$3,'LGE Meters Schedule'!CV20-$F20,SUM(CV20)))</f>
        <v>-33955.738613300025</v>
      </c>
      <c r="CX20" s="6">
        <f>IF(CX$3=$BQ$3,$G20,IF(VLOOKUP($D20,'LGE Retirements'!$A$4:$C$49,3,FALSE)='LGE Meters Schedule'!CX$3,'LGE Meters Schedule'!CW20-$F20,SUM(CW20)))</f>
        <v>-33955.738613300025</v>
      </c>
      <c r="CY20" s="6">
        <f>IF(CY$3=$BQ$3,$G20,IF(VLOOKUP($D20,'LGE Retirements'!$A$4:$C$49,3,FALSE)='LGE Meters Schedule'!CY$3,'LGE Meters Schedule'!CX20-$F20,SUM(CX20)))</f>
        <v>-33955.738613300025</v>
      </c>
      <c r="CZ20" s="6">
        <f>IF(CZ$3=$BQ$3,$G20,IF(VLOOKUP($D20,'LGE Retirements'!$A$4:$C$49,3,FALSE)='LGE Meters Schedule'!CZ$3,'LGE Meters Schedule'!CY20-$F20,SUM(CY20)))</f>
        <v>-33955.738613300025</v>
      </c>
      <c r="DA20" s="6">
        <f>IF(DA$3=$BQ$3,$G20,IF(VLOOKUP($D20,'LGE Retirements'!$A$4:$C$49,3,FALSE)='LGE Meters Schedule'!DA$3,'LGE Meters Schedule'!CZ20-$F20,SUM(CZ20)))</f>
        <v>-33955.738613300025</v>
      </c>
      <c r="DB20" s="6">
        <f>IF(DB$3=$BQ$3,$G20,IF(VLOOKUP($D20,'LGE Retirements'!$A$4:$C$49,3,FALSE)='LGE Meters Schedule'!DB$3,'LGE Meters Schedule'!DA20-$F20,SUM(DA20)))</f>
        <v>-33955.738613300025</v>
      </c>
      <c r="DC20" s="6">
        <f>IF(DC$3=$BQ$3,$G20,IF(VLOOKUP($D20,'LGE Retirements'!$A$4:$C$49,3,FALSE)='LGE Meters Schedule'!DC$3,'LGE Meters Schedule'!DB20-$F20,SUM(DB20)))</f>
        <v>-33955.738613300025</v>
      </c>
      <c r="DD20" s="6">
        <f>IF(DD$3=$BQ$3,$G20,IF(VLOOKUP($D20,'LGE Retirements'!$A$4:$C$49,3,FALSE)='LGE Meters Schedule'!DD$3,'LGE Meters Schedule'!DC20-$F20,SUM(DC20)))</f>
        <v>-33955.738613300025</v>
      </c>
      <c r="DE20" s="6">
        <f>IF(DE$3=$BQ$3,$G20,IF(VLOOKUP($D20,'LGE Retirements'!$A$4:$C$49,3,FALSE)='LGE Meters Schedule'!DE$3,'LGE Meters Schedule'!DD20-$F20,SUM(DD20)))</f>
        <v>-33955.738613300025</v>
      </c>
      <c r="DG20" s="8">
        <f t="shared" si="0"/>
        <v>46234.745975658647</v>
      </c>
      <c r="DH20" s="8">
        <f t="shared" si="1"/>
        <v>45160.658699325286</v>
      </c>
      <c r="DI20" s="8">
        <f t="shared" si="2"/>
        <v>44086.571422991925</v>
      </c>
      <c r="DJ20" s="8">
        <f t="shared" si="3"/>
        <v>43012.484146658564</v>
      </c>
      <c r="DK20" s="8">
        <f t="shared" si="4"/>
        <v>41938.396870325203</v>
      </c>
      <c r="DL20" s="8">
        <f t="shared" si="5"/>
        <v>40864.309593991842</v>
      </c>
      <c r="DM20" s="8">
        <f t="shared" si="6"/>
        <v>39790.222317658481</v>
      </c>
      <c r="DN20" s="8">
        <f t="shared" si="7"/>
        <v>38716.13504132512</v>
      </c>
      <c r="DO20" s="8">
        <f t="shared" si="8"/>
        <v>37642.047764991759</v>
      </c>
      <c r="DP20" s="8">
        <f t="shared" si="9"/>
        <v>36567.960488658398</v>
      </c>
      <c r="DQ20" s="8">
        <f t="shared" si="10"/>
        <v>35493.873212325037</v>
      </c>
      <c r="DR20" s="8">
        <f t="shared" si="11"/>
        <v>34468.450146308343</v>
      </c>
      <c r="DS20" s="8">
        <f t="shared" si="12"/>
        <v>33955.738613300025</v>
      </c>
      <c r="DT20" s="8">
        <f t="shared" si="13"/>
        <v>33955.738613300025</v>
      </c>
      <c r="DU20" s="8">
        <f t="shared" si="14"/>
        <v>33955.738613300025</v>
      </c>
      <c r="DV20" s="8">
        <f t="shared" si="15"/>
        <v>33955.738613300025</v>
      </c>
      <c r="DW20" s="8">
        <f t="shared" si="16"/>
        <v>33955.738613300025</v>
      </c>
      <c r="DX20" s="8">
        <f t="shared" si="17"/>
        <v>33955.738613300025</v>
      </c>
      <c r="DY20" s="8">
        <f t="shared" si="18"/>
        <v>33955.738613300025</v>
      </c>
      <c r="DZ20" s="8">
        <f t="shared" si="19"/>
        <v>33955.738613300025</v>
      </c>
      <c r="EA20" s="8">
        <f t="shared" si="20"/>
        <v>33955.738613300025</v>
      </c>
      <c r="EB20" s="8">
        <f t="shared" si="21"/>
        <v>33955.738613300025</v>
      </c>
      <c r="EC20" s="8">
        <f t="shared" si="22"/>
        <v>33955.738613300025</v>
      </c>
      <c r="ED20" s="8">
        <f t="shared" si="23"/>
        <v>33955.738613300025</v>
      </c>
      <c r="EE20" s="8">
        <f t="shared" si="24"/>
        <v>33955.738613300025</v>
      </c>
      <c r="EF20" s="8">
        <f t="shared" si="25"/>
        <v>33955.738613300025</v>
      </c>
      <c r="EG20" s="8">
        <f t="shared" si="26"/>
        <v>33955.738613300025</v>
      </c>
      <c r="EH20" s="8">
        <f t="shared" si="27"/>
        <v>33955.738613300025</v>
      </c>
      <c r="EI20" s="8">
        <f t="shared" si="28"/>
        <v>33955.738613300025</v>
      </c>
      <c r="EJ20" s="8">
        <f t="shared" si="30"/>
        <v>33955.738613300025</v>
      </c>
      <c r="EK20" s="8">
        <f t="shared" si="31"/>
        <v>33955.738613300025</v>
      </c>
      <c r="EL20" s="8">
        <f t="shared" si="32"/>
        <v>33955.738613300025</v>
      </c>
      <c r="EM20" s="8">
        <f t="shared" si="33"/>
        <v>33955.738613300025</v>
      </c>
      <c r="EN20" s="8">
        <f t="shared" si="34"/>
        <v>33955.738613300025</v>
      </c>
      <c r="EO20" s="8">
        <f t="shared" si="35"/>
        <v>33955.738613300025</v>
      </c>
      <c r="EP20" s="8">
        <f t="shared" si="36"/>
        <v>33955.738613300025</v>
      </c>
      <c r="EQ20" s="8">
        <f t="shared" si="37"/>
        <v>33955.738613300025</v>
      </c>
      <c r="ER20" s="8">
        <f t="shared" si="38"/>
        <v>33955.738613300025</v>
      </c>
      <c r="ES20" s="8">
        <f t="shared" si="39"/>
        <v>33955.738613300025</v>
      </c>
      <c r="ET20" s="8">
        <f t="shared" si="40"/>
        <v>33955.738613300025</v>
      </c>
      <c r="EU20" s="8">
        <f t="shared" si="41"/>
        <v>33955.738613300025</v>
      </c>
    </row>
    <row r="21" spans="1:151" x14ac:dyDescent="0.25">
      <c r="A21" s="4" t="s">
        <v>33</v>
      </c>
      <c r="B21" s="4" t="s">
        <v>2</v>
      </c>
      <c r="C21" s="4" t="s">
        <v>5</v>
      </c>
      <c r="D21" s="7">
        <v>1981</v>
      </c>
      <c r="E21" s="24">
        <f>IFERROR(VLOOKUP(D21,'LGE Retirements'!$A$4:$C$49,3,FALSE),"N/A")</f>
        <v>42948</v>
      </c>
      <c r="F21" s="5">
        <v>37480.910000000003</v>
      </c>
      <c r="G21" s="5">
        <v>33463.793771529403</v>
      </c>
      <c r="H21" s="5"/>
      <c r="I21" s="6">
        <f>IF(I$3=$I$3,F21,IF(VLOOKUP($D21,'LGE Retirements'!$A$4:$C$49,3,FALSE)='LGE Meters Schedule'!I$3,'LGE Meters Schedule'!G21-'LGE Meters Schedule'!$F21,G21))</f>
        <v>37480.910000000003</v>
      </c>
      <c r="J21" s="6">
        <f>IF(J$3=$I$3,G21,IF(VLOOKUP($D21,'LGE Retirements'!$A$4:$C$49,3,FALSE)='LGE Meters Schedule'!J$3,'LGE Meters Schedule'!I21-'LGE Meters Schedule'!$F21,I21))</f>
        <v>37480.910000000003</v>
      </c>
      <c r="K21" s="6">
        <f>IF(K$3=$I$3,I21,IF(VLOOKUP($D21,'LGE Retirements'!$A$4:$C$49,3,FALSE)='LGE Meters Schedule'!K$3,'LGE Meters Schedule'!J21-'LGE Meters Schedule'!$F21,J21))</f>
        <v>37480.910000000003</v>
      </c>
      <c r="L21" s="6">
        <f>IF(L$3=$I$3,J21,IF(VLOOKUP($D21,'LGE Retirements'!$A$4:$C$49,3,FALSE)='LGE Meters Schedule'!L$3,'LGE Meters Schedule'!K21-'LGE Meters Schedule'!$F21,K21))</f>
        <v>37480.910000000003</v>
      </c>
      <c r="M21" s="6">
        <f>IF(M$3=$I$3,K21,IF(VLOOKUP($D21,'LGE Retirements'!$A$4:$C$49,3,FALSE)='LGE Meters Schedule'!M$3,'LGE Meters Schedule'!L21-'LGE Meters Schedule'!$F21,L21))</f>
        <v>37480.910000000003</v>
      </c>
      <c r="N21" s="6">
        <f>IF(N$3=$I$3,L21,IF(VLOOKUP($D21,'LGE Retirements'!$A$4:$C$49,3,FALSE)='LGE Meters Schedule'!N$3,'LGE Meters Schedule'!M21-'LGE Meters Schedule'!$F21,M21))</f>
        <v>37480.910000000003</v>
      </c>
      <c r="O21" s="6">
        <f>IF(O$3=$I$3,M21,IF(VLOOKUP($D21,'LGE Retirements'!$A$4:$C$49,3,FALSE)='LGE Meters Schedule'!O$3,'LGE Meters Schedule'!N21-'LGE Meters Schedule'!$F21,N21))</f>
        <v>37480.910000000003</v>
      </c>
      <c r="P21" s="6">
        <f>IF(P$3=$I$3,N21,IF(VLOOKUP($D21,'LGE Retirements'!$A$4:$C$49,3,FALSE)='LGE Meters Schedule'!P$3,'LGE Meters Schedule'!O21-'LGE Meters Schedule'!$F21,O21))</f>
        <v>37480.910000000003</v>
      </c>
      <c r="Q21" s="6">
        <f>IF(Q$3=$I$3,O21,IF(VLOOKUP($D21,'LGE Retirements'!$A$4:$C$49,3,FALSE)='LGE Meters Schedule'!Q$3,'LGE Meters Schedule'!P21-'LGE Meters Schedule'!$F21,P21))</f>
        <v>37480.910000000003</v>
      </c>
      <c r="R21" s="6">
        <f>IF(R$3=$I$3,P21,IF(VLOOKUP($D21,'LGE Retirements'!$A$4:$C$49,3,FALSE)='LGE Meters Schedule'!R$3,'LGE Meters Schedule'!Q21-'LGE Meters Schedule'!$F21,Q21))</f>
        <v>37480.910000000003</v>
      </c>
      <c r="S21" s="6">
        <f>IF(S$3=$I$3,Q21,IF(VLOOKUP($D21,'LGE Retirements'!$A$4:$C$49,3,FALSE)='LGE Meters Schedule'!S$3,'LGE Meters Schedule'!R21-'LGE Meters Schedule'!$F21,R21))</f>
        <v>37480.910000000003</v>
      </c>
      <c r="T21" s="6">
        <f>IF(T$3=$I$3,R21,IF(VLOOKUP($D21,'LGE Retirements'!$A$4:$C$49,3,FALSE)='LGE Meters Schedule'!T$3,'LGE Meters Schedule'!S21-'LGE Meters Schedule'!$F21,S21))</f>
        <v>37480.910000000003</v>
      </c>
      <c r="U21" s="6">
        <f>IF(U$3=$I$3,S21,IF(VLOOKUP($D21,'LGE Retirements'!$A$4:$C$49,3,FALSE)='LGE Meters Schedule'!U$3,'LGE Meters Schedule'!T21-'LGE Meters Schedule'!$F21,T21))</f>
        <v>0</v>
      </c>
      <c r="V21" s="6">
        <f>IF(V$3=$I$3,T21,IF(VLOOKUP($D21,'LGE Retirements'!$A$4:$C$49,3,FALSE)='LGE Meters Schedule'!V$3,'LGE Meters Schedule'!U21-'LGE Meters Schedule'!$F21,U21))</f>
        <v>0</v>
      </c>
      <c r="W21" s="6">
        <f>IF(W$3=$I$3,U21,IF(VLOOKUP($D21,'LGE Retirements'!$A$4:$C$49,3,FALSE)='LGE Meters Schedule'!W$3,'LGE Meters Schedule'!V21-'LGE Meters Schedule'!$F21,V21))</f>
        <v>0</v>
      </c>
      <c r="X21" s="6">
        <f>IF(X$3=$I$3,V21,IF(VLOOKUP($D21,'LGE Retirements'!$A$4:$C$49,3,FALSE)='LGE Meters Schedule'!X$3,'LGE Meters Schedule'!W21-'LGE Meters Schedule'!$F21,W21))</f>
        <v>0</v>
      </c>
      <c r="Y21" s="6">
        <f>IF(Y$3=$I$3,W21,IF(VLOOKUP($D21,'LGE Retirements'!$A$4:$C$49,3,FALSE)='LGE Meters Schedule'!Y$3,'LGE Meters Schedule'!X21-'LGE Meters Schedule'!$F21,X21))</f>
        <v>0</v>
      </c>
      <c r="Z21" s="6">
        <f>IF(Z$3=$I$3,X21,IF(VLOOKUP($D21,'LGE Retirements'!$A$4:$C$49,3,FALSE)='LGE Meters Schedule'!Z$3,'LGE Meters Schedule'!Y21-'LGE Meters Schedule'!$F21,Y21))</f>
        <v>0</v>
      </c>
      <c r="AA21" s="6">
        <f>IF(AA$3=$I$3,Y21,IF(VLOOKUP($D21,'LGE Retirements'!$A$4:$C$49,3,FALSE)='LGE Meters Schedule'!AA$3,'LGE Meters Schedule'!Z21-'LGE Meters Schedule'!$F21,Z21))</f>
        <v>0</v>
      </c>
      <c r="AB21" s="6">
        <f>IF(AB$3=$I$3,Z21,IF(VLOOKUP($D21,'LGE Retirements'!$A$4:$C$49,3,FALSE)='LGE Meters Schedule'!AB$3,'LGE Meters Schedule'!AA21-'LGE Meters Schedule'!$F21,AA21))</f>
        <v>0</v>
      </c>
      <c r="AC21" s="6">
        <f>IF(AC$3=$I$3,AA21,IF(VLOOKUP($D21,'LGE Retirements'!$A$4:$C$49,3,FALSE)='LGE Meters Schedule'!AC$3,'LGE Meters Schedule'!AB21-'LGE Meters Schedule'!$F21,AB21))</f>
        <v>0</v>
      </c>
      <c r="AD21" s="6">
        <f>IF(AD$3=$I$3,AB21,IF(VLOOKUP($D21,'LGE Retirements'!$A$4:$C$49,3,FALSE)='LGE Meters Schedule'!AD$3,'LGE Meters Schedule'!AC21-'LGE Meters Schedule'!$F21,AC21))</f>
        <v>0</v>
      </c>
      <c r="AE21" s="6">
        <f>IF(AE$3=$I$3,AC21,IF(VLOOKUP($D21,'LGE Retirements'!$A$4:$C$49,3,FALSE)='LGE Meters Schedule'!AE$3,'LGE Meters Schedule'!AD21-'LGE Meters Schedule'!$F21,AD21))</f>
        <v>0</v>
      </c>
      <c r="AF21" s="6">
        <f>IF(AF$3=$I$3,AD21,IF(VLOOKUP($D21,'LGE Retirements'!$A$4:$C$49,3,FALSE)='LGE Meters Schedule'!AF$3,'LGE Meters Schedule'!AE21-'LGE Meters Schedule'!$F21,AE21))</f>
        <v>0</v>
      </c>
      <c r="AG21" s="6">
        <f>IF(AG$3=$I$3,AE21,IF(VLOOKUP($D21,'LGE Retirements'!$A$4:$C$49,3,FALSE)='LGE Meters Schedule'!AG$3,'LGE Meters Schedule'!AF21-'LGE Meters Schedule'!$F21,AF21))</f>
        <v>0</v>
      </c>
      <c r="AH21" s="6">
        <f>IF(AH$3=$I$3,AF21,IF(VLOOKUP($D21,'LGE Retirements'!$A$4:$C$49,3,FALSE)='LGE Meters Schedule'!AH$3,'LGE Meters Schedule'!AG21-'LGE Meters Schedule'!$F21,AG21))</f>
        <v>0</v>
      </c>
      <c r="AI21" s="6">
        <f>IF(AI$3=$I$3,AG21,IF(VLOOKUP($D21,'LGE Retirements'!$A$4:$C$49,3,FALSE)='LGE Meters Schedule'!AI$3,'LGE Meters Schedule'!AH21-'LGE Meters Schedule'!$F21,AH21))</f>
        <v>0</v>
      </c>
      <c r="AJ21" s="6">
        <f>IF(AJ$3=$I$3,AH21,IF(VLOOKUP($D21,'LGE Retirements'!$A$4:$C$49,3,FALSE)='LGE Meters Schedule'!AJ$3,'LGE Meters Schedule'!AI21-'LGE Meters Schedule'!$F21,AI21))</f>
        <v>0</v>
      </c>
      <c r="AK21" s="6">
        <f>IF(AK$3=$I$3,AI21,IF(VLOOKUP($D21,'LGE Retirements'!$A$4:$C$49,3,FALSE)='LGE Meters Schedule'!AK$3,'LGE Meters Schedule'!AJ21-'LGE Meters Schedule'!$F21,AJ21))</f>
        <v>0</v>
      </c>
      <c r="AM21" s="21">
        <f>IF(AM$3&lt;'Depr. Rate'!$B$1,('Depr. Rate'!$B$3*'LGE Meters Schedule'!I21)/12,IF(I21=0,H21/2*'Depr. Rate'!$C$3/12,('Depr. Rate'!$C$3*'LGE Meters Schedule'!I21)/12))</f>
        <v>91.20354766666668</v>
      </c>
      <c r="AN21" s="21">
        <f>IF(AN$3&lt;'Depr. Rate'!$B$1,('Depr. Rate'!$B$3*'LGE Meters Schedule'!J21)/12,IF(J21=0,I21/2*'Depr. Rate'!$C$3/12,('Depr. Rate'!$C$3*'LGE Meters Schedule'!J21)/12))</f>
        <v>91.20354766666668</v>
      </c>
      <c r="AO21" s="21">
        <f>IF(AO$3&lt;'Depr. Rate'!$B$1,('Depr. Rate'!$B$3*'LGE Meters Schedule'!K21)/12,IF(K21=0,J21/2*'Depr. Rate'!$C$3/12,('Depr. Rate'!$C$3*'LGE Meters Schedule'!K21)/12))</f>
        <v>91.20354766666668</v>
      </c>
      <c r="AP21" s="21">
        <f>IF(AP$3&lt;'Depr. Rate'!$B$1,('Depr. Rate'!$B$3*'LGE Meters Schedule'!L21)/12,IF(L21=0,K21/2*'Depr. Rate'!$C$3/12,('Depr. Rate'!$C$3*'LGE Meters Schedule'!L21)/12))</f>
        <v>91.20354766666668</v>
      </c>
      <c r="AQ21" s="21">
        <f>IF(AQ$3&lt;'Depr. Rate'!$B$1,('Depr. Rate'!$B$3*'LGE Meters Schedule'!M21)/12,IF(M21=0,L21/2*'Depr. Rate'!$C$3/12,('Depr. Rate'!$C$3*'LGE Meters Schedule'!M21)/12))</f>
        <v>91.20354766666668</v>
      </c>
      <c r="AR21" s="21">
        <f>IF(AR$3&lt;'Depr. Rate'!$B$1,('Depr. Rate'!$B$3*'LGE Meters Schedule'!N21)/12,IF(N21=0,M21/2*'Depr. Rate'!$C$3/12,('Depr. Rate'!$C$3*'LGE Meters Schedule'!N21)/12))</f>
        <v>91.20354766666668</v>
      </c>
      <c r="AS21" s="21">
        <f>IF(AS$3&lt;'Depr. Rate'!$B$1,('Depr. Rate'!$B$3*'LGE Meters Schedule'!O21)/12,IF(O21=0,N21/2*'Depr. Rate'!$C$3/12,('Depr. Rate'!$C$3*'LGE Meters Schedule'!O21)/12))</f>
        <v>91.20354766666668</v>
      </c>
      <c r="AT21" s="21">
        <f>IF(AT$3&lt;'Depr. Rate'!$B$1,('Depr. Rate'!$B$3*'LGE Meters Schedule'!P21)/12,IF(P21=0,O21/2*'Depr. Rate'!$C$3/12,('Depr. Rate'!$C$3*'LGE Meters Schedule'!P21)/12))</f>
        <v>91.20354766666668</v>
      </c>
      <c r="AU21" s="21">
        <f>IF(AU$3&lt;'Depr. Rate'!$B$1,('Depr. Rate'!$B$3*'LGE Meters Schedule'!Q21)/12,IF(Q21=0,P21/2*'Depr. Rate'!$C$3/12,('Depr. Rate'!$C$3*'LGE Meters Schedule'!Q21)/12))</f>
        <v>91.20354766666668</v>
      </c>
      <c r="AV21" s="21">
        <f>IF(AV$3&lt;'Depr. Rate'!$B$1,('Depr. Rate'!$B$3*'LGE Meters Schedule'!R21)/12,IF(R21=0,Q21/2*'Depr. Rate'!$C$3/12,('Depr. Rate'!$C$3*'LGE Meters Schedule'!R21)/12))</f>
        <v>91.20354766666668</v>
      </c>
      <c r="AW21" s="21">
        <f>IF(AW$3&lt;'Depr. Rate'!$B$1,('Depr. Rate'!$B$3*'LGE Meters Schedule'!S21)/12,IF(S21=0,R21/2*'Depr. Rate'!$C$3/12,('Depr. Rate'!$C$3*'LGE Meters Schedule'!S21)/12))</f>
        <v>91.20354766666668</v>
      </c>
      <c r="AX21" s="21">
        <f>IF(AX$3&lt;'Depr. Rate'!$B$1,('Depr. Rate'!$B$3*'LGE Meters Schedule'!T21)/12,IF(T21=0,S21/2*'Depr. Rate'!$C$3/12,('Depr. Rate'!$C$3*'LGE Meters Schedule'!T21)/12))</f>
        <v>87.071342842095248</v>
      </c>
      <c r="AY21" s="21">
        <f>IF(AY$3&lt;'Depr. Rate'!$B$1,('Depr. Rate'!$B$3*'LGE Meters Schedule'!U21)/12,IF(U21=0,T21/2*'Depr. Rate'!$C$3/12,('Depr. Rate'!$C$3*'LGE Meters Schedule'!U21)/12))</f>
        <v>43.535671421047624</v>
      </c>
      <c r="AZ21" s="21">
        <f>IF(AZ$3&lt;'Depr. Rate'!$B$1,('Depr. Rate'!$B$3*'LGE Meters Schedule'!V21)/12,IF(V21=0,U21/2*'Depr. Rate'!$C$3/12,('Depr. Rate'!$C$3*'LGE Meters Schedule'!V21)/12))</f>
        <v>0</v>
      </c>
      <c r="BA21" s="21">
        <f>IF(BA$3&lt;'Depr. Rate'!$B$1,('Depr. Rate'!$B$3*'LGE Meters Schedule'!W21)/12,IF(W21=0,V21/2*'Depr. Rate'!$C$3/12,('Depr. Rate'!$C$3*'LGE Meters Schedule'!W21)/12))</f>
        <v>0</v>
      </c>
      <c r="BB21" s="21">
        <f>IF(BB$3&lt;'Depr. Rate'!$B$1,('Depr. Rate'!$B$3*'LGE Meters Schedule'!X21)/12,IF(X21=0,W21/2*'Depr. Rate'!$C$3/12,('Depr. Rate'!$C$3*'LGE Meters Schedule'!X21)/12))</f>
        <v>0</v>
      </c>
      <c r="BC21" s="21">
        <f>IF(BC$3&lt;'Depr. Rate'!$B$1,('Depr. Rate'!$B$3*'LGE Meters Schedule'!Y21)/12,IF(Y21=0,X21/2*'Depr. Rate'!$C$3/12,('Depr. Rate'!$C$3*'LGE Meters Schedule'!Y21)/12))</f>
        <v>0</v>
      </c>
      <c r="BD21" s="21">
        <f>IF(BD$3&lt;'Depr. Rate'!$B$1,('Depr. Rate'!$B$3*'LGE Meters Schedule'!Z21)/12,IF(Z21=0,Y21/2*'Depr. Rate'!$C$3/12,('Depr. Rate'!$C$3*'LGE Meters Schedule'!Z21)/12))</f>
        <v>0</v>
      </c>
      <c r="BE21" s="21">
        <f>IF(BE$3&lt;'Depr. Rate'!$B$1,('Depr. Rate'!$B$3*'LGE Meters Schedule'!AA21)/12,IF(AA21=0,Z21/2*'Depr. Rate'!$C$3/12,('Depr. Rate'!$C$3*'LGE Meters Schedule'!AA21)/12))</f>
        <v>0</v>
      </c>
      <c r="BF21" s="21">
        <f>IF(BF$3&lt;'Depr. Rate'!$B$1,('Depr. Rate'!$B$3*'LGE Meters Schedule'!AB21)/12,IF(AB21=0,AA21/2*'Depr. Rate'!$C$3/12,('Depr. Rate'!$C$3*'LGE Meters Schedule'!AB21)/12))</f>
        <v>0</v>
      </c>
      <c r="BG21" s="21">
        <f>IF(BG$3&lt;'Depr. Rate'!$B$1,('Depr. Rate'!$B$3*'LGE Meters Schedule'!AC21)/12,IF(AC21=0,AB21/2*'Depr. Rate'!$C$3/12,('Depr. Rate'!$C$3*'LGE Meters Schedule'!AC21)/12))</f>
        <v>0</v>
      </c>
      <c r="BH21" s="21">
        <f>IF(BH$3&lt;'Depr. Rate'!$B$1,('Depr. Rate'!$B$3*'LGE Meters Schedule'!AD21)/12,IF(AD21=0,AC21/2*'Depr. Rate'!$C$3/12,('Depr. Rate'!$C$3*'LGE Meters Schedule'!AD21)/12))</f>
        <v>0</v>
      </c>
      <c r="BI21" s="21">
        <f>IF(BI$3&lt;'Depr. Rate'!$B$1,('Depr. Rate'!$B$3*'LGE Meters Schedule'!AE21)/12,IF(AE21=0,AD21/2*'Depr. Rate'!$C$3/12,('Depr. Rate'!$C$3*'LGE Meters Schedule'!AE21)/12))</f>
        <v>0</v>
      </c>
      <c r="BJ21" s="21">
        <f>IF(BJ$3&lt;'Depr. Rate'!$B$1,('Depr. Rate'!$B$3*'LGE Meters Schedule'!AF21)/12,IF(AF21=0,AE21/2*'Depr. Rate'!$C$3/12,('Depr. Rate'!$C$3*'LGE Meters Schedule'!AF21)/12))</f>
        <v>0</v>
      </c>
      <c r="BK21" s="21">
        <f>IF(BK$3&lt;'Depr. Rate'!$B$1,('Depr. Rate'!$B$3*'LGE Meters Schedule'!AG21)/12,IF(AG21=0,AF21/2*'Depr. Rate'!$C$3/12,('Depr. Rate'!$C$3*'LGE Meters Schedule'!AG21)/12))</f>
        <v>0</v>
      </c>
      <c r="BL21" s="21">
        <f>IF(BL$3&lt;'Depr. Rate'!$B$1,('Depr. Rate'!$B$3*'LGE Meters Schedule'!AH21)/12,IF(AH21=0,AG21/2*'Depr. Rate'!$C$3/12,('Depr. Rate'!$C$3*'LGE Meters Schedule'!AH21)/12))</f>
        <v>0</v>
      </c>
      <c r="BM21" s="21">
        <f>IF(BM$3&lt;'Depr. Rate'!$B$1,('Depr. Rate'!$B$3*'LGE Meters Schedule'!AI21)/12,IF(AI21=0,AH21/2*'Depr. Rate'!$C$3/12,('Depr. Rate'!$C$3*'LGE Meters Schedule'!AI21)/12))</f>
        <v>0</v>
      </c>
      <c r="BN21" s="21">
        <f>IF(BN$3&lt;'Depr. Rate'!$B$1,('Depr. Rate'!$B$3*'LGE Meters Schedule'!AJ21)/12,IF(AJ21=0,AI21/2*'Depr. Rate'!$C$3/12,('Depr. Rate'!$C$3*'LGE Meters Schedule'!AJ21)/12))</f>
        <v>0</v>
      </c>
      <c r="BO21" s="21">
        <f>IF(BO$3&lt;'Depr. Rate'!$B$1,('Depr. Rate'!$B$3*'LGE Meters Schedule'!AK21)/12,IF(AK21=0,AJ21/2*'Depr. Rate'!$C$3/12,('Depr. Rate'!$C$3*'LGE Meters Schedule'!AK21)/12))</f>
        <v>0</v>
      </c>
      <c r="BQ21" s="6">
        <f>IF(BQ$3=$BQ$3,$G21+AM21,IF(VLOOKUP($D21,'LGE Retirements'!$A$4:$C$49,3,FALSE)='LGE Meters Schedule'!BQ$3,'LGE Meters Schedule'!BP21+AM21-$F21,SUM(BP21,AM21)))</f>
        <v>33554.997319196067</v>
      </c>
      <c r="BR21" s="6">
        <f>IF(BR$3=$BQ$3,$G21+AN21,IF(VLOOKUP($D21,'LGE Retirements'!$A$4:$C$49,3,FALSE)='LGE Meters Schedule'!BR$3,'LGE Meters Schedule'!BQ21+AN21-$F21,SUM(BQ21,AN21)))</f>
        <v>33646.200866862731</v>
      </c>
      <c r="BS21" s="6">
        <f>IF(BS$3=$BQ$3,$G21+AO21,IF(VLOOKUP($D21,'LGE Retirements'!$A$4:$C$49,3,FALSE)='LGE Meters Schedule'!BS$3,'LGE Meters Schedule'!BR21+AO21-$F21,SUM(BR21,AO21)))</f>
        <v>33737.404414529396</v>
      </c>
      <c r="BT21" s="6">
        <f>IF(BT$3=$BQ$3,$G21+AP21,IF(VLOOKUP($D21,'LGE Retirements'!$A$4:$C$49,3,FALSE)='LGE Meters Schedule'!BT$3,'LGE Meters Schedule'!BS21+AP21-$F21,SUM(BS21,AP21)))</f>
        <v>33828.60796219606</v>
      </c>
      <c r="BU21" s="6">
        <f>IF(BU$3=$BQ$3,$G21+AQ21,IF(VLOOKUP($D21,'LGE Retirements'!$A$4:$C$49,3,FALSE)='LGE Meters Schedule'!BU$3,'LGE Meters Schedule'!BT21+AQ21-$F21,SUM(BT21,AQ21)))</f>
        <v>33919.811509862724</v>
      </c>
      <c r="BV21" s="6">
        <f>IF(BV$3=$BQ$3,$G21+AR21,IF(VLOOKUP($D21,'LGE Retirements'!$A$4:$C$49,3,FALSE)='LGE Meters Schedule'!BV$3,'LGE Meters Schedule'!BU21+AR21-$F21,SUM(BU21,AR21)))</f>
        <v>34011.015057529388</v>
      </c>
      <c r="BW21" s="6">
        <f>IF(BW$3=$BQ$3,$G21+AS21,IF(VLOOKUP($D21,'LGE Retirements'!$A$4:$C$49,3,FALSE)='LGE Meters Schedule'!BW$3,'LGE Meters Schedule'!BV21+AS21-$F21,SUM(BV21,AS21)))</f>
        <v>34102.218605196053</v>
      </c>
      <c r="BX21" s="6">
        <f>IF(BX$3=$BQ$3,$G21+AT21,IF(VLOOKUP($D21,'LGE Retirements'!$A$4:$C$49,3,FALSE)='LGE Meters Schedule'!BX$3,'LGE Meters Schedule'!BW21+AT21-$F21,SUM(BW21,AT21)))</f>
        <v>34193.422152862717</v>
      </c>
      <c r="BY21" s="6">
        <f>IF(BY$3=$BQ$3,$G21+AU21,IF(VLOOKUP($D21,'LGE Retirements'!$A$4:$C$49,3,FALSE)='LGE Meters Schedule'!BY$3,'LGE Meters Schedule'!BX21+AU21-$F21,SUM(BX21,AU21)))</f>
        <v>34284.625700529381</v>
      </c>
      <c r="BZ21" s="6">
        <f>IF(BZ$3=$BQ$3,$G21+AV21,IF(VLOOKUP($D21,'LGE Retirements'!$A$4:$C$49,3,FALSE)='LGE Meters Schedule'!BZ$3,'LGE Meters Schedule'!BY21+AV21-$F21,SUM(BY21,AV21)))</f>
        <v>34375.829248196045</v>
      </c>
      <c r="CA21" s="6">
        <f>IF(CA$3=$BQ$3,$G21+AW21,IF(VLOOKUP($D21,'LGE Retirements'!$A$4:$C$49,3,FALSE)='LGE Meters Schedule'!CA$3,'LGE Meters Schedule'!BZ21+AW21-$F21,SUM(BZ21,AW21)))</f>
        <v>34467.032795862709</v>
      </c>
      <c r="CB21" s="6">
        <f>IF(CB$3=$BQ$3,$G21+AX21,IF(VLOOKUP($D21,'LGE Retirements'!$A$4:$C$49,3,FALSE)='LGE Meters Schedule'!CB$3,'LGE Meters Schedule'!CA21+AX21-$F21,SUM(CA21,AX21)))</f>
        <v>34554.104138704803</v>
      </c>
      <c r="CC21" s="6">
        <f>IF(CC$3=$BQ$3,$G21+AY21,IF(VLOOKUP($D21,'LGE Retirements'!$A$4:$C$49,3,FALSE)='LGE Meters Schedule'!CC$3,'LGE Meters Schedule'!CB21+AY21-$F21,SUM(CB21,AY21)))</f>
        <v>-2883.2701898741507</v>
      </c>
      <c r="CD21" s="6">
        <f>IF(CD$3=$BQ$3,$G21+AZ21,IF(VLOOKUP($D21,'LGE Retirements'!$A$4:$C$49,3,FALSE)='LGE Meters Schedule'!CD$3,'LGE Meters Schedule'!CC21+AZ21-$F21,SUM(CC21,AZ21)))</f>
        <v>-2883.2701898741507</v>
      </c>
      <c r="CE21" s="6">
        <f>IF(CE$3=$BQ$3,$G21+BA21,IF(VLOOKUP($D21,'LGE Retirements'!$A$4:$C$49,3,FALSE)='LGE Meters Schedule'!CE$3,'LGE Meters Schedule'!CD21+BA21-$F21,SUM(CD21,BA21)))</f>
        <v>-2883.2701898741507</v>
      </c>
      <c r="CF21" s="6">
        <f>IF(CF$3=$BQ$3,$G21+BB21,IF(VLOOKUP($D21,'LGE Retirements'!$A$4:$C$49,3,FALSE)='LGE Meters Schedule'!CF$3,'LGE Meters Schedule'!CE21+BB21-$F21,SUM(CE21,BB21)))</f>
        <v>-2883.2701898741507</v>
      </c>
      <c r="CG21" s="6">
        <f>IF(CG$3=$BQ$3,$G21+BC21,IF(VLOOKUP($D21,'LGE Retirements'!$A$4:$C$49,3,FALSE)='LGE Meters Schedule'!CG$3,'LGE Meters Schedule'!CF21+BC21-$F21,SUM(CF21,BC21)))</f>
        <v>-2883.2701898741507</v>
      </c>
      <c r="CH21" s="6">
        <f>IF(CH$3=$BQ$3,$G21+BD21,IF(VLOOKUP($D21,'LGE Retirements'!$A$4:$C$49,3,FALSE)='LGE Meters Schedule'!CH$3,'LGE Meters Schedule'!CG21+BD21-$F21,SUM(CG21,BD21)))</f>
        <v>-2883.2701898741507</v>
      </c>
      <c r="CI21" s="6">
        <f>IF(CI$3=$BQ$3,$G21+BE21,IF(VLOOKUP($D21,'LGE Retirements'!$A$4:$C$49,3,FALSE)='LGE Meters Schedule'!CI$3,'LGE Meters Schedule'!CH21+BE21-$F21,SUM(CH21,BE21)))</f>
        <v>-2883.2701898741507</v>
      </c>
      <c r="CJ21" s="6">
        <f>IF(CJ$3=$BQ$3,$G21+BF21,IF(VLOOKUP($D21,'LGE Retirements'!$A$4:$C$49,3,FALSE)='LGE Meters Schedule'!CJ$3,'LGE Meters Schedule'!CI21+BF21-$F21,SUM(CI21,BF21)))</f>
        <v>-2883.2701898741507</v>
      </c>
      <c r="CK21" s="6">
        <f>IF(CK$3=$BQ$3,$G21+BG21,IF(VLOOKUP($D21,'LGE Retirements'!$A$4:$C$49,3,FALSE)='LGE Meters Schedule'!CK$3,'LGE Meters Schedule'!CJ21+BG21-$F21,SUM(CJ21,BG21)))</f>
        <v>-2883.2701898741507</v>
      </c>
      <c r="CL21" s="6">
        <f>IF(CL$3=$BQ$3,$G21+BH21,IF(VLOOKUP($D21,'LGE Retirements'!$A$4:$C$49,3,FALSE)='LGE Meters Schedule'!CL$3,'LGE Meters Schedule'!CK21+BH21-$F21,SUM(CK21,BH21)))</f>
        <v>-2883.2701898741507</v>
      </c>
      <c r="CM21" s="6">
        <f>IF(CM$3=$BQ$3,$G21+BI21,IF(VLOOKUP($D21,'LGE Retirements'!$A$4:$C$49,3,FALSE)='LGE Meters Schedule'!CM$3,'LGE Meters Schedule'!CL21+BI21-$F21,SUM(CL21,BI21)))</f>
        <v>-2883.2701898741507</v>
      </c>
      <c r="CN21" s="6">
        <f>IF(CN$3=$BQ$3,$G21+BJ21,IF(VLOOKUP($D21,'LGE Retirements'!$A$4:$C$49,3,FALSE)='LGE Meters Schedule'!CN$3,'LGE Meters Schedule'!CM21+BJ21-$F21,SUM(CM21,BJ21)))</f>
        <v>-2883.2701898741507</v>
      </c>
      <c r="CO21" s="6">
        <f>IF(CO$3=$BQ$3,$G21+BK21,IF(VLOOKUP($D21,'LGE Retirements'!$A$4:$C$49,3,FALSE)='LGE Meters Schedule'!CO$3,'LGE Meters Schedule'!CN21+BK21-$F21,SUM(CN21,BK21)))</f>
        <v>-2883.2701898741507</v>
      </c>
      <c r="CP21" s="6">
        <f>IF(CP$3=$BQ$3,$G21+BL21,IF(VLOOKUP($D21,'LGE Retirements'!$A$4:$C$49,3,FALSE)='LGE Meters Schedule'!CP$3,'LGE Meters Schedule'!CO21+BL21-$F21,SUM(CO21,BL21)))</f>
        <v>-2883.2701898741507</v>
      </c>
      <c r="CQ21" s="6">
        <f>IF(CQ$3=$BQ$3,$G21+BM21,IF(VLOOKUP($D21,'LGE Retirements'!$A$4:$C$49,3,FALSE)='LGE Meters Schedule'!CQ$3,'LGE Meters Schedule'!CP21+BM21-$F21,SUM(CP21,BM21)))</f>
        <v>-2883.2701898741507</v>
      </c>
      <c r="CR21" s="6">
        <f>IF(CR$3=$BQ$3,$G21+BN21,IF(VLOOKUP($D21,'LGE Retirements'!$A$4:$C$49,3,FALSE)='LGE Meters Schedule'!CR$3,'LGE Meters Schedule'!CQ21+BN21-$F21,SUM(CQ21,BN21)))</f>
        <v>-2883.2701898741507</v>
      </c>
      <c r="CS21" s="6">
        <f>IF(CS$3=$BQ$3,$G21+BO21,IF(VLOOKUP($D21,'LGE Retirements'!$A$4:$C$49,3,FALSE)='LGE Meters Schedule'!CS$3,'LGE Meters Schedule'!CR21+BO21-$F21,SUM(CR21,BO21)))</f>
        <v>-2883.2701898741507</v>
      </c>
      <c r="CT21" s="6">
        <f>IF(CT$3=$BQ$3,$G21,IF(VLOOKUP($D21,'LGE Retirements'!$A$4:$C$49,3,FALSE)='LGE Meters Schedule'!CT$3,'LGE Meters Schedule'!CS21-$F21,SUM(CS21)))</f>
        <v>-2883.2701898741507</v>
      </c>
      <c r="CU21" s="6">
        <f>IF(CU$3=$BQ$3,$G21,IF(VLOOKUP($D21,'LGE Retirements'!$A$4:$C$49,3,FALSE)='LGE Meters Schedule'!CU$3,'LGE Meters Schedule'!CT21-$F21,SUM(CT21)))</f>
        <v>-2883.2701898741507</v>
      </c>
      <c r="CV21" s="6">
        <f>IF(CV$3=$BQ$3,$G21,IF(VLOOKUP($D21,'LGE Retirements'!$A$4:$C$49,3,FALSE)='LGE Meters Schedule'!CV$3,'LGE Meters Schedule'!CU21-$F21,SUM(CU21)))</f>
        <v>-2883.2701898741507</v>
      </c>
      <c r="CW21" s="6">
        <f>IF(CW$3=$BQ$3,$G21,IF(VLOOKUP($D21,'LGE Retirements'!$A$4:$C$49,3,FALSE)='LGE Meters Schedule'!CW$3,'LGE Meters Schedule'!CV21-$F21,SUM(CV21)))</f>
        <v>-2883.2701898741507</v>
      </c>
      <c r="CX21" s="6">
        <f>IF(CX$3=$BQ$3,$G21,IF(VLOOKUP($D21,'LGE Retirements'!$A$4:$C$49,3,FALSE)='LGE Meters Schedule'!CX$3,'LGE Meters Schedule'!CW21-$F21,SUM(CW21)))</f>
        <v>-2883.2701898741507</v>
      </c>
      <c r="CY21" s="6">
        <f>IF(CY$3=$BQ$3,$G21,IF(VLOOKUP($D21,'LGE Retirements'!$A$4:$C$49,3,FALSE)='LGE Meters Schedule'!CY$3,'LGE Meters Schedule'!CX21-$F21,SUM(CX21)))</f>
        <v>-2883.2701898741507</v>
      </c>
      <c r="CZ21" s="6">
        <f>IF(CZ$3=$BQ$3,$G21,IF(VLOOKUP($D21,'LGE Retirements'!$A$4:$C$49,3,FALSE)='LGE Meters Schedule'!CZ$3,'LGE Meters Schedule'!CY21-$F21,SUM(CY21)))</f>
        <v>-2883.2701898741507</v>
      </c>
      <c r="DA21" s="6">
        <f>IF(DA$3=$BQ$3,$G21,IF(VLOOKUP($D21,'LGE Retirements'!$A$4:$C$49,3,FALSE)='LGE Meters Schedule'!DA$3,'LGE Meters Schedule'!CZ21-$F21,SUM(CZ21)))</f>
        <v>-2883.2701898741507</v>
      </c>
      <c r="DB21" s="6">
        <f>IF(DB$3=$BQ$3,$G21,IF(VLOOKUP($D21,'LGE Retirements'!$A$4:$C$49,3,FALSE)='LGE Meters Schedule'!DB$3,'LGE Meters Schedule'!DA21-$F21,SUM(DA21)))</f>
        <v>-2883.2701898741507</v>
      </c>
      <c r="DC21" s="6">
        <f>IF(DC$3=$BQ$3,$G21,IF(VLOOKUP($D21,'LGE Retirements'!$A$4:$C$49,3,FALSE)='LGE Meters Schedule'!DC$3,'LGE Meters Schedule'!DB21-$F21,SUM(DB21)))</f>
        <v>-2883.2701898741507</v>
      </c>
      <c r="DD21" s="6">
        <f>IF(DD$3=$BQ$3,$G21,IF(VLOOKUP($D21,'LGE Retirements'!$A$4:$C$49,3,FALSE)='LGE Meters Schedule'!DD$3,'LGE Meters Schedule'!DC21-$F21,SUM(DC21)))</f>
        <v>-2883.2701898741507</v>
      </c>
      <c r="DE21" s="6">
        <f>IF(DE$3=$BQ$3,$G21,IF(VLOOKUP($D21,'LGE Retirements'!$A$4:$C$49,3,FALSE)='LGE Meters Schedule'!DE$3,'LGE Meters Schedule'!DD21-$F21,SUM(DD21)))</f>
        <v>-2883.2701898741507</v>
      </c>
      <c r="DG21" s="8">
        <f t="shared" si="0"/>
        <v>3925.9126808039364</v>
      </c>
      <c r="DH21" s="8">
        <f t="shared" si="1"/>
        <v>3834.7091331372721</v>
      </c>
      <c r="DI21" s="8">
        <f t="shared" si="2"/>
        <v>3743.5055854706079</v>
      </c>
      <c r="DJ21" s="8">
        <f t="shared" si="3"/>
        <v>3652.3020378039437</v>
      </c>
      <c r="DK21" s="8">
        <f t="shared" si="4"/>
        <v>3561.0984901372794</v>
      </c>
      <c r="DL21" s="8">
        <f t="shared" si="5"/>
        <v>3469.8949424706152</v>
      </c>
      <c r="DM21" s="8">
        <f t="shared" si="6"/>
        <v>3378.691394803951</v>
      </c>
      <c r="DN21" s="8">
        <f t="shared" si="7"/>
        <v>3287.4878471372867</v>
      </c>
      <c r="DO21" s="8">
        <f t="shared" si="8"/>
        <v>3196.2842994706225</v>
      </c>
      <c r="DP21" s="8">
        <f t="shared" si="9"/>
        <v>3105.0807518039583</v>
      </c>
      <c r="DQ21" s="8">
        <f t="shared" si="10"/>
        <v>3013.877204137294</v>
      </c>
      <c r="DR21" s="8">
        <f t="shared" si="11"/>
        <v>2926.8058612952009</v>
      </c>
      <c r="DS21" s="8">
        <f t="shared" si="12"/>
        <v>2883.2701898741507</v>
      </c>
      <c r="DT21" s="8">
        <f t="shared" si="13"/>
        <v>2883.2701898741507</v>
      </c>
      <c r="DU21" s="8">
        <f t="shared" si="14"/>
        <v>2883.2701898741507</v>
      </c>
      <c r="DV21" s="8">
        <f t="shared" si="15"/>
        <v>2883.2701898741507</v>
      </c>
      <c r="DW21" s="8">
        <f t="shared" si="16"/>
        <v>2883.2701898741507</v>
      </c>
      <c r="DX21" s="8">
        <f t="shared" si="17"/>
        <v>2883.2701898741507</v>
      </c>
      <c r="DY21" s="8">
        <f t="shared" si="18"/>
        <v>2883.2701898741507</v>
      </c>
      <c r="DZ21" s="8">
        <f t="shared" si="19"/>
        <v>2883.2701898741507</v>
      </c>
      <c r="EA21" s="8">
        <f t="shared" si="20"/>
        <v>2883.2701898741507</v>
      </c>
      <c r="EB21" s="8">
        <f t="shared" si="21"/>
        <v>2883.2701898741507</v>
      </c>
      <c r="EC21" s="8">
        <f t="shared" si="22"/>
        <v>2883.2701898741507</v>
      </c>
      <c r="ED21" s="8">
        <f t="shared" si="23"/>
        <v>2883.2701898741507</v>
      </c>
      <c r="EE21" s="8">
        <f t="shared" si="24"/>
        <v>2883.2701898741507</v>
      </c>
      <c r="EF21" s="8">
        <f t="shared" si="25"/>
        <v>2883.2701898741507</v>
      </c>
      <c r="EG21" s="8">
        <f t="shared" si="26"/>
        <v>2883.2701898741507</v>
      </c>
      <c r="EH21" s="8">
        <f t="shared" si="27"/>
        <v>2883.2701898741507</v>
      </c>
      <c r="EI21" s="8">
        <f t="shared" si="28"/>
        <v>2883.2701898741507</v>
      </c>
      <c r="EJ21" s="8">
        <f t="shared" si="30"/>
        <v>2883.2701898741507</v>
      </c>
      <c r="EK21" s="8">
        <f t="shared" si="31"/>
        <v>2883.2701898741507</v>
      </c>
      <c r="EL21" s="8">
        <f t="shared" si="32"/>
        <v>2883.2701898741507</v>
      </c>
      <c r="EM21" s="8">
        <f t="shared" si="33"/>
        <v>2883.2701898741507</v>
      </c>
      <c r="EN21" s="8">
        <f t="shared" si="34"/>
        <v>2883.2701898741507</v>
      </c>
      <c r="EO21" s="8">
        <f t="shared" si="35"/>
        <v>2883.2701898741507</v>
      </c>
      <c r="EP21" s="8">
        <f t="shared" si="36"/>
        <v>2883.2701898741507</v>
      </c>
      <c r="EQ21" s="8">
        <f t="shared" si="37"/>
        <v>2883.2701898741507</v>
      </c>
      <c r="ER21" s="8">
        <f t="shared" si="38"/>
        <v>2883.2701898741507</v>
      </c>
      <c r="ES21" s="8">
        <f t="shared" si="39"/>
        <v>2883.2701898741507</v>
      </c>
      <c r="ET21" s="8">
        <f t="shared" si="40"/>
        <v>2883.2701898741507</v>
      </c>
      <c r="EU21" s="8">
        <f t="shared" si="41"/>
        <v>2883.2701898741507</v>
      </c>
    </row>
    <row r="22" spans="1:151" x14ac:dyDescent="0.25">
      <c r="A22" s="4" t="s">
        <v>33</v>
      </c>
      <c r="B22" s="4" t="s">
        <v>2</v>
      </c>
      <c r="C22" s="4" t="s">
        <v>4</v>
      </c>
      <c r="D22" s="7">
        <v>1982</v>
      </c>
      <c r="E22" s="24">
        <f>IFERROR(VLOOKUP(D22,'LGE Retirements'!$A$4:$C$49,3,FALSE),"N/A")</f>
        <v>42979</v>
      </c>
      <c r="F22" s="5">
        <v>544816.18000000005</v>
      </c>
      <c r="G22" s="5">
        <v>481663.27857544401</v>
      </c>
      <c r="H22" s="5"/>
      <c r="I22" s="6">
        <f>IF(I$3=$I$3,F22,IF(VLOOKUP($D22,'LGE Retirements'!$A$4:$C$49,3,FALSE)='LGE Meters Schedule'!I$3,'LGE Meters Schedule'!G22-'LGE Meters Schedule'!$F22,G22))</f>
        <v>544816.18000000005</v>
      </c>
      <c r="J22" s="6">
        <f>IF(J$3=$I$3,G22,IF(VLOOKUP($D22,'LGE Retirements'!$A$4:$C$49,3,FALSE)='LGE Meters Schedule'!J$3,'LGE Meters Schedule'!I22-'LGE Meters Schedule'!$F22,I22))</f>
        <v>544816.18000000005</v>
      </c>
      <c r="K22" s="6">
        <f>IF(K$3=$I$3,I22,IF(VLOOKUP($D22,'LGE Retirements'!$A$4:$C$49,3,FALSE)='LGE Meters Schedule'!K$3,'LGE Meters Schedule'!J22-'LGE Meters Schedule'!$F22,J22))</f>
        <v>544816.18000000005</v>
      </c>
      <c r="L22" s="6">
        <f>IF(L$3=$I$3,J22,IF(VLOOKUP($D22,'LGE Retirements'!$A$4:$C$49,3,FALSE)='LGE Meters Schedule'!L$3,'LGE Meters Schedule'!K22-'LGE Meters Schedule'!$F22,K22))</f>
        <v>544816.18000000005</v>
      </c>
      <c r="M22" s="6">
        <f>IF(M$3=$I$3,K22,IF(VLOOKUP($D22,'LGE Retirements'!$A$4:$C$49,3,FALSE)='LGE Meters Schedule'!M$3,'LGE Meters Schedule'!L22-'LGE Meters Schedule'!$F22,L22))</f>
        <v>544816.18000000005</v>
      </c>
      <c r="N22" s="6">
        <f>IF(N$3=$I$3,L22,IF(VLOOKUP($D22,'LGE Retirements'!$A$4:$C$49,3,FALSE)='LGE Meters Schedule'!N$3,'LGE Meters Schedule'!M22-'LGE Meters Schedule'!$F22,M22))</f>
        <v>544816.18000000005</v>
      </c>
      <c r="O22" s="6">
        <f>IF(O$3=$I$3,M22,IF(VLOOKUP($D22,'LGE Retirements'!$A$4:$C$49,3,FALSE)='LGE Meters Schedule'!O$3,'LGE Meters Schedule'!N22-'LGE Meters Schedule'!$F22,N22))</f>
        <v>544816.18000000005</v>
      </c>
      <c r="P22" s="6">
        <f>IF(P$3=$I$3,N22,IF(VLOOKUP($D22,'LGE Retirements'!$A$4:$C$49,3,FALSE)='LGE Meters Schedule'!P$3,'LGE Meters Schedule'!O22-'LGE Meters Schedule'!$F22,O22))</f>
        <v>544816.18000000005</v>
      </c>
      <c r="Q22" s="6">
        <f>IF(Q$3=$I$3,O22,IF(VLOOKUP($D22,'LGE Retirements'!$A$4:$C$49,3,FALSE)='LGE Meters Schedule'!Q$3,'LGE Meters Schedule'!P22-'LGE Meters Schedule'!$F22,P22))</f>
        <v>544816.18000000005</v>
      </c>
      <c r="R22" s="6">
        <f>IF(R$3=$I$3,P22,IF(VLOOKUP($D22,'LGE Retirements'!$A$4:$C$49,3,FALSE)='LGE Meters Schedule'!R$3,'LGE Meters Schedule'!Q22-'LGE Meters Schedule'!$F22,Q22))</f>
        <v>544816.18000000005</v>
      </c>
      <c r="S22" s="6">
        <f>IF(S$3=$I$3,Q22,IF(VLOOKUP($D22,'LGE Retirements'!$A$4:$C$49,3,FALSE)='LGE Meters Schedule'!S$3,'LGE Meters Schedule'!R22-'LGE Meters Schedule'!$F22,R22))</f>
        <v>544816.18000000005</v>
      </c>
      <c r="T22" s="6">
        <f>IF(T$3=$I$3,R22,IF(VLOOKUP($D22,'LGE Retirements'!$A$4:$C$49,3,FALSE)='LGE Meters Schedule'!T$3,'LGE Meters Schedule'!S22-'LGE Meters Schedule'!$F22,S22))</f>
        <v>544816.18000000005</v>
      </c>
      <c r="U22" s="6">
        <f>IF(U$3=$I$3,S22,IF(VLOOKUP($D22,'LGE Retirements'!$A$4:$C$49,3,FALSE)='LGE Meters Schedule'!U$3,'LGE Meters Schedule'!T22-'LGE Meters Schedule'!$F22,T22))</f>
        <v>544816.18000000005</v>
      </c>
      <c r="V22" s="6">
        <f>IF(V$3=$I$3,T22,IF(VLOOKUP($D22,'LGE Retirements'!$A$4:$C$49,3,FALSE)='LGE Meters Schedule'!V$3,'LGE Meters Schedule'!U22-'LGE Meters Schedule'!$F22,U22))</f>
        <v>0</v>
      </c>
      <c r="W22" s="6">
        <f>IF(W$3=$I$3,U22,IF(VLOOKUP($D22,'LGE Retirements'!$A$4:$C$49,3,FALSE)='LGE Meters Schedule'!W$3,'LGE Meters Schedule'!V22-'LGE Meters Schedule'!$F22,V22))</f>
        <v>0</v>
      </c>
      <c r="X22" s="6">
        <f>IF(X$3=$I$3,V22,IF(VLOOKUP($D22,'LGE Retirements'!$A$4:$C$49,3,FALSE)='LGE Meters Schedule'!X$3,'LGE Meters Schedule'!W22-'LGE Meters Schedule'!$F22,W22))</f>
        <v>0</v>
      </c>
      <c r="Y22" s="6">
        <f>IF(Y$3=$I$3,W22,IF(VLOOKUP($D22,'LGE Retirements'!$A$4:$C$49,3,FALSE)='LGE Meters Schedule'!Y$3,'LGE Meters Schedule'!X22-'LGE Meters Schedule'!$F22,X22))</f>
        <v>0</v>
      </c>
      <c r="Z22" s="6">
        <f>IF(Z$3=$I$3,X22,IF(VLOOKUP($D22,'LGE Retirements'!$A$4:$C$49,3,FALSE)='LGE Meters Schedule'!Z$3,'LGE Meters Schedule'!Y22-'LGE Meters Schedule'!$F22,Y22))</f>
        <v>0</v>
      </c>
      <c r="AA22" s="6">
        <f>IF(AA$3=$I$3,Y22,IF(VLOOKUP($D22,'LGE Retirements'!$A$4:$C$49,3,FALSE)='LGE Meters Schedule'!AA$3,'LGE Meters Schedule'!Z22-'LGE Meters Schedule'!$F22,Z22))</f>
        <v>0</v>
      </c>
      <c r="AB22" s="6">
        <f>IF(AB$3=$I$3,Z22,IF(VLOOKUP($D22,'LGE Retirements'!$A$4:$C$49,3,FALSE)='LGE Meters Schedule'!AB$3,'LGE Meters Schedule'!AA22-'LGE Meters Schedule'!$F22,AA22))</f>
        <v>0</v>
      </c>
      <c r="AC22" s="6">
        <f>IF(AC$3=$I$3,AA22,IF(VLOOKUP($D22,'LGE Retirements'!$A$4:$C$49,3,FALSE)='LGE Meters Schedule'!AC$3,'LGE Meters Schedule'!AB22-'LGE Meters Schedule'!$F22,AB22))</f>
        <v>0</v>
      </c>
      <c r="AD22" s="6">
        <f>IF(AD$3=$I$3,AB22,IF(VLOOKUP($D22,'LGE Retirements'!$A$4:$C$49,3,FALSE)='LGE Meters Schedule'!AD$3,'LGE Meters Schedule'!AC22-'LGE Meters Schedule'!$F22,AC22))</f>
        <v>0</v>
      </c>
      <c r="AE22" s="6">
        <f>IF(AE$3=$I$3,AC22,IF(VLOOKUP($D22,'LGE Retirements'!$A$4:$C$49,3,FALSE)='LGE Meters Schedule'!AE$3,'LGE Meters Schedule'!AD22-'LGE Meters Schedule'!$F22,AD22))</f>
        <v>0</v>
      </c>
      <c r="AF22" s="6">
        <f>IF(AF$3=$I$3,AD22,IF(VLOOKUP($D22,'LGE Retirements'!$A$4:$C$49,3,FALSE)='LGE Meters Schedule'!AF$3,'LGE Meters Schedule'!AE22-'LGE Meters Schedule'!$F22,AE22))</f>
        <v>0</v>
      </c>
      <c r="AG22" s="6">
        <f>IF(AG$3=$I$3,AE22,IF(VLOOKUP($D22,'LGE Retirements'!$A$4:$C$49,3,FALSE)='LGE Meters Schedule'!AG$3,'LGE Meters Schedule'!AF22-'LGE Meters Schedule'!$F22,AF22))</f>
        <v>0</v>
      </c>
      <c r="AH22" s="6">
        <f>IF(AH$3=$I$3,AF22,IF(VLOOKUP($D22,'LGE Retirements'!$A$4:$C$49,3,FALSE)='LGE Meters Schedule'!AH$3,'LGE Meters Schedule'!AG22-'LGE Meters Schedule'!$F22,AG22))</f>
        <v>0</v>
      </c>
      <c r="AI22" s="6">
        <f>IF(AI$3=$I$3,AG22,IF(VLOOKUP($D22,'LGE Retirements'!$A$4:$C$49,3,FALSE)='LGE Meters Schedule'!AI$3,'LGE Meters Schedule'!AH22-'LGE Meters Schedule'!$F22,AH22))</f>
        <v>0</v>
      </c>
      <c r="AJ22" s="6">
        <f>IF(AJ$3=$I$3,AH22,IF(VLOOKUP($D22,'LGE Retirements'!$A$4:$C$49,3,FALSE)='LGE Meters Schedule'!AJ$3,'LGE Meters Schedule'!AI22-'LGE Meters Schedule'!$F22,AI22))</f>
        <v>0</v>
      </c>
      <c r="AK22" s="6">
        <f>IF(AK$3=$I$3,AI22,IF(VLOOKUP($D22,'LGE Retirements'!$A$4:$C$49,3,FALSE)='LGE Meters Schedule'!AK$3,'LGE Meters Schedule'!AJ22-'LGE Meters Schedule'!$F22,AJ22))</f>
        <v>0</v>
      </c>
      <c r="AL22" s="6"/>
      <c r="AM22" s="21">
        <f>IF(AM$3&lt;'Depr. Rate'!$B$1,('Depr. Rate'!$B$3*'LGE Meters Schedule'!I22)/12,IF(I22=0,H22/2*'Depr. Rate'!$C$3/12,('Depr. Rate'!$C$3*'LGE Meters Schedule'!I22)/12))</f>
        <v>1325.7193713333334</v>
      </c>
      <c r="AN22" s="21">
        <f>IF(AN$3&lt;'Depr. Rate'!$B$1,('Depr. Rate'!$B$3*'LGE Meters Schedule'!J22)/12,IF(J22=0,I22/2*'Depr. Rate'!$C$3/12,('Depr. Rate'!$C$3*'LGE Meters Schedule'!J22)/12))</f>
        <v>1325.7193713333334</v>
      </c>
      <c r="AO22" s="21">
        <f>IF(AO$3&lt;'Depr. Rate'!$B$1,('Depr. Rate'!$B$3*'LGE Meters Schedule'!K22)/12,IF(K22=0,J22/2*'Depr. Rate'!$C$3/12,('Depr. Rate'!$C$3*'LGE Meters Schedule'!K22)/12))</f>
        <v>1325.7193713333334</v>
      </c>
      <c r="AP22" s="21">
        <f>IF(AP$3&lt;'Depr. Rate'!$B$1,('Depr. Rate'!$B$3*'LGE Meters Schedule'!L22)/12,IF(L22=0,K22/2*'Depr. Rate'!$C$3/12,('Depr. Rate'!$C$3*'LGE Meters Schedule'!L22)/12))</f>
        <v>1325.7193713333334</v>
      </c>
      <c r="AQ22" s="21">
        <f>IF(AQ$3&lt;'Depr. Rate'!$B$1,('Depr. Rate'!$B$3*'LGE Meters Schedule'!M22)/12,IF(M22=0,L22/2*'Depr. Rate'!$C$3/12,('Depr. Rate'!$C$3*'LGE Meters Schedule'!M22)/12))</f>
        <v>1325.7193713333334</v>
      </c>
      <c r="AR22" s="21">
        <f>IF(AR$3&lt;'Depr. Rate'!$B$1,('Depr. Rate'!$B$3*'LGE Meters Schedule'!N22)/12,IF(N22=0,M22/2*'Depr. Rate'!$C$3/12,('Depr. Rate'!$C$3*'LGE Meters Schedule'!N22)/12))</f>
        <v>1325.7193713333334</v>
      </c>
      <c r="AS22" s="21">
        <f>IF(AS$3&lt;'Depr. Rate'!$B$1,('Depr. Rate'!$B$3*'LGE Meters Schedule'!O22)/12,IF(O22=0,N22/2*'Depr. Rate'!$C$3/12,('Depr. Rate'!$C$3*'LGE Meters Schedule'!O22)/12))</f>
        <v>1325.7193713333334</v>
      </c>
      <c r="AT22" s="21">
        <f>IF(AT$3&lt;'Depr. Rate'!$B$1,('Depr. Rate'!$B$3*'LGE Meters Schedule'!P22)/12,IF(P22=0,O22/2*'Depr. Rate'!$C$3/12,('Depr. Rate'!$C$3*'LGE Meters Schedule'!P22)/12))</f>
        <v>1325.7193713333334</v>
      </c>
      <c r="AU22" s="21">
        <f>IF(AU$3&lt;'Depr. Rate'!$B$1,('Depr. Rate'!$B$3*'LGE Meters Schedule'!Q22)/12,IF(Q22=0,P22/2*'Depr. Rate'!$C$3/12,('Depr. Rate'!$C$3*'LGE Meters Schedule'!Q22)/12))</f>
        <v>1325.7193713333334</v>
      </c>
      <c r="AV22" s="21">
        <f>IF(AV$3&lt;'Depr. Rate'!$B$1,('Depr. Rate'!$B$3*'LGE Meters Schedule'!R22)/12,IF(R22=0,Q22/2*'Depr. Rate'!$C$3/12,('Depr. Rate'!$C$3*'LGE Meters Schedule'!R22)/12))</f>
        <v>1325.7193713333334</v>
      </c>
      <c r="AW22" s="21">
        <f>IF(AW$3&lt;'Depr. Rate'!$B$1,('Depr. Rate'!$B$3*'LGE Meters Schedule'!S22)/12,IF(S22=0,R22/2*'Depr. Rate'!$C$3/12,('Depr. Rate'!$C$3*'LGE Meters Schedule'!S22)/12))</f>
        <v>1325.7193713333334</v>
      </c>
      <c r="AX22" s="21">
        <f>IF(AX$3&lt;'Depr. Rate'!$B$1,('Depr. Rate'!$B$3*'LGE Meters Schedule'!T22)/12,IF(T22=0,S22/2*'Depr. Rate'!$C$3/12,('Depr. Rate'!$C$3*'LGE Meters Schedule'!T22)/12))</f>
        <v>1265.6543396278446</v>
      </c>
      <c r="AY22" s="21">
        <f>IF(AY$3&lt;'Depr. Rate'!$B$1,('Depr. Rate'!$B$3*'LGE Meters Schedule'!U22)/12,IF(U22=0,T22/2*'Depr. Rate'!$C$3/12,('Depr. Rate'!$C$3*'LGE Meters Schedule'!U22)/12))</f>
        <v>1265.6543396278446</v>
      </c>
      <c r="AZ22" s="21">
        <f>IF(AZ$3&lt;'Depr. Rate'!$B$1,('Depr. Rate'!$B$3*'LGE Meters Schedule'!V22)/12,IF(V22=0,U22/2*'Depr. Rate'!$C$3/12,('Depr. Rate'!$C$3*'LGE Meters Schedule'!V22)/12))</f>
        <v>632.8271698139223</v>
      </c>
      <c r="BA22" s="21">
        <f>IF(BA$3&lt;'Depr. Rate'!$B$1,('Depr. Rate'!$B$3*'LGE Meters Schedule'!W22)/12,IF(W22=0,V22/2*'Depr. Rate'!$C$3/12,('Depr. Rate'!$C$3*'LGE Meters Schedule'!W22)/12))</f>
        <v>0</v>
      </c>
      <c r="BB22" s="21">
        <f>IF(BB$3&lt;'Depr. Rate'!$B$1,('Depr. Rate'!$B$3*'LGE Meters Schedule'!X22)/12,IF(X22=0,W22/2*'Depr. Rate'!$C$3/12,('Depr. Rate'!$C$3*'LGE Meters Schedule'!X22)/12))</f>
        <v>0</v>
      </c>
      <c r="BC22" s="21">
        <f>IF(BC$3&lt;'Depr. Rate'!$B$1,('Depr. Rate'!$B$3*'LGE Meters Schedule'!Y22)/12,IF(Y22=0,X22/2*'Depr. Rate'!$C$3/12,('Depr. Rate'!$C$3*'LGE Meters Schedule'!Y22)/12))</f>
        <v>0</v>
      </c>
      <c r="BD22" s="21">
        <f>IF(BD$3&lt;'Depr. Rate'!$B$1,('Depr. Rate'!$B$3*'LGE Meters Schedule'!Z22)/12,IF(Z22=0,Y22/2*'Depr. Rate'!$C$3/12,('Depr. Rate'!$C$3*'LGE Meters Schedule'!Z22)/12))</f>
        <v>0</v>
      </c>
      <c r="BE22" s="21">
        <f>IF(BE$3&lt;'Depr. Rate'!$B$1,('Depr. Rate'!$B$3*'LGE Meters Schedule'!AA22)/12,IF(AA22=0,Z22/2*'Depr. Rate'!$C$3/12,('Depr. Rate'!$C$3*'LGE Meters Schedule'!AA22)/12))</f>
        <v>0</v>
      </c>
      <c r="BF22" s="21">
        <f>IF(BF$3&lt;'Depr. Rate'!$B$1,('Depr. Rate'!$B$3*'LGE Meters Schedule'!AB22)/12,IF(AB22=0,AA22/2*'Depr. Rate'!$C$3/12,('Depr. Rate'!$C$3*'LGE Meters Schedule'!AB22)/12))</f>
        <v>0</v>
      </c>
      <c r="BG22" s="21">
        <f>IF(BG$3&lt;'Depr. Rate'!$B$1,('Depr. Rate'!$B$3*'LGE Meters Schedule'!AC22)/12,IF(AC22=0,AB22/2*'Depr. Rate'!$C$3/12,('Depr. Rate'!$C$3*'LGE Meters Schedule'!AC22)/12))</f>
        <v>0</v>
      </c>
      <c r="BH22" s="21">
        <f>IF(BH$3&lt;'Depr. Rate'!$B$1,('Depr. Rate'!$B$3*'LGE Meters Schedule'!AD22)/12,IF(AD22=0,AC22/2*'Depr. Rate'!$C$3/12,('Depr. Rate'!$C$3*'LGE Meters Schedule'!AD22)/12))</f>
        <v>0</v>
      </c>
      <c r="BI22" s="21">
        <f>IF(BI$3&lt;'Depr. Rate'!$B$1,('Depr. Rate'!$B$3*'LGE Meters Schedule'!AE22)/12,IF(AE22=0,AD22/2*'Depr. Rate'!$C$3/12,('Depr. Rate'!$C$3*'LGE Meters Schedule'!AE22)/12))</f>
        <v>0</v>
      </c>
      <c r="BJ22" s="21">
        <f>IF(BJ$3&lt;'Depr. Rate'!$B$1,('Depr. Rate'!$B$3*'LGE Meters Schedule'!AF22)/12,IF(AF22=0,AE22/2*'Depr. Rate'!$C$3/12,('Depr. Rate'!$C$3*'LGE Meters Schedule'!AF22)/12))</f>
        <v>0</v>
      </c>
      <c r="BK22" s="21">
        <f>IF(BK$3&lt;'Depr. Rate'!$B$1,('Depr. Rate'!$B$3*'LGE Meters Schedule'!AG22)/12,IF(AG22=0,AF22/2*'Depr. Rate'!$C$3/12,('Depr. Rate'!$C$3*'LGE Meters Schedule'!AG22)/12))</f>
        <v>0</v>
      </c>
      <c r="BL22" s="21">
        <f>IF(BL$3&lt;'Depr. Rate'!$B$1,('Depr. Rate'!$B$3*'LGE Meters Schedule'!AH22)/12,IF(AH22=0,AG22/2*'Depr. Rate'!$C$3/12,('Depr. Rate'!$C$3*'LGE Meters Schedule'!AH22)/12))</f>
        <v>0</v>
      </c>
      <c r="BM22" s="21">
        <f>IF(BM$3&lt;'Depr. Rate'!$B$1,('Depr. Rate'!$B$3*'LGE Meters Schedule'!AI22)/12,IF(AI22=0,AH22/2*'Depr. Rate'!$C$3/12,('Depr. Rate'!$C$3*'LGE Meters Schedule'!AI22)/12))</f>
        <v>0</v>
      </c>
      <c r="BN22" s="21">
        <f>IF(BN$3&lt;'Depr. Rate'!$B$1,('Depr. Rate'!$B$3*'LGE Meters Schedule'!AJ22)/12,IF(AJ22=0,AI22/2*'Depr. Rate'!$C$3/12,('Depr. Rate'!$C$3*'LGE Meters Schedule'!AJ22)/12))</f>
        <v>0</v>
      </c>
      <c r="BO22" s="21">
        <f>IF(BO$3&lt;'Depr. Rate'!$B$1,('Depr. Rate'!$B$3*'LGE Meters Schedule'!AK22)/12,IF(AK22=0,AJ22/2*'Depr. Rate'!$C$3/12,('Depr. Rate'!$C$3*'LGE Meters Schedule'!AK22)/12))</f>
        <v>0</v>
      </c>
      <c r="BQ22" s="6">
        <f>IF(BQ$3=$BQ$3,$G22+AM22,IF(VLOOKUP($D22,'LGE Retirements'!$A$4:$C$49,3,FALSE)='LGE Meters Schedule'!BQ$3,'LGE Meters Schedule'!BP22+AM22-$F22,SUM(BP22,AM22)))</f>
        <v>482988.99794677732</v>
      </c>
      <c r="BR22" s="6">
        <f>IF(BR$3=$BQ$3,$G22+AN22,IF(VLOOKUP($D22,'LGE Retirements'!$A$4:$C$49,3,FALSE)='LGE Meters Schedule'!BR$3,'LGE Meters Schedule'!BQ22+AN22-$F22,SUM(BQ22,AN22)))</f>
        <v>484314.71731811063</v>
      </c>
      <c r="BS22" s="6">
        <f>IF(BS$3=$BQ$3,$G22+AO22,IF(VLOOKUP($D22,'LGE Retirements'!$A$4:$C$49,3,FALSE)='LGE Meters Schedule'!BS$3,'LGE Meters Schedule'!BR22+AO22-$F22,SUM(BR22,AO22)))</f>
        <v>485640.43668944394</v>
      </c>
      <c r="BT22" s="6">
        <f>IF(BT$3=$BQ$3,$G22+AP22,IF(VLOOKUP($D22,'LGE Retirements'!$A$4:$C$49,3,FALSE)='LGE Meters Schedule'!BT$3,'LGE Meters Schedule'!BS22+AP22-$F22,SUM(BS22,AP22)))</f>
        <v>486966.15606077726</v>
      </c>
      <c r="BU22" s="6">
        <f>IF(BU$3=$BQ$3,$G22+AQ22,IF(VLOOKUP($D22,'LGE Retirements'!$A$4:$C$49,3,FALSE)='LGE Meters Schedule'!BU$3,'LGE Meters Schedule'!BT22+AQ22-$F22,SUM(BT22,AQ22)))</f>
        <v>488291.87543211057</v>
      </c>
      <c r="BV22" s="6">
        <f>IF(BV$3=$BQ$3,$G22+AR22,IF(VLOOKUP($D22,'LGE Retirements'!$A$4:$C$49,3,FALSE)='LGE Meters Schedule'!BV$3,'LGE Meters Schedule'!BU22+AR22-$F22,SUM(BU22,AR22)))</f>
        <v>489617.59480344388</v>
      </c>
      <c r="BW22" s="6">
        <f>IF(BW$3=$BQ$3,$G22+AS22,IF(VLOOKUP($D22,'LGE Retirements'!$A$4:$C$49,3,FALSE)='LGE Meters Schedule'!BW$3,'LGE Meters Schedule'!BV22+AS22-$F22,SUM(BV22,AS22)))</f>
        <v>490943.31417477719</v>
      </c>
      <c r="BX22" s="6">
        <f>IF(BX$3=$BQ$3,$G22+AT22,IF(VLOOKUP($D22,'LGE Retirements'!$A$4:$C$49,3,FALSE)='LGE Meters Schedule'!BX$3,'LGE Meters Schedule'!BW22+AT22-$F22,SUM(BW22,AT22)))</f>
        <v>492269.0335461105</v>
      </c>
      <c r="BY22" s="6">
        <f>IF(BY$3=$BQ$3,$G22+AU22,IF(VLOOKUP($D22,'LGE Retirements'!$A$4:$C$49,3,FALSE)='LGE Meters Schedule'!BY$3,'LGE Meters Schedule'!BX22+AU22-$F22,SUM(BX22,AU22)))</f>
        <v>493594.75291744381</v>
      </c>
      <c r="BZ22" s="6">
        <f>IF(BZ$3=$BQ$3,$G22+AV22,IF(VLOOKUP($D22,'LGE Retirements'!$A$4:$C$49,3,FALSE)='LGE Meters Schedule'!BZ$3,'LGE Meters Schedule'!BY22+AV22-$F22,SUM(BY22,AV22)))</f>
        <v>494920.47228877712</v>
      </c>
      <c r="CA22" s="6">
        <f>IF(CA$3=$BQ$3,$G22+AW22,IF(VLOOKUP($D22,'LGE Retirements'!$A$4:$C$49,3,FALSE)='LGE Meters Schedule'!CA$3,'LGE Meters Schedule'!BZ22+AW22-$F22,SUM(BZ22,AW22)))</f>
        <v>496246.19166011043</v>
      </c>
      <c r="CB22" s="6">
        <f>IF(CB$3=$BQ$3,$G22+AX22,IF(VLOOKUP($D22,'LGE Retirements'!$A$4:$C$49,3,FALSE)='LGE Meters Schedule'!CB$3,'LGE Meters Schedule'!CA22+AX22-$F22,SUM(CA22,AX22)))</f>
        <v>497511.84599973826</v>
      </c>
      <c r="CC22" s="6">
        <f>IF(CC$3=$BQ$3,$G22+AY22,IF(VLOOKUP($D22,'LGE Retirements'!$A$4:$C$49,3,FALSE)='LGE Meters Schedule'!CC$3,'LGE Meters Schedule'!CB22+AY22-$F22,SUM(CB22,AY22)))</f>
        <v>498777.50033936609</v>
      </c>
      <c r="CD22" s="6">
        <f>IF(CD$3=$BQ$3,$G22+AZ22,IF(VLOOKUP($D22,'LGE Retirements'!$A$4:$C$49,3,FALSE)='LGE Meters Schedule'!CD$3,'LGE Meters Schedule'!CC22+AZ22-$F22,SUM(CC22,AZ22)))</f>
        <v>-45405.852490820049</v>
      </c>
      <c r="CE22" s="6">
        <f>IF(CE$3=$BQ$3,$G22+BA22,IF(VLOOKUP($D22,'LGE Retirements'!$A$4:$C$49,3,FALSE)='LGE Meters Schedule'!CE$3,'LGE Meters Schedule'!CD22+BA22-$F22,SUM(CD22,BA22)))</f>
        <v>-45405.852490820049</v>
      </c>
      <c r="CF22" s="6">
        <f>IF(CF$3=$BQ$3,$G22+BB22,IF(VLOOKUP($D22,'LGE Retirements'!$A$4:$C$49,3,FALSE)='LGE Meters Schedule'!CF$3,'LGE Meters Schedule'!CE22+BB22-$F22,SUM(CE22,BB22)))</f>
        <v>-45405.852490820049</v>
      </c>
      <c r="CG22" s="6">
        <f>IF(CG$3=$BQ$3,$G22+BC22,IF(VLOOKUP($D22,'LGE Retirements'!$A$4:$C$49,3,FALSE)='LGE Meters Schedule'!CG$3,'LGE Meters Schedule'!CF22+BC22-$F22,SUM(CF22,BC22)))</f>
        <v>-45405.852490820049</v>
      </c>
      <c r="CH22" s="6">
        <f>IF(CH$3=$BQ$3,$G22+BD22,IF(VLOOKUP($D22,'LGE Retirements'!$A$4:$C$49,3,FALSE)='LGE Meters Schedule'!CH$3,'LGE Meters Schedule'!CG22+BD22-$F22,SUM(CG22,BD22)))</f>
        <v>-45405.852490820049</v>
      </c>
      <c r="CI22" s="6">
        <f>IF(CI$3=$BQ$3,$G22+BE22,IF(VLOOKUP($D22,'LGE Retirements'!$A$4:$C$49,3,FALSE)='LGE Meters Schedule'!CI$3,'LGE Meters Schedule'!CH22+BE22-$F22,SUM(CH22,BE22)))</f>
        <v>-45405.852490820049</v>
      </c>
      <c r="CJ22" s="6">
        <f>IF(CJ$3=$BQ$3,$G22+BF22,IF(VLOOKUP($D22,'LGE Retirements'!$A$4:$C$49,3,FALSE)='LGE Meters Schedule'!CJ$3,'LGE Meters Schedule'!CI22+BF22-$F22,SUM(CI22,BF22)))</f>
        <v>-45405.852490820049</v>
      </c>
      <c r="CK22" s="6">
        <f>IF(CK$3=$BQ$3,$G22+BG22,IF(VLOOKUP($D22,'LGE Retirements'!$A$4:$C$49,3,FALSE)='LGE Meters Schedule'!CK$3,'LGE Meters Schedule'!CJ22+BG22-$F22,SUM(CJ22,BG22)))</f>
        <v>-45405.852490820049</v>
      </c>
      <c r="CL22" s="6">
        <f>IF(CL$3=$BQ$3,$G22+BH22,IF(VLOOKUP($D22,'LGE Retirements'!$A$4:$C$49,3,FALSE)='LGE Meters Schedule'!CL$3,'LGE Meters Schedule'!CK22+BH22-$F22,SUM(CK22,BH22)))</f>
        <v>-45405.852490820049</v>
      </c>
      <c r="CM22" s="6">
        <f>IF(CM$3=$BQ$3,$G22+BI22,IF(VLOOKUP($D22,'LGE Retirements'!$A$4:$C$49,3,FALSE)='LGE Meters Schedule'!CM$3,'LGE Meters Schedule'!CL22+BI22-$F22,SUM(CL22,BI22)))</f>
        <v>-45405.852490820049</v>
      </c>
      <c r="CN22" s="6">
        <f>IF(CN$3=$BQ$3,$G22+BJ22,IF(VLOOKUP($D22,'LGE Retirements'!$A$4:$C$49,3,FALSE)='LGE Meters Schedule'!CN$3,'LGE Meters Schedule'!CM22+BJ22-$F22,SUM(CM22,BJ22)))</f>
        <v>-45405.852490820049</v>
      </c>
      <c r="CO22" s="6">
        <f>IF(CO$3=$BQ$3,$G22+BK22,IF(VLOOKUP($D22,'LGE Retirements'!$A$4:$C$49,3,FALSE)='LGE Meters Schedule'!CO$3,'LGE Meters Schedule'!CN22+BK22-$F22,SUM(CN22,BK22)))</f>
        <v>-45405.852490820049</v>
      </c>
      <c r="CP22" s="6">
        <f>IF(CP$3=$BQ$3,$G22+BL22,IF(VLOOKUP($D22,'LGE Retirements'!$A$4:$C$49,3,FALSE)='LGE Meters Schedule'!CP$3,'LGE Meters Schedule'!CO22+BL22-$F22,SUM(CO22,BL22)))</f>
        <v>-45405.852490820049</v>
      </c>
      <c r="CQ22" s="6">
        <f>IF(CQ$3=$BQ$3,$G22+BM22,IF(VLOOKUP($D22,'LGE Retirements'!$A$4:$C$49,3,FALSE)='LGE Meters Schedule'!CQ$3,'LGE Meters Schedule'!CP22+BM22-$F22,SUM(CP22,BM22)))</f>
        <v>-45405.852490820049</v>
      </c>
      <c r="CR22" s="6">
        <f>IF(CR$3=$BQ$3,$G22+BN22,IF(VLOOKUP($D22,'LGE Retirements'!$A$4:$C$49,3,FALSE)='LGE Meters Schedule'!CR$3,'LGE Meters Schedule'!CQ22+BN22-$F22,SUM(CQ22,BN22)))</f>
        <v>-45405.852490820049</v>
      </c>
      <c r="CS22" s="6">
        <f>IF(CS$3=$BQ$3,$G22+BO22,IF(VLOOKUP($D22,'LGE Retirements'!$A$4:$C$49,3,FALSE)='LGE Meters Schedule'!CS$3,'LGE Meters Schedule'!CR22+BO22-$F22,SUM(CR22,BO22)))</f>
        <v>-45405.852490820049</v>
      </c>
      <c r="CT22" s="6">
        <f>IF(CT$3=$BQ$3,$G22,IF(VLOOKUP($D22,'LGE Retirements'!$A$4:$C$49,3,FALSE)='LGE Meters Schedule'!CT$3,'LGE Meters Schedule'!CS22-$F22,SUM(CS22)))</f>
        <v>-45405.852490820049</v>
      </c>
      <c r="CU22" s="6">
        <f>IF(CU$3=$BQ$3,$G22,IF(VLOOKUP($D22,'LGE Retirements'!$A$4:$C$49,3,FALSE)='LGE Meters Schedule'!CU$3,'LGE Meters Schedule'!CT22-$F22,SUM(CT22)))</f>
        <v>-45405.852490820049</v>
      </c>
      <c r="CV22" s="6">
        <f>IF(CV$3=$BQ$3,$G22,IF(VLOOKUP($D22,'LGE Retirements'!$A$4:$C$49,3,FALSE)='LGE Meters Schedule'!CV$3,'LGE Meters Schedule'!CU22-$F22,SUM(CU22)))</f>
        <v>-45405.852490820049</v>
      </c>
      <c r="CW22" s="6">
        <f>IF(CW$3=$BQ$3,$G22,IF(VLOOKUP($D22,'LGE Retirements'!$A$4:$C$49,3,FALSE)='LGE Meters Schedule'!CW$3,'LGE Meters Schedule'!CV22-$F22,SUM(CV22)))</f>
        <v>-45405.852490820049</v>
      </c>
      <c r="CX22" s="6">
        <f>IF(CX$3=$BQ$3,$G22,IF(VLOOKUP($D22,'LGE Retirements'!$A$4:$C$49,3,FALSE)='LGE Meters Schedule'!CX$3,'LGE Meters Schedule'!CW22-$F22,SUM(CW22)))</f>
        <v>-45405.852490820049</v>
      </c>
      <c r="CY22" s="6">
        <f>IF(CY$3=$BQ$3,$G22,IF(VLOOKUP($D22,'LGE Retirements'!$A$4:$C$49,3,FALSE)='LGE Meters Schedule'!CY$3,'LGE Meters Schedule'!CX22-$F22,SUM(CX22)))</f>
        <v>-45405.852490820049</v>
      </c>
      <c r="CZ22" s="6">
        <f>IF(CZ$3=$BQ$3,$G22,IF(VLOOKUP($D22,'LGE Retirements'!$A$4:$C$49,3,FALSE)='LGE Meters Schedule'!CZ$3,'LGE Meters Schedule'!CY22-$F22,SUM(CY22)))</f>
        <v>-45405.852490820049</v>
      </c>
      <c r="DA22" s="6">
        <f>IF(DA$3=$BQ$3,$G22,IF(VLOOKUP($D22,'LGE Retirements'!$A$4:$C$49,3,FALSE)='LGE Meters Schedule'!DA$3,'LGE Meters Schedule'!CZ22-$F22,SUM(CZ22)))</f>
        <v>-45405.852490820049</v>
      </c>
      <c r="DB22" s="6">
        <f>IF(DB$3=$BQ$3,$G22,IF(VLOOKUP($D22,'LGE Retirements'!$A$4:$C$49,3,FALSE)='LGE Meters Schedule'!DB$3,'LGE Meters Schedule'!DA22-$F22,SUM(DA22)))</f>
        <v>-45405.852490820049</v>
      </c>
      <c r="DC22" s="6">
        <f>IF(DC$3=$BQ$3,$G22,IF(VLOOKUP($D22,'LGE Retirements'!$A$4:$C$49,3,FALSE)='LGE Meters Schedule'!DC$3,'LGE Meters Schedule'!DB22-$F22,SUM(DB22)))</f>
        <v>-45405.852490820049</v>
      </c>
      <c r="DD22" s="6">
        <f>IF(DD$3=$BQ$3,$G22,IF(VLOOKUP($D22,'LGE Retirements'!$A$4:$C$49,3,FALSE)='LGE Meters Schedule'!DD$3,'LGE Meters Schedule'!DC22-$F22,SUM(DC22)))</f>
        <v>-45405.852490820049</v>
      </c>
      <c r="DE22" s="6">
        <f>IF(DE$3=$BQ$3,$G22,IF(VLOOKUP($D22,'LGE Retirements'!$A$4:$C$49,3,FALSE)='LGE Meters Schedule'!DE$3,'LGE Meters Schedule'!DD22-$F22,SUM(DD22)))</f>
        <v>-45405.852490820049</v>
      </c>
      <c r="DG22" s="8">
        <f t="shared" si="0"/>
        <v>61827.182053222728</v>
      </c>
      <c r="DH22" s="8">
        <f t="shared" si="1"/>
        <v>60501.462681889418</v>
      </c>
      <c r="DI22" s="8">
        <f t="shared" si="2"/>
        <v>59175.743310556107</v>
      </c>
      <c r="DJ22" s="8">
        <f t="shared" si="3"/>
        <v>57850.023939222796</v>
      </c>
      <c r="DK22" s="8">
        <f t="shared" si="4"/>
        <v>56524.304567889485</v>
      </c>
      <c r="DL22" s="8">
        <f t="shared" si="5"/>
        <v>55198.585196556174</v>
      </c>
      <c r="DM22" s="8">
        <f t="shared" si="6"/>
        <v>53872.865825222863</v>
      </c>
      <c r="DN22" s="8">
        <f t="shared" si="7"/>
        <v>52547.146453889553</v>
      </c>
      <c r="DO22" s="8">
        <f t="shared" si="8"/>
        <v>51221.427082556242</v>
      </c>
      <c r="DP22" s="8">
        <f t="shared" si="9"/>
        <v>49895.707711222931</v>
      </c>
      <c r="DQ22" s="8">
        <f t="shared" si="10"/>
        <v>48569.98833988962</v>
      </c>
      <c r="DR22" s="8">
        <f t="shared" si="11"/>
        <v>47304.334000261792</v>
      </c>
      <c r="DS22" s="8">
        <f t="shared" si="12"/>
        <v>46038.679660633963</v>
      </c>
      <c r="DT22" s="8">
        <f t="shared" si="13"/>
        <v>45405.852490820049</v>
      </c>
      <c r="DU22" s="8">
        <f t="shared" si="14"/>
        <v>45405.852490820049</v>
      </c>
      <c r="DV22" s="8">
        <f t="shared" si="15"/>
        <v>45405.852490820049</v>
      </c>
      <c r="DW22" s="8">
        <f t="shared" si="16"/>
        <v>45405.852490820049</v>
      </c>
      <c r="DX22" s="8">
        <f t="shared" si="17"/>
        <v>45405.852490820049</v>
      </c>
      <c r="DY22" s="8">
        <f t="shared" si="18"/>
        <v>45405.852490820049</v>
      </c>
      <c r="DZ22" s="8">
        <f t="shared" si="19"/>
        <v>45405.852490820049</v>
      </c>
      <c r="EA22" s="8">
        <f t="shared" si="20"/>
        <v>45405.852490820049</v>
      </c>
      <c r="EB22" s="8">
        <f t="shared" si="21"/>
        <v>45405.852490820049</v>
      </c>
      <c r="EC22" s="8">
        <f t="shared" si="22"/>
        <v>45405.852490820049</v>
      </c>
      <c r="ED22" s="8">
        <f t="shared" si="23"/>
        <v>45405.852490820049</v>
      </c>
      <c r="EE22" s="8">
        <f t="shared" si="24"/>
        <v>45405.852490820049</v>
      </c>
      <c r="EF22" s="8">
        <f t="shared" si="25"/>
        <v>45405.852490820049</v>
      </c>
      <c r="EG22" s="8">
        <f t="shared" si="26"/>
        <v>45405.852490820049</v>
      </c>
      <c r="EH22" s="8">
        <f t="shared" si="27"/>
        <v>45405.852490820049</v>
      </c>
      <c r="EI22" s="8">
        <f t="shared" si="28"/>
        <v>45405.852490820049</v>
      </c>
      <c r="EJ22" s="8">
        <f t="shared" si="30"/>
        <v>45405.852490820049</v>
      </c>
      <c r="EK22" s="8">
        <f t="shared" si="31"/>
        <v>45405.852490820049</v>
      </c>
      <c r="EL22" s="8">
        <f t="shared" si="32"/>
        <v>45405.852490820049</v>
      </c>
      <c r="EM22" s="8">
        <f t="shared" si="33"/>
        <v>45405.852490820049</v>
      </c>
      <c r="EN22" s="8">
        <f t="shared" si="34"/>
        <v>45405.852490820049</v>
      </c>
      <c r="EO22" s="8">
        <f t="shared" si="35"/>
        <v>45405.852490820049</v>
      </c>
      <c r="EP22" s="8">
        <f t="shared" si="36"/>
        <v>45405.852490820049</v>
      </c>
      <c r="EQ22" s="8">
        <f t="shared" si="37"/>
        <v>45405.852490820049</v>
      </c>
      <c r="ER22" s="8">
        <f t="shared" si="38"/>
        <v>45405.852490820049</v>
      </c>
      <c r="ES22" s="8">
        <f t="shared" si="39"/>
        <v>45405.852490820049</v>
      </c>
      <c r="ET22" s="8">
        <f t="shared" si="40"/>
        <v>45405.852490820049</v>
      </c>
      <c r="EU22" s="8">
        <f t="shared" si="41"/>
        <v>45405.852490820049</v>
      </c>
    </row>
    <row r="23" spans="1:151" x14ac:dyDescent="0.25">
      <c r="A23" s="4" t="s">
        <v>33</v>
      </c>
      <c r="B23" s="4" t="s">
        <v>2</v>
      </c>
      <c r="C23" s="4" t="s">
        <v>5</v>
      </c>
      <c r="D23" s="7">
        <v>1982</v>
      </c>
      <c r="E23" s="24">
        <f>IFERROR(VLOOKUP(D23,'LGE Retirements'!$A$4:$C$49,3,FALSE),"N/A")</f>
        <v>42979</v>
      </c>
      <c r="F23" s="5">
        <v>36376.400000000001</v>
      </c>
      <c r="G23" s="5">
        <v>32159.793945128</v>
      </c>
      <c r="H23" s="5"/>
      <c r="I23" s="6">
        <f>IF(I$3=$I$3,F23,IF(VLOOKUP($D23,'LGE Retirements'!$A$4:$C$49,3,FALSE)='LGE Meters Schedule'!I$3,'LGE Meters Schedule'!G23-'LGE Meters Schedule'!$F23,G23))</f>
        <v>36376.400000000001</v>
      </c>
      <c r="J23" s="6">
        <f>IF(J$3=$I$3,G23,IF(VLOOKUP($D23,'LGE Retirements'!$A$4:$C$49,3,FALSE)='LGE Meters Schedule'!J$3,'LGE Meters Schedule'!I23-'LGE Meters Schedule'!$F23,I23))</f>
        <v>36376.400000000001</v>
      </c>
      <c r="K23" s="6">
        <f>IF(K$3=$I$3,I23,IF(VLOOKUP($D23,'LGE Retirements'!$A$4:$C$49,3,FALSE)='LGE Meters Schedule'!K$3,'LGE Meters Schedule'!J23-'LGE Meters Schedule'!$F23,J23))</f>
        <v>36376.400000000001</v>
      </c>
      <c r="L23" s="6">
        <f>IF(L$3=$I$3,J23,IF(VLOOKUP($D23,'LGE Retirements'!$A$4:$C$49,3,FALSE)='LGE Meters Schedule'!L$3,'LGE Meters Schedule'!K23-'LGE Meters Schedule'!$F23,K23))</f>
        <v>36376.400000000001</v>
      </c>
      <c r="M23" s="6">
        <f>IF(M$3=$I$3,K23,IF(VLOOKUP($D23,'LGE Retirements'!$A$4:$C$49,3,FALSE)='LGE Meters Schedule'!M$3,'LGE Meters Schedule'!L23-'LGE Meters Schedule'!$F23,L23))</f>
        <v>36376.400000000001</v>
      </c>
      <c r="N23" s="6">
        <f>IF(N$3=$I$3,L23,IF(VLOOKUP($D23,'LGE Retirements'!$A$4:$C$49,3,FALSE)='LGE Meters Schedule'!N$3,'LGE Meters Schedule'!M23-'LGE Meters Schedule'!$F23,M23))</f>
        <v>36376.400000000001</v>
      </c>
      <c r="O23" s="6">
        <f>IF(O$3=$I$3,M23,IF(VLOOKUP($D23,'LGE Retirements'!$A$4:$C$49,3,FALSE)='LGE Meters Schedule'!O$3,'LGE Meters Schedule'!N23-'LGE Meters Schedule'!$F23,N23))</f>
        <v>36376.400000000001</v>
      </c>
      <c r="P23" s="6">
        <f>IF(P$3=$I$3,N23,IF(VLOOKUP($D23,'LGE Retirements'!$A$4:$C$49,3,FALSE)='LGE Meters Schedule'!P$3,'LGE Meters Schedule'!O23-'LGE Meters Schedule'!$F23,O23))</f>
        <v>36376.400000000001</v>
      </c>
      <c r="Q23" s="6">
        <f>IF(Q$3=$I$3,O23,IF(VLOOKUP($D23,'LGE Retirements'!$A$4:$C$49,3,FALSE)='LGE Meters Schedule'!Q$3,'LGE Meters Schedule'!P23-'LGE Meters Schedule'!$F23,P23))</f>
        <v>36376.400000000001</v>
      </c>
      <c r="R23" s="6">
        <f>IF(R$3=$I$3,P23,IF(VLOOKUP($D23,'LGE Retirements'!$A$4:$C$49,3,FALSE)='LGE Meters Schedule'!R$3,'LGE Meters Schedule'!Q23-'LGE Meters Schedule'!$F23,Q23))</f>
        <v>36376.400000000001</v>
      </c>
      <c r="S23" s="6">
        <f>IF(S$3=$I$3,Q23,IF(VLOOKUP($D23,'LGE Retirements'!$A$4:$C$49,3,FALSE)='LGE Meters Schedule'!S$3,'LGE Meters Schedule'!R23-'LGE Meters Schedule'!$F23,R23))</f>
        <v>36376.400000000001</v>
      </c>
      <c r="T23" s="6">
        <f>IF(T$3=$I$3,R23,IF(VLOOKUP($D23,'LGE Retirements'!$A$4:$C$49,3,FALSE)='LGE Meters Schedule'!T$3,'LGE Meters Schedule'!S23-'LGE Meters Schedule'!$F23,S23))</f>
        <v>36376.400000000001</v>
      </c>
      <c r="U23" s="6">
        <f>IF(U$3=$I$3,S23,IF(VLOOKUP($D23,'LGE Retirements'!$A$4:$C$49,3,FALSE)='LGE Meters Schedule'!U$3,'LGE Meters Schedule'!T23-'LGE Meters Schedule'!$F23,T23))</f>
        <v>36376.400000000001</v>
      </c>
      <c r="V23" s="6">
        <f>IF(V$3=$I$3,T23,IF(VLOOKUP($D23,'LGE Retirements'!$A$4:$C$49,3,FALSE)='LGE Meters Schedule'!V$3,'LGE Meters Schedule'!U23-'LGE Meters Schedule'!$F23,U23))</f>
        <v>0</v>
      </c>
      <c r="W23" s="6">
        <f>IF(W$3=$I$3,U23,IF(VLOOKUP($D23,'LGE Retirements'!$A$4:$C$49,3,FALSE)='LGE Meters Schedule'!W$3,'LGE Meters Schedule'!V23-'LGE Meters Schedule'!$F23,V23))</f>
        <v>0</v>
      </c>
      <c r="X23" s="6">
        <f>IF(X$3=$I$3,V23,IF(VLOOKUP($D23,'LGE Retirements'!$A$4:$C$49,3,FALSE)='LGE Meters Schedule'!X$3,'LGE Meters Schedule'!W23-'LGE Meters Schedule'!$F23,W23))</f>
        <v>0</v>
      </c>
      <c r="Y23" s="6">
        <f>IF(Y$3=$I$3,W23,IF(VLOOKUP($D23,'LGE Retirements'!$A$4:$C$49,3,FALSE)='LGE Meters Schedule'!Y$3,'LGE Meters Schedule'!X23-'LGE Meters Schedule'!$F23,X23))</f>
        <v>0</v>
      </c>
      <c r="Z23" s="6">
        <f>IF(Z$3=$I$3,X23,IF(VLOOKUP($D23,'LGE Retirements'!$A$4:$C$49,3,FALSE)='LGE Meters Schedule'!Z$3,'LGE Meters Schedule'!Y23-'LGE Meters Schedule'!$F23,Y23))</f>
        <v>0</v>
      </c>
      <c r="AA23" s="6">
        <f>IF(AA$3=$I$3,Y23,IF(VLOOKUP($D23,'LGE Retirements'!$A$4:$C$49,3,FALSE)='LGE Meters Schedule'!AA$3,'LGE Meters Schedule'!Z23-'LGE Meters Schedule'!$F23,Z23))</f>
        <v>0</v>
      </c>
      <c r="AB23" s="6">
        <f>IF(AB$3=$I$3,Z23,IF(VLOOKUP($D23,'LGE Retirements'!$A$4:$C$49,3,FALSE)='LGE Meters Schedule'!AB$3,'LGE Meters Schedule'!AA23-'LGE Meters Schedule'!$F23,AA23))</f>
        <v>0</v>
      </c>
      <c r="AC23" s="6">
        <f>IF(AC$3=$I$3,AA23,IF(VLOOKUP($D23,'LGE Retirements'!$A$4:$C$49,3,FALSE)='LGE Meters Schedule'!AC$3,'LGE Meters Schedule'!AB23-'LGE Meters Schedule'!$F23,AB23))</f>
        <v>0</v>
      </c>
      <c r="AD23" s="6">
        <f>IF(AD$3=$I$3,AB23,IF(VLOOKUP($D23,'LGE Retirements'!$A$4:$C$49,3,FALSE)='LGE Meters Schedule'!AD$3,'LGE Meters Schedule'!AC23-'LGE Meters Schedule'!$F23,AC23))</f>
        <v>0</v>
      </c>
      <c r="AE23" s="6">
        <f>IF(AE$3=$I$3,AC23,IF(VLOOKUP($D23,'LGE Retirements'!$A$4:$C$49,3,FALSE)='LGE Meters Schedule'!AE$3,'LGE Meters Schedule'!AD23-'LGE Meters Schedule'!$F23,AD23))</f>
        <v>0</v>
      </c>
      <c r="AF23" s="6">
        <f>IF(AF$3=$I$3,AD23,IF(VLOOKUP($D23,'LGE Retirements'!$A$4:$C$49,3,FALSE)='LGE Meters Schedule'!AF$3,'LGE Meters Schedule'!AE23-'LGE Meters Schedule'!$F23,AE23))</f>
        <v>0</v>
      </c>
      <c r="AG23" s="6">
        <f>IF(AG$3=$I$3,AE23,IF(VLOOKUP($D23,'LGE Retirements'!$A$4:$C$49,3,FALSE)='LGE Meters Schedule'!AG$3,'LGE Meters Schedule'!AF23-'LGE Meters Schedule'!$F23,AF23))</f>
        <v>0</v>
      </c>
      <c r="AH23" s="6">
        <f>IF(AH$3=$I$3,AF23,IF(VLOOKUP($D23,'LGE Retirements'!$A$4:$C$49,3,FALSE)='LGE Meters Schedule'!AH$3,'LGE Meters Schedule'!AG23-'LGE Meters Schedule'!$F23,AG23))</f>
        <v>0</v>
      </c>
      <c r="AI23" s="6">
        <f>IF(AI$3=$I$3,AG23,IF(VLOOKUP($D23,'LGE Retirements'!$A$4:$C$49,3,FALSE)='LGE Meters Schedule'!AI$3,'LGE Meters Schedule'!AH23-'LGE Meters Schedule'!$F23,AH23))</f>
        <v>0</v>
      </c>
      <c r="AJ23" s="6">
        <f>IF(AJ$3=$I$3,AH23,IF(VLOOKUP($D23,'LGE Retirements'!$A$4:$C$49,3,FALSE)='LGE Meters Schedule'!AJ$3,'LGE Meters Schedule'!AI23-'LGE Meters Schedule'!$F23,AI23))</f>
        <v>0</v>
      </c>
      <c r="AK23" s="6">
        <f>IF(AK$3=$I$3,AI23,IF(VLOOKUP($D23,'LGE Retirements'!$A$4:$C$49,3,FALSE)='LGE Meters Schedule'!AK$3,'LGE Meters Schedule'!AJ23-'LGE Meters Schedule'!$F23,AJ23))</f>
        <v>0</v>
      </c>
      <c r="AL23" s="6"/>
      <c r="AM23" s="21">
        <f>IF(AM$3&lt;'Depr. Rate'!$B$1,('Depr. Rate'!$B$3*'LGE Meters Schedule'!I23)/12,IF(I23=0,H23/2*'Depr. Rate'!$C$3/12,('Depr. Rate'!$C$3*'LGE Meters Schedule'!I23)/12))</f>
        <v>88.51590666666668</v>
      </c>
      <c r="AN23" s="21">
        <f>IF(AN$3&lt;'Depr. Rate'!$B$1,('Depr. Rate'!$B$3*'LGE Meters Schedule'!J23)/12,IF(J23=0,I23/2*'Depr. Rate'!$C$3/12,('Depr. Rate'!$C$3*'LGE Meters Schedule'!J23)/12))</f>
        <v>88.51590666666668</v>
      </c>
      <c r="AO23" s="21">
        <f>IF(AO$3&lt;'Depr. Rate'!$B$1,('Depr. Rate'!$B$3*'LGE Meters Schedule'!K23)/12,IF(K23=0,J23/2*'Depr. Rate'!$C$3/12,('Depr. Rate'!$C$3*'LGE Meters Schedule'!K23)/12))</f>
        <v>88.51590666666668</v>
      </c>
      <c r="AP23" s="21">
        <f>IF(AP$3&lt;'Depr. Rate'!$B$1,('Depr. Rate'!$B$3*'LGE Meters Schedule'!L23)/12,IF(L23=0,K23/2*'Depr. Rate'!$C$3/12,('Depr. Rate'!$C$3*'LGE Meters Schedule'!L23)/12))</f>
        <v>88.51590666666668</v>
      </c>
      <c r="AQ23" s="21">
        <f>IF(AQ$3&lt;'Depr. Rate'!$B$1,('Depr. Rate'!$B$3*'LGE Meters Schedule'!M23)/12,IF(M23=0,L23/2*'Depr. Rate'!$C$3/12,('Depr. Rate'!$C$3*'LGE Meters Schedule'!M23)/12))</f>
        <v>88.51590666666668</v>
      </c>
      <c r="AR23" s="21">
        <f>IF(AR$3&lt;'Depr. Rate'!$B$1,('Depr. Rate'!$B$3*'LGE Meters Schedule'!N23)/12,IF(N23=0,M23/2*'Depr. Rate'!$C$3/12,('Depr. Rate'!$C$3*'LGE Meters Schedule'!N23)/12))</f>
        <v>88.51590666666668</v>
      </c>
      <c r="AS23" s="21">
        <f>IF(AS$3&lt;'Depr. Rate'!$B$1,('Depr. Rate'!$B$3*'LGE Meters Schedule'!O23)/12,IF(O23=0,N23/2*'Depr. Rate'!$C$3/12,('Depr. Rate'!$C$3*'LGE Meters Schedule'!O23)/12))</f>
        <v>88.51590666666668</v>
      </c>
      <c r="AT23" s="21">
        <f>IF(AT$3&lt;'Depr. Rate'!$B$1,('Depr. Rate'!$B$3*'LGE Meters Schedule'!P23)/12,IF(P23=0,O23/2*'Depr. Rate'!$C$3/12,('Depr. Rate'!$C$3*'LGE Meters Schedule'!P23)/12))</f>
        <v>88.51590666666668</v>
      </c>
      <c r="AU23" s="21">
        <f>IF(AU$3&lt;'Depr. Rate'!$B$1,('Depr. Rate'!$B$3*'LGE Meters Schedule'!Q23)/12,IF(Q23=0,P23/2*'Depr. Rate'!$C$3/12,('Depr. Rate'!$C$3*'LGE Meters Schedule'!Q23)/12))</f>
        <v>88.51590666666668</v>
      </c>
      <c r="AV23" s="21">
        <f>IF(AV$3&lt;'Depr. Rate'!$B$1,('Depr. Rate'!$B$3*'LGE Meters Schedule'!R23)/12,IF(R23=0,Q23/2*'Depr. Rate'!$C$3/12,('Depr. Rate'!$C$3*'LGE Meters Schedule'!R23)/12))</f>
        <v>88.51590666666668</v>
      </c>
      <c r="AW23" s="21">
        <f>IF(AW$3&lt;'Depr. Rate'!$B$1,('Depr. Rate'!$B$3*'LGE Meters Schedule'!S23)/12,IF(S23=0,R23/2*'Depr. Rate'!$C$3/12,('Depr. Rate'!$C$3*'LGE Meters Schedule'!S23)/12))</f>
        <v>88.51590666666668</v>
      </c>
      <c r="AX23" s="21">
        <f>IF(AX$3&lt;'Depr. Rate'!$B$1,('Depr. Rate'!$B$3*'LGE Meters Schedule'!T23)/12,IF(T23=0,S23/2*'Depr. Rate'!$C$3/12,('Depr. Rate'!$C$3*'LGE Meters Schedule'!T23)/12))</f>
        <v>84.505472139315557</v>
      </c>
      <c r="AY23" s="21">
        <f>IF(AY$3&lt;'Depr. Rate'!$B$1,('Depr. Rate'!$B$3*'LGE Meters Schedule'!U23)/12,IF(U23=0,T23/2*'Depr. Rate'!$C$3/12,('Depr. Rate'!$C$3*'LGE Meters Schedule'!U23)/12))</f>
        <v>84.505472139315557</v>
      </c>
      <c r="AZ23" s="21">
        <f>IF(AZ$3&lt;'Depr. Rate'!$B$1,('Depr. Rate'!$B$3*'LGE Meters Schedule'!V23)/12,IF(V23=0,U23/2*'Depr. Rate'!$C$3/12,('Depr. Rate'!$C$3*'LGE Meters Schedule'!V23)/12))</f>
        <v>42.252736069657779</v>
      </c>
      <c r="BA23" s="21">
        <f>IF(BA$3&lt;'Depr. Rate'!$B$1,('Depr. Rate'!$B$3*'LGE Meters Schedule'!W23)/12,IF(W23=0,V23/2*'Depr. Rate'!$C$3/12,('Depr. Rate'!$C$3*'LGE Meters Schedule'!W23)/12))</f>
        <v>0</v>
      </c>
      <c r="BB23" s="21">
        <f>IF(BB$3&lt;'Depr. Rate'!$B$1,('Depr. Rate'!$B$3*'LGE Meters Schedule'!X23)/12,IF(X23=0,W23/2*'Depr. Rate'!$C$3/12,('Depr. Rate'!$C$3*'LGE Meters Schedule'!X23)/12))</f>
        <v>0</v>
      </c>
      <c r="BC23" s="21">
        <f>IF(BC$3&lt;'Depr. Rate'!$B$1,('Depr. Rate'!$B$3*'LGE Meters Schedule'!Y23)/12,IF(Y23=0,X23/2*'Depr. Rate'!$C$3/12,('Depr. Rate'!$C$3*'LGE Meters Schedule'!Y23)/12))</f>
        <v>0</v>
      </c>
      <c r="BD23" s="21">
        <f>IF(BD$3&lt;'Depr. Rate'!$B$1,('Depr. Rate'!$B$3*'LGE Meters Schedule'!Z23)/12,IF(Z23=0,Y23/2*'Depr. Rate'!$C$3/12,('Depr. Rate'!$C$3*'LGE Meters Schedule'!Z23)/12))</f>
        <v>0</v>
      </c>
      <c r="BE23" s="21">
        <f>IF(BE$3&lt;'Depr. Rate'!$B$1,('Depr. Rate'!$B$3*'LGE Meters Schedule'!AA23)/12,IF(AA23=0,Z23/2*'Depr. Rate'!$C$3/12,('Depr. Rate'!$C$3*'LGE Meters Schedule'!AA23)/12))</f>
        <v>0</v>
      </c>
      <c r="BF23" s="21">
        <f>IF(BF$3&lt;'Depr. Rate'!$B$1,('Depr. Rate'!$B$3*'LGE Meters Schedule'!AB23)/12,IF(AB23=0,AA23/2*'Depr. Rate'!$C$3/12,('Depr. Rate'!$C$3*'LGE Meters Schedule'!AB23)/12))</f>
        <v>0</v>
      </c>
      <c r="BG23" s="21">
        <f>IF(BG$3&lt;'Depr. Rate'!$B$1,('Depr. Rate'!$B$3*'LGE Meters Schedule'!AC23)/12,IF(AC23=0,AB23/2*'Depr. Rate'!$C$3/12,('Depr. Rate'!$C$3*'LGE Meters Schedule'!AC23)/12))</f>
        <v>0</v>
      </c>
      <c r="BH23" s="21">
        <f>IF(BH$3&lt;'Depr. Rate'!$B$1,('Depr. Rate'!$B$3*'LGE Meters Schedule'!AD23)/12,IF(AD23=0,AC23/2*'Depr. Rate'!$C$3/12,('Depr. Rate'!$C$3*'LGE Meters Schedule'!AD23)/12))</f>
        <v>0</v>
      </c>
      <c r="BI23" s="21">
        <f>IF(BI$3&lt;'Depr. Rate'!$B$1,('Depr. Rate'!$B$3*'LGE Meters Schedule'!AE23)/12,IF(AE23=0,AD23/2*'Depr. Rate'!$C$3/12,('Depr. Rate'!$C$3*'LGE Meters Schedule'!AE23)/12))</f>
        <v>0</v>
      </c>
      <c r="BJ23" s="21">
        <f>IF(BJ$3&lt;'Depr. Rate'!$B$1,('Depr. Rate'!$B$3*'LGE Meters Schedule'!AF23)/12,IF(AF23=0,AE23/2*'Depr. Rate'!$C$3/12,('Depr. Rate'!$C$3*'LGE Meters Schedule'!AF23)/12))</f>
        <v>0</v>
      </c>
      <c r="BK23" s="21">
        <f>IF(BK$3&lt;'Depr. Rate'!$B$1,('Depr. Rate'!$B$3*'LGE Meters Schedule'!AG23)/12,IF(AG23=0,AF23/2*'Depr. Rate'!$C$3/12,('Depr. Rate'!$C$3*'LGE Meters Schedule'!AG23)/12))</f>
        <v>0</v>
      </c>
      <c r="BL23" s="21">
        <f>IF(BL$3&lt;'Depr. Rate'!$B$1,('Depr. Rate'!$B$3*'LGE Meters Schedule'!AH23)/12,IF(AH23=0,AG23/2*'Depr. Rate'!$C$3/12,('Depr. Rate'!$C$3*'LGE Meters Schedule'!AH23)/12))</f>
        <v>0</v>
      </c>
      <c r="BM23" s="21">
        <f>IF(BM$3&lt;'Depr. Rate'!$B$1,('Depr. Rate'!$B$3*'LGE Meters Schedule'!AI23)/12,IF(AI23=0,AH23/2*'Depr. Rate'!$C$3/12,('Depr. Rate'!$C$3*'LGE Meters Schedule'!AI23)/12))</f>
        <v>0</v>
      </c>
      <c r="BN23" s="21">
        <f>IF(BN$3&lt;'Depr. Rate'!$B$1,('Depr. Rate'!$B$3*'LGE Meters Schedule'!AJ23)/12,IF(AJ23=0,AI23/2*'Depr. Rate'!$C$3/12,('Depr. Rate'!$C$3*'LGE Meters Schedule'!AJ23)/12))</f>
        <v>0</v>
      </c>
      <c r="BO23" s="21">
        <f>IF(BO$3&lt;'Depr. Rate'!$B$1,('Depr. Rate'!$B$3*'LGE Meters Schedule'!AK23)/12,IF(AK23=0,AJ23/2*'Depr. Rate'!$C$3/12,('Depr. Rate'!$C$3*'LGE Meters Schedule'!AK23)/12))</f>
        <v>0</v>
      </c>
      <c r="BQ23" s="6">
        <f>IF(BQ$3=$BQ$3,$G23+AM23,IF(VLOOKUP($D23,'LGE Retirements'!$A$4:$C$49,3,FALSE)='LGE Meters Schedule'!BQ$3,'LGE Meters Schedule'!BP23+AM23-$F23,SUM(BP23,AM23)))</f>
        <v>32248.309851794667</v>
      </c>
      <c r="BR23" s="6">
        <f>IF(BR$3=$BQ$3,$G23+AN23,IF(VLOOKUP($D23,'LGE Retirements'!$A$4:$C$49,3,FALSE)='LGE Meters Schedule'!BR$3,'LGE Meters Schedule'!BQ23+AN23-$F23,SUM(BQ23,AN23)))</f>
        <v>32336.825758461335</v>
      </c>
      <c r="BS23" s="6">
        <f>IF(BS$3=$BQ$3,$G23+AO23,IF(VLOOKUP($D23,'LGE Retirements'!$A$4:$C$49,3,FALSE)='LGE Meters Schedule'!BS$3,'LGE Meters Schedule'!BR23+AO23-$F23,SUM(BR23,AO23)))</f>
        <v>32425.341665128002</v>
      </c>
      <c r="BT23" s="6">
        <f>IF(BT$3=$BQ$3,$G23+AP23,IF(VLOOKUP($D23,'LGE Retirements'!$A$4:$C$49,3,FALSE)='LGE Meters Schedule'!BT$3,'LGE Meters Schedule'!BS23+AP23-$F23,SUM(BS23,AP23)))</f>
        <v>32513.85757179467</v>
      </c>
      <c r="BU23" s="6">
        <f>IF(BU$3=$BQ$3,$G23+AQ23,IF(VLOOKUP($D23,'LGE Retirements'!$A$4:$C$49,3,FALSE)='LGE Meters Schedule'!BU$3,'LGE Meters Schedule'!BT23+AQ23-$F23,SUM(BT23,AQ23)))</f>
        <v>32602.373478461337</v>
      </c>
      <c r="BV23" s="6">
        <f>IF(BV$3=$BQ$3,$G23+AR23,IF(VLOOKUP($D23,'LGE Retirements'!$A$4:$C$49,3,FALSE)='LGE Meters Schedule'!BV$3,'LGE Meters Schedule'!BU23+AR23-$F23,SUM(BU23,AR23)))</f>
        <v>32690.889385128005</v>
      </c>
      <c r="BW23" s="6">
        <f>IF(BW$3=$BQ$3,$G23+AS23,IF(VLOOKUP($D23,'LGE Retirements'!$A$4:$C$49,3,FALSE)='LGE Meters Schedule'!BW$3,'LGE Meters Schedule'!BV23+AS23-$F23,SUM(BV23,AS23)))</f>
        <v>32779.405291794668</v>
      </c>
      <c r="BX23" s="6">
        <f>IF(BX$3=$BQ$3,$G23+AT23,IF(VLOOKUP($D23,'LGE Retirements'!$A$4:$C$49,3,FALSE)='LGE Meters Schedule'!BX$3,'LGE Meters Schedule'!BW23+AT23-$F23,SUM(BW23,AT23)))</f>
        <v>32867.921198461336</v>
      </c>
      <c r="BY23" s="6">
        <f>IF(BY$3=$BQ$3,$G23+AU23,IF(VLOOKUP($D23,'LGE Retirements'!$A$4:$C$49,3,FALSE)='LGE Meters Schedule'!BY$3,'LGE Meters Schedule'!BX23+AU23-$F23,SUM(BX23,AU23)))</f>
        <v>32956.437105128003</v>
      </c>
      <c r="BZ23" s="6">
        <f>IF(BZ$3=$BQ$3,$G23+AV23,IF(VLOOKUP($D23,'LGE Retirements'!$A$4:$C$49,3,FALSE)='LGE Meters Schedule'!BZ$3,'LGE Meters Schedule'!BY23+AV23-$F23,SUM(BY23,AV23)))</f>
        <v>33044.953011794671</v>
      </c>
      <c r="CA23" s="6">
        <f>IF(CA$3=$BQ$3,$G23+AW23,IF(VLOOKUP($D23,'LGE Retirements'!$A$4:$C$49,3,FALSE)='LGE Meters Schedule'!CA$3,'LGE Meters Schedule'!BZ23+AW23-$F23,SUM(BZ23,AW23)))</f>
        <v>33133.468918461338</v>
      </c>
      <c r="CB23" s="6">
        <f>IF(CB$3=$BQ$3,$G23+AX23,IF(VLOOKUP($D23,'LGE Retirements'!$A$4:$C$49,3,FALSE)='LGE Meters Schedule'!CB$3,'LGE Meters Schedule'!CA23+AX23-$F23,SUM(CA23,AX23)))</f>
        <v>33217.974390600655</v>
      </c>
      <c r="CC23" s="6">
        <f>IF(CC$3=$BQ$3,$G23+AY23,IF(VLOOKUP($D23,'LGE Retirements'!$A$4:$C$49,3,FALSE)='LGE Meters Schedule'!CC$3,'LGE Meters Schedule'!CB23+AY23-$F23,SUM(CB23,AY23)))</f>
        <v>33302.479862739972</v>
      </c>
      <c r="CD23" s="6">
        <f>IF(CD$3=$BQ$3,$G23+AZ23,IF(VLOOKUP($D23,'LGE Retirements'!$A$4:$C$49,3,FALSE)='LGE Meters Schedule'!CD$3,'LGE Meters Schedule'!CC23+AZ23-$F23,SUM(CC23,AZ23)))</f>
        <v>-3031.6674011903742</v>
      </c>
      <c r="CE23" s="6">
        <f>IF(CE$3=$BQ$3,$G23+BA23,IF(VLOOKUP($D23,'LGE Retirements'!$A$4:$C$49,3,FALSE)='LGE Meters Schedule'!CE$3,'LGE Meters Schedule'!CD23+BA23-$F23,SUM(CD23,BA23)))</f>
        <v>-3031.6674011903742</v>
      </c>
      <c r="CF23" s="6">
        <f>IF(CF$3=$BQ$3,$G23+BB23,IF(VLOOKUP($D23,'LGE Retirements'!$A$4:$C$49,3,FALSE)='LGE Meters Schedule'!CF$3,'LGE Meters Schedule'!CE23+BB23-$F23,SUM(CE23,BB23)))</f>
        <v>-3031.6674011903742</v>
      </c>
      <c r="CG23" s="6">
        <f>IF(CG$3=$BQ$3,$G23+BC23,IF(VLOOKUP($D23,'LGE Retirements'!$A$4:$C$49,3,FALSE)='LGE Meters Schedule'!CG$3,'LGE Meters Schedule'!CF23+BC23-$F23,SUM(CF23,BC23)))</f>
        <v>-3031.6674011903742</v>
      </c>
      <c r="CH23" s="6">
        <f>IF(CH$3=$BQ$3,$G23+BD23,IF(VLOOKUP($D23,'LGE Retirements'!$A$4:$C$49,3,FALSE)='LGE Meters Schedule'!CH$3,'LGE Meters Schedule'!CG23+BD23-$F23,SUM(CG23,BD23)))</f>
        <v>-3031.6674011903742</v>
      </c>
      <c r="CI23" s="6">
        <f>IF(CI$3=$BQ$3,$G23+BE23,IF(VLOOKUP($D23,'LGE Retirements'!$A$4:$C$49,3,FALSE)='LGE Meters Schedule'!CI$3,'LGE Meters Schedule'!CH23+BE23-$F23,SUM(CH23,BE23)))</f>
        <v>-3031.6674011903742</v>
      </c>
      <c r="CJ23" s="6">
        <f>IF(CJ$3=$BQ$3,$G23+BF23,IF(VLOOKUP($D23,'LGE Retirements'!$A$4:$C$49,3,FALSE)='LGE Meters Schedule'!CJ$3,'LGE Meters Schedule'!CI23+BF23-$F23,SUM(CI23,BF23)))</f>
        <v>-3031.6674011903742</v>
      </c>
      <c r="CK23" s="6">
        <f>IF(CK$3=$BQ$3,$G23+BG23,IF(VLOOKUP($D23,'LGE Retirements'!$A$4:$C$49,3,FALSE)='LGE Meters Schedule'!CK$3,'LGE Meters Schedule'!CJ23+BG23-$F23,SUM(CJ23,BG23)))</f>
        <v>-3031.6674011903742</v>
      </c>
      <c r="CL23" s="6">
        <f>IF(CL$3=$BQ$3,$G23+BH23,IF(VLOOKUP($D23,'LGE Retirements'!$A$4:$C$49,3,FALSE)='LGE Meters Schedule'!CL$3,'LGE Meters Schedule'!CK23+BH23-$F23,SUM(CK23,BH23)))</f>
        <v>-3031.6674011903742</v>
      </c>
      <c r="CM23" s="6">
        <f>IF(CM$3=$BQ$3,$G23+BI23,IF(VLOOKUP($D23,'LGE Retirements'!$A$4:$C$49,3,FALSE)='LGE Meters Schedule'!CM$3,'LGE Meters Schedule'!CL23+BI23-$F23,SUM(CL23,BI23)))</f>
        <v>-3031.6674011903742</v>
      </c>
      <c r="CN23" s="6">
        <f>IF(CN$3=$BQ$3,$G23+BJ23,IF(VLOOKUP($D23,'LGE Retirements'!$A$4:$C$49,3,FALSE)='LGE Meters Schedule'!CN$3,'LGE Meters Schedule'!CM23+BJ23-$F23,SUM(CM23,BJ23)))</f>
        <v>-3031.6674011903742</v>
      </c>
      <c r="CO23" s="6">
        <f>IF(CO$3=$BQ$3,$G23+BK23,IF(VLOOKUP($D23,'LGE Retirements'!$A$4:$C$49,3,FALSE)='LGE Meters Schedule'!CO$3,'LGE Meters Schedule'!CN23+BK23-$F23,SUM(CN23,BK23)))</f>
        <v>-3031.6674011903742</v>
      </c>
      <c r="CP23" s="6">
        <f>IF(CP$3=$BQ$3,$G23+BL23,IF(VLOOKUP($D23,'LGE Retirements'!$A$4:$C$49,3,FALSE)='LGE Meters Schedule'!CP$3,'LGE Meters Schedule'!CO23+BL23-$F23,SUM(CO23,BL23)))</f>
        <v>-3031.6674011903742</v>
      </c>
      <c r="CQ23" s="6">
        <f>IF(CQ$3=$BQ$3,$G23+BM23,IF(VLOOKUP($D23,'LGE Retirements'!$A$4:$C$49,3,FALSE)='LGE Meters Schedule'!CQ$3,'LGE Meters Schedule'!CP23+BM23-$F23,SUM(CP23,BM23)))</f>
        <v>-3031.6674011903742</v>
      </c>
      <c r="CR23" s="6">
        <f>IF(CR$3=$BQ$3,$G23+BN23,IF(VLOOKUP($D23,'LGE Retirements'!$A$4:$C$49,3,FALSE)='LGE Meters Schedule'!CR$3,'LGE Meters Schedule'!CQ23+BN23-$F23,SUM(CQ23,BN23)))</f>
        <v>-3031.6674011903742</v>
      </c>
      <c r="CS23" s="6">
        <f>IF(CS$3=$BQ$3,$G23+BO23,IF(VLOOKUP($D23,'LGE Retirements'!$A$4:$C$49,3,FALSE)='LGE Meters Schedule'!CS$3,'LGE Meters Schedule'!CR23+BO23-$F23,SUM(CR23,BO23)))</f>
        <v>-3031.6674011903742</v>
      </c>
      <c r="CT23" s="6">
        <f>IF(CT$3=$BQ$3,$G23,IF(VLOOKUP($D23,'LGE Retirements'!$A$4:$C$49,3,FALSE)='LGE Meters Schedule'!CT$3,'LGE Meters Schedule'!CS23-$F23,SUM(CS23)))</f>
        <v>-3031.6674011903742</v>
      </c>
      <c r="CU23" s="6">
        <f>IF(CU$3=$BQ$3,$G23,IF(VLOOKUP($D23,'LGE Retirements'!$A$4:$C$49,3,FALSE)='LGE Meters Schedule'!CU$3,'LGE Meters Schedule'!CT23-$F23,SUM(CT23)))</f>
        <v>-3031.6674011903742</v>
      </c>
      <c r="CV23" s="6">
        <f>IF(CV$3=$BQ$3,$G23,IF(VLOOKUP($D23,'LGE Retirements'!$A$4:$C$49,3,FALSE)='LGE Meters Schedule'!CV$3,'LGE Meters Schedule'!CU23-$F23,SUM(CU23)))</f>
        <v>-3031.6674011903742</v>
      </c>
      <c r="CW23" s="6">
        <f>IF(CW$3=$BQ$3,$G23,IF(VLOOKUP($D23,'LGE Retirements'!$A$4:$C$49,3,FALSE)='LGE Meters Schedule'!CW$3,'LGE Meters Schedule'!CV23-$F23,SUM(CV23)))</f>
        <v>-3031.6674011903742</v>
      </c>
      <c r="CX23" s="6">
        <f>IF(CX$3=$BQ$3,$G23,IF(VLOOKUP($D23,'LGE Retirements'!$A$4:$C$49,3,FALSE)='LGE Meters Schedule'!CX$3,'LGE Meters Schedule'!CW23-$F23,SUM(CW23)))</f>
        <v>-3031.6674011903742</v>
      </c>
      <c r="CY23" s="6">
        <f>IF(CY$3=$BQ$3,$G23,IF(VLOOKUP($D23,'LGE Retirements'!$A$4:$C$49,3,FALSE)='LGE Meters Schedule'!CY$3,'LGE Meters Schedule'!CX23-$F23,SUM(CX23)))</f>
        <v>-3031.6674011903742</v>
      </c>
      <c r="CZ23" s="6">
        <f>IF(CZ$3=$BQ$3,$G23,IF(VLOOKUP($D23,'LGE Retirements'!$A$4:$C$49,3,FALSE)='LGE Meters Schedule'!CZ$3,'LGE Meters Schedule'!CY23-$F23,SUM(CY23)))</f>
        <v>-3031.6674011903742</v>
      </c>
      <c r="DA23" s="6">
        <f>IF(DA$3=$BQ$3,$G23,IF(VLOOKUP($D23,'LGE Retirements'!$A$4:$C$49,3,FALSE)='LGE Meters Schedule'!DA$3,'LGE Meters Schedule'!CZ23-$F23,SUM(CZ23)))</f>
        <v>-3031.6674011903742</v>
      </c>
      <c r="DB23" s="6">
        <f>IF(DB$3=$BQ$3,$G23,IF(VLOOKUP($D23,'LGE Retirements'!$A$4:$C$49,3,FALSE)='LGE Meters Schedule'!DB$3,'LGE Meters Schedule'!DA23-$F23,SUM(DA23)))</f>
        <v>-3031.6674011903742</v>
      </c>
      <c r="DC23" s="6">
        <f>IF(DC$3=$BQ$3,$G23,IF(VLOOKUP($D23,'LGE Retirements'!$A$4:$C$49,3,FALSE)='LGE Meters Schedule'!DC$3,'LGE Meters Schedule'!DB23-$F23,SUM(DB23)))</f>
        <v>-3031.6674011903742</v>
      </c>
      <c r="DD23" s="6">
        <f>IF(DD$3=$BQ$3,$G23,IF(VLOOKUP($D23,'LGE Retirements'!$A$4:$C$49,3,FALSE)='LGE Meters Schedule'!DD$3,'LGE Meters Schedule'!DC23-$F23,SUM(DC23)))</f>
        <v>-3031.6674011903742</v>
      </c>
      <c r="DE23" s="6">
        <f>IF(DE$3=$BQ$3,$G23,IF(VLOOKUP($D23,'LGE Retirements'!$A$4:$C$49,3,FALSE)='LGE Meters Schedule'!DE$3,'LGE Meters Schedule'!DD23-$F23,SUM(DD23)))</f>
        <v>-3031.6674011903742</v>
      </c>
      <c r="DG23" s="8">
        <f t="shared" si="0"/>
        <v>4128.0901482053341</v>
      </c>
      <c r="DH23" s="8">
        <f t="shared" si="1"/>
        <v>4039.5742415386667</v>
      </c>
      <c r="DI23" s="8">
        <f t="shared" si="2"/>
        <v>3951.0583348719993</v>
      </c>
      <c r="DJ23" s="8">
        <f t="shared" si="3"/>
        <v>3862.5424282053318</v>
      </c>
      <c r="DK23" s="8">
        <f t="shared" si="4"/>
        <v>3774.0265215386644</v>
      </c>
      <c r="DL23" s="8">
        <f t="shared" si="5"/>
        <v>3685.5106148719969</v>
      </c>
      <c r="DM23" s="8">
        <f t="shared" si="6"/>
        <v>3596.9947082053332</v>
      </c>
      <c r="DN23" s="8">
        <f t="shared" si="7"/>
        <v>3508.4788015386657</v>
      </c>
      <c r="DO23" s="8">
        <f t="shared" si="8"/>
        <v>3419.9628948719983</v>
      </c>
      <c r="DP23" s="8">
        <f t="shared" si="9"/>
        <v>3331.4469882053309</v>
      </c>
      <c r="DQ23" s="8">
        <f t="shared" si="10"/>
        <v>3242.9310815386634</v>
      </c>
      <c r="DR23" s="8">
        <f t="shared" si="11"/>
        <v>3158.4256093993463</v>
      </c>
      <c r="DS23" s="8">
        <f t="shared" si="12"/>
        <v>3073.9201372600292</v>
      </c>
      <c r="DT23" s="8">
        <f t="shared" si="13"/>
        <v>3031.6674011903742</v>
      </c>
      <c r="DU23" s="8">
        <f t="shared" si="14"/>
        <v>3031.6674011903742</v>
      </c>
      <c r="DV23" s="8">
        <f t="shared" si="15"/>
        <v>3031.6674011903742</v>
      </c>
      <c r="DW23" s="8">
        <f t="shared" si="16"/>
        <v>3031.6674011903742</v>
      </c>
      <c r="DX23" s="8">
        <f t="shared" si="17"/>
        <v>3031.6674011903742</v>
      </c>
      <c r="DY23" s="8">
        <f t="shared" si="18"/>
        <v>3031.6674011903742</v>
      </c>
      <c r="DZ23" s="8">
        <f t="shared" si="19"/>
        <v>3031.6674011903742</v>
      </c>
      <c r="EA23" s="8">
        <f t="shared" si="20"/>
        <v>3031.6674011903742</v>
      </c>
      <c r="EB23" s="8">
        <f t="shared" si="21"/>
        <v>3031.6674011903742</v>
      </c>
      <c r="EC23" s="8">
        <f t="shared" si="22"/>
        <v>3031.6674011903742</v>
      </c>
      <c r="ED23" s="8">
        <f t="shared" si="23"/>
        <v>3031.6674011903742</v>
      </c>
      <c r="EE23" s="8">
        <f t="shared" si="24"/>
        <v>3031.6674011903742</v>
      </c>
      <c r="EF23" s="8">
        <f t="shared" si="25"/>
        <v>3031.6674011903742</v>
      </c>
      <c r="EG23" s="8">
        <f t="shared" si="26"/>
        <v>3031.6674011903742</v>
      </c>
      <c r="EH23" s="8">
        <f t="shared" si="27"/>
        <v>3031.6674011903742</v>
      </c>
      <c r="EI23" s="8">
        <f t="shared" si="28"/>
        <v>3031.6674011903742</v>
      </c>
      <c r="EJ23" s="8">
        <f t="shared" si="30"/>
        <v>3031.6674011903742</v>
      </c>
      <c r="EK23" s="8">
        <f t="shared" si="31"/>
        <v>3031.6674011903742</v>
      </c>
      <c r="EL23" s="8">
        <f t="shared" si="32"/>
        <v>3031.6674011903742</v>
      </c>
      <c r="EM23" s="8">
        <f t="shared" si="33"/>
        <v>3031.6674011903742</v>
      </c>
      <c r="EN23" s="8">
        <f t="shared" si="34"/>
        <v>3031.6674011903742</v>
      </c>
      <c r="EO23" s="8">
        <f t="shared" si="35"/>
        <v>3031.6674011903742</v>
      </c>
      <c r="EP23" s="8">
        <f t="shared" si="36"/>
        <v>3031.6674011903742</v>
      </c>
      <c r="EQ23" s="8">
        <f t="shared" si="37"/>
        <v>3031.6674011903742</v>
      </c>
      <c r="ER23" s="8">
        <f t="shared" si="38"/>
        <v>3031.6674011903742</v>
      </c>
      <c r="ES23" s="8">
        <f t="shared" si="39"/>
        <v>3031.6674011903742</v>
      </c>
      <c r="ET23" s="8">
        <f t="shared" si="40"/>
        <v>3031.6674011903742</v>
      </c>
      <c r="EU23" s="8">
        <f t="shared" si="41"/>
        <v>3031.6674011903742</v>
      </c>
    </row>
    <row r="24" spans="1:151" x14ac:dyDescent="0.25">
      <c r="A24" s="4" t="s">
        <v>33</v>
      </c>
      <c r="B24" s="4" t="s">
        <v>2</v>
      </c>
      <c r="C24" s="4" t="s">
        <v>4</v>
      </c>
      <c r="D24" s="7">
        <v>1983</v>
      </c>
      <c r="E24" s="24">
        <f>IFERROR(VLOOKUP(D24,'LGE Retirements'!$A$4:$C$49,3,FALSE),"N/A")</f>
        <v>42979</v>
      </c>
      <c r="F24" s="5">
        <v>410061.79</v>
      </c>
      <c r="G24" s="5">
        <v>358582.57957536698</v>
      </c>
      <c r="H24" s="5"/>
      <c r="I24" s="6">
        <f>IF(I$3=$I$3,F24,IF(VLOOKUP($D24,'LGE Retirements'!$A$4:$C$49,3,FALSE)='LGE Meters Schedule'!I$3,'LGE Meters Schedule'!G24-'LGE Meters Schedule'!$F24,G24))</f>
        <v>410061.79</v>
      </c>
      <c r="J24" s="6">
        <f>IF(J$3=$I$3,G24,IF(VLOOKUP($D24,'LGE Retirements'!$A$4:$C$49,3,FALSE)='LGE Meters Schedule'!J$3,'LGE Meters Schedule'!I24-'LGE Meters Schedule'!$F24,I24))</f>
        <v>410061.79</v>
      </c>
      <c r="K24" s="6">
        <f>IF(K$3=$I$3,I24,IF(VLOOKUP($D24,'LGE Retirements'!$A$4:$C$49,3,FALSE)='LGE Meters Schedule'!K$3,'LGE Meters Schedule'!J24-'LGE Meters Schedule'!$F24,J24))</f>
        <v>410061.79</v>
      </c>
      <c r="L24" s="6">
        <f>IF(L$3=$I$3,J24,IF(VLOOKUP($D24,'LGE Retirements'!$A$4:$C$49,3,FALSE)='LGE Meters Schedule'!L$3,'LGE Meters Schedule'!K24-'LGE Meters Schedule'!$F24,K24))</f>
        <v>410061.79</v>
      </c>
      <c r="M24" s="6">
        <f>IF(M$3=$I$3,K24,IF(VLOOKUP($D24,'LGE Retirements'!$A$4:$C$49,3,FALSE)='LGE Meters Schedule'!M$3,'LGE Meters Schedule'!L24-'LGE Meters Schedule'!$F24,L24))</f>
        <v>410061.79</v>
      </c>
      <c r="N24" s="6">
        <f>IF(N$3=$I$3,L24,IF(VLOOKUP($D24,'LGE Retirements'!$A$4:$C$49,3,FALSE)='LGE Meters Schedule'!N$3,'LGE Meters Schedule'!M24-'LGE Meters Schedule'!$F24,M24))</f>
        <v>410061.79</v>
      </c>
      <c r="O24" s="6">
        <f>IF(O$3=$I$3,M24,IF(VLOOKUP($D24,'LGE Retirements'!$A$4:$C$49,3,FALSE)='LGE Meters Schedule'!O$3,'LGE Meters Schedule'!N24-'LGE Meters Schedule'!$F24,N24))</f>
        <v>410061.79</v>
      </c>
      <c r="P24" s="6">
        <f>IF(P$3=$I$3,N24,IF(VLOOKUP($D24,'LGE Retirements'!$A$4:$C$49,3,FALSE)='LGE Meters Schedule'!P$3,'LGE Meters Schedule'!O24-'LGE Meters Schedule'!$F24,O24))</f>
        <v>410061.79</v>
      </c>
      <c r="Q24" s="6">
        <f>IF(Q$3=$I$3,O24,IF(VLOOKUP($D24,'LGE Retirements'!$A$4:$C$49,3,FALSE)='LGE Meters Schedule'!Q$3,'LGE Meters Schedule'!P24-'LGE Meters Schedule'!$F24,P24))</f>
        <v>410061.79</v>
      </c>
      <c r="R24" s="6">
        <f>IF(R$3=$I$3,P24,IF(VLOOKUP($D24,'LGE Retirements'!$A$4:$C$49,3,FALSE)='LGE Meters Schedule'!R$3,'LGE Meters Schedule'!Q24-'LGE Meters Schedule'!$F24,Q24))</f>
        <v>410061.79</v>
      </c>
      <c r="S24" s="6">
        <f>IF(S$3=$I$3,Q24,IF(VLOOKUP($D24,'LGE Retirements'!$A$4:$C$49,3,FALSE)='LGE Meters Schedule'!S$3,'LGE Meters Schedule'!R24-'LGE Meters Schedule'!$F24,R24))</f>
        <v>410061.79</v>
      </c>
      <c r="T24" s="6">
        <f>IF(T$3=$I$3,R24,IF(VLOOKUP($D24,'LGE Retirements'!$A$4:$C$49,3,FALSE)='LGE Meters Schedule'!T$3,'LGE Meters Schedule'!S24-'LGE Meters Schedule'!$F24,S24))</f>
        <v>410061.79</v>
      </c>
      <c r="U24" s="6">
        <f>IF(U$3=$I$3,S24,IF(VLOOKUP($D24,'LGE Retirements'!$A$4:$C$49,3,FALSE)='LGE Meters Schedule'!U$3,'LGE Meters Schedule'!T24-'LGE Meters Schedule'!$F24,T24))</f>
        <v>410061.79</v>
      </c>
      <c r="V24" s="6">
        <f>IF(V$3=$I$3,T24,IF(VLOOKUP($D24,'LGE Retirements'!$A$4:$C$49,3,FALSE)='LGE Meters Schedule'!V$3,'LGE Meters Schedule'!U24-'LGE Meters Schedule'!$F24,U24))</f>
        <v>0</v>
      </c>
      <c r="W24" s="6">
        <f>IF(W$3=$I$3,U24,IF(VLOOKUP($D24,'LGE Retirements'!$A$4:$C$49,3,FALSE)='LGE Meters Schedule'!W$3,'LGE Meters Schedule'!V24-'LGE Meters Schedule'!$F24,V24))</f>
        <v>0</v>
      </c>
      <c r="X24" s="6">
        <f>IF(X$3=$I$3,V24,IF(VLOOKUP($D24,'LGE Retirements'!$A$4:$C$49,3,FALSE)='LGE Meters Schedule'!X$3,'LGE Meters Schedule'!W24-'LGE Meters Schedule'!$F24,W24))</f>
        <v>0</v>
      </c>
      <c r="Y24" s="6">
        <f>IF(Y$3=$I$3,W24,IF(VLOOKUP($D24,'LGE Retirements'!$A$4:$C$49,3,FALSE)='LGE Meters Schedule'!Y$3,'LGE Meters Schedule'!X24-'LGE Meters Schedule'!$F24,X24))</f>
        <v>0</v>
      </c>
      <c r="Z24" s="6">
        <f>IF(Z$3=$I$3,X24,IF(VLOOKUP($D24,'LGE Retirements'!$A$4:$C$49,3,FALSE)='LGE Meters Schedule'!Z$3,'LGE Meters Schedule'!Y24-'LGE Meters Schedule'!$F24,Y24))</f>
        <v>0</v>
      </c>
      <c r="AA24" s="6">
        <f>IF(AA$3=$I$3,Y24,IF(VLOOKUP($D24,'LGE Retirements'!$A$4:$C$49,3,FALSE)='LGE Meters Schedule'!AA$3,'LGE Meters Schedule'!Z24-'LGE Meters Schedule'!$F24,Z24))</f>
        <v>0</v>
      </c>
      <c r="AB24" s="6">
        <f>IF(AB$3=$I$3,Z24,IF(VLOOKUP($D24,'LGE Retirements'!$A$4:$C$49,3,FALSE)='LGE Meters Schedule'!AB$3,'LGE Meters Schedule'!AA24-'LGE Meters Schedule'!$F24,AA24))</f>
        <v>0</v>
      </c>
      <c r="AC24" s="6">
        <f>IF(AC$3=$I$3,AA24,IF(VLOOKUP($D24,'LGE Retirements'!$A$4:$C$49,3,FALSE)='LGE Meters Schedule'!AC$3,'LGE Meters Schedule'!AB24-'LGE Meters Schedule'!$F24,AB24))</f>
        <v>0</v>
      </c>
      <c r="AD24" s="6">
        <f>IF(AD$3=$I$3,AB24,IF(VLOOKUP($D24,'LGE Retirements'!$A$4:$C$49,3,FALSE)='LGE Meters Schedule'!AD$3,'LGE Meters Schedule'!AC24-'LGE Meters Schedule'!$F24,AC24))</f>
        <v>0</v>
      </c>
      <c r="AE24" s="6">
        <f>IF(AE$3=$I$3,AC24,IF(VLOOKUP($D24,'LGE Retirements'!$A$4:$C$49,3,FALSE)='LGE Meters Schedule'!AE$3,'LGE Meters Schedule'!AD24-'LGE Meters Schedule'!$F24,AD24))</f>
        <v>0</v>
      </c>
      <c r="AF24" s="6">
        <f>IF(AF$3=$I$3,AD24,IF(VLOOKUP($D24,'LGE Retirements'!$A$4:$C$49,3,FALSE)='LGE Meters Schedule'!AF$3,'LGE Meters Schedule'!AE24-'LGE Meters Schedule'!$F24,AE24))</f>
        <v>0</v>
      </c>
      <c r="AG24" s="6">
        <f>IF(AG$3=$I$3,AE24,IF(VLOOKUP($D24,'LGE Retirements'!$A$4:$C$49,3,FALSE)='LGE Meters Schedule'!AG$3,'LGE Meters Schedule'!AF24-'LGE Meters Schedule'!$F24,AF24))</f>
        <v>0</v>
      </c>
      <c r="AH24" s="6">
        <f>IF(AH$3=$I$3,AF24,IF(VLOOKUP($D24,'LGE Retirements'!$A$4:$C$49,3,FALSE)='LGE Meters Schedule'!AH$3,'LGE Meters Schedule'!AG24-'LGE Meters Schedule'!$F24,AG24))</f>
        <v>0</v>
      </c>
      <c r="AI24" s="6">
        <f>IF(AI$3=$I$3,AG24,IF(VLOOKUP($D24,'LGE Retirements'!$A$4:$C$49,3,FALSE)='LGE Meters Schedule'!AI$3,'LGE Meters Schedule'!AH24-'LGE Meters Schedule'!$F24,AH24))</f>
        <v>0</v>
      </c>
      <c r="AJ24" s="6">
        <f>IF(AJ$3=$I$3,AH24,IF(VLOOKUP($D24,'LGE Retirements'!$A$4:$C$49,3,FALSE)='LGE Meters Schedule'!AJ$3,'LGE Meters Schedule'!AI24-'LGE Meters Schedule'!$F24,AI24))</f>
        <v>0</v>
      </c>
      <c r="AK24" s="6">
        <f>IF(AK$3=$I$3,AI24,IF(VLOOKUP($D24,'LGE Retirements'!$A$4:$C$49,3,FALSE)='LGE Meters Schedule'!AK$3,'LGE Meters Schedule'!AJ24-'LGE Meters Schedule'!$F24,AJ24))</f>
        <v>0</v>
      </c>
      <c r="AL24" s="6"/>
      <c r="AM24" s="21">
        <f>IF(AM$3&lt;'Depr. Rate'!$B$1,('Depr. Rate'!$B$3*'LGE Meters Schedule'!I24)/12,IF(I24=0,H24/2*'Depr. Rate'!$C$3/12,('Depr. Rate'!$C$3*'LGE Meters Schedule'!I24)/12))</f>
        <v>997.81702233333328</v>
      </c>
      <c r="AN24" s="21">
        <f>IF(AN$3&lt;'Depr. Rate'!$B$1,('Depr. Rate'!$B$3*'LGE Meters Schedule'!J24)/12,IF(J24=0,I24/2*'Depr. Rate'!$C$3/12,('Depr. Rate'!$C$3*'LGE Meters Schedule'!J24)/12))</f>
        <v>997.81702233333328</v>
      </c>
      <c r="AO24" s="21">
        <f>IF(AO$3&lt;'Depr. Rate'!$B$1,('Depr. Rate'!$B$3*'LGE Meters Schedule'!K24)/12,IF(K24=0,J24/2*'Depr. Rate'!$C$3/12,('Depr. Rate'!$C$3*'LGE Meters Schedule'!K24)/12))</f>
        <v>997.81702233333328</v>
      </c>
      <c r="AP24" s="21">
        <f>IF(AP$3&lt;'Depr. Rate'!$B$1,('Depr. Rate'!$B$3*'LGE Meters Schedule'!L24)/12,IF(L24=0,K24/2*'Depr. Rate'!$C$3/12,('Depr. Rate'!$C$3*'LGE Meters Schedule'!L24)/12))</f>
        <v>997.81702233333328</v>
      </c>
      <c r="AQ24" s="21">
        <f>IF(AQ$3&lt;'Depr. Rate'!$B$1,('Depr. Rate'!$B$3*'LGE Meters Schedule'!M24)/12,IF(M24=0,L24/2*'Depr. Rate'!$C$3/12,('Depr. Rate'!$C$3*'LGE Meters Schedule'!M24)/12))</f>
        <v>997.81702233333328</v>
      </c>
      <c r="AR24" s="21">
        <f>IF(AR$3&lt;'Depr. Rate'!$B$1,('Depr. Rate'!$B$3*'LGE Meters Schedule'!N24)/12,IF(N24=0,M24/2*'Depr. Rate'!$C$3/12,('Depr. Rate'!$C$3*'LGE Meters Schedule'!N24)/12))</f>
        <v>997.81702233333328</v>
      </c>
      <c r="AS24" s="21">
        <f>IF(AS$3&lt;'Depr. Rate'!$B$1,('Depr. Rate'!$B$3*'LGE Meters Schedule'!O24)/12,IF(O24=0,N24/2*'Depr. Rate'!$C$3/12,('Depr. Rate'!$C$3*'LGE Meters Schedule'!O24)/12))</f>
        <v>997.81702233333328</v>
      </c>
      <c r="AT24" s="21">
        <f>IF(AT$3&lt;'Depr. Rate'!$B$1,('Depr. Rate'!$B$3*'LGE Meters Schedule'!P24)/12,IF(P24=0,O24/2*'Depr. Rate'!$C$3/12,('Depr. Rate'!$C$3*'LGE Meters Schedule'!P24)/12))</f>
        <v>997.81702233333328</v>
      </c>
      <c r="AU24" s="21">
        <f>IF(AU$3&lt;'Depr. Rate'!$B$1,('Depr. Rate'!$B$3*'LGE Meters Schedule'!Q24)/12,IF(Q24=0,P24/2*'Depr. Rate'!$C$3/12,('Depr. Rate'!$C$3*'LGE Meters Schedule'!Q24)/12))</f>
        <v>997.81702233333328</v>
      </c>
      <c r="AV24" s="21">
        <f>IF(AV$3&lt;'Depr. Rate'!$B$1,('Depr. Rate'!$B$3*'LGE Meters Schedule'!R24)/12,IF(R24=0,Q24/2*'Depr. Rate'!$C$3/12,('Depr. Rate'!$C$3*'LGE Meters Schedule'!R24)/12))</f>
        <v>997.81702233333328</v>
      </c>
      <c r="AW24" s="21">
        <f>IF(AW$3&lt;'Depr. Rate'!$B$1,('Depr. Rate'!$B$3*'LGE Meters Schedule'!S24)/12,IF(S24=0,R24/2*'Depr. Rate'!$C$3/12,('Depr. Rate'!$C$3*'LGE Meters Schedule'!S24)/12))</f>
        <v>997.81702233333328</v>
      </c>
      <c r="AX24" s="21">
        <f>IF(AX$3&lt;'Depr. Rate'!$B$1,('Depr. Rate'!$B$3*'LGE Meters Schedule'!T24)/12,IF(T24=0,S24/2*'Depr. Rate'!$C$3/12,('Depr. Rate'!$C$3*'LGE Meters Schedule'!T24)/12))</f>
        <v>952.60842662393361</v>
      </c>
      <c r="AY24" s="21">
        <f>IF(AY$3&lt;'Depr. Rate'!$B$1,('Depr. Rate'!$B$3*'LGE Meters Schedule'!U24)/12,IF(U24=0,T24/2*'Depr. Rate'!$C$3/12,('Depr. Rate'!$C$3*'LGE Meters Schedule'!U24)/12))</f>
        <v>952.60842662393361</v>
      </c>
      <c r="AZ24" s="21">
        <f>IF(AZ$3&lt;'Depr. Rate'!$B$1,('Depr. Rate'!$B$3*'LGE Meters Schedule'!V24)/12,IF(V24=0,U24/2*'Depr. Rate'!$C$3/12,('Depr. Rate'!$C$3*'LGE Meters Schedule'!V24)/12))</f>
        <v>476.30421331196681</v>
      </c>
      <c r="BA24" s="21">
        <f>IF(BA$3&lt;'Depr. Rate'!$B$1,('Depr. Rate'!$B$3*'LGE Meters Schedule'!W24)/12,IF(W24=0,V24/2*'Depr. Rate'!$C$3/12,('Depr. Rate'!$C$3*'LGE Meters Schedule'!W24)/12))</f>
        <v>0</v>
      </c>
      <c r="BB24" s="21">
        <f>IF(BB$3&lt;'Depr. Rate'!$B$1,('Depr. Rate'!$B$3*'LGE Meters Schedule'!X24)/12,IF(X24=0,W24/2*'Depr. Rate'!$C$3/12,('Depr. Rate'!$C$3*'LGE Meters Schedule'!X24)/12))</f>
        <v>0</v>
      </c>
      <c r="BC24" s="21">
        <f>IF(BC$3&lt;'Depr. Rate'!$B$1,('Depr. Rate'!$B$3*'LGE Meters Schedule'!Y24)/12,IF(Y24=0,X24/2*'Depr. Rate'!$C$3/12,('Depr. Rate'!$C$3*'LGE Meters Schedule'!Y24)/12))</f>
        <v>0</v>
      </c>
      <c r="BD24" s="21">
        <f>IF(BD$3&lt;'Depr. Rate'!$B$1,('Depr. Rate'!$B$3*'LGE Meters Schedule'!Z24)/12,IF(Z24=0,Y24/2*'Depr. Rate'!$C$3/12,('Depr. Rate'!$C$3*'LGE Meters Schedule'!Z24)/12))</f>
        <v>0</v>
      </c>
      <c r="BE24" s="21">
        <f>IF(BE$3&lt;'Depr. Rate'!$B$1,('Depr. Rate'!$B$3*'LGE Meters Schedule'!AA24)/12,IF(AA24=0,Z24/2*'Depr. Rate'!$C$3/12,('Depr. Rate'!$C$3*'LGE Meters Schedule'!AA24)/12))</f>
        <v>0</v>
      </c>
      <c r="BF24" s="21">
        <f>IF(BF$3&lt;'Depr. Rate'!$B$1,('Depr. Rate'!$B$3*'LGE Meters Schedule'!AB24)/12,IF(AB24=0,AA24/2*'Depr. Rate'!$C$3/12,('Depr. Rate'!$C$3*'LGE Meters Schedule'!AB24)/12))</f>
        <v>0</v>
      </c>
      <c r="BG24" s="21">
        <f>IF(BG$3&lt;'Depr. Rate'!$B$1,('Depr. Rate'!$B$3*'LGE Meters Schedule'!AC24)/12,IF(AC24=0,AB24/2*'Depr. Rate'!$C$3/12,('Depr. Rate'!$C$3*'LGE Meters Schedule'!AC24)/12))</f>
        <v>0</v>
      </c>
      <c r="BH24" s="21">
        <f>IF(BH$3&lt;'Depr. Rate'!$B$1,('Depr. Rate'!$B$3*'LGE Meters Schedule'!AD24)/12,IF(AD24=0,AC24/2*'Depr. Rate'!$C$3/12,('Depr. Rate'!$C$3*'LGE Meters Schedule'!AD24)/12))</f>
        <v>0</v>
      </c>
      <c r="BI24" s="21">
        <f>IF(BI$3&lt;'Depr. Rate'!$B$1,('Depr. Rate'!$B$3*'LGE Meters Schedule'!AE24)/12,IF(AE24=0,AD24/2*'Depr. Rate'!$C$3/12,('Depr. Rate'!$C$3*'LGE Meters Schedule'!AE24)/12))</f>
        <v>0</v>
      </c>
      <c r="BJ24" s="21">
        <f>IF(BJ$3&lt;'Depr. Rate'!$B$1,('Depr. Rate'!$B$3*'LGE Meters Schedule'!AF24)/12,IF(AF24=0,AE24/2*'Depr. Rate'!$C$3/12,('Depr. Rate'!$C$3*'LGE Meters Schedule'!AF24)/12))</f>
        <v>0</v>
      </c>
      <c r="BK24" s="21">
        <f>IF(BK$3&lt;'Depr. Rate'!$B$1,('Depr. Rate'!$B$3*'LGE Meters Schedule'!AG24)/12,IF(AG24=0,AF24/2*'Depr. Rate'!$C$3/12,('Depr. Rate'!$C$3*'LGE Meters Schedule'!AG24)/12))</f>
        <v>0</v>
      </c>
      <c r="BL24" s="21">
        <f>IF(BL$3&lt;'Depr. Rate'!$B$1,('Depr. Rate'!$B$3*'LGE Meters Schedule'!AH24)/12,IF(AH24=0,AG24/2*'Depr. Rate'!$C$3/12,('Depr. Rate'!$C$3*'LGE Meters Schedule'!AH24)/12))</f>
        <v>0</v>
      </c>
      <c r="BM24" s="21">
        <f>IF(BM$3&lt;'Depr. Rate'!$B$1,('Depr. Rate'!$B$3*'LGE Meters Schedule'!AI24)/12,IF(AI24=0,AH24/2*'Depr. Rate'!$C$3/12,('Depr. Rate'!$C$3*'LGE Meters Schedule'!AI24)/12))</f>
        <v>0</v>
      </c>
      <c r="BN24" s="21">
        <f>IF(BN$3&lt;'Depr. Rate'!$B$1,('Depr. Rate'!$B$3*'LGE Meters Schedule'!AJ24)/12,IF(AJ24=0,AI24/2*'Depr. Rate'!$C$3/12,('Depr. Rate'!$C$3*'LGE Meters Schedule'!AJ24)/12))</f>
        <v>0</v>
      </c>
      <c r="BO24" s="21">
        <f>IF(BO$3&lt;'Depr. Rate'!$B$1,('Depr. Rate'!$B$3*'LGE Meters Schedule'!AK24)/12,IF(AK24=0,AJ24/2*'Depr. Rate'!$C$3/12,('Depr. Rate'!$C$3*'LGE Meters Schedule'!AK24)/12))</f>
        <v>0</v>
      </c>
      <c r="BQ24" s="6">
        <f>IF(BQ$3=$BQ$3,$G24+AM24,IF(VLOOKUP($D24,'LGE Retirements'!$A$4:$C$49,3,FALSE)='LGE Meters Schedule'!BQ$3,'LGE Meters Schedule'!BP24+AM24-$F24,SUM(BP24,AM24)))</f>
        <v>359580.39659770031</v>
      </c>
      <c r="BR24" s="6">
        <f>IF(BR$3=$BQ$3,$G24+AN24,IF(VLOOKUP($D24,'LGE Retirements'!$A$4:$C$49,3,FALSE)='LGE Meters Schedule'!BR$3,'LGE Meters Schedule'!BQ24+AN24-$F24,SUM(BQ24,AN24)))</f>
        <v>360578.21362003364</v>
      </c>
      <c r="BS24" s="6">
        <f>IF(BS$3=$BQ$3,$G24+AO24,IF(VLOOKUP($D24,'LGE Retirements'!$A$4:$C$49,3,FALSE)='LGE Meters Schedule'!BS$3,'LGE Meters Schedule'!BR24+AO24-$F24,SUM(BR24,AO24)))</f>
        <v>361576.03064236697</v>
      </c>
      <c r="BT24" s="6">
        <f>IF(BT$3=$BQ$3,$G24+AP24,IF(VLOOKUP($D24,'LGE Retirements'!$A$4:$C$49,3,FALSE)='LGE Meters Schedule'!BT$3,'LGE Meters Schedule'!BS24+AP24-$F24,SUM(BS24,AP24)))</f>
        <v>362573.8476647003</v>
      </c>
      <c r="BU24" s="6">
        <f>IF(BU$3=$BQ$3,$G24+AQ24,IF(VLOOKUP($D24,'LGE Retirements'!$A$4:$C$49,3,FALSE)='LGE Meters Schedule'!BU$3,'LGE Meters Schedule'!BT24+AQ24-$F24,SUM(BT24,AQ24)))</f>
        <v>363571.66468703363</v>
      </c>
      <c r="BV24" s="6">
        <f>IF(BV$3=$BQ$3,$G24+AR24,IF(VLOOKUP($D24,'LGE Retirements'!$A$4:$C$49,3,FALSE)='LGE Meters Schedule'!BV$3,'LGE Meters Schedule'!BU24+AR24-$F24,SUM(BU24,AR24)))</f>
        <v>364569.48170936696</v>
      </c>
      <c r="BW24" s="6">
        <f>IF(BW$3=$BQ$3,$G24+AS24,IF(VLOOKUP($D24,'LGE Retirements'!$A$4:$C$49,3,FALSE)='LGE Meters Schedule'!BW$3,'LGE Meters Schedule'!BV24+AS24-$F24,SUM(BV24,AS24)))</f>
        <v>365567.29873170028</v>
      </c>
      <c r="BX24" s="6">
        <f>IF(BX$3=$BQ$3,$G24+AT24,IF(VLOOKUP($D24,'LGE Retirements'!$A$4:$C$49,3,FALSE)='LGE Meters Schedule'!BX$3,'LGE Meters Schedule'!BW24+AT24-$F24,SUM(BW24,AT24)))</f>
        <v>366565.11575403361</v>
      </c>
      <c r="BY24" s="6">
        <f>IF(BY$3=$BQ$3,$G24+AU24,IF(VLOOKUP($D24,'LGE Retirements'!$A$4:$C$49,3,FALSE)='LGE Meters Schedule'!BY$3,'LGE Meters Schedule'!BX24+AU24-$F24,SUM(BX24,AU24)))</f>
        <v>367562.93277636694</v>
      </c>
      <c r="BZ24" s="6">
        <f>IF(BZ$3=$BQ$3,$G24+AV24,IF(VLOOKUP($D24,'LGE Retirements'!$A$4:$C$49,3,FALSE)='LGE Meters Schedule'!BZ$3,'LGE Meters Schedule'!BY24+AV24-$F24,SUM(BY24,AV24)))</f>
        <v>368560.74979870027</v>
      </c>
      <c r="CA24" s="6">
        <f>IF(CA$3=$BQ$3,$G24+AW24,IF(VLOOKUP($D24,'LGE Retirements'!$A$4:$C$49,3,FALSE)='LGE Meters Schedule'!CA$3,'LGE Meters Schedule'!BZ24+AW24-$F24,SUM(BZ24,AW24)))</f>
        <v>369558.5668210336</v>
      </c>
      <c r="CB24" s="6">
        <f>IF(CB$3=$BQ$3,$G24+AX24,IF(VLOOKUP($D24,'LGE Retirements'!$A$4:$C$49,3,FALSE)='LGE Meters Schedule'!CB$3,'LGE Meters Schedule'!CA24+AX24-$F24,SUM(CA24,AX24)))</f>
        <v>370511.17524765752</v>
      </c>
      <c r="CC24" s="6">
        <f>IF(CC$3=$BQ$3,$G24+AY24,IF(VLOOKUP($D24,'LGE Retirements'!$A$4:$C$49,3,FALSE)='LGE Meters Schedule'!CC$3,'LGE Meters Schedule'!CB24+AY24-$F24,SUM(CB24,AY24)))</f>
        <v>371463.78367428144</v>
      </c>
      <c r="CD24" s="6">
        <f>IF(CD$3=$BQ$3,$G24+AZ24,IF(VLOOKUP($D24,'LGE Retirements'!$A$4:$C$49,3,FALSE)='LGE Meters Schedule'!CD$3,'LGE Meters Schedule'!CC24+AZ24-$F24,SUM(CC24,AZ24)))</f>
        <v>-38121.70211240655</v>
      </c>
      <c r="CE24" s="6">
        <f>IF(CE$3=$BQ$3,$G24+BA24,IF(VLOOKUP($D24,'LGE Retirements'!$A$4:$C$49,3,FALSE)='LGE Meters Schedule'!CE$3,'LGE Meters Schedule'!CD24+BA24-$F24,SUM(CD24,BA24)))</f>
        <v>-38121.70211240655</v>
      </c>
      <c r="CF24" s="6">
        <f>IF(CF$3=$BQ$3,$G24+BB24,IF(VLOOKUP($D24,'LGE Retirements'!$A$4:$C$49,3,FALSE)='LGE Meters Schedule'!CF$3,'LGE Meters Schedule'!CE24+BB24-$F24,SUM(CE24,BB24)))</f>
        <v>-38121.70211240655</v>
      </c>
      <c r="CG24" s="6">
        <f>IF(CG$3=$BQ$3,$G24+BC24,IF(VLOOKUP($D24,'LGE Retirements'!$A$4:$C$49,3,FALSE)='LGE Meters Schedule'!CG$3,'LGE Meters Schedule'!CF24+BC24-$F24,SUM(CF24,BC24)))</f>
        <v>-38121.70211240655</v>
      </c>
      <c r="CH24" s="6">
        <f>IF(CH$3=$BQ$3,$G24+BD24,IF(VLOOKUP($D24,'LGE Retirements'!$A$4:$C$49,3,FALSE)='LGE Meters Schedule'!CH$3,'LGE Meters Schedule'!CG24+BD24-$F24,SUM(CG24,BD24)))</f>
        <v>-38121.70211240655</v>
      </c>
      <c r="CI24" s="6">
        <f>IF(CI$3=$BQ$3,$G24+BE24,IF(VLOOKUP($D24,'LGE Retirements'!$A$4:$C$49,3,FALSE)='LGE Meters Schedule'!CI$3,'LGE Meters Schedule'!CH24+BE24-$F24,SUM(CH24,BE24)))</f>
        <v>-38121.70211240655</v>
      </c>
      <c r="CJ24" s="6">
        <f>IF(CJ$3=$BQ$3,$G24+BF24,IF(VLOOKUP($D24,'LGE Retirements'!$A$4:$C$49,3,FALSE)='LGE Meters Schedule'!CJ$3,'LGE Meters Schedule'!CI24+BF24-$F24,SUM(CI24,BF24)))</f>
        <v>-38121.70211240655</v>
      </c>
      <c r="CK24" s="6">
        <f>IF(CK$3=$BQ$3,$G24+BG24,IF(VLOOKUP($D24,'LGE Retirements'!$A$4:$C$49,3,FALSE)='LGE Meters Schedule'!CK$3,'LGE Meters Schedule'!CJ24+BG24-$F24,SUM(CJ24,BG24)))</f>
        <v>-38121.70211240655</v>
      </c>
      <c r="CL24" s="6">
        <f>IF(CL$3=$BQ$3,$G24+BH24,IF(VLOOKUP($D24,'LGE Retirements'!$A$4:$C$49,3,FALSE)='LGE Meters Schedule'!CL$3,'LGE Meters Schedule'!CK24+BH24-$F24,SUM(CK24,BH24)))</f>
        <v>-38121.70211240655</v>
      </c>
      <c r="CM24" s="6">
        <f>IF(CM$3=$BQ$3,$G24+BI24,IF(VLOOKUP($D24,'LGE Retirements'!$A$4:$C$49,3,FALSE)='LGE Meters Schedule'!CM$3,'LGE Meters Schedule'!CL24+BI24-$F24,SUM(CL24,BI24)))</f>
        <v>-38121.70211240655</v>
      </c>
      <c r="CN24" s="6">
        <f>IF(CN$3=$BQ$3,$G24+BJ24,IF(VLOOKUP($D24,'LGE Retirements'!$A$4:$C$49,3,FALSE)='LGE Meters Schedule'!CN$3,'LGE Meters Schedule'!CM24+BJ24-$F24,SUM(CM24,BJ24)))</f>
        <v>-38121.70211240655</v>
      </c>
      <c r="CO24" s="6">
        <f>IF(CO$3=$BQ$3,$G24+BK24,IF(VLOOKUP($D24,'LGE Retirements'!$A$4:$C$49,3,FALSE)='LGE Meters Schedule'!CO$3,'LGE Meters Schedule'!CN24+BK24-$F24,SUM(CN24,BK24)))</f>
        <v>-38121.70211240655</v>
      </c>
      <c r="CP24" s="6">
        <f>IF(CP$3=$BQ$3,$G24+BL24,IF(VLOOKUP($D24,'LGE Retirements'!$A$4:$C$49,3,FALSE)='LGE Meters Schedule'!CP$3,'LGE Meters Schedule'!CO24+BL24-$F24,SUM(CO24,BL24)))</f>
        <v>-38121.70211240655</v>
      </c>
      <c r="CQ24" s="6">
        <f>IF(CQ$3=$BQ$3,$G24+BM24,IF(VLOOKUP($D24,'LGE Retirements'!$A$4:$C$49,3,FALSE)='LGE Meters Schedule'!CQ$3,'LGE Meters Schedule'!CP24+BM24-$F24,SUM(CP24,BM24)))</f>
        <v>-38121.70211240655</v>
      </c>
      <c r="CR24" s="6">
        <f>IF(CR$3=$BQ$3,$G24+BN24,IF(VLOOKUP($D24,'LGE Retirements'!$A$4:$C$49,3,FALSE)='LGE Meters Schedule'!CR$3,'LGE Meters Schedule'!CQ24+BN24-$F24,SUM(CQ24,BN24)))</f>
        <v>-38121.70211240655</v>
      </c>
      <c r="CS24" s="6">
        <f>IF(CS$3=$BQ$3,$G24+BO24,IF(VLOOKUP($D24,'LGE Retirements'!$A$4:$C$49,3,FALSE)='LGE Meters Schedule'!CS$3,'LGE Meters Schedule'!CR24+BO24-$F24,SUM(CR24,BO24)))</f>
        <v>-38121.70211240655</v>
      </c>
      <c r="CT24" s="6">
        <f>IF(CT$3=$BQ$3,$G24,IF(VLOOKUP($D24,'LGE Retirements'!$A$4:$C$49,3,FALSE)='LGE Meters Schedule'!CT$3,'LGE Meters Schedule'!CS24-$F24,SUM(CS24)))</f>
        <v>-38121.70211240655</v>
      </c>
      <c r="CU24" s="6">
        <f>IF(CU$3=$BQ$3,$G24,IF(VLOOKUP($D24,'LGE Retirements'!$A$4:$C$49,3,FALSE)='LGE Meters Schedule'!CU$3,'LGE Meters Schedule'!CT24-$F24,SUM(CT24)))</f>
        <v>-38121.70211240655</v>
      </c>
      <c r="CV24" s="6">
        <f>IF(CV$3=$BQ$3,$G24,IF(VLOOKUP($D24,'LGE Retirements'!$A$4:$C$49,3,FALSE)='LGE Meters Schedule'!CV$3,'LGE Meters Schedule'!CU24-$F24,SUM(CU24)))</f>
        <v>-38121.70211240655</v>
      </c>
      <c r="CW24" s="6">
        <f>IF(CW$3=$BQ$3,$G24,IF(VLOOKUP($D24,'LGE Retirements'!$A$4:$C$49,3,FALSE)='LGE Meters Schedule'!CW$3,'LGE Meters Schedule'!CV24-$F24,SUM(CV24)))</f>
        <v>-38121.70211240655</v>
      </c>
      <c r="CX24" s="6">
        <f>IF(CX$3=$BQ$3,$G24,IF(VLOOKUP($D24,'LGE Retirements'!$A$4:$C$49,3,FALSE)='LGE Meters Schedule'!CX$3,'LGE Meters Schedule'!CW24-$F24,SUM(CW24)))</f>
        <v>-38121.70211240655</v>
      </c>
      <c r="CY24" s="6">
        <f>IF(CY$3=$BQ$3,$G24,IF(VLOOKUP($D24,'LGE Retirements'!$A$4:$C$49,3,FALSE)='LGE Meters Schedule'!CY$3,'LGE Meters Schedule'!CX24-$F24,SUM(CX24)))</f>
        <v>-38121.70211240655</v>
      </c>
      <c r="CZ24" s="6">
        <f>IF(CZ$3=$BQ$3,$G24,IF(VLOOKUP($D24,'LGE Retirements'!$A$4:$C$49,3,FALSE)='LGE Meters Schedule'!CZ$3,'LGE Meters Schedule'!CY24-$F24,SUM(CY24)))</f>
        <v>-38121.70211240655</v>
      </c>
      <c r="DA24" s="6">
        <f>IF(DA$3=$BQ$3,$G24,IF(VLOOKUP($D24,'LGE Retirements'!$A$4:$C$49,3,FALSE)='LGE Meters Schedule'!DA$3,'LGE Meters Schedule'!CZ24-$F24,SUM(CZ24)))</f>
        <v>-38121.70211240655</v>
      </c>
      <c r="DB24" s="6">
        <f>IF(DB$3=$BQ$3,$G24,IF(VLOOKUP($D24,'LGE Retirements'!$A$4:$C$49,3,FALSE)='LGE Meters Schedule'!DB$3,'LGE Meters Schedule'!DA24-$F24,SUM(DA24)))</f>
        <v>-38121.70211240655</v>
      </c>
      <c r="DC24" s="6">
        <f>IF(DC$3=$BQ$3,$G24,IF(VLOOKUP($D24,'LGE Retirements'!$A$4:$C$49,3,FALSE)='LGE Meters Schedule'!DC$3,'LGE Meters Schedule'!DB24-$F24,SUM(DB24)))</f>
        <v>-38121.70211240655</v>
      </c>
      <c r="DD24" s="6">
        <f>IF(DD$3=$BQ$3,$G24,IF(VLOOKUP($D24,'LGE Retirements'!$A$4:$C$49,3,FALSE)='LGE Meters Schedule'!DD$3,'LGE Meters Schedule'!DC24-$F24,SUM(DC24)))</f>
        <v>-38121.70211240655</v>
      </c>
      <c r="DE24" s="6">
        <f>IF(DE$3=$BQ$3,$G24,IF(VLOOKUP($D24,'LGE Retirements'!$A$4:$C$49,3,FALSE)='LGE Meters Schedule'!DE$3,'LGE Meters Schedule'!DD24-$F24,SUM(DD24)))</f>
        <v>-38121.70211240655</v>
      </c>
      <c r="DG24" s="8">
        <f t="shared" si="0"/>
        <v>50481.393402299669</v>
      </c>
      <c r="DH24" s="8">
        <f t="shared" si="1"/>
        <v>49483.57637996634</v>
      </c>
      <c r="DI24" s="8">
        <f t="shared" si="2"/>
        <v>48485.759357633011</v>
      </c>
      <c r="DJ24" s="8">
        <f t="shared" si="3"/>
        <v>47487.942335299682</v>
      </c>
      <c r="DK24" s="8">
        <f t="shared" si="4"/>
        <v>46490.125312966353</v>
      </c>
      <c r="DL24" s="8">
        <f t="shared" si="5"/>
        <v>45492.308290633024</v>
      </c>
      <c r="DM24" s="8">
        <f t="shared" si="6"/>
        <v>44494.491268299695</v>
      </c>
      <c r="DN24" s="8">
        <f t="shared" si="7"/>
        <v>43496.674245966366</v>
      </c>
      <c r="DO24" s="8">
        <f t="shared" si="8"/>
        <v>42498.857223633036</v>
      </c>
      <c r="DP24" s="8">
        <f t="shared" si="9"/>
        <v>41501.040201299707</v>
      </c>
      <c r="DQ24" s="8">
        <f t="shared" si="10"/>
        <v>40503.223178966378</v>
      </c>
      <c r="DR24" s="8">
        <f t="shared" si="11"/>
        <v>39550.614752342459</v>
      </c>
      <c r="DS24" s="8">
        <f t="shared" si="12"/>
        <v>38598.006325718539</v>
      </c>
      <c r="DT24" s="8">
        <f t="shared" si="13"/>
        <v>38121.70211240655</v>
      </c>
      <c r="DU24" s="8">
        <f t="shared" si="14"/>
        <v>38121.70211240655</v>
      </c>
      <c r="DV24" s="8">
        <f t="shared" si="15"/>
        <v>38121.70211240655</v>
      </c>
      <c r="DW24" s="8">
        <f t="shared" si="16"/>
        <v>38121.70211240655</v>
      </c>
      <c r="DX24" s="8">
        <f t="shared" si="17"/>
        <v>38121.70211240655</v>
      </c>
      <c r="DY24" s="8">
        <f t="shared" si="18"/>
        <v>38121.70211240655</v>
      </c>
      <c r="DZ24" s="8">
        <f t="shared" si="19"/>
        <v>38121.70211240655</v>
      </c>
      <c r="EA24" s="8">
        <f t="shared" si="20"/>
        <v>38121.70211240655</v>
      </c>
      <c r="EB24" s="8">
        <f t="shared" si="21"/>
        <v>38121.70211240655</v>
      </c>
      <c r="EC24" s="8">
        <f t="shared" si="22"/>
        <v>38121.70211240655</v>
      </c>
      <c r="ED24" s="8">
        <f t="shared" si="23"/>
        <v>38121.70211240655</v>
      </c>
      <c r="EE24" s="8">
        <f t="shared" si="24"/>
        <v>38121.70211240655</v>
      </c>
      <c r="EF24" s="8">
        <f t="shared" si="25"/>
        <v>38121.70211240655</v>
      </c>
      <c r="EG24" s="8">
        <f t="shared" si="26"/>
        <v>38121.70211240655</v>
      </c>
      <c r="EH24" s="8">
        <f t="shared" si="27"/>
        <v>38121.70211240655</v>
      </c>
      <c r="EI24" s="8">
        <f t="shared" si="28"/>
        <v>38121.70211240655</v>
      </c>
      <c r="EJ24" s="8">
        <f t="shared" si="30"/>
        <v>38121.70211240655</v>
      </c>
      <c r="EK24" s="8">
        <f t="shared" si="31"/>
        <v>38121.70211240655</v>
      </c>
      <c r="EL24" s="8">
        <f t="shared" si="32"/>
        <v>38121.70211240655</v>
      </c>
      <c r="EM24" s="8">
        <f t="shared" si="33"/>
        <v>38121.70211240655</v>
      </c>
      <c r="EN24" s="8">
        <f t="shared" si="34"/>
        <v>38121.70211240655</v>
      </c>
      <c r="EO24" s="8">
        <f t="shared" si="35"/>
        <v>38121.70211240655</v>
      </c>
      <c r="EP24" s="8">
        <f t="shared" si="36"/>
        <v>38121.70211240655</v>
      </c>
      <c r="EQ24" s="8">
        <f t="shared" si="37"/>
        <v>38121.70211240655</v>
      </c>
      <c r="ER24" s="8">
        <f t="shared" si="38"/>
        <v>38121.70211240655</v>
      </c>
      <c r="ES24" s="8">
        <f t="shared" si="39"/>
        <v>38121.70211240655</v>
      </c>
      <c r="ET24" s="8">
        <f t="shared" si="40"/>
        <v>38121.70211240655</v>
      </c>
      <c r="EU24" s="8">
        <f t="shared" si="41"/>
        <v>38121.70211240655</v>
      </c>
    </row>
    <row r="25" spans="1:151" x14ac:dyDescent="0.25">
      <c r="A25" s="4" t="s">
        <v>33</v>
      </c>
      <c r="B25" s="4" t="s">
        <v>2</v>
      </c>
      <c r="C25" s="4" t="s">
        <v>5</v>
      </c>
      <c r="D25" s="7">
        <v>1983</v>
      </c>
      <c r="E25" s="24">
        <f>IFERROR(VLOOKUP(D25,'LGE Retirements'!$A$4:$C$49,3,FALSE),"N/A")</f>
        <v>42979</v>
      </c>
      <c r="F25" s="5">
        <v>27860.06</v>
      </c>
      <c r="G25" s="5">
        <v>24362.504445792201</v>
      </c>
      <c r="H25" s="5"/>
      <c r="I25" s="6">
        <f>IF(I$3=$I$3,F25,IF(VLOOKUP($D25,'LGE Retirements'!$A$4:$C$49,3,FALSE)='LGE Meters Schedule'!I$3,'LGE Meters Schedule'!G25-'LGE Meters Schedule'!$F25,G25))</f>
        <v>27860.06</v>
      </c>
      <c r="J25" s="6">
        <f>IF(J$3=$I$3,G25,IF(VLOOKUP($D25,'LGE Retirements'!$A$4:$C$49,3,FALSE)='LGE Meters Schedule'!J$3,'LGE Meters Schedule'!I25-'LGE Meters Schedule'!$F25,I25))</f>
        <v>27860.06</v>
      </c>
      <c r="K25" s="6">
        <f>IF(K$3=$I$3,I25,IF(VLOOKUP($D25,'LGE Retirements'!$A$4:$C$49,3,FALSE)='LGE Meters Schedule'!K$3,'LGE Meters Schedule'!J25-'LGE Meters Schedule'!$F25,J25))</f>
        <v>27860.06</v>
      </c>
      <c r="L25" s="6">
        <f>IF(L$3=$I$3,J25,IF(VLOOKUP($D25,'LGE Retirements'!$A$4:$C$49,3,FALSE)='LGE Meters Schedule'!L$3,'LGE Meters Schedule'!K25-'LGE Meters Schedule'!$F25,K25))</f>
        <v>27860.06</v>
      </c>
      <c r="M25" s="6">
        <f>IF(M$3=$I$3,K25,IF(VLOOKUP($D25,'LGE Retirements'!$A$4:$C$49,3,FALSE)='LGE Meters Schedule'!M$3,'LGE Meters Schedule'!L25-'LGE Meters Schedule'!$F25,L25))</f>
        <v>27860.06</v>
      </c>
      <c r="N25" s="6">
        <f>IF(N$3=$I$3,L25,IF(VLOOKUP($D25,'LGE Retirements'!$A$4:$C$49,3,FALSE)='LGE Meters Schedule'!N$3,'LGE Meters Schedule'!M25-'LGE Meters Schedule'!$F25,M25))</f>
        <v>27860.06</v>
      </c>
      <c r="O25" s="6">
        <f>IF(O$3=$I$3,M25,IF(VLOOKUP($D25,'LGE Retirements'!$A$4:$C$49,3,FALSE)='LGE Meters Schedule'!O$3,'LGE Meters Schedule'!N25-'LGE Meters Schedule'!$F25,N25))</f>
        <v>27860.06</v>
      </c>
      <c r="P25" s="6">
        <f>IF(P$3=$I$3,N25,IF(VLOOKUP($D25,'LGE Retirements'!$A$4:$C$49,3,FALSE)='LGE Meters Schedule'!P$3,'LGE Meters Schedule'!O25-'LGE Meters Schedule'!$F25,O25))</f>
        <v>27860.06</v>
      </c>
      <c r="Q25" s="6">
        <f>IF(Q$3=$I$3,O25,IF(VLOOKUP($D25,'LGE Retirements'!$A$4:$C$49,3,FALSE)='LGE Meters Schedule'!Q$3,'LGE Meters Schedule'!P25-'LGE Meters Schedule'!$F25,P25))</f>
        <v>27860.06</v>
      </c>
      <c r="R25" s="6">
        <f>IF(R$3=$I$3,P25,IF(VLOOKUP($D25,'LGE Retirements'!$A$4:$C$49,3,FALSE)='LGE Meters Schedule'!R$3,'LGE Meters Schedule'!Q25-'LGE Meters Schedule'!$F25,Q25))</f>
        <v>27860.06</v>
      </c>
      <c r="S25" s="6">
        <f>IF(S$3=$I$3,Q25,IF(VLOOKUP($D25,'LGE Retirements'!$A$4:$C$49,3,FALSE)='LGE Meters Schedule'!S$3,'LGE Meters Schedule'!R25-'LGE Meters Schedule'!$F25,R25))</f>
        <v>27860.06</v>
      </c>
      <c r="T25" s="6">
        <f>IF(T$3=$I$3,R25,IF(VLOOKUP($D25,'LGE Retirements'!$A$4:$C$49,3,FALSE)='LGE Meters Schedule'!T$3,'LGE Meters Schedule'!S25-'LGE Meters Schedule'!$F25,S25))</f>
        <v>27860.06</v>
      </c>
      <c r="U25" s="6">
        <f>IF(U$3=$I$3,S25,IF(VLOOKUP($D25,'LGE Retirements'!$A$4:$C$49,3,FALSE)='LGE Meters Schedule'!U$3,'LGE Meters Schedule'!T25-'LGE Meters Schedule'!$F25,T25))</f>
        <v>27860.06</v>
      </c>
      <c r="V25" s="6">
        <f>IF(V$3=$I$3,T25,IF(VLOOKUP($D25,'LGE Retirements'!$A$4:$C$49,3,FALSE)='LGE Meters Schedule'!V$3,'LGE Meters Schedule'!U25-'LGE Meters Schedule'!$F25,U25))</f>
        <v>0</v>
      </c>
      <c r="W25" s="6">
        <f>IF(W$3=$I$3,U25,IF(VLOOKUP($D25,'LGE Retirements'!$A$4:$C$49,3,FALSE)='LGE Meters Schedule'!W$3,'LGE Meters Schedule'!V25-'LGE Meters Schedule'!$F25,V25))</f>
        <v>0</v>
      </c>
      <c r="X25" s="6">
        <f>IF(X$3=$I$3,V25,IF(VLOOKUP($D25,'LGE Retirements'!$A$4:$C$49,3,FALSE)='LGE Meters Schedule'!X$3,'LGE Meters Schedule'!W25-'LGE Meters Schedule'!$F25,W25))</f>
        <v>0</v>
      </c>
      <c r="Y25" s="6">
        <f>IF(Y$3=$I$3,W25,IF(VLOOKUP($D25,'LGE Retirements'!$A$4:$C$49,3,FALSE)='LGE Meters Schedule'!Y$3,'LGE Meters Schedule'!X25-'LGE Meters Schedule'!$F25,X25))</f>
        <v>0</v>
      </c>
      <c r="Z25" s="6">
        <f>IF(Z$3=$I$3,X25,IF(VLOOKUP($D25,'LGE Retirements'!$A$4:$C$49,3,FALSE)='LGE Meters Schedule'!Z$3,'LGE Meters Schedule'!Y25-'LGE Meters Schedule'!$F25,Y25))</f>
        <v>0</v>
      </c>
      <c r="AA25" s="6">
        <f>IF(AA$3=$I$3,Y25,IF(VLOOKUP($D25,'LGE Retirements'!$A$4:$C$49,3,FALSE)='LGE Meters Schedule'!AA$3,'LGE Meters Schedule'!Z25-'LGE Meters Schedule'!$F25,Z25))</f>
        <v>0</v>
      </c>
      <c r="AB25" s="6">
        <f>IF(AB$3=$I$3,Z25,IF(VLOOKUP($D25,'LGE Retirements'!$A$4:$C$49,3,FALSE)='LGE Meters Schedule'!AB$3,'LGE Meters Schedule'!AA25-'LGE Meters Schedule'!$F25,AA25))</f>
        <v>0</v>
      </c>
      <c r="AC25" s="6">
        <f>IF(AC$3=$I$3,AA25,IF(VLOOKUP($D25,'LGE Retirements'!$A$4:$C$49,3,FALSE)='LGE Meters Schedule'!AC$3,'LGE Meters Schedule'!AB25-'LGE Meters Schedule'!$F25,AB25))</f>
        <v>0</v>
      </c>
      <c r="AD25" s="6">
        <f>IF(AD$3=$I$3,AB25,IF(VLOOKUP($D25,'LGE Retirements'!$A$4:$C$49,3,FALSE)='LGE Meters Schedule'!AD$3,'LGE Meters Schedule'!AC25-'LGE Meters Schedule'!$F25,AC25))</f>
        <v>0</v>
      </c>
      <c r="AE25" s="6">
        <f>IF(AE$3=$I$3,AC25,IF(VLOOKUP($D25,'LGE Retirements'!$A$4:$C$49,3,FALSE)='LGE Meters Schedule'!AE$3,'LGE Meters Schedule'!AD25-'LGE Meters Schedule'!$F25,AD25))</f>
        <v>0</v>
      </c>
      <c r="AF25" s="6">
        <f>IF(AF$3=$I$3,AD25,IF(VLOOKUP($D25,'LGE Retirements'!$A$4:$C$49,3,FALSE)='LGE Meters Schedule'!AF$3,'LGE Meters Schedule'!AE25-'LGE Meters Schedule'!$F25,AE25))</f>
        <v>0</v>
      </c>
      <c r="AG25" s="6">
        <f>IF(AG$3=$I$3,AE25,IF(VLOOKUP($D25,'LGE Retirements'!$A$4:$C$49,3,FALSE)='LGE Meters Schedule'!AG$3,'LGE Meters Schedule'!AF25-'LGE Meters Schedule'!$F25,AF25))</f>
        <v>0</v>
      </c>
      <c r="AH25" s="6">
        <f>IF(AH$3=$I$3,AF25,IF(VLOOKUP($D25,'LGE Retirements'!$A$4:$C$49,3,FALSE)='LGE Meters Schedule'!AH$3,'LGE Meters Schedule'!AG25-'LGE Meters Schedule'!$F25,AG25))</f>
        <v>0</v>
      </c>
      <c r="AI25" s="6">
        <f>IF(AI$3=$I$3,AG25,IF(VLOOKUP($D25,'LGE Retirements'!$A$4:$C$49,3,FALSE)='LGE Meters Schedule'!AI$3,'LGE Meters Schedule'!AH25-'LGE Meters Schedule'!$F25,AH25))</f>
        <v>0</v>
      </c>
      <c r="AJ25" s="6">
        <f>IF(AJ$3=$I$3,AH25,IF(VLOOKUP($D25,'LGE Retirements'!$A$4:$C$49,3,FALSE)='LGE Meters Schedule'!AJ$3,'LGE Meters Schedule'!AI25-'LGE Meters Schedule'!$F25,AI25))</f>
        <v>0</v>
      </c>
      <c r="AK25" s="6">
        <f>IF(AK$3=$I$3,AI25,IF(VLOOKUP($D25,'LGE Retirements'!$A$4:$C$49,3,FALSE)='LGE Meters Schedule'!AK$3,'LGE Meters Schedule'!AJ25-'LGE Meters Schedule'!$F25,AJ25))</f>
        <v>0</v>
      </c>
      <c r="AL25" s="6"/>
      <c r="AM25" s="21">
        <f>IF(AM$3&lt;'Depr. Rate'!$B$1,('Depr. Rate'!$B$3*'LGE Meters Schedule'!I25)/12,IF(I25=0,H25/2*'Depr. Rate'!$C$3/12,('Depr. Rate'!$C$3*'LGE Meters Schedule'!I25)/12))</f>
        <v>67.792812666666677</v>
      </c>
      <c r="AN25" s="21">
        <f>IF(AN$3&lt;'Depr. Rate'!$B$1,('Depr. Rate'!$B$3*'LGE Meters Schedule'!J25)/12,IF(J25=0,I25/2*'Depr. Rate'!$C$3/12,('Depr. Rate'!$C$3*'LGE Meters Schedule'!J25)/12))</f>
        <v>67.792812666666677</v>
      </c>
      <c r="AO25" s="21">
        <f>IF(AO$3&lt;'Depr. Rate'!$B$1,('Depr. Rate'!$B$3*'LGE Meters Schedule'!K25)/12,IF(K25=0,J25/2*'Depr. Rate'!$C$3/12,('Depr. Rate'!$C$3*'LGE Meters Schedule'!K25)/12))</f>
        <v>67.792812666666677</v>
      </c>
      <c r="AP25" s="21">
        <f>IF(AP$3&lt;'Depr. Rate'!$B$1,('Depr. Rate'!$B$3*'LGE Meters Schedule'!L25)/12,IF(L25=0,K25/2*'Depr. Rate'!$C$3/12,('Depr. Rate'!$C$3*'LGE Meters Schedule'!L25)/12))</f>
        <v>67.792812666666677</v>
      </c>
      <c r="AQ25" s="21">
        <f>IF(AQ$3&lt;'Depr. Rate'!$B$1,('Depr. Rate'!$B$3*'LGE Meters Schedule'!M25)/12,IF(M25=0,L25/2*'Depr. Rate'!$C$3/12,('Depr. Rate'!$C$3*'LGE Meters Schedule'!M25)/12))</f>
        <v>67.792812666666677</v>
      </c>
      <c r="AR25" s="21">
        <f>IF(AR$3&lt;'Depr. Rate'!$B$1,('Depr. Rate'!$B$3*'LGE Meters Schedule'!N25)/12,IF(N25=0,M25/2*'Depr. Rate'!$C$3/12,('Depr. Rate'!$C$3*'LGE Meters Schedule'!N25)/12))</f>
        <v>67.792812666666677</v>
      </c>
      <c r="AS25" s="21">
        <f>IF(AS$3&lt;'Depr. Rate'!$B$1,('Depr. Rate'!$B$3*'LGE Meters Schedule'!O25)/12,IF(O25=0,N25/2*'Depr. Rate'!$C$3/12,('Depr. Rate'!$C$3*'LGE Meters Schedule'!O25)/12))</f>
        <v>67.792812666666677</v>
      </c>
      <c r="AT25" s="21">
        <f>IF(AT$3&lt;'Depr. Rate'!$B$1,('Depr. Rate'!$B$3*'LGE Meters Schedule'!P25)/12,IF(P25=0,O25/2*'Depr. Rate'!$C$3/12,('Depr. Rate'!$C$3*'LGE Meters Schedule'!P25)/12))</f>
        <v>67.792812666666677</v>
      </c>
      <c r="AU25" s="21">
        <f>IF(AU$3&lt;'Depr. Rate'!$B$1,('Depr. Rate'!$B$3*'LGE Meters Schedule'!Q25)/12,IF(Q25=0,P25/2*'Depr. Rate'!$C$3/12,('Depr. Rate'!$C$3*'LGE Meters Schedule'!Q25)/12))</f>
        <v>67.792812666666677</v>
      </c>
      <c r="AV25" s="21">
        <f>IF(AV$3&lt;'Depr. Rate'!$B$1,('Depr. Rate'!$B$3*'LGE Meters Schedule'!R25)/12,IF(R25=0,Q25/2*'Depr. Rate'!$C$3/12,('Depr. Rate'!$C$3*'LGE Meters Schedule'!R25)/12))</f>
        <v>67.792812666666677</v>
      </c>
      <c r="AW25" s="21">
        <f>IF(AW$3&lt;'Depr. Rate'!$B$1,('Depr. Rate'!$B$3*'LGE Meters Schedule'!S25)/12,IF(S25=0,R25/2*'Depr. Rate'!$C$3/12,('Depr. Rate'!$C$3*'LGE Meters Schedule'!S25)/12))</f>
        <v>67.792812666666677</v>
      </c>
      <c r="AX25" s="21">
        <f>IF(AX$3&lt;'Depr. Rate'!$B$1,('Depr. Rate'!$B$3*'LGE Meters Schedule'!T25)/12,IF(T25=0,S25/2*'Depr. Rate'!$C$3/12,('Depr. Rate'!$C$3*'LGE Meters Schedule'!T25)/12))</f>
        <v>64.721289740866595</v>
      </c>
      <c r="AY25" s="21">
        <f>IF(AY$3&lt;'Depr. Rate'!$B$1,('Depr. Rate'!$B$3*'LGE Meters Schedule'!U25)/12,IF(U25=0,T25/2*'Depr. Rate'!$C$3/12,('Depr. Rate'!$C$3*'LGE Meters Schedule'!U25)/12))</f>
        <v>64.721289740866595</v>
      </c>
      <c r="AZ25" s="21">
        <f>IF(AZ$3&lt;'Depr. Rate'!$B$1,('Depr. Rate'!$B$3*'LGE Meters Schedule'!V25)/12,IF(V25=0,U25/2*'Depr. Rate'!$C$3/12,('Depr. Rate'!$C$3*'LGE Meters Schedule'!V25)/12))</f>
        <v>32.360644870433298</v>
      </c>
      <c r="BA25" s="21">
        <f>IF(BA$3&lt;'Depr. Rate'!$B$1,('Depr. Rate'!$B$3*'LGE Meters Schedule'!W25)/12,IF(W25=0,V25/2*'Depr. Rate'!$C$3/12,('Depr. Rate'!$C$3*'LGE Meters Schedule'!W25)/12))</f>
        <v>0</v>
      </c>
      <c r="BB25" s="21">
        <f>IF(BB$3&lt;'Depr. Rate'!$B$1,('Depr. Rate'!$B$3*'LGE Meters Schedule'!X25)/12,IF(X25=0,W25/2*'Depr. Rate'!$C$3/12,('Depr. Rate'!$C$3*'LGE Meters Schedule'!X25)/12))</f>
        <v>0</v>
      </c>
      <c r="BC25" s="21">
        <f>IF(BC$3&lt;'Depr. Rate'!$B$1,('Depr. Rate'!$B$3*'LGE Meters Schedule'!Y25)/12,IF(Y25=0,X25/2*'Depr. Rate'!$C$3/12,('Depr. Rate'!$C$3*'LGE Meters Schedule'!Y25)/12))</f>
        <v>0</v>
      </c>
      <c r="BD25" s="21">
        <f>IF(BD$3&lt;'Depr. Rate'!$B$1,('Depr. Rate'!$B$3*'LGE Meters Schedule'!Z25)/12,IF(Z25=0,Y25/2*'Depr. Rate'!$C$3/12,('Depr. Rate'!$C$3*'LGE Meters Schedule'!Z25)/12))</f>
        <v>0</v>
      </c>
      <c r="BE25" s="21">
        <f>IF(BE$3&lt;'Depr. Rate'!$B$1,('Depr. Rate'!$B$3*'LGE Meters Schedule'!AA25)/12,IF(AA25=0,Z25/2*'Depr. Rate'!$C$3/12,('Depr. Rate'!$C$3*'LGE Meters Schedule'!AA25)/12))</f>
        <v>0</v>
      </c>
      <c r="BF25" s="21">
        <f>IF(BF$3&lt;'Depr. Rate'!$B$1,('Depr. Rate'!$B$3*'LGE Meters Schedule'!AB25)/12,IF(AB25=0,AA25/2*'Depr. Rate'!$C$3/12,('Depr. Rate'!$C$3*'LGE Meters Schedule'!AB25)/12))</f>
        <v>0</v>
      </c>
      <c r="BG25" s="21">
        <f>IF(BG$3&lt;'Depr. Rate'!$B$1,('Depr. Rate'!$B$3*'LGE Meters Schedule'!AC25)/12,IF(AC25=0,AB25/2*'Depr. Rate'!$C$3/12,('Depr. Rate'!$C$3*'LGE Meters Schedule'!AC25)/12))</f>
        <v>0</v>
      </c>
      <c r="BH25" s="21">
        <f>IF(BH$3&lt;'Depr. Rate'!$B$1,('Depr. Rate'!$B$3*'LGE Meters Schedule'!AD25)/12,IF(AD25=0,AC25/2*'Depr. Rate'!$C$3/12,('Depr. Rate'!$C$3*'LGE Meters Schedule'!AD25)/12))</f>
        <v>0</v>
      </c>
      <c r="BI25" s="21">
        <f>IF(BI$3&lt;'Depr. Rate'!$B$1,('Depr. Rate'!$B$3*'LGE Meters Schedule'!AE25)/12,IF(AE25=0,AD25/2*'Depr. Rate'!$C$3/12,('Depr. Rate'!$C$3*'LGE Meters Schedule'!AE25)/12))</f>
        <v>0</v>
      </c>
      <c r="BJ25" s="21">
        <f>IF(BJ$3&lt;'Depr. Rate'!$B$1,('Depr. Rate'!$B$3*'LGE Meters Schedule'!AF25)/12,IF(AF25=0,AE25/2*'Depr. Rate'!$C$3/12,('Depr. Rate'!$C$3*'LGE Meters Schedule'!AF25)/12))</f>
        <v>0</v>
      </c>
      <c r="BK25" s="21">
        <f>IF(BK$3&lt;'Depr. Rate'!$B$1,('Depr. Rate'!$B$3*'LGE Meters Schedule'!AG25)/12,IF(AG25=0,AF25/2*'Depr. Rate'!$C$3/12,('Depr. Rate'!$C$3*'LGE Meters Schedule'!AG25)/12))</f>
        <v>0</v>
      </c>
      <c r="BL25" s="21">
        <f>IF(BL$3&lt;'Depr. Rate'!$B$1,('Depr. Rate'!$B$3*'LGE Meters Schedule'!AH25)/12,IF(AH25=0,AG25/2*'Depr. Rate'!$C$3/12,('Depr. Rate'!$C$3*'LGE Meters Schedule'!AH25)/12))</f>
        <v>0</v>
      </c>
      <c r="BM25" s="21">
        <f>IF(BM$3&lt;'Depr. Rate'!$B$1,('Depr. Rate'!$B$3*'LGE Meters Schedule'!AI25)/12,IF(AI25=0,AH25/2*'Depr. Rate'!$C$3/12,('Depr. Rate'!$C$3*'LGE Meters Schedule'!AI25)/12))</f>
        <v>0</v>
      </c>
      <c r="BN25" s="21">
        <f>IF(BN$3&lt;'Depr. Rate'!$B$1,('Depr. Rate'!$B$3*'LGE Meters Schedule'!AJ25)/12,IF(AJ25=0,AI25/2*'Depr. Rate'!$C$3/12,('Depr. Rate'!$C$3*'LGE Meters Schedule'!AJ25)/12))</f>
        <v>0</v>
      </c>
      <c r="BO25" s="21">
        <f>IF(BO$3&lt;'Depr. Rate'!$B$1,('Depr. Rate'!$B$3*'LGE Meters Schedule'!AK25)/12,IF(AK25=0,AJ25/2*'Depr. Rate'!$C$3/12,('Depr. Rate'!$C$3*'LGE Meters Schedule'!AK25)/12))</f>
        <v>0</v>
      </c>
      <c r="BQ25" s="6">
        <f>IF(BQ$3=$BQ$3,$G25+AM25,IF(VLOOKUP($D25,'LGE Retirements'!$A$4:$C$49,3,FALSE)='LGE Meters Schedule'!BQ$3,'LGE Meters Schedule'!BP25+AM25-$F25,SUM(BP25,AM25)))</f>
        <v>24430.297258458868</v>
      </c>
      <c r="BR25" s="6">
        <f>IF(BR$3=$BQ$3,$G25+AN25,IF(VLOOKUP($D25,'LGE Retirements'!$A$4:$C$49,3,FALSE)='LGE Meters Schedule'!BR$3,'LGE Meters Schedule'!BQ25+AN25-$F25,SUM(BQ25,AN25)))</f>
        <v>24498.090071125534</v>
      </c>
      <c r="BS25" s="6">
        <f>IF(BS$3=$BQ$3,$G25+AO25,IF(VLOOKUP($D25,'LGE Retirements'!$A$4:$C$49,3,FALSE)='LGE Meters Schedule'!BS$3,'LGE Meters Schedule'!BR25+AO25-$F25,SUM(BR25,AO25)))</f>
        <v>24565.882883792201</v>
      </c>
      <c r="BT25" s="6">
        <f>IF(BT$3=$BQ$3,$G25+AP25,IF(VLOOKUP($D25,'LGE Retirements'!$A$4:$C$49,3,FALSE)='LGE Meters Schedule'!BT$3,'LGE Meters Schedule'!BS25+AP25-$F25,SUM(BS25,AP25)))</f>
        <v>24633.675696458868</v>
      </c>
      <c r="BU25" s="6">
        <f>IF(BU$3=$BQ$3,$G25+AQ25,IF(VLOOKUP($D25,'LGE Retirements'!$A$4:$C$49,3,FALSE)='LGE Meters Schedule'!BU$3,'LGE Meters Schedule'!BT25+AQ25-$F25,SUM(BT25,AQ25)))</f>
        <v>24701.468509125534</v>
      </c>
      <c r="BV25" s="6">
        <f>IF(BV$3=$BQ$3,$G25+AR25,IF(VLOOKUP($D25,'LGE Retirements'!$A$4:$C$49,3,FALSE)='LGE Meters Schedule'!BV$3,'LGE Meters Schedule'!BU25+AR25-$F25,SUM(BU25,AR25)))</f>
        <v>24769.261321792201</v>
      </c>
      <c r="BW25" s="6">
        <f>IF(BW$3=$BQ$3,$G25+AS25,IF(VLOOKUP($D25,'LGE Retirements'!$A$4:$C$49,3,FALSE)='LGE Meters Schedule'!BW$3,'LGE Meters Schedule'!BV25+AS25-$F25,SUM(BV25,AS25)))</f>
        <v>24837.054134458867</v>
      </c>
      <c r="BX25" s="6">
        <f>IF(BX$3=$BQ$3,$G25+AT25,IF(VLOOKUP($D25,'LGE Retirements'!$A$4:$C$49,3,FALSE)='LGE Meters Schedule'!BX$3,'LGE Meters Schedule'!BW25+AT25-$F25,SUM(BW25,AT25)))</f>
        <v>24904.846947125534</v>
      </c>
      <c r="BY25" s="6">
        <f>IF(BY$3=$BQ$3,$G25+AU25,IF(VLOOKUP($D25,'LGE Retirements'!$A$4:$C$49,3,FALSE)='LGE Meters Schedule'!BY$3,'LGE Meters Schedule'!BX25+AU25-$F25,SUM(BX25,AU25)))</f>
        <v>24972.6397597922</v>
      </c>
      <c r="BZ25" s="6">
        <f>IF(BZ$3=$BQ$3,$G25+AV25,IF(VLOOKUP($D25,'LGE Retirements'!$A$4:$C$49,3,FALSE)='LGE Meters Schedule'!BZ$3,'LGE Meters Schedule'!BY25+AV25-$F25,SUM(BY25,AV25)))</f>
        <v>25040.432572458867</v>
      </c>
      <c r="CA25" s="6">
        <f>IF(CA$3=$BQ$3,$G25+AW25,IF(VLOOKUP($D25,'LGE Retirements'!$A$4:$C$49,3,FALSE)='LGE Meters Schedule'!CA$3,'LGE Meters Schedule'!BZ25+AW25-$F25,SUM(BZ25,AW25)))</f>
        <v>25108.225385125534</v>
      </c>
      <c r="CB25" s="6">
        <f>IF(CB$3=$BQ$3,$G25+AX25,IF(VLOOKUP($D25,'LGE Retirements'!$A$4:$C$49,3,FALSE)='LGE Meters Schedule'!CB$3,'LGE Meters Schedule'!CA25+AX25-$F25,SUM(CA25,AX25)))</f>
        <v>25172.946674866402</v>
      </c>
      <c r="CC25" s="6">
        <f>IF(CC$3=$BQ$3,$G25+AY25,IF(VLOOKUP($D25,'LGE Retirements'!$A$4:$C$49,3,FALSE)='LGE Meters Schedule'!CC$3,'LGE Meters Schedule'!CB25+AY25-$F25,SUM(CB25,AY25)))</f>
        <v>25237.66796460727</v>
      </c>
      <c r="CD25" s="6">
        <f>IF(CD$3=$BQ$3,$G25+AZ25,IF(VLOOKUP($D25,'LGE Retirements'!$A$4:$C$49,3,FALSE)='LGE Meters Schedule'!CD$3,'LGE Meters Schedule'!CC25+AZ25-$F25,SUM(CC25,AZ25)))</f>
        <v>-2590.0313905222974</v>
      </c>
      <c r="CE25" s="6">
        <f>IF(CE$3=$BQ$3,$G25+BA25,IF(VLOOKUP($D25,'LGE Retirements'!$A$4:$C$49,3,FALSE)='LGE Meters Schedule'!CE$3,'LGE Meters Schedule'!CD25+BA25-$F25,SUM(CD25,BA25)))</f>
        <v>-2590.0313905222974</v>
      </c>
      <c r="CF25" s="6">
        <f>IF(CF$3=$BQ$3,$G25+BB25,IF(VLOOKUP($D25,'LGE Retirements'!$A$4:$C$49,3,FALSE)='LGE Meters Schedule'!CF$3,'LGE Meters Schedule'!CE25+BB25-$F25,SUM(CE25,BB25)))</f>
        <v>-2590.0313905222974</v>
      </c>
      <c r="CG25" s="6">
        <f>IF(CG$3=$BQ$3,$G25+BC25,IF(VLOOKUP($D25,'LGE Retirements'!$A$4:$C$49,3,FALSE)='LGE Meters Schedule'!CG$3,'LGE Meters Schedule'!CF25+BC25-$F25,SUM(CF25,BC25)))</f>
        <v>-2590.0313905222974</v>
      </c>
      <c r="CH25" s="6">
        <f>IF(CH$3=$BQ$3,$G25+BD25,IF(VLOOKUP($D25,'LGE Retirements'!$A$4:$C$49,3,FALSE)='LGE Meters Schedule'!CH$3,'LGE Meters Schedule'!CG25+BD25-$F25,SUM(CG25,BD25)))</f>
        <v>-2590.0313905222974</v>
      </c>
      <c r="CI25" s="6">
        <f>IF(CI$3=$BQ$3,$G25+BE25,IF(VLOOKUP($D25,'LGE Retirements'!$A$4:$C$49,3,FALSE)='LGE Meters Schedule'!CI$3,'LGE Meters Schedule'!CH25+BE25-$F25,SUM(CH25,BE25)))</f>
        <v>-2590.0313905222974</v>
      </c>
      <c r="CJ25" s="6">
        <f>IF(CJ$3=$BQ$3,$G25+BF25,IF(VLOOKUP($D25,'LGE Retirements'!$A$4:$C$49,3,FALSE)='LGE Meters Schedule'!CJ$3,'LGE Meters Schedule'!CI25+BF25-$F25,SUM(CI25,BF25)))</f>
        <v>-2590.0313905222974</v>
      </c>
      <c r="CK25" s="6">
        <f>IF(CK$3=$BQ$3,$G25+BG25,IF(VLOOKUP($D25,'LGE Retirements'!$A$4:$C$49,3,FALSE)='LGE Meters Schedule'!CK$3,'LGE Meters Schedule'!CJ25+BG25-$F25,SUM(CJ25,BG25)))</f>
        <v>-2590.0313905222974</v>
      </c>
      <c r="CL25" s="6">
        <f>IF(CL$3=$BQ$3,$G25+BH25,IF(VLOOKUP($D25,'LGE Retirements'!$A$4:$C$49,3,FALSE)='LGE Meters Schedule'!CL$3,'LGE Meters Schedule'!CK25+BH25-$F25,SUM(CK25,BH25)))</f>
        <v>-2590.0313905222974</v>
      </c>
      <c r="CM25" s="6">
        <f>IF(CM$3=$BQ$3,$G25+BI25,IF(VLOOKUP($D25,'LGE Retirements'!$A$4:$C$49,3,FALSE)='LGE Meters Schedule'!CM$3,'LGE Meters Schedule'!CL25+BI25-$F25,SUM(CL25,BI25)))</f>
        <v>-2590.0313905222974</v>
      </c>
      <c r="CN25" s="6">
        <f>IF(CN$3=$BQ$3,$G25+BJ25,IF(VLOOKUP($D25,'LGE Retirements'!$A$4:$C$49,3,FALSE)='LGE Meters Schedule'!CN$3,'LGE Meters Schedule'!CM25+BJ25-$F25,SUM(CM25,BJ25)))</f>
        <v>-2590.0313905222974</v>
      </c>
      <c r="CO25" s="6">
        <f>IF(CO$3=$BQ$3,$G25+BK25,IF(VLOOKUP($D25,'LGE Retirements'!$A$4:$C$49,3,FALSE)='LGE Meters Schedule'!CO$3,'LGE Meters Schedule'!CN25+BK25-$F25,SUM(CN25,BK25)))</f>
        <v>-2590.0313905222974</v>
      </c>
      <c r="CP25" s="6">
        <f>IF(CP$3=$BQ$3,$G25+BL25,IF(VLOOKUP($D25,'LGE Retirements'!$A$4:$C$49,3,FALSE)='LGE Meters Schedule'!CP$3,'LGE Meters Schedule'!CO25+BL25-$F25,SUM(CO25,BL25)))</f>
        <v>-2590.0313905222974</v>
      </c>
      <c r="CQ25" s="6">
        <f>IF(CQ$3=$BQ$3,$G25+BM25,IF(VLOOKUP($D25,'LGE Retirements'!$A$4:$C$49,3,FALSE)='LGE Meters Schedule'!CQ$3,'LGE Meters Schedule'!CP25+BM25-$F25,SUM(CP25,BM25)))</f>
        <v>-2590.0313905222974</v>
      </c>
      <c r="CR25" s="6">
        <f>IF(CR$3=$BQ$3,$G25+BN25,IF(VLOOKUP($D25,'LGE Retirements'!$A$4:$C$49,3,FALSE)='LGE Meters Schedule'!CR$3,'LGE Meters Schedule'!CQ25+BN25-$F25,SUM(CQ25,BN25)))</f>
        <v>-2590.0313905222974</v>
      </c>
      <c r="CS25" s="6">
        <f>IF(CS$3=$BQ$3,$G25+BO25,IF(VLOOKUP($D25,'LGE Retirements'!$A$4:$C$49,3,FALSE)='LGE Meters Schedule'!CS$3,'LGE Meters Schedule'!CR25+BO25-$F25,SUM(CR25,BO25)))</f>
        <v>-2590.0313905222974</v>
      </c>
      <c r="CT25" s="6">
        <f>IF(CT$3=$BQ$3,$G25,IF(VLOOKUP($D25,'LGE Retirements'!$A$4:$C$49,3,FALSE)='LGE Meters Schedule'!CT$3,'LGE Meters Schedule'!CS25-$F25,SUM(CS25)))</f>
        <v>-2590.0313905222974</v>
      </c>
      <c r="CU25" s="6">
        <f>IF(CU$3=$BQ$3,$G25,IF(VLOOKUP($D25,'LGE Retirements'!$A$4:$C$49,3,FALSE)='LGE Meters Schedule'!CU$3,'LGE Meters Schedule'!CT25-$F25,SUM(CT25)))</f>
        <v>-2590.0313905222974</v>
      </c>
      <c r="CV25" s="6">
        <f>IF(CV$3=$BQ$3,$G25,IF(VLOOKUP($D25,'LGE Retirements'!$A$4:$C$49,3,FALSE)='LGE Meters Schedule'!CV$3,'LGE Meters Schedule'!CU25-$F25,SUM(CU25)))</f>
        <v>-2590.0313905222974</v>
      </c>
      <c r="CW25" s="6">
        <f>IF(CW$3=$BQ$3,$G25,IF(VLOOKUP($D25,'LGE Retirements'!$A$4:$C$49,3,FALSE)='LGE Meters Schedule'!CW$3,'LGE Meters Schedule'!CV25-$F25,SUM(CV25)))</f>
        <v>-2590.0313905222974</v>
      </c>
      <c r="CX25" s="6">
        <f>IF(CX$3=$BQ$3,$G25,IF(VLOOKUP($D25,'LGE Retirements'!$A$4:$C$49,3,FALSE)='LGE Meters Schedule'!CX$3,'LGE Meters Schedule'!CW25-$F25,SUM(CW25)))</f>
        <v>-2590.0313905222974</v>
      </c>
      <c r="CY25" s="6">
        <f>IF(CY$3=$BQ$3,$G25,IF(VLOOKUP($D25,'LGE Retirements'!$A$4:$C$49,3,FALSE)='LGE Meters Schedule'!CY$3,'LGE Meters Schedule'!CX25-$F25,SUM(CX25)))</f>
        <v>-2590.0313905222974</v>
      </c>
      <c r="CZ25" s="6">
        <f>IF(CZ$3=$BQ$3,$G25,IF(VLOOKUP($D25,'LGE Retirements'!$A$4:$C$49,3,FALSE)='LGE Meters Schedule'!CZ$3,'LGE Meters Schedule'!CY25-$F25,SUM(CY25)))</f>
        <v>-2590.0313905222974</v>
      </c>
      <c r="DA25" s="6">
        <f>IF(DA$3=$BQ$3,$G25,IF(VLOOKUP($D25,'LGE Retirements'!$A$4:$C$49,3,FALSE)='LGE Meters Schedule'!DA$3,'LGE Meters Schedule'!CZ25-$F25,SUM(CZ25)))</f>
        <v>-2590.0313905222974</v>
      </c>
      <c r="DB25" s="6">
        <f>IF(DB$3=$BQ$3,$G25,IF(VLOOKUP($D25,'LGE Retirements'!$A$4:$C$49,3,FALSE)='LGE Meters Schedule'!DB$3,'LGE Meters Schedule'!DA25-$F25,SUM(DA25)))</f>
        <v>-2590.0313905222974</v>
      </c>
      <c r="DC25" s="6">
        <f>IF(DC$3=$BQ$3,$G25,IF(VLOOKUP($D25,'LGE Retirements'!$A$4:$C$49,3,FALSE)='LGE Meters Schedule'!DC$3,'LGE Meters Schedule'!DB25-$F25,SUM(DB25)))</f>
        <v>-2590.0313905222974</v>
      </c>
      <c r="DD25" s="6">
        <f>IF(DD$3=$BQ$3,$G25,IF(VLOOKUP($D25,'LGE Retirements'!$A$4:$C$49,3,FALSE)='LGE Meters Schedule'!DD$3,'LGE Meters Schedule'!DC25-$F25,SUM(DC25)))</f>
        <v>-2590.0313905222974</v>
      </c>
      <c r="DE25" s="6">
        <f>IF(DE$3=$BQ$3,$G25,IF(VLOOKUP($D25,'LGE Retirements'!$A$4:$C$49,3,FALSE)='LGE Meters Schedule'!DE$3,'LGE Meters Schedule'!DD25-$F25,SUM(DD25)))</f>
        <v>-2590.0313905222974</v>
      </c>
      <c r="DG25" s="8">
        <f t="shared" si="0"/>
        <v>3429.7627415411334</v>
      </c>
      <c r="DH25" s="8">
        <f t="shared" si="1"/>
        <v>3361.9699288744669</v>
      </c>
      <c r="DI25" s="8">
        <f t="shared" si="2"/>
        <v>3294.1771162078003</v>
      </c>
      <c r="DJ25" s="8">
        <f t="shared" si="3"/>
        <v>3226.3843035411337</v>
      </c>
      <c r="DK25" s="8">
        <f t="shared" si="4"/>
        <v>3158.5914908744671</v>
      </c>
      <c r="DL25" s="8">
        <f t="shared" si="5"/>
        <v>3090.7986782078005</v>
      </c>
      <c r="DM25" s="8">
        <f t="shared" si="6"/>
        <v>3023.005865541134</v>
      </c>
      <c r="DN25" s="8">
        <f t="shared" si="7"/>
        <v>2955.2130528744674</v>
      </c>
      <c r="DO25" s="8">
        <f t="shared" si="8"/>
        <v>2887.4202402078008</v>
      </c>
      <c r="DP25" s="8">
        <f t="shared" si="9"/>
        <v>2819.6274275411342</v>
      </c>
      <c r="DQ25" s="8">
        <f t="shared" si="10"/>
        <v>2751.8346148744677</v>
      </c>
      <c r="DR25" s="8">
        <f t="shared" si="11"/>
        <v>2687.1133251335996</v>
      </c>
      <c r="DS25" s="8">
        <f t="shared" si="12"/>
        <v>2622.3920353927315</v>
      </c>
      <c r="DT25" s="8">
        <f t="shared" si="13"/>
        <v>2590.0313905222974</v>
      </c>
      <c r="DU25" s="8">
        <f t="shared" si="14"/>
        <v>2590.0313905222974</v>
      </c>
      <c r="DV25" s="8">
        <f t="shared" si="15"/>
        <v>2590.0313905222974</v>
      </c>
      <c r="DW25" s="8">
        <f t="shared" si="16"/>
        <v>2590.0313905222974</v>
      </c>
      <c r="DX25" s="8">
        <f t="shared" si="17"/>
        <v>2590.0313905222974</v>
      </c>
      <c r="DY25" s="8">
        <f t="shared" si="18"/>
        <v>2590.0313905222974</v>
      </c>
      <c r="DZ25" s="8">
        <f t="shared" si="19"/>
        <v>2590.0313905222974</v>
      </c>
      <c r="EA25" s="8">
        <f t="shared" si="20"/>
        <v>2590.0313905222974</v>
      </c>
      <c r="EB25" s="8">
        <f t="shared" si="21"/>
        <v>2590.0313905222974</v>
      </c>
      <c r="EC25" s="8">
        <f t="shared" si="22"/>
        <v>2590.0313905222974</v>
      </c>
      <c r="ED25" s="8">
        <f t="shared" si="23"/>
        <v>2590.0313905222974</v>
      </c>
      <c r="EE25" s="8">
        <f t="shared" si="24"/>
        <v>2590.0313905222974</v>
      </c>
      <c r="EF25" s="8">
        <f t="shared" si="25"/>
        <v>2590.0313905222974</v>
      </c>
      <c r="EG25" s="8">
        <f t="shared" si="26"/>
        <v>2590.0313905222974</v>
      </c>
      <c r="EH25" s="8">
        <f t="shared" si="27"/>
        <v>2590.0313905222974</v>
      </c>
      <c r="EI25" s="8">
        <f t="shared" si="28"/>
        <v>2590.0313905222974</v>
      </c>
      <c r="EJ25" s="8">
        <f t="shared" si="30"/>
        <v>2590.0313905222974</v>
      </c>
      <c r="EK25" s="8">
        <f t="shared" si="31"/>
        <v>2590.0313905222974</v>
      </c>
      <c r="EL25" s="8">
        <f t="shared" si="32"/>
        <v>2590.0313905222974</v>
      </c>
      <c r="EM25" s="8">
        <f t="shared" si="33"/>
        <v>2590.0313905222974</v>
      </c>
      <c r="EN25" s="8">
        <f t="shared" si="34"/>
        <v>2590.0313905222974</v>
      </c>
      <c r="EO25" s="8">
        <f t="shared" si="35"/>
        <v>2590.0313905222974</v>
      </c>
      <c r="EP25" s="8">
        <f t="shared" si="36"/>
        <v>2590.0313905222974</v>
      </c>
      <c r="EQ25" s="8">
        <f t="shared" si="37"/>
        <v>2590.0313905222974</v>
      </c>
      <c r="ER25" s="8">
        <f t="shared" si="38"/>
        <v>2590.0313905222974</v>
      </c>
      <c r="ES25" s="8">
        <f t="shared" si="39"/>
        <v>2590.0313905222974</v>
      </c>
      <c r="ET25" s="8">
        <f t="shared" si="40"/>
        <v>2590.0313905222974</v>
      </c>
      <c r="EU25" s="8">
        <f t="shared" si="41"/>
        <v>2590.0313905222974</v>
      </c>
    </row>
    <row r="26" spans="1:151" x14ac:dyDescent="0.25">
      <c r="A26" s="4" t="s">
        <v>33</v>
      </c>
      <c r="B26" s="4" t="s">
        <v>2</v>
      </c>
      <c r="C26" s="4" t="s">
        <v>4</v>
      </c>
      <c r="D26" s="7">
        <v>1984</v>
      </c>
      <c r="E26" s="24">
        <f>IFERROR(VLOOKUP(D26,'LGE Retirements'!$A$4:$C$49,3,FALSE),"N/A")</f>
        <v>42979</v>
      </c>
      <c r="F26" s="5">
        <v>570433.12</v>
      </c>
      <c r="G26" s="5">
        <v>492780.96636306099</v>
      </c>
      <c r="H26" s="5"/>
      <c r="I26" s="6">
        <f>IF(I$3=$I$3,F26,IF(VLOOKUP($D26,'LGE Retirements'!$A$4:$C$49,3,FALSE)='LGE Meters Schedule'!I$3,'LGE Meters Schedule'!G26-'LGE Meters Schedule'!$F26,G26))</f>
        <v>570433.12</v>
      </c>
      <c r="J26" s="6">
        <f>IF(J$3=$I$3,G26,IF(VLOOKUP($D26,'LGE Retirements'!$A$4:$C$49,3,FALSE)='LGE Meters Schedule'!J$3,'LGE Meters Schedule'!I26-'LGE Meters Schedule'!$F26,I26))</f>
        <v>570433.12</v>
      </c>
      <c r="K26" s="6">
        <f>IF(K$3=$I$3,I26,IF(VLOOKUP($D26,'LGE Retirements'!$A$4:$C$49,3,FALSE)='LGE Meters Schedule'!K$3,'LGE Meters Schedule'!J26-'LGE Meters Schedule'!$F26,J26))</f>
        <v>570433.12</v>
      </c>
      <c r="L26" s="6">
        <f>IF(L$3=$I$3,J26,IF(VLOOKUP($D26,'LGE Retirements'!$A$4:$C$49,3,FALSE)='LGE Meters Schedule'!L$3,'LGE Meters Schedule'!K26-'LGE Meters Schedule'!$F26,K26))</f>
        <v>570433.12</v>
      </c>
      <c r="M26" s="6">
        <f>IF(M$3=$I$3,K26,IF(VLOOKUP($D26,'LGE Retirements'!$A$4:$C$49,3,FALSE)='LGE Meters Schedule'!M$3,'LGE Meters Schedule'!L26-'LGE Meters Schedule'!$F26,L26))</f>
        <v>570433.12</v>
      </c>
      <c r="N26" s="6">
        <f>IF(N$3=$I$3,L26,IF(VLOOKUP($D26,'LGE Retirements'!$A$4:$C$49,3,FALSE)='LGE Meters Schedule'!N$3,'LGE Meters Schedule'!M26-'LGE Meters Schedule'!$F26,M26))</f>
        <v>570433.12</v>
      </c>
      <c r="O26" s="6">
        <f>IF(O$3=$I$3,M26,IF(VLOOKUP($D26,'LGE Retirements'!$A$4:$C$49,3,FALSE)='LGE Meters Schedule'!O$3,'LGE Meters Schedule'!N26-'LGE Meters Schedule'!$F26,N26))</f>
        <v>570433.12</v>
      </c>
      <c r="P26" s="6">
        <f>IF(P$3=$I$3,N26,IF(VLOOKUP($D26,'LGE Retirements'!$A$4:$C$49,3,FALSE)='LGE Meters Schedule'!P$3,'LGE Meters Schedule'!O26-'LGE Meters Schedule'!$F26,O26))</f>
        <v>570433.12</v>
      </c>
      <c r="Q26" s="6">
        <f>IF(Q$3=$I$3,O26,IF(VLOOKUP($D26,'LGE Retirements'!$A$4:$C$49,3,FALSE)='LGE Meters Schedule'!Q$3,'LGE Meters Schedule'!P26-'LGE Meters Schedule'!$F26,P26))</f>
        <v>570433.12</v>
      </c>
      <c r="R26" s="6">
        <f>IF(R$3=$I$3,P26,IF(VLOOKUP($D26,'LGE Retirements'!$A$4:$C$49,3,FALSE)='LGE Meters Schedule'!R$3,'LGE Meters Schedule'!Q26-'LGE Meters Schedule'!$F26,Q26))</f>
        <v>570433.12</v>
      </c>
      <c r="S26" s="6">
        <f>IF(S$3=$I$3,Q26,IF(VLOOKUP($D26,'LGE Retirements'!$A$4:$C$49,3,FALSE)='LGE Meters Schedule'!S$3,'LGE Meters Schedule'!R26-'LGE Meters Schedule'!$F26,R26))</f>
        <v>570433.12</v>
      </c>
      <c r="T26" s="6">
        <f>IF(T$3=$I$3,R26,IF(VLOOKUP($D26,'LGE Retirements'!$A$4:$C$49,3,FALSE)='LGE Meters Schedule'!T$3,'LGE Meters Schedule'!S26-'LGE Meters Schedule'!$F26,S26))</f>
        <v>570433.12</v>
      </c>
      <c r="U26" s="6">
        <f>IF(U$3=$I$3,S26,IF(VLOOKUP($D26,'LGE Retirements'!$A$4:$C$49,3,FALSE)='LGE Meters Schedule'!U$3,'LGE Meters Schedule'!T26-'LGE Meters Schedule'!$F26,T26))</f>
        <v>570433.12</v>
      </c>
      <c r="V26" s="6">
        <f>IF(V$3=$I$3,T26,IF(VLOOKUP($D26,'LGE Retirements'!$A$4:$C$49,3,FALSE)='LGE Meters Schedule'!V$3,'LGE Meters Schedule'!U26-'LGE Meters Schedule'!$F26,U26))</f>
        <v>0</v>
      </c>
      <c r="W26" s="6">
        <f>IF(W$3=$I$3,U26,IF(VLOOKUP($D26,'LGE Retirements'!$A$4:$C$49,3,FALSE)='LGE Meters Schedule'!W$3,'LGE Meters Schedule'!V26-'LGE Meters Schedule'!$F26,V26))</f>
        <v>0</v>
      </c>
      <c r="X26" s="6">
        <f>IF(X$3=$I$3,V26,IF(VLOOKUP($D26,'LGE Retirements'!$A$4:$C$49,3,FALSE)='LGE Meters Schedule'!X$3,'LGE Meters Schedule'!W26-'LGE Meters Schedule'!$F26,W26))</f>
        <v>0</v>
      </c>
      <c r="Y26" s="6">
        <f>IF(Y$3=$I$3,W26,IF(VLOOKUP($D26,'LGE Retirements'!$A$4:$C$49,3,FALSE)='LGE Meters Schedule'!Y$3,'LGE Meters Schedule'!X26-'LGE Meters Schedule'!$F26,X26))</f>
        <v>0</v>
      </c>
      <c r="Z26" s="6">
        <f>IF(Z$3=$I$3,X26,IF(VLOOKUP($D26,'LGE Retirements'!$A$4:$C$49,3,FALSE)='LGE Meters Schedule'!Z$3,'LGE Meters Schedule'!Y26-'LGE Meters Schedule'!$F26,Y26))</f>
        <v>0</v>
      </c>
      <c r="AA26" s="6">
        <f>IF(AA$3=$I$3,Y26,IF(VLOOKUP($D26,'LGE Retirements'!$A$4:$C$49,3,FALSE)='LGE Meters Schedule'!AA$3,'LGE Meters Schedule'!Z26-'LGE Meters Schedule'!$F26,Z26))</f>
        <v>0</v>
      </c>
      <c r="AB26" s="6">
        <f>IF(AB$3=$I$3,Z26,IF(VLOOKUP($D26,'LGE Retirements'!$A$4:$C$49,3,FALSE)='LGE Meters Schedule'!AB$3,'LGE Meters Schedule'!AA26-'LGE Meters Schedule'!$F26,AA26))</f>
        <v>0</v>
      </c>
      <c r="AC26" s="6">
        <f>IF(AC$3=$I$3,AA26,IF(VLOOKUP($D26,'LGE Retirements'!$A$4:$C$49,3,FALSE)='LGE Meters Schedule'!AC$3,'LGE Meters Schedule'!AB26-'LGE Meters Schedule'!$F26,AB26))</f>
        <v>0</v>
      </c>
      <c r="AD26" s="6">
        <f>IF(AD$3=$I$3,AB26,IF(VLOOKUP($D26,'LGE Retirements'!$A$4:$C$49,3,FALSE)='LGE Meters Schedule'!AD$3,'LGE Meters Schedule'!AC26-'LGE Meters Schedule'!$F26,AC26))</f>
        <v>0</v>
      </c>
      <c r="AE26" s="6">
        <f>IF(AE$3=$I$3,AC26,IF(VLOOKUP($D26,'LGE Retirements'!$A$4:$C$49,3,FALSE)='LGE Meters Schedule'!AE$3,'LGE Meters Schedule'!AD26-'LGE Meters Schedule'!$F26,AD26))</f>
        <v>0</v>
      </c>
      <c r="AF26" s="6">
        <f>IF(AF$3=$I$3,AD26,IF(VLOOKUP($D26,'LGE Retirements'!$A$4:$C$49,3,FALSE)='LGE Meters Schedule'!AF$3,'LGE Meters Schedule'!AE26-'LGE Meters Schedule'!$F26,AE26))</f>
        <v>0</v>
      </c>
      <c r="AG26" s="6">
        <f>IF(AG$3=$I$3,AE26,IF(VLOOKUP($D26,'LGE Retirements'!$A$4:$C$49,3,FALSE)='LGE Meters Schedule'!AG$3,'LGE Meters Schedule'!AF26-'LGE Meters Schedule'!$F26,AF26))</f>
        <v>0</v>
      </c>
      <c r="AH26" s="6">
        <f>IF(AH$3=$I$3,AF26,IF(VLOOKUP($D26,'LGE Retirements'!$A$4:$C$49,3,FALSE)='LGE Meters Schedule'!AH$3,'LGE Meters Schedule'!AG26-'LGE Meters Schedule'!$F26,AG26))</f>
        <v>0</v>
      </c>
      <c r="AI26" s="6">
        <f>IF(AI$3=$I$3,AG26,IF(VLOOKUP($D26,'LGE Retirements'!$A$4:$C$49,3,FALSE)='LGE Meters Schedule'!AI$3,'LGE Meters Schedule'!AH26-'LGE Meters Schedule'!$F26,AH26))</f>
        <v>0</v>
      </c>
      <c r="AJ26" s="6">
        <f>IF(AJ$3=$I$3,AH26,IF(VLOOKUP($D26,'LGE Retirements'!$A$4:$C$49,3,FALSE)='LGE Meters Schedule'!AJ$3,'LGE Meters Schedule'!AI26-'LGE Meters Schedule'!$F26,AI26))</f>
        <v>0</v>
      </c>
      <c r="AK26" s="6">
        <f>IF(AK$3=$I$3,AI26,IF(VLOOKUP($D26,'LGE Retirements'!$A$4:$C$49,3,FALSE)='LGE Meters Schedule'!AK$3,'LGE Meters Schedule'!AJ26-'LGE Meters Schedule'!$F26,AJ26))</f>
        <v>0</v>
      </c>
      <c r="AL26" s="6"/>
      <c r="AM26" s="21">
        <f>IF(AM$3&lt;'Depr. Rate'!$B$1,('Depr. Rate'!$B$3*'LGE Meters Schedule'!I26)/12,IF(I26=0,H26/2*'Depr. Rate'!$C$3/12,('Depr. Rate'!$C$3*'LGE Meters Schedule'!I26)/12))</f>
        <v>1388.0539253333334</v>
      </c>
      <c r="AN26" s="21">
        <f>IF(AN$3&lt;'Depr. Rate'!$B$1,('Depr. Rate'!$B$3*'LGE Meters Schedule'!J26)/12,IF(J26=0,I26/2*'Depr. Rate'!$C$3/12,('Depr. Rate'!$C$3*'LGE Meters Schedule'!J26)/12))</f>
        <v>1388.0539253333334</v>
      </c>
      <c r="AO26" s="21">
        <f>IF(AO$3&lt;'Depr. Rate'!$B$1,('Depr. Rate'!$B$3*'LGE Meters Schedule'!K26)/12,IF(K26=0,J26/2*'Depr. Rate'!$C$3/12,('Depr. Rate'!$C$3*'LGE Meters Schedule'!K26)/12))</f>
        <v>1388.0539253333334</v>
      </c>
      <c r="AP26" s="21">
        <f>IF(AP$3&lt;'Depr. Rate'!$B$1,('Depr. Rate'!$B$3*'LGE Meters Schedule'!L26)/12,IF(L26=0,K26/2*'Depr. Rate'!$C$3/12,('Depr. Rate'!$C$3*'LGE Meters Schedule'!L26)/12))</f>
        <v>1388.0539253333334</v>
      </c>
      <c r="AQ26" s="21">
        <f>IF(AQ$3&lt;'Depr. Rate'!$B$1,('Depr. Rate'!$B$3*'LGE Meters Schedule'!M26)/12,IF(M26=0,L26/2*'Depr. Rate'!$C$3/12,('Depr. Rate'!$C$3*'LGE Meters Schedule'!M26)/12))</f>
        <v>1388.0539253333334</v>
      </c>
      <c r="AR26" s="21">
        <f>IF(AR$3&lt;'Depr. Rate'!$B$1,('Depr. Rate'!$B$3*'LGE Meters Schedule'!N26)/12,IF(N26=0,M26/2*'Depr. Rate'!$C$3/12,('Depr. Rate'!$C$3*'LGE Meters Schedule'!N26)/12))</f>
        <v>1388.0539253333334</v>
      </c>
      <c r="AS26" s="21">
        <f>IF(AS$3&lt;'Depr. Rate'!$B$1,('Depr. Rate'!$B$3*'LGE Meters Schedule'!O26)/12,IF(O26=0,N26/2*'Depr. Rate'!$C$3/12,('Depr. Rate'!$C$3*'LGE Meters Schedule'!O26)/12))</f>
        <v>1388.0539253333334</v>
      </c>
      <c r="AT26" s="21">
        <f>IF(AT$3&lt;'Depr. Rate'!$B$1,('Depr. Rate'!$B$3*'LGE Meters Schedule'!P26)/12,IF(P26=0,O26/2*'Depr. Rate'!$C$3/12,('Depr. Rate'!$C$3*'LGE Meters Schedule'!P26)/12))</f>
        <v>1388.0539253333334</v>
      </c>
      <c r="AU26" s="21">
        <f>IF(AU$3&lt;'Depr. Rate'!$B$1,('Depr. Rate'!$B$3*'LGE Meters Schedule'!Q26)/12,IF(Q26=0,P26/2*'Depr. Rate'!$C$3/12,('Depr. Rate'!$C$3*'LGE Meters Schedule'!Q26)/12))</f>
        <v>1388.0539253333334</v>
      </c>
      <c r="AV26" s="21">
        <f>IF(AV$3&lt;'Depr. Rate'!$B$1,('Depr. Rate'!$B$3*'LGE Meters Schedule'!R26)/12,IF(R26=0,Q26/2*'Depr. Rate'!$C$3/12,('Depr. Rate'!$C$3*'LGE Meters Schedule'!R26)/12))</f>
        <v>1388.0539253333334</v>
      </c>
      <c r="AW26" s="21">
        <f>IF(AW$3&lt;'Depr. Rate'!$B$1,('Depr. Rate'!$B$3*'LGE Meters Schedule'!S26)/12,IF(S26=0,R26/2*'Depr. Rate'!$C$3/12,('Depr. Rate'!$C$3*'LGE Meters Schedule'!S26)/12))</f>
        <v>1388.0539253333334</v>
      </c>
      <c r="AX26" s="21">
        <f>IF(AX$3&lt;'Depr. Rate'!$B$1,('Depr. Rate'!$B$3*'LGE Meters Schedule'!T26)/12,IF(T26=0,S26/2*'Depr. Rate'!$C$3/12,('Depr. Rate'!$C$3*'LGE Meters Schedule'!T26)/12))</f>
        <v>1325.1646707618909</v>
      </c>
      <c r="AY26" s="21">
        <f>IF(AY$3&lt;'Depr. Rate'!$B$1,('Depr. Rate'!$B$3*'LGE Meters Schedule'!U26)/12,IF(U26=0,T26/2*'Depr. Rate'!$C$3/12,('Depr. Rate'!$C$3*'LGE Meters Schedule'!U26)/12))</f>
        <v>1325.1646707618909</v>
      </c>
      <c r="AZ26" s="21">
        <f>IF(AZ$3&lt;'Depr. Rate'!$B$1,('Depr. Rate'!$B$3*'LGE Meters Schedule'!V26)/12,IF(V26=0,U26/2*'Depr. Rate'!$C$3/12,('Depr. Rate'!$C$3*'LGE Meters Schedule'!V26)/12))</f>
        <v>662.58233538094544</v>
      </c>
      <c r="BA26" s="21">
        <f>IF(BA$3&lt;'Depr. Rate'!$B$1,('Depr. Rate'!$B$3*'LGE Meters Schedule'!W26)/12,IF(W26=0,V26/2*'Depr. Rate'!$C$3/12,('Depr. Rate'!$C$3*'LGE Meters Schedule'!W26)/12))</f>
        <v>0</v>
      </c>
      <c r="BB26" s="21">
        <f>IF(BB$3&lt;'Depr. Rate'!$B$1,('Depr. Rate'!$B$3*'LGE Meters Schedule'!X26)/12,IF(X26=0,W26/2*'Depr. Rate'!$C$3/12,('Depr. Rate'!$C$3*'LGE Meters Schedule'!X26)/12))</f>
        <v>0</v>
      </c>
      <c r="BC26" s="21">
        <f>IF(BC$3&lt;'Depr. Rate'!$B$1,('Depr. Rate'!$B$3*'LGE Meters Schedule'!Y26)/12,IF(Y26=0,X26/2*'Depr. Rate'!$C$3/12,('Depr. Rate'!$C$3*'LGE Meters Schedule'!Y26)/12))</f>
        <v>0</v>
      </c>
      <c r="BD26" s="21">
        <f>IF(BD$3&lt;'Depr. Rate'!$B$1,('Depr. Rate'!$B$3*'LGE Meters Schedule'!Z26)/12,IF(Z26=0,Y26/2*'Depr. Rate'!$C$3/12,('Depr. Rate'!$C$3*'LGE Meters Schedule'!Z26)/12))</f>
        <v>0</v>
      </c>
      <c r="BE26" s="21">
        <f>IF(BE$3&lt;'Depr. Rate'!$B$1,('Depr. Rate'!$B$3*'LGE Meters Schedule'!AA26)/12,IF(AA26=0,Z26/2*'Depr. Rate'!$C$3/12,('Depr. Rate'!$C$3*'LGE Meters Schedule'!AA26)/12))</f>
        <v>0</v>
      </c>
      <c r="BF26" s="21">
        <f>IF(BF$3&lt;'Depr. Rate'!$B$1,('Depr. Rate'!$B$3*'LGE Meters Schedule'!AB26)/12,IF(AB26=0,AA26/2*'Depr. Rate'!$C$3/12,('Depr. Rate'!$C$3*'LGE Meters Schedule'!AB26)/12))</f>
        <v>0</v>
      </c>
      <c r="BG26" s="21">
        <f>IF(BG$3&lt;'Depr. Rate'!$B$1,('Depr. Rate'!$B$3*'LGE Meters Schedule'!AC26)/12,IF(AC26=0,AB26/2*'Depr. Rate'!$C$3/12,('Depr. Rate'!$C$3*'LGE Meters Schedule'!AC26)/12))</f>
        <v>0</v>
      </c>
      <c r="BH26" s="21">
        <f>IF(BH$3&lt;'Depr. Rate'!$B$1,('Depr. Rate'!$B$3*'LGE Meters Schedule'!AD26)/12,IF(AD26=0,AC26/2*'Depr. Rate'!$C$3/12,('Depr. Rate'!$C$3*'LGE Meters Schedule'!AD26)/12))</f>
        <v>0</v>
      </c>
      <c r="BI26" s="21">
        <f>IF(BI$3&lt;'Depr. Rate'!$B$1,('Depr. Rate'!$B$3*'LGE Meters Schedule'!AE26)/12,IF(AE26=0,AD26/2*'Depr. Rate'!$C$3/12,('Depr. Rate'!$C$3*'LGE Meters Schedule'!AE26)/12))</f>
        <v>0</v>
      </c>
      <c r="BJ26" s="21">
        <f>IF(BJ$3&lt;'Depr. Rate'!$B$1,('Depr. Rate'!$B$3*'LGE Meters Schedule'!AF26)/12,IF(AF26=0,AE26/2*'Depr. Rate'!$C$3/12,('Depr. Rate'!$C$3*'LGE Meters Schedule'!AF26)/12))</f>
        <v>0</v>
      </c>
      <c r="BK26" s="21">
        <f>IF(BK$3&lt;'Depr. Rate'!$B$1,('Depr. Rate'!$B$3*'LGE Meters Schedule'!AG26)/12,IF(AG26=0,AF26/2*'Depr. Rate'!$C$3/12,('Depr. Rate'!$C$3*'LGE Meters Schedule'!AG26)/12))</f>
        <v>0</v>
      </c>
      <c r="BL26" s="21">
        <f>IF(BL$3&lt;'Depr. Rate'!$B$1,('Depr. Rate'!$B$3*'LGE Meters Schedule'!AH26)/12,IF(AH26=0,AG26/2*'Depr. Rate'!$C$3/12,('Depr. Rate'!$C$3*'LGE Meters Schedule'!AH26)/12))</f>
        <v>0</v>
      </c>
      <c r="BM26" s="21">
        <f>IF(BM$3&lt;'Depr. Rate'!$B$1,('Depr. Rate'!$B$3*'LGE Meters Schedule'!AI26)/12,IF(AI26=0,AH26/2*'Depr. Rate'!$C$3/12,('Depr. Rate'!$C$3*'LGE Meters Schedule'!AI26)/12))</f>
        <v>0</v>
      </c>
      <c r="BN26" s="21">
        <f>IF(BN$3&lt;'Depr. Rate'!$B$1,('Depr. Rate'!$B$3*'LGE Meters Schedule'!AJ26)/12,IF(AJ26=0,AI26/2*'Depr. Rate'!$C$3/12,('Depr. Rate'!$C$3*'LGE Meters Schedule'!AJ26)/12))</f>
        <v>0</v>
      </c>
      <c r="BO26" s="21">
        <f>IF(BO$3&lt;'Depr. Rate'!$B$1,('Depr. Rate'!$B$3*'LGE Meters Schedule'!AK26)/12,IF(AK26=0,AJ26/2*'Depr. Rate'!$C$3/12,('Depr. Rate'!$C$3*'LGE Meters Schedule'!AK26)/12))</f>
        <v>0</v>
      </c>
      <c r="BQ26" s="6">
        <f>IF(BQ$3=$BQ$3,$G26+AM26,IF(VLOOKUP($D26,'LGE Retirements'!$A$4:$C$49,3,FALSE)='LGE Meters Schedule'!BQ$3,'LGE Meters Schedule'!BP26+AM26-$F26,SUM(BP26,AM26)))</f>
        <v>494169.0202883943</v>
      </c>
      <c r="BR26" s="6">
        <f>IF(BR$3=$BQ$3,$G26+AN26,IF(VLOOKUP($D26,'LGE Retirements'!$A$4:$C$49,3,FALSE)='LGE Meters Schedule'!BR$3,'LGE Meters Schedule'!BQ26+AN26-$F26,SUM(BQ26,AN26)))</f>
        <v>495557.07421372761</v>
      </c>
      <c r="BS26" s="6">
        <f>IF(BS$3=$BQ$3,$G26+AO26,IF(VLOOKUP($D26,'LGE Retirements'!$A$4:$C$49,3,FALSE)='LGE Meters Schedule'!BS$3,'LGE Meters Schedule'!BR26+AO26-$F26,SUM(BR26,AO26)))</f>
        <v>496945.12813906092</v>
      </c>
      <c r="BT26" s="6">
        <f>IF(BT$3=$BQ$3,$G26+AP26,IF(VLOOKUP($D26,'LGE Retirements'!$A$4:$C$49,3,FALSE)='LGE Meters Schedule'!BT$3,'LGE Meters Schedule'!BS26+AP26-$F26,SUM(BS26,AP26)))</f>
        <v>498333.18206439423</v>
      </c>
      <c r="BU26" s="6">
        <f>IF(BU$3=$BQ$3,$G26+AQ26,IF(VLOOKUP($D26,'LGE Retirements'!$A$4:$C$49,3,FALSE)='LGE Meters Schedule'!BU$3,'LGE Meters Schedule'!BT26+AQ26-$F26,SUM(BT26,AQ26)))</f>
        <v>499721.23598972755</v>
      </c>
      <c r="BV26" s="6">
        <f>IF(BV$3=$BQ$3,$G26+AR26,IF(VLOOKUP($D26,'LGE Retirements'!$A$4:$C$49,3,FALSE)='LGE Meters Schedule'!BV$3,'LGE Meters Schedule'!BU26+AR26-$F26,SUM(BU26,AR26)))</f>
        <v>501109.28991506086</v>
      </c>
      <c r="BW26" s="6">
        <f>IF(BW$3=$BQ$3,$G26+AS26,IF(VLOOKUP($D26,'LGE Retirements'!$A$4:$C$49,3,FALSE)='LGE Meters Schedule'!BW$3,'LGE Meters Schedule'!BV26+AS26-$F26,SUM(BV26,AS26)))</f>
        <v>502497.34384039417</v>
      </c>
      <c r="BX26" s="6">
        <f>IF(BX$3=$BQ$3,$G26+AT26,IF(VLOOKUP($D26,'LGE Retirements'!$A$4:$C$49,3,FALSE)='LGE Meters Schedule'!BX$3,'LGE Meters Schedule'!BW26+AT26-$F26,SUM(BW26,AT26)))</f>
        <v>503885.39776572748</v>
      </c>
      <c r="BY26" s="6">
        <f>IF(BY$3=$BQ$3,$G26+AU26,IF(VLOOKUP($D26,'LGE Retirements'!$A$4:$C$49,3,FALSE)='LGE Meters Schedule'!BY$3,'LGE Meters Schedule'!BX26+AU26-$F26,SUM(BX26,AU26)))</f>
        <v>505273.45169106079</v>
      </c>
      <c r="BZ26" s="6">
        <f>IF(BZ$3=$BQ$3,$G26+AV26,IF(VLOOKUP($D26,'LGE Retirements'!$A$4:$C$49,3,FALSE)='LGE Meters Schedule'!BZ$3,'LGE Meters Schedule'!BY26+AV26-$F26,SUM(BY26,AV26)))</f>
        <v>506661.5056163941</v>
      </c>
      <c r="CA26" s="6">
        <f>IF(CA$3=$BQ$3,$G26+AW26,IF(VLOOKUP($D26,'LGE Retirements'!$A$4:$C$49,3,FALSE)='LGE Meters Schedule'!CA$3,'LGE Meters Schedule'!BZ26+AW26-$F26,SUM(BZ26,AW26)))</f>
        <v>508049.55954172742</v>
      </c>
      <c r="CB26" s="6">
        <f>IF(CB$3=$BQ$3,$G26+AX26,IF(VLOOKUP($D26,'LGE Retirements'!$A$4:$C$49,3,FALSE)='LGE Meters Schedule'!CB$3,'LGE Meters Schedule'!CA26+AX26-$F26,SUM(CA26,AX26)))</f>
        <v>509374.72421248932</v>
      </c>
      <c r="CC26" s="6">
        <f>IF(CC$3=$BQ$3,$G26+AY26,IF(VLOOKUP($D26,'LGE Retirements'!$A$4:$C$49,3,FALSE)='LGE Meters Schedule'!CC$3,'LGE Meters Schedule'!CB26+AY26-$F26,SUM(CB26,AY26)))</f>
        <v>510699.88888325123</v>
      </c>
      <c r="CD26" s="6">
        <f>IF(CD$3=$BQ$3,$G26+AZ26,IF(VLOOKUP($D26,'LGE Retirements'!$A$4:$C$49,3,FALSE)='LGE Meters Schedule'!CD$3,'LGE Meters Schedule'!CC26+AZ26-$F26,SUM(CC26,AZ26)))</f>
        <v>-59070.64878136781</v>
      </c>
      <c r="CE26" s="6">
        <f>IF(CE$3=$BQ$3,$G26+BA26,IF(VLOOKUP($D26,'LGE Retirements'!$A$4:$C$49,3,FALSE)='LGE Meters Schedule'!CE$3,'LGE Meters Schedule'!CD26+BA26-$F26,SUM(CD26,BA26)))</f>
        <v>-59070.64878136781</v>
      </c>
      <c r="CF26" s="6">
        <f>IF(CF$3=$BQ$3,$G26+BB26,IF(VLOOKUP($D26,'LGE Retirements'!$A$4:$C$49,3,FALSE)='LGE Meters Schedule'!CF$3,'LGE Meters Schedule'!CE26+BB26-$F26,SUM(CE26,BB26)))</f>
        <v>-59070.64878136781</v>
      </c>
      <c r="CG26" s="6">
        <f>IF(CG$3=$BQ$3,$G26+BC26,IF(VLOOKUP($D26,'LGE Retirements'!$A$4:$C$49,3,FALSE)='LGE Meters Schedule'!CG$3,'LGE Meters Schedule'!CF26+BC26-$F26,SUM(CF26,BC26)))</f>
        <v>-59070.64878136781</v>
      </c>
      <c r="CH26" s="6">
        <f>IF(CH$3=$BQ$3,$G26+BD26,IF(VLOOKUP($D26,'LGE Retirements'!$A$4:$C$49,3,FALSE)='LGE Meters Schedule'!CH$3,'LGE Meters Schedule'!CG26+BD26-$F26,SUM(CG26,BD26)))</f>
        <v>-59070.64878136781</v>
      </c>
      <c r="CI26" s="6">
        <f>IF(CI$3=$BQ$3,$G26+BE26,IF(VLOOKUP($D26,'LGE Retirements'!$A$4:$C$49,3,FALSE)='LGE Meters Schedule'!CI$3,'LGE Meters Schedule'!CH26+BE26-$F26,SUM(CH26,BE26)))</f>
        <v>-59070.64878136781</v>
      </c>
      <c r="CJ26" s="6">
        <f>IF(CJ$3=$BQ$3,$G26+BF26,IF(VLOOKUP($D26,'LGE Retirements'!$A$4:$C$49,3,FALSE)='LGE Meters Schedule'!CJ$3,'LGE Meters Schedule'!CI26+BF26-$F26,SUM(CI26,BF26)))</f>
        <v>-59070.64878136781</v>
      </c>
      <c r="CK26" s="6">
        <f>IF(CK$3=$BQ$3,$G26+BG26,IF(VLOOKUP($D26,'LGE Retirements'!$A$4:$C$49,3,FALSE)='LGE Meters Schedule'!CK$3,'LGE Meters Schedule'!CJ26+BG26-$F26,SUM(CJ26,BG26)))</f>
        <v>-59070.64878136781</v>
      </c>
      <c r="CL26" s="6">
        <f>IF(CL$3=$BQ$3,$G26+BH26,IF(VLOOKUP($D26,'LGE Retirements'!$A$4:$C$49,3,FALSE)='LGE Meters Schedule'!CL$3,'LGE Meters Schedule'!CK26+BH26-$F26,SUM(CK26,BH26)))</f>
        <v>-59070.64878136781</v>
      </c>
      <c r="CM26" s="6">
        <f>IF(CM$3=$BQ$3,$G26+BI26,IF(VLOOKUP($D26,'LGE Retirements'!$A$4:$C$49,3,FALSE)='LGE Meters Schedule'!CM$3,'LGE Meters Schedule'!CL26+BI26-$F26,SUM(CL26,BI26)))</f>
        <v>-59070.64878136781</v>
      </c>
      <c r="CN26" s="6">
        <f>IF(CN$3=$BQ$3,$G26+BJ26,IF(VLOOKUP($D26,'LGE Retirements'!$A$4:$C$49,3,FALSE)='LGE Meters Schedule'!CN$3,'LGE Meters Schedule'!CM26+BJ26-$F26,SUM(CM26,BJ26)))</f>
        <v>-59070.64878136781</v>
      </c>
      <c r="CO26" s="6">
        <f>IF(CO$3=$BQ$3,$G26+BK26,IF(VLOOKUP($D26,'LGE Retirements'!$A$4:$C$49,3,FALSE)='LGE Meters Schedule'!CO$3,'LGE Meters Schedule'!CN26+BK26-$F26,SUM(CN26,BK26)))</f>
        <v>-59070.64878136781</v>
      </c>
      <c r="CP26" s="6">
        <f>IF(CP$3=$BQ$3,$G26+BL26,IF(VLOOKUP($D26,'LGE Retirements'!$A$4:$C$49,3,FALSE)='LGE Meters Schedule'!CP$3,'LGE Meters Schedule'!CO26+BL26-$F26,SUM(CO26,BL26)))</f>
        <v>-59070.64878136781</v>
      </c>
      <c r="CQ26" s="6">
        <f>IF(CQ$3=$BQ$3,$G26+BM26,IF(VLOOKUP($D26,'LGE Retirements'!$A$4:$C$49,3,FALSE)='LGE Meters Schedule'!CQ$3,'LGE Meters Schedule'!CP26+BM26-$F26,SUM(CP26,BM26)))</f>
        <v>-59070.64878136781</v>
      </c>
      <c r="CR26" s="6">
        <f>IF(CR$3=$BQ$3,$G26+BN26,IF(VLOOKUP($D26,'LGE Retirements'!$A$4:$C$49,3,FALSE)='LGE Meters Schedule'!CR$3,'LGE Meters Schedule'!CQ26+BN26-$F26,SUM(CQ26,BN26)))</f>
        <v>-59070.64878136781</v>
      </c>
      <c r="CS26" s="6">
        <f>IF(CS$3=$BQ$3,$G26+BO26,IF(VLOOKUP($D26,'LGE Retirements'!$A$4:$C$49,3,FALSE)='LGE Meters Schedule'!CS$3,'LGE Meters Schedule'!CR26+BO26-$F26,SUM(CR26,BO26)))</f>
        <v>-59070.64878136781</v>
      </c>
      <c r="CT26" s="6">
        <f>IF(CT$3=$BQ$3,$G26,IF(VLOOKUP($D26,'LGE Retirements'!$A$4:$C$49,3,FALSE)='LGE Meters Schedule'!CT$3,'LGE Meters Schedule'!CS26-$F26,SUM(CS26)))</f>
        <v>-59070.64878136781</v>
      </c>
      <c r="CU26" s="6">
        <f>IF(CU$3=$BQ$3,$G26,IF(VLOOKUP($D26,'LGE Retirements'!$A$4:$C$49,3,FALSE)='LGE Meters Schedule'!CU$3,'LGE Meters Schedule'!CT26-$F26,SUM(CT26)))</f>
        <v>-59070.64878136781</v>
      </c>
      <c r="CV26" s="6">
        <f>IF(CV$3=$BQ$3,$G26,IF(VLOOKUP($D26,'LGE Retirements'!$A$4:$C$49,3,FALSE)='LGE Meters Schedule'!CV$3,'LGE Meters Schedule'!CU26-$F26,SUM(CU26)))</f>
        <v>-59070.64878136781</v>
      </c>
      <c r="CW26" s="6">
        <f>IF(CW$3=$BQ$3,$G26,IF(VLOOKUP($D26,'LGE Retirements'!$A$4:$C$49,3,FALSE)='LGE Meters Schedule'!CW$3,'LGE Meters Schedule'!CV26-$F26,SUM(CV26)))</f>
        <v>-59070.64878136781</v>
      </c>
      <c r="CX26" s="6">
        <f>IF(CX$3=$BQ$3,$G26,IF(VLOOKUP($D26,'LGE Retirements'!$A$4:$C$49,3,FALSE)='LGE Meters Schedule'!CX$3,'LGE Meters Schedule'!CW26-$F26,SUM(CW26)))</f>
        <v>-59070.64878136781</v>
      </c>
      <c r="CY26" s="6">
        <f>IF(CY$3=$BQ$3,$G26,IF(VLOOKUP($D26,'LGE Retirements'!$A$4:$C$49,3,FALSE)='LGE Meters Schedule'!CY$3,'LGE Meters Schedule'!CX26-$F26,SUM(CX26)))</f>
        <v>-59070.64878136781</v>
      </c>
      <c r="CZ26" s="6">
        <f>IF(CZ$3=$BQ$3,$G26,IF(VLOOKUP($D26,'LGE Retirements'!$A$4:$C$49,3,FALSE)='LGE Meters Schedule'!CZ$3,'LGE Meters Schedule'!CY26-$F26,SUM(CY26)))</f>
        <v>-59070.64878136781</v>
      </c>
      <c r="DA26" s="6">
        <f>IF(DA$3=$BQ$3,$G26,IF(VLOOKUP($D26,'LGE Retirements'!$A$4:$C$49,3,FALSE)='LGE Meters Schedule'!DA$3,'LGE Meters Schedule'!CZ26-$F26,SUM(CZ26)))</f>
        <v>-59070.64878136781</v>
      </c>
      <c r="DB26" s="6">
        <f>IF(DB$3=$BQ$3,$G26,IF(VLOOKUP($D26,'LGE Retirements'!$A$4:$C$49,3,FALSE)='LGE Meters Schedule'!DB$3,'LGE Meters Schedule'!DA26-$F26,SUM(DA26)))</f>
        <v>-59070.64878136781</v>
      </c>
      <c r="DC26" s="6">
        <f>IF(DC$3=$BQ$3,$G26,IF(VLOOKUP($D26,'LGE Retirements'!$A$4:$C$49,3,FALSE)='LGE Meters Schedule'!DC$3,'LGE Meters Schedule'!DB26-$F26,SUM(DB26)))</f>
        <v>-59070.64878136781</v>
      </c>
      <c r="DD26" s="6">
        <f>IF(DD$3=$BQ$3,$G26,IF(VLOOKUP($D26,'LGE Retirements'!$A$4:$C$49,3,FALSE)='LGE Meters Schedule'!DD$3,'LGE Meters Schedule'!DC26-$F26,SUM(DC26)))</f>
        <v>-59070.64878136781</v>
      </c>
      <c r="DE26" s="6">
        <f>IF(DE$3=$BQ$3,$G26,IF(VLOOKUP($D26,'LGE Retirements'!$A$4:$C$49,3,FALSE)='LGE Meters Schedule'!DE$3,'LGE Meters Schedule'!DD26-$F26,SUM(DD26)))</f>
        <v>-59070.64878136781</v>
      </c>
      <c r="DG26" s="8">
        <f t="shared" si="0"/>
        <v>76264.099711605697</v>
      </c>
      <c r="DH26" s="8">
        <f t="shared" si="1"/>
        <v>74876.045786272385</v>
      </c>
      <c r="DI26" s="8">
        <f t="shared" si="2"/>
        <v>73487.991860939073</v>
      </c>
      <c r="DJ26" s="8">
        <f t="shared" si="3"/>
        <v>72099.937935605762</v>
      </c>
      <c r="DK26" s="8">
        <f t="shared" si="4"/>
        <v>70711.88401027245</v>
      </c>
      <c r="DL26" s="8">
        <f t="shared" si="5"/>
        <v>69323.830084939138</v>
      </c>
      <c r="DM26" s="8">
        <f t="shared" si="6"/>
        <v>67935.776159605826</v>
      </c>
      <c r="DN26" s="8">
        <f t="shared" si="7"/>
        <v>66547.722234272514</v>
      </c>
      <c r="DO26" s="8">
        <f t="shared" si="8"/>
        <v>65159.668308939203</v>
      </c>
      <c r="DP26" s="8">
        <f t="shared" si="9"/>
        <v>63771.614383605891</v>
      </c>
      <c r="DQ26" s="8">
        <f t="shared" si="10"/>
        <v>62383.560458272579</v>
      </c>
      <c r="DR26" s="8">
        <f t="shared" si="11"/>
        <v>61058.395787510672</v>
      </c>
      <c r="DS26" s="8">
        <f t="shared" si="12"/>
        <v>59733.231116748764</v>
      </c>
      <c r="DT26" s="8">
        <f t="shared" si="13"/>
        <v>59070.64878136781</v>
      </c>
      <c r="DU26" s="8">
        <f t="shared" si="14"/>
        <v>59070.64878136781</v>
      </c>
      <c r="DV26" s="8">
        <f t="shared" si="15"/>
        <v>59070.64878136781</v>
      </c>
      <c r="DW26" s="8">
        <f t="shared" si="16"/>
        <v>59070.64878136781</v>
      </c>
      <c r="DX26" s="8">
        <f t="shared" si="17"/>
        <v>59070.64878136781</v>
      </c>
      <c r="DY26" s="8">
        <f t="shared" si="18"/>
        <v>59070.64878136781</v>
      </c>
      <c r="DZ26" s="8">
        <f t="shared" si="19"/>
        <v>59070.64878136781</v>
      </c>
      <c r="EA26" s="8">
        <f t="shared" si="20"/>
        <v>59070.64878136781</v>
      </c>
      <c r="EB26" s="8">
        <f t="shared" si="21"/>
        <v>59070.64878136781</v>
      </c>
      <c r="EC26" s="8">
        <f t="shared" si="22"/>
        <v>59070.64878136781</v>
      </c>
      <c r="ED26" s="8">
        <f t="shared" si="23"/>
        <v>59070.64878136781</v>
      </c>
      <c r="EE26" s="8">
        <f t="shared" si="24"/>
        <v>59070.64878136781</v>
      </c>
      <c r="EF26" s="8">
        <f t="shared" si="25"/>
        <v>59070.64878136781</v>
      </c>
      <c r="EG26" s="8">
        <f t="shared" si="26"/>
        <v>59070.64878136781</v>
      </c>
      <c r="EH26" s="8">
        <f t="shared" si="27"/>
        <v>59070.64878136781</v>
      </c>
      <c r="EI26" s="8">
        <f t="shared" si="28"/>
        <v>59070.64878136781</v>
      </c>
      <c r="EJ26" s="8">
        <f t="shared" si="30"/>
        <v>59070.64878136781</v>
      </c>
      <c r="EK26" s="8">
        <f t="shared" si="31"/>
        <v>59070.64878136781</v>
      </c>
      <c r="EL26" s="8">
        <f t="shared" si="32"/>
        <v>59070.64878136781</v>
      </c>
      <c r="EM26" s="8">
        <f t="shared" si="33"/>
        <v>59070.64878136781</v>
      </c>
      <c r="EN26" s="8">
        <f t="shared" si="34"/>
        <v>59070.64878136781</v>
      </c>
      <c r="EO26" s="8">
        <f t="shared" si="35"/>
        <v>59070.64878136781</v>
      </c>
      <c r="EP26" s="8">
        <f t="shared" si="36"/>
        <v>59070.64878136781</v>
      </c>
      <c r="EQ26" s="8">
        <f t="shared" si="37"/>
        <v>59070.64878136781</v>
      </c>
      <c r="ER26" s="8">
        <f t="shared" si="38"/>
        <v>59070.64878136781</v>
      </c>
      <c r="ES26" s="8">
        <f t="shared" si="39"/>
        <v>59070.64878136781</v>
      </c>
      <c r="ET26" s="8">
        <f t="shared" si="40"/>
        <v>59070.64878136781</v>
      </c>
      <c r="EU26" s="8">
        <f t="shared" si="41"/>
        <v>59070.64878136781</v>
      </c>
    </row>
    <row r="27" spans="1:151" x14ac:dyDescent="0.25">
      <c r="A27" s="4" t="s">
        <v>33</v>
      </c>
      <c r="B27" s="4" t="s">
        <v>2</v>
      </c>
      <c r="C27" s="4" t="s">
        <v>5</v>
      </c>
      <c r="D27" s="7">
        <v>1984</v>
      </c>
      <c r="E27" s="24">
        <f>IFERROR(VLOOKUP(D27,'LGE Retirements'!$A$4:$C$49,3,FALSE),"N/A")</f>
        <v>42979</v>
      </c>
      <c r="F27" s="5">
        <v>29415.87</v>
      </c>
      <c r="G27" s="5">
        <v>25411.534388133299</v>
      </c>
      <c r="H27" s="5"/>
      <c r="I27" s="6">
        <f>IF(I$3=$I$3,F27,IF(VLOOKUP($D27,'LGE Retirements'!$A$4:$C$49,3,FALSE)='LGE Meters Schedule'!I$3,'LGE Meters Schedule'!G27-'LGE Meters Schedule'!$F27,G27))</f>
        <v>29415.87</v>
      </c>
      <c r="J27" s="6">
        <f>IF(J$3=$I$3,G27,IF(VLOOKUP($D27,'LGE Retirements'!$A$4:$C$49,3,FALSE)='LGE Meters Schedule'!J$3,'LGE Meters Schedule'!I27-'LGE Meters Schedule'!$F27,I27))</f>
        <v>29415.87</v>
      </c>
      <c r="K27" s="6">
        <f>IF(K$3=$I$3,I27,IF(VLOOKUP($D27,'LGE Retirements'!$A$4:$C$49,3,FALSE)='LGE Meters Schedule'!K$3,'LGE Meters Schedule'!J27-'LGE Meters Schedule'!$F27,J27))</f>
        <v>29415.87</v>
      </c>
      <c r="L27" s="6">
        <f>IF(L$3=$I$3,J27,IF(VLOOKUP($D27,'LGE Retirements'!$A$4:$C$49,3,FALSE)='LGE Meters Schedule'!L$3,'LGE Meters Schedule'!K27-'LGE Meters Schedule'!$F27,K27))</f>
        <v>29415.87</v>
      </c>
      <c r="M27" s="6">
        <f>IF(M$3=$I$3,K27,IF(VLOOKUP($D27,'LGE Retirements'!$A$4:$C$49,3,FALSE)='LGE Meters Schedule'!M$3,'LGE Meters Schedule'!L27-'LGE Meters Schedule'!$F27,L27))</f>
        <v>29415.87</v>
      </c>
      <c r="N27" s="6">
        <f>IF(N$3=$I$3,L27,IF(VLOOKUP($D27,'LGE Retirements'!$A$4:$C$49,3,FALSE)='LGE Meters Schedule'!N$3,'LGE Meters Schedule'!M27-'LGE Meters Schedule'!$F27,M27))</f>
        <v>29415.87</v>
      </c>
      <c r="O27" s="6">
        <f>IF(O$3=$I$3,M27,IF(VLOOKUP($D27,'LGE Retirements'!$A$4:$C$49,3,FALSE)='LGE Meters Schedule'!O$3,'LGE Meters Schedule'!N27-'LGE Meters Schedule'!$F27,N27))</f>
        <v>29415.87</v>
      </c>
      <c r="P27" s="6">
        <f>IF(P$3=$I$3,N27,IF(VLOOKUP($D27,'LGE Retirements'!$A$4:$C$49,3,FALSE)='LGE Meters Schedule'!P$3,'LGE Meters Schedule'!O27-'LGE Meters Schedule'!$F27,O27))</f>
        <v>29415.87</v>
      </c>
      <c r="Q27" s="6">
        <f>IF(Q$3=$I$3,O27,IF(VLOOKUP($D27,'LGE Retirements'!$A$4:$C$49,3,FALSE)='LGE Meters Schedule'!Q$3,'LGE Meters Schedule'!P27-'LGE Meters Schedule'!$F27,P27))</f>
        <v>29415.87</v>
      </c>
      <c r="R27" s="6">
        <f>IF(R$3=$I$3,P27,IF(VLOOKUP($D27,'LGE Retirements'!$A$4:$C$49,3,FALSE)='LGE Meters Schedule'!R$3,'LGE Meters Schedule'!Q27-'LGE Meters Schedule'!$F27,Q27))</f>
        <v>29415.87</v>
      </c>
      <c r="S27" s="6">
        <f>IF(S$3=$I$3,Q27,IF(VLOOKUP($D27,'LGE Retirements'!$A$4:$C$49,3,FALSE)='LGE Meters Schedule'!S$3,'LGE Meters Schedule'!R27-'LGE Meters Schedule'!$F27,R27))</f>
        <v>29415.87</v>
      </c>
      <c r="T27" s="6">
        <f>IF(T$3=$I$3,R27,IF(VLOOKUP($D27,'LGE Retirements'!$A$4:$C$49,3,FALSE)='LGE Meters Schedule'!T$3,'LGE Meters Schedule'!S27-'LGE Meters Schedule'!$F27,S27))</f>
        <v>29415.87</v>
      </c>
      <c r="U27" s="6">
        <f>IF(U$3=$I$3,S27,IF(VLOOKUP($D27,'LGE Retirements'!$A$4:$C$49,3,FALSE)='LGE Meters Schedule'!U$3,'LGE Meters Schedule'!T27-'LGE Meters Schedule'!$F27,T27))</f>
        <v>29415.87</v>
      </c>
      <c r="V27" s="6">
        <f>IF(V$3=$I$3,T27,IF(VLOOKUP($D27,'LGE Retirements'!$A$4:$C$49,3,FALSE)='LGE Meters Schedule'!V$3,'LGE Meters Schedule'!U27-'LGE Meters Schedule'!$F27,U27))</f>
        <v>0</v>
      </c>
      <c r="W27" s="6">
        <f>IF(W$3=$I$3,U27,IF(VLOOKUP($D27,'LGE Retirements'!$A$4:$C$49,3,FALSE)='LGE Meters Schedule'!W$3,'LGE Meters Schedule'!V27-'LGE Meters Schedule'!$F27,V27))</f>
        <v>0</v>
      </c>
      <c r="X27" s="6">
        <f>IF(X$3=$I$3,V27,IF(VLOOKUP($D27,'LGE Retirements'!$A$4:$C$49,3,FALSE)='LGE Meters Schedule'!X$3,'LGE Meters Schedule'!W27-'LGE Meters Schedule'!$F27,W27))</f>
        <v>0</v>
      </c>
      <c r="Y27" s="6">
        <f>IF(Y$3=$I$3,W27,IF(VLOOKUP($D27,'LGE Retirements'!$A$4:$C$49,3,FALSE)='LGE Meters Schedule'!Y$3,'LGE Meters Schedule'!X27-'LGE Meters Schedule'!$F27,X27))</f>
        <v>0</v>
      </c>
      <c r="Z27" s="6">
        <f>IF(Z$3=$I$3,X27,IF(VLOOKUP($D27,'LGE Retirements'!$A$4:$C$49,3,FALSE)='LGE Meters Schedule'!Z$3,'LGE Meters Schedule'!Y27-'LGE Meters Schedule'!$F27,Y27))</f>
        <v>0</v>
      </c>
      <c r="AA27" s="6">
        <f>IF(AA$3=$I$3,Y27,IF(VLOOKUP($D27,'LGE Retirements'!$A$4:$C$49,3,FALSE)='LGE Meters Schedule'!AA$3,'LGE Meters Schedule'!Z27-'LGE Meters Schedule'!$F27,Z27))</f>
        <v>0</v>
      </c>
      <c r="AB27" s="6">
        <f>IF(AB$3=$I$3,Z27,IF(VLOOKUP($D27,'LGE Retirements'!$A$4:$C$49,3,FALSE)='LGE Meters Schedule'!AB$3,'LGE Meters Schedule'!AA27-'LGE Meters Schedule'!$F27,AA27))</f>
        <v>0</v>
      </c>
      <c r="AC27" s="6">
        <f>IF(AC$3=$I$3,AA27,IF(VLOOKUP($D27,'LGE Retirements'!$A$4:$C$49,3,FALSE)='LGE Meters Schedule'!AC$3,'LGE Meters Schedule'!AB27-'LGE Meters Schedule'!$F27,AB27))</f>
        <v>0</v>
      </c>
      <c r="AD27" s="6">
        <f>IF(AD$3=$I$3,AB27,IF(VLOOKUP($D27,'LGE Retirements'!$A$4:$C$49,3,FALSE)='LGE Meters Schedule'!AD$3,'LGE Meters Schedule'!AC27-'LGE Meters Schedule'!$F27,AC27))</f>
        <v>0</v>
      </c>
      <c r="AE27" s="6">
        <f>IF(AE$3=$I$3,AC27,IF(VLOOKUP($D27,'LGE Retirements'!$A$4:$C$49,3,FALSE)='LGE Meters Schedule'!AE$3,'LGE Meters Schedule'!AD27-'LGE Meters Schedule'!$F27,AD27))</f>
        <v>0</v>
      </c>
      <c r="AF27" s="6">
        <f>IF(AF$3=$I$3,AD27,IF(VLOOKUP($D27,'LGE Retirements'!$A$4:$C$49,3,FALSE)='LGE Meters Schedule'!AF$3,'LGE Meters Schedule'!AE27-'LGE Meters Schedule'!$F27,AE27))</f>
        <v>0</v>
      </c>
      <c r="AG27" s="6">
        <f>IF(AG$3=$I$3,AE27,IF(VLOOKUP($D27,'LGE Retirements'!$A$4:$C$49,3,FALSE)='LGE Meters Schedule'!AG$3,'LGE Meters Schedule'!AF27-'LGE Meters Schedule'!$F27,AF27))</f>
        <v>0</v>
      </c>
      <c r="AH27" s="6">
        <f>IF(AH$3=$I$3,AF27,IF(VLOOKUP($D27,'LGE Retirements'!$A$4:$C$49,3,FALSE)='LGE Meters Schedule'!AH$3,'LGE Meters Schedule'!AG27-'LGE Meters Schedule'!$F27,AG27))</f>
        <v>0</v>
      </c>
      <c r="AI27" s="6">
        <f>IF(AI$3=$I$3,AG27,IF(VLOOKUP($D27,'LGE Retirements'!$A$4:$C$49,3,FALSE)='LGE Meters Schedule'!AI$3,'LGE Meters Schedule'!AH27-'LGE Meters Schedule'!$F27,AH27))</f>
        <v>0</v>
      </c>
      <c r="AJ27" s="6">
        <f>IF(AJ$3=$I$3,AH27,IF(VLOOKUP($D27,'LGE Retirements'!$A$4:$C$49,3,FALSE)='LGE Meters Schedule'!AJ$3,'LGE Meters Schedule'!AI27-'LGE Meters Schedule'!$F27,AI27))</f>
        <v>0</v>
      </c>
      <c r="AK27" s="6">
        <f>IF(AK$3=$I$3,AI27,IF(VLOOKUP($D27,'LGE Retirements'!$A$4:$C$49,3,FALSE)='LGE Meters Schedule'!AK$3,'LGE Meters Schedule'!AJ27-'LGE Meters Schedule'!$F27,AJ27))</f>
        <v>0</v>
      </c>
      <c r="AL27" s="6"/>
      <c r="AM27" s="21">
        <f>IF(AM$3&lt;'Depr. Rate'!$B$1,('Depr. Rate'!$B$3*'LGE Meters Schedule'!I27)/12,IF(I27=0,H27/2*'Depr. Rate'!$C$3/12,('Depr. Rate'!$C$3*'LGE Meters Schedule'!I27)/12))</f>
        <v>71.578616999999994</v>
      </c>
      <c r="AN27" s="21">
        <f>IF(AN$3&lt;'Depr. Rate'!$B$1,('Depr. Rate'!$B$3*'LGE Meters Schedule'!J27)/12,IF(J27=0,I27/2*'Depr. Rate'!$C$3/12,('Depr. Rate'!$C$3*'LGE Meters Schedule'!J27)/12))</f>
        <v>71.578616999999994</v>
      </c>
      <c r="AO27" s="21">
        <f>IF(AO$3&lt;'Depr. Rate'!$B$1,('Depr. Rate'!$B$3*'LGE Meters Schedule'!K27)/12,IF(K27=0,J27/2*'Depr. Rate'!$C$3/12,('Depr. Rate'!$C$3*'LGE Meters Schedule'!K27)/12))</f>
        <v>71.578616999999994</v>
      </c>
      <c r="AP27" s="21">
        <f>IF(AP$3&lt;'Depr. Rate'!$B$1,('Depr. Rate'!$B$3*'LGE Meters Schedule'!L27)/12,IF(L27=0,K27/2*'Depr. Rate'!$C$3/12,('Depr. Rate'!$C$3*'LGE Meters Schedule'!L27)/12))</f>
        <v>71.578616999999994</v>
      </c>
      <c r="AQ27" s="21">
        <f>IF(AQ$3&lt;'Depr. Rate'!$B$1,('Depr. Rate'!$B$3*'LGE Meters Schedule'!M27)/12,IF(M27=0,L27/2*'Depr. Rate'!$C$3/12,('Depr. Rate'!$C$3*'LGE Meters Schedule'!M27)/12))</f>
        <v>71.578616999999994</v>
      </c>
      <c r="AR27" s="21">
        <f>IF(AR$3&lt;'Depr. Rate'!$B$1,('Depr. Rate'!$B$3*'LGE Meters Schedule'!N27)/12,IF(N27=0,M27/2*'Depr. Rate'!$C$3/12,('Depr. Rate'!$C$3*'LGE Meters Schedule'!N27)/12))</f>
        <v>71.578616999999994</v>
      </c>
      <c r="AS27" s="21">
        <f>IF(AS$3&lt;'Depr. Rate'!$B$1,('Depr. Rate'!$B$3*'LGE Meters Schedule'!O27)/12,IF(O27=0,N27/2*'Depr. Rate'!$C$3/12,('Depr. Rate'!$C$3*'LGE Meters Schedule'!O27)/12))</f>
        <v>71.578616999999994</v>
      </c>
      <c r="AT27" s="21">
        <f>IF(AT$3&lt;'Depr. Rate'!$B$1,('Depr. Rate'!$B$3*'LGE Meters Schedule'!P27)/12,IF(P27=0,O27/2*'Depr. Rate'!$C$3/12,('Depr. Rate'!$C$3*'LGE Meters Schedule'!P27)/12))</f>
        <v>71.578616999999994</v>
      </c>
      <c r="AU27" s="21">
        <f>IF(AU$3&lt;'Depr. Rate'!$B$1,('Depr. Rate'!$B$3*'LGE Meters Schedule'!Q27)/12,IF(Q27=0,P27/2*'Depr. Rate'!$C$3/12,('Depr. Rate'!$C$3*'LGE Meters Schedule'!Q27)/12))</f>
        <v>71.578616999999994</v>
      </c>
      <c r="AV27" s="21">
        <f>IF(AV$3&lt;'Depr. Rate'!$B$1,('Depr. Rate'!$B$3*'LGE Meters Schedule'!R27)/12,IF(R27=0,Q27/2*'Depr. Rate'!$C$3/12,('Depr. Rate'!$C$3*'LGE Meters Schedule'!R27)/12))</f>
        <v>71.578616999999994</v>
      </c>
      <c r="AW27" s="21">
        <f>IF(AW$3&lt;'Depr. Rate'!$B$1,('Depr. Rate'!$B$3*'LGE Meters Schedule'!S27)/12,IF(S27=0,R27/2*'Depr. Rate'!$C$3/12,('Depr. Rate'!$C$3*'LGE Meters Schedule'!S27)/12))</f>
        <v>71.578616999999994</v>
      </c>
      <c r="AX27" s="21">
        <f>IF(AX$3&lt;'Depr. Rate'!$B$1,('Depr. Rate'!$B$3*'LGE Meters Schedule'!T27)/12,IF(T27=0,S27/2*'Depr. Rate'!$C$3/12,('Depr. Rate'!$C$3*'LGE Meters Schedule'!T27)/12))</f>
        <v>68.335568740687037</v>
      </c>
      <c r="AY27" s="21">
        <f>IF(AY$3&lt;'Depr. Rate'!$B$1,('Depr. Rate'!$B$3*'LGE Meters Schedule'!U27)/12,IF(U27=0,T27/2*'Depr. Rate'!$C$3/12,('Depr. Rate'!$C$3*'LGE Meters Schedule'!U27)/12))</f>
        <v>68.335568740687037</v>
      </c>
      <c r="AZ27" s="21">
        <f>IF(AZ$3&lt;'Depr. Rate'!$B$1,('Depr. Rate'!$B$3*'LGE Meters Schedule'!V27)/12,IF(V27=0,U27/2*'Depr. Rate'!$C$3/12,('Depr. Rate'!$C$3*'LGE Meters Schedule'!V27)/12))</f>
        <v>34.167784370343519</v>
      </c>
      <c r="BA27" s="21">
        <f>IF(BA$3&lt;'Depr. Rate'!$B$1,('Depr. Rate'!$B$3*'LGE Meters Schedule'!W27)/12,IF(W27=0,V27/2*'Depr. Rate'!$C$3/12,('Depr. Rate'!$C$3*'LGE Meters Schedule'!W27)/12))</f>
        <v>0</v>
      </c>
      <c r="BB27" s="21">
        <f>IF(BB$3&lt;'Depr. Rate'!$B$1,('Depr. Rate'!$B$3*'LGE Meters Schedule'!X27)/12,IF(X27=0,W27/2*'Depr. Rate'!$C$3/12,('Depr. Rate'!$C$3*'LGE Meters Schedule'!X27)/12))</f>
        <v>0</v>
      </c>
      <c r="BC27" s="21">
        <f>IF(BC$3&lt;'Depr. Rate'!$B$1,('Depr. Rate'!$B$3*'LGE Meters Schedule'!Y27)/12,IF(Y27=0,X27/2*'Depr. Rate'!$C$3/12,('Depr. Rate'!$C$3*'LGE Meters Schedule'!Y27)/12))</f>
        <v>0</v>
      </c>
      <c r="BD27" s="21">
        <f>IF(BD$3&lt;'Depr. Rate'!$B$1,('Depr. Rate'!$B$3*'LGE Meters Schedule'!Z27)/12,IF(Z27=0,Y27/2*'Depr. Rate'!$C$3/12,('Depr. Rate'!$C$3*'LGE Meters Schedule'!Z27)/12))</f>
        <v>0</v>
      </c>
      <c r="BE27" s="21">
        <f>IF(BE$3&lt;'Depr. Rate'!$B$1,('Depr. Rate'!$B$3*'LGE Meters Schedule'!AA27)/12,IF(AA27=0,Z27/2*'Depr. Rate'!$C$3/12,('Depr. Rate'!$C$3*'LGE Meters Schedule'!AA27)/12))</f>
        <v>0</v>
      </c>
      <c r="BF27" s="21">
        <f>IF(BF$3&lt;'Depr. Rate'!$B$1,('Depr. Rate'!$B$3*'LGE Meters Schedule'!AB27)/12,IF(AB27=0,AA27/2*'Depr. Rate'!$C$3/12,('Depr. Rate'!$C$3*'LGE Meters Schedule'!AB27)/12))</f>
        <v>0</v>
      </c>
      <c r="BG27" s="21">
        <f>IF(BG$3&lt;'Depr. Rate'!$B$1,('Depr. Rate'!$B$3*'LGE Meters Schedule'!AC27)/12,IF(AC27=0,AB27/2*'Depr. Rate'!$C$3/12,('Depr. Rate'!$C$3*'LGE Meters Schedule'!AC27)/12))</f>
        <v>0</v>
      </c>
      <c r="BH27" s="21">
        <f>IF(BH$3&lt;'Depr. Rate'!$B$1,('Depr. Rate'!$B$3*'LGE Meters Schedule'!AD27)/12,IF(AD27=0,AC27/2*'Depr. Rate'!$C$3/12,('Depr. Rate'!$C$3*'LGE Meters Schedule'!AD27)/12))</f>
        <v>0</v>
      </c>
      <c r="BI27" s="21">
        <f>IF(BI$3&lt;'Depr. Rate'!$B$1,('Depr. Rate'!$B$3*'LGE Meters Schedule'!AE27)/12,IF(AE27=0,AD27/2*'Depr. Rate'!$C$3/12,('Depr. Rate'!$C$3*'LGE Meters Schedule'!AE27)/12))</f>
        <v>0</v>
      </c>
      <c r="BJ27" s="21">
        <f>IF(BJ$3&lt;'Depr. Rate'!$B$1,('Depr. Rate'!$B$3*'LGE Meters Schedule'!AF27)/12,IF(AF27=0,AE27/2*'Depr. Rate'!$C$3/12,('Depr. Rate'!$C$3*'LGE Meters Schedule'!AF27)/12))</f>
        <v>0</v>
      </c>
      <c r="BK27" s="21">
        <f>IF(BK$3&lt;'Depr. Rate'!$B$1,('Depr. Rate'!$B$3*'LGE Meters Schedule'!AG27)/12,IF(AG27=0,AF27/2*'Depr. Rate'!$C$3/12,('Depr. Rate'!$C$3*'LGE Meters Schedule'!AG27)/12))</f>
        <v>0</v>
      </c>
      <c r="BL27" s="21">
        <f>IF(BL$3&lt;'Depr. Rate'!$B$1,('Depr. Rate'!$B$3*'LGE Meters Schedule'!AH27)/12,IF(AH27=0,AG27/2*'Depr. Rate'!$C$3/12,('Depr. Rate'!$C$3*'LGE Meters Schedule'!AH27)/12))</f>
        <v>0</v>
      </c>
      <c r="BM27" s="21">
        <f>IF(BM$3&lt;'Depr. Rate'!$B$1,('Depr. Rate'!$B$3*'LGE Meters Schedule'!AI27)/12,IF(AI27=0,AH27/2*'Depr. Rate'!$C$3/12,('Depr. Rate'!$C$3*'LGE Meters Schedule'!AI27)/12))</f>
        <v>0</v>
      </c>
      <c r="BN27" s="21">
        <f>IF(BN$3&lt;'Depr. Rate'!$B$1,('Depr. Rate'!$B$3*'LGE Meters Schedule'!AJ27)/12,IF(AJ27=0,AI27/2*'Depr. Rate'!$C$3/12,('Depr. Rate'!$C$3*'LGE Meters Schedule'!AJ27)/12))</f>
        <v>0</v>
      </c>
      <c r="BO27" s="21">
        <f>IF(BO$3&lt;'Depr. Rate'!$B$1,('Depr. Rate'!$B$3*'LGE Meters Schedule'!AK27)/12,IF(AK27=0,AJ27/2*'Depr. Rate'!$C$3/12,('Depr. Rate'!$C$3*'LGE Meters Schedule'!AK27)/12))</f>
        <v>0</v>
      </c>
      <c r="BQ27" s="6">
        <f>IF(BQ$3=$BQ$3,$G27+AM27,IF(VLOOKUP($D27,'LGE Retirements'!$A$4:$C$49,3,FALSE)='LGE Meters Schedule'!BQ$3,'LGE Meters Schedule'!BP27+AM27-$F27,SUM(BP27,AM27)))</f>
        <v>25483.113005133298</v>
      </c>
      <c r="BR27" s="6">
        <f>IF(BR$3=$BQ$3,$G27+AN27,IF(VLOOKUP($D27,'LGE Retirements'!$A$4:$C$49,3,FALSE)='LGE Meters Schedule'!BR$3,'LGE Meters Schedule'!BQ27+AN27-$F27,SUM(BQ27,AN27)))</f>
        <v>25554.691622133298</v>
      </c>
      <c r="BS27" s="6">
        <f>IF(BS$3=$BQ$3,$G27+AO27,IF(VLOOKUP($D27,'LGE Retirements'!$A$4:$C$49,3,FALSE)='LGE Meters Schedule'!BS$3,'LGE Meters Schedule'!BR27+AO27-$F27,SUM(BR27,AO27)))</f>
        <v>25626.270239133297</v>
      </c>
      <c r="BT27" s="6">
        <f>IF(BT$3=$BQ$3,$G27+AP27,IF(VLOOKUP($D27,'LGE Retirements'!$A$4:$C$49,3,FALSE)='LGE Meters Schedule'!BT$3,'LGE Meters Schedule'!BS27+AP27-$F27,SUM(BS27,AP27)))</f>
        <v>25697.848856133296</v>
      </c>
      <c r="BU27" s="6">
        <f>IF(BU$3=$BQ$3,$G27+AQ27,IF(VLOOKUP($D27,'LGE Retirements'!$A$4:$C$49,3,FALSE)='LGE Meters Schedule'!BU$3,'LGE Meters Schedule'!BT27+AQ27-$F27,SUM(BT27,AQ27)))</f>
        <v>25769.427473133295</v>
      </c>
      <c r="BV27" s="6">
        <f>IF(BV$3=$BQ$3,$G27+AR27,IF(VLOOKUP($D27,'LGE Retirements'!$A$4:$C$49,3,FALSE)='LGE Meters Schedule'!BV$3,'LGE Meters Schedule'!BU27+AR27-$F27,SUM(BU27,AR27)))</f>
        <v>25841.006090133294</v>
      </c>
      <c r="BW27" s="6">
        <f>IF(BW$3=$BQ$3,$G27+AS27,IF(VLOOKUP($D27,'LGE Retirements'!$A$4:$C$49,3,FALSE)='LGE Meters Schedule'!BW$3,'LGE Meters Schedule'!BV27+AS27-$F27,SUM(BV27,AS27)))</f>
        <v>25912.584707133294</v>
      </c>
      <c r="BX27" s="6">
        <f>IF(BX$3=$BQ$3,$G27+AT27,IF(VLOOKUP($D27,'LGE Retirements'!$A$4:$C$49,3,FALSE)='LGE Meters Schedule'!BX$3,'LGE Meters Schedule'!BW27+AT27-$F27,SUM(BW27,AT27)))</f>
        <v>25984.163324133293</v>
      </c>
      <c r="BY27" s="6">
        <f>IF(BY$3=$BQ$3,$G27+AU27,IF(VLOOKUP($D27,'LGE Retirements'!$A$4:$C$49,3,FALSE)='LGE Meters Schedule'!BY$3,'LGE Meters Schedule'!BX27+AU27-$F27,SUM(BX27,AU27)))</f>
        <v>26055.741941133292</v>
      </c>
      <c r="BZ27" s="6">
        <f>IF(BZ$3=$BQ$3,$G27+AV27,IF(VLOOKUP($D27,'LGE Retirements'!$A$4:$C$49,3,FALSE)='LGE Meters Schedule'!BZ$3,'LGE Meters Schedule'!BY27+AV27-$F27,SUM(BY27,AV27)))</f>
        <v>26127.320558133291</v>
      </c>
      <c r="CA27" s="6">
        <f>IF(CA$3=$BQ$3,$G27+AW27,IF(VLOOKUP($D27,'LGE Retirements'!$A$4:$C$49,3,FALSE)='LGE Meters Schedule'!CA$3,'LGE Meters Schedule'!BZ27+AW27-$F27,SUM(BZ27,AW27)))</f>
        <v>26198.899175133291</v>
      </c>
      <c r="CB27" s="6">
        <f>IF(CB$3=$BQ$3,$G27+AX27,IF(VLOOKUP($D27,'LGE Retirements'!$A$4:$C$49,3,FALSE)='LGE Meters Schedule'!CB$3,'LGE Meters Schedule'!CA27+AX27-$F27,SUM(CA27,AX27)))</f>
        <v>26267.234743873978</v>
      </c>
      <c r="CC27" s="6">
        <f>IF(CC$3=$BQ$3,$G27+AY27,IF(VLOOKUP($D27,'LGE Retirements'!$A$4:$C$49,3,FALSE)='LGE Meters Schedule'!CC$3,'LGE Meters Schedule'!CB27+AY27-$F27,SUM(CB27,AY27)))</f>
        <v>26335.570312614665</v>
      </c>
      <c r="CD27" s="6">
        <f>IF(CD$3=$BQ$3,$G27+AZ27,IF(VLOOKUP($D27,'LGE Retirements'!$A$4:$C$49,3,FALSE)='LGE Meters Schedule'!CD$3,'LGE Meters Schedule'!CC27+AZ27-$F27,SUM(CC27,AZ27)))</f>
        <v>-3046.1319030149898</v>
      </c>
      <c r="CE27" s="6">
        <f>IF(CE$3=$BQ$3,$G27+BA27,IF(VLOOKUP($D27,'LGE Retirements'!$A$4:$C$49,3,FALSE)='LGE Meters Schedule'!CE$3,'LGE Meters Schedule'!CD27+BA27-$F27,SUM(CD27,BA27)))</f>
        <v>-3046.1319030149898</v>
      </c>
      <c r="CF27" s="6">
        <f>IF(CF$3=$BQ$3,$G27+BB27,IF(VLOOKUP($D27,'LGE Retirements'!$A$4:$C$49,3,FALSE)='LGE Meters Schedule'!CF$3,'LGE Meters Schedule'!CE27+BB27-$F27,SUM(CE27,BB27)))</f>
        <v>-3046.1319030149898</v>
      </c>
      <c r="CG27" s="6">
        <f>IF(CG$3=$BQ$3,$G27+BC27,IF(VLOOKUP($D27,'LGE Retirements'!$A$4:$C$49,3,FALSE)='LGE Meters Schedule'!CG$3,'LGE Meters Schedule'!CF27+BC27-$F27,SUM(CF27,BC27)))</f>
        <v>-3046.1319030149898</v>
      </c>
      <c r="CH27" s="6">
        <f>IF(CH$3=$BQ$3,$G27+BD27,IF(VLOOKUP($D27,'LGE Retirements'!$A$4:$C$49,3,FALSE)='LGE Meters Schedule'!CH$3,'LGE Meters Schedule'!CG27+BD27-$F27,SUM(CG27,BD27)))</f>
        <v>-3046.1319030149898</v>
      </c>
      <c r="CI27" s="6">
        <f>IF(CI$3=$BQ$3,$G27+BE27,IF(VLOOKUP($D27,'LGE Retirements'!$A$4:$C$49,3,FALSE)='LGE Meters Schedule'!CI$3,'LGE Meters Schedule'!CH27+BE27-$F27,SUM(CH27,BE27)))</f>
        <v>-3046.1319030149898</v>
      </c>
      <c r="CJ27" s="6">
        <f>IF(CJ$3=$BQ$3,$G27+BF27,IF(VLOOKUP($D27,'LGE Retirements'!$A$4:$C$49,3,FALSE)='LGE Meters Schedule'!CJ$3,'LGE Meters Schedule'!CI27+BF27-$F27,SUM(CI27,BF27)))</f>
        <v>-3046.1319030149898</v>
      </c>
      <c r="CK27" s="6">
        <f>IF(CK$3=$BQ$3,$G27+BG27,IF(VLOOKUP($D27,'LGE Retirements'!$A$4:$C$49,3,FALSE)='LGE Meters Schedule'!CK$3,'LGE Meters Schedule'!CJ27+BG27-$F27,SUM(CJ27,BG27)))</f>
        <v>-3046.1319030149898</v>
      </c>
      <c r="CL27" s="6">
        <f>IF(CL$3=$BQ$3,$G27+BH27,IF(VLOOKUP($D27,'LGE Retirements'!$A$4:$C$49,3,FALSE)='LGE Meters Schedule'!CL$3,'LGE Meters Schedule'!CK27+BH27-$F27,SUM(CK27,BH27)))</f>
        <v>-3046.1319030149898</v>
      </c>
      <c r="CM27" s="6">
        <f>IF(CM$3=$BQ$3,$G27+BI27,IF(VLOOKUP($D27,'LGE Retirements'!$A$4:$C$49,3,FALSE)='LGE Meters Schedule'!CM$3,'LGE Meters Schedule'!CL27+BI27-$F27,SUM(CL27,BI27)))</f>
        <v>-3046.1319030149898</v>
      </c>
      <c r="CN27" s="6">
        <f>IF(CN$3=$BQ$3,$G27+BJ27,IF(VLOOKUP($D27,'LGE Retirements'!$A$4:$C$49,3,FALSE)='LGE Meters Schedule'!CN$3,'LGE Meters Schedule'!CM27+BJ27-$F27,SUM(CM27,BJ27)))</f>
        <v>-3046.1319030149898</v>
      </c>
      <c r="CO27" s="6">
        <f>IF(CO$3=$BQ$3,$G27+BK27,IF(VLOOKUP($D27,'LGE Retirements'!$A$4:$C$49,3,FALSE)='LGE Meters Schedule'!CO$3,'LGE Meters Schedule'!CN27+BK27-$F27,SUM(CN27,BK27)))</f>
        <v>-3046.1319030149898</v>
      </c>
      <c r="CP27" s="6">
        <f>IF(CP$3=$BQ$3,$G27+BL27,IF(VLOOKUP($D27,'LGE Retirements'!$A$4:$C$49,3,FALSE)='LGE Meters Schedule'!CP$3,'LGE Meters Schedule'!CO27+BL27-$F27,SUM(CO27,BL27)))</f>
        <v>-3046.1319030149898</v>
      </c>
      <c r="CQ27" s="6">
        <f>IF(CQ$3=$BQ$3,$G27+BM27,IF(VLOOKUP($D27,'LGE Retirements'!$A$4:$C$49,3,FALSE)='LGE Meters Schedule'!CQ$3,'LGE Meters Schedule'!CP27+BM27-$F27,SUM(CP27,BM27)))</f>
        <v>-3046.1319030149898</v>
      </c>
      <c r="CR27" s="6">
        <f>IF(CR$3=$BQ$3,$G27+BN27,IF(VLOOKUP($D27,'LGE Retirements'!$A$4:$C$49,3,FALSE)='LGE Meters Schedule'!CR$3,'LGE Meters Schedule'!CQ27+BN27-$F27,SUM(CQ27,BN27)))</f>
        <v>-3046.1319030149898</v>
      </c>
      <c r="CS27" s="6">
        <f>IF(CS$3=$BQ$3,$G27+BO27,IF(VLOOKUP($D27,'LGE Retirements'!$A$4:$C$49,3,FALSE)='LGE Meters Schedule'!CS$3,'LGE Meters Schedule'!CR27+BO27-$F27,SUM(CR27,BO27)))</f>
        <v>-3046.1319030149898</v>
      </c>
      <c r="CT27" s="6">
        <f>IF(CT$3=$BQ$3,$G27,IF(VLOOKUP($D27,'LGE Retirements'!$A$4:$C$49,3,FALSE)='LGE Meters Schedule'!CT$3,'LGE Meters Schedule'!CS27-$F27,SUM(CS27)))</f>
        <v>-3046.1319030149898</v>
      </c>
      <c r="CU27" s="6">
        <f>IF(CU$3=$BQ$3,$G27,IF(VLOOKUP($D27,'LGE Retirements'!$A$4:$C$49,3,FALSE)='LGE Meters Schedule'!CU$3,'LGE Meters Schedule'!CT27-$F27,SUM(CT27)))</f>
        <v>-3046.1319030149898</v>
      </c>
      <c r="CV27" s="6">
        <f>IF(CV$3=$BQ$3,$G27,IF(VLOOKUP($D27,'LGE Retirements'!$A$4:$C$49,3,FALSE)='LGE Meters Schedule'!CV$3,'LGE Meters Schedule'!CU27-$F27,SUM(CU27)))</f>
        <v>-3046.1319030149898</v>
      </c>
      <c r="CW27" s="6">
        <f>IF(CW$3=$BQ$3,$G27,IF(VLOOKUP($D27,'LGE Retirements'!$A$4:$C$49,3,FALSE)='LGE Meters Schedule'!CW$3,'LGE Meters Schedule'!CV27-$F27,SUM(CV27)))</f>
        <v>-3046.1319030149898</v>
      </c>
      <c r="CX27" s="6">
        <f>IF(CX$3=$BQ$3,$G27,IF(VLOOKUP($D27,'LGE Retirements'!$A$4:$C$49,3,FALSE)='LGE Meters Schedule'!CX$3,'LGE Meters Schedule'!CW27-$F27,SUM(CW27)))</f>
        <v>-3046.1319030149898</v>
      </c>
      <c r="CY27" s="6">
        <f>IF(CY$3=$BQ$3,$G27,IF(VLOOKUP($D27,'LGE Retirements'!$A$4:$C$49,3,FALSE)='LGE Meters Schedule'!CY$3,'LGE Meters Schedule'!CX27-$F27,SUM(CX27)))</f>
        <v>-3046.1319030149898</v>
      </c>
      <c r="CZ27" s="6">
        <f>IF(CZ$3=$BQ$3,$G27,IF(VLOOKUP($D27,'LGE Retirements'!$A$4:$C$49,3,FALSE)='LGE Meters Schedule'!CZ$3,'LGE Meters Schedule'!CY27-$F27,SUM(CY27)))</f>
        <v>-3046.1319030149898</v>
      </c>
      <c r="DA27" s="6">
        <f>IF(DA$3=$BQ$3,$G27,IF(VLOOKUP($D27,'LGE Retirements'!$A$4:$C$49,3,FALSE)='LGE Meters Schedule'!DA$3,'LGE Meters Schedule'!CZ27-$F27,SUM(CZ27)))</f>
        <v>-3046.1319030149898</v>
      </c>
      <c r="DB27" s="6">
        <f>IF(DB$3=$BQ$3,$G27,IF(VLOOKUP($D27,'LGE Retirements'!$A$4:$C$49,3,FALSE)='LGE Meters Schedule'!DB$3,'LGE Meters Schedule'!DA27-$F27,SUM(DA27)))</f>
        <v>-3046.1319030149898</v>
      </c>
      <c r="DC27" s="6">
        <f>IF(DC$3=$BQ$3,$G27,IF(VLOOKUP($D27,'LGE Retirements'!$A$4:$C$49,3,FALSE)='LGE Meters Schedule'!DC$3,'LGE Meters Schedule'!DB27-$F27,SUM(DB27)))</f>
        <v>-3046.1319030149898</v>
      </c>
      <c r="DD27" s="6">
        <f>IF(DD$3=$BQ$3,$G27,IF(VLOOKUP($D27,'LGE Retirements'!$A$4:$C$49,3,FALSE)='LGE Meters Schedule'!DD$3,'LGE Meters Schedule'!DC27-$F27,SUM(DC27)))</f>
        <v>-3046.1319030149898</v>
      </c>
      <c r="DE27" s="6">
        <f>IF(DE$3=$BQ$3,$G27,IF(VLOOKUP($D27,'LGE Retirements'!$A$4:$C$49,3,FALSE)='LGE Meters Schedule'!DE$3,'LGE Meters Schedule'!DD27-$F27,SUM(DD27)))</f>
        <v>-3046.1319030149898</v>
      </c>
      <c r="DG27" s="8">
        <f t="shared" si="0"/>
        <v>3932.7569948667006</v>
      </c>
      <c r="DH27" s="8">
        <f t="shared" si="1"/>
        <v>3861.1783778667013</v>
      </c>
      <c r="DI27" s="8">
        <f t="shared" si="2"/>
        <v>3789.5997608667021</v>
      </c>
      <c r="DJ27" s="8">
        <f t="shared" si="3"/>
        <v>3718.0211438667029</v>
      </c>
      <c r="DK27" s="8">
        <f t="shared" si="4"/>
        <v>3646.4425268667037</v>
      </c>
      <c r="DL27" s="8">
        <f t="shared" si="5"/>
        <v>3574.8639098667045</v>
      </c>
      <c r="DM27" s="8">
        <f t="shared" si="6"/>
        <v>3503.2852928667053</v>
      </c>
      <c r="DN27" s="8">
        <f t="shared" si="7"/>
        <v>3431.7066758667061</v>
      </c>
      <c r="DO27" s="8">
        <f t="shared" si="8"/>
        <v>3360.1280588667069</v>
      </c>
      <c r="DP27" s="8">
        <f t="shared" si="9"/>
        <v>3288.5494418667076</v>
      </c>
      <c r="DQ27" s="8">
        <f t="shared" si="10"/>
        <v>3216.9708248667084</v>
      </c>
      <c r="DR27" s="8">
        <f t="shared" si="11"/>
        <v>3148.635256126021</v>
      </c>
      <c r="DS27" s="8">
        <f t="shared" si="12"/>
        <v>3080.2996873853335</v>
      </c>
      <c r="DT27" s="8">
        <f t="shared" si="13"/>
        <v>3046.1319030149898</v>
      </c>
      <c r="DU27" s="8">
        <f t="shared" si="14"/>
        <v>3046.1319030149898</v>
      </c>
      <c r="DV27" s="8">
        <f t="shared" si="15"/>
        <v>3046.1319030149898</v>
      </c>
      <c r="DW27" s="8">
        <f t="shared" si="16"/>
        <v>3046.1319030149898</v>
      </c>
      <c r="DX27" s="8">
        <f t="shared" si="17"/>
        <v>3046.1319030149898</v>
      </c>
      <c r="DY27" s="8">
        <f t="shared" si="18"/>
        <v>3046.1319030149898</v>
      </c>
      <c r="DZ27" s="8">
        <f t="shared" si="19"/>
        <v>3046.1319030149898</v>
      </c>
      <c r="EA27" s="8">
        <f t="shared" si="20"/>
        <v>3046.1319030149898</v>
      </c>
      <c r="EB27" s="8">
        <f t="shared" si="21"/>
        <v>3046.1319030149898</v>
      </c>
      <c r="EC27" s="8">
        <f t="shared" si="22"/>
        <v>3046.1319030149898</v>
      </c>
      <c r="ED27" s="8">
        <f t="shared" si="23"/>
        <v>3046.1319030149898</v>
      </c>
      <c r="EE27" s="8">
        <f t="shared" si="24"/>
        <v>3046.1319030149898</v>
      </c>
      <c r="EF27" s="8">
        <f t="shared" si="25"/>
        <v>3046.1319030149898</v>
      </c>
      <c r="EG27" s="8">
        <f t="shared" si="26"/>
        <v>3046.1319030149898</v>
      </c>
      <c r="EH27" s="8">
        <f t="shared" si="27"/>
        <v>3046.1319030149898</v>
      </c>
      <c r="EI27" s="8">
        <f t="shared" si="28"/>
        <v>3046.1319030149898</v>
      </c>
      <c r="EJ27" s="8">
        <f t="shared" si="30"/>
        <v>3046.1319030149898</v>
      </c>
      <c r="EK27" s="8">
        <f t="shared" si="31"/>
        <v>3046.1319030149898</v>
      </c>
      <c r="EL27" s="8">
        <f t="shared" si="32"/>
        <v>3046.1319030149898</v>
      </c>
      <c r="EM27" s="8">
        <f t="shared" si="33"/>
        <v>3046.1319030149898</v>
      </c>
      <c r="EN27" s="8">
        <f t="shared" si="34"/>
        <v>3046.1319030149898</v>
      </c>
      <c r="EO27" s="8">
        <f t="shared" si="35"/>
        <v>3046.1319030149898</v>
      </c>
      <c r="EP27" s="8">
        <f t="shared" si="36"/>
        <v>3046.1319030149898</v>
      </c>
      <c r="EQ27" s="8">
        <f t="shared" si="37"/>
        <v>3046.1319030149898</v>
      </c>
      <c r="ER27" s="8">
        <f t="shared" si="38"/>
        <v>3046.1319030149898</v>
      </c>
      <c r="ES27" s="8">
        <f t="shared" si="39"/>
        <v>3046.1319030149898</v>
      </c>
      <c r="ET27" s="8">
        <f t="shared" si="40"/>
        <v>3046.1319030149898</v>
      </c>
      <c r="EU27" s="8">
        <f t="shared" si="41"/>
        <v>3046.1319030149898</v>
      </c>
    </row>
    <row r="28" spans="1:151" x14ac:dyDescent="0.25">
      <c r="A28" s="4" t="s">
        <v>33</v>
      </c>
      <c r="B28" s="4" t="s">
        <v>2</v>
      </c>
      <c r="C28" s="4" t="s">
        <v>4</v>
      </c>
      <c r="D28" s="7">
        <v>1985</v>
      </c>
      <c r="E28" s="24">
        <f>IFERROR(VLOOKUP(D28,'LGE Retirements'!$A$4:$C$49,3,FALSE),"N/A")</f>
        <v>43009</v>
      </c>
      <c r="F28" s="5">
        <v>295977.45</v>
      </c>
      <c r="G28" s="5">
        <v>252239.91804543399</v>
      </c>
      <c r="H28" s="5"/>
      <c r="I28" s="6">
        <f>IF(I$3=$I$3,F28,IF(VLOOKUP($D28,'LGE Retirements'!$A$4:$C$49,3,FALSE)='LGE Meters Schedule'!I$3,'LGE Meters Schedule'!G28-'LGE Meters Schedule'!$F28,G28))</f>
        <v>295977.45</v>
      </c>
      <c r="J28" s="6">
        <f>IF(J$3=$I$3,G28,IF(VLOOKUP($D28,'LGE Retirements'!$A$4:$C$49,3,FALSE)='LGE Meters Schedule'!J$3,'LGE Meters Schedule'!I28-'LGE Meters Schedule'!$F28,I28))</f>
        <v>295977.45</v>
      </c>
      <c r="K28" s="6">
        <f>IF(K$3=$I$3,I28,IF(VLOOKUP($D28,'LGE Retirements'!$A$4:$C$49,3,FALSE)='LGE Meters Schedule'!K$3,'LGE Meters Schedule'!J28-'LGE Meters Schedule'!$F28,J28))</f>
        <v>295977.45</v>
      </c>
      <c r="L28" s="6">
        <f>IF(L$3=$I$3,J28,IF(VLOOKUP($D28,'LGE Retirements'!$A$4:$C$49,3,FALSE)='LGE Meters Schedule'!L$3,'LGE Meters Schedule'!K28-'LGE Meters Schedule'!$F28,K28))</f>
        <v>295977.45</v>
      </c>
      <c r="M28" s="6">
        <f>IF(M$3=$I$3,K28,IF(VLOOKUP($D28,'LGE Retirements'!$A$4:$C$49,3,FALSE)='LGE Meters Schedule'!M$3,'LGE Meters Schedule'!L28-'LGE Meters Schedule'!$F28,L28))</f>
        <v>295977.45</v>
      </c>
      <c r="N28" s="6">
        <f>IF(N$3=$I$3,L28,IF(VLOOKUP($D28,'LGE Retirements'!$A$4:$C$49,3,FALSE)='LGE Meters Schedule'!N$3,'LGE Meters Schedule'!M28-'LGE Meters Schedule'!$F28,M28))</f>
        <v>295977.45</v>
      </c>
      <c r="O28" s="6">
        <f>IF(O$3=$I$3,M28,IF(VLOOKUP($D28,'LGE Retirements'!$A$4:$C$49,3,FALSE)='LGE Meters Schedule'!O$3,'LGE Meters Schedule'!N28-'LGE Meters Schedule'!$F28,N28))</f>
        <v>295977.45</v>
      </c>
      <c r="P28" s="6">
        <f>IF(P$3=$I$3,N28,IF(VLOOKUP($D28,'LGE Retirements'!$A$4:$C$49,3,FALSE)='LGE Meters Schedule'!P$3,'LGE Meters Schedule'!O28-'LGE Meters Schedule'!$F28,O28))</f>
        <v>295977.45</v>
      </c>
      <c r="Q28" s="6">
        <f>IF(Q$3=$I$3,O28,IF(VLOOKUP($D28,'LGE Retirements'!$A$4:$C$49,3,FALSE)='LGE Meters Schedule'!Q$3,'LGE Meters Schedule'!P28-'LGE Meters Schedule'!$F28,P28))</f>
        <v>295977.45</v>
      </c>
      <c r="R28" s="6">
        <f>IF(R$3=$I$3,P28,IF(VLOOKUP($D28,'LGE Retirements'!$A$4:$C$49,3,FALSE)='LGE Meters Schedule'!R$3,'LGE Meters Schedule'!Q28-'LGE Meters Schedule'!$F28,Q28))</f>
        <v>295977.45</v>
      </c>
      <c r="S28" s="6">
        <f>IF(S$3=$I$3,Q28,IF(VLOOKUP($D28,'LGE Retirements'!$A$4:$C$49,3,FALSE)='LGE Meters Schedule'!S$3,'LGE Meters Schedule'!R28-'LGE Meters Schedule'!$F28,R28))</f>
        <v>295977.45</v>
      </c>
      <c r="T28" s="6">
        <f>IF(T$3=$I$3,R28,IF(VLOOKUP($D28,'LGE Retirements'!$A$4:$C$49,3,FALSE)='LGE Meters Schedule'!T$3,'LGE Meters Schedule'!S28-'LGE Meters Schedule'!$F28,S28))</f>
        <v>295977.45</v>
      </c>
      <c r="U28" s="6">
        <f>IF(U$3=$I$3,S28,IF(VLOOKUP($D28,'LGE Retirements'!$A$4:$C$49,3,FALSE)='LGE Meters Schedule'!U$3,'LGE Meters Schedule'!T28-'LGE Meters Schedule'!$F28,T28))</f>
        <v>295977.45</v>
      </c>
      <c r="V28" s="6">
        <f>IF(V$3=$I$3,T28,IF(VLOOKUP($D28,'LGE Retirements'!$A$4:$C$49,3,FALSE)='LGE Meters Schedule'!V$3,'LGE Meters Schedule'!U28-'LGE Meters Schedule'!$F28,U28))</f>
        <v>295977.45</v>
      </c>
      <c r="W28" s="6">
        <f>IF(W$3=$I$3,U28,IF(VLOOKUP($D28,'LGE Retirements'!$A$4:$C$49,3,FALSE)='LGE Meters Schedule'!W$3,'LGE Meters Schedule'!V28-'LGE Meters Schedule'!$F28,V28))</f>
        <v>0</v>
      </c>
      <c r="X28" s="6">
        <f>IF(X$3=$I$3,V28,IF(VLOOKUP($D28,'LGE Retirements'!$A$4:$C$49,3,FALSE)='LGE Meters Schedule'!X$3,'LGE Meters Schedule'!W28-'LGE Meters Schedule'!$F28,W28))</f>
        <v>0</v>
      </c>
      <c r="Y28" s="6">
        <f>IF(Y$3=$I$3,W28,IF(VLOOKUP($D28,'LGE Retirements'!$A$4:$C$49,3,FALSE)='LGE Meters Schedule'!Y$3,'LGE Meters Schedule'!X28-'LGE Meters Schedule'!$F28,X28))</f>
        <v>0</v>
      </c>
      <c r="Z28" s="6">
        <f>IF(Z$3=$I$3,X28,IF(VLOOKUP($D28,'LGE Retirements'!$A$4:$C$49,3,FALSE)='LGE Meters Schedule'!Z$3,'LGE Meters Schedule'!Y28-'LGE Meters Schedule'!$F28,Y28))</f>
        <v>0</v>
      </c>
      <c r="AA28" s="6">
        <f>IF(AA$3=$I$3,Y28,IF(VLOOKUP($D28,'LGE Retirements'!$A$4:$C$49,3,FALSE)='LGE Meters Schedule'!AA$3,'LGE Meters Schedule'!Z28-'LGE Meters Schedule'!$F28,Z28))</f>
        <v>0</v>
      </c>
      <c r="AB28" s="6">
        <f>IF(AB$3=$I$3,Z28,IF(VLOOKUP($D28,'LGE Retirements'!$A$4:$C$49,3,FALSE)='LGE Meters Schedule'!AB$3,'LGE Meters Schedule'!AA28-'LGE Meters Schedule'!$F28,AA28))</f>
        <v>0</v>
      </c>
      <c r="AC28" s="6">
        <f>IF(AC$3=$I$3,AA28,IF(VLOOKUP($D28,'LGE Retirements'!$A$4:$C$49,3,FALSE)='LGE Meters Schedule'!AC$3,'LGE Meters Schedule'!AB28-'LGE Meters Schedule'!$F28,AB28))</f>
        <v>0</v>
      </c>
      <c r="AD28" s="6">
        <f>IF(AD$3=$I$3,AB28,IF(VLOOKUP($D28,'LGE Retirements'!$A$4:$C$49,3,FALSE)='LGE Meters Schedule'!AD$3,'LGE Meters Schedule'!AC28-'LGE Meters Schedule'!$F28,AC28))</f>
        <v>0</v>
      </c>
      <c r="AE28" s="6">
        <f>IF(AE$3=$I$3,AC28,IF(VLOOKUP($D28,'LGE Retirements'!$A$4:$C$49,3,FALSE)='LGE Meters Schedule'!AE$3,'LGE Meters Schedule'!AD28-'LGE Meters Schedule'!$F28,AD28))</f>
        <v>0</v>
      </c>
      <c r="AF28" s="6">
        <f>IF(AF$3=$I$3,AD28,IF(VLOOKUP($D28,'LGE Retirements'!$A$4:$C$49,3,FALSE)='LGE Meters Schedule'!AF$3,'LGE Meters Schedule'!AE28-'LGE Meters Schedule'!$F28,AE28))</f>
        <v>0</v>
      </c>
      <c r="AG28" s="6">
        <f>IF(AG$3=$I$3,AE28,IF(VLOOKUP($D28,'LGE Retirements'!$A$4:$C$49,3,FALSE)='LGE Meters Schedule'!AG$3,'LGE Meters Schedule'!AF28-'LGE Meters Schedule'!$F28,AF28))</f>
        <v>0</v>
      </c>
      <c r="AH28" s="6">
        <f>IF(AH$3=$I$3,AF28,IF(VLOOKUP($D28,'LGE Retirements'!$A$4:$C$49,3,FALSE)='LGE Meters Schedule'!AH$3,'LGE Meters Schedule'!AG28-'LGE Meters Schedule'!$F28,AG28))</f>
        <v>0</v>
      </c>
      <c r="AI28" s="6">
        <f>IF(AI$3=$I$3,AG28,IF(VLOOKUP($D28,'LGE Retirements'!$A$4:$C$49,3,FALSE)='LGE Meters Schedule'!AI$3,'LGE Meters Schedule'!AH28-'LGE Meters Schedule'!$F28,AH28))</f>
        <v>0</v>
      </c>
      <c r="AJ28" s="6">
        <f>IF(AJ$3=$I$3,AH28,IF(VLOOKUP($D28,'LGE Retirements'!$A$4:$C$49,3,FALSE)='LGE Meters Schedule'!AJ$3,'LGE Meters Schedule'!AI28-'LGE Meters Schedule'!$F28,AI28))</f>
        <v>0</v>
      </c>
      <c r="AK28" s="6">
        <f>IF(AK$3=$I$3,AI28,IF(VLOOKUP($D28,'LGE Retirements'!$A$4:$C$49,3,FALSE)='LGE Meters Schedule'!AK$3,'LGE Meters Schedule'!AJ28-'LGE Meters Schedule'!$F28,AJ28))</f>
        <v>0</v>
      </c>
      <c r="AL28" s="6"/>
      <c r="AM28" s="21">
        <f>IF(AM$3&lt;'Depr. Rate'!$B$1,('Depr. Rate'!$B$3*'LGE Meters Schedule'!I28)/12,IF(I28=0,H28/2*'Depr. Rate'!$C$3/12,('Depr. Rate'!$C$3*'LGE Meters Schedule'!I28)/12))</f>
        <v>720.21179500000005</v>
      </c>
      <c r="AN28" s="21">
        <f>IF(AN$3&lt;'Depr. Rate'!$B$1,('Depr. Rate'!$B$3*'LGE Meters Schedule'!J28)/12,IF(J28=0,I28/2*'Depr. Rate'!$C$3/12,('Depr. Rate'!$C$3*'LGE Meters Schedule'!J28)/12))</f>
        <v>720.21179500000005</v>
      </c>
      <c r="AO28" s="21">
        <f>IF(AO$3&lt;'Depr. Rate'!$B$1,('Depr. Rate'!$B$3*'LGE Meters Schedule'!K28)/12,IF(K28=0,J28/2*'Depr. Rate'!$C$3/12,('Depr. Rate'!$C$3*'LGE Meters Schedule'!K28)/12))</f>
        <v>720.21179500000005</v>
      </c>
      <c r="AP28" s="21">
        <f>IF(AP$3&lt;'Depr. Rate'!$B$1,('Depr. Rate'!$B$3*'LGE Meters Schedule'!L28)/12,IF(L28=0,K28/2*'Depr. Rate'!$C$3/12,('Depr. Rate'!$C$3*'LGE Meters Schedule'!L28)/12))</f>
        <v>720.21179500000005</v>
      </c>
      <c r="AQ28" s="21">
        <f>IF(AQ$3&lt;'Depr. Rate'!$B$1,('Depr. Rate'!$B$3*'LGE Meters Schedule'!M28)/12,IF(M28=0,L28/2*'Depr. Rate'!$C$3/12,('Depr. Rate'!$C$3*'LGE Meters Schedule'!M28)/12))</f>
        <v>720.21179500000005</v>
      </c>
      <c r="AR28" s="21">
        <f>IF(AR$3&lt;'Depr. Rate'!$B$1,('Depr. Rate'!$B$3*'LGE Meters Schedule'!N28)/12,IF(N28=0,M28/2*'Depr. Rate'!$C$3/12,('Depr. Rate'!$C$3*'LGE Meters Schedule'!N28)/12))</f>
        <v>720.21179500000005</v>
      </c>
      <c r="AS28" s="21">
        <f>IF(AS$3&lt;'Depr. Rate'!$B$1,('Depr. Rate'!$B$3*'LGE Meters Schedule'!O28)/12,IF(O28=0,N28/2*'Depr. Rate'!$C$3/12,('Depr. Rate'!$C$3*'LGE Meters Schedule'!O28)/12))</f>
        <v>720.21179500000005</v>
      </c>
      <c r="AT28" s="21">
        <f>IF(AT$3&lt;'Depr. Rate'!$B$1,('Depr. Rate'!$B$3*'LGE Meters Schedule'!P28)/12,IF(P28=0,O28/2*'Depr. Rate'!$C$3/12,('Depr. Rate'!$C$3*'LGE Meters Schedule'!P28)/12))</f>
        <v>720.21179500000005</v>
      </c>
      <c r="AU28" s="21">
        <f>IF(AU$3&lt;'Depr. Rate'!$B$1,('Depr. Rate'!$B$3*'LGE Meters Schedule'!Q28)/12,IF(Q28=0,P28/2*'Depr. Rate'!$C$3/12,('Depr. Rate'!$C$3*'LGE Meters Schedule'!Q28)/12))</f>
        <v>720.21179500000005</v>
      </c>
      <c r="AV28" s="21">
        <f>IF(AV$3&lt;'Depr. Rate'!$B$1,('Depr. Rate'!$B$3*'LGE Meters Schedule'!R28)/12,IF(R28=0,Q28/2*'Depr. Rate'!$C$3/12,('Depr. Rate'!$C$3*'LGE Meters Schedule'!R28)/12))</f>
        <v>720.21179500000005</v>
      </c>
      <c r="AW28" s="21">
        <f>IF(AW$3&lt;'Depr. Rate'!$B$1,('Depr. Rate'!$B$3*'LGE Meters Schedule'!S28)/12,IF(S28=0,R28/2*'Depr. Rate'!$C$3/12,('Depr. Rate'!$C$3*'LGE Meters Schedule'!S28)/12))</f>
        <v>720.21179500000005</v>
      </c>
      <c r="AX28" s="21">
        <f>IF(AX$3&lt;'Depr. Rate'!$B$1,('Depr. Rate'!$B$3*'LGE Meters Schedule'!T28)/12,IF(T28=0,S28/2*'Depr. Rate'!$C$3/12,('Depr. Rate'!$C$3*'LGE Meters Schedule'!T28)/12))</f>
        <v>687.58079839788059</v>
      </c>
      <c r="AY28" s="21">
        <f>IF(AY$3&lt;'Depr. Rate'!$B$1,('Depr. Rate'!$B$3*'LGE Meters Schedule'!U28)/12,IF(U28=0,T28/2*'Depr. Rate'!$C$3/12,('Depr. Rate'!$C$3*'LGE Meters Schedule'!U28)/12))</f>
        <v>687.58079839788059</v>
      </c>
      <c r="AZ28" s="21">
        <f>IF(AZ$3&lt;'Depr. Rate'!$B$1,('Depr. Rate'!$B$3*'LGE Meters Schedule'!V28)/12,IF(V28=0,U28/2*'Depr. Rate'!$C$3/12,('Depr. Rate'!$C$3*'LGE Meters Schedule'!V28)/12))</f>
        <v>687.58079839788059</v>
      </c>
      <c r="BA28" s="21">
        <f>IF(BA$3&lt;'Depr. Rate'!$B$1,('Depr. Rate'!$B$3*'LGE Meters Schedule'!W28)/12,IF(W28=0,V28/2*'Depr. Rate'!$C$3/12,('Depr. Rate'!$C$3*'LGE Meters Schedule'!W28)/12))</f>
        <v>343.79039919894029</v>
      </c>
      <c r="BB28" s="21">
        <f>IF(BB$3&lt;'Depr. Rate'!$B$1,('Depr. Rate'!$B$3*'LGE Meters Schedule'!X28)/12,IF(X28=0,W28/2*'Depr. Rate'!$C$3/12,('Depr. Rate'!$C$3*'LGE Meters Schedule'!X28)/12))</f>
        <v>0</v>
      </c>
      <c r="BC28" s="21">
        <f>IF(BC$3&lt;'Depr. Rate'!$B$1,('Depr. Rate'!$B$3*'LGE Meters Schedule'!Y28)/12,IF(Y28=0,X28/2*'Depr. Rate'!$C$3/12,('Depr. Rate'!$C$3*'LGE Meters Schedule'!Y28)/12))</f>
        <v>0</v>
      </c>
      <c r="BD28" s="21">
        <f>IF(BD$3&lt;'Depr. Rate'!$B$1,('Depr. Rate'!$B$3*'LGE Meters Schedule'!Z28)/12,IF(Z28=0,Y28/2*'Depr. Rate'!$C$3/12,('Depr. Rate'!$C$3*'LGE Meters Schedule'!Z28)/12))</f>
        <v>0</v>
      </c>
      <c r="BE28" s="21">
        <f>IF(BE$3&lt;'Depr. Rate'!$B$1,('Depr. Rate'!$B$3*'LGE Meters Schedule'!AA28)/12,IF(AA28=0,Z28/2*'Depr. Rate'!$C$3/12,('Depr. Rate'!$C$3*'LGE Meters Schedule'!AA28)/12))</f>
        <v>0</v>
      </c>
      <c r="BF28" s="21">
        <f>IF(BF$3&lt;'Depr. Rate'!$B$1,('Depr. Rate'!$B$3*'LGE Meters Schedule'!AB28)/12,IF(AB28=0,AA28/2*'Depr. Rate'!$C$3/12,('Depr. Rate'!$C$3*'LGE Meters Schedule'!AB28)/12))</f>
        <v>0</v>
      </c>
      <c r="BG28" s="21">
        <f>IF(BG$3&lt;'Depr. Rate'!$B$1,('Depr. Rate'!$B$3*'LGE Meters Schedule'!AC28)/12,IF(AC28=0,AB28/2*'Depr. Rate'!$C$3/12,('Depr. Rate'!$C$3*'LGE Meters Schedule'!AC28)/12))</f>
        <v>0</v>
      </c>
      <c r="BH28" s="21">
        <f>IF(BH$3&lt;'Depr. Rate'!$B$1,('Depr. Rate'!$B$3*'LGE Meters Schedule'!AD28)/12,IF(AD28=0,AC28/2*'Depr. Rate'!$C$3/12,('Depr. Rate'!$C$3*'LGE Meters Schedule'!AD28)/12))</f>
        <v>0</v>
      </c>
      <c r="BI28" s="21">
        <f>IF(BI$3&lt;'Depr. Rate'!$B$1,('Depr. Rate'!$B$3*'LGE Meters Schedule'!AE28)/12,IF(AE28=0,AD28/2*'Depr. Rate'!$C$3/12,('Depr. Rate'!$C$3*'LGE Meters Schedule'!AE28)/12))</f>
        <v>0</v>
      </c>
      <c r="BJ28" s="21">
        <f>IF(BJ$3&lt;'Depr. Rate'!$B$1,('Depr. Rate'!$B$3*'LGE Meters Schedule'!AF28)/12,IF(AF28=0,AE28/2*'Depr. Rate'!$C$3/12,('Depr. Rate'!$C$3*'LGE Meters Schedule'!AF28)/12))</f>
        <v>0</v>
      </c>
      <c r="BK28" s="21">
        <f>IF(BK$3&lt;'Depr. Rate'!$B$1,('Depr. Rate'!$B$3*'LGE Meters Schedule'!AG28)/12,IF(AG28=0,AF28/2*'Depr. Rate'!$C$3/12,('Depr. Rate'!$C$3*'LGE Meters Schedule'!AG28)/12))</f>
        <v>0</v>
      </c>
      <c r="BL28" s="21">
        <f>IF(BL$3&lt;'Depr. Rate'!$B$1,('Depr. Rate'!$B$3*'LGE Meters Schedule'!AH28)/12,IF(AH28=0,AG28/2*'Depr. Rate'!$C$3/12,('Depr. Rate'!$C$3*'LGE Meters Schedule'!AH28)/12))</f>
        <v>0</v>
      </c>
      <c r="BM28" s="21">
        <f>IF(BM$3&lt;'Depr. Rate'!$B$1,('Depr. Rate'!$B$3*'LGE Meters Schedule'!AI28)/12,IF(AI28=0,AH28/2*'Depr. Rate'!$C$3/12,('Depr. Rate'!$C$3*'LGE Meters Schedule'!AI28)/12))</f>
        <v>0</v>
      </c>
      <c r="BN28" s="21">
        <f>IF(BN$3&lt;'Depr. Rate'!$B$1,('Depr. Rate'!$B$3*'LGE Meters Schedule'!AJ28)/12,IF(AJ28=0,AI28/2*'Depr. Rate'!$C$3/12,('Depr. Rate'!$C$3*'LGE Meters Schedule'!AJ28)/12))</f>
        <v>0</v>
      </c>
      <c r="BO28" s="21">
        <f>IF(BO$3&lt;'Depr. Rate'!$B$1,('Depr. Rate'!$B$3*'LGE Meters Schedule'!AK28)/12,IF(AK28=0,AJ28/2*'Depr. Rate'!$C$3/12,('Depr. Rate'!$C$3*'LGE Meters Schedule'!AK28)/12))</f>
        <v>0</v>
      </c>
      <c r="BQ28" s="6">
        <f>IF(BQ$3=$BQ$3,$G28+AM28,IF(VLOOKUP($D28,'LGE Retirements'!$A$4:$C$49,3,FALSE)='LGE Meters Schedule'!BQ$3,'LGE Meters Schedule'!BP28+AM28-$F28,SUM(BP28,AM28)))</f>
        <v>252960.12984043401</v>
      </c>
      <c r="BR28" s="6">
        <f>IF(BR$3=$BQ$3,$G28+AN28,IF(VLOOKUP($D28,'LGE Retirements'!$A$4:$C$49,3,FALSE)='LGE Meters Schedule'!BR$3,'LGE Meters Schedule'!BQ28+AN28-$F28,SUM(BQ28,AN28)))</f>
        <v>253680.34163543402</v>
      </c>
      <c r="BS28" s="6">
        <f>IF(BS$3=$BQ$3,$G28+AO28,IF(VLOOKUP($D28,'LGE Retirements'!$A$4:$C$49,3,FALSE)='LGE Meters Schedule'!BS$3,'LGE Meters Schedule'!BR28+AO28-$F28,SUM(BR28,AO28)))</f>
        <v>254400.55343043403</v>
      </c>
      <c r="BT28" s="6">
        <f>IF(BT$3=$BQ$3,$G28+AP28,IF(VLOOKUP($D28,'LGE Retirements'!$A$4:$C$49,3,FALSE)='LGE Meters Schedule'!BT$3,'LGE Meters Schedule'!BS28+AP28-$F28,SUM(BS28,AP28)))</f>
        <v>255120.76522543404</v>
      </c>
      <c r="BU28" s="6">
        <f>IF(BU$3=$BQ$3,$G28+AQ28,IF(VLOOKUP($D28,'LGE Retirements'!$A$4:$C$49,3,FALSE)='LGE Meters Schedule'!BU$3,'LGE Meters Schedule'!BT28+AQ28-$F28,SUM(BT28,AQ28)))</f>
        <v>255840.97702043405</v>
      </c>
      <c r="BV28" s="6">
        <f>IF(BV$3=$BQ$3,$G28+AR28,IF(VLOOKUP($D28,'LGE Retirements'!$A$4:$C$49,3,FALSE)='LGE Meters Schedule'!BV$3,'LGE Meters Schedule'!BU28+AR28-$F28,SUM(BU28,AR28)))</f>
        <v>256561.18881543406</v>
      </c>
      <c r="BW28" s="6">
        <f>IF(BW$3=$BQ$3,$G28+AS28,IF(VLOOKUP($D28,'LGE Retirements'!$A$4:$C$49,3,FALSE)='LGE Meters Schedule'!BW$3,'LGE Meters Schedule'!BV28+AS28-$F28,SUM(BV28,AS28)))</f>
        <v>257281.40061043407</v>
      </c>
      <c r="BX28" s="6">
        <f>IF(BX$3=$BQ$3,$G28+AT28,IF(VLOOKUP($D28,'LGE Retirements'!$A$4:$C$49,3,FALSE)='LGE Meters Schedule'!BX$3,'LGE Meters Schedule'!BW28+AT28-$F28,SUM(BW28,AT28)))</f>
        <v>258001.61240543408</v>
      </c>
      <c r="BY28" s="6">
        <f>IF(BY$3=$BQ$3,$G28+AU28,IF(VLOOKUP($D28,'LGE Retirements'!$A$4:$C$49,3,FALSE)='LGE Meters Schedule'!BY$3,'LGE Meters Schedule'!BX28+AU28-$F28,SUM(BX28,AU28)))</f>
        <v>258721.82420043409</v>
      </c>
      <c r="BZ28" s="6">
        <f>IF(BZ$3=$BQ$3,$G28+AV28,IF(VLOOKUP($D28,'LGE Retirements'!$A$4:$C$49,3,FALSE)='LGE Meters Schedule'!BZ$3,'LGE Meters Schedule'!BY28+AV28-$F28,SUM(BY28,AV28)))</f>
        <v>259442.0359954341</v>
      </c>
      <c r="CA28" s="6">
        <f>IF(CA$3=$BQ$3,$G28+AW28,IF(VLOOKUP($D28,'LGE Retirements'!$A$4:$C$49,3,FALSE)='LGE Meters Schedule'!CA$3,'LGE Meters Schedule'!BZ28+AW28-$F28,SUM(BZ28,AW28)))</f>
        <v>260162.24779043411</v>
      </c>
      <c r="CB28" s="6">
        <f>IF(CB$3=$BQ$3,$G28+AX28,IF(VLOOKUP($D28,'LGE Retirements'!$A$4:$C$49,3,FALSE)='LGE Meters Schedule'!CB$3,'LGE Meters Schedule'!CA28+AX28-$F28,SUM(CA28,AX28)))</f>
        <v>260849.828588832</v>
      </c>
      <c r="CC28" s="6">
        <f>IF(CC$3=$BQ$3,$G28+AY28,IF(VLOOKUP($D28,'LGE Retirements'!$A$4:$C$49,3,FALSE)='LGE Meters Schedule'!CC$3,'LGE Meters Schedule'!CB28+AY28-$F28,SUM(CB28,AY28)))</f>
        <v>261537.40938722988</v>
      </c>
      <c r="CD28" s="6">
        <f>IF(CD$3=$BQ$3,$G28+AZ28,IF(VLOOKUP($D28,'LGE Retirements'!$A$4:$C$49,3,FALSE)='LGE Meters Schedule'!CD$3,'LGE Meters Schedule'!CC28+AZ28-$F28,SUM(CC28,AZ28)))</f>
        <v>262224.99018562777</v>
      </c>
      <c r="CE28" s="6">
        <f>IF(CE$3=$BQ$3,$G28+BA28,IF(VLOOKUP($D28,'LGE Retirements'!$A$4:$C$49,3,FALSE)='LGE Meters Schedule'!CE$3,'LGE Meters Schedule'!CD28+BA28-$F28,SUM(CD28,BA28)))</f>
        <v>-33408.669415173295</v>
      </c>
      <c r="CF28" s="6">
        <f>IF(CF$3=$BQ$3,$G28+BB28,IF(VLOOKUP($D28,'LGE Retirements'!$A$4:$C$49,3,FALSE)='LGE Meters Schedule'!CF$3,'LGE Meters Schedule'!CE28+BB28-$F28,SUM(CE28,BB28)))</f>
        <v>-33408.669415173295</v>
      </c>
      <c r="CG28" s="6">
        <f>IF(CG$3=$BQ$3,$G28+BC28,IF(VLOOKUP($D28,'LGE Retirements'!$A$4:$C$49,3,FALSE)='LGE Meters Schedule'!CG$3,'LGE Meters Schedule'!CF28+BC28-$F28,SUM(CF28,BC28)))</f>
        <v>-33408.669415173295</v>
      </c>
      <c r="CH28" s="6">
        <f>IF(CH$3=$BQ$3,$G28+BD28,IF(VLOOKUP($D28,'LGE Retirements'!$A$4:$C$49,3,FALSE)='LGE Meters Schedule'!CH$3,'LGE Meters Schedule'!CG28+BD28-$F28,SUM(CG28,BD28)))</f>
        <v>-33408.669415173295</v>
      </c>
      <c r="CI28" s="6">
        <f>IF(CI$3=$BQ$3,$G28+BE28,IF(VLOOKUP($D28,'LGE Retirements'!$A$4:$C$49,3,FALSE)='LGE Meters Schedule'!CI$3,'LGE Meters Schedule'!CH28+BE28-$F28,SUM(CH28,BE28)))</f>
        <v>-33408.669415173295</v>
      </c>
      <c r="CJ28" s="6">
        <f>IF(CJ$3=$BQ$3,$G28+BF28,IF(VLOOKUP($D28,'LGE Retirements'!$A$4:$C$49,3,FALSE)='LGE Meters Schedule'!CJ$3,'LGE Meters Schedule'!CI28+BF28-$F28,SUM(CI28,BF28)))</f>
        <v>-33408.669415173295</v>
      </c>
      <c r="CK28" s="6">
        <f>IF(CK$3=$BQ$3,$G28+BG28,IF(VLOOKUP($D28,'LGE Retirements'!$A$4:$C$49,3,FALSE)='LGE Meters Schedule'!CK$3,'LGE Meters Schedule'!CJ28+BG28-$F28,SUM(CJ28,BG28)))</f>
        <v>-33408.669415173295</v>
      </c>
      <c r="CL28" s="6">
        <f>IF(CL$3=$BQ$3,$G28+BH28,IF(VLOOKUP($D28,'LGE Retirements'!$A$4:$C$49,3,FALSE)='LGE Meters Schedule'!CL$3,'LGE Meters Schedule'!CK28+BH28-$F28,SUM(CK28,BH28)))</f>
        <v>-33408.669415173295</v>
      </c>
      <c r="CM28" s="6">
        <f>IF(CM$3=$BQ$3,$G28+BI28,IF(VLOOKUP($D28,'LGE Retirements'!$A$4:$C$49,3,FALSE)='LGE Meters Schedule'!CM$3,'LGE Meters Schedule'!CL28+BI28-$F28,SUM(CL28,BI28)))</f>
        <v>-33408.669415173295</v>
      </c>
      <c r="CN28" s="6">
        <f>IF(CN$3=$BQ$3,$G28+BJ28,IF(VLOOKUP($D28,'LGE Retirements'!$A$4:$C$49,3,FALSE)='LGE Meters Schedule'!CN$3,'LGE Meters Schedule'!CM28+BJ28-$F28,SUM(CM28,BJ28)))</f>
        <v>-33408.669415173295</v>
      </c>
      <c r="CO28" s="6">
        <f>IF(CO$3=$BQ$3,$G28+BK28,IF(VLOOKUP($D28,'LGE Retirements'!$A$4:$C$49,3,FALSE)='LGE Meters Schedule'!CO$3,'LGE Meters Schedule'!CN28+BK28-$F28,SUM(CN28,BK28)))</f>
        <v>-33408.669415173295</v>
      </c>
      <c r="CP28" s="6">
        <f>IF(CP$3=$BQ$3,$G28+BL28,IF(VLOOKUP($D28,'LGE Retirements'!$A$4:$C$49,3,FALSE)='LGE Meters Schedule'!CP$3,'LGE Meters Schedule'!CO28+BL28-$F28,SUM(CO28,BL28)))</f>
        <v>-33408.669415173295</v>
      </c>
      <c r="CQ28" s="6">
        <f>IF(CQ$3=$BQ$3,$G28+BM28,IF(VLOOKUP($D28,'LGE Retirements'!$A$4:$C$49,3,FALSE)='LGE Meters Schedule'!CQ$3,'LGE Meters Schedule'!CP28+BM28-$F28,SUM(CP28,BM28)))</f>
        <v>-33408.669415173295</v>
      </c>
      <c r="CR28" s="6">
        <f>IF(CR$3=$BQ$3,$G28+BN28,IF(VLOOKUP($D28,'LGE Retirements'!$A$4:$C$49,3,FALSE)='LGE Meters Schedule'!CR$3,'LGE Meters Schedule'!CQ28+BN28-$F28,SUM(CQ28,BN28)))</f>
        <v>-33408.669415173295</v>
      </c>
      <c r="CS28" s="6">
        <f>IF(CS$3=$BQ$3,$G28+BO28,IF(VLOOKUP($D28,'LGE Retirements'!$A$4:$C$49,3,FALSE)='LGE Meters Schedule'!CS$3,'LGE Meters Schedule'!CR28+BO28-$F28,SUM(CR28,BO28)))</f>
        <v>-33408.669415173295</v>
      </c>
      <c r="CT28" s="6">
        <f>IF(CT$3=$BQ$3,$G28,IF(VLOOKUP($D28,'LGE Retirements'!$A$4:$C$49,3,FALSE)='LGE Meters Schedule'!CT$3,'LGE Meters Schedule'!CS28-$F28,SUM(CS28)))</f>
        <v>-33408.669415173295</v>
      </c>
      <c r="CU28" s="6">
        <f>IF(CU$3=$BQ$3,$G28,IF(VLOOKUP($D28,'LGE Retirements'!$A$4:$C$49,3,FALSE)='LGE Meters Schedule'!CU$3,'LGE Meters Schedule'!CT28-$F28,SUM(CT28)))</f>
        <v>-33408.669415173295</v>
      </c>
      <c r="CV28" s="6">
        <f>IF(CV$3=$BQ$3,$G28,IF(VLOOKUP($D28,'LGE Retirements'!$A$4:$C$49,3,FALSE)='LGE Meters Schedule'!CV$3,'LGE Meters Schedule'!CU28-$F28,SUM(CU28)))</f>
        <v>-33408.669415173295</v>
      </c>
      <c r="CW28" s="6">
        <f>IF(CW$3=$BQ$3,$G28,IF(VLOOKUP($D28,'LGE Retirements'!$A$4:$C$49,3,FALSE)='LGE Meters Schedule'!CW$3,'LGE Meters Schedule'!CV28-$F28,SUM(CV28)))</f>
        <v>-33408.669415173295</v>
      </c>
      <c r="CX28" s="6">
        <f>IF(CX$3=$BQ$3,$G28,IF(VLOOKUP($D28,'LGE Retirements'!$A$4:$C$49,3,FALSE)='LGE Meters Schedule'!CX$3,'LGE Meters Schedule'!CW28-$F28,SUM(CW28)))</f>
        <v>-33408.669415173295</v>
      </c>
      <c r="CY28" s="6">
        <f>IF(CY$3=$BQ$3,$G28,IF(VLOOKUP($D28,'LGE Retirements'!$A$4:$C$49,3,FALSE)='LGE Meters Schedule'!CY$3,'LGE Meters Schedule'!CX28-$F28,SUM(CX28)))</f>
        <v>-33408.669415173295</v>
      </c>
      <c r="CZ28" s="6">
        <f>IF(CZ$3=$BQ$3,$G28,IF(VLOOKUP($D28,'LGE Retirements'!$A$4:$C$49,3,FALSE)='LGE Meters Schedule'!CZ$3,'LGE Meters Schedule'!CY28-$F28,SUM(CY28)))</f>
        <v>-33408.669415173295</v>
      </c>
      <c r="DA28" s="6">
        <f>IF(DA$3=$BQ$3,$G28,IF(VLOOKUP($D28,'LGE Retirements'!$A$4:$C$49,3,FALSE)='LGE Meters Schedule'!DA$3,'LGE Meters Schedule'!CZ28-$F28,SUM(CZ28)))</f>
        <v>-33408.669415173295</v>
      </c>
      <c r="DB28" s="6">
        <f>IF(DB$3=$BQ$3,$G28,IF(VLOOKUP($D28,'LGE Retirements'!$A$4:$C$49,3,FALSE)='LGE Meters Schedule'!DB$3,'LGE Meters Schedule'!DA28-$F28,SUM(DA28)))</f>
        <v>-33408.669415173295</v>
      </c>
      <c r="DC28" s="6">
        <f>IF(DC$3=$BQ$3,$G28,IF(VLOOKUP($D28,'LGE Retirements'!$A$4:$C$49,3,FALSE)='LGE Meters Schedule'!DC$3,'LGE Meters Schedule'!DB28-$F28,SUM(DB28)))</f>
        <v>-33408.669415173295</v>
      </c>
      <c r="DD28" s="6">
        <f>IF(DD$3=$BQ$3,$G28,IF(VLOOKUP($D28,'LGE Retirements'!$A$4:$C$49,3,FALSE)='LGE Meters Schedule'!DD$3,'LGE Meters Schedule'!DC28-$F28,SUM(DC28)))</f>
        <v>-33408.669415173295</v>
      </c>
      <c r="DE28" s="6">
        <f>IF(DE$3=$BQ$3,$G28,IF(VLOOKUP($D28,'LGE Retirements'!$A$4:$C$49,3,FALSE)='LGE Meters Schedule'!DE$3,'LGE Meters Schedule'!DD28-$F28,SUM(DD28)))</f>
        <v>-33408.669415173295</v>
      </c>
      <c r="DG28" s="8">
        <f t="shared" si="0"/>
        <v>43017.320159566007</v>
      </c>
      <c r="DH28" s="8">
        <f t="shared" si="1"/>
        <v>42297.108364565996</v>
      </c>
      <c r="DI28" s="8">
        <f t="shared" si="2"/>
        <v>41576.896569565986</v>
      </c>
      <c r="DJ28" s="8">
        <f t="shared" si="3"/>
        <v>40856.684774565976</v>
      </c>
      <c r="DK28" s="8">
        <f t="shared" si="4"/>
        <v>40136.472979565966</v>
      </c>
      <c r="DL28" s="8">
        <f t="shared" si="5"/>
        <v>39416.261184565956</v>
      </c>
      <c r="DM28" s="8">
        <f t="shared" si="6"/>
        <v>38696.049389565946</v>
      </c>
      <c r="DN28" s="8">
        <f t="shared" si="7"/>
        <v>37975.837594565935</v>
      </c>
      <c r="DO28" s="8">
        <f t="shared" si="8"/>
        <v>37255.625799565925</v>
      </c>
      <c r="DP28" s="8">
        <f t="shared" si="9"/>
        <v>36535.414004565915</v>
      </c>
      <c r="DQ28" s="8">
        <f t="shared" si="10"/>
        <v>35815.202209565905</v>
      </c>
      <c r="DR28" s="8">
        <f t="shared" si="11"/>
        <v>35127.621411168016</v>
      </c>
      <c r="DS28" s="8">
        <f t="shared" si="12"/>
        <v>34440.040612770128</v>
      </c>
      <c r="DT28" s="8">
        <f t="shared" si="13"/>
        <v>33752.45981437224</v>
      </c>
      <c r="DU28" s="8">
        <f t="shared" si="14"/>
        <v>33408.669415173295</v>
      </c>
      <c r="DV28" s="8">
        <f t="shared" si="15"/>
        <v>33408.669415173295</v>
      </c>
      <c r="DW28" s="8">
        <f t="shared" si="16"/>
        <v>33408.669415173295</v>
      </c>
      <c r="DX28" s="8">
        <f t="shared" si="17"/>
        <v>33408.669415173295</v>
      </c>
      <c r="DY28" s="8">
        <f t="shared" si="18"/>
        <v>33408.669415173295</v>
      </c>
      <c r="DZ28" s="8">
        <f t="shared" si="19"/>
        <v>33408.669415173295</v>
      </c>
      <c r="EA28" s="8">
        <f t="shared" si="20"/>
        <v>33408.669415173295</v>
      </c>
      <c r="EB28" s="8">
        <f t="shared" si="21"/>
        <v>33408.669415173295</v>
      </c>
      <c r="EC28" s="8">
        <f t="shared" si="22"/>
        <v>33408.669415173295</v>
      </c>
      <c r="ED28" s="8">
        <f t="shared" si="23"/>
        <v>33408.669415173295</v>
      </c>
      <c r="EE28" s="8">
        <f t="shared" si="24"/>
        <v>33408.669415173295</v>
      </c>
      <c r="EF28" s="8">
        <f t="shared" si="25"/>
        <v>33408.669415173295</v>
      </c>
      <c r="EG28" s="8">
        <f t="shared" si="26"/>
        <v>33408.669415173295</v>
      </c>
      <c r="EH28" s="8">
        <f t="shared" si="27"/>
        <v>33408.669415173295</v>
      </c>
      <c r="EI28" s="8">
        <f t="shared" si="28"/>
        <v>33408.669415173295</v>
      </c>
      <c r="EJ28" s="8">
        <f t="shared" si="30"/>
        <v>33408.669415173295</v>
      </c>
      <c r="EK28" s="8">
        <f t="shared" si="31"/>
        <v>33408.669415173295</v>
      </c>
      <c r="EL28" s="8">
        <f t="shared" si="32"/>
        <v>33408.669415173295</v>
      </c>
      <c r="EM28" s="8">
        <f t="shared" si="33"/>
        <v>33408.669415173295</v>
      </c>
      <c r="EN28" s="8">
        <f t="shared" si="34"/>
        <v>33408.669415173295</v>
      </c>
      <c r="EO28" s="8">
        <f t="shared" si="35"/>
        <v>33408.669415173295</v>
      </c>
      <c r="EP28" s="8">
        <f t="shared" si="36"/>
        <v>33408.669415173295</v>
      </c>
      <c r="EQ28" s="8">
        <f t="shared" si="37"/>
        <v>33408.669415173295</v>
      </c>
      <c r="ER28" s="8">
        <f t="shared" si="38"/>
        <v>33408.669415173295</v>
      </c>
      <c r="ES28" s="8">
        <f t="shared" si="39"/>
        <v>33408.669415173295</v>
      </c>
      <c r="ET28" s="8">
        <f t="shared" si="40"/>
        <v>33408.669415173295</v>
      </c>
      <c r="EU28" s="8">
        <f t="shared" si="41"/>
        <v>33408.669415173295</v>
      </c>
    </row>
    <row r="29" spans="1:151" x14ac:dyDescent="0.25">
      <c r="A29" s="4" t="s">
        <v>33</v>
      </c>
      <c r="B29" s="4" t="s">
        <v>2</v>
      </c>
      <c r="C29" s="4" t="s">
        <v>5</v>
      </c>
      <c r="D29" s="7">
        <v>1985</v>
      </c>
      <c r="E29" s="24">
        <f>IFERROR(VLOOKUP(D29,'LGE Retirements'!$A$4:$C$49,3,FALSE),"N/A")</f>
        <v>43009</v>
      </c>
      <c r="F29" s="5">
        <v>58287.39</v>
      </c>
      <c r="G29" s="5">
        <v>49674.0764429259</v>
      </c>
      <c r="H29" s="5"/>
      <c r="I29" s="6">
        <f>IF(I$3=$I$3,F29,IF(VLOOKUP($D29,'LGE Retirements'!$A$4:$C$49,3,FALSE)='LGE Meters Schedule'!I$3,'LGE Meters Schedule'!G29-'LGE Meters Schedule'!$F29,G29))</f>
        <v>58287.39</v>
      </c>
      <c r="J29" s="6">
        <f>IF(J$3=$I$3,G29,IF(VLOOKUP($D29,'LGE Retirements'!$A$4:$C$49,3,FALSE)='LGE Meters Schedule'!J$3,'LGE Meters Schedule'!I29-'LGE Meters Schedule'!$F29,I29))</f>
        <v>58287.39</v>
      </c>
      <c r="K29" s="6">
        <f>IF(K$3=$I$3,I29,IF(VLOOKUP($D29,'LGE Retirements'!$A$4:$C$49,3,FALSE)='LGE Meters Schedule'!K$3,'LGE Meters Schedule'!J29-'LGE Meters Schedule'!$F29,J29))</f>
        <v>58287.39</v>
      </c>
      <c r="L29" s="6">
        <f>IF(L$3=$I$3,J29,IF(VLOOKUP($D29,'LGE Retirements'!$A$4:$C$49,3,FALSE)='LGE Meters Schedule'!L$3,'LGE Meters Schedule'!K29-'LGE Meters Schedule'!$F29,K29))</f>
        <v>58287.39</v>
      </c>
      <c r="M29" s="6">
        <f>IF(M$3=$I$3,K29,IF(VLOOKUP($D29,'LGE Retirements'!$A$4:$C$49,3,FALSE)='LGE Meters Schedule'!M$3,'LGE Meters Schedule'!L29-'LGE Meters Schedule'!$F29,L29))</f>
        <v>58287.39</v>
      </c>
      <c r="N29" s="6">
        <f>IF(N$3=$I$3,L29,IF(VLOOKUP($D29,'LGE Retirements'!$A$4:$C$49,3,FALSE)='LGE Meters Schedule'!N$3,'LGE Meters Schedule'!M29-'LGE Meters Schedule'!$F29,M29))</f>
        <v>58287.39</v>
      </c>
      <c r="O29" s="6">
        <f>IF(O$3=$I$3,M29,IF(VLOOKUP($D29,'LGE Retirements'!$A$4:$C$49,3,FALSE)='LGE Meters Schedule'!O$3,'LGE Meters Schedule'!N29-'LGE Meters Schedule'!$F29,N29))</f>
        <v>58287.39</v>
      </c>
      <c r="P29" s="6">
        <f>IF(P$3=$I$3,N29,IF(VLOOKUP($D29,'LGE Retirements'!$A$4:$C$49,3,FALSE)='LGE Meters Schedule'!P$3,'LGE Meters Schedule'!O29-'LGE Meters Schedule'!$F29,O29))</f>
        <v>58287.39</v>
      </c>
      <c r="Q29" s="6">
        <f>IF(Q$3=$I$3,O29,IF(VLOOKUP($D29,'LGE Retirements'!$A$4:$C$49,3,FALSE)='LGE Meters Schedule'!Q$3,'LGE Meters Schedule'!P29-'LGE Meters Schedule'!$F29,P29))</f>
        <v>58287.39</v>
      </c>
      <c r="R29" s="6">
        <f>IF(R$3=$I$3,P29,IF(VLOOKUP($D29,'LGE Retirements'!$A$4:$C$49,3,FALSE)='LGE Meters Schedule'!R$3,'LGE Meters Schedule'!Q29-'LGE Meters Schedule'!$F29,Q29))</f>
        <v>58287.39</v>
      </c>
      <c r="S29" s="6">
        <f>IF(S$3=$I$3,Q29,IF(VLOOKUP($D29,'LGE Retirements'!$A$4:$C$49,3,FALSE)='LGE Meters Schedule'!S$3,'LGE Meters Schedule'!R29-'LGE Meters Schedule'!$F29,R29))</f>
        <v>58287.39</v>
      </c>
      <c r="T29" s="6">
        <f>IF(T$3=$I$3,R29,IF(VLOOKUP($D29,'LGE Retirements'!$A$4:$C$49,3,FALSE)='LGE Meters Schedule'!T$3,'LGE Meters Schedule'!S29-'LGE Meters Schedule'!$F29,S29))</f>
        <v>58287.39</v>
      </c>
      <c r="U29" s="6">
        <f>IF(U$3=$I$3,S29,IF(VLOOKUP($D29,'LGE Retirements'!$A$4:$C$49,3,FALSE)='LGE Meters Schedule'!U$3,'LGE Meters Schedule'!T29-'LGE Meters Schedule'!$F29,T29))</f>
        <v>58287.39</v>
      </c>
      <c r="V29" s="6">
        <f>IF(V$3=$I$3,T29,IF(VLOOKUP($D29,'LGE Retirements'!$A$4:$C$49,3,FALSE)='LGE Meters Schedule'!V$3,'LGE Meters Schedule'!U29-'LGE Meters Schedule'!$F29,U29))</f>
        <v>58287.39</v>
      </c>
      <c r="W29" s="6">
        <f>IF(W$3=$I$3,U29,IF(VLOOKUP($D29,'LGE Retirements'!$A$4:$C$49,3,FALSE)='LGE Meters Schedule'!W$3,'LGE Meters Schedule'!V29-'LGE Meters Schedule'!$F29,V29))</f>
        <v>0</v>
      </c>
      <c r="X29" s="6">
        <f>IF(X$3=$I$3,V29,IF(VLOOKUP($D29,'LGE Retirements'!$A$4:$C$49,3,FALSE)='LGE Meters Schedule'!X$3,'LGE Meters Schedule'!W29-'LGE Meters Schedule'!$F29,W29))</f>
        <v>0</v>
      </c>
      <c r="Y29" s="6">
        <f>IF(Y$3=$I$3,W29,IF(VLOOKUP($D29,'LGE Retirements'!$A$4:$C$49,3,FALSE)='LGE Meters Schedule'!Y$3,'LGE Meters Schedule'!X29-'LGE Meters Schedule'!$F29,X29))</f>
        <v>0</v>
      </c>
      <c r="Z29" s="6">
        <f>IF(Z$3=$I$3,X29,IF(VLOOKUP($D29,'LGE Retirements'!$A$4:$C$49,3,FALSE)='LGE Meters Schedule'!Z$3,'LGE Meters Schedule'!Y29-'LGE Meters Schedule'!$F29,Y29))</f>
        <v>0</v>
      </c>
      <c r="AA29" s="6">
        <f>IF(AA$3=$I$3,Y29,IF(VLOOKUP($D29,'LGE Retirements'!$A$4:$C$49,3,FALSE)='LGE Meters Schedule'!AA$3,'LGE Meters Schedule'!Z29-'LGE Meters Schedule'!$F29,Z29))</f>
        <v>0</v>
      </c>
      <c r="AB29" s="6">
        <f>IF(AB$3=$I$3,Z29,IF(VLOOKUP($D29,'LGE Retirements'!$A$4:$C$49,3,FALSE)='LGE Meters Schedule'!AB$3,'LGE Meters Schedule'!AA29-'LGE Meters Schedule'!$F29,AA29))</f>
        <v>0</v>
      </c>
      <c r="AC29" s="6">
        <f>IF(AC$3=$I$3,AA29,IF(VLOOKUP($D29,'LGE Retirements'!$A$4:$C$49,3,FALSE)='LGE Meters Schedule'!AC$3,'LGE Meters Schedule'!AB29-'LGE Meters Schedule'!$F29,AB29))</f>
        <v>0</v>
      </c>
      <c r="AD29" s="6">
        <f>IF(AD$3=$I$3,AB29,IF(VLOOKUP($D29,'LGE Retirements'!$A$4:$C$49,3,FALSE)='LGE Meters Schedule'!AD$3,'LGE Meters Schedule'!AC29-'LGE Meters Schedule'!$F29,AC29))</f>
        <v>0</v>
      </c>
      <c r="AE29" s="6">
        <f>IF(AE$3=$I$3,AC29,IF(VLOOKUP($D29,'LGE Retirements'!$A$4:$C$49,3,FALSE)='LGE Meters Schedule'!AE$3,'LGE Meters Schedule'!AD29-'LGE Meters Schedule'!$F29,AD29))</f>
        <v>0</v>
      </c>
      <c r="AF29" s="6">
        <f>IF(AF$3=$I$3,AD29,IF(VLOOKUP($D29,'LGE Retirements'!$A$4:$C$49,3,FALSE)='LGE Meters Schedule'!AF$3,'LGE Meters Schedule'!AE29-'LGE Meters Schedule'!$F29,AE29))</f>
        <v>0</v>
      </c>
      <c r="AG29" s="6">
        <f>IF(AG$3=$I$3,AE29,IF(VLOOKUP($D29,'LGE Retirements'!$A$4:$C$49,3,FALSE)='LGE Meters Schedule'!AG$3,'LGE Meters Schedule'!AF29-'LGE Meters Schedule'!$F29,AF29))</f>
        <v>0</v>
      </c>
      <c r="AH29" s="6">
        <f>IF(AH$3=$I$3,AF29,IF(VLOOKUP($D29,'LGE Retirements'!$A$4:$C$49,3,FALSE)='LGE Meters Schedule'!AH$3,'LGE Meters Schedule'!AG29-'LGE Meters Schedule'!$F29,AG29))</f>
        <v>0</v>
      </c>
      <c r="AI29" s="6">
        <f>IF(AI$3=$I$3,AG29,IF(VLOOKUP($D29,'LGE Retirements'!$A$4:$C$49,3,FALSE)='LGE Meters Schedule'!AI$3,'LGE Meters Schedule'!AH29-'LGE Meters Schedule'!$F29,AH29))</f>
        <v>0</v>
      </c>
      <c r="AJ29" s="6">
        <f>IF(AJ$3=$I$3,AH29,IF(VLOOKUP($D29,'LGE Retirements'!$A$4:$C$49,3,FALSE)='LGE Meters Schedule'!AJ$3,'LGE Meters Schedule'!AI29-'LGE Meters Schedule'!$F29,AI29))</f>
        <v>0</v>
      </c>
      <c r="AK29" s="6">
        <f>IF(AK$3=$I$3,AI29,IF(VLOOKUP($D29,'LGE Retirements'!$A$4:$C$49,3,FALSE)='LGE Meters Schedule'!AK$3,'LGE Meters Schedule'!AJ29-'LGE Meters Schedule'!$F29,AJ29))</f>
        <v>0</v>
      </c>
      <c r="AL29" s="6"/>
      <c r="AM29" s="21">
        <f>IF(AM$3&lt;'Depr. Rate'!$B$1,('Depr. Rate'!$B$3*'LGE Meters Schedule'!I29)/12,IF(I29=0,H29/2*'Depr. Rate'!$C$3/12,('Depr. Rate'!$C$3*'LGE Meters Schedule'!I29)/12))</f>
        <v>141.832649</v>
      </c>
      <c r="AN29" s="21">
        <f>IF(AN$3&lt;'Depr. Rate'!$B$1,('Depr. Rate'!$B$3*'LGE Meters Schedule'!J29)/12,IF(J29=0,I29/2*'Depr. Rate'!$C$3/12,('Depr. Rate'!$C$3*'LGE Meters Schedule'!J29)/12))</f>
        <v>141.832649</v>
      </c>
      <c r="AO29" s="21">
        <f>IF(AO$3&lt;'Depr. Rate'!$B$1,('Depr. Rate'!$B$3*'LGE Meters Schedule'!K29)/12,IF(K29=0,J29/2*'Depr. Rate'!$C$3/12,('Depr. Rate'!$C$3*'LGE Meters Schedule'!K29)/12))</f>
        <v>141.832649</v>
      </c>
      <c r="AP29" s="21">
        <f>IF(AP$3&lt;'Depr. Rate'!$B$1,('Depr. Rate'!$B$3*'LGE Meters Schedule'!L29)/12,IF(L29=0,K29/2*'Depr. Rate'!$C$3/12,('Depr. Rate'!$C$3*'LGE Meters Schedule'!L29)/12))</f>
        <v>141.832649</v>
      </c>
      <c r="AQ29" s="21">
        <f>IF(AQ$3&lt;'Depr. Rate'!$B$1,('Depr. Rate'!$B$3*'LGE Meters Schedule'!M29)/12,IF(M29=0,L29/2*'Depr. Rate'!$C$3/12,('Depr. Rate'!$C$3*'LGE Meters Schedule'!M29)/12))</f>
        <v>141.832649</v>
      </c>
      <c r="AR29" s="21">
        <f>IF(AR$3&lt;'Depr. Rate'!$B$1,('Depr. Rate'!$B$3*'LGE Meters Schedule'!N29)/12,IF(N29=0,M29/2*'Depr. Rate'!$C$3/12,('Depr. Rate'!$C$3*'LGE Meters Schedule'!N29)/12))</f>
        <v>141.832649</v>
      </c>
      <c r="AS29" s="21">
        <f>IF(AS$3&lt;'Depr. Rate'!$B$1,('Depr. Rate'!$B$3*'LGE Meters Schedule'!O29)/12,IF(O29=0,N29/2*'Depr. Rate'!$C$3/12,('Depr. Rate'!$C$3*'LGE Meters Schedule'!O29)/12))</f>
        <v>141.832649</v>
      </c>
      <c r="AT29" s="21">
        <f>IF(AT$3&lt;'Depr. Rate'!$B$1,('Depr. Rate'!$B$3*'LGE Meters Schedule'!P29)/12,IF(P29=0,O29/2*'Depr. Rate'!$C$3/12,('Depr. Rate'!$C$3*'LGE Meters Schedule'!P29)/12))</f>
        <v>141.832649</v>
      </c>
      <c r="AU29" s="21">
        <f>IF(AU$3&lt;'Depr. Rate'!$B$1,('Depr. Rate'!$B$3*'LGE Meters Schedule'!Q29)/12,IF(Q29=0,P29/2*'Depr. Rate'!$C$3/12,('Depr. Rate'!$C$3*'LGE Meters Schedule'!Q29)/12))</f>
        <v>141.832649</v>
      </c>
      <c r="AV29" s="21">
        <f>IF(AV$3&lt;'Depr. Rate'!$B$1,('Depr. Rate'!$B$3*'LGE Meters Schedule'!R29)/12,IF(R29=0,Q29/2*'Depr. Rate'!$C$3/12,('Depr. Rate'!$C$3*'LGE Meters Schedule'!R29)/12))</f>
        <v>141.832649</v>
      </c>
      <c r="AW29" s="21">
        <f>IF(AW$3&lt;'Depr. Rate'!$B$1,('Depr. Rate'!$B$3*'LGE Meters Schedule'!S29)/12,IF(S29=0,R29/2*'Depr. Rate'!$C$3/12,('Depr. Rate'!$C$3*'LGE Meters Schedule'!S29)/12))</f>
        <v>141.832649</v>
      </c>
      <c r="AX29" s="21">
        <f>IF(AX$3&lt;'Depr. Rate'!$B$1,('Depr. Rate'!$B$3*'LGE Meters Schedule'!T29)/12,IF(T29=0,S29/2*'Depr. Rate'!$C$3/12,('Depr. Rate'!$C$3*'LGE Meters Schedule'!T29)/12))</f>
        <v>135.40656611754926</v>
      </c>
      <c r="AY29" s="21">
        <f>IF(AY$3&lt;'Depr. Rate'!$B$1,('Depr. Rate'!$B$3*'LGE Meters Schedule'!U29)/12,IF(U29=0,T29/2*'Depr. Rate'!$C$3/12,('Depr. Rate'!$C$3*'LGE Meters Schedule'!U29)/12))</f>
        <v>135.40656611754926</v>
      </c>
      <c r="AZ29" s="21">
        <f>IF(AZ$3&lt;'Depr. Rate'!$B$1,('Depr. Rate'!$B$3*'LGE Meters Schedule'!V29)/12,IF(V29=0,U29/2*'Depr. Rate'!$C$3/12,('Depr. Rate'!$C$3*'LGE Meters Schedule'!V29)/12))</f>
        <v>135.40656611754926</v>
      </c>
      <c r="BA29" s="21">
        <f>IF(BA$3&lt;'Depr. Rate'!$B$1,('Depr. Rate'!$B$3*'LGE Meters Schedule'!W29)/12,IF(W29=0,V29/2*'Depr. Rate'!$C$3/12,('Depr. Rate'!$C$3*'LGE Meters Schedule'!W29)/12))</f>
        <v>67.70328305877463</v>
      </c>
      <c r="BB29" s="21">
        <f>IF(BB$3&lt;'Depr. Rate'!$B$1,('Depr. Rate'!$B$3*'LGE Meters Schedule'!X29)/12,IF(X29=0,W29/2*'Depr. Rate'!$C$3/12,('Depr. Rate'!$C$3*'LGE Meters Schedule'!X29)/12))</f>
        <v>0</v>
      </c>
      <c r="BC29" s="21">
        <f>IF(BC$3&lt;'Depr. Rate'!$B$1,('Depr. Rate'!$B$3*'LGE Meters Schedule'!Y29)/12,IF(Y29=0,X29/2*'Depr. Rate'!$C$3/12,('Depr. Rate'!$C$3*'LGE Meters Schedule'!Y29)/12))</f>
        <v>0</v>
      </c>
      <c r="BD29" s="21">
        <f>IF(BD$3&lt;'Depr. Rate'!$B$1,('Depr. Rate'!$B$3*'LGE Meters Schedule'!Z29)/12,IF(Z29=0,Y29/2*'Depr. Rate'!$C$3/12,('Depr. Rate'!$C$3*'LGE Meters Schedule'!Z29)/12))</f>
        <v>0</v>
      </c>
      <c r="BE29" s="21">
        <f>IF(BE$3&lt;'Depr. Rate'!$B$1,('Depr. Rate'!$B$3*'LGE Meters Schedule'!AA29)/12,IF(AA29=0,Z29/2*'Depr. Rate'!$C$3/12,('Depr. Rate'!$C$3*'LGE Meters Schedule'!AA29)/12))</f>
        <v>0</v>
      </c>
      <c r="BF29" s="21">
        <f>IF(BF$3&lt;'Depr. Rate'!$B$1,('Depr. Rate'!$B$3*'LGE Meters Schedule'!AB29)/12,IF(AB29=0,AA29/2*'Depr. Rate'!$C$3/12,('Depr. Rate'!$C$3*'LGE Meters Schedule'!AB29)/12))</f>
        <v>0</v>
      </c>
      <c r="BG29" s="21">
        <f>IF(BG$3&lt;'Depr. Rate'!$B$1,('Depr. Rate'!$B$3*'LGE Meters Schedule'!AC29)/12,IF(AC29=0,AB29/2*'Depr. Rate'!$C$3/12,('Depr. Rate'!$C$3*'LGE Meters Schedule'!AC29)/12))</f>
        <v>0</v>
      </c>
      <c r="BH29" s="21">
        <f>IF(BH$3&lt;'Depr. Rate'!$B$1,('Depr. Rate'!$B$3*'LGE Meters Schedule'!AD29)/12,IF(AD29=0,AC29/2*'Depr. Rate'!$C$3/12,('Depr. Rate'!$C$3*'LGE Meters Schedule'!AD29)/12))</f>
        <v>0</v>
      </c>
      <c r="BI29" s="21">
        <f>IF(BI$3&lt;'Depr. Rate'!$B$1,('Depr. Rate'!$B$3*'LGE Meters Schedule'!AE29)/12,IF(AE29=0,AD29/2*'Depr. Rate'!$C$3/12,('Depr. Rate'!$C$3*'LGE Meters Schedule'!AE29)/12))</f>
        <v>0</v>
      </c>
      <c r="BJ29" s="21">
        <f>IF(BJ$3&lt;'Depr. Rate'!$B$1,('Depr. Rate'!$B$3*'LGE Meters Schedule'!AF29)/12,IF(AF29=0,AE29/2*'Depr. Rate'!$C$3/12,('Depr. Rate'!$C$3*'LGE Meters Schedule'!AF29)/12))</f>
        <v>0</v>
      </c>
      <c r="BK29" s="21">
        <f>IF(BK$3&lt;'Depr. Rate'!$B$1,('Depr. Rate'!$B$3*'LGE Meters Schedule'!AG29)/12,IF(AG29=0,AF29/2*'Depr. Rate'!$C$3/12,('Depr. Rate'!$C$3*'LGE Meters Schedule'!AG29)/12))</f>
        <v>0</v>
      </c>
      <c r="BL29" s="21">
        <f>IF(BL$3&lt;'Depr. Rate'!$B$1,('Depr. Rate'!$B$3*'LGE Meters Schedule'!AH29)/12,IF(AH29=0,AG29/2*'Depr. Rate'!$C$3/12,('Depr. Rate'!$C$3*'LGE Meters Schedule'!AH29)/12))</f>
        <v>0</v>
      </c>
      <c r="BM29" s="21">
        <f>IF(BM$3&lt;'Depr. Rate'!$B$1,('Depr. Rate'!$B$3*'LGE Meters Schedule'!AI29)/12,IF(AI29=0,AH29/2*'Depr. Rate'!$C$3/12,('Depr. Rate'!$C$3*'LGE Meters Schedule'!AI29)/12))</f>
        <v>0</v>
      </c>
      <c r="BN29" s="21">
        <f>IF(BN$3&lt;'Depr. Rate'!$B$1,('Depr. Rate'!$B$3*'LGE Meters Schedule'!AJ29)/12,IF(AJ29=0,AI29/2*'Depr. Rate'!$C$3/12,('Depr. Rate'!$C$3*'LGE Meters Schedule'!AJ29)/12))</f>
        <v>0</v>
      </c>
      <c r="BO29" s="21">
        <f>IF(BO$3&lt;'Depr. Rate'!$B$1,('Depr. Rate'!$B$3*'LGE Meters Schedule'!AK29)/12,IF(AK29=0,AJ29/2*'Depr. Rate'!$C$3/12,('Depr. Rate'!$C$3*'LGE Meters Schedule'!AK29)/12))</f>
        <v>0</v>
      </c>
      <c r="BQ29" s="6">
        <f>IF(BQ$3=$BQ$3,$G29+AM29,IF(VLOOKUP($D29,'LGE Retirements'!$A$4:$C$49,3,FALSE)='LGE Meters Schedule'!BQ$3,'LGE Meters Schedule'!BP29+AM29-$F29,SUM(BP29,AM29)))</f>
        <v>49815.909091925903</v>
      </c>
      <c r="BR29" s="6">
        <f>IF(BR$3=$BQ$3,$G29+AN29,IF(VLOOKUP($D29,'LGE Retirements'!$A$4:$C$49,3,FALSE)='LGE Meters Schedule'!BR$3,'LGE Meters Schedule'!BQ29+AN29-$F29,SUM(BQ29,AN29)))</f>
        <v>49957.741740925907</v>
      </c>
      <c r="BS29" s="6">
        <f>IF(BS$3=$BQ$3,$G29+AO29,IF(VLOOKUP($D29,'LGE Retirements'!$A$4:$C$49,3,FALSE)='LGE Meters Schedule'!BS$3,'LGE Meters Schedule'!BR29+AO29-$F29,SUM(BR29,AO29)))</f>
        <v>50099.574389925911</v>
      </c>
      <c r="BT29" s="6">
        <f>IF(BT$3=$BQ$3,$G29+AP29,IF(VLOOKUP($D29,'LGE Retirements'!$A$4:$C$49,3,FALSE)='LGE Meters Schedule'!BT$3,'LGE Meters Schedule'!BS29+AP29-$F29,SUM(BS29,AP29)))</f>
        <v>50241.407038925914</v>
      </c>
      <c r="BU29" s="6">
        <f>IF(BU$3=$BQ$3,$G29+AQ29,IF(VLOOKUP($D29,'LGE Retirements'!$A$4:$C$49,3,FALSE)='LGE Meters Schedule'!BU$3,'LGE Meters Schedule'!BT29+AQ29-$F29,SUM(BT29,AQ29)))</f>
        <v>50383.239687925918</v>
      </c>
      <c r="BV29" s="6">
        <f>IF(BV$3=$BQ$3,$G29+AR29,IF(VLOOKUP($D29,'LGE Retirements'!$A$4:$C$49,3,FALSE)='LGE Meters Schedule'!BV$3,'LGE Meters Schedule'!BU29+AR29-$F29,SUM(BU29,AR29)))</f>
        <v>50525.072336925921</v>
      </c>
      <c r="BW29" s="6">
        <f>IF(BW$3=$BQ$3,$G29+AS29,IF(VLOOKUP($D29,'LGE Retirements'!$A$4:$C$49,3,FALSE)='LGE Meters Schedule'!BW$3,'LGE Meters Schedule'!BV29+AS29-$F29,SUM(BV29,AS29)))</f>
        <v>50666.904985925925</v>
      </c>
      <c r="BX29" s="6">
        <f>IF(BX$3=$BQ$3,$G29+AT29,IF(VLOOKUP($D29,'LGE Retirements'!$A$4:$C$49,3,FALSE)='LGE Meters Schedule'!BX$3,'LGE Meters Schedule'!BW29+AT29-$F29,SUM(BW29,AT29)))</f>
        <v>50808.737634925928</v>
      </c>
      <c r="BY29" s="6">
        <f>IF(BY$3=$BQ$3,$G29+AU29,IF(VLOOKUP($D29,'LGE Retirements'!$A$4:$C$49,3,FALSE)='LGE Meters Schedule'!BY$3,'LGE Meters Schedule'!BX29+AU29-$F29,SUM(BX29,AU29)))</f>
        <v>50950.570283925932</v>
      </c>
      <c r="BZ29" s="6">
        <f>IF(BZ$3=$BQ$3,$G29+AV29,IF(VLOOKUP($D29,'LGE Retirements'!$A$4:$C$49,3,FALSE)='LGE Meters Schedule'!BZ$3,'LGE Meters Schedule'!BY29+AV29-$F29,SUM(BY29,AV29)))</f>
        <v>51092.402932925936</v>
      </c>
      <c r="CA29" s="6">
        <f>IF(CA$3=$BQ$3,$G29+AW29,IF(VLOOKUP($D29,'LGE Retirements'!$A$4:$C$49,3,FALSE)='LGE Meters Schedule'!CA$3,'LGE Meters Schedule'!BZ29+AW29-$F29,SUM(BZ29,AW29)))</f>
        <v>51234.235581925939</v>
      </c>
      <c r="CB29" s="6">
        <f>IF(CB$3=$BQ$3,$G29+AX29,IF(VLOOKUP($D29,'LGE Retirements'!$A$4:$C$49,3,FALSE)='LGE Meters Schedule'!CB$3,'LGE Meters Schedule'!CA29+AX29-$F29,SUM(CA29,AX29)))</f>
        <v>51369.642148043487</v>
      </c>
      <c r="CC29" s="6">
        <f>IF(CC$3=$BQ$3,$G29+AY29,IF(VLOOKUP($D29,'LGE Retirements'!$A$4:$C$49,3,FALSE)='LGE Meters Schedule'!CC$3,'LGE Meters Schedule'!CB29+AY29-$F29,SUM(CB29,AY29)))</f>
        <v>51505.048714161036</v>
      </c>
      <c r="CD29" s="6">
        <f>IF(CD$3=$BQ$3,$G29+AZ29,IF(VLOOKUP($D29,'LGE Retirements'!$A$4:$C$49,3,FALSE)='LGE Meters Schedule'!CD$3,'LGE Meters Schedule'!CC29+AZ29-$F29,SUM(CC29,AZ29)))</f>
        <v>51640.455280278584</v>
      </c>
      <c r="CE29" s="6">
        <f>IF(CE$3=$BQ$3,$G29+BA29,IF(VLOOKUP($D29,'LGE Retirements'!$A$4:$C$49,3,FALSE)='LGE Meters Schedule'!CE$3,'LGE Meters Schedule'!CD29+BA29-$F29,SUM(CD29,BA29)))</f>
        <v>-6579.2314366626379</v>
      </c>
      <c r="CF29" s="6">
        <f>IF(CF$3=$BQ$3,$G29+BB29,IF(VLOOKUP($D29,'LGE Retirements'!$A$4:$C$49,3,FALSE)='LGE Meters Schedule'!CF$3,'LGE Meters Schedule'!CE29+BB29-$F29,SUM(CE29,BB29)))</f>
        <v>-6579.2314366626379</v>
      </c>
      <c r="CG29" s="6">
        <f>IF(CG$3=$BQ$3,$G29+BC29,IF(VLOOKUP($D29,'LGE Retirements'!$A$4:$C$49,3,FALSE)='LGE Meters Schedule'!CG$3,'LGE Meters Schedule'!CF29+BC29-$F29,SUM(CF29,BC29)))</f>
        <v>-6579.2314366626379</v>
      </c>
      <c r="CH29" s="6">
        <f>IF(CH$3=$BQ$3,$G29+BD29,IF(VLOOKUP($D29,'LGE Retirements'!$A$4:$C$49,3,FALSE)='LGE Meters Schedule'!CH$3,'LGE Meters Schedule'!CG29+BD29-$F29,SUM(CG29,BD29)))</f>
        <v>-6579.2314366626379</v>
      </c>
      <c r="CI29" s="6">
        <f>IF(CI$3=$BQ$3,$G29+BE29,IF(VLOOKUP($D29,'LGE Retirements'!$A$4:$C$49,3,FALSE)='LGE Meters Schedule'!CI$3,'LGE Meters Schedule'!CH29+BE29-$F29,SUM(CH29,BE29)))</f>
        <v>-6579.2314366626379</v>
      </c>
      <c r="CJ29" s="6">
        <f>IF(CJ$3=$BQ$3,$G29+BF29,IF(VLOOKUP($D29,'LGE Retirements'!$A$4:$C$49,3,FALSE)='LGE Meters Schedule'!CJ$3,'LGE Meters Schedule'!CI29+BF29-$F29,SUM(CI29,BF29)))</f>
        <v>-6579.2314366626379</v>
      </c>
      <c r="CK29" s="6">
        <f>IF(CK$3=$BQ$3,$G29+BG29,IF(VLOOKUP($D29,'LGE Retirements'!$A$4:$C$49,3,FALSE)='LGE Meters Schedule'!CK$3,'LGE Meters Schedule'!CJ29+BG29-$F29,SUM(CJ29,BG29)))</f>
        <v>-6579.2314366626379</v>
      </c>
      <c r="CL29" s="6">
        <f>IF(CL$3=$BQ$3,$G29+BH29,IF(VLOOKUP($D29,'LGE Retirements'!$A$4:$C$49,3,FALSE)='LGE Meters Schedule'!CL$3,'LGE Meters Schedule'!CK29+BH29-$F29,SUM(CK29,BH29)))</f>
        <v>-6579.2314366626379</v>
      </c>
      <c r="CM29" s="6">
        <f>IF(CM$3=$BQ$3,$G29+BI29,IF(VLOOKUP($D29,'LGE Retirements'!$A$4:$C$49,3,FALSE)='LGE Meters Schedule'!CM$3,'LGE Meters Schedule'!CL29+BI29-$F29,SUM(CL29,BI29)))</f>
        <v>-6579.2314366626379</v>
      </c>
      <c r="CN29" s="6">
        <f>IF(CN$3=$BQ$3,$G29+BJ29,IF(VLOOKUP($D29,'LGE Retirements'!$A$4:$C$49,3,FALSE)='LGE Meters Schedule'!CN$3,'LGE Meters Schedule'!CM29+BJ29-$F29,SUM(CM29,BJ29)))</f>
        <v>-6579.2314366626379</v>
      </c>
      <c r="CO29" s="6">
        <f>IF(CO$3=$BQ$3,$G29+BK29,IF(VLOOKUP($D29,'LGE Retirements'!$A$4:$C$49,3,FALSE)='LGE Meters Schedule'!CO$3,'LGE Meters Schedule'!CN29+BK29-$F29,SUM(CN29,BK29)))</f>
        <v>-6579.2314366626379</v>
      </c>
      <c r="CP29" s="6">
        <f>IF(CP$3=$BQ$3,$G29+BL29,IF(VLOOKUP($D29,'LGE Retirements'!$A$4:$C$49,3,FALSE)='LGE Meters Schedule'!CP$3,'LGE Meters Schedule'!CO29+BL29-$F29,SUM(CO29,BL29)))</f>
        <v>-6579.2314366626379</v>
      </c>
      <c r="CQ29" s="6">
        <f>IF(CQ$3=$BQ$3,$G29+BM29,IF(VLOOKUP($D29,'LGE Retirements'!$A$4:$C$49,3,FALSE)='LGE Meters Schedule'!CQ$3,'LGE Meters Schedule'!CP29+BM29-$F29,SUM(CP29,BM29)))</f>
        <v>-6579.2314366626379</v>
      </c>
      <c r="CR29" s="6">
        <f>IF(CR$3=$BQ$3,$G29+BN29,IF(VLOOKUP($D29,'LGE Retirements'!$A$4:$C$49,3,FALSE)='LGE Meters Schedule'!CR$3,'LGE Meters Schedule'!CQ29+BN29-$F29,SUM(CQ29,BN29)))</f>
        <v>-6579.2314366626379</v>
      </c>
      <c r="CS29" s="6">
        <f>IF(CS$3=$BQ$3,$G29+BO29,IF(VLOOKUP($D29,'LGE Retirements'!$A$4:$C$49,3,FALSE)='LGE Meters Schedule'!CS$3,'LGE Meters Schedule'!CR29+BO29-$F29,SUM(CR29,BO29)))</f>
        <v>-6579.2314366626379</v>
      </c>
      <c r="CT29" s="6">
        <f>IF(CT$3=$BQ$3,$G29,IF(VLOOKUP($D29,'LGE Retirements'!$A$4:$C$49,3,FALSE)='LGE Meters Schedule'!CT$3,'LGE Meters Schedule'!CS29-$F29,SUM(CS29)))</f>
        <v>-6579.2314366626379</v>
      </c>
      <c r="CU29" s="6">
        <f>IF(CU$3=$BQ$3,$G29,IF(VLOOKUP($D29,'LGE Retirements'!$A$4:$C$49,3,FALSE)='LGE Meters Schedule'!CU$3,'LGE Meters Schedule'!CT29-$F29,SUM(CT29)))</f>
        <v>-6579.2314366626379</v>
      </c>
      <c r="CV29" s="6">
        <f>IF(CV$3=$BQ$3,$G29,IF(VLOOKUP($D29,'LGE Retirements'!$A$4:$C$49,3,FALSE)='LGE Meters Schedule'!CV$3,'LGE Meters Schedule'!CU29-$F29,SUM(CU29)))</f>
        <v>-6579.2314366626379</v>
      </c>
      <c r="CW29" s="6">
        <f>IF(CW$3=$BQ$3,$G29,IF(VLOOKUP($D29,'LGE Retirements'!$A$4:$C$49,3,FALSE)='LGE Meters Schedule'!CW$3,'LGE Meters Schedule'!CV29-$F29,SUM(CV29)))</f>
        <v>-6579.2314366626379</v>
      </c>
      <c r="CX29" s="6">
        <f>IF(CX$3=$BQ$3,$G29,IF(VLOOKUP($D29,'LGE Retirements'!$A$4:$C$49,3,FALSE)='LGE Meters Schedule'!CX$3,'LGE Meters Schedule'!CW29-$F29,SUM(CW29)))</f>
        <v>-6579.2314366626379</v>
      </c>
      <c r="CY29" s="6">
        <f>IF(CY$3=$BQ$3,$G29,IF(VLOOKUP($D29,'LGE Retirements'!$A$4:$C$49,3,FALSE)='LGE Meters Schedule'!CY$3,'LGE Meters Schedule'!CX29-$F29,SUM(CX29)))</f>
        <v>-6579.2314366626379</v>
      </c>
      <c r="CZ29" s="6">
        <f>IF(CZ$3=$BQ$3,$G29,IF(VLOOKUP($D29,'LGE Retirements'!$A$4:$C$49,3,FALSE)='LGE Meters Schedule'!CZ$3,'LGE Meters Schedule'!CY29-$F29,SUM(CY29)))</f>
        <v>-6579.2314366626379</v>
      </c>
      <c r="DA29" s="6">
        <f>IF(DA$3=$BQ$3,$G29,IF(VLOOKUP($D29,'LGE Retirements'!$A$4:$C$49,3,FALSE)='LGE Meters Schedule'!DA$3,'LGE Meters Schedule'!CZ29-$F29,SUM(CZ29)))</f>
        <v>-6579.2314366626379</v>
      </c>
      <c r="DB29" s="6">
        <f>IF(DB$3=$BQ$3,$G29,IF(VLOOKUP($D29,'LGE Retirements'!$A$4:$C$49,3,FALSE)='LGE Meters Schedule'!DB$3,'LGE Meters Schedule'!DA29-$F29,SUM(DA29)))</f>
        <v>-6579.2314366626379</v>
      </c>
      <c r="DC29" s="6">
        <f>IF(DC$3=$BQ$3,$G29,IF(VLOOKUP($D29,'LGE Retirements'!$A$4:$C$49,3,FALSE)='LGE Meters Schedule'!DC$3,'LGE Meters Schedule'!DB29-$F29,SUM(DB29)))</f>
        <v>-6579.2314366626379</v>
      </c>
      <c r="DD29" s="6">
        <f>IF(DD$3=$BQ$3,$G29,IF(VLOOKUP($D29,'LGE Retirements'!$A$4:$C$49,3,FALSE)='LGE Meters Schedule'!DD$3,'LGE Meters Schedule'!DC29-$F29,SUM(DC29)))</f>
        <v>-6579.2314366626379</v>
      </c>
      <c r="DE29" s="6">
        <f>IF(DE$3=$BQ$3,$G29,IF(VLOOKUP($D29,'LGE Retirements'!$A$4:$C$49,3,FALSE)='LGE Meters Schedule'!DE$3,'LGE Meters Schedule'!DD29-$F29,SUM(DD29)))</f>
        <v>-6579.2314366626379</v>
      </c>
      <c r="DG29" s="8">
        <f t="shared" si="0"/>
        <v>8471.4809080740961</v>
      </c>
      <c r="DH29" s="8">
        <f t="shared" si="1"/>
        <v>8329.6482590740925</v>
      </c>
      <c r="DI29" s="8">
        <f t="shared" si="2"/>
        <v>8187.8156100740889</v>
      </c>
      <c r="DJ29" s="8">
        <f t="shared" si="3"/>
        <v>8045.9829610740853</v>
      </c>
      <c r="DK29" s="8">
        <f t="shared" si="4"/>
        <v>7904.1503120740817</v>
      </c>
      <c r="DL29" s="8">
        <f t="shared" si="5"/>
        <v>7762.3176630740782</v>
      </c>
      <c r="DM29" s="8">
        <f t="shared" si="6"/>
        <v>7620.4850140740746</v>
      </c>
      <c r="DN29" s="8">
        <f t="shared" si="7"/>
        <v>7478.652365074071</v>
      </c>
      <c r="DO29" s="8">
        <f t="shared" si="8"/>
        <v>7336.8197160740674</v>
      </c>
      <c r="DP29" s="8">
        <f t="shared" si="9"/>
        <v>7194.9870670740638</v>
      </c>
      <c r="DQ29" s="8">
        <f t="shared" si="10"/>
        <v>7053.1544180740602</v>
      </c>
      <c r="DR29" s="8">
        <f t="shared" si="11"/>
        <v>6917.747851956512</v>
      </c>
      <c r="DS29" s="8">
        <f t="shared" si="12"/>
        <v>6782.3412858389638</v>
      </c>
      <c r="DT29" s="8">
        <f t="shared" si="13"/>
        <v>6646.9347197214156</v>
      </c>
      <c r="DU29" s="8">
        <f t="shared" si="14"/>
        <v>6579.2314366626379</v>
      </c>
      <c r="DV29" s="8">
        <f t="shared" si="15"/>
        <v>6579.2314366626379</v>
      </c>
      <c r="DW29" s="8">
        <f t="shared" si="16"/>
        <v>6579.2314366626379</v>
      </c>
      <c r="DX29" s="8">
        <f t="shared" si="17"/>
        <v>6579.2314366626379</v>
      </c>
      <c r="DY29" s="8">
        <f t="shared" si="18"/>
        <v>6579.2314366626379</v>
      </c>
      <c r="DZ29" s="8">
        <f t="shared" si="19"/>
        <v>6579.2314366626379</v>
      </c>
      <c r="EA29" s="8">
        <f t="shared" si="20"/>
        <v>6579.2314366626379</v>
      </c>
      <c r="EB29" s="8">
        <f t="shared" si="21"/>
        <v>6579.2314366626379</v>
      </c>
      <c r="EC29" s="8">
        <f t="shared" si="22"/>
        <v>6579.2314366626379</v>
      </c>
      <c r="ED29" s="8">
        <f t="shared" si="23"/>
        <v>6579.2314366626379</v>
      </c>
      <c r="EE29" s="8">
        <f t="shared" si="24"/>
        <v>6579.2314366626379</v>
      </c>
      <c r="EF29" s="8">
        <f t="shared" si="25"/>
        <v>6579.2314366626379</v>
      </c>
      <c r="EG29" s="8">
        <f t="shared" si="26"/>
        <v>6579.2314366626379</v>
      </c>
      <c r="EH29" s="8">
        <f t="shared" si="27"/>
        <v>6579.2314366626379</v>
      </c>
      <c r="EI29" s="8">
        <f t="shared" si="28"/>
        <v>6579.2314366626379</v>
      </c>
      <c r="EJ29" s="8">
        <f t="shared" si="30"/>
        <v>6579.2314366626379</v>
      </c>
      <c r="EK29" s="8">
        <f t="shared" si="31"/>
        <v>6579.2314366626379</v>
      </c>
      <c r="EL29" s="8">
        <f t="shared" si="32"/>
        <v>6579.2314366626379</v>
      </c>
      <c r="EM29" s="8">
        <f t="shared" si="33"/>
        <v>6579.2314366626379</v>
      </c>
      <c r="EN29" s="8">
        <f t="shared" si="34"/>
        <v>6579.2314366626379</v>
      </c>
      <c r="EO29" s="8">
        <f t="shared" si="35"/>
        <v>6579.2314366626379</v>
      </c>
      <c r="EP29" s="8">
        <f t="shared" si="36"/>
        <v>6579.2314366626379</v>
      </c>
      <c r="EQ29" s="8">
        <f t="shared" si="37"/>
        <v>6579.2314366626379</v>
      </c>
      <c r="ER29" s="8">
        <f t="shared" si="38"/>
        <v>6579.2314366626379</v>
      </c>
      <c r="ES29" s="8">
        <f t="shared" si="39"/>
        <v>6579.2314366626379</v>
      </c>
      <c r="ET29" s="8">
        <f t="shared" si="40"/>
        <v>6579.2314366626379</v>
      </c>
      <c r="EU29" s="8">
        <f t="shared" si="41"/>
        <v>6579.2314366626379</v>
      </c>
    </row>
    <row r="30" spans="1:151" x14ac:dyDescent="0.25">
      <c r="A30" s="4" t="s">
        <v>33</v>
      </c>
      <c r="B30" s="4" t="s">
        <v>2</v>
      </c>
      <c r="C30" s="4" t="s">
        <v>4</v>
      </c>
      <c r="D30" s="7">
        <v>1986</v>
      </c>
      <c r="E30" s="24">
        <f>IFERROR(VLOOKUP(D30,'LGE Retirements'!$A$4:$C$49,3,FALSE),"N/A")</f>
        <v>43009</v>
      </c>
      <c r="F30" s="5">
        <v>1405535.95</v>
      </c>
      <c r="G30" s="5">
        <v>1179873.8923841</v>
      </c>
      <c r="H30" s="5"/>
      <c r="I30" s="6">
        <f>IF(I$3=$I$3,F30,IF(VLOOKUP($D30,'LGE Retirements'!$A$4:$C$49,3,FALSE)='LGE Meters Schedule'!I$3,'LGE Meters Schedule'!G30-'LGE Meters Schedule'!$F30,G30))</f>
        <v>1405535.95</v>
      </c>
      <c r="J30" s="6">
        <f>IF(J$3=$I$3,G30,IF(VLOOKUP($D30,'LGE Retirements'!$A$4:$C$49,3,FALSE)='LGE Meters Schedule'!J$3,'LGE Meters Schedule'!I30-'LGE Meters Schedule'!$F30,I30))</f>
        <v>1405535.95</v>
      </c>
      <c r="K30" s="6">
        <f>IF(K$3=$I$3,I30,IF(VLOOKUP($D30,'LGE Retirements'!$A$4:$C$49,3,FALSE)='LGE Meters Schedule'!K$3,'LGE Meters Schedule'!J30-'LGE Meters Schedule'!$F30,J30))</f>
        <v>1405535.95</v>
      </c>
      <c r="L30" s="6">
        <f>IF(L$3=$I$3,J30,IF(VLOOKUP($D30,'LGE Retirements'!$A$4:$C$49,3,FALSE)='LGE Meters Schedule'!L$3,'LGE Meters Schedule'!K30-'LGE Meters Schedule'!$F30,K30))</f>
        <v>1405535.95</v>
      </c>
      <c r="M30" s="6">
        <f>IF(M$3=$I$3,K30,IF(VLOOKUP($D30,'LGE Retirements'!$A$4:$C$49,3,FALSE)='LGE Meters Schedule'!M$3,'LGE Meters Schedule'!L30-'LGE Meters Schedule'!$F30,L30))</f>
        <v>1405535.95</v>
      </c>
      <c r="N30" s="6">
        <f>IF(N$3=$I$3,L30,IF(VLOOKUP($D30,'LGE Retirements'!$A$4:$C$49,3,FALSE)='LGE Meters Schedule'!N$3,'LGE Meters Schedule'!M30-'LGE Meters Schedule'!$F30,M30))</f>
        <v>1405535.95</v>
      </c>
      <c r="O30" s="6">
        <f>IF(O$3=$I$3,M30,IF(VLOOKUP($D30,'LGE Retirements'!$A$4:$C$49,3,FALSE)='LGE Meters Schedule'!O$3,'LGE Meters Schedule'!N30-'LGE Meters Schedule'!$F30,N30))</f>
        <v>1405535.95</v>
      </c>
      <c r="P30" s="6">
        <f>IF(P$3=$I$3,N30,IF(VLOOKUP($D30,'LGE Retirements'!$A$4:$C$49,3,FALSE)='LGE Meters Schedule'!P$3,'LGE Meters Schedule'!O30-'LGE Meters Schedule'!$F30,O30))</f>
        <v>1405535.95</v>
      </c>
      <c r="Q30" s="6">
        <f>IF(Q$3=$I$3,O30,IF(VLOOKUP($D30,'LGE Retirements'!$A$4:$C$49,3,FALSE)='LGE Meters Schedule'!Q$3,'LGE Meters Schedule'!P30-'LGE Meters Schedule'!$F30,P30))</f>
        <v>1405535.95</v>
      </c>
      <c r="R30" s="6">
        <f>IF(R$3=$I$3,P30,IF(VLOOKUP($D30,'LGE Retirements'!$A$4:$C$49,3,FALSE)='LGE Meters Schedule'!R$3,'LGE Meters Schedule'!Q30-'LGE Meters Schedule'!$F30,Q30))</f>
        <v>1405535.95</v>
      </c>
      <c r="S30" s="6">
        <f>IF(S$3=$I$3,Q30,IF(VLOOKUP($D30,'LGE Retirements'!$A$4:$C$49,3,FALSE)='LGE Meters Schedule'!S$3,'LGE Meters Schedule'!R30-'LGE Meters Schedule'!$F30,R30))</f>
        <v>1405535.95</v>
      </c>
      <c r="T30" s="6">
        <f>IF(T$3=$I$3,R30,IF(VLOOKUP($D30,'LGE Retirements'!$A$4:$C$49,3,FALSE)='LGE Meters Schedule'!T$3,'LGE Meters Schedule'!S30-'LGE Meters Schedule'!$F30,S30))</f>
        <v>1405535.95</v>
      </c>
      <c r="U30" s="6">
        <f>IF(U$3=$I$3,S30,IF(VLOOKUP($D30,'LGE Retirements'!$A$4:$C$49,3,FALSE)='LGE Meters Schedule'!U$3,'LGE Meters Schedule'!T30-'LGE Meters Schedule'!$F30,T30))</f>
        <v>1405535.95</v>
      </c>
      <c r="V30" s="6">
        <f>IF(V$3=$I$3,T30,IF(VLOOKUP($D30,'LGE Retirements'!$A$4:$C$49,3,FALSE)='LGE Meters Schedule'!V$3,'LGE Meters Schedule'!U30-'LGE Meters Schedule'!$F30,U30))</f>
        <v>1405535.95</v>
      </c>
      <c r="W30" s="6">
        <f>IF(W$3=$I$3,U30,IF(VLOOKUP($D30,'LGE Retirements'!$A$4:$C$49,3,FALSE)='LGE Meters Schedule'!W$3,'LGE Meters Schedule'!V30-'LGE Meters Schedule'!$F30,V30))</f>
        <v>0</v>
      </c>
      <c r="X30" s="6">
        <f>IF(X$3=$I$3,V30,IF(VLOOKUP($D30,'LGE Retirements'!$A$4:$C$49,3,FALSE)='LGE Meters Schedule'!X$3,'LGE Meters Schedule'!W30-'LGE Meters Schedule'!$F30,W30))</f>
        <v>0</v>
      </c>
      <c r="Y30" s="6">
        <f>IF(Y$3=$I$3,W30,IF(VLOOKUP($D30,'LGE Retirements'!$A$4:$C$49,3,FALSE)='LGE Meters Schedule'!Y$3,'LGE Meters Schedule'!X30-'LGE Meters Schedule'!$F30,X30))</f>
        <v>0</v>
      </c>
      <c r="Z30" s="6">
        <f>IF(Z$3=$I$3,X30,IF(VLOOKUP($D30,'LGE Retirements'!$A$4:$C$49,3,FALSE)='LGE Meters Schedule'!Z$3,'LGE Meters Schedule'!Y30-'LGE Meters Schedule'!$F30,Y30))</f>
        <v>0</v>
      </c>
      <c r="AA30" s="6">
        <f>IF(AA$3=$I$3,Y30,IF(VLOOKUP($D30,'LGE Retirements'!$A$4:$C$49,3,FALSE)='LGE Meters Schedule'!AA$3,'LGE Meters Schedule'!Z30-'LGE Meters Schedule'!$F30,Z30))</f>
        <v>0</v>
      </c>
      <c r="AB30" s="6">
        <f>IF(AB$3=$I$3,Z30,IF(VLOOKUP($D30,'LGE Retirements'!$A$4:$C$49,3,FALSE)='LGE Meters Schedule'!AB$3,'LGE Meters Schedule'!AA30-'LGE Meters Schedule'!$F30,AA30))</f>
        <v>0</v>
      </c>
      <c r="AC30" s="6">
        <f>IF(AC$3=$I$3,AA30,IF(VLOOKUP($D30,'LGE Retirements'!$A$4:$C$49,3,FALSE)='LGE Meters Schedule'!AC$3,'LGE Meters Schedule'!AB30-'LGE Meters Schedule'!$F30,AB30))</f>
        <v>0</v>
      </c>
      <c r="AD30" s="6">
        <f>IF(AD$3=$I$3,AB30,IF(VLOOKUP($D30,'LGE Retirements'!$A$4:$C$49,3,FALSE)='LGE Meters Schedule'!AD$3,'LGE Meters Schedule'!AC30-'LGE Meters Schedule'!$F30,AC30))</f>
        <v>0</v>
      </c>
      <c r="AE30" s="6">
        <f>IF(AE$3=$I$3,AC30,IF(VLOOKUP($D30,'LGE Retirements'!$A$4:$C$49,3,FALSE)='LGE Meters Schedule'!AE$3,'LGE Meters Schedule'!AD30-'LGE Meters Schedule'!$F30,AD30))</f>
        <v>0</v>
      </c>
      <c r="AF30" s="6">
        <f>IF(AF$3=$I$3,AD30,IF(VLOOKUP($D30,'LGE Retirements'!$A$4:$C$49,3,FALSE)='LGE Meters Schedule'!AF$3,'LGE Meters Schedule'!AE30-'LGE Meters Schedule'!$F30,AE30))</f>
        <v>0</v>
      </c>
      <c r="AG30" s="6">
        <f>IF(AG$3=$I$3,AE30,IF(VLOOKUP($D30,'LGE Retirements'!$A$4:$C$49,3,FALSE)='LGE Meters Schedule'!AG$3,'LGE Meters Schedule'!AF30-'LGE Meters Schedule'!$F30,AF30))</f>
        <v>0</v>
      </c>
      <c r="AH30" s="6">
        <f>IF(AH$3=$I$3,AF30,IF(VLOOKUP($D30,'LGE Retirements'!$A$4:$C$49,3,FALSE)='LGE Meters Schedule'!AH$3,'LGE Meters Schedule'!AG30-'LGE Meters Schedule'!$F30,AG30))</f>
        <v>0</v>
      </c>
      <c r="AI30" s="6">
        <f>IF(AI$3=$I$3,AG30,IF(VLOOKUP($D30,'LGE Retirements'!$A$4:$C$49,3,FALSE)='LGE Meters Schedule'!AI$3,'LGE Meters Schedule'!AH30-'LGE Meters Schedule'!$F30,AH30))</f>
        <v>0</v>
      </c>
      <c r="AJ30" s="6">
        <f>IF(AJ$3=$I$3,AH30,IF(VLOOKUP($D30,'LGE Retirements'!$A$4:$C$49,3,FALSE)='LGE Meters Schedule'!AJ$3,'LGE Meters Schedule'!AI30-'LGE Meters Schedule'!$F30,AI30))</f>
        <v>0</v>
      </c>
      <c r="AK30" s="6">
        <f>IF(AK$3=$I$3,AI30,IF(VLOOKUP($D30,'LGE Retirements'!$A$4:$C$49,3,FALSE)='LGE Meters Schedule'!AK$3,'LGE Meters Schedule'!AJ30-'LGE Meters Schedule'!$F30,AJ30))</f>
        <v>0</v>
      </c>
      <c r="AL30" s="6"/>
      <c r="AM30" s="21">
        <f>IF(AM$3&lt;'Depr. Rate'!$B$1,('Depr. Rate'!$B$3*'LGE Meters Schedule'!I30)/12,IF(I30=0,H30/2*'Depr. Rate'!$C$3/12,('Depr. Rate'!$C$3*'LGE Meters Schedule'!I30)/12))</f>
        <v>3420.1374783333335</v>
      </c>
      <c r="AN30" s="21">
        <f>IF(AN$3&lt;'Depr. Rate'!$B$1,('Depr. Rate'!$B$3*'LGE Meters Schedule'!J30)/12,IF(J30=0,I30/2*'Depr. Rate'!$C$3/12,('Depr. Rate'!$C$3*'LGE Meters Schedule'!J30)/12))</f>
        <v>3420.1374783333335</v>
      </c>
      <c r="AO30" s="21">
        <f>IF(AO$3&lt;'Depr. Rate'!$B$1,('Depr. Rate'!$B$3*'LGE Meters Schedule'!K30)/12,IF(K30=0,J30/2*'Depr. Rate'!$C$3/12,('Depr. Rate'!$C$3*'LGE Meters Schedule'!K30)/12))</f>
        <v>3420.1374783333335</v>
      </c>
      <c r="AP30" s="21">
        <f>IF(AP$3&lt;'Depr. Rate'!$B$1,('Depr. Rate'!$B$3*'LGE Meters Schedule'!L30)/12,IF(L30=0,K30/2*'Depr. Rate'!$C$3/12,('Depr. Rate'!$C$3*'LGE Meters Schedule'!L30)/12))</f>
        <v>3420.1374783333335</v>
      </c>
      <c r="AQ30" s="21">
        <f>IF(AQ$3&lt;'Depr. Rate'!$B$1,('Depr. Rate'!$B$3*'LGE Meters Schedule'!M30)/12,IF(M30=0,L30/2*'Depr. Rate'!$C$3/12,('Depr. Rate'!$C$3*'LGE Meters Schedule'!M30)/12))</f>
        <v>3420.1374783333335</v>
      </c>
      <c r="AR30" s="21">
        <f>IF(AR$3&lt;'Depr. Rate'!$B$1,('Depr. Rate'!$B$3*'LGE Meters Schedule'!N30)/12,IF(N30=0,M30/2*'Depr. Rate'!$C$3/12,('Depr. Rate'!$C$3*'LGE Meters Schedule'!N30)/12))</f>
        <v>3420.1374783333335</v>
      </c>
      <c r="AS30" s="21">
        <f>IF(AS$3&lt;'Depr. Rate'!$B$1,('Depr. Rate'!$B$3*'LGE Meters Schedule'!O30)/12,IF(O30=0,N30/2*'Depr. Rate'!$C$3/12,('Depr. Rate'!$C$3*'LGE Meters Schedule'!O30)/12))</f>
        <v>3420.1374783333335</v>
      </c>
      <c r="AT30" s="21">
        <f>IF(AT$3&lt;'Depr. Rate'!$B$1,('Depr. Rate'!$B$3*'LGE Meters Schedule'!P30)/12,IF(P30=0,O30/2*'Depr. Rate'!$C$3/12,('Depr. Rate'!$C$3*'LGE Meters Schedule'!P30)/12))</f>
        <v>3420.1374783333335</v>
      </c>
      <c r="AU30" s="21">
        <f>IF(AU$3&lt;'Depr. Rate'!$B$1,('Depr. Rate'!$B$3*'LGE Meters Schedule'!Q30)/12,IF(Q30=0,P30/2*'Depr. Rate'!$C$3/12,('Depr. Rate'!$C$3*'LGE Meters Schedule'!Q30)/12))</f>
        <v>3420.1374783333335</v>
      </c>
      <c r="AV30" s="21">
        <f>IF(AV$3&lt;'Depr. Rate'!$B$1,('Depr. Rate'!$B$3*'LGE Meters Schedule'!R30)/12,IF(R30=0,Q30/2*'Depr. Rate'!$C$3/12,('Depr. Rate'!$C$3*'LGE Meters Schedule'!R30)/12))</f>
        <v>3420.1374783333335</v>
      </c>
      <c r="AW30" s="21">
        <f>IF(AW$3&lt;'Depr. Rate'!$B$1,('Depr. Rate'!$B$3*'LGE Meters Schedule'!S30)/12,IF(S30=0,R30/2*'Depr. Rate'!$C$3/12,('Depr. Rate'!$C$3*'LGE Meters Schedule'!S30)/12))</f>
        <v>3420.1374783333335</v>
      </c>
      <c r="AX30" s="21">
        <f>IF(AX$3&lt;'Depr. Rate'!$B$1,('Depr. Rate'!$B$3*'LGE Meters Schedule'!T30)/12,IF(T30=0,S30/2*'Depr. Rate'!$C$3/12,('Depr. Rate'!$C$3*'LGE Meters Schedule'!T30)/12))</f>
        <v>3265.179596208844</v>
      </c>
      <c r="AY30" s="21">
        <f>IF(AY$3&lt;'Depr. Rate'!$B$1,('Depr. Rate'!$B$3*'LGE Meters Schedule'!U30)/12,IF(U30=0,T30/2*'Depr. Rate'!$C$3/12,('Depr. Rate'!$C$3*'LGE Meters Schedule'!U30)/12))</f>
        <v>3265.179596208844</v>
      </c>
      <c r="AZ30" s="21">
        <f>IF(AZ$3&lt;'Depr. Rate'!$B$1,('Depr. Rate'!$B$3*'LGE Meters Schedule'!V30)/12,IF(V30=0,U30/2*'Depr. Rate'!$C$3/12,('Depr. Rate'!$C$3*'LGE Meters Schedule'!V30)/12))</f>
        <v>3265.179596208844</v>
      </c>
      <c r="BA30" s="21">
        <f>IF(BA$3&lt;'Depr. Rate'!$B$1,('Depr. Rate'!$B$3*'LGE Meters Schedule'!W30)/12,IF(W30=0,V30/2*'Depr. Rate'!$C$3/12,('Depr. Rate'!$C$3*'LGE Meters Schedule'!W30)/12))</f>
        <v>1632.589798104422</v>
      </c>
      <c r="BB30" s="21">
        <f>IF(BB$3&lt;'Depr. Rate'!$B$1,('Depr. Rate'!$B$3*'LGE Meters Schedule'!X30)/12,IF(X30=0,W30/2*'Depr. Rate'!$C$3/12,('Depr. Rate'!$C$3*'LGE Meters Schedule'!X30)/12))</f>
        <v>0</v>
      </c>
      <c r="BC30" s="21">
        <f>IF(BC$3&lt;'Depr. Rate'!$B$1,('Depr. Rate'!$B$3*'LGE Meters Schedule'!Y30)/12,IF(Y30=0,X30/2*'Depr. Rate'!$C$3/12,('Depr. Rate'!$C$3*'LGE Meters Schedule'!Y30)/12))</f>
        <v>0</v>
      </c>
      <c r="BD30" s="21">
        <f>IF(BD$3&lt;'Depr. Rate'!$B$1,('Depr. Rate'!$B$3*'LGE Meters Schedule'!Z30)/12,IF(Z30=0,Y30/2*'Depr. Rate'!$C$3/12,('Depr. Rate'!$C$3*'LGE Meters Schedule'!Z30)/12))</f>
        <v>0</v>
      </c>
      <c r="BE30" s="21">
        <f>IF(BE$3&lt;'Depr. Rate'!$B$1,('Depr. Rate'!$B$3*'LGE Meters Schedule'!AA30)/12,IF(AA30=0,Z30/2*'Depr. Rate'!$C$3/12,('Depr. Rate'!$C$3*'LGE Meters Schedule'!AA30)/12))</f>
        <v>0</v>
      </c>
      <c r="BF30" s="21">
        <f>IF(BF$3&lt;'Depr. Rate'!$B$1,('Depr. Rate'!$B$3*'LGE Meters Schedule'!AB30)/12,IF(AB30=0,AA30/2*'Depr. Rate'!$C$3/12,('Depr. Rate'!$C$3*'LGE Meters Schedule'!AB30)/12))</f>
        <v>0</v>
      </c>
      <c r="BG30" s="21">
        <f>IF(BG$3&lt;'Depr. Rate'!$B$1,('Depr. Rate'!$B$3*'LGE Meters Schedule'!AC30)/12,IF(AC30=0,AB30/2*'Depr. Rate'!$C$3/12,('Depr. Rate'!$C$3*'LGE Meters Schedule'!AC30)/12))</f>
        <v>0</v>
      </c>
      <c r="BH30" s="21">
        <f>IF(BH$3&lt;'Depr. Rate'!$B$1,('Depr. Rate'!$B$3*'LGE Meters Schedule'!AD30)/12,IF(AD30=0,AC30/2*'Depr. Rate'!$C$3/12,('Depr. Rate'!$C$3*'LGE Meters Schedule'!AD30)/12))</f>
        <v>0</v>
      </c>
      <c r="BI30" s="21">
        <f>IF(BI$3&lt;'Depr. Rate'!$B$1,('Depr. Rate'!$B$3*'LGE Meters Schedule'!AE30)/12,IF(AE30=0,AD30/2*'Depr. Rate'!$C$3/12,('Depr. Rate'!$C$3*'LGE Meters Schedule'!AE30)/12))</f>
        <v>0</v>
      </c>
      <c r="BJ30" s="21">
        <f>IF(BJ$3&lt;'Depr. Rate'!$B$1,('Depr. Rate'!$B$3*'LGE Meters Schedule'!AF30)/12,IF(AF30=0,AE30/2*'Depr. Rate'!$C$3/12,('Depr. Rate'!$C$3*'LGE Meters Schedule'!AF30)/12))</f>
        <v>0</v>
      </c>
      <c r="BK30" s="21">
        <f>IF(BK$3&lt;'Depr. Rate'!$B$1,('Depr. Rate'!$B$3*'LGE Meters Schedule'!AG30)/12,IF(AG30=0,AF30/2*'Depr. Rate'!$C$3/12,('Depr. Rate'!$C$3*'LGE Meters Schedule'!AG30)/12))</f>
        <v>0</v>
      </c>
      <c r="BL30" s="21">
        <f>IF(BL$3&lt;'Depr. Rate'!$B$1,('Depr. Rate'!$B$3*'LGE Meters Schedule'!AH30)/12,IF(AH30=0,AG30/2*'Depr. Rate'!$C$3/12,('Depr. Rate'!$C$3*'LGE Meters Schedule'!AH30)/12))</f>
        <v>0</v>
      </c>
      <c r="BM30" s="21">
        <f>IF(BM$3&lt;'Depr. Rate'!$B$1,('Depr. Rate'!$B$3*'LGE Meters Schedule'!AI30)/12,IF(AI30=0,AH30/2*'Depr. Rate'!$C$3/12,('Depr. Rate'!$C$3*'LGE Meters Schedule'!AI30)/12))</f>
        <v>0</v>
      </c>
      <c r="BN30" s="21">
        <f>IF(BN$3&lt;'Depr. Rate'!$B$1,('Depr. Rate'!$B$3*'LGE Meters Schedule'!AJ30)/12,IF(AJ30=0,AI30/2*'Depr. Rate'!$C$3/12,('Depr. Rate'!$C$3*'LGE Meters Schedule'!AJ30)/12))</f>
        <v>0</v>
      </c>
      <c r="BO30" s="21">
        <f>IF(BO$3&lt;'Depr. Rate'!$B$1,('Depr. Rate'!$B$3*'LGE Meters Schedule'!AK30)/12,IF(AK30=0,AJ30/2*'Depr. Rate'!$C$3/12,('Depr. Rate'!$C$3*'LGE Meters Schedule'!AK30)/12))</f>
        <v>0</v>
      </c>
      <c r="BQ30" s="6">
        <f>IF(BQ$3=$BQ$3,$G30+AM30,IF(VLOOKUP($D30,'LGE Retirements'!$A$4:$C$49,3,FALSE)='LGE Meters Schedule'!BQ$3,'LGE Meters Schedule'!BP30+AM30-$F30,SUM(BP30,AM30)))</f>
        <v>1183294.0298624334</v>
      </c>
      <c r="BR30" s="6">
        <f>IF(BR$3=$BQ$3,$G30+AN30,IF(VLOOKUP($D30,'LGE Retirements'!$A$4:$C$49,3,FALSE)='LGE Meters Schedule'!BR$3,'LGE Meters Schedule'!BQ30+AN30-$F30,SUM(BQ30,AN30)))</f>
        <v>1186714.1673407669</v>
      </c>
      <c r="BS30" s="6">
        <f>IF(BS$3=$BQ$3,$G30+AO30,IF(VLOOKUP($D30,'LGE Retirements'!$A$4:$C$49,3,FALSE)='LGE Meters Schedule'!BS$3,'LGE Meters Schedule'!BR30+AO30-$F30,SUM(BR30,AO30)))</f>
        <v>1190134.3048191003</v>
      </c>
      <c r="BT30" s="6">
        <f>IF(BT$3=$BQ$3,$G30+AP30,IF(VLOOKUP($D30,'LGE Retirements'!$A$4:$C$49,3,FALSE)='LGE Meters Schedule'!BT$3,'LGE Meters Schedule'!BS30+AP30-$F30,SUM(BS30,AP30)))</f>
        <v>1193554.4422974337</v>
      </c>
      <c r="BU30" s="6">
        <f>IF(BU$3=$BQ$3,$G30+AQ30,IF(VLOOKUP($D30,'LGE Retirements'!$A$4:$C$49,3,FALSE)='LGE Meters Schedule'!BU$3,'LGE Meters Schedule'!BT30+AQ30-$F30,SUM(BT30,AQ30)))</f>
        <v>1196974.5797757672</v>
      </c>
      <c r="BV30" s="6">
        <f>IF(BV$3=$BQ$3,$G30+AR30,IF(VLOOKUP($D30,'LGE Retirements'!$A$4:$C$49,3,FALSE)='LGE Meters Schedule'!BV$3,'LGE Meters Schedule'!BU30+AR30-$F30,SUM(BU30,AR30)))</f>
        <v>1200394.7172541006</v>
      </c>
      <c r="BW30" s="6">
        <f>IF(BW$3=$BQ$3,$G30+AS30,IF(VLOOKUP($D30,'LGE Retirements'!$A$4:$C$49,3,FALSE)='LGE Meters Schedule'!BW$3,'LGE Meters Schedule'!BV30+AS30-$F30,SUM(BV30,AS30)))</f>
        <v>1203814.854732434</v>
      </c>
      <c r="BX30" s="6">
        <f>IF(BX$3=$BQ$3,$G30+AT30,IF(VLOOKUP($D30,'LGE Retirements'!$A$4:$C$49,3,FALSE)='LGE Meters Schedule'!BX$3,'LGE Meters Schedule'!BW30+AT30-$F30,SUM(BW30,AT30)))</f>
        <v>1207234.9922107675</v>
      </c>
      <c r="BY30" s="6">
        <f>IF(BY$3=$BQ$3,$G30+AU30,IF(VLOOKUP($D30,'LGE Retirements'!$A$4:$C$49,3,FALSE)='LGE Meters Schedule'!BY$3,'LGE Meters Schedule'!BX30+AU30-$F30,SUM(BX30,AU30)))</f>
        <v>1210655.1296891009</v>
      </c>
      <c r="BZ30" s="6">
        <f>IF(BZ$3=$BQ$3,$G30+AV30,IF(VLOOKUP($D30,'LGE Retirements'!$A$4:$C$49,3,FALSE)='LGE Meters Schedule'!BZ$3,'LGE Meters Schedule'!BY30+AV30-$F30,SUM(BY30,AV30)))</f>
        <v>1214075.2671674343</v>
      </c>
      <c r="CA30" s="6">
        <f>IF(CA$3=$BQ$3,$G30+AW30,IF(VLOOKUP($D30,'LGE Retirements'!$A$4:$C$49,3,FALSE)='LGE Meters Schedule'!CA$3,'LGE Meters Schedule'!BZ30+AW30-$F30,SUM(BZ30,AW30)))</f>
        <v>1217495.4046457678</v>
      </c>
      <c r="CB30" s="6">
        <f>IF(CB$3=$BQ$3,$G30+AX30,IF(VLOOKUP($D30,'LGE Retirements'!$A$4:$C$49,3,FALSE)='LGE Meters Schedule'!CB$3,'LGE Meters Schedule'!CA30+AX30-$F30,SUM(CA30,AX30)))</f>
        <v>1220760.5842419765</v>
      </c>
      <c r="CC30" s="6">
        <f>IF(CC$3=$BQ$3,$G30+AY30,IF(VLOOKUP($D30,'LGE Retirements'!$A$4:$C$49,3,FALSE)='LGE Meters Schedule'!CC$3,'LGE Meters Schedule'!CB30+AY30-$F30,SUM(CB30,AY30)))</f>
        <v>1224025.7638381852</v>
      </c>
      <c r="CD30" s="6">
        <f>IF(CD$3=$BQ$3,$G30+AZ30,IF(VLOOKUP($D30,'LGE Retirements'!$A$4:$C$49,3,FALSE)='LGE Meters Schedule'!CD$3,'LGE Meters Schedule'!CC30+AZ30-$F30,SUM(CC30,AZ30)))</f>
        <v>1227290.943434394</v>
      </c>
      <c r="CE30" s="6">
        <f>IF(CE$3=$BQ$3,$G30+BA30,IF(VLOOKUP($D30,'LGE Retirements'!$A$4:$C$49,3,FALSE)='LGE Meters Schedule'!CE$3,'LGE Meters Schedule'!CD30+BA30-$F30,SUM(CD30,BA30)))</f>
        <v>-176612.41676750151</v>
      </c>
      <c r="CF30" s="6">
        <f>IF(CF$3=$BQ$3,$G30+BB30,IF(VLOOKUP($D30,'LGE Retirements'!$A$4:$C$49,3,FALSE)='LGE Meters Schedule'!CF$3,'LGE Meters Schedule'!CE30+BB30-$F30,SUM(CE30,BB30)))</f>
        <v>-176612.41676750151</v>
      </c>
      <c r="CG30" s="6">
        <f>IF(CG$3=$BQ$3,$G30+BC30,IF(VLOOKUP($D30,'LGE Retirements'!$A$4:$C$49,3,FALSE)='LGE Meters Schedule'!CG$3,'LGE Meters Schedule'!CF30+BC30-$F30,SUM(CF30,BC30)))</f>
        <v>-176612.41676750151</v>
      </c>
      <c r="CH30" s="6">
        <f>IF(CH$3=$BQ$3,$G30+BD30,IF(VLOOKUP($D30,'LGE Retirements'!$A$4:$C$49,3,FALSE)='LGE Meters Schedule'!CH$3,'LGE Meters Schedule'!CG30+BD30-$F30,SUM(CG30,BD30)))</f>
        <v>-176612.41676750151</v>
      </c>
      <c r="CI30" s="6">
        <f>IF(CI$3=$BQ$3,$G30+BE30,IF(VLOOKUP($D30,'LGE Retirements'!$A$4:$C$49,3,FALSE)='LGE Meters Schedule'!CI$3,'LGE Meters Schedule'!CH30+BE30-$F30,SUM(CH30,BE30)))</f>
        <v>-176612.41676750151</v>
      </c>
      <c r="CJ30" s="6">
        <f>IF(CJ$3=$BQ$3,$G30+BF30,IF(VLOOKUP($D30,'LGE Retirements'!$A$4:$C$49,3,FALSE)='LGE Meters Schedule'!CJ$3,'LGE Meters Schedule'!CI30+BF30-$F30,SUM(CI30,BF30)))</f>
        <v>-176612.41676750151</v>
      </c>
      <c r="CK30" s="6">
        <f>IF(CK$3=$BQ$3,$G30+BG30,IF(VLOOKUP($D30,'LGE Retirements'!$A$4:$C$49,3,FALSE)='LGE Meters Schedule'!CK$3,'LGE Meters Schedule'!CJ30+BG30-$F30,SUM(CJ30,BG30)))</f>
        <v>-176612.41676750151</v>
      </c>
      <c r="CL30" s="6">
        <f>IF(CL$3=$BQ$3,$G30+BH30,IF(VLOOKUP($D30,'LGE Retirements'!$A$4:$C$49,3,FALSE)='LGE Meters Schedule'!CL$3,'LGE Meters Schedule'!CK30+BH30-$F30,SUM(CK30,BH30)))</f>
        <v>-176612.41676750151</v>
      </c>
      <c r="CM30" s="6">
        <f>IF(CM$3=$BQ$3,$G30+BI30,IF(VLOOKUP($D30,'LGE Retirements'!$A$4:$C$49,3,FALSE)='LGE Meters Schedule'!CM$3,'LGE Meters Schedule'!CL30+BI30-$F30,SUM(CL30,BI30)))</f>
        <v>-176612.41676750151</v>
      </c>
      <c r="CN30" s="6">
        <f>IF(CN$3=$BQ$3,$G30+BJ30,IF(VLOOKUP($D30,'LGE Retirements'!$A$4:$C$49,3,FALSE)='LGE Meters Schedule'!CN$3,'LGE Meters Schedule'!CM30+BJ30-$F30,SUM(CM30,BJ30)))</f>
        <v>-176612.41676750151</v>
      </c>
      <c r="CO30" s="6">
        <f>IF(CO$3=$BQ$3,$G30+BK30,IF(VLOOKUP($D30,'LGE Retirements'!$A$4:$C$49,3,FALSE)='LGE Meters Schedule'!CO$3,'LGE Meters Schedule'!CN30+BK30-$F30,SUM(CN30,BK30)))</f>
        <v>-176612.41676750151</v>
      </c>
      <c r="CP30" s="6">
        <f>IF(CP$3=$BQ$3,$G30+BL30,IF(VLOOKUP($D30,'LGE Retirements'!$A$4:$C$49,3,FALSE)='LGE Meters Schedule'!CP$3,'LGE Meters Schedule'!CO30+BL30-$F30,SUM(CO30,BL30)))</f>
        <v>-176612.41676750151</v>
      </c>
      <c r="CQ30" s="6">
        <f>IF(CQ$3=$BQ$3,$G30+BM30,IF(VLOOKUP($D30,'LGE Retirements'!$A$4:$C$49,3,FALSE)='LGE Meters Schedule'!CQ$3,'LGE Meters Schedule'!CP30+BM30-$F30,SUM(CP30,BM30)))</f>
        <v>-176612.41676750151</v>
      </c>
      <c r="CR30" s="6">
        <f>IF(CR$3=$BQ$3,$G30+BN30,IF(VLOOKUP($D30,'LGE Retirements'!$A$4:$C$49,3,FALSE)='LGE Meters Schedule'!CR$3,'LGE Meters Schedule'!CQ30+BN30-$F30,SUM(CQ30,BN30)))</f>
        <v>-176612.41676750151</v>
      </c>
      <c r="CS30" s="6">
        <f>IF(CS$3=$BQ$3,$G30+BO30,IF(VLOOKUP($D30,'LGE Retirements'!$A$4:$C$49,3,FALSE)='LGE Meters Schedule'!CS$3,'LGE Meters Schedule'!CR30+BO30-$F30,SUM(CR30,BO30)))</f>
        <v>-176612.41676750151</v>
      </c>
      <c r="CT30" s="6">
        <f>IF(CT$3=$BQ$3,$G30,IF(VLOOKUP($D30,'LGE Retirements'!$A$4:$C$49,3,FALSE)='LGE Meters Schedule'!CT$3,'LGE Meters Schedule'!CS30-$F30,SUM(CS30)))</f>
        <v>-176612.41676750151</v>
      </c>
      <c r="CU30" s="6">
        <f>IF(CU$3=$BQ$3,$G30,IF(VLOOKUP($D30,'LGE Retirements'!$A$4:$C$49,3,FALSE)='LGE Meters Schedule'!CU$3,'LGE Meters Schedule'!CT30-$F30,SUM(CT30)))</f>
        <v>-176612.41676750151</v>
      </c>
      <c r="CV30" s="6">
        <f>IF(CV$3=$BQ$3,$G30,IF(VLOOKUP($D30,'LGE Retirements'!$A$4:$C$49,3,FALSE)='LGE Meters Schedule'!CV$3,'LGE Meters Schedule'!CU30-$F30,SUM(CU30)))</f>
        <v>-176612.41676750151</v>
      </c>
      <c r="CW30" s="6">
        <f>IF(CW$3=$BQ$3,$G30,IF(VLOOKUP($D30,'LGE Retirements'!$A$4:$C$49,3,FALSE)='LGE Meters Schedule'!CW$3,'LGE Meters Schedule'!CV30-$F30,SUM(CV30)))</f>
        <v>-176612.41676750151</v>
      </c>
      <c r="CX30" s="6">
        <f>IF(CX$3=$BQ$3,$G30,IF(VLOOKUP($D30,'LGE Retirements'!$A$4:$C$49,3,FALSE)='LGE Meters Schedule'!CX$3,'LGE Meters Schedule'!CW30-$F30,SUM(CW30)))</f>
        <v>-176612.41676750151</v>
      </c>
      <c r="CY30" s="6">
        <f>IF(CY$3=$BQ$3,$G30,IF(VLOOKUP($D30,'LGE Retirements'!$A$4:$C$49,3,FALSE)='LGE Meters Schedule'!CY$3,'LGE Meters Schedule'!CX30-$F30,SUM(CX30)))</f>
        <v>-176612.41676750151</v>
      </c>
      <c r="CZ30" s="6">
        <f>IF(CZ$3=$BQ$3,$G30,IF(VLOOKUP($D30,'LGE Retirements'!$A$4:$C$49,3,FALSE)='LGE Meters Schedule'!CZ$3,'LGE Meters Schedule'!CY30-$F30,SUM(CY30)))</f>
        <v>-176612.41676750151</v>
      </c>
      <c r="DA30" s="6">
        <f>IF(DA$3=$BQ$3,$G30,IF(VLOOKUP($D30,'LGE Retirements'!$A$4:$C$49,3,FALSE)='LGE Meters Schedule'!DA$3,'LGE Meters Schedule'!CZ30-$F30,SUM(CZ30)))</f>
        <v>-176612.41676750151</v>
      </c>
      <c r="DB30" s="6">
        <f>IF(DB$3=$BQ$3,$G30,IF(VLOOKUP($D30,'LGE Retirements'!$A$4:$C$49,3,FALSE)='LGE Meters Schedule'!DB$3,'LGE Meters Schedule'!DA30-$F30,SUM(DA30)))</f>
        <v>-176612.41676750151</v>
      </c>
      <c r="DC30" s="6">
        <f>IF(DC$3=$BQ$3,$G30,IF(VLOOKUP($D30,'LGE Retirements'!$A$4:$C$49,3,FALSE)='LGE Meters Schedule'!DC$3,'LGE Meters Schedule'!DB30-$F30,SUM(DB30)))</f>
        <v>-176612.41676750151</v>
      </c>
      <c r="DD30" s="6">
        <f>IF(DD$3=$BQ$3,$G30,IF(VLOOKUP($D30,'LGE Retirements'!$A$4:$C$49,3,FALSE)='LGE Meters Schedule'!DD$3,'LGE Meters Schedule'!DC30-$F30,SUM(DC30)))</f>
        <v>-176612.41676750151</v>
      </c>
      <c r="DE30" s="6">
        <f>IF(DE$3=$BQ$3,$G30,IF(VLOOKUP($D30,'LGE Retirements'!$A$4:$C$49,3,FALSE)='LGE Meters Schedule'!DE$3,'LGE Meters Schedule'!DD30-$F30,SUM(DD30)))</f>
        <v>-176612.41676750151</v>
      </c>
      <c r="DG30" s="8">
        <f t="shared" si="0"/>
        <v>222241.92013756651</v>
      </c>
      <c r="DH30" s="8">
        <f t="shared" si="1"/>
        <v>218821.78265923308</v>
      </c>
      <c r="DI30" s="8">
        <f t="shared" si="2"/>
        <v>215401.64518089965</v>
      </c>
      <c r="DJ30" s="8">
        <f t="shared" si="3"/>
        <v>211981.50770256622</v>
      </c>
      <c r="DK30" s="8">
        <f t="shared" si="4"/>
        <v>208561.37022423279</v>
      </c>
      <c r="DL30" s="8">
        <f t="shared" si="5"/>
        <v>205141.23274589935</v>
      </c>
      <c r="DM30" s="8">
        <f t="shared" si="6"/>
        <v>201721.09526756592</v>
      </c>
      <c r="DN30" s="8">
        <f t="shared" si="7"/>
        <v>198300.95778923249</v>
      </c>
      <c r="DO30" s="8">
        <f t="shared" si="8"/>
        <v>194880.82031089906</v>
      </c>
      <c r="DP30" s="8">
        <f t="shared" si="9"/>
        <v>191460.68283256562</v>
      </c>
      <c r="DQ30" s="8">
        <f t="shared" si="10"/>
        <v>188040.54535423219</v>
      </c>
      <c r="DR30" s="8">
        <f t="shared" si="11"/>
        <v>184775.36575802346</v>
      </c>
      <c r="DS30" s="8">
        <f t="shared" si="12"/>
        <v>181510.18616181472</v>
      </c>
      <c r="DT30" s="8">
        <f t="shared" si="13"/>
        <v>178245.00656560599</v>
      </c>
      <c r="DU30" s="8">
        <f t="shared" si="14"/>
        <v>176612.41676750151</v>
      </c>
      <c r="DV30" s="8">
        <f t="shared" si="15"/>
        <v>176612.41676750151</v>
      </c>
      <c r="DW30" s="8">
        <f t="shared" si="16"/>
        <v>176612.41676750151</v>
      </c>
      <c r="DX30" s="8">
        <f t="shared" si="17"/>
        <v>176612.41676750151</v>
      </c>
      <c r="DY30" s="8">
        <f t="shared" si="18"/>
        <v>176612.41676750151</v>
      </c>
      <c r="DZ30" s="8">
        <f t="shared" si="19"/>
        <v>176612.41676750151</v>
      </c>
      <c r="EA30" s="8">
        <f t="shared" si="20"/>
        <v>176612.41676750151</v>
      </c>
      <c r="EB30" s="8">
        <f t="shared" si="21"/>
        <v>176612.41676750151</v>
      </c>
      <c r="EC30" s="8">
        <f t="shared" si="22"/>
        <v>176612.41676750151</v>
      </c>
      <c r="ED30" s="8">
        <f t="shared" si="23"/>
        <v>176612.41676750151</v>
      </c>
      <c r="EE30" s="8">
        <f t="shared" si="24"/>
        <v>176612.41676750151</v>
      </c>
      <c r="EF30" s="8">
        <f t="shared" si="25"/>
        <v>176612.41676750151</v>
      </c>
      <c r="EG30" s="8">
        <f t="shared" si="26"/>
        <v>176612.41676750151</v>
      </c>
      <c r="EH30" s="8">
        <f t="shared" si="27"/>
        <v>176612.41676750151</v>
      </c>
      <c r="EI30" s="8">
        <f t="shared" si="28"/>
        <v>176612.41676750151</v>
      </c>
      <c r="EJ30" s="8">
        <f t="shared" si="30"/>
        <v>176612.41676750151</v>
      </c>
      <c r="EK30" s="8">
        <f t="shared" si="31"/>
        <v>176612.41676750151</v>
      </c>
      <c r="EL30" s="8">
        <f t="shared" si="32"/>
        <v>176612.41676750151</v>
      </c>
      <c r="EM30" s="8">
        <f t="shared" si="33"/>
        <v>176612.41676750151</v>
      </c>
      <c r="EN30" s="8">
        <f t="shared" si="34"/>
        <v>176612.41676750151</v>
      </c>
      <c r="EO30" s="8">
        <f t="shared" si="35"/>
        <v>176612.41676750151</v>
      </c>
      <c r="EP30" s="8">
        <f t="shared" si="36"/>
        <v>176612.41676750151</v>
      </c>
      <c r="EQ30" s="8">
        <f t="shared" si="37"/>
        <v>176612.41676750151</v>
      </c>
      <c r="ER30" s="8">
        <f t="shared" si="38"/>
        <v>176612.41676750151</v>
      </c>
      <c r="ES30" s="8">
        <f t="shared" si="39"/>
        <v>176612.41676750151</v>
      </c>
      <c r="ET30" s="8">
        <f t="shared" si="40"/>
        <v>176612.41676750151</v>
      </c>
      <c r="EU30" s="8">
        <f t="shared" si="41"/>
        <v>176612.41676750151</v>
      </c>
    </row>
    <row r="31" spans="1:151" x14ac:dyDescent="0.25">
      <c r="A31" s="4" t="s">
        <v>33</v>
      </c>
      <c r="B31" s="4" t="s">
        <v>2</v>
      </c>
      <c r="C31" s="4" t="s">
        <v>5</v>
      </c>
      <c r="D31" s="7">
        <v>1986</v>
      </c>
      <c r="E31" s="24">
        <f>IFERROR(VLOOKUP(D31,'LGE Retirements'!$A$4:$C$49,3,FALSE),"N/A")</f>
        <v>43009</v>
      </c>
      <c r="F31" s="5">
        <v>187782.68</v>
      </c>
      <c r="G31" s="5">
        <v>157633.73507018201</v>
      </c>
      <c r="H31" s="5"/>
      <c r="I31" s="6">
        <f>IF(I$3=$I$3,F31,IF(VLOOKUP($D31,'LGE Retirements'!$A$4:$C$49,3,FALSE)='LGE Meters Schedule'!I$3,'LGE Meters Schedule'!G31-'LGE Meters Schedule'!$F31,G31))</f>
        <v>187782.68</v>
      </c>
      <c r="J31" s="6">
        <f>IF(J$3=$I$3,G31,IF(VLOOKUP($D31,'LGE Retirements'!$A$4:$C$49,3,FALSE)='LGE Meters Schedule'!J$3,'LGE Meters Schedule'!I31-'LGE Meters Schedule'!$F31,I31))</f>
        <v>187782.68</v>
      </c>
      <c r="K31" s="6">
        <f>IF(K$3=$I$3,I31,IF(VLOOKUP($D31,'LGE Retirements'!$A$4:$C$49,3,FALSE)='LGE Meters Schedule'!K$3,'LGE Meters Schedule'!J31-'LGE Meters Schedule'!$F31,J31))</f>
        <v>187782.68</v>
      </c>
      <c r="L31" s="6">
        <f>IF(L$3=$I$3,J31,IF(VLOOKUP($D31,'LGE Retirements'!$A$4:$C$49,3,FALSE)='LGE Meters Schedule'!L$3,'LGE Meters Schedule'!K31-'LGE Meters Schedule'!$F31,K31))</f>
        <v>187782.68</v>
      </c>
      <c r="M31" s="6">
        <f>IF(M$3=$I$3,K31,IF(VLOOKUP($D31,'LGE Retirements'!$A$4:$C$49,3,FALSE)='LGE Meters Schedule'!M$3,'LGE Meters Schedule'!L31-'LGE Meters Schedule'!$F31,L31))</f>
        <v>187782.68</v>
      </c>
      <c r="N31" s="6">
        <f>IF(N$3=$I$3,L31,IF(VLOOKUP($D31,'LGE Retirements'!$A$4:$C$49,3,FALSE)='LGE Meters Schedule'!N$3,'LGE Meters Schedule'!M31-'LGE Meters Schedule'!$F31,M31))</f>
        <v>187782.68</v>
      </c>
      <c r="O31" s="6">
        <f>IF(O$3=$I$3,M31,IF(VLOOKUP($D31,'LGE Retirements'!$A$4:$C$49,3,FALSE)='LGE Meters Schedule'!O$3,'LGE Meters Schedule'!N31-'LGE Meters Schedule'!$F31,N31))</f>
        <v>187782.68</v>
      </c>
      <c r="P31" s="6">
        <f>IF(P$3=$I$3,N31,IF(VLOOKUP($D31,'LGE Retirements'!$A$4:$C$49,3,FALSE)='LGE Meters Schedule'!P$3,'LGE Meters Schedule'!O31-'LGE Meters Schedule'!$F31,O31))</f>
        <v>187782.68</v>
      </c>
      <c r="Q31" s="6">
        <f>IF(Q$3=$I$3,O31,IF(VLOOKUP($D31,'LGE Retirements'!$A$4:$C$49,3,FALSE)='LGE Meters Schedule'!Q$3,'LGE Meters Schedule'!P31-'LGE Meters Schedule'!$F31,P31))</f>
        <v>187782.68</v>
      </c>
      <c r="R31" s="6">
        <f>IF(R$3=$I$3,P31,IF(VLOOKUP($D31,'LGE Retirements'!$A$4:$C$49,3,FALSE)='LGE Meters Schedule'!R$3,'LGE Meters Schedule'!Q31-'LGE Meters Schedule'!$F31,Q31))</f>
        <v>187782.68</v>
      </c>
      <c r="S31" s="6">
        <f>IF(S$3=$I$3,Q31,IF(VLOOKUP($D31,'LGE Retirements'!$A$4:$C$49,3,FALSE)='LGE Meters Schedule'!S$3,'LGE Meters Schedule'!R31-'LGE Meters Schedule'!$F31,R31))</f>
        <v>187782.68</v>
      </c>
      <c r="T31" s="6">
        <f>IF(T$3=$I$3,R31,IF(VLOOKUP($D31,'LGE Retirements'!$A$4:$C$49,3,FALSE)='LGE Meters Schedule'!T$3,'LGE Meters Schedule'!S31-'LGE Meters Schedule'!$F31,S31))</f>
        <v>187782.68</v>
      </c>
      <c r="U31" s="6">
        <f>IF(U$3=$I$3,S31,IF(VLOOKUP($D31,'LGE Retirements'!$A$4:$C$49,3,FALSE)='LGE Meters Schedule'!U$3,'LGE Meters Schedule'!T31-'LGE Meters Schedule'!$F31,T31))</f>
        <v>187782.68</v>
      </c>
      <c r="V31" s="6">
        <f>IF(V$3=$I$3,T31,IF(VLOOKUP($D31,'LGE Retirements'!$A$4:$C$49,3,FALSE)='LGE Meters Schedule'!V$3,'LGE Meters Schedule'!U31-'LGE Meters Schedule'!$F31,U31))</f>
        <v>187782.68</v>
      </c>
      <c r="W31" s="6">
        <f>IF(W$3=$I$3,U31,IF(VLOOKUP($D31,'LGE Retirements'!$A$4:$C$49,3,FALSE)='LGE Meters Schedule'!W$3,'LGE Meters Schedule'!V31-'LGE Meters Schedule'!$F31,V31))</f>
        <v>0</v>
      </c>
      <c r="X31" s="6">
        <f>IF(X$3=$I$3,V31,IF(VLOOKUP($D31,'LGE Retirements'!$A$4:$C$49,3,FALSE)='LGE Meters Schedule'!X$3,'LGE Meters Schedule'!W31-'LGE Meters Schedule'!$F31,W31))</f>
        <v>0</v>
      </c>
      <c r="Y31" s="6">
        <f>IF(Y$3=$I$3,W31,IF(VLOOKUP($D31,'LGE Retirements'!$A$4:$C$49,3,FALSE)='LGE Meters Schedule'!Y$3,'LGE Meters Schedule'!X31-'LGE Meters Schedule'!$F31,X31))</f>
        <v>0</v>
      </c>
      <c r="Z31" s="6">
        <f>IF(Z$3=$I$3,X31,IF(VLOOKUP($D31,'LGE Retirements'!$A$4:$C$49,3,FALSE)='LGE Meters Schedule'!Z$3,'LGE Meters Schedule'!Y31-'LGE Meters Schedule'!$F31,Y31))</f>
        <v>0</v>
      </c>
      <c r="AA31" s="6">
        <f>IF(AA$3=$I$3,Y31,IF(VLOOKUP($D31,'LGE Retirements'!$A$4:$C$49,3,FALSE)='LGE Meters Schedule'!AA$3,'LGE Meters Schedule'!Z31-'LGE Meters Schedule'!$F31,Z31))</f>
        <v>0</v>
      </c>
      <c r="AB31" s="6">
        <f>IF(AB$3=$I$3,Z31,IF(VLOOKUP($D31,'LGE Retirements'!$A$4:$C$49,3,FALSE)='LGE Meters Schedule'!AB$3,'LGE Meters Schedule'!AA31-'LGE Meters Schedule'!$F31,AA31))</f>
        <v>0</v>
      </c>
      <c r="AC31" s="6">
        <f>IF(AC$3=$I$3,AA31,IF(VLOOKUP($D31,'LGE Retirements'!$A$4:$C$49,3,FALSE)='LGE Meters Schedule'!AC$3,'LGE Meters Schedule'!AB31-'LGE Meters Schedule'!$F31,AB31))</f>
        <v>0</v>
      </c>
      <c r="AD31" s="6">
        <f>IF(AD$3=$I$3,AB31,IF(VLOOKUP($D31,'LGE Retirements'!$A$4:$C$49,3,FALSE)='LGE Meters Schedule'!AD$3,'LGE Meters Schedule'!AC31-'LGE Meters Schedule'!$F31,AC31))</f>
        <v>0</v>
      </c>
      <c r="AE31" s="6">
        <f>IF(AE$3=$I$3,AC31,IF(VLOOKUP($D31,'LGE Retirements'!$A$4:$C$49,3,FALSE)='LGE Meters Schedule'!AE$3,'LGE Meters Schedule'!AD31-'LGE Meters Schedule'!$F31,AD31))</f>
        <v>0</v>
      </c>
      <c r="AF31" s="6">
        <f>IF(AF$3=$I$3,AD31,IF(VLOOKUP($D31,'LGE Retirements'!$A$4:$C$49,3,FALSE)='LGE Meters Schedule'!AF$3,'LGE Meters Schedule'!AE31-'LGE Meters Schedule'!$F31,AE31))</f>
        <v>0</v>
      </c>
      <c r="AG31" s="6">
        <f>IF(AG$3=$I$3,AE31,IF(VLOOKUP($D31,'LGE Retirements'!$A$4:$C$49,3,FALSE)='LGE Meters Schedule'!AG$3,'LGE Meters Schedule'!AF31-'LGE Meters Schedule'!$F31,AF31))</f>
        <v>0</v>
      </c>
      <c r="AH31" s="6">
        <f>IF(AH$3=$I$3,AF31,IF(VLOOKUP($D31,'LGE Retirements'!$A$4:$C$49,3,FALSE)='LGE Meters Schedule'!AH$3,'LGE Meters Schedule'!AG31-'LGE Meters Schedule'!$F31,AG31))</f>
        <v>0</v>
      </c>
      <c r="AI31" s="6">
        <f>IF(AI$3=$I$3,AG31,IF(VLOOKUP($D31,'LGE Retirements'!$A$4:$C$49,3,FALSE)='LGE Meters Schedule'!AI$3,'LGE Meters Schedule'!AH31-'LGE Meters Schedule'!$F31,AH31))</f>
        <v>0</v>
      </c>
      <c r="AJ31" s="6">
        <f>IF(AJ$3=$I$3,AH31,IF(VLOOKUP($D31,'LGE Retirements'!$A$4:$C$49,3,FALSE)='LGE Meters Schedule'!AJ$3,'LGE Meters Schedule'!AI31-'LGE Meters Schedule'!$F31,AI31))</f>
        <v>0</v>
      </c>
      <c r="AK31" s="6">
        <f>IF(AK$3=$I$3,AI31,IF(VLOOKUP($D31,'LGE Retirements'!$A$4:$C$49,3,FALSE)='LGE Meters Schedule'!AK$3,'LGE Meters Schedule'!AJ31-'LGE Meters Schedule'!$F31,AJ31))</f>
        <v>0</v>
      </c>
      <c r="AL31" s="6"/>
      <c r="AM31" s="21">
        <f>IF(AM$3&lt;'Depr. Rate'!$B$1,('Depr. Rate'!$B$3*'LGE Meters Schedule'!I31)/12,IF(I31=0,H31/2*'Depr. Rate'!$C$3/12,('Depr. Rate'!$C$3*'LGE Meters Schedule'!I31)/12))</f>
        <v>456.93785466666668</v>
      </c>
      <c r="AN31" s="21">
        <f>IF(AN$3&lt;'Depr. Rate'!$B$1,('Depr. Rate'!$B$3*'LGE Meters Schedule'!J31)/12,IF(J31=0,I31/2*'Depr. Rate'!$C$3/12,('Depr. Rate'!$C$3*'LGE Meters Schedule'!J31)/12))</f>
        <v>456.93785466666668</v>
      </c>
      <c r="AO31" s="21">
        <f>IF(AO$3&lt;'Depr. Rate'!$B$1,('Depr. Rate'!$B$3*'LGE Meters Schedule'!K31)/12,IF(K31=0,J31/2*'Depr. Rate'!$C$3/12,('Depr. Rate'!$C$3*'LGE Meters Schedule'!K31)/12))</f>
        <v>456.93785466666668</v>
      </c>
      <c r="AP31" s="21">
        <f>IF(AP$3&lt;'Depr. Rate'!$B$1,('Depr. Rate'!$B$3*'LGE Meters Schedule'!L31)/12,IF(L31=0,K31/2*'Depr. Rate'!$C$3/12,('Depr. Rate'!$C$3*'LGE Meters Schedule'!L31)/12))</f>
        <v>456.93785466666668</v>
      </c>
      <c r="AQ31" s="21">
        <f>IF(AQ$3&lt;'Depr. Rate'!$B$1,('Depr. Rate'!$B$3*'LGE Meters Schedule'!M31)/12,IF(M31=0,L31/2*'Depr. Rate'!$C$3/12,('Depr. Rate'!$C$3*'LGE Meters Schedule'!M31)/12))</f>
        <v>456.93785466666668</v>
      </c>
      <c r="AR31" s="21">
        <f>IF(AR$3&lt;'Depr. Rate'!$B$1,('Depr. Rate'!$B$3*'LGE Meters Schedule'!N31)/12,IF(N31=0,M31/2*'Depr. Rate'!$C$3/12,('Depr. Rate'!$C$3*'LGE Meters Schedule'!N31)/12))</f>
        <v>456.93785466666668</v>
      </c>
      <c r="AS31" s="21">
        <f>IF(AS$3&lt;'Depr. Rate'!$B$1,('Depr. Rate'!$B$3*'LGE Meters Schedule'!O31)/12,IF(O31=0,N31/2*'Depr. Rate'!$C$3/12,('Depr. Rate'!$C$3*'LGE Meters Schedule'!O31)/12))</f>
        <v>456.93785466666668</v>
      </c>
      <c r="AT31" s="21">
        <f>IF(AT$3&lt;'Depr. Rate'!$B$1,('Depr. Rate'!$B$3*'LGE Meters Schedule'!P31)/12,IF(P31=0,O31/2*'Depr. Rate'!$C$3/12,('Depr. Rate'!$C$3*'LGE Meters Schedule'!P31)/12))</f>
        <v>456.93785466666668</v>
      </c>
      <c r="AU31" s="21">
        <f>IF(AU$3&lt;'Depr. Rate'!$B$1,('Depr. Rate'!$B$3*'LGE Meters Schedule'!Q31)/12,IF(Q31=0,P31/2*'Depr. Rate'!$C$3/12,('Depr. Rate'!$C$3*'LGE Meters Schedule'!Q31)/12))</f>
        <v>456.93785466666668</v>
      </c>
      <c r="AV31" s="21">
        <f>IF(AV$3&lt;'Depr. Rate'!$B$1,('Depr. Rate'!$B$3*'LGE Meters Schedule'!R31)/12,IF(R31=0,Q31/2*'Depr. Rate'!$C$3/12,('Depr. Rate'!$C$3*'LGE Meters Schedule'!R31)/12))</f>
        <v>456.93785466666668</v>
      </c>
      <c r="AW31" s="21">
        <f>IF(AW$3&lt;'Depr. Rate'!$B$1,('Depr. Rate'!$B$3*'LGE Meters Schedule'!S31)/12,IF(S31=0,R31/2*'Depr. Rate'!$C$3/12,('Depr. Rate'!$C$3*'LGE Meters Schedule'!S31)/12))</f>
        <v>456.93785466666668</v>
      </c>
      <c r="AX31" s="21">
        <f>IF(AX$3&lt;'Depr. Rate'!$B$1,('Depr. Rate'!$B$3*'LGE Meters Schedule'!T31)/12,IF(T31=0,S31/2*'Depr. Rate'!$C$3/12,('Depr. Rate'!$C$3*'LGE Meters Schedule'!T31)/12))</f>
        <v>436.23514237214255</v>
      </c>
      <c r="AY31" s="21">
        <f>IF(AY$3&lt;'Depr. Rate'!$B$1,('Depr. Rate'!$B$3*'LGE Meters Schedule'!U31)/12,IF(U31=0,T31/2*'Depr. Rate'!$C$3/12,('Depr. Rate'!$C$3*'LGE Meters Schedule'!U31)/12))</f>
        <v>436.23514237214255</v>
      </c>
      <c r="AZ31" s="21">
        <f>IF(AZ$3&lt;'Depr. Rate'!$B$1,('Depr. Rate'!$B$3*'LGE Meters Schedule'!V31)/12,IF(V31=0,U31/2*'Depr. Rate'!$C$3/12,('Depr. Rate'!$C$3*'LGE Meters Schedule'!V31)/12))</f>
        <v>436.23514237214255</v>
      </c>
      <c r="BA31" s="21">
        <f>IF(BA$3&lt;'Depr. Rate'!$B$1,('Depr. Rate'!$B$3*'LGE Meters Schedule'!W31)/12,IF(W31=0,V31/2*'Depr. Rate'!$C$3/12,('Depr. Rate'!$C$3*'LGE Meters Schedule'!W31)/12))</f>
        <v>218.11757118607127</v>
      </c>
      <c r="BB31" s="21">
        <f>IF(BB$3&lt;'Depr. Rate'!$B$1,('Depr. Rate'!$B$3*'LGE Meters Schedule'!X31)/12,IF(X31=0,W31/2*'Depr. Rate'!$C$3/12,('Depr. Rate'!$C$3*'LGE Meters Schedule'!X31)/12))</f>
        <v>0</v>
      </c>
      <c r="BC31" s="21">
        <f>IF(BC$3&lt;'Depr. Rate'!$B$1,('Depr. Rate'!$B$3*'LGE Meters Schedule'!Y31)/12,IF(Y31=0,X31/2*'Depr. Rate'!$C$3/12,('Depr. Rate'!$C$3*'LGE Meters Schedule'!Y31)/12))</f>
        <v>0</v>
      </c>
      <c r="BD31" s="21">
        <f>IF(BD$3&lt;'Depr. Rate'!$B$1,('Depr. Rate'!$B$3*'LGE Meters Schedule'!Z31)/12,IF(Z31=0,Y31/2*'Depr. Rate'!$C$3/12,('Depr. Rate'!$C$3*'LGE Meters Schedule'!Z31)/12))</f>
        <v>0</v>
      </c>
      <c r="BE31" s="21">
        <f>IF(BE$3&lt;'Depr. Rate'!$B$1,('Depr. Rate'!$B$3*'LGE Meters Schedule'!AA31)/12,IF(AA31=0,Z31/2*'Depr. Rate'!$C$3/12,('Depr. Rate'!$C$3*'LGE Meters Schedule'!AA31)/12))</f>
        <v>0</v>
      </c>
      <c r="BF31" s="21">
        <f>IF(BF$3&lt;'Depr. Rate'!$B$1,('Depr. Rate'!$B$3*'LGE Meters Schedule'!AB31)/12,IF(AB31=0,AA31/2*'Depr. Rate'!$C$3/12,('Depr. Rate'!$C$3*'LGE Meters Schedule'!AB31)/12))</f>
        <v>0</v>
      </c>
      <c r="BG31" s="21">
        <f>IF(BG$3&lt;'Depr. Rate'!$B$1,('Depr. Rate'!$B$3*'LGE Meters Schedule'!AC31)/12,IF(AC31=0,AB31/2*'Depr. Rate'!$C$3/12,('Depr. Rate'!$C$3*'LGE Meters Schedule'!AC31)/12))</f>
        <v>0</v>
      </c>
      <c r="BH31" s="21">
        <f>IF(BH$3&lt;'Depr. Rate'!$B$1,('Depr. Rate'!$B$3*'LGE Meters Schedule'!AD31)/12,IF(AD31=0,AC31/2*'Depr. Rate'!$C$3/12,('Depr. Rate'!$C$3*'LGE Meters Schedule'!AD31)/12))</f>
        <v>0</v>
      </c>
      <c r="BI31" s="21">
        <f>IF(BI$3&lt;'Depr. Rate'!$B$1,('Depr. Rate'!$B$3*'LGE Meters Schedule'!AE31)/12,IF(AE31=0,AD31/2*'Depr. Rate'!$C$3/12,('Depr. Rate'!$C$3*'LGE Meters Schedule'!AE31)/12))</f>
        <v>0</v>
      </c>
      <c r="BJ31" s="21">
        <f>IF(BJ$3&lt;'Depr. Rate'!$B$1,('Depr. Rate'!$B$3*'LGE Meters Schedule'!AF31)/12,IF(AF31=0,AE31/2*'Depr. Rate'!$C$3/12,('Depr. Rate'!$C$3*'LGE Meters Schedule'!AF31)/12))</f>
        <v>0</v>
      </c>
      <c r="BK31" s="21">
        <f>IF(BK$3&lt;'Depr. Rate'!$B$1,('Depr. Rate'!$B$3*'LGE Meters Schedule'!AG31)/12,IF(AG31=0,AF31/2*'Depr. Rate'!$C$3/12,('Depr. Rate'!$C$3*'LGE Meters Schedule'!AG31)/12))</f>
        <v>0</v>
      </c>
      <c r="BL31" s="21">
        <f>IF(BL$3&lt;'Depr. Rate'!$B$1,('Depr. Rate'!$B$3*'LGE Meters Schedule'!AH31)/12,IF(AH31=0,AG31/2*'Depr. Rate'!$C$3/12,('Depr. Rate'!$C$3*'LGE Meters Schedule'!AH31)/12))</f>
        <v>0</v>
      </c>
      <c r="BM31" s="21">
        <f>IF(BM$3&lt;'Depr. Rate'!$B$1,('Depr. Rate'!$B$3*'LGE Meters Schedule'!AI31)/12,IF(AI31=0,AH31/2*'Depr. Rate'!$C$3/12,('Depr. Rate'!$C$3*'LGE Meters Schedule'!AI31)/12))</f>
        <v>0</v>
      </c>
      <c r="BN31" s="21">
        <f>IF(BN$3&lt;'Depr. Rate'!$B$1,('Depr. Rate'!$B$3*'LGE Meters Schedule'!AJ31)/12,IF(AJ31=0,AI31/2*'Depr. Rate'!$C$3/12,('Depr. Rate'!$C$3*'LGE Meters Schedule'!AJ31)/12))</f>
        <v>0</v>
      </c>
      <c r="BO31" s="21">
        <f>IF(BO$3&lt;'Depr. Rate'!$B$1,('Depr. Rate'!$B$3*'LGE Meters Schedule'!AK31)/12,IF(AK31=0,AJ31/2*'Depr. Rate'!$C$3/12,('Depr. Rate'!$C$3*'LGE Meters Schedule'!AK31)/12))</f>
        <v>0</v>
      </c>
      <c r="BQ31" s="6">
        <f>IF(BQ$3=$BQ$3,$G31+AM31,IF(VLOOKUP($D31,'LGE Retirements'!$A$4:$C$49,3,FALSE)='LGE Meters Schedule'!BQ$3,'LGE Meters Schedule'!BP31+AM31-$F31,SUM(BP31,AM31)))</f>
        <v>158090.67292484868</v>
      </c>
      <c r="BR31" s="6">
        <f>IF(BR$3=$BQ$3,$G31+AN31,IF(VLOOKUP($D31,'LGE Retirements'!$A$4:$C$49,3,FALSE)='LGE Meters Schedule'!BR$3,'LGE Meters Schedule'!BQ31+AN31-$F31,SUM(BQ31,AN31)))</f>
        <v>158547.61077951535</v>
      </c>
      <c r="BS31" s="6">
        <f>IF(BS$3=$BQ$3,$G31+AO31,IF(VLOOKUP($D31,'LGE Retirements'!$A$4:$C$49,3,FALSE)='LGE Meters Schedule'!BS$3,'LGE Meters Schedule'!BR31+AO31-$F31,SUM(BR31,AO31)))</f>
        <v>159004.54863418202</v>
      </c>
      <c r="BT31" s="6">
        <f>IF(BT$3=$BQ$3,$G31+AP31,IF(VLOOKUP($D31,'LGE Retirements'!$A$4:$C$49,3,FALSE)='LGE Meters Schedule'!BT$3,'LGE Meters Schedule'!BS31+AP31-$F31,SUM(BS31,AP31)))</f>
        <v>159461.48648884869</v>
      </c>
      <c r="BU31" s="6">
        <f>IF(BU$3=$BQ$3,$G31+AQ31,IF(VLOOKUP($D31,'LGE Retirements'!$A$4:$C$49,3,FALSE)='LGE Meters Schedule'!BU$3,'LGE Meters Schedule'!BT31+AQ31-$F31,SUM(BT31,AQ31)))</f>
        <v>159918.42434351536</v>
      </c>
      <c r="BV31" s="6">
        <f>IF(BV$3=$BQ$3,$G31+AR31,IF(VLOOKUP($D31,'LGE Retirements'!$A$4:$C$49,3,FALSE)='LGE Meters Schedule'!BV$3,'LGE Meters Schedule'!BU31+AR31-$F31,SUM(BU31,AR31)))</f>
        <v>160375.36219818203</v>
      </c>
      <c r="BW31" s="6">
        <f>IF(BW$3=$BQ$3,$G31+AS31,IF(VLOOKUP($D31,'LGE Retirements'!$A$4:$C$49,3,FALSE)='LGE Meters Schedule'!BW$3,'LGE Meters Schedule'!BV31+AS31-$F31,SUM(BV31,AS31)))</f>
        <v>160832.3000528487</v>
      </c>
      <c r="BX31" s="6">
        <f>IF(BX$3=$BQ$3,$G31+AT31,IF(VLOOKUP($D31,'LGE Retirements'!$A$4:$C$49,3,FALSE)='LGE Meters Schedule'!BX$3,'LGE Meters Schedule'!BW31+AT31-$F31,SUM(BW31,AT31)))</f>
        <v>161289.23790751537</v>
      </c>
      <c r="BY31" s="6">
        <f>IF(BY$3=$BQ$3,$G31+AU31,IF(VLOOKUP($D31,'LGE Retirements'!$A$4:$C$49,3,FALSE)='LGE Meters Schedule'!BY$3,'LGE Meters Schedule'!BX31+AU31-$F31,SUM(BX31,AU31)))</f>
        <v>161746.17576218204</v>
      </c>
      <c r="BZ31" s="6">
        <f>IF(BZ$3=$BQ$3,$G31+AV31,IF(VLOOKUP($D31,'LGE Retirements'!$A$4:$C$49,3,FALSE)='LGE Meters Schedule'!BZ$3,'LGE Meters Schedule'!BY31+AV31-$F31,SUM(BY31,AV31)))</f>
        <v>162203.11361684871</v>
      </c>
      <c r="CA31" s="6">
        <f>IF(CA$3=$BQ$3,$G31+AW31,IF(VLOOKUP($D31,'LGE Retirements'!$A$4:$C$49,3,FALSE)='LGE Meters Schedule'!CA$3,'LGE Meters Schedule'!BZ31+AW31-$F31,SUM(BZ31,AW31)))</f>
        <v>162660.05147151538</v>
      </c>
      <c r="CB31" s="6">
        <f>IF(CB$3=$BQ$3,$G31+AX31,IF(VLOOKUP($D31,'LGE Retirements'!$A$4:$C$49,3,FALSE)='LGE Meters Schedule'!CB$3,'LGE Meters Schedule'!CA31+AX31-$F31,SUM(CA31,AX31)))</f>
        <v>163096.28661388753</v>
      </c>
      <c r="CC31" s="6">
        <f>IF(CC$3=$BQ$3,$G31+AY31,IF(VLOOKUP($D31,'LGE Retirements'!$A$4:$C$49,3,FALSE)='LGE Meters Schedule'!CC$3,'LGE Meters Schedule'!CB31+AY31-$F31,SUM(CB31,AY31)))</f>
        <v>163532.52175625967</v>
      </c>
      <c r="CD31" s="6">
        <f>IF(CD$3=$BQ$3,$G31+AZ31,IF(VLOOKUP($D31,'LGE Retirements'!$A$4:$C$49,3,FALSE)='LGE Meters Schedule'!CD$3,'LGE Meters Schedule'!CC31+AZ31-$F31,SUM(CC31,AZ31)))</f>
        <v>163968.75689863181</v>
      </c>
      <c r="CE31" s="6">
        <f>IF(CE$3=$BQ$3,$G31+BA31,IF(VLOOKUP($D31,'LGE Retirements'!$A$4:$C$49,3,FALSE)='LGE Meters Schedule'!CE$3,'LGE Meters Schedule'!CD31+BA31-$F31,SUM(CD31,BA31)))</f>
        <v>-23595.805530182115</v>
      </c>
      <c r="CF31" s="6">
        <f>IF(CF$3=$BQ$3,$G31+BB31,IF(VLOOKUP($D31,'LGE Retirements'!$A$4:$C$49,3,FALSE)='LGE Meters Schedule'!CF$3,'LGE Meters Schedule'!CE31+BB31-$F31,SUM(CE31,BB31)))</f>
        <v>-23595.805530182115</v>
      </c>
      <c r="CG31" s="6">
        <f>IF(CG$3=$BQ$3,$G31+BC31,IF(VLOOKUP($D31,'LGE Retirements'!$A$4:$C$49,3,FALSE)='LGE Meters Schedule'!CG$3,'LGE Meters Schedule'!CF31+BC31-$F31,SUM(CF31,BC31)))</f>
        <v>-23595.805530182115</v>
      </c>
      <c r="CH31" s="6">
        <f>IF(CH$3=$BQ$3,$G31+BD31,IF(VLOOKUP($D31,'LGE Retirements'!$A$4:$C$49,3,FALSE)='LGE Meters Schedule'!CH$3,'LGE Meters Schedule'!CG31+BD31-$F31,SUM(CG31,BD31)))</f>
        <v>-23595.805530182115</v>
      </c>
      <c r="CI31" s="6">
        <f>IF(CI$3=$BQ$3,$G31+BE31,IF(VLOOKUP($D31,'LGE Retirements'!$A$4:$C$49,3,FALSE)='LGE Meters Schedule'!CI$3,'LGE Meters Schedule'!CH31+BE31-$F31,SUM(CH31,BE31)))</f>
        <v>-23595.805530182115</v>
      </c>
      <c r="CJ31" s="6">
        <f>IF(CJ$3=$BQ$3,$G31+BF31,IF(VLOOKUP($D31,'LGE Retirements'!$A$4:$C$49,3,FALSE)='LGE Meters Schedule'!CJ$3,'LGE Meters Schedule'!CI31+BF31-$F31,SUM(CI31,BF31)))</f>
        <v>-23595.805530182115</v>
      </c>
      <c r="CK31" s="6">
        <f>IF(CK$3=$BQ$3,$G31+BG31,IF(VLOOKUP($D31,'LGE Retirements'!$A$4:$C$49,3,FALSE)='LGE Meters Schedule'!CK$3,'LGE Meters Schedule'!CJ31+BG31-$F31,SUM(CJ31,BG31)))</f>
        <v>-23595.805530182115</v>
      </c>
      <c r="CL31" s="6">
        <f>IF(CL$3=$BQ$3,$G31+BH31,IF(VLOOKUP($D31,'LGE Retirements'!$A$4:$C$49,3,FALSE)='LGE Meters Schedule'!CL$3,'LGE Meters Schedule'!CK31+BH31-$F31,SUM(CK31,BH31)))</f>
        <v>-23595.805530182115</v>
      </c>
      <c r="CM31" s="6">
        <f>IF(CM$3=$BQ$3,$G31+BI31,IF(VLOOKUP($D31,'LGE Retirements'!$A$4:$C$49,3,FALSE)='LGE Meters Schedule'!CM$3,'LGE Meters Schedule'!CL31+BI31-$F31,SUM(CL31,BI31)))</f>
        <v>-23595.805530182115</v>
      </c>
      <c r="CN31" s="6">
        <f>IF(CN$3=$BQ$3,$G31+BJ31,IF(VLOOKUP($D31,'LGE Retirements'!$A$4:$C$49,3,FALSE)='LGE Meters Schedule'!CN$3,'LGE Meters Schedule'!CM31+BJ31-$F31,SUM(CM31,BJ31)))</f>
        <v>-23595.805530182115</v>
      </c>
      <c r="CO31" s="6">
        <f>IF(CO$3=$BQ$3,$G31+BK31,IF(VLOOKUP($D31,'LGE Retirements'!$A$4:$C$49,3,FALSE)='LGE Meters Schedule'!CO$3,'LGE Meters Schedule'!CN31+BK31-$F31,SUM(CN31,BK31)))</f>
        <v>-23595.805530182115</v>
      </c>
      <c r="CP31" s="6">
        <f>IF(CP$3=$BQ$3,$G31+BL31,IF(VLOOKUP($D31,'LGE Retirements'!$A$4:$C$49,3,FALSE)='LGE Meters Schedule'!CP$3,'LGE Meters Schedule'!CO31+BL31-$F31,SUM(CO31,BL31)))</f>
        <v>-23595.805530182115</v>
      </c>
      <c r="CQ31" s="6">
        <f>IF(CQ$3=$BQ$3,$G31+BM31,IF(VLOOKUP($D31,'LGE Retirements'!$A$4:$C$49,3,FALSE)='LGE Meters Schedule'!CQ$3,'LGE Meters Schedule'!CP31+BM31-$F31,SUM(CP31,BM31)))</f>
        <v>-23595.805530182115</v>
      </c>
      <c r="CR31" s="6">
        <f>IF(CR$3=$BQ$3,$G31+BN31,IF(VLOOKUP($D31,'LGE Retirements'!$A$4:$C$49,3,FALSE)='LGE Meters Schedule'!CR$3,'LGE Meters Schedule'!CQ31+BN31-$F31,SUM(CQ31,BN31)))</f>
        <v>-23595.805530182115</v>
      </c>
      <c r="CS31" s="6">
        <f>IF(CS$3=$BQ$3,$G31+BO31,IF(VLOOKUP($D31,'LGE Retirements'!$A$4:$C$49,3,FALSE)='LGE Meters Schedule'!CS$3,'LGE Meters Schedule'!CR31+BO31-$F31,SUM(CR31,BO31)))</f>
        <v>-23595.805530182115</v>
      </c>
      <c r="CT31" s="6">
        <f>IF(CT$3=$BQ$3,$G31,IF(VLOOKUP($D31,'LGE Retirements'!$A$4:$C$49,3,FALSE)='LGE Meters Schedule'!CT$3,'LGE Meters Schedule'!CS31-$F31,SUM(CS31)))</f>
        <v>-23595.805530182115</v>
      </c>
      <c r="CU31" s="6">
        <f>IF(CU$3=$BQ$3,$G31,IF(VLOOKUP($D31,'LGE Retirements'!$A$4:$C$49,3,FALSE)='LGE Meters Schedule'!CU$3,'LGE Meters Schedule'!CT31-$F31,SUM(CT31)))</f>
        <v>-23595.805530182115</v>
      </c>
      <c r="CV31" s="6">
        <f>IF(CV$3=$BQ$3,$G31,IF(VLOOKUP($D31,'LGE Retirements'!$A$4:$C$49,3,FALSE)='LGE Meters Schedule'!CV$3,'LGE Meters Schedule'!CU31-$F31,SUM(CU31)))</f>
        <v>-23595.805530182115</v>
      </c>
      <c r="CW31" s="6">
        <f>IF(CW$3=$BQ$3,$G31,IF(VLOOKUP($D31,'LGE Retirements'!$A$4:$C$49,3,FALSE)='LGE Meters Schedule'!CW$3,'LGE Meters Schedule'!CV31-$F31,SUM(CV31)))</f>
        <v>-23595.805530182115</v>
      </c>
      <c r="CX31" s="6">
        <f>IF(CX$3=$BQ$3,$G31,IF(VLOOKUP($D31,'LGE Retirements'!$A$4:$C$49,3,FALSE)='LGE Meters Schedule'!CX$3,'LGE Meters Schedule'!CW31-$F31,SUM(CW31)))</f>
        <v>-23595.805530182115</v>
      </c>
      <c r="CY31" s="6">
        <f>IF(CY$3=$BQ$3,$G31,IF(VLOOKUP($D31,'LGE Retirements'!$A$4:$C$49,3,FALSE)='LGE Meters Schedule'!CY$3,'LGE Meters Schedule'!CX31-$F31,SUM(CX31)))</f>
        <v>-23595.805530182115</v>
      </c>
      <c r="CZ31" s="6">
        <f>IF(CZ$3=$BQ$3,$G31,IF(VLOOKUP($D31,'LGE Retirements'!$A$4:$C$49,3,FALSE)='LGE Meters Schedule'!CZ$3,'LGE Meters Schedule'!CY31-$F31,SUM(CY31)))</f>
        <v>-23595.805530182115</v>
      </c>
      <c r="DA31" s="6">
        <f>IF(DA$3=$BQ$3,$G31,IF(VLOOKUP($D31,'LGE Retirements'!$A$4:$C$49,3,FALSE)='LGE Meters Schedule'!DA$3,'LGE Meters Schedule'!CZ31-$F31,SUM(CZ31)))</f>
        <v>-23595.805530182115</v>
      </c>
      <c r="DB31" s="6">
        <f>IF(DB$3=$BQ$3,$G31,IF(VLOOKUP($D31,'LGE Retirements'!$A$4:$C$49,3,FALSE)='LGE Meters Schedule'!DB$3,'LGE Meters Schedule'!DA31-$F31,SUM(DA31)))</f>
        <v>-23595.805530182115</v>
      </c>
      <c r="DC31" s="6">
        <f>IF(DC$3=$BQ$3,$G31,IF(VLOOKUP($D31,'LGE Retirements'!$A$4:$C$49,3,FALSE)='LGE Meters Schedule'!DC$3,'LGE Meters Schedule'!DB31-$F31,SUM(DB31)))</f>
        <v>-23595.805530182115</v>
      </c>
      <c r="DD31" s="6">
        <f>IF(DD$3=$BQ$3,$G31,IF(VLOOKUP($D31,'LGE Retirements'!$A$4:$C$49,3,FALSE)='LGE Meters Schedule'!DD$3,'LGE Meters Schedule'!DC31-$F31,SUM(DC31)))</f>
        <v>-23595.805530182115</v>
      </c>
      <c r="DE31" s="6">
        <f>IF(DE$3=$BQ$3,$G31,IF(VLOOKUP($D31,'LGE Retirements'!$A$4:$C$49,3,FALSE)='LGE Meters Schedule'!DE$3,'LGE Meters Schedule'!DD31-$F31,SUM(DD31)))</f>
        <v>-23595.805530182115</v>
      </c>
      <c r="DG31" s="8">
        <f t="shared" si="0"/>
        <v>29692.007075151312</v>
      </c>
      <c r="DH31" s="8">
        <f t="shared" si="1"/>
        <v>29235.069220484642</v>
      </c>
      <c r="DI31" s="8">
        <f t="shared" si="2"/>
        <v>28778.131365817972</v>
      </c>
      <c r="DJ31" s="8">
        <f t="shared" si="3"/>
        <v>28321.193511151301</v>
      </c>
      <c r="DK31" s="8">
        <f t="shared" si="4"/>
        <v>27864.255656484631</v>
      </c>
      <c r="DL31" s="8">
        <f t="shared" si="5"/>
        <v>27407.317801817961</v>
      </c>
      <c r="DM31" s="8">
        <f t="shared" si="6"/>
        <v>26950.37994715129</v>
      </c>
      <c r="DN31" s="8">
        <f t="shared" si="7"/>
        <v>26493.44209248462</v>
      </c>
      <c r="DO31" s="8">
        <f t="shared" si="8"/>
        <v>26036.50423781795</v>
      </c>
      <c r="DP31" s="8">
        <f t="shared" si="9"/>
        <v>25579.566383151279</v>
      </c>
      <c r="DQ31" s="8">
        <f t="shared" si="10"/>
        <v>25122.628528484609</v>
      </c>
      <c r="DR31" s="8">
        <f t="shared" si="11"/>
        <v>24686.393386112468</v>
      </c>
      <c r="DS31" s="8">
        <f t="shared" si="12"/>
        <v>24250.158243740327</v>
      </c>
      <c r="DT31" s="8">
        <f t="shared" si="13"/>
        <v>23813.923101368186</v>
      </c>
      <c r="DU31" s="8">
        <f t="shared" si="14"/>
        <v>23595.805530182115</v>
      </c>
      <c r="DV31" s="8">
        <f t="shared" si="15"/>
        <v>23595.805530182115</v>
      </c>
      <c r="DW31" s="8">
        <f t="shared" si="16"/>
        <v>23595.805530182115</v>
      </c>
      <c r="DX31" s="8">
        <f t="shared" si="17"/>
        <v>23595.805530182115</v>
      </c>
      <c r="DY31" s="8">
        <f t="shared" si="18"/>
        <v>23595.805530182115</v>
      </c>
      <c r="DZ31" s="8">
        <f t="shared" si="19"/>
        <v>23595.805530182115</v>
      </c>
      <c r="EA31" s="8">
        <f t="shared" si="20"/>
        <v>23595.805530182115</v>
      </c>
      <c r="EB31" s="8">
        <f t="shared" si="21"/>
        <v>23595.805530182115</v>
      </c>
      <c r="EC31" s="8">
        <f t="shared" si="22"/>
        <v>23595.805530182115</v>
      </c>
      <c r="ED31" s="8">
        <f t="shared" si="23"/>
        <v>23595.805530182115</v>
      </c>
      <c r="EE31" s="8">
        <f t="shared" si="24"/>
        <v>23595.805530182115</v>
      </c>
      <c r="EF31" s="8">
        <f t="shared" si="25"/>
        <v>23595.805530182115</v>
      </c>
      <c r="EG31" s="8">
        <f t="shared" si="26"/>
        <v>23595.805530182115</v>
      </c>
      <c r="EH31" s="8">
        <f t="shared" si="27"/>
        <v>23595.805530182115</v>
      </c>
      <c r="EI31" s="8">
        <f t="shared" si="28"/>
        <v>23595.805530182115</v>
      </c>
      <c r="EJ31" s="8">
        <f t="shared" si="30"/>
        <v>23595.805530182115</v>
      </c>
      <c r="EK31" s="8">
        <f t="shared" si="31"/>
        <v>23595.805530182115</v>
      </c>
      <c r="EL31" s="8">
        <f t="shared" si="32"/>
        <v>23595.805530182115</v>
      </c>
      <c r="EM31" s="8">
        <f t="shared" si="33"/>
        <v>23595.805530182115</v>
      </c>
      <c r="EN31" s="8">
        <f t="shared" si="34"/>
        <v>23595.805530182115</v>
      </c>
      <c r="EO31" s="8">
        <f t="shared" si="35"/>
        <v>23595.805530182115</v>
      </c>
      <c r="EP31" s="8">
        <f t="shared" si="36"/>
        <v>23595.805530182115</v>
      </c>
      <c r="EQ31" s="8">
        <f t="shared" si="37"/>
        <v>23595.805530182115</v>
      </c>
      <c r="ER31" s="8">
        <f t="shared" si="38"/>
        <v>23595.805530182115</v>
      </c>
      <c r="ES31" s="8">
        <f t="shared" si="39"/>
        <v>23595.805530182115</v>
      </c>
      <c r="ET31" s="8">
        <f t="shared" si="40"/>
        <v>23595.805530182115</v>
      </c>
      <c r="EU31" s="8">
        <f t="shared" si="41"/>
        <v>23595.805530182115</v>
      </c>
    </row>
    <row r="32" spans="1:151" x14ac:dyDescent="0.25">
      <c r="A32" s="4" t="s">
        <v>33</v>
      </c>
      <c r="B32" s="4" t="s">
        <v>2</v>
      </c>
      <c r="C32" s="4" t="s">
        <v>4</v>
      </c>
      <c r="D32" s="7">
        <v>1987</v>
      </c>
      <c r="E32" s="24">
        <f>IFERROR(VLOOKUP(D32,'LGE Retirements'!$A$4:$C$49,3,FALSE),"N/A")</f>
        <v>43040</v>
      </c>
      <c r="F32" s="5">
        <v>1554811.11</v>
      </c>
      <c r="G32" s="5">
        <v>1283484.75474056</v>
      </c>
      <c r="H32" s="5"/>
      <c r="I32" s="6">
        <f>IF(I$3=$I$3,F32,IF(VLOOKUP($D32,'LGE Retirements'!$A$4:$C$49,3,FALSE)='LGE Meters Schedule'!I$3,'LGE Meters Schedule'!G32-'LGE Meters Schedule'!$F32,G32))</f>
        <v>1554811.11</v>
      </c>
      <c r="J32" s="6">
        <f>IF(J$3=$I$3,G32,IF(VLOOKUP($D32,'LGE Retirements'!$A$4:$C$49,3,FALSE)='LGE Meters Schedule'!J$3,'LGE Meters Schedule'!I32-'LGE Meters Schedule'!$F32,I32))</f>
        <v>1554811.11</v>
      </c>
      <c r="K32" s="6">
        <f>IF(K$3=$I$3,I32,IF(VLOOKUP($D32,'LGE Retirements'!$A$4:$C$49,3,FALSE)='LGE Meters Schedule'!K$3,'LGE Meters Schedule'!J32-'LGE Meters Schedule'!$F32,J32))</f>
        <v>1554811.11</v>
      </c>
      <c r="L32" s="6">
        <f>IF(L$3=$I$3,J32,IF(VLOOKUP($D32,'LGE Retirements'!$A$4:$C$49,3,FALSE)='LGE Meters Schedule'!L$3,'LGE Meters Schedule'!K32-'LGE Meters Schedule'!$F32,K32))</f>
        <v>1554811.11</v>
      </c>
      <c r="M32" s="6">
        <f>IF(M$3=$I$3,K32,IF(VLOOKUP($D32,'LGE Retirements'!$A$4:$C$49,3,FALSE)='LGE Meters Schedule'!M$3,'LGE Meters Schedule'!L32-'LGE Meters Schedule'!$F32,L32))</f>
        <v>1554811.11</v>
      </c>
      <c r="N32" s="6">
        <f>IF(N$3=$I$3,L32,IF(VLOOKUP($D32,'LGE Retirements'!$A$4:$C$49,3,FALSE)='LGE Meters Schedule'!N$3,'LGE Meters Schedule'!M32-'LGE Meters Schedule'!$F32,M32))</f>
        <v>1554811.11</v>
      </c>
      <c r="O32" s="6">
        <f>IF(O$3=$I$3,M32,IF(VLOOKUP($D32,'LGE Retirements'!$A$4:$C$49,3,FALSE)='LGE Meters Schedule'!O$3,'LGE Meters Schedule'!N32-'LGE Meters Schedule'!$F32,N32))</f>
        <v>1554811.11</v>
      </c>
      <c r="P32" s="6">
        <f>IF(P$3=$I$3,N32,IF(VLOOKUP($D32,'LGE Retirements'!$A$4:$C$49,3,FALSE)='LGE Meters Schedule'!P$3,'LGE Meters Schedule'!O32-'LGE Meters Schedule'!$F32,O32))</f>
        <v>1554811.11</v>
      </c>
      <c r="Q32" s="6">
        <f>IF(Q$3=$I$3,O32,IF(VLOOKUP($D32,'LGE Retirements'!$A$4:$C$49,3,FALSE)='LGE Meters Schedule'!Q$3,'LGE Meters Schedule'!P32-'LGE Meters Schedule'!$F32,P32))</f>
        <v>1554811.11</v>
      </c>
      <c r="R32" s="6">
        <f>IF(R$3=$I$3,P32,IF(VLOOKUP($D32,'LGE Retirements'!$A$4:$C$49,3,FALSE)='LGE Meters Schedule'!R$3,'LGE Meters Schedule'!Q32-'LGE Meters Schedule'!$F32,Q32))</f>
        <v>1554811.11</v>
      </c>
      <c r="S32" s="6">
        <f>IF(S$3=$I$3,Q32,IF(VLOOKUP($D32,'LGE Retirements'!$A$4:$C$49,3,FALSE)='LGE Meters Schedule'!S$3,'LGE Meters Schedule'!R32-'LGE Meters Schedule'!$F32,R32))</f>
        <v>1554811.11</v>
      </c>
      <c r="T32" s="6">
        <f>IF(T$3=$I$3,R32,IF(VLOOKUP($D32,'LGE Retirements'!$A$4:$C$49,3,FALSE)='LGE Meters Schedule'!T$3,'LGE Meters Schedule'!S32-'LGE Meters Schedule'!$F32,S32))</f>
        <v>1554811.11</v>
      </c>
      <c r="U32" s="6">
        <f>IF(U$3=$I$3,S32,IF(VLOOKUP($D32,'LGE Retirements'!$A$4:$C$49,3,FALSE)='LGE Meters Schedule'!U$3,'LGE Meters Schedule'!T32-'LGE Meters Schedule'!$F32,T32))</f>
        <v>1554811.11</v>
      </c>
      <c r="V32" s="6">
        <f>IF(V$3=$I$3,T32,IF(VLOOKUP($D32,'LGE Retirements'!$A$4:$C$49,3,FALSE)='LGE Meters Schedule'!V$3,'LGE Meters Schedule'!U32-'LGE Meters Schedule'!$F32,U32))</f>
        <v>1554811.11</v>
      </c>
      <c r="W32" s="6">
        <f>IF(W$3=$I$3,U32,IF(VLOOKUP($D32,'LGE Retirements'!$A$4:$C$49,3,FALSE)='LGE Meters Schedule'!W$3,'LGE Meters Schedule'!V32-'LGE Meters Schedule'!$F32,V32))</f>
        <v>1554811.11</v>
      </c>
      <c r="X32" s="6">
        <f>IF(X$3=$I$3,V32,IF(VLOOKUP($D32,'LGE Retirements'!$A$4:$C$49,3,FALSE)='LGE Meters Schedule'!X$3,'LGE Meters Schedule'!W32-'LGE Meters Schedule'!$F32,W32))</f>
        <v>0</v>
      </c>
      <c r="Y32" s="6">
        <f>IF(Y$3=$I$3,W32,IF(VLOOKUP($D32,'LGE Retirements'!$A$4:$C$49,3,FALSE)='LGE Meters Schedule'!Y$3,'LGE Meters Schedule'!X32-'LGE Meters Schedule'!$F32,X32))</f>
        <v>0</v>
      </c>
      <c r="Z32" s="6">
        <f>IF(Z$3=$I$3,X32,IF(VLOOKUP($D32,'LGE Retirements'!$A$4:$C$49,3,FALSE)='LGE Meters Schedule'!Z$3,'LGE Meters Schedule'!Y32-'LGE Meters Schedule'!$F32,Y32))</f>
        <v>0</v>
      </c>
      <c r="AA32" s="6">
        <f>IF(AA$3=$I$3,Y32,IF(VLOOKUP($D32,'LGE Retirements'!$A$4:$C$49,3,FALSE)='LGE Meters Schedule'!AA$3,'LGE Meters Schedule'!Z32-'LGE Meters Schedule'!$F32,Z32))</f>
        <v>0</v>
      </c>
      <c r="AB32" s="6">
        <f>IF(AB$3=$I$3,Z32,IF(VLOOKUP($D32,'LGE Retirements'!$A$4:$C$49,3,FALSE)='LGE Meters Schedule'!AB$3,'LGE Meters Schedule'!AA32-'LGE Meters Schedule'!$F32,AA32))</f>
        <v>0</v>
      </c>
      <c r="AC32" s="6">
        <f>IF(AC$3=$I$3,AA32,IF(VLOOKUP($D32,'LGE Retirements'!$A$4:$C$49,3,FALSE)='LGE Meters Schedule'!AC$3,'LGE Meters Schedule'!AB32-'LGE Meters Schedule'!$F32,AB32))</f>
        <v>0</v>
      </c>
      <c r="AD32" s="6">
        <f>IF(AD$3=$I$3,AB32,IF(VLOOKUP($D32,'LGE Retirements'!$A$4:$C$49,3,FALSE)='LGE Meters Schedule'!AD$3,'LGE Meters Schedule'!AC32-'LGE Meters Schedule'!$F32,AC32))</f>
        <v>0</v>
      </c>
      <c r="AE32" s="6">
        <f>IF(AE$3=$I$3,AC32,IF(VLOOKUP($D32,'LGE Retirements'!$A$4:$C$49,3,FALSE)='LGE Meters Schedule'!AE$3,'LGE Meters Schedule'!AD32-'LGE Meters Schedule'!$F32,AD32))</f>
        <v>0</v>
      </c>
      <c r="AF32" s="6">
        <f>IF(AF$3=$I$3,AD32,IF(VLOOKUP($D32,'LGE Retirements'!$A$4:$C$49,3,FALSE)='LGE Meters Schedule'!AF$3,'LGE Meters Schedule'!AE32-'LGE Meters Schedule'!$F32,AE32))</f>
        <v>0</v>
      </c>
      <c r="AG32" s="6">
        <f>IF(AG$3=$I$3,AE32,IF(VLOOKUP($D32,'LGE Retirements'!$A$4:$C$49,3,FALSE)='LGE Meters Schedule'!AG$3,'LGE Meters Schedule'!AF32-'LGE Meters Schedule'!$F32,AF32))</f>
        <v>0</v>
      </c>
      <c r="AH32" s="6">
        <f>IF(AH$3=$I$3,AF32,IF(VLOOKUP($D32,'LGE Retirements'!$A$4:$C$49,3,FALSE)='LGE Meters Schedule'!AH$3,'LGE Meters Schedule'!AG32-'LGE Meters Schedule'!$F32,AG32))</f>
        <v>0</v>
      </c>
      <c r="AI32" s="6">
        <f>IF(AI$3=$I$3,AG32,IF(VLOOKUP($D32,'LGE Retirements'!$A$4:$C$49,3,FALSE)='LGE Meters Schedule'!AI$3,'LGE Meters Schedule'!AH32-'LGE Meters Schedule'!$F32,AH32))</f>
        <v>0</v>
      </c>
      <c r="AJ32" s="6">
        <f>IF(AJ$3=$I$3,AH32,IF(VLOOKUP($D32,'LGE Retirements'!$A$4:$C$49,3,FALSE)='LGE Meters Schedule'!AJ$3,'LGE Meters Schedule'!AI32-'LGE Meters Schedule'!$F32,AI32))</f>
        <v>0</v>
      </c>
      <c r="AK32" s="6">
        <f>IF(AK$3=$I$3,AI32,IF(VLOOKUP($D32,'LGE Retirements'!$A$4:$C$49,3,FALSE)='LGE Meters Schedule'!AK$3,'LGE Meters Schedule'!AJ32-'LGE Meters Schedule'!$F32,AJ32))</f>
        <v>0</v>
      </c>
      <c r="AL32" s="6"/>
      <c r="AM32" s="21">
        <f>IF(AM$3&lt;'Depr. Rate'!$B$1,('Depr. Rate'!$B$3*'LGE Meters Schedule'!I32)/12,IF(I32=0,H32/2*'Depr. Rate'!$C$3/12,('Depr. Rate'!$C$3*'LGE Meters Schedule'!I32)/12))</f>
        <v>3783.3737010000004</v>
      </c>
      <c r="AN32" s="21">
        <f>IF(AN$3&lt;'Depr. Rate'!$B$1,('Depr. Rate'!$B$3*'LGE Meters Schedule'!J32)/12,IF(J32=0,I32/2*'Depr. Rate'!$C$3/12,('Depr. Rate'!$C$3*'LGE Meters Schedule'!J32)/12))</f>
        <v>3783.3737010000004</v>
      </c>
      <c r="AO32" s="21">
        <f>IF(AO$3&lt;'Depr. Rate'!$B$1,('Depr. Rate'!$B$3*'LGE Meters Schedule'!K32)/12,IF(K32=0,J32/2*'Depr. Rate'!$C$3/12,('Depr. Rate'!$C$3*'LGE Meters Schedule'!K32)/12))</f>
        <v>3783.3737010000004</v>
      </c>
      <c r="AP32" s="21">
        <f>IF(AP$3&lt;'Depr. Rate'!$B$1,('Depr. Rate'!$B$3*'LGE Meters Schedule'!L32)/12,IF(L32=0,K32/2*'Depr. Rate'!$C$3/12,('Depr. Rate'!$C$3*'LGE Meters Schedule'!L32)/12))</f>
        <v>3783.3737010000004</v>
      </c>
      <c r="AQ32" s="21">
        <f>IF(AQ$3&lt;'Depr. Rate'!$B$1,('Depr. Rate'!$B$3*'LGE Meters Schedule'!M32)/12,IF(M32=0,L32/2*'Depr. Rate'!$C$3/12,('Depr. Rate'!$C$3*'LGE Meters Schedule'!M32)/12))</f>
        <v>3783.3737010000004</v>
      </c>
      <c r="AR32" s="21">
        <f>IF(AR$3&lt;'Depr. Rate'!$B$1,('Depr. Rate'!$B$3*'LGE Meters Schedule'!N32)/12,IF(N32=0,M32/2*'Depr. Rate'!$C$3/12,('Depr. Rate'!$C$3*'LGE Meters Schedule'!N32)/12))</f>
        <v>3783.3737010000004</v>
      </c>
      <c r="AS32" s="21">
        <f>IF(AS$3&lt;'Depr. Rate'!$B$1,('Depr. Rate'!$B$3*'LGE Meters Schedule'!O32)/12,IF(O32=0,N32/2*'Depr. Rate'!$C$3/12,('Depr. Rate'!$C$3*'LGE Meters Schedule'!O32)/12))</f>
        <v>3783.3737010000004</v>
      </c>
      <c r="AT32" s="21">
        <f>IF(AT$3&lt;'Depr. Rate'!$B$1,('Depr. Rate'!$B$3*'LGE Meters Schedule'!P32)/12,IF(P32=0,O32/2*'Depr. Rate'!$C$3/12,('Depr. Rate'!$C$3*'LGE Meters Schedule'!P32)/12))</f>
        <v>3783.3737010000004</v>
      </c>
      <c r="AU32" s="21">
        <f>IF(AU$3&lt;'Depr. Rate'!$B$1,('Depr. Rate'!$B$3*'LGE Meters Schedule'!Q32)/12,IF(Q32=0,P32/2*'Depr. Rate'!$C$3/12,('Depr. Rate'!$C$3*'LGE Meters Schedule'!Q32)/12))</f>
        <v>3783.3737010000004</v>
      </c>
      <c r="AV32" s="21">
        <f>IF(AV$3&lt;'Depr. Rate'!$B$1,('Depr. Rate'!$B$3*'LGE Meters Schedule'!R32)/12,IF(R32=0,Q32/2*'Depr. Rate'!$C$3/12,('Depr. Rate'!$C$3*'LGE Meters Schedule'!R32)/12))</f>
        <v>3783.3737010000004</v>
      </c>
      <c r="AW32" s="21">
        <f>IF(AW$3&lt;'Depr. Rate'!$B$1,('Depr. Rate'!$B$3*'LGE Meters Schedule'!S32)/12,IF(S32=0,R32/2*'Depr. Rate'!$C$3/12,('Depr. Rate'!$C$3*'LGE Meters Schedule'!S32)/12))</f>
        <v>3783.3737010000004</v>
      </c>
      <c r="AX32" s="21">
        <f>IF(AX$3&lt;'Depr. Rate'!$B$1,('Depr. Rate'!$B$3*'LGE Meters Schedule'!T32)/12,IF(T32=0,S32/2*'Depr. Rate'!$C$3/12,('Depr. Rate'!$C$3*'LGE Meters Schedule'!T32)/12))</f>
        <v>3611.9584933639198</v>
      </c>
      <c r="AY32" s="21">
        <f>IF(AY$3&lt;'Depr. Rate'!$B$1,('Depr. Rate'!$B$3*'LGE Meters Schedule'!U32)/12,IF(U32=0,T32/2*'Depr. Rate'!$C$3/12,('Depr. Rate'!$C$3*'LGE Meters Schedule'!U32)/12))</f>
        <v>3611.9584933639198</v>
      </c>
      <c r="AZ32" s="21">
        <f>IF(AZ$3&lt;'Depr. Rate'!$B$1,('Depr. Rate'!$B$3*'LGE Meters Schedule'!V32)/12,IF(V32=0,U32/2*'Depr. Rate'!$C$3/12,('Depr. Rate'!$C$3*'LGE Meters Schedule'!V32)/12))</f>
        <v>3611.9584933639198</v>
      </c>
      <c r="BA32" s="21">
        <f>IF(BA$3&lt;'Depr. Rate'!$B$1,('Depr. Rate'!$B$3*'LGE Meters Schedule'!W32)/12,IF(W32=0,V32/2*'Depr. Rate'!$C$3/12,('Depr. Rate'!$C$3*'LGE Meters Schedule'!W32)/12))</f>
        <v>3611.9584933639198</v>
      </c>
      <c r="BB32" s="21">
        <f>IF(BB$3&lt;'Depr. Rate'!$B$1,('Depr. Rate'!$B$3*'LGE Meters Schedule'!X32)/12,IF(X32=0,W32/2*'Depr. Rate'!$C$3/12,('Depr. Rate'!$C$3*'LGE Meters Schedule'!X32)/12))</f>
        <v>1805.9792466819599</v>
      </c>
      <c r="BC32" s="21">
        <f>IF(BC$3&lt;'Depr. Rate'!$B$1,('Depr. Rate'!$B$3*'LGE Meters Schedule'!Y32)/12,IF(Y32=0,X32/2*'Depr. Rate'!$C$3/12,('Depr. Rate'!$C$3*'LGE Meters Schedule'!Y32)/12))</f>
        <v>0</v>
      </c>
      <c r="BD32" s="21">
        <f>IF(BD$3&lt;'Depr. Rate'!$B$1,('Depr. Rate'!$B$3*'LGE Meters Schedule'!Z32)/12,IF(Z32=0,Y32/2*'Depr. Rate'!$C$3/12,('Depr. Rate'!$C$3*'LGE Meters Schedule'!Z32)/12))</f>
        <v>0</v>
      </c>
      <c r="BE32" s="21">
        <f>IF(BE$3&lt;'Depr. Rate'!$B$1,('Depr. Rate'!$B$3*'LGE Meters Schedule'!AA32)/12,IF(AA32=0,Z32/2*'Depr. Rate'!$C$3/12,('Depr. Rate'!$C$3*'LGE Meters Schedule'!AA32)/12))</f>
        <v>0</v>
      </c>
      <c r="BF32" s="21">
        <f>IF(BF$3&lt;'Depr. Rate'!$B$1,('Depr. Rate'!$B$3*'LGE Meters Schedule'!AB32)/12,IF(AB32=0,AA32/2*'Depr. Rate'!$C$3/12,('Depr. Rate'!$C$3*'LGE Meters Schedule'!AB32)/12))</f>
        <v>0</v>
      </c>
      <c r="BG32" s="21">
        <f>IF(BG$3&lt;'Depr. Rate'!$B$1,('Depr. Rate'!$B$3*'LGE Meters Schedule'!AC32)/12,IF(AC32=0,AB32/2*'Depr. Rate'!$C$3/12,('Depr. Rate'!$C$3*'LGE Meters Schedule'!AC32)/12))</f>
        <v>0</v>
      </c>
      <c r="BH32" s="21">
        <f>IF(BH$3&lt;'Depr. Rate'!$B$1,('Depr. Rate'!$B$3*'LGE Meters Schedule'!AD32)/12,IF(AD32=0,AC32/2*'Depr. Rate'!$C$3/12,('Depr. Rate'!$C$3*'LGE Meters Schedule'!AD32)/12))</f>
        <v>0</v>
      </c>
      <c r="BI32" s="21">
        <f>IF(BI$3&lt;'Depr. Rate'!$B$1,('Depr. Rate'!$B$3*'LGE Meters Schedule'!AE32)/12,IF(AE32=0,AD32/2*'Depr. Rate'!$C$3/12,('Depr. Rate'!$C$3*'LGE Meters Schedule'!AE32)/12))</f>
        <v>0</v>
      </c>
      <c r="BJ32" s="21">
        <f>IF(BJ$3&lt;'Depr. Rate'!$B$1,('Depr. Rate'!$B$3*'LGE Meters Schedule'!AF32)/12,IF(AF32=0,AE32/2*'Depr. Rate'!$C$3/12,('Depr. Rate'!$C$3*'LGE Meters Schedule'!AF32)/12))</f>
        <v>0</v>
      </c>
      <c r="BK32" s="21">
        <f>IF(BK$3&lt;'Depr. Rate'!$B$1,('Depr. Rate'!$B$3*'LGE Meters Schedule'!AG32)/12,IF(AG32=0,AF32/2*'Depr. Rate'!$C$3/12,('Depr. Rate'!$C$3*'LGE Meters Schedule'!AG32)/12))</f>
        <v>0</v>
      </c>
      <c r="BL32" s="21">
        <f>IF(BL$3&lt;'Depr. Rate'!$B$1,('Depr. Rate'!$B$3*'LGE Meters Schedule'!AH32)/12,IF(AH32=0,AG32/2*'Depr. Rate'!$C$3/12,('Depr. Rate'!$C$3*'LGE Meters Schedule'!AH32)/12))</f>
        <v>0</v>
      </c>
      <c r="BM32" s="21">
        <f>IF(BM$3&lt;'Depr. Rate'!$B$1,('Depr. Rate'!$B$3*'LGE Meters Schedule'!AI32)/12,IF(AI32=0,AH32/2*'Depr. Rate'!$C$3/12,('Depr. Rate'!$C$3*'LGE Meters Schedule'!AI32)/12))</f>
        <v>0</v>
      </c>
      <c r="BN32" s="21">
        <f>IF(BN$3&lt;'Depr. Rate'!$B$1,('Depr. Rate'!$B$3*'LGE Meters Schedule'!AJ32)/12,IF(AJ32=0,AI32/2*'Depr. Rate'!$C$3/12,('Depr. Rate'!$C$3*'LGE Meters Schedule'!AJ32)/12))</f>
        <v>0</v>
      </c>
      <c r="BO32" s="21">
        <f>IF(BO$3&lt;'Depr. Rate'!$B$1,('Depr. Rate'!$B$3*'LGE Meters Schedule'!AK32)/12,IF(AK32=0,AJ32/2*'Depr. Rate'!$C$3/12,('Depr. Rate'!$C$3*'LGE Meters Schedule'!AK32)/12))</f>
        <v>0</v>
      </c>
      <c r="BQ32" s="6">
        <f>IF(BQ$3=$BQ$3,$G32+AM32,IF(VLOOKUP($D32,'LGE Retirements'!$A$4:$C$49,3,FALSE)='LGE Meters Schedule'!BQ$3,'LGE Meters Schedule'!BP32+AM32-$F32,SUM(BP32,AM32)))</f>
        <v>1287268.1284415598</v>
      </c>
      <c r="BR32" s="6">
        <f>IF(BR$3=$BQ$3,$G32+AN32,IF(VLOOKUP($D32,'LGE Retirements'!$A$4:$C$49,3,FALSE)='LGE Meters Schedule'!BR$3,'LGE Meters Schedule'!BQ32+AN32-$F32,SUM(BQ32,AN32)))</f>
        <v>1291051.5021425597</v>
      </c>
      <c r="BS32" s="6">
        <f>IF(BS$3=$BQ$3,$G32+AO32,IF(VLOOKUP($D32,'LGE Retirements'!$A$4:$C$49,3,FALSE)='LGE Meters Schedule'!BS$3,'LGE Meters Schedule'!BR32+AO32-$F32,SUM(BR32,AO32)))</f>
        <v>1294834.8758435596</v>
      </c>
      <c r="BT32" s="6">
        <f>IF(BT$3=$BQ$3,$G32+AP32,IF(VLOOKUP($D32,'LGE Retirements'!$A$4:$C$49,3,FALSE)='LGE Meters Schedule'!BT$3,'LGE Meters Schedule'!BS32+AP32-$F32,SUM(BS32,AP32)))</f>
        <v>1298618.2495445595</v>
      </c>
      <c r="BU32" s="6">
        <f>IF(BU$3=$BQ$3,$G32+AQ32,IF(VLOOKUP($D32,'LGE Retirements'!$A$4:$C$49,3,FALSE)='LGE Meters Schedule'!BU$3,'LGE Meters Schedule'!BT32+AQ32-$F32,SUM(BT32,AQ32)))</f>
        <v>1302401.6232455594</v>
      </c>
      <c r="BV32" s="6">
        <f>IF(BV$3=$BQ$3,$G32+AR32,IF(VLOOKUP($D32,'LGE Retirements'!$A$4:$C$49,3,FALSE)='LGE Meters Schedule'!BV$3,'LGE Meters Schedule'!BU32+AR32-$F32,SUM(BU32,AR32)))</f>
        <v>1306184.9969465593</v>
      </c>
      <c r="BW32" s="6">
        <f>IF(BW$3=$BQ$3,$G32+AS32,IF(VLOOKUP($D32,'LGE Retirements'!$A$4:$C$49,3,FALSE)='LGE Meters Schedule'!BW$3,'LGE Meters Schedule'!BV32+AS32-$F32,SUM(BV32,AS32)))</f>
        <v>1309968.3706475592</v>
      </c>
      <c r="BX32" s="6">
        <f>IF(BX$3=$BQ$3,$G32+AT32,IF(VLOOKUP($D32,'LGE Retirements'!$A$4:$C$49,3,FALSE)='LGE Meters Schedule'!BX$3,'LGE Meters Schedule'!BW32+AT32-$F32,SUM(BW32,AT32)))</f>
        <v>1313751.7443485591</v>
      </c>
      <c r="BY32" s="6">
        <f>IF(BY$3=$BQ$3,$G32+AU32,IF(VLOOKUP($D32,'LGE Retirements'!$A$4:$C$49,3,FALSE)='LGE Meters Schedule'!BY$3,'LGE Meters Schedule'!BX32+AU32-$F32,SUM(BX32,AU32)))</f>
        <v>1317535.118049559</v>
      </c>
      <c r="BZ32" s="6">
        <f>IF(BZ$3=$BQ$3,$G32+AV32,IF(VLOOKUP($D32,'LGE Retirements'!$A$4:$C$49,3,FALSE)='LGE Meters Schedule'!BZ$3,'LGE Meters Schedule'!BY32+AV32-$F32,SUM(BY32,AV32)))</f>
        <v>1321318.4917505588</v>
      </c>
      <c r="CA32" s="6">
        <f>IF(CA$3=$BQ$3,$G32+AW32,IF(VLOOKUP($D32,'LGE Retirements'!$A$4:$C$49,3,FALSE)='LGE Meters Schedule'!CA$3,'LGE Meters Schedule'!BZ32+AW32-$F32,SUM(BZ32,AW32)))</f>
        <v>1325101.8654515587</v>
      </c>
      <c r="CB32" s="6">
        <f>IF(CB$3=$BQ$3,$G32+AX32,IF(VLOOKUP($D32,'LGE Retirements'!$A$4:$C$49,3,FALSE)='LGE Meters Schedule'!CB$3,'LGE Meters Schedule'!CA32+AX32-$F32,SUM(CA32,AX32)))</f>
        <v>1328713.8239449225</v>
      </c>
      <c r="CC32" s="6">
        <f>IF(CC$3=$BQ$3,$G32+AY32,IF(VLOOKUP($D32,'LGE Retirements'!$A$4:$C$49,3,FALSE)='LGE Meters Schedule'!CC$3,'LGE Meters Schedule'!CB32+AY32-$F32,SUM(CB32,AY32)))</f>
        <v>1332325.7824382863</v>
      </c>
      <c r="CD32" s="6">
        <f>IF(CD$3=$BQ$3,$G32+AZ32,IF(VLOOKUP($D32,'LGE Retirements'!$A$4:$C$49,3,FALSE)='LGE Meters Schedule'!CD$3,'LGE Meters Schedule'!CC32+AZ32-$F32,SUM(CC32,AZ32)))</f>
        <v>1335937.7409316502</v>
      </c>
      <c r="CE32" s="6">
        <f>IF(CE$3=$BQ$3,$G32+BA32,IF(VLOOKUP($D32,'LGE Retirements'!$A$4:$C$49,3,FALSE)='LGE Meters Schedule'!CE$3,'LGE Meters Schedule'!CD32+BA32-$F32,SUM(CD32,BA32)))</f>
        <v>1339549.699425014</v>
      </c>
      <c r="CF32" s="6">
        <f>IF(CF$3=$BQ$3,$G32+BB32,IF(VLOOKUP($D32,'LGE Retirements'!$A$4:$C$49,3,FALSE)='LGE Meters Schedule'!CF$3,'LGE Meters Schedule'!CE32+BB32-$F32,SUM(CE32,BB32)))</f>
        <v>-213455.43132830411</v>
      </c>
      <c r="CG32" s="6">
        <f>IF(CG$3=$BQ$3,$G32+BC32,IF(VLOOKUP($D32,'LGE Retirements'!$A$4:$C$49,3,FALSE)='LGE Meters Schedule'!CG$3,'LGE Meters Schedule'!CF32+BC32-$F32,SUM(CF32,BC32)))</f>
        <v>-213455.43132830411</v>
      </c>
      <c r="CH32" s="6">
        <f>IF(CH$3=$BQ$3,$G32+BD32,IF(VLOOKUP($D32,'LGE Retirements'!$A$4:$C$49,3,FALSE)='LGE Meters Schedule'!CH$3,'LGE Meters Schedule'!CG32+BD32-$F32,SUM(CG32,BD32)))</f>
        <v>-213455.43132830411</v>
      </c>
      <c r="CI32" s="6">
        <f>IF(CI$3=$BQ$3,$G32+BE32,IF(VLOOKUP($D32,'LGE Retirements'!$A$4:$C$49,3,FALSE)='LGE Meters Schedule'!CI$3,'LGE Meters Schedule'!CH32+BE32-$F32,SUM(CH32,BE32)))</f>
        <v>-213455.43132830411</v>
      </c>
      <c r="CJ32" s="6">
        <f>IF(CJ$3=$BQ$3,$G32+BF32,IF(VLOOKUP($D32,'LGE Retirements'!$A$4:$C$49,3,FALSE)='LGE Meters Schedule'!CJ$3,'LGE Meters Schedule'!CI32+BF32-$F32,SUM(CI32,BF32)))</f>
        <v>-213455.43132830411</v>
      </c>
      <c r="CK32" s="6">
        <f>IF(CK$3=$BQ$3,$G32+BG32,IF(VLOOKUP($D32,'LGE Retirements'!$A$4:$C$49,3,FALSE)='LGE Meters Schedule'!CK$3,'LGE Meters Schedule'!CJ32+BG32-$F32,SUM(CJ32,BG32)))</f>
        <v>-213455.43132830411</v>
      </c>
      <c r="CL32" s="6">
        <f>IF(CL$3=$BQ$3,$G32+BH32,IF(VLOOKUP($D32,'LGE Retirements'!$A$4:$C$49,3,FALSE)='LGE Meters Schedule'!CL$3,'LGE Meters Schedule'!CK32+BH32-$F32,SUM(CK32,BH32)))</f>
        <v>-213455.43132830411</v>
      </c>
      <c r="CM32" s="6">
        <f>IF(CM$3=$BQ$3,$G32+BI32,IF(VLOOKUP($D32,'LGE Retirements'!$A$4:$C$49,3,FALSE)='LGE Meters Schedule'!CM$3,'LGE Meters Schedule'!CL32+BI32-$F32,SUM(CL32,BI32)))</f>
        <v>-213455.43132830411</v>
      </c>
      <c r="CN32" s="6">
        <f>IF(CN$3=$BQ$3,$G32+BJ32,IF(VLOOKUP($D32,'LGE Retirements'!$A$4:$C$49,3,FALSE)='LGE Meters Schedule'!CN$3,'LGE Meters Schedule'!CM32+BJ32-$F32,SUM(CM32,BJ32)))</f>
        <v>-213455.43132830411</v>
      </c>
      <c r="CO32" s="6">
        <f>IF(CO$3=$BQ$3,$G32+BK32,IF(VLOOKUP($D32,'LGE Retirements'!$A$4:$C$49,3,FALSE)='LGE Meters Schedule'!CO$3,'LGE Meters Schedule'!CN32+BK32-$F32,SUM(CN32,BK32)))</f>
        <v>-213455.43132830411</v>
      </c>
      <c r="CP32" s="6">
        <f>IF(CP$3=$BQ$3,$G32+BL32,IF(VLOOKUP($D32,'LGE Retirements'!$A$4:$C$49,3,FALSE)='LGE Meters Schedule'!CP$3,'LGE Meters Schedule'!CO32+BL32-$F32,SUM(CO32,BL32)))</f>
        <v>-213455.43132830411</v>
      </c>
      <c r="CQ32" s="6">
        <f>IF(CQ$3=$BQ$3,$G32+BM32,IF(VLOOKUP($D32,'LGE Retirements'!$A$4:$C$49,3,FALSE)='LGE Meters Schedule'!CQ$3,'LGE Meters Schedule'!CP32+BM32-$F32,SUM(CP32,BM32)))</f>
        <v>-213455.43132830411</v>
      </c>
      <c r="CR32" s="6">
        <f>IF(CR$3=$BQ$3,$G32+BN32,IF(VLOOKUP($D32,'LGE Retirements'!$A$4:$C$49,3,FALSE)='LGE Meters Schedule'!CR$3,'LGE Meters Schedule'!CQ32+BN32-$F32,SUM(CQ32,BN32)))</f>
        <v>-213455.43132830411</v>
      </c>
      <c r="CS32" s="6">
        <f>IF(CS$3=$BQ$3,$G32+BO32,IF(VLOOKUP($D32,'LGE Retirements'!$A$4:$C$49,3,FALSE)='LGE Meters Schedule'!CS$3,'LGE Meters Schedule'!CR32+BO32-$F32,SUM(CR32,BO32)))</f>
        <v>-213455.43132830411</v>
      </c>
      <c r="CT32" s="6">
        <f>IF(CT$3=$BQ$3,$G32,IF(VLOOKUP($D32,'LGE Retirements'!$A$4:$C$49,3,FALSE)='LGE Meters Schedule'!CT$3,'LGE Meters Schedule'!CS32-$F32,SUM(CS32)))</f>
        <v>-213455.43132830411</v>
      </c>
      <c r="CU32" s="6">
        <f>IF(CU$3=$BQ$3,$G32,IF(VLOOKUP($D32,'LGE Retirements'!$A$4:$C$49,3,FALSE)='LGE Meters Schedule'!CU$3,'LGE Meters Schedule'!CT32-$F32,SUM(CT32)))</f>
        <v>-213455.43132830411</v>
      </c>
      <c r="CV32" s="6">
        <f>IF(CV$3=$BQ$3,$G32,IF(VLOOKUP($D32,'LGE Retirements'!$A$4:$C$49,3,FALSE)='LGE Meters Schedule'!CV$3,'LGE Meters Schedule'!CU32-$F32,SUM(CU32)))</f>
        <v>-213455.43132830411</v>
      </c>
      <c r="CW32" s="6">
        <f>IF(CW$3=$BQ$3,$G32,IF(VLOOKUP($D32,'LGE Retirements'!$A$4:$C$49,3,FALSE)='LGE Meters Schedule'!CW$3,'LGE Meters Schedule'!CV32-$F32,SUM(CV32)))</f>
        <v>-213455.43132830411</v>
      </c>
      <c r="CX32" s="6">
        <f>IF(CX$3=$BQ$3,$G32,IF(VLOOKUP($D32,'LGE Retirements'!$A$4:$C$49,3,FALSE)='LGE Meters Schedule'!CX$3,'LGE Meters Schedule'!CW32-$F32,SUM(CW32)))</f>
        <v>-213455.43132830411</v>
      </c>
      <c r="CY32" s="6">
        <f>IF(CY$3=$BQ$3,$G32,IF(VLOOKUP($D32,'LGE Retirements'!$A$4:$C$49,3,FALSE)='LGE Meters Schedule'!CY$3,'LGE Meters Schedule'!CX32-$F32,SUM(CX32)))</f>
        <v>-213455.43132830411</v>
      </c>
      <c r="CZ32" s="6">
        <f>IF(CZ$3=$BQ$3,$G32,IF(VLOOKUP($D32,'LGE Retirements'!$A$4:$C$49,3,FALSE)='LGE Meters Schedule'!CZ$3,'LGE Meters Schedule'!CY32-$F32,SUM(CY32)))</f>
        <v>-213455.43132830411</v>
      </c>
      <c r="DA32" s="6">
        <f>IF(DA$3=$BQ$3,$G32,IF(VLOOKUP($D32,'LGE Retirements'!$A$4:$C$49,3,FALSE)='LGE Meters Schedule'!DA$3,'LGE Meters Schedule'!CZ32-$F32,SUM(CZ32)))</f>
        <v>-213455.43132830411</v>
      </c>
      <c r="DB32" s="6">
        <f>IF(DB$3=$BQ$3,$G32,IF(VLOOKUP($D32,'LGE Retirements'!$A$4:$C$49,3,FALSE)='LGE Meters Schedule'!DB$3,'LGE Meters Schedule'!DA32-$F32,SUM(DA32)))</f>
        <v>-213455.43132830411</v>
      </c>
      <c r="DC32" s="6">
        <f>IF(DC$3=$BQ$3,$G32,IF(VLOOKUP($D32,'LGE Retirements'!$A$4:$C$49,3,FALSE)='LGE Meters Schedule'!DC$3,'LGE Meters Schedule'!DB32-$F32,SUM(DB32)))</f>
        <v>-213455.43132830411</v>
      </c>
      <c r="DD32" s="6">
        <f>IF(DD$3=$BQ$3,$G32,IF(VLOOKUP($D32,'LGE Retirements'!$A$4:$C$49,3,FALSE)='LGE Meters Schedule'!DD$3,'LGE Meters Schedule'!DC32-$F32,SUM(DC32)))</f>
        <v>-213455.43132830411</v>
      </c>
      <c r="DE32" s="6">
        <f>IF(DE$3=$BQ$3,$G32,IF(VLOOKUP($D32,'LGE Retirements'!$A$4:$C$49,3,FALSE)='LGE Meters Schedule'!DE$3,'LGE Meters Schedule'!DD32-$F32,SUM(DD32)))</f>
        <v>-213455.43132830411</v>
      </c>
      <c r="DG32" s="8">
        <f t="shared" si="0"/>
        <v>267542.98155844025</v>
      </c>
      <c r="DH32" s="8">
        <f t="shared" si="1"/>
        <v>263759.60785744037</v>
      </c>
      <c r="DI32" s="8">
        <f t="shared" si="2"/>
        <v>259976.23415644048</v>
      </c>
      <c r="DJ32" s="8">
        <f t="shared" si="3"/>
        <v>256192.86045544059</v>
      </c>
      <c r="DK32" s="8">
        <f t="shared" si="4"/>
        <v>252409.4867544407</v>
      </c>
      <c r="DL32" s="8">
        <f t="shared" si="5"/>
        <v>248626.11305344081</v>
      </c>
      <c r="DM32" s="8">
        <f t="shared" si="6"/>
        <v>244842.73935244093</v>
      </c>
      <c r="DN32" s="8">
        <f t="shared" si="7"/>
        <v>241059.36565144104</v>
      </c>
      <c r="DO32" s="8">
        <f t="shared" si="8"/>
        <v>237275.99195044115</v>
      </c>
      <c r="DP32" s="8">
        <f t="shared" si="9"/>
        <v>233492.61824944126</v>
      </c>
      <c r="DQ32" s="8">
        <f t="shared" si="10"/>
        <v>229709.24454844138</v>
      </c>
      <c r="DR32" s="8">
        <f t="shared" si="11"/>
        <v>226097.28605507757</v>
      </c>
      <c r="DS32" s="8">
        <f t="shared" si="12"/>
        <v>222485.32756171376</v>
      </c>
      <c r="DT32" s="8">
        <f t="shared" si="13"/>
        <v>218873.36906834994</v>
      </c>
      <c r="DU32" s="8">
        <f t="shared" si="14"/>
        <v>215261.41057498613</v>
      </c>
      <c r="DV32" s="8">
        <f t="shared" si="15"/>
        <v>213455.43132830411</v>
      </c>
      <c r="DW32" s="8">
        <f t="shared" si="16"/>
        <v>213455.43132830411</v>
      </c>
      <c r="DX32" s="8">
        <f t="shared" si="17"/>
        <v>213455.43132830411</v>
      </c>
      <c r="DY32" s="8">
        <f t="shared" si="18"/>
        <v>213455.43132830411</v>
      </c>
      <c r="DZ32" s="8">
        <f t="shared" si="19"/>
        <v>213455.43132830411</v>
      </c>
      <c r="EA32" s="8">
        <f t="shared" si="20"/>
        <v>213455.43132830411</v>
      </c>
      <c r="EB32" s="8">
        <f t="shared" si="21"/>
        <v>213455.43132830411</v>
      </c>
      <c r="EC32" s="8">
        <f t="shared" si="22"/>
        <v>213455.43132830411</v>
      </c>
      <c r="ED32" s="8">
        <f t="shared" si="23"/>
        <v>213455.43132830411</v>
      </c>
      <c r="EE32" s="8">
        <f t="shared" si="24"/>
        <v>213455.43132830411</v>
      </c>
      <c r="EF32" s="8">
        <f t="shared" si="25"/>
        <v>213455.43132830411</v>
      </c>
      <c r="EG32" s="8">
        <f t="shared" si="26"/>
        <v>213455.43132830411</v>
      </c>
      <c r="EH32" s="8">
        <f t="shared" si="27"/>
        <v>213455.43132830411</v>
      </c>
      <c r="EI32" s="8">
        <f t="shared" si="28"/>
        <v>213455.43132830411</v>
      </c>
      <c r="EJ32" s="8">
        <f t="shared" si="30"/>
        <v>213455.43132830411</v>
      </c>
      <c r="EK32" s="8">
        <f t="shared" si="31"/>
        <v>213455.43132830411</v>
      </c>
      <c r="EL32" s="8">
        <f t="shared" si="32"/>
        <v>213455.43132830411</v>
      </c>
      <c r="EM32" s="8">
        <f t="shared" si="33"/>
        <v>213455.43132830411</v>
      </c>
      <c r="EN32" s="8">
        <f t="shared" si="34"/>
        <v>213455.43132830411</v>
      </c>
      <c r="EO32" s="8">
        <f t="shared" si="35"/>
        <v>213455.43132830411</v>
      </c>
      <c r="EP32" s="8">
        <f t="shared" si="36"/>
        <v>213455.43132830411</v>
      </c>
      <c r="EQ32" s="8">
        <f t="shared" si="37"/>
        <v>213455.43132830411</v>
      </c>
      <c r="ER32" s="8">
        <f t="shared" si="38"/>
        <v>213455.43132830411</v>
      </c>
      <c r="ES32" s="8">
        <f t="shared" si="39"/>
        <v>213455.43132830411</v>
      </c>
      <c r="ET32" s="8">
        <f t="shared" si="40"/>
        <v>213455.43132830411</v>
      </c>
      <c r="EU32" s="8">
        <f t="shared" si="41"/>
        <v>213455.43132830411</v>
      </c>
    </row>
    <row r="33" spans="1:151" x14ac:dyDescent="0.25">
      <c r="A33" s="4" t="s">
        <v>33</v>
      </c>
      <c r="B33" s="4" t="s">
        <v>2</v>
      </c>
      <c r="C33" s="4" t="s">
        <v>5</v>
      </c>
      <c r="D33" s="7">
        <v>1987</v>
      </c>
      <c r="E33" s="24">
        <f>IFERROR(VLOOKUP(D33,'LGE Retirements'!$A$4:$C$49,3,FALSE),"N/A")</f>
        <v>43040</v>
      </c>
      <c r="F33" s="5">
        <v>215354.23999999999</v>
      </c>
      <c r="G33" s="5">
        <v>177773.28842777599</v>
      </c>
      <c r="H33" s="5"/>
      <c r="I33" s="6">
        <f>IF(I$3=$I$3,F33,IF(VLOOKUP($D33,'LGE Retirements'!$A$4:$C$49,3,FALSE)='LGE Meters Schedule'!I$3,'LGE Meters Schedule'!G33-'LGE Meters Schedule'!$F33,G33))</f>
        <v>215354.23999999999</v>
      </c>
      <c r="J33" s="6">
        <f>IF(J$3=$I$3,G33,IF(VLOOKUP($D33,'LGE Retirements'!$A$4:$C$49,3,FALSE)='LGE Meters Schedule'!J$3,'LGE Meters Schedule'!I33-'LGE Meters Schedule'!$F33,I33))</f>
        <v>215354.23999999999</v>
      </c>
      <c r="K33" s="6">
        <f>IF(K$3=$I$3,I33,IF(VLOOKUP($D33,'LGE Retirements'!$A$4:$C$49,3,FALSE)='LGE Meters Schedule'!K$3,'LGE Meters Schedule'!J33-'LGE Meters Schedule'!$F33,J33))</f>
        <v>215354.23999999999</v>
      </c>
      <c r="L33" s="6">
        <f>IF(L$3=$I$3,J33,IF(VLOOKUP($D33,'LGE Retirements'!$A$4:$C$49,3,FALSE)='LGE Meters Schedule'!L$3,'LGE Meters Schedule'!K33-'LGE Meters Schedule'!$F33,K33))</f>
        <v>215354.23999999999</v>
      </c>
      <c r="M33" s="6">
        <f>IF(M$3=$I$3,K33,IF(VLOOKUP($D33,'LGE Retirements'!$A$4:$C$49,3,FALSE)='LGE Meters Schedule'!M$3,'LGE Meters Schedule'!L33-'LGE Meters Schedule'!$F33,L33))</f>
        <v>215354.23999999999</v>
      </c>
      <c r="N33" s="6">
        <f>IF(N$3=$I$3,L33,IF(VLOOKUP($D33,'LGE Retirements'!$A$4:$C$49,3,FALSE)='LGE Meters Schedule'!N$3,'LGE Meters Schedule'!M33-'LGE Meters Schedule'!$F33,M33))</f>
        <v>215354.23999999999</v>
      </c>
      <c r="O33" s="6">
        <f>IF(O$3=$I$3,M33,IF(VLOOKUP($D33,'LGE Retirements'!$A$4:$C$49,3,FALSE)='LGE Meters Schedule'!O$3,'LGE Meters Schedule'!N33-'LGE Meters Schedule'!$F33,N33))</f>
        <v>215354.23999999999</v>
      </c>
      <c r="P33" s="6">
        <f>IF(P$3=$I$3,N33,IF(VLOOKUP($D33,'LGE Retirements'!$A$4:$C$49,3,FALSE)='LGE Meters Schedule'!P$3,'LGE Meters Schedule'!O33-'LGE Meters Schedule'!$F33,O33))</f>
        <v>215354.23999999999</v>
      </c>
      <c r="Q33" s="6">
        <f>IF(Q$3=$I$3,O33,IF(VLOOKUP($D33,'LGE Retirements'!$A$4:$C$49,3,FALSE)='LGE Meters Schedule'!Q$3,'LGE Meters Schedule'!P33-'LGE Meters Schedule'!$F33,P33))</f>
        <v>215354.23999999999</v>
      </c>
      <c r="R33" s="6">
        <f>IF(R$3=$I$3,P33,IF(VLOOKUP($D33,'LGE Retirements'!$A$4:$C$49,3,FALSE)='LGE Meters Schedule'!R$3,'LGE Meters Schedule'!Q33-'LGE Meters Schedule'!$F33,Q33))</f>
        <v>215354.23999999999</v>
      </c>
      <c r="S33" s="6">
        <f>IF(S$3=$I$3,Q33,IF(VLOOKUP($D33,'LGE Retirements'!$A$4:$C$49,3,FALSE)='LGE Meters Schedule'!S$3,'LGE Meters Schedule'!R33-'LGE Meters Schedule'!$F33,R33))</f>
        <v>215354.23999999999</v>
      </c>
      <c r="T33" s="6">
        <f>IF(T$3=$I$3,R33,IF(VLOOKUP($D33,'LGE Retirements'!$A$4:$C$49,3,FALSE)='LGE Meters Schedule'!T$3,'LGE Meters Schedule'!S33-'LGE Meters Schedule'!$F33,S33))</f>
        <v>215354.23999999999</v>
      </c>
      <c r="U33" s="6">
        <f>IF(U$3=$I$3,S33,IF(VLOOKUP($D33,'LGE Retirements'!$A$4:$C$49,3,FALSE)='LGE Meters Schedule'!U$3,'LGE Meters Schedule'!T33-'LGE Meters Schedule'!$F33,T33))</f>
        <v>215354.23999999999</v>
      </c>
      <c r="V33" s="6">
        <f>IF(V$3=$I$3,T33,IF(VLOOKUP($D33,'LGE Retirements'!$A$4:$C$49,3,FALSE)='LGE Meters Schedule'!V$3,'LGE Meters Schedule'!U33-'LGE Meters Schedule'!$F33,U33))</f>
        <v>215354.23999999999</v>
      </c>
      <c r="W33" s="6">
        <f>IF(W$3=$I$3,U33,IF(VLOOKUP($D33,'LGE Retirements'!$A$4:$C$49,3,FALSE)='LGE Meters Schedule'!W$3,'LGE Meters Schedule'!V33-'LGE Meters Schedule'!$F33,V33))</f>
        <v>215354.23999999999</v>
      </c>
      <c r="X33" s="6">
        <f>IF(X$3=$I$3,V33,IF(VLOOKUP($D33,'LGE Retirements'!$A$4:$C$49,3,FALSE)='LGE Meters Schedule'!X$3,'LGE Meters Schedule'!W33-'LGE Meters Schedule'!$F33,W33))</f>
        <v>0</v>
      </c>
      <c r="Y33" s="6">
        <f>IF(Y$3=$I$3,W33,IF(VLOOKUP($D33,'LGE Retirements'!$A$4:$C$49,3,FALSE)='LGE Meters Schedule'!Y$3,'LGE Meters Schedule'!X33-'LGE Meters Schedule'!$F33,X33))</f>
        <v>0</v>
      </c>
      <c r="Z33" s="6">
        <f>IF(Z$3=$I$3,X33,IF(VLOOKUP($D33,'LGE Retirements'!$A$4:$C$49,3,FALSE)='LGE Meters Schedule'!Z$3,'LGE Meters Schedule'!Y33-'LGE Meters Schedule'!$F33,Y33))</f>
        <v>0</v>
      </c>
      <c r="AA33" s="6">
        <f>IF(AA$3=$I$3,Y33,IF(VLOOKUP($D33,'LGE Retirements'!$A$4:$C$49,3,FALSE)='LGE Meters Schedule'!AA$3,'LGE Meters Schedule'!Z33-'LGE Meters Schedule'!$F33,Z33))</f>
        <v>0</v>
      </c>
      <c r="AB33" s="6">
        <f>IF(AB$3=$I$3,Z33,IF(VLOOKUP($D33,'LGE Retirements'!$A$4:$C$49,3,FALSE)='LGE Meters Schedule'!AB$3,'LGE Meters Schedule'!AA33-'LGE Meters Schedule'!$F33,AA33))</f>
        <v>0</v>
      </c>
      <c r="AC33" s="6">
        <f>IF(AC$3=$I$3,AA33,IF(VLOOKUP($D33,'LGE Retirements'!$A$4:$C$49,3,FALSE)='LGE Meters Schedule'!AC$3,'LGE Meters Schedule'!AB33-'LGE Meters Schedule'!$F33,AB33))</f>
        <v>0</v>
      </c>
      <c r="AD33" s="6">
        <f>IF(AD$3=$I$3,AB33,IF(VLOOKUP($D33,'LGE Retirements'!$A$4:$C$49,3,FALSE)='LGE Meters Schedule'!AD$3,'LGE Meters Schedule'!AC33-'LGE Meters Schedule'!$F33,AC33))</f>
        <v>0</v>
      </c>
      <c r="AE33" s="6">
        <f>IF(AE$3=$I$3,AC33,IF(VLOOKUP($D33,'LGE Retirements'!$A$4:$C$49,3,FALSE)='LGE Meters Schedule'!AE$3,'LGE Meters Schedule'!AD33-'LGE Meters Schedule'!$F33,AD33))</f>
        <v>0</v>
      </c>
      <c r="AF33" s="6">
        <f>IF(AF$3=$I$3,AD33,IF(VLOOKUP($D33,'LGE Retirements'!$A$4:$C$49,3,FALSE)='LGE Meters Schedule'!AF$3,'LGE Meters Schedule'!AE33-'LGE Meters Schedule'!$F33,AE33))</f>
        <v>0</v>
      </c>
      <c r="AG33" s="6">
        <f>IF(AG$3=$I$3,AE33,IF(VLOOKUP($D33,'LGE Retirements'!$A$4:$C$49,3,FALSE)='LGE Meters Schedule'!AG$3,'LGE Meters Schedule'!AF33-'LGE Meters Schedule'!$F33,AF33))</f>
        <v>0</v>
      </c>
      <c r="AH33" s="6">
        <f>IF(AH$3=$I$3,AF33,IF(VLOOKUP($D33,'LGE Retirements'!$A$4:$C$49,3,FALSE)='LGE Meters Schedule'!AH$3,'LGE Meters Schedule'!AG33-'LGE Meters Schedule'!$F33,AG33))</f>
        <v>0</v>
      </c>
      <c r="AI33" s="6">
        <f>IF(AI$3=$I$3,AG33,IF(VLOOKUP($D33,'LGE Retirements'!$A$4:$C$49,3,FALSE)='LGE Meters Schedule'!AI$3,'LGE Meters Schedule'!AH33-'LGE Meters Schedule'!$F33,AH33))</f>
        <v>0</v>
      </c>
      <c r="AJ33" s="6">
        <f>IF(AJ$3=$I$3,AH33,IF(VLOOKUP($D33,'LGE Retirements'!$A$4:$C$49,3,FALSE)='LGE Meters Schedule'!AJ$3,'LGE Meters Schedule'!AI33-'LGE Meters Schedule'!$F33,AI33))</f>
        <v>0</v>
      </c>
      <c r="AK33" s="6">
        <f>IF(AK$3=$I$3,AI33,IF(VLOOKUP($D33,'LGE Retirements'!$A$4:$C$49,3,FALSE)='LGE Meters Schedule'!AK$3,'LGE Meters Schedule'!AJ33-'LGE Meters Schedule'!$F33,AJ33))</f>
        <v>0</v>
      </c>
      <c r="AL33" s="6"/>
      <c r="AM33" s="21">
        <f>IF(AM$3&lt;'Depr. Rate'!$B$1,('Depr. Rate'!$B$3*'LGE Meters Schedule'!I33)/12,IF(I33=0,H33/2*'Depr. Rate'!$C$3/12,('Depr. Rate'!$C$3*'LGE Meters Schedule'!I33)/12))</f>
        <v>524.02865066666664</v>
      </c>
      <c r="AN33" s="21">
        <f>IF(AN$3&lt;'Depr. Rate'!$B$1,('Depr. Rate'!$B$3*'LGE Meters Schedule'!J33)/12,IF(J33=0,I33/2*'Depr. Rate'!$C$3/12,('Depr. Rate'!$C$3*'LGE Meters Schedule'!J33)/12))</f>
        <v>524.02865066666664</v>
      </c>
      <c r="AO33" s="21">
        <f>IF(AO$3&lt;'Depr. Rate'!$B$1,('Depr. Rate'!$B$3*'LGE Meters Schedule'!K33)/12,IF(K33=0,J33/2*'Depr. Rate'!$C$3/12,('Depr. Rate'!$C$3*'LGE Meters Schedule'!K33)/12))</f>
        <v>524.02865066666664</v>
      </c>
      <c r="AP33" s="21">
        <f>IF(AP$3&lt;'Depr. Rate'!$B$1,('Depr. Rate'!$B$3*'LGE Meters Schedule'!L33)/12,IF(L33=0,K33/2*'Depr. Rate'!$C$3/12,('Depr. Rate'!$C$3*'LGE Meters Schedule'!L33)/12))</f>
        <v>524.02865066666664</v>
      </c>
      <c r="AQ33" s="21">
        <f>IF(AQ$3&lt;'Depr. Rate'!$B$1,('Depr. Rate'!$B$3*'LGE Meters Schedule'!M33)/12,IF(M33=0,L33/2*'Depr. Rate'!$C$3/12,('Depr. Rate'!$C$3*'LGE Meters Schedule'!M33)/12))</f>
        <v>524.02865066666664</v>
      </c>
      <c r="AR33" s="21">
        <f>IF(AR$3&lt;'Depr. Rate'!$B$1,('Depr. Rate'!$B$3*'LGE Meters Schedule'!N33)/12,IF(N33=0,M33/2*'Depr. Rate'!$C$3/12,('Depr. Rate'!$C$3*'LGE Meters Schedule'!N33)/12))</f>
        <v>524.02865066666664</v>
      </c>
      <c r="AS33" s="21">
        <f>IF(AS$3&lt;'Depr. Rate'!$B$1,('Depr. Rate'!$B$3*'LGE Meters Schedule'!O33)/12,IF(O33=0,N33/2*'Depr. Rate'!$C$3/12,('Depr. Rate'!$C$3*'LGE Meters Schedule'!O33)/12))</f>
        <v>524.02865066666664</v>
      </c>
      <c r="AT33" s="21">
        <f>IF(AT$3&lt;'Depr. Rate'!$B$1,('Depr. Rate'!$B$3*'LGE Meters Schedule'!P33)/12,IF(P33=0,O33/2*'Depr. Rate'!$C$3/12,('Depr. Rate'!$C$3*'LGE Meters Schedule'!P33)/12))</f>
        <v>524.02865066666664</v>
      </c>
      <c r="AU33" s="21">
        <f>IF(AU$3&lt;'Depr. Rate'!$B$1,('Depr. Rate'!$B$3*'LGE Meters Schedule'!Q33)/12,IF(Q33=0,P33/2*'Depr. Rate'!$C$3/12,('Depr. Rate'!$C$3*'LGE Meters Schedule'!Q33)/12))</f>
        <v>524.02865066666664</v>
      </c>
      <c r="AV33" s="21">
        <f>IF(AV$3&lt;'Depr. Rate'!$B$1,('Depr. Rate'!$B$3*'LGE Meters Schedule'!R33)/12,IF(R33=0,Q33/2*'Depr. Rate'!$C$3/12,('Depr. Rate'!$C$3*'LGE Meters Schedule'!R33)/12))</f>
        <v>524.02865066666664</v>
      </c>
      <c r="AW33" s="21">
        <f>IF(AW$3&lt;'Depr. Rate'!$B$1,('Depr. Rate'!$B$3*'LGE Meters Schedule'!S33)/12,IF(S33=0,R33/2*'Depr. Rate'!$C$3/12,('Depr. Rate'!$C$3*'LGE Meters Schedule'!S33)/12))</f>
        <v>524.02865066666664</v>
      </c>
      <c r="AX33" s="21">
        <f>IF(AX$3&lt;'Depr. Rate'!$B$1,('Depr. Rate'!$B$3*'LGE Meters Schedule'!T33)/12,IF(T33=0,S33/2*'Depr. Rate'!$C$3/12,('Depr. Rate'!$C$3*'LGE Meters Schedule'!T33)/12))</f>
        <v>500.28622206714994</v>
      </c>
      <c r="AY33" s="21">
        <f>IF(AY$3&lt;'Depr. Rate'!$B$1,('Depr. Rate'!$B$3*'LGE Meters Schedule'!U33)/12,IF(U33=0,T33/2*'Depr. Rate'!$C$3/12,('Depr. Rate'!$C$3*'LGE Meters Schedule'!U33)/12))</f>
        <v>500.28622206714994</v>
      </c>
      <c r="AZ33" s="21">
        <f>IF(AZ$3&lt;'Depr. Rate'!$B$1,('Depr. Rate'!$B$3*'LGE Meters Schedule'!V33)/12,IF(V33=0,U33/2*'Depr. Rate'!$C$3/12,('Depr. Rate'!$C$3*'LGE Meters Schedule'!V33)/12))</f>
        <v>500.28622206714994</v>
      </c>
      <c r="BA33" s="21">
        <f>IF(BA$3&lt;'Depr. Rate'!$B$1,('Depr. Rate'!$B$3*'LGE Meters Schedule'!W33)/12,IF(W33=0,V33/2*'Depr. Rate'!$C$3/12,('Depr. Rate'!$C$3*'LGE Meters Schedule'!W33)/12))</f>
        <v>500.28622206714994</v>
      </c>
      <c r="BB33" s="21">
        <f>IF(BB$3&lt;'Depr. Rate'!$B$1,('Depr. Rate'!$B$3*'LGE Meters Schedule'!X33)/12,IF(X33=0,W33/2*'Depr. Rate'!$C$3/12,('Depr. Rate'!$C$3*'LGE Meters Schedule'!X33)/12))</f>
        <v>250.14311103357497</v>
      </c>
      <c r="BC33" s="21">
        <f>IF(BC$3&lt;'Depr. Rate'!$B$1,('Depr. Rate'!$B$3*'LGE Meters Schedule'!Y33)/12,IF(Y33=0,X33/2*'Depr. Rate'!$C$3/12,('Depr. Rate'!$C$3*'LGE Meters Schedule'!Y33)/12))</f>
        <v>0</v>
      </c>
      <c r="BD33" s="21">
        <f>IF(BD$3&lt;'Depr. Rate'!$B$1,('Depr. Rate'!$B$3*'LGE Meters Schedule'!Z33)/12,IF(Z33=0,Y33/2*'Depr. Rate'!$C$3/12,('Depr. Rate'!$C$3*'LGE Meters Schedule'!Z33)/12))</f>
        <v>0</v>
      </c>
      <c r="BE33" s="21">
        <f>IF(BE$3&lt;'Depr. Rate'!$B$1,('Depr. Rate'!$B$3*'LGE Meters Schedule'!AA33)/12,IF(AA33=0,Z33/2*'Depr. Rate'!$C$3/12,('Depr. Rate'!$C$3*'LGE Meters Schedule'!AA33)/12))</f>
        <v>0</v>
      </c>
      <c r="BF33" s="21">
        <f>IF(BF$3&lt;'Depr. Rate'!$B$1,('Depr. Rate'!$B$3*'LGE Meters Schedule'!AB33)/12,IF(AB33=0,AA33/2*'Depr. Rate'!$C$3/12,('Depr. Rate'!$C$3*'LGE Meters Schedule'!AB33)/12))</f>
        <v>0</v>
      </c>
      <c r="BG33" s="21">
        <f>IF(BG$3&lt;'Depr. Rate'!$B$1,('Depr. Rate'!$B$3*'LGE Meters Schedule'!AC33)/12,IF(AC33=0,AB33/2*'Depr. Rate'!$C$3/12,('Depr. Rate'!$C$3*'LGE Meters Schedule'!AC33)/12))</f>
        <v>0</v>
      </c>
      <c r="BH33" s="21">
        <f>IF(BH$3&lt;'Depr. Rate'!$B$1,('Depr. Rate'!$B$3*'LGE Meters Schedule'!AD33)/12,IF(AD33=0,AC33/2*'Depr. Rate'!$C$3/12,('Depr. Rate'!$C$3*'LGE Meters Schedule'!AD33)/12))</f>
        <v>0</v>
      </c>
      <c r="BI33" s="21">
        <f>IF(BI$3&lt;'Depr. Rate'!$B$1,('Depr. Rate'!$B$3*'LGE Meters Schedule'!AE33)/12,IF(AE33=0,AD33/2*'Depr. Rate'!$C$3/12,('Depr. Rate'!$C$3*'LGE Meters Schedule'!AE33)/12))</f>
        <v>0</v>
      </c>
      <c r="BJ33" s="21">
        <f>IF(BJ$3&lt;'Depr. Rate'!$B$1,('Depr. Rate'!$B$3*'LGE Meters Schedule'!AF33)/12,IF(AF33=0,AE33/2*'Depr. Rate'!$C$3/12,('Depr. Rate'!$C$3*'LGE Meters Schedule'!AF33)/12))</f>
        <v>0</v>
      </c>
      <c r="BK33" s="21">
        <f>IF(BK$3&lt;'Depr. Rate'!$B$1,('Depr. Rate'!$B$3*'LGE Meters Schedule'!AG33)/12,IF(AG33=0,AF33/2*'Depr. Rate'!$C$3/12,('Depr. Rate'!$C$3*'LGE Meters Schedule'!AG33)/12))</f>
        <v>0</v>
      </c>
      <c r="BL33" s="21">
        <f>IF(BL$3&lt;'Depr. Rate'!$B$1,('Depr. Rate'!$B$3*'LGE Meters Schedule'!AH33)/12,IF(AH33=0,AG33/2*'Depr. Rate'!$C$3/12,('Depr. Rate'!$C$3*'LGE Meters Schedule'!AH33)/12))</f>
        <v>0</v>
      </c>
      <c r="BM33" s="21">
        <f>IF(BM$3&lt;'Depr. Rate'!$B$1,('Depr. Rate'!$B$3*'LGE Meters Schedule'!AI33)/12,IF(AI33=0,AH33/2*'Depr. Rate'!$C$3/12,('Depr. Rate'!$C$3*'LGE Meters Schedule'!AI33)/12))</f>
        <v>0</v>
      </c>
      <c r="BN33" s="21">
        <f>IF(BN$3&lt;'Depr. Rate'!$B$1,('Depr. Rate'!$B$3*'LGE Meters Schedule'!AJ33)/12,IF(AJ33=0,AI33/2*'Depr. Rate'!$C$3/12,('Depr. Rate'!$C$3*'LGE Meters Schedule'!AJ33)/12))</f>
        <v>0</v>
      </c>
      <c r="BO33" s="21">
        <f>IF(BO$3&lt;'Depr. Rate'!$B$1,('Depr. Rate'!$B$3*'LGE Meters Schedule'!AK33)/12,IF(AK33=0,AJ33/2*'Depr. Rate'!$C$3/12,('Depr. Rate'!$C$3*'LGE Meters Schedule'!AK33)/12))</f>
        <v>0</v>
      </c>
      <c r="BQ33" s="6">
        <f>IF(BQ$3=$BQ$3,$G33+AM33,IF(VLOOKUP($D33,'LGE Retirements'!$A$4:$C$49,3,FALSE)='LGE Meters Schedule'!BQ$3,'LGE Meters Schedule'!BP33+AM33-$F33,SUM(BP33,AM33)))</f>
        <v>178297.31707844266</v>
      </c>
      <c r="BR33" s="6">
        <f>IF(BR$3=$BQ$3,$G33+AN33,IF(VLOOKUP($D33,'LGE Retirements'!$A$4:$C$49,3,FALSE)='LGE Meters Schedule'!BR$3,'LGE Meters Schedule'!BQ33+AN33-$F33,SUM(BQ33,AN33)))</f>
        <v>178821.34572910934</v>
      </c>
      <c r="BS33" s="6">
        <f>IF(BS$3=$BQ$3,$G33+AO33,IF(VLOOKUP($D33,'LGE Retirements'!$A$4:$C$49,3,FALSE)='LGE Meters Schedule'!BS$3,'LGE Meters Schedule'!BR33+AO33-$F33,SUM(BR33,AO33)))</f>
        <v>179345.37437977601</v>
      </c>
      <c r="BT33" s="6">
        <f>IF(BT$3=$BQ$3,$G33+AP33,IF(VLOOKUP($D33,'LGE Retirements'!$A$4:$C$49,3,FALSE)='LGE Meters Schedule'!BT$3,'LGE Meters Schedule'!BS33+AP33-$F33,SUM(BS33,AP33)))</f>
        <v>179869.40303044269</v>
      </c>
      <c r="BU33" s="6">
        <f>IF(BU$3=$BQ$3,$G33+AQ33,IF(VLOOKUP($D33,'LGE Retirements'!$A$4:$C$49,3,FALSE)='LGE Meters Schedule'!BU$3,'LGE Meters Schedule'!BT33+AQ33-$F33,SUM(BT33,AQ33)))</f>
        <v>180393.43168110936</v>
      </c>
      <c r="BV33" s="6">
        <f>IF(BV$3=$BQ$3,$G33+AR33,IF(VLOOKUP($D33,'LGE Retirements'!$A$4:$C$49,3,FALSE)='LGE Meters Schedule'!BV$3,'LGE Meters Schedule'!BU33+AR33-$F33,SUM(BU33,AR33)))</f>
        <v>180917.46033177603</v>
      </c>
      <c r="BW33" s="6">
        <f>IF(BW$3=$BQ$3,$G33+AS33,IF(VLOOKUP($D33,'LGE Retirements'!$A$4:$C$49,3,FALSE)='LGE Meters Schedule'!BW$3,'LGE Meters Schedule'!BV33+AS33-$F33,SUM(BV33,AS33)))</f>
        <v>181441.48898244271</v>
      </c>
      <c r="BX33" s="6">
        <f>IF(BX$3=$BQ$3,$G33+AT33,IF(VLOOKUP($D33,'LGE Retirements'!$A$4:$C$49,3,FALSE)='LGE Meters Schedule'!BX$3,'LGE Meters Schedule'!BW33+AT33-$F33,SUM(BW33,AT33)))</f>
        <v>181965.51763310938</v>
      </c>
      <c r="BY33" s="6">
        <f>IF(BY$3=$BQ$3,$G33+AU33,IF(VLOOKUP($D33,'LGE Retirements'!$A$4:$C$49,3,FALSE)='LGE Meters Schedule'!BY$3,'LGE Meters Schedule'!BX33+AU33-$F33,SUM(BX33,AU33)))</f>
        <v>182489.54628377606</v>
      </c>
      <c r="BZ33" s="6">
        <f>IF(BZ$3=$BQ$3,$G33+AV33,IF(VLOOKUP($D33,'LGE Retirements'!$A$4:$C$49,3,FALSE)='LGE Meters Schedule'!BZ$3,'LGE Meters Schedule'!BY33+AV33-$F33,SUM(BY33,AV33)))</f>
        <v>183013.57493444273</v>
      </c>
      <c r="CA33" s="6">
        <f>IF(CA$3=$BQ$3,$G33+AW33,IF(VLOOKUP($D33,'LGE Retirements'!$A$4:$C$49,3,FALSE)='LGE Meters Schedule'!CA$3,'LGE Meters Schedule'!BZ33+AW33-$F33,SUM(BZ33,AW33)))</f>
        <v>183537.60358510941</v>
      </c>
      <c r="CB33" s="6">
        <f>IF(CB$3=$BQ$3,$G33+AX33,IF(VLOOKUP($D33,'LGE Retirements'!$A$4:$C$49,3,FALSE)='LGE Meters Schedule'!CB$3,'LGE Meters Schedule'!CA33+AX33-$F33,SUM(CA33,AX33)))</f>
        <v>184037.88980717654</v>
      </c>
      <c r="CC33" s="6">
        <f>IF(CC$3=$BQ$3,$G33+AY33,IF(VLOOKUP($D33,'LGE Retirements'!$A$4:$C$49,3,FALSE)='LGE Meters Schedule'!CC$3,'LGE Meters Schedule'!CB33+AY33-$F33,SUM(CB33,AY33)))</f>
        <v>184538.17602924368</v>
      </c>
      <c r="CD33" s="6">
        <f>IF(CD$3=$BQ$3,$G33+AZ33,IF(VLOOKUP($D33,'LGE Retirements'!$A$4:$C$49,3,FALSE)='LGE Meters Schedule'!CD$3,'LGE Meters Schedule'!CC33+AZ33-$F33,SUM(CC33,AZ33)))</f>
        <v>185038.46225131082</v>
      </c>
      <c r="CE33" s="6">
        <f>IF(CE$3=$BQ$3,$G33+BA33,IF(VLOOKUP($D33,'LGE Retirements'!$A$4:$C$49,3,FALSE)='LGE Meters Schedule'!CE$3,'LGE Meters Schedule'!CD33+BA33-$F33,SUM(CD33,BA33)))</f>
        <v>185538.74847337796</v>
      </c>
      <c r="CF33" s="6">
        <f>IF(CF$3=$BQ$3,$G33+BB33,IF(VLOOKUP($D33,'LGE Retirements'!$A$4:$C$49,3,FALSE)='LGE Meters Schedule'!CF$3,'LGE Meters Schedule'!CE33+BB33-$F33,SUM(CE33,BB33)))</f>
        <v>-29565.348415588465</v>
      </c>
      <c r="CG33" s="6">
        <f>IF(CG$3=$BQ$3,$G33+BC33,IF(VLOOKUP($D33,'LGE Retirements'!$A$4:$C$49,3,FALSE)='LGE Meters Schedule'!CG$3,'LGE Meters Schedule'!CF33+BC33-$F33,SUM(CF33,BC33)))</f>
        <v>-29565.348415588465</v>
      </c>
      <c r="CH33" s="6">
        <f>IF(CH$3=$BQ$3,$G33+BD33,IF(VLOOKUP($D33,'LGE Retirements'!$A$4:$C$49,3,FALSE)='LGE Meters Schedule'!CH$3,'LGE Meters Schedule'!CG33+BD33-$F33,SUM(CG33,BD33)))</f>
        <v>-29565.348415588465</v>
      </c>
      <c r="CI33" s="6">
        <f>IF(CI$3=$BQ$3,$G33+BE33,IF(VLOOKUP($D33,'LGE Retirements'!$A$4:$C$49,3,FALSE)='LGE Meters Schedule'!CI$3,'LGE Meters Schedule'!CH33+BE33-$F33,SUM(CH33,BE33)))</f>
        <v>-29565.348415588465</v>
      </c>
      <c r="CJ33" s="6">
        <f>IF(CJ$3=$BQ$3,$G33+BF33,IF(VLOOKUP($D33,'LGE Retirements'!$A$4:$C$49,3,FALSE)='LGE Meters Schedule'!CJ$3,'LGE Meters Schedule'!CI33+BF33-$F33,SUM(CI33,BF33)))</f>
        <v>-29565.348415588465</v>
      </c>
      <c r="CK33" s="6">
        <f>IF(CK$3=$BQ$3,$G33+BG33,IF(VLOOKUP($D33,'LGE Retirements'!$A$4:$C$49,3,FALSE)='LGE Meters Schedule'!CK$3,'LGE Meters Schedule'!CJ33+BG33-$F33,SUM(CJ33,BG33)))</f>
        <v>-29565.348415588465</v>
      </c>
      <c r="CL33" s="6">
        <f>IF(CL$3=$BQ$3,$G33+BH33,IF(VLOOKUP($D33,'LGE Retirements'!$A$4:$C$49,3,FALSE)='LGE Meters Schedule'!CL$3,'LGE Meters Schedule'!CK33+BH33-$F33,SUM(CK33,BH33)))</f>
        <v>-29565.348415588465</v>
      </c>
      <c r="CM33" s="6">
        <f>IF(CM$3=$BQ$3,$G33+BI33,IF(VLOOKUP($D33,'LGE Retirements'!$A$4:$C$49,3,FALSE)='LGE Meters Schedule'!CM$3,'LGE Meters Schedule'!CL33+BI33-$F33,SUM(CL33,BI33)))</f>
        <v>-29565.348415588465</v>
      </c>
      <c r="CN33" s="6">
        <f>IF(CN$3=$BQ$3,$G33+BJ33,IF(VLOOKUP($D33,'LGE Retirements'!$A$4:$C$49,3,FALSE)='LGE Meters Schedule'!CN$3,'LGE Meters Schedule'!CM33+BJ33-$F33,SUM(CM33,BJ33)))</f>
        <v>-29565.348415588465</v>
      </c>
      <c r="CO33" s="6">
        <f>IF(CO$3=$BQ$3,$G33+BK33,IF(VLOOKUP($D33,'LGE Retirements'!$A$4:$C$49,3,FALSE)='LGE Meters Schedule'!CO$3,'LGE Meters Schedule'!CN33+BK33-$F33,SUM(CN33,BK33)))</f>
        <v>-29565.348415588465</v>
      </c>
      <c r="CP33" s="6">
        <f>IF(CP$3=$BQ$3,$G33+BL33,IF(VLOOKUP($D33,'LGE Retirements'!$A$4:$C$49,3,FALSE)='LGE Meters Schedule'!CP$3,'LGE Meters Schedule'!CO33+BL33-$F33,SUM(CO33,BL33)))</f>
        <v>-29565.348415588465</v>
      </c>
      <c r="CQ33" s="6">
        <f>IF(CQ$3=$BQ$3,$G33+BM33,IF(VLOOKUP($D33,'LGE Retirements'!$A$4:$C$49,3,FALSE)='LGE Meters Schedule'!CQ$3,'LGE Meters Schedule'!CP33+BM33-$F33,SUM(CP33,BM33)))</f>
        <v>-29565.348415588465</v>
      </c>
      <c r="CR33" s="6">
        <f>IF(CR$3=$BQ$3,$G33+BN33,IF(VLOOKUP($D33,'LGE Retirements'!$A$4:$C$49,3,FALSE)='LGE Meters Schedule'!CR$3,'LGE Meters Schedule'!CQ33+BN33-$F33,SUM(CQ33,BN33)))</f>
        <v>-29565.348415588465</v>
      </c>
      <c r="CS33" s="6">
        <f>IF(CS$3=$BQ$3,$G33+BO33,IF(VLOOKUP($D33,'LGE Retirements'!$A$4:$C$49,3,FALSE)='LGE Meters Schedule'!CS$3,'LGE Meters Schedule'!CR33+BO33-$F33,SUM(CR33,BO33)))</f>
        <v>-29565.348415588465</v>
      </c>
      <c r="CT33" s="6">
        <f>IF(CT$3=$BQ$3,$G33,IF(VLOOKUP($D33,'LGE Retirements'!$A$4:$C$49,3,FALSE)='LGE Meters Schedule'!CT$3,'LGE Meters Schedule'!CS33-$F33,SUM(CS33)))</f>
        <v>-29565.348415588465</v>
      </c>
      <c r="CU33" s="6">
        <f>IF(CU$3=$BQ$3,$G33,IF(VLOOKUP($D33,'LGE Retirements'!$A$4:$C$49,3,FALSE)='LGE Meters Schedule'!CU$3,'LGE Meters Schedule'!CT33-$F33,SUM(CT33)))</f>
        <v>-29565.348415588465</v>
      </c>
      <c r="CV33" s="6">
        <f>IF(CV$3=$BQ$3,$G33,IF(VLOOKUP($D33,'LGE Retirements'!$A$4:$C$49,3,FALSE)='LGE Meters Schedule'!CV$3,'LGE Meters Schedule'!CU33-$F33,SUM(CU33)))</f>
        <v>-29565.348415588465</v>
      </c>
      <c r="CW33" s="6">
        <f>IF(CW$3=$BQ$3,$G33,IF(VLOOKUP($D33,'LGE Retirements'!$A$4:$C$49,3,FALSE)='LGE Meters Schedule'!CW$3,'LGE Meters Schedule'!CV33-$F33,SUM(CV33)))</f>
        <v>-29565.348415588465</v>
      </c>
      <c r="CX33" s="6">
        <f>IF(CX$3=$BQ$3,$G33,IF(VLOOKUP($D33,'LGE Retirements'!$A$4:$C$49,3,FALSE)='LGE Meters Schedule'!CX$3,'LGE Meters Schedule'!CW33-$F33,SUM(CW33)))</f>
        <v>-29565.348415588465</v>
      </c>
      <c r="CY33" s="6">
        <f>IF(CY$3=$BQ$3,$G33,IF(VLOOKUP($D33,'LGE Retirements'!$A$4:$C$49,3,FALSE)='LGE Meters Schedule'!CY$3,'LGE Meters Schedule'!CX33-$F33,SUM(CX33)))</f>
        <v>-29565.348415588465</v>
      </c>
      <c r="CZ33" s="6">
        <f>IF(CZ$3=$BQ$3,$G33,IF(VLOOKUP($D33,'LGE Retirements'!$A$4:$C$49,3,FALSE)='LGE Meters Schedule'!CZ$3,'LGE Meters Schedule'!CY33-$F33,SUM(CY33)))</f>
        <v>-29565.348415588465</v>
      </c>
      <c r="DA33" s="6">
        <f>IF(DA$3=$BQ$3,$G33,IF(VLOOKUP($D33,'LGE Retirements'!$A$4:$C$49,3,FALSE)='LGE Meters Schedule'!DA$3,'LGE Meters Schedule'!CZ33-$F33,SUM(CZ33)))</f>
        <v>-29565.348415588465</v>
      </c>
      <c r="DB33" s="6">
        <f>IF(DB$3=$BQ$3,$G33,IF(VLOOKUP($D33,'LGE Retirements'!$A$4:$C$49,3,FALSE)='LGE Meters Schedule'!DB$3,'LGE Meters Schedule'!DA33-$F33,SUM(DA33)))</f>
        <v>-29565.348415588465</v>
      </c>
      <c r="DC33" s="6">
        <f>IF(DC$3=$BQ$3,$G33,IF(VLOOKUP($D33,'LGE Retirements'!$A$4:$C$49,3,FALSE)='LGE Meters Schedule'!DC$3,'LGE Meters Schedule'!DB33-$F33,SUM(DB33)))</f>
        <v>-29565.348415588465</v>
      </c>
      <c r="DD33" s="6">
        <f>IF(DD$3=$BQ$3,$G33,IF(VLOOKUP($D33,'LGE Retirements'!$A$4:$C$49,3,FALSE)='LGE Meters Schedule'!DD$3,'LGE Meters Schedule'!DC33-$F33,SUM(DC33)))</f>
        <v>-29565.348415588465</v>
      </c>
      <c r="DE33" s="6">
        <f>IF(DE$3=$BQ$3,$G33,IF(VLOOKUP($D33,'LGE Retirements'!$A$4:$C$49,3,FALSE)='LGE Meters Schedule'!DE$3,'LGE Meters Schedule'!DD33-$F33,SUM(DD33)))</f>
        <v>-29565.348415588465</v>
      </c>
      <c r="DG33" s="8">
        <f t="shared" si="0"/>
        <v>37056.922921557329</v>
      </c>
      <c r="DH33" s="8">
        <f t="shared" si="1"/>
        <v>36532.894270890654</v>
      </c>
      <c r="DI33" s="8">
        <f t="shared" si="2"/>
        <v>36008.86562022398</v>
      </c>
      <c r="DJ33" s="8">
        <f t="shared" si="3"/>
        <v>35484.836969557306</v>
      </c>
      <c r="DK33" s="8">
        <f t="shared" si="4"/>
        <v>34960.808318890631</v>
      </c>
      <c r="DL33" s="8">
        <f t="shared" si="5"/>
        <v>34436.779668223957</v>
      </c>
      <c r="DM33" s="8">
        <f t="shared" si="6"/>
        <v>33912.751017557282</v>
      </c>
      <c r="DN33" s="8">
        <f t="shared" si="7"/>
        <v>33388.722366890608</v>
      </c>
      <c r="DO33" s="8">
        <f t="shared" si="8"/>
        <v>32864.693716223934</v>
      </c>
      <c r="DP33" s="8">
        <f t="shared" si="9"/>
        <v>32340.665065557259</v>
      </c>
      <c r="DQ33" s="8">
        <f t="shared" si="10"/>
        <v>31816.636414890585</v>
      </c>
      <c r="DR33" s="8">
        <f t="shared" si="11"/>
        <v>31316.350192823447</v>
      </c>
      <c r="DS33" s="8">
        <f t="shared" si="12"/>
        <v>30816.06397075631</v>
      </c>
      <c r="DT33" s="8">
        <f t="shared" si="13"/>
        <v>30315.777748689172</v>
      </c>
      <c r="DU33" s="8">
        <f t="shared" si="14"/>
        <v>29815.491526622034</v>
      </c>
      <c r="DV33" s="8">
        <f t="shared" si="15"/>
        <v>29565.348415588465</v>
      </c>
      <c r="DW33" s="8">
        <f t="shared" si="16"/>
        <v>29565.348415588465</v>
      </c>
      <c r="DX33" s="8">
        <f t="shared" si="17"/>
        <v>29565.348415588465</v>
      </c>
      <c r="DY33" s="8">
        <f t="shared" si="18"/>
        <v>29565.348415588465</v>
      </c>
      <c r="DZ33" s="8">
        <f t="shared" si="19"/>
        <v>29565.348415588465</v>
      </c>
      <c r="EA33" s="8">
        <f t="shared" si="20"/>
        <v>29565.348415588465</v>
      </c>
      <c r="EB33" s="8">
        <f t="shared" si="21"/>
        <v>29565.348415588465</v>
      </c>
      <c r="EC33" s="8">
        <f t="shared" si="22"/>
        <v>29565.348415588465</v>
      </c>
      <c r="ED33" s="8">
        <f t="shared" si="23"/>
        <v>29565.348415588465</v>
      </c>
      <c r="EE33" s="8">
        <f t="shared" si="24"/>
        <v>29565.348415588465</v>
      </c>
      <c r="EF33" s="8">
        <f t="shared" si="25"/>
        <v>29565.348415588465</v>
      </c>
      <c r="EG33" s="8">
        <f t="shared" si="26"/>
        <v>29565.348415588465</v>
      </c>
      <c r="EH33" s="8">
        <f t="shared" si="27"/>
        <v>29565.348415588465</v>
      </c>
      <c r="EI33" s="8">
        <f t="shared" si="28"/>
        <v>29565.348415588465</v>
      </c>
      <c r="EJ33" s="8">
        <f t="shared" si="30"/>
        <v>29565.348415588465</v>
      </c>
      <c r="EK33" s="8">
        <f t="shared" si="31"/>
        <v>29565.348415588465</v>
      </c>
      <c r="EL33" s="8">
        <f t="shared" si="32"/>
        <v>29565.348415588465</v>
      </c>
      <c r="EM33" s="8">
        <f t="shared" si="33"/>
        <v>29565.348415588465</v>
      </c>
      <c r="EN33" s="8">
        <f t="shared" si="34"/>
        <v>29565.348415588465</v>
      </c>
      <c r="EO33" s="8">
        <f t="shared" si="35"/>
        <v>29565.348415588465</v>
      </c>
      <c r="EP33" s="8">
        <f t="shared" si="36"/>
        <v>29565.348415588465</v>
      </c>
      <c r="EQ33" s="8">
        <f t="shared" si="37"/>
        <v>29565.348415588465</v>
      </c>
      <c r="ER33" s="8">
        <f t="shared" si="38"/>
        <v>29565.348415588465</v>
      </c>
      <c r="ES33" s="8">
        <f t="shared" si="39"/>
        <v>29565.348415588465</v>
      </c>
      <c r="ET33" s="8">
        <f t="shared" si="40"/>
        <v>29565.348415588465</v>
      </c>
      <c r="EU33" s="8">
        <f t="shared" si="41"/>
        <v>29565.348415588465</v>
      </c>
    </row>
    <row r="34" spans="1:151" x14ac:dyDescent="0.25">
      <c r="A34" s="4" t="s">
        <v>33</v>
      </c>
      <c r="B34" s="4" t="s">
        <v>2</v>
      </c>
      <c r="C34" s="4" t="s">
        <v>4</v>
      </c>
      <c r="D34" s="7">
        <v>1988</v>
      </c>
      <c r="E34" s="24">
        <f>IFERROR(VLOOKUP(D34,'LGE Retirements'!$A$4:$C$49,3,FALSE),"N/A")</f>
        <v>43070</v>
      </c>
      <c r="F34" s="5">
        <v>2142101.85</v>
      </c>
      <c r="G34" s="5">
        <v>1735761.73034434</v>
      </c>
      <c r="H34" s="5"/>
      <c r="I34" s="6">
        <f>IF(I$3=$I$3,F34,IF(VLOOKUP($D34,'LGE Retirements'!$A$4:$C$49,3,FALSE)='LGE Meters Schedule'!I$3,'LGE Meters Schedule'!G34-'LGE Meters Schedule'!$F34,G34))</f>
        <v>2142101.85</v>
      </c>
      <c r="J34" s="6">
        <f>IF(J$3=$I$3,G34,IF(VLOOKUP($D34,'LGE Retirements'!$A$4:$C$49,3,FALSE)='LGE Meters Schedule'!J$3,'LGE Meters Schedule'!I34-'LGE Meters Schedule'!$F34,I34))</f>
        <v>2142101.85</v>
      </c>
      <c r="K34" s="6">
        <f>IF(K$3=$I$3,I34,IF(VLOOKUP($D34,'LGE Retirements'!$A$4:$C$49,3,FALSE)='LGE Meters Schedule'!K$3,'LGE Meters Schedule'!J34-'LGE Meters Schedule'!$F34,J34))</f>
        <v>2142101.85</v>
      </c>
      <c r="L34" s="6">
        <f>IF(L$3=$I$3,J34,IF(VLOOKUP($D34,'LGE Retirements'!$A$4:$C$49,3,FALSE)='LGE Meters Schedule'!L$3,'LGE Meters Schedule'!K34-'LGE Meters Schedule'!$F34,K34))</f>
        <v>2142101.85</v>
      </c>
      <c r="M34" s="6">
        <f>IF(M$3=$I$3,K34,IF(VLOOKUP($D34,'LGE Retirements'!$A$4:$C$49,3,FALSE)='LGE Meters Schedule'!M$3,'LGE Meters Schedule'!L34-'LGE Meters Schedule'!$F34,L34))</f>
        <v>2142101.85</v>
      </c>
      <c r="N34" s="6">
        <f>IF(N$3=$I$3,L34,IF(VLOOKUP($D34,'LGE Retirements'!$A$4:$C$49,3,FALSE)='LGE Meters Schedule'!N$3,'LGE Meters Schedule'!M34-'LGE Meters Schedule'!$F34,M34))</f>
        <v>2142101.85</v>
      </c>
      <c r="O34" s="6">
        <f>IF(O$3=$I$3,M34,IF(VLOOKUP($D34,'LGE Retirements'!$A$4:$C$49,3,FALSE)='LGE Meters Schedule'!O$3,'LGE Meters Schedule'!N34-'LGE Meters Schedule'!$F34,N34))</f>
        <v>2142101.85</v>
      </c>
      <c r="P34" s="6">
        <f>IF(P$3=$I$3,N34,IF(VLOOKUP($D34,'LGE Retirements'!$A$4:$C$49,3,FALSE)='LGE Meters Schedule'!P$3,'LGE Meters Schedule'!O34-'LGE Meters Schedule'!$F34,O34))</f>
        <v>2142101.85</v>
      </c>
      <c r="Q34" s="6">
        <f>IF(Q$3=$I$3,O34,IF(VLOOKUP($D34,'LGE Retirements'!$A$4:$C$49,3,FALSE)='LGE Meters Schedule'!Q$3,'LGE Meters Schedule'!P34-'LGE Meters Schedule'!$F34,P34))</f>
        <v>2142101.85</v>
      </c>
      <c r="R34" s="6">
        <f>IF(R$3=$I$3,P34,IF(VLOOKUP($D34,'LGE Retirements'!$A$4:$C$49,3,FALSE)='LGE Meters Schedule'!R$3,'LGE Meters Schedule'!Q34-'LGE Meters Schedule'!$F34,Q34))</f>
        <v>2142101.85</v>
      </c>
      <c r="S34" s="6">
        <f>IF(S$3=$I$3,Q34,IF(VLOOKUP($D34,'LGE Retirements'!$A$4:$C$49,3,FALSE)='LGE Meters Schedule'!S$3,'LGE Meters Schedule'!R34-'LGE Meters Schedule'!$F34,R34))</f>
        <v>2142101.85</v>
      </c>
      <c r="T34" s="6">
        <f>IF(T$3=$I$3,R34,IF(VLOOKUP($D34,'LGE Retirements'!$A$4:$C$49,3,FALSE)='LGE Meters Schedule'!T$3,'LGE Meters Schedule'!S34-'LGE Meters Schedule'!$F34,S34))</f>
        <v>2142101.85</v>
      </c>
      <c r="U34" s="6">
        <f>IF(U$3=$I$3,S34,IF(VLOOKUP($D34,'LGE Retirements'!$A$4:$C$49,3,FALSE)='LGE Meters Schedule'!U$3,'LGE Meters Schedule'!T34-'LGE Meters Schedule'!$F34,T34))</f>
        <v>2142101.85</v>
      </c>
      <c r="V34" s="6">
        <f>IF(V$3=$I$3,T34,IF(VLOOKUP($D34,'LGE Retirements'!$A$4:$C$49,3,FALSE)='LGE Meters Schedule'!V$3,'LGE Meters Schedule'!U34-'LGE Meters Schedule'!$F34,U34))</f>
        <v>2142101.85</v>
      </c>
      <c r="W34" s="6">
        <f>IF(W$3=$I$3,U34,IF(VLOOKUP($D34,'LGE Retirements'!$A$4:$C$49,3,FALSE)='LGE Meters Schedule'!W$3,'LGE Meters Schedule'!V34-'LGE Meters Schedule'!$F34,V34))</f>
        <v>2142101.85</v>
      </c>
      <c r="X34" s="6">
        <f>IF(X$3=$I$3,V34,IF(VLOOKUP($D34,'LGE Retirements'!$A$4:$C$49,3,FALSE)='LGE Meters Schedule'!X$3,'LGE Meters Schedule'!W34-'LGE Meters Schedule'!$F34,W34))</f>
        <v>2142101.85</v>
      </c>
      <c r="Y34" s="6">
        <f>IF(Y$3=$I$3,W34,IF(VLOOKUP($D34,'LGE Retirements'!$A$4:$C$49,3,FALSE)='LGE Meters Schedule'!Y$3,'LGE Meters Schedule'!X34-'LGE Meters Schedule'!$F34,X34))</f>
        <v>0</v>
      </c>
      <c r="Z34" s="6">
        <f>IF(Z$3=$I$3,X34,IF(VLOOKUP($D34,'LGE Retirements'!$A$4:$C$49,3,FALSE)='LGE Meters Schedule'!Z$3,'LGE Meters Schedule'!Y34-'LGE Meters Schedule'!$F34,Y34))</f>
        <v>0</v>
      </c>
      <c r="AA34" s="6">
        <f>IF(AA$3=$I$3,Y34,IF(VLOOKUP($D34,'LGE Retirements'!$A$4:$C$49,3,FALSE)='LGE Meters Schedule'!AA$3,'LGE Meters Schedule'!Z34-'LGE Meters Schedule'!$F34,Z34))</f>
        <v>0</v>
      </c>
      <c r="AB34" s="6">
        <f>IF(AB$3=$I$3,Z34,IF(VLOOKUP($D34,'LGE Retirements'!$A$4:$C$49,3,FALSE)='LGE Meters Schedule'!AB$3,'LGE Meters Schedule'!AA34-'LGE Meters Schedule'!$F34,AA34))</f>
        <v>0</v>
      </c>
      <c r="AC34" s="6">
        <f>IF(AC$3=$I$3,AA34,IF(VLOOKUP($D34,'LGE Retirements'!$A$4:$C$49,3,FALSE)='LGE Meters Schedule'!AC$3,'LGE Meters Schedule'!AB34-'LGE Meters Schedule'!$F34,AB34))</f>
        <v>0</v>
      </c>
      <c r="AD34" s="6">
        <f>IF(AD$3=$I$3,AB34,IF(VLOOKUP($D34,'LGE Retirements'!$A$4:$C$49,3,FALSE)='LGE Meters Schedule'!AD$3,'LGE Meters Schedule'!AC34-'LGE Meters Schedule'!$F34,AC34))</f>
        <v>0</v>
      </c>
      <c r="AE34" s="6">
        <f>IF(AE$3=$I$3,AC34,IF(VLOOKUP($D34,'LGE Retirements'!$A$4:$C$49,3,FALSE)='LGE Meters Schedule'!AE$3,'LGE Meters Schedule'!AD34-'LGE Meters Schedule'!$F34,AD34))</f>
        <v>0</v>
      </c>
      <c r="AF34" s="6">
        <f>IF(AF$3=$I$3,AD34,IF(VLOOKUP($D34,'LGE Retirements'!$A$4:$C$49,3,FALSE)='LGE Meters Schedule'!AF$3,'LGE Meters Schedule'!AE34-'LGE Meters Schedule'!$F34,AE34))</f>
        <v>0</v>
      </c>
      <c r="AG34" s="6">
        <f>IF(AG$3=$I$3,AE34,IF(VLOOKUP($D34,'LGE Retirements'!$A$4:$C$49,3,FALSE)='LGE Meters Schedule'!AG$3,'LGE Meters Schedule'!AF34-'LGE Meters Schedule'!$F34,AF34))</f>
        <v>0</v>
      </c>
      <c r="AH34" s="6">
        <f>IF(AH$3=$I$3,AF34,IF(VLOOKUP($D34,'LGE Retirements'!$A$4:$C$49,3,FALSE)='LGE Meters Schedule'!AH$3,'LGE Meters Schedule'!AG34-'LGE Meters Schedule'!$F34,AG34))</f>
        <v>0</v>
      </c>
      <c r="AI34" s="6">
        <f>IF(AI$3=$I$3,AG34,IF(VLOOKUP($D34,'LGE Retirements'!$A$4:$C$49,3,FALSE)='LGE Meters Schedule'!AI$3,'LGE Meters Schedule'!AH34-'LGE Meters Schedule'!$F34,AH34))</f>
        <v>0</v>
      </c>
      <c r="AJ34" s="6">
        <f>IF(AJ$3=$I$3,AH34,IF(VLOOKUP($D34,'LGE Retirements'!$A$4:$C$49,3,FALSE)='LGE Meters Schedule'!AJ$3,'LGE Meters Schedule'!AI34-'LGE Meters Schedule'!$F34,AI34))</f>
        <v>0</v>
      </c>
      <c r="AK34" s="6">
        <f>IF(AK$3=$I$3,AI34,IF(VLOOKUP($D34,'LGE Retirements'!$A$4:$C$49,3,FALSE)='LGE Meters Schedule'!AK$3,'LGE Meters Schedule'!AJ34-'LGE Meters Schedule'!$F34,AJ34))</f>
        <v>0</v>
      </c>
      <c r="AL34" s="6"/>
      <c r="AM34" s="21">
        <f>IF(AM$3&lt;'Depr. Rate'!$B$1,('Depr. Rate'!$B$3*'LGE Meters Schedule'!I34)/12,IF(I34=0,H34/2*'Depr. Rate'!$C$3/12,('Depr. Rate'!$C$3*'LGE Meters Schedule'!I34)/12))</f>
        <v>5212.4478349999999</v>
      </c>
      <c r="AN34" s="21">
        <f>IF(AN$3&lt;'Depr. Rate'!$B$1,('Depr. Rate'!$B$3*'LGE Meters Schedule'!J34)/12,IF(J34=0,I34/2*'Depr. Rate'!$C$3/12,('Depr. Rate'!$C$3*'LGE Meters Schedule'!J34)/12))</f>
        <v>5212.4478349999999</v>
      </c>
      <c r="AO34" s="21">
        <f>IF(AO$3&lt;'Depr. Rate'!$B$1,('Depr. Rate'!$B$3*'LGE Meters Schedule'!K34)/12,IF(K34=0,J34/2*'Depr. Rate'!$C$3/12,('Depr. Rate'!$C$3*'LGE Meters Schedule'!K34)/12))</f>
        <v>5212.4478349999999</v>
      </c>
      <c r="AP34" s="21">
        <f>IF(AP$3&lt;'Depr. Rate'!$B$1,('Depr. Rate'!$B$3*'LGE Meters Schedule'!L34)/12,IF(L34=0,K34/2*'Depr. Rate'!$C$3/12,('Depr. Rate'!$C$3*'LGE Meters Schedule'!L34)/12))</f>
        <v>5212.4478349999999</v>
      </c>
      <c r="AQ34" s="21">
        <f>IF(AQ$3&lt;'Depr. Rate'!$B$1,('Depr. Rate'!$B$3*'LGE Meters Schedule'!M34)/12,IF(M34=0,L34/2*'Depr. Rate'!$C$3/12,('Depr. Rate'!$C$3*'LGE Meters Schedule'!M34)/12))</f>
        <v>5212.4478349999999</v>
      </c>
      <c r="AR34" s="21">
        <f>IF(AR$3&lt;'Depr. Rate'!$B$1,('Depr. Rate'!$B$3*'LGE Meters Schedule'!N34)/12,IF(N34=0,M34/2*'Depr. Rate'!$C$3/12,('Depr. Rate'!$C$3*'LGE Meters Schedule'!N34)/12))</f>
        <v>5212.4478349999999</v>
      </c>
      <c r="AS34" s="21">
        <f>IF(AS$3&lt;'Depr. Rate'!$B$1,('Depr. Rate'!$B$3*'LGE Meters Schedule'!O34)/12,IF(O34=0,N34/2*'Depr. Rate'!$C$3/12,('Depr. Rate'!$C$3*'LGE Meters Schedule'!O34)/12))</f>
        <v>5212.4478349999999</v>
      </c>
      <c r="AT34" s="21">
        <f>IF(AT$3&lt;'Depr. Rate'!$B$1,('Depr. Rate'!$B$3*'LGE Meters Schedule'!P34)/12,IF(P34=0,O34/2*'Depr. Rate'!$C$3/12,('Depr. Rate'!$C$3*'LGE Meters Schedule'!P34)/12))</f>
        <v>5212.4478349999999</v>
      </c>
      <c r="AU34" s="21">
        <f>IF(AU$3&lt;'Depr. Rate'!$B$1,('Depr. Rate'!$B$3*'LGE Meters Schedule'!Q34)/12,IF(Q34=0,P34/2*'Depr. Rate'!$C$3/12,('Depr. Rate'!$C$3*'LGE Meters Schedule'!Q34)/12))</f>
        <v>5212.4478349999999</v>
      </c>
      <c r="AV34" s="21">
        <f>IF(AV$3&lt;'Depr. Rate'!$B$1,('Depr. Rate'!$B$3*'LGE Meters Schedule'!R34)/12,IF(R34=0,Q34/2*'Depr. Rate'!$C$3/12,('Depr. Rate'!$C$3*'LGE Meters Schedule'!R34)/12))</f>
        <v>5212.4478349999999</v>
      </c>
      <c r="AW34" s="21">
        <f>IF(AW$3&lt;'Depr. Rate'!$B$1,('Depr. Rate'!$B$3*'LGE Meters Schedule'!S34)/12,IF(S34=0,R34/2*'Depr. Rate'!$C$3/12,('Depr. Rate'!$C$3*'LGE Meters Schedule'!S34)/12))</f>
        <v>5212.4478349999999</v>
      </c>
      <c r="AX34" s="21">
        <f>IF(AX$3&lt;'Depr. Rate'!$B$1,('Depr. Rate'!$B$3*'LGE Meters Schedule'!T34)/12,IF(T34=0,S34/2*'Depr. Rate'!$C$3/12,('Depr. Rate'!$C$3*'LGE Meters Schedule'!T34)/12))</f>
        <v>4976.2848496484339</v>
      </c>
      <c r="AY34" s="21">
        <f>IF(AY$3&lt;'Depr. Rate'!$B$1,('Depr. Rate'!$B$3*'LGE Meters Schedule'!U34)/12,IF(U34=0,T34/2*'Depr. Rate'!$C$3/12,('Depr. Rate'!$C$3*'LGE Meters Schedule'!U34)/12))</f>
        <v>4976.2848496484339</v>
      </c>
      <c r="AZ34" s="21">
        <f>IF(AZ$3&lt;'Depr. Rate'!$B$1,('Depr. Rate'!$B$3*'LGE Meters Schedule'!V34)/12,IF(V34=0,U34/2*'Depr. Rate'!$C$3/12,('Depr. Rate'!$C$3*'LGE Meters Schedule'!V34)/12))</f>
        <v>4976.2848496484339</v>
      </c>
      <c r="BA34" s="21">
        <f>IF(BA$3&lt;'Depr. Rate'!$B$1,('Depr. Rate'!$B$3*'LGE Meters Schedule'!W34)/12,IF(W34=0,V34/2*'Depr. Rate'!$C$3/12,('Depr. Rate'!$C$3*'LGE Meters Schedule'!W34)/12))</f>
        <v>4976.2848496484339</v>
      </c>
      <c r="BB34" s="21">
        <f>IF(BB$3&lt;'Depr. Rate'!$B$1,('Depr. Rate'!$B$3*'LGE Meters Schedule'!X34)/12,IF(X34=0,W34/2*'Depr. Rate'!$C$3/12,('Depr. Rate'!$C$3*'LGE Meters Schedule'!X34)/12))</f>
        <v>4976.2848496484339</v>
      </c>
      <c r="BC34" s="21">
        <f>IF(BC$3&lt;'Depr. Rate'!$B$1,('Depr. Rate'!$B$3*'LGE Meters Schedule'!Y34)/12,IF(Y34=0,X34/2*'Depr. Rate'!$C$3/12,('Depr. Rate'!$C$3*'LGE Meters Schedule'!Y34)/12))</f>
        <v>2488.142424824217</v>
      </c>
      <c r="BD34" s="21">
        <f>IF(BD$3&lt;'Depr. Rate'!$B$1,('Depr. Rate'!$B$3*'LGE Meters Schedule'!Z34)/12,IF(Z34=0,Y34/2*'Depr. Rate'!$C$3/12,('Depr. Rate'!$C$3*'LGE Meters Schedule'!Z34)/12))</f>
        <v>0</v>
      </c>
      <c r="BE34" s="21">
        <f>IF(BE$3&lt;'Depr. Rate'!$B$1,('Depr. Rate'!$B$3*'LGE Meters Schedule'!AA34)/12,IF(AA34=0,Z34/2*'Depr. Rate'!$C$3/12,('Depr. Rate'!$C$3*'LGE Meters Schedule'!AA34)/12))</f>
        <v>0</v>
      </c>
      <c r="BF34" s="21">
        <f>IF(BF$3&lt;'Depr. Rate'!$B$1,('Depr. Rate'!$B$3*'LGE Meters Schedule'!AB34)/12,IF(AB34=0,AA34/2*'Depr. Rate'!$C$3/12,('Depr. Rate'!$C$3*'LGE Meters Schedule'!AB34)/12))</f>
        <v>0</v>
      </c>
      <c r="BG34" s="21">
        <f>IF(BG$3&lt;'Depr. Rate'!$B$1,('Depr. Rate'!$B$3*'LGE Meters Schedule'!AC34)/12,IF(AC34=0,AB34/2*'Depr. Rate'!$C$3/12,('Depr. Rate'!$C$3*'LGE Meters Schedule'!AC34)/12))</f>
        <v>0</v>
      </c>
      <c r="BH34" s="21">
        <f>IF(BH$3&lt;'Depr. Rate'!$B$1,('Depr. Rate'!$B$3*'LGE Meters Schedule'!AD34)/12,IF(AD34=0,AC34/2*'Depr. Rate'!$C$3/12,('Depr. Rate'!$C$3*'LGE Meters Schedule'!AD34)/12))</f>
        <v>0</v>
      </c>
      <c r="BI34" s="21">
        <f>IF(BI$3&lt;'Depr. Rate'!$B$1,('Depr. Rate'!$B$3*'LGE Meters Schedule'!AE34)/12,IF(AE34=0,AD34/2*'Depr. Rate'!$C$3/12,('Depr. Rate'!$C$3*'LGE Meters Schedule'!AE34)/12))</f>
        <v>0</v>
      </c>
      <c r="BJ34" s="21">
        <f>IF(BJ$3&lt;'Depr. Rate'!$B$1,('Depr. Rate'!$B$3*'LGE Meters Schedule'!AF34)/12,IF(AF34=0,AE34/2*'Depr. Rate'!$C$3/12,('Depr. Rate'!$C$3*'LGE Meters Schedule'!AF34)/12))</f>
        <v>0</v>
      </c>
      <c r="BK34" s="21">
        <f>IF(BK$3&lt;'Depr. Rate'!$B$1,('Depr. Rate'!$B$3*'LGE Meters Schedule'!AG34)/12,IF(AG34=0,AF34/2*'Depr. Rate'!$C$3/12,('Depr. Rate'!$C$3*'LGE Meters Schedule'!AG34)/12))</f>
        <v>0</v>
      </c>
      <c r="BL34" s="21">
        <f>IF(BL$3&lt;'Depr. Rate'!$B$1,('Depr. Rate'!$B$3*'LGE Meters Schedule'!AH34)/12,IF(AH34=0,AG34/2*'Depr. Rate'!$C$3/12,('Depr. Rate'!$C$3*'LGE Meters Schedule'!AH34)/12))</f>
        <v>0</v>
      </c>
      <c r="BM34" s="21">
        <f>IF(BM$3&lt;'Depr. Rate'!$B$1,('Depr. Rate'!$B$3*'LGE Meters Schedule'!AI34)/12,IF(AI34=0,AH34/2*'Depr. Rate'!$C$3/12,('Depr. Rate'!$C$3*'LGE Meters Schedule'!AI34)/12))</f>
        <v>0</v>
      </c>
      <c r="BN34" s="21">
        <f>IF(BN$3&lt;'Depr. Rate'!$B$1,('Depr. Rate'!$B$3*'LGE Meters Schedule'!AJ34)/12,IF(AJ34=0,AI34/2*'Depr. Rate'!$C$3/12,('Depr. Rate'!$C$3*'LGE Meters Schedule'!AJ34)/12))</f>
        <v>0</v>
      </c>
      <c r="BO34" s="21">
        <f>IF(BO$3&lt;'Depr. Rate'!$B$1,('Depr. Rate'!$B$3*'LGE Meters Schedule'!AK34)/12,IF(AK34=0,AJ34/2*'Depr. Rate'!$C$3/12,('Depr. Rate'!$C$3*'LGE Meters Schedule'!AK34)/12))</f>
        <v>0</v>
      </c>
      <c r="BQ34" s="6">
        <f>IF(BQ$3=$BQ$3,$G34+AM34,IF(VLOOKUP($D34,'LGE Retirements'!$A$4:$C$49,3,FALSE)='LGE Meters Schedule'!BQ$3,'LGE Meters Schedule'!BP34+AM34-$F34,SUM(BP34,AM34)))</f>
        <v>1740974.17817934</v>
      </c>
      <c r="BR34" s="6">
        <f>IF(BR$3=$BQ$3,$G34+AN34,IF(VLOOKUP($D34,'LGE Retirements'!$A$4:$C$49,3,FALSE)='LGE Meters Schedule'!BR$3,'LGE Meters Schedule'!BQ34+AN34-$F34,SUM(BQ34,AN34)))</f>
        <v>1746186.62601434</v>
      </c>
      <c r="BS34" s="6">
        <f>IF(BS$3=$BQ$3,$G34+AO34,IF(VLOOKUP($D34,'LGE Retirements'!$A$4:$C$49,3,FALSE)='LGE Meters Schedule'!BS$3,'LGE Meters Schedule'!BR34+AO34-$F34,SUM(BR34,AO34)))</f>
        <v>1751399.07384934</v>
      </c>
      <c r="BT34" s="6">
        <f>IF(BT$3=$BQ$3,$G34+AP34,IF(VLOOKUP($D34,'LGE Retirements'!$A$4:$C$49,3,FALSE)='LGE Meters Schedule'!BT$3,'LGE Meters Schedule'!BS34+AP34-$F34,SUM(BS34,AP34)))</f>
        <v>1756611.52168434</v>
      </c>
      <c r="BU34" s="6">
        <f>IF(BU$3=$BQ$3,$G34+AQ34,IF(VLOOKUP($D34,'LGE Retirements'!$A$4:$C$49,3,FALSE)='LGE Meters Schedule'!BU$3,'LGE Meters Schedule'!BT34+AQ34-$F34,SUM(BT34,AQ34)))</f>
        <v>1761823.96951934</v>
      </c>
      <c r="BV34" s="6">
        <f>IF(BV$3=$BQ$3,$G34+AR34,IF(VLOOKUP($D34,'LGE Retirements'!$A$4:$C$49,3,FALSE)='LGE Meters Schedule'!BV$3,'LGE Meters Schedule'!BU34+AR34-$F34,SUM(BU34,AR34)))</f>
        <v>1767036.41735434</v>
      </c>
      <c r="BW34" s="6">
        <f>IF(BW$3=$BQ$3,$G34+AS34,IF(VLOOKUP($D34,'LGE Retirements'!$A$4:$C$49,3,FALSE)='LGE Meters Schedule'!BW$3,'LGE Meters Schedule'!BV34+AS34-$F34,SUM(BV34,AS34)))</f>
        <v>1772248.86518934</v>
      </c>
      <c r="BX34" s="6">
        <f>IF(BX$3=$BQ$3,$G34+AT34,IF(VLOOKUP($D34,'LGE Retirements'!$A$4:$C$49,3,FALSE)='LGE Meters Schedule'!BX$3,'LGE Meters Schedule'!BW34+AT34-$F34,SUM(BW34,AT34)))</f>
        <v>1777461.31302434</v>
      </c>
      <c r="BY34" s="6">
        <f>IF(BY$3=$BQ$3,$G34+AU34,IF(VLOOKUP($D34,'LGE Retirements'!$A$4:$C$49,3,FALSE)='LGE Meters Schedule'!BY$3,'LGE Meters Schedule'!BX34+AU34-$F34,SUM(BX34,AU34)))</f>
        <v>1782673.76085934</v>
      </c>
      <c r="BZ34" s="6">
        <f>IF(BZ$3=$BQ$3,$G34+AV34,IF(VLOOKUP($D34,'LGE Retirements'!$A$4:$C$49,3,FALSE)='LGE Meters Schedule'!BZ$3,'LGE Meters Schedule'!BY34+AV34-$F34,SUM(BY34,AV34)))</f>
        <v>1787886.20869434</v>
      </c>
      <c r="CA34" s="6">
        <f>IF(CA$3=$BQ$3,$G34+AW34,IF(VLOOKUP($D34,'LGE Retirements'!$A$4:$C$49,3,FALSE)='LGE Meters Schedule'!CA$3,'LGE Meters Schedule'!BZ34+AW34-$F34,SUM(BZ34,AW34)))</f>
        <v>1793098.65652934</v>
      </c>
      <c r="CB34" s="6">
        <f>IF(CB$3=$BQ$3,$G34+AX34,IF(VLOOKUP($D34,'LGE Retirements'!$A$4:$C$49,3,FALSE)='LGE Meters Schedule'!CB$3,'LGE Meters Schedule'!CA34+AX34-$F34,SUM(CA34,AX34)))</f>
        <v>1798074.9413789883</v>
      </c>
      <c r="CC34" s="6">
        <f>IF(CC$3=$BQ$3,$G34+AY34,IF(VLOOKUP($D34,'LGE Retirements'!$A$4:$C$49,3,FALSE)='LGE Meters Schedule'!CC$3,'LGE Meters Schedule'!CB34+AY34-$F34,SUM(CB34,AY34)))</f>
        <v>1803051.2262286367</v>
      </c>
      <c r="CD34" s="6">
        <f>IF(CD$3=$BQ$3,$G34+AZ34,IF(VLOOKUP($D34,'LGE Retirements'!$A$4:$C$49,3,FALSE)='LGE Meters Schedule'!CD$3,'LGE Meters Schedule'!CC34+AZ34-$F34,SUM(CC34,AZ34)))</f>
        <v>1808027.5110782851</v>
      </c>
      <c r="CE34" s="6">
        <f>IF(CE$3=$BQ$3,$G34+BA34,IF(VLOOKUP($D34,'LGE Retirements'!$A$4:$C$49,3,FALSE)='LGE Meters Schedule'!CE$3,'LGE Meters Schedule'!CD34+BA34-$F34,SUM(CD34,BA34)))</f>
        <v>1813003.7959279334</v>
      </c>
      <c r="CF34" s="6">
        <f>IF(CF$3=$BQ$3,$G34+BB34,IF(VLOOKUP($D34,'LGE Retirements'!$A$4:$C$49,3,FALSE)='LGE Meters Schedule'!CF$3,'LGE Meters Schedule'!CE34+BB34-$F34,SUM(CE34,BB34)))</f>
        <v>1817980.0807775818</v>
      </c>
      <c r="CG34" s="6">
        <f>IF(CG$3=$BQ$3,$G34+BC34,IF(VLOOKUP($D34,'LGE Retirements'!$A$4:$C$49,3,FALSE)='LGE Meters Schedule'!CG$3,'LGE Meters Schedule'!CF34+BC34-$F34,SUM(CF34,BC34)))</f>
        <v>-321633.62679759413</v>
      </c>
      <c r="CH34" s="6">
        <f>IF(CH$3=$BQ$3,$G34+BD34,IF(VLOOKUP($D34,'LGE Retirements'!$A$4:$C$49,3,FALSE)='LGE Meters Schedule'!CH$3,'LGE Meters Schedule'!CG34+BD34-$F34,SUM(CG34,BD34)))</f>
        <v>-321633.62679759413</v>
      </c>
      <c r="CI34" s="6">
        <f>IF(CI$3=$BQ$3,$G34+BE34,IF(VLOOKUP($D34,'LGE Retirements'!$A$4:$C$49,3,FALSE)='LGE Meters Schedule'!CI$3,'LGE Meters Schedule'!CH34+BE34-$F34,SUM(CH34,BE34)))</f>
        <v>-321633.62679759413</v>
      </c>
      <c r="CJ34" s="6">
        <f>IF(CJ$3=$BQ$3,$G34+BF34,IF(VLOOKUP($D34,'LGE Retirements'!$A$4:$C$49,3,FALSE)='LGE Meters Schedule'!CJ$3,'LGE Meters Schedule'!CI34+BF34-$F34,SUM(CI34,BF34)))</f>
        <v>-321633.62679759413</v>
      </c>
      <c r="CK34" s="6">
        <f>IF(CK$3=$BQ$3,$G34+BG34,IF(VLOOKUP($D34,'LGE Retirements'!$A$4:$C$49,3,FALSE)='LGE Meters Schedule'!CK$3,'LGE Meters Schedule'!CJ34+BG34-$F34,SUM(CJ34,BG34)))</f>
        <v>-321633.62679759413</v>
      </c>
      <c r="CL34" s="6">
        <f>IF(CL$3=$BQ$3,$G34+BH34,IF(VLOOKUP($D34,'LGE Retirements'!$A$4:$C$49,3,FALSE)='LGE Meters Schedule'!CL$3,'LGE Meters Schedule'!CK34+BH34-$F34,SUM(CK34,BH34)))</f>
        <v>-321633.62679759413</v>
      </c>
      <c r="CM34" s="6">
        <f>IF(CM$3=$BQ$3,$G34+BI34,IF(VLOOKUP($D34,'LGE Retirements'!$A$4:$C$49,3,FALSE)='LGE Meters Schedule'!CM$3,'LGE Meters Schedule'!CL34+BI34-$F34,SUM(CL34,BI34)))</f>
        <v>-321633.62679759413</v>
      </c>
      <c r="CN34" s="6">
        <f>IF(CN$3=$BQ$3,$G34+BJ34,IF(VLOOKUP($D34,'LGE Retirements'!$A$4:$C$49,3,FALSE)='LGE Meters Schedule'!CN$3,'LGE Meters Schedule'!CM34+BJ34-$F34,SUM(CM34,BJ34)))</f>
        <v>-321633.62679759413</v>
      </c>
      <c r="CO34" s="6">
        <f>IF(CO$3=$BQ$3,$G34+BK34,IF(VLOOKUP($D34,'LGE Retirements'!$A$4:$C$49,3,FALSE)='LGE Meters Schedule'!CO$3,'LGE Meters Schedule'!CN34+BK34-$F34,SUM(CN34,BK34)))</f>
        <v>-321633.62679759413</v>
      </c>
      <c r="CP34" s="6">
        <f>IF(CP$3=$BQ$3,$G34+BL34,IF(VLOOKUP($D34,'LGE Retirements'!$A$4:$C$49,3,FALSE)='LGE Meters Schedule'!CP$3,'LGE Meters Schedule'!CO34+BL34-$F34,SUM(CO34,BL34)))</f>
        <v>-321633.62679759413</v>
      </c>
      <c r="CQ34" s="6">
        <f>IF(CQ$3=$BQ$3,$G34+BM34,IF(VLOOKUP($D34,'LGE Retirements'!$A$4:$C$49,3,FALSE)='LGE Meters Schedule'!CQ$3,'LGE Meters Schedule'!CP34+BM34-$F34,SUM(CP34,BM34)))</f>
        <v>-321633.62679759413</v>
      </c>
      <c r="CR34" s="6">
        <f>IF(CR$3=$BQ$3,$G34+BN34,IF(VLOOKUP($D34,'LGE Retirements'!$A$4:$C$49,3,FALSE)='LGE Meters Schedule'!CR$3,'LGE Meters Schedule'!CQ34+BN34-$F34,SUM(CQ34,BN34)))</f>
        <v>-321633.62679759413</v>
      </c>
      <c r="CS34" s="6">
        <f>IF(CS$3=$BQ$3,$G34+BO34,IF(VLOOKUP($D34,'LGE Retirements'!$A$4:$C$49,3,FALSE)='LGE Meters Schedule'!CS$3,'LGE Meters Schedule'!CR34+BO34-$F34,SUM(CR34,BO34)))</f>
        <v>-321633.62679759413</v>
      </c>
      <c r="CT34" s="6">
        <f>IF(CT$3=$BQ$3,$G34,IF(VLOOKUP($D34,'LGE Retirements'!$A$4:$C$49,3,FALSE)='LGE Meters Schedule'!CT$3,'LGE Meters Schedule'!CS34-$F34,SUM(CS34)))</f>
        <v>-321633.62679759413</v>
      </c>
      <c r="CU34" s="6">
        <f>IF(CU$3=$BQ$3,$G34,IF(VLOOKUP($D34,'LGE Retirements'!$A$4:$C$49,3,FALSE)='LGE Meters Schedule'!CU$3,'LGE Meters Schedule'!CT34-$F34,SUM(CT34)))</f>
        <v>-321633.62679759413</v>
      </c>
      <c r="CV34" s="6">
        <f>IF(CV$3=$BQ$3,$G34,IF(VLOOKUP($D34,'LGE Retirements'!$A$4:$C$49,3,FALSE)='LGE Meters Schedule'!CV$3,'LGE Meters Schedule'!CU34-$F34,SUM(CU34)))</f>
        <v>-321633.62679759413</v>
      </c>
      <c r="CW34" s="6">
        <f>IF(CW$3=$BQ$3,$G34,IF(VLOOKUP($D34,'LGE Retirements'!$A$4:$C$49,3,FALSE)='LGE Meters Schedule'!CW$3,'LGE Meters Schedule'!CV34-$F34,SUM(CV34)))</f>
        <v>-321633.62679759413</v>
      </c>
      <c r="CX34" s="6">
        <f>IF(CX$3=$BQ$3,$G34,IF(VLOOKUP($D34,'LGE Retirements'!$A$4:$C$49,3,FALSE)='LGE Meters Schedule'!CX$3,'LGE Meters Schedule'!CW34-$F34,SUM(CW34)))</f>
        <v>-321633.62679759413</v>
      </c>
      <c r="CY34" s="6">
        <f>IF(CY$3=$BQ$3,$G34,IF(VLOOKUP($D34,'LGE Retirements'!$A$4:$C$49,3,FALSE)='LGE Meters Schedule'!CY$3,'LGE Meters Schedule'!CX34-$F34,SUM(CX34)))</f>
        <v>-321633.62679759413</v>
      </c>
      <c r="CZ34" s="6">
        <f>IF(CZ$3=$BQ$3,$G34,IF(VLOOKUP($D34,'LGE Retirements'!$A$4:$C$49,3,FALSE)='LGE Meters Schedule'!CZ$3,'LGE Meters Schedule'!CY34-$F34,SUM(CY34)))</f>
        <v>-321633.62679759413</v>
      </c>
      <c r="DA34" s="6">
        <f>IF(DA$3=$BQ$3,$G34,IF(VLOOKUP($D34,'LGE Retirements'!$A$4:$C$49,3,FALSE)='LGE Meters Schedule'!DA$3,'LGE Meters Schedule'!CZ34-$F34,SUM(CZ34)))</f>
        <v>-321633.62679759413</v>
      </c>
      <c r="DB34" s="6">
        <f>IF(DB$3=$BQ$3,$G34,IF(VLOOKUP($D34,'LGE Retirements'!$A$4:$C$49,3,FALSE)='LGE Meters Schedule'!DB$3,'LGE Meters Schedule'!DA34-$F34,SUM(DA34)))</f>
        <v>-321633.62679759413</v>
      </c>
      <c r="DC34" s="6">
        <f>IF(DC$3=$BQ$3,$G34,IF(VLOOKUP($D34,'LGE Retirements'!$A$4:$C$49,3,FALSE)='LGE Meters Schedule'!DC$3,'LGE Meters Schedule'!DB34-$F34,SUM(DB34)))</f>
        <v>-321633.62679759413</v>
      </c>
      <c r="DD34" s="6">
        <f>IF(DD$3=$BQ$3,$G34,IF(VLOOKUP($D34,'LGE Retirements'!$A$4:$C$49,3,FALSE)='LGE Meters Schedule'!DD$3,'LGE Meters Schedule'!DC34-$F34,SUM(DC34)))</f>
        <v>-321633.62679759413</v>
      </c>
      <c r="DE34" s="6">
        <f>IF(DE$3=$BQ$3,$G34,IF(VLOOKUP($D34,'LGE Retirements'!$A$4:$C$49,3,FALSE)='LGE Meters Schedule'!DE$3,'LGE Meters Schedule'!DD34-$F34,SUM(DD34)))</f>
        <v>-321633.62679759413</v>
      </c>
      <c r="DG34" s="8">
        <f t="shared" si="0"/>
        <v>401127.67182066012</v>
      </c>
      <c r="DH34" s="8">
        <f t="shared" si="1"/>
        <v>395915.22398566012</v>
      </c>
      <c r="DI34" s="8">
        <f t="shared" si="2"/>
        <v>390702.77615066012</v>
      </c>
      <c r="DJ34" s="8">
        <f t="shared" si="3"/>
        <v>385490.32831566012</v>
      </c>
      <c r="DK34" s="8">
        <f t="shared" si="4"/>
        <v>380277.88048066013</v>
      </c>
      <c r="DL34" s="8">
        <f t="shared" si="5"/>
        <v>375065.43264566013</v>
      </c>
      <c r="DM34" s="8">
        <f t="shared" si="6"/>
        <v>369852.98481066013</v>
      </c>
      <c r="DN34" s="8">
        <f t="shared" si="7"/>
        <v>364640.53697566013</v>
      </c>
      <c r="DO34" s="8">
        <f t="shared" si="8"/>
        <v>359428.08914066013</v>
      </c>
      <c r="DP34" s="8">
        <f t="shared" si="9"/>
        <v>354215.64130566013</v>
      </c>
      <c r="DQ34" s="8">
        <f t="shared" si="10"/>
        <v>349003.19347066013</v>
      </c>
      <c r="DR34" s="8">
        <f t="shared" si="11"/>
        <v>344026.90862101177</v>
      </c>
      <c r="DS34" s="8">
        <f t="shared" si="12"/>
        <v>339050.6237713634</v>
      </c>
      <c r="DT34" s="8">
        <f t="shared" si="13"/>
        <v>334074.33892171504</v>
      </c>
      <c r="DU34" s="8">
        <f t="shared" si="14"/>
        <v>329098.05407206668</v>
      </c>
      <c r="DV34" s="8">
        <f t="shared" si="15"/>
        <v>324121.76922241831</v>
      </c>
      <c r="DW34" s="8">
        <f t="shared" si="16"/>
        <v>321633.62679759413</v>
      </c>
      <c r="DX34" s="8">
        <f t="shared" si="17"/>
        <v>321633.62679759413</v>
      </c>
      <c r="DY34" s="8">
        <f t="shared" si="18"/>
        <v>321633.62679759413</v>
      </c>
      <c r="DZ34" s="8">
        <f t="shared" si="19"/>
        <v>321633.62679759413</v>
      </c>
      <c r="EA34" s="8">
        <f t="shared" si="20"/>
        <v>321633.62679759413</v>
      </c>
      <c r="EB34" s="8">
        <f t="shared" si="21"/>
        <v>321633.62679759413</v>
      </c>
      <c r="EC34" s="8">
        <f t="shared" si="22"/>
        <v>321633.62679759413</v>
      </c>
      <c r="ED34" s="8">
        <f t="shared" si="23"/>
        <v>321633.62679759413</v>
      </c>
      <c r="EE34" s="8">
        <f t="shared" si="24"/>
        <v>321633.62679759413</v>
      </c>
      <c r="EF34" s="8">
        <f t="shared" si="25"/>
        <v>321633.62679759413</v>
      </c>
      <c r="EG34" s="8">
        <f t="shared" si="26"/>
        <v>321633.62679759413</v>
      </c>
      <c r="EH34" s="8">
        <f t="shared" si="27"/>
        <v>321633.62679759413</v>
      </c>
      <c r="EI34" s="8">
        <f t="shared" si="28"/>
        <v>321633.62679759413</v>
      </c>
      <c r="EJ34" s="8">
        <f t="shared" si="30"/>
        <v>321633.62679759413</v>
      </c>
      <c r="EK34" s="8">
        <f t="shared" si="31"/>
        <v>321633.62679759413</v>
      </c>
      <c r="EL34" s="8">
        <f t="shared" si="32"/>
        <v>321633.62679759413</v>
      </c>
      <c r="EM34" s="8">
        <f t="shared" si="33"/>
        <v>321633.62679759413</v>
      </c>
      <c r="EN34" s="8">
        <f t="shared" si="34"/>
        <v>321633.62679759413</v>
      </c>
      <c r="EO34" s="8">
        <f t="shared" si="35"/>
        <v>321633.62679759413</v>
      </c>
      <c r="EP34" s="8">
        <f t="shared" si="36"/>
        <v>321633.62679759413</v>
      </c>
      <c r="EQ34" s="8">
        <f t="shared" si="37"/>
        <v>321633.62679759413</v>
      </c>
      <c r="ER34" s="8">
        <f t="shared" si="38"/>
        <v>321633.62679759413</v>
      </c>
      <c r="ES34" s="8">
        <f t="shared" si="39"/>
        <v>321633.62679759413</v>
      </c>
      <c r="ET34" s="8">
        <f t="shared" si="40"/>
        <v>321633.62679759413</v>
      </c>
      <c r="EU34" s="8">
        <f t="shared" si="41"/>
        <v>321633.62679759413</v>
      </c>
    </row>
    <row r="35" spans="1:151" x14ac:dyDescent="0.25">
      <c r="A35" s="4" t="s">
        <v>33</v>
      </c>
      <c r="B35" s="4" t="s">
        <v>2</v>
      </c>
      <c r="C35" s="4" t="s">
        <v>5</v>
      </c>
      <c r="D35" s="7">
        <v>1988</v>
      </c>
      <c r="E35" s="24">
        <f>IFERROR(VLOOKUP(D35,'LGE Retirements'!$A$4:$C$49,3,FALSE),"N/A")</f>
        <v>43070</v>
      </c>
      <c r="F35" s="5">
        <v>184618.17</v>
      </c>
      <c r="G35" s="5">
        <v>149597.533941817</v>
      </c>
      <c r="H35" s="5"/>
      <c r="I35" s="6">
        <f>IF(I$3=$I$3,F35,IF(VLOOKUP($D35,'LGE Retirements'!$A$4:$C$49,3,FALSE)='LGE Meters Schedule'!I$3,'LGE Meters Schedule'!G35-'LGE Meters Schedule'!$F35,G35))</f>
        <v>184618.17</v>
      </c>
      <c r="J35" s="6">
        <f>IF(J$3=$I$3,G35,IF(VLOOKUP($D35,'LGE Retirements'!$A$4:$C$49,3,FALSE)='LGE Meters Schedule'!J$3,'LGE Meters Schedule'!I35-'LGE Meters Schedule'!$F35,I35))</f>
        <v>184618.17</v>
      </c>
      <c r="K35" s="6">
        <f>IF(K$3=$I$3,I35,IF(VLOOKUP($D35,'LGE Retirements'!$A$4:$C$49,3,FALSE)='LGE Meters Schedule'!K$3,'LGE Meters Schedule'!J35-'LGE Meters Schedule'!$F35,J35))</f>
        <v>184618.17</v>
      </c>
      <c r="L35" s="6">
        <f>IF(L$3=$I$3,J35,IF(VLOOKUP($D35,'LGE Retirements'!$A$4:$C$49,3,FALSE)='LGE Meters Schedule'!L$3,'LGE Meters Schedule'!K35-'LGE Meters Schedule'!$F35,K35))</f>
        <v>184618.17</v>
      </c>
      <c r="M35" s="6">
        <f>IF(M$3=$I$3,K35,IF(VLOOKUP($D35,'LGE Retirements'!$A$4:$C$49,3,FALSE)='LGE Meters Schedule'!M$3,'LGE Meters Schedule'!L35-'LGE Meters Schedule'!$F35,L35))</f>
        <v>184618.17</v>
      </c>
      <c r="N35" s="6">
        <f>IF(N$3=$I$3,L35,IF(VLOOKUP($D35,'LGE Retirements'!$A$4:$C$49,3,FALSE)='LGE Meters Schedule'!N$3,'LGE Meters Schedule'!M35-'LGE Meters Schedule'!$F35,M35))</f>
        <v>184618.17</v>
      </c>
      <c r="O35" s="6">
        <f>IF(O$3=$I$3,M35,IF(VLOOKUP($D35,'LGE Retirements'!$A$4:$C$49,3,FALSE)='LGE Meters Schedule'!O$3,'LGE Meters Schedule'!N35-'LGE Meters Schedule'!$F35,N35))</f>
        <v>184618.17</v>
      </c>
      <c r="P35" s="6">
        <f>IF(P$3=$I$3,N35,IF(VLOOKUP($D35,'LGE Retirements'!$A$4:$C$49,3,FALSE)='LGE Meters Schedule'!P$3,'LGE Meters Schedule'!O35-'LGE Meters Schedule'!$F35,O35))</f>
        <v>184618.17</v>
      </c>
      <c r="Q35" s="6">
        <f>IF(Q$3=$I$3,O35,IF(VLOOKUP($D35,'LGE Retirements'!$A$4:$C$49,3,FALSE)='LGE Meters Schedule'!Q$3,'LGE Meters Schedule'!P35-'LGE Meters Schedule'!$F35,P35))</f>
        <v>184618.17</v>
      </c>
      <c r="R35" s="6">
        <f>IF(R$3=$I$3,P35,IF(VLOOKUP($D35,'LGE Retirements'!$A$4:$C$49,3,FALSE)='LGE Meters Schedule'!R$3,'LGE Meters Schedule'!Q35-'LGE Meters Schedule'!$F35,Q35))</f>
        <v>184618.17</v>
      </c>
      <c r="S35" s="6">
        <f>IF(S$3=$I$3,Q35,IF(VLOOKUP($D35,'LGE Retirements'!$A$4:$C$49,3,FALSE)='LGE Meters Schedule'!S$3,'LGE Meters Schedule'!R35-'LGE Meters Schedule'!$F35,R35))</f>
        <v>184618.17</v>
      </c>
      <c r="T35" s="6">
        <f>IF(T$3=$I$3,R35,IF(VLOOKUP($D35,'LGE Retirements'!$A$4:$C$49,3,FALSE)='LGE Meters Schedule'!T$3,'LGE Meters Schedule'!S35-'LGE Meters Schedule'!$F35,S35))</f>
        <v>184618.17</v>
      </c>
      <c r="U35" s="6">
        <f>IF(U$3=$I$3,S35,IF(VLOOKUP($D35,'LGE Retirements'!$A$4:$C$49,3,FALSE)='LGE Meters Schedule'!U$3,'LGE Meters Schedule'!T35-'LGE Meters Schedule'!$F35,T35))</f>
        <v>184618.17</v>
      </c>
      <c r="V35" s="6">
        <f>IF(V$3=$I$3,T35,IF(VLOOKUP($D35,'LGE Retirements'!$A$4:$C$49,3,FALSE)='LGE Meters Schedule'!V$3,'LGE Meters Schedule'!U35-'LGE Meters Schedule'!$F35,U35))</f>
        <v>184618.17</v>
      </c>
      <c r="W35" s="6">
        <f>IF(W$3=$I$3,U35,IF(VLOOKUP($D35,'LGE Retirements'!$A$4:$C$49,3,FALSE)='LGE Meters Schedule'!W$3,'LGE Meters Schedule'!V35-'LGE Meters Schedule'!$F35,V35))</f>
        <v>184618.17</v>
      </c>
      <c r="X35" s="6">
        <f>IF(X$3=$I$3,V35,IF(VLOOKUP($D35,'LGE Retirements'!$A$4:$C$49,3,FALSE)='LGE Meters Schedule'!X$3,'LGE Meters Schedule'!W35-'LGE Meters Schedule'!$F35,W35))</f>
        <v>184618.17</v>
      </c>
      <c r="Y35" s="6">
        <f>IF(Y$3=$I$3,W35,IF(VLOOKUP($D35,'LGE Retirements'!$A$4:$C$49,3,FALSE)='LGE Meters Schedule'!Y$3,'LGE Meters Schedule'!X35-'LGE Meters Schedule'!$F35,X35))</f>
        <v>0</v>
      </c>
      <c r="Z35" s="6">
        <f>IF(Z$3=$I$3,X35,IF(VLOOKUP($D35,'LGE Retirements'!$A$4:$C$49,3,FALSE)='LGE Meters Schedule'!Z$3,'LGE Meters Schedule'!Y35-'LGE Meters Schedule'!$F35,Y35))</f>
        <v>0</v>
      </c>
      <c r="AA35" s="6">
        <f>IF(AA$3=$I$3,Y35,IF(VLOOKUP($D35,'LGE Retirements'!$A$4:$C$49,3,FALSE)='LGE Meters Schedule'!AA$3,'LGE Meters Schedule'!Z35-'LGE Meters Schedule'!$F35,Z35))</f>
        <v>0</v>
      </c>
      <c r="AB35" s="6">
        <f>IF(AB$3=$I$3,Z35,IF(VLOOKUP($D35,'LGE Retirements'!$A$4:$C$49,3,FALSE)='LGE Meters Schedule'!AB$3,'LGE Meters Schedule'!AA35-'LGE Meters Schedule'!$F35,AA35))</f>
        <v>0</v>
      </c>
      <c r="AC35" s="6">
        <f>IF(AC$3=$I$3,AA35,IF(VLOOKUP($D35,'LGE Retirements'!$A$4:$C$49,3,FALSE)='LGE Meters Schedule'!AC$3,'LGE Meters Schedule'!AB35-'LGE Meters Schedule'!$F35,AB35))</f>
        <v>0</v>
      </c>
      <c r="AD35" s="6">
        <f>IF(AD$3=$I$3,AB35,IF(VLOOKUP($D35,'LGE Retirements'!$A$4:$C$49,3,FALSE)='LGE Meters Schedule'!AD$3,'LGE Meters Schedule'!AC35-'LGE Meters Schedule'!$F35,AC35))</f>
        <v>0</v>
      </c>
      <c r="AE35" s="6">
        <f>IF(AE$3=$I$3,AC35,IF(VLOOKUP($D35,'LGE Retirements'!$A$4:$C$49,3,FALSE)='LGE Meters Schedule'!AE$3,'LGE Meters Schedule'!AD35-'LGE Meters Schedule'!$F35,AD35))</f>
        <v>0</v>
      </c>
      <c r="AF35" s="6">
        <f>IF(AF$3=$I$3,AD35,IF(VLOOKUP($D35,'LGE Retirements'!$A$4:$C$49,3,FALSE)='LGE Meters Schedule'!AF$3,'LGE Meters Schedule'!AE35-'LGE Meters Schedule'!$F35,AE35))</f>
        <v>0</v>
      </c>
      <c r="AG35" s="6">
        <f>IF(AG$3=$I$3,AE35,IF(VLOOKUP($D35,'LGE Retirements'!$A$4:$C$49,3,FALSE)='LGE Meters Schedule'!AG$3,'LGE Meters Schedule'!AF35-'LGE Meters Schedule'!$F35,AF35))</f>
        <v>0</v>
      </c>
      <c r="AH35" s="6">
        <f>IF(AH$3=$I$3,AF35,IF(VLOOKUP($D35,'LGE Retirements'!$A$4:$C$49,3,FALSE)='LGE Meters Schedule'!AH$3,'LGE Meters Schedule'!AG35-'LGE Meters Schedule'!$F35,AG35))</f>
        <v>0</v>
      </c>
      <c r="AI35" s="6">
        <f>IF(AI$3=$I$3,AG35,IF(VLOOKUP($D35,'LGE Retirements'!$A$4:$C$49,3,FALSE)='LGE Meters Schedule'!AI$3,'LGE Meters Schedule'!AH35-'LGE Meters Schedule'!$F35,AH35))</f>
        <v>0</v>
      </c>
      <c r="AJ35" s="6">
        <f>IF(AJ$3=$I$3,AH35,IF(VLOOKUP($D35,'LGE Retirements'!$A$4:$C$49,3,FALSE)='LGE Meters Schedule'!AJ$3,'LGE Meters Schedule'!AI35-'LGE Meters Schedule'!$F35,AI35))</f>
        <v>0</v>
      </c>
      <c r="AK35" s="6">
        <f>IF(AK$3=$I$3,AI35,IF(VLOOKUP($D35,'LGE Retirements'!$A$4:$C$49,3,FALSE)='LGE Meters Schedule'!AK$3,'LGE Meters Schedule'!AJ35-'LGE Meters Schedule'!$F35,AJ35))</f>
        <v>0</v>
      </c>
      <c r="AL35" s="6"/>
      <c r="AM35" s="21">
        <f>IF(AM$3&lt;'Depr. Rate'!$B$1,('Depr. Rate'!$B$3*'LGE Meters Schedule'!I35)/12,IF(I35=0,H35/2*'Depr. Rate'!$C$3/12,('Depr. Rate'!$C$3*'LGE Meters Schedule'!I35)/12))</f>
        <v>449.23754700000001</v>
      </c>
      <c r="AN35" s="21">
        <f>IF(AN$3&lt;'Depr. Rate'!$B$1,('Depr. Rate'!$B$3*'LGE Meters Schedule'!J35)/12,IF(J35=0,I35/2*'Depr. Rate'!$C$3/12,('Depr. Rate'!$C$3*'LGE Meters Schedule'!J35)/12))</f>
        <v>449.23754700000001</v>
      </c>
      <c r="AO35" s="21">
        <f>IF(AO$3&lt;'Depr. Rate'!$B$1,('Depr. Rate'!$B$3*'LGE Meters Schedule'!K35)/12,IF(K35=0,J35/2*'Depr. Rate'!$C$3/12,('Depr. Rate'!$C$3*'LGE Meters Schedule'!K35)/12))</f>
        <v>449.23754700000001</v>
      </c>
      <c r="AP35" s="21">
        <f>IF(AP$3&lt;'Depr. Rate'!$B$1,('Depr. Rate'!$B$3*'LGE Meters Schedule'!L35)/12,IF(L35=0,K35/2*'Depr. Rate'!$C$3/12,('Depr. Rate'!$C$3*'LGE Meters Schedule'!L35)/12))</f>
        <v>449.23754700000001</v>
      </c>
      <c r="AQ35" s="21">
        <f>IF(AQ$3&lt;'Depr. Rate'!$B$1,('Depr. Rate'!$B$3*'LGE Meters Schedule'!M35)/12,IF(M35=0,L35/2*'Depr. Rate'!$C$3/12,('Depr. Rate'!$C$3*'LGE Meters Schedule'!M35)/12))</f>
        <v>449.23754700000001</v>
      </c>
      <c r="AR35" s="21">
        <f>IF(AR$3&lt;'Depr. Rate'!$B$1,('Depr. Rate'!$B$3*'LGE Meters Schedule'!N35)/12,IF(N35=0,M35/2*'Depr. Rate'!$C$3/12,('Depr. Rate'!$C$3*'LGE Meters Schedule'!N35)/12))</f>
        <v>449.23754700000001</v>
      </c>
      <c r="AS35" s="21">
        <f>IF(AS$3&lt;'Depr. Rate'!$B$1,('Depr. Rate'!$B$3*'LGE Meters Schedule'!O35)/12,IF(O35=0,N35/2*'Depr. Rate'!$C$3/12,('Depr. Rate'!$C$3*'LGE Meters Schedule'!O35)/12))</f>
        <v>449.23754700000001</v>
      </c>
      <c r="AT35" s="21">
        <f>IF(AT$3&lt;'Depr. Rate'!$B$1,('Depr. Rate'!$B$3*'LGE Meters Schedule'!P35)/12,IF(P35=0,O35/2*'Depr. Rate'!$C$3/12,('Depr. Rate'!$C$3*'LGE Meters Schedule'!P35)/12))</f>
        <v>449.23754700000001</v>
      </c>
      <c r="AU35" s="21">
        <f>IF(AU$3&lt;'Depr. Rate'!$B$1,('Depr. Rate'!$B$3*'LGE Meters Schedule'!Q35)/12,IF(Q35=0,P35/2*'Depr. Rate'!$C$3/12,('Depr. Rate'!$C$3*'LGE Meters Schedule'!Q35)/12))</f>
        <v>449.23754700000001</v>
      </c>
      <c r="AV35" s="21">
        <f>IF(AV$3&lt;'Depr. Rate'!$B$1,('Depr. Rate'!$B$3*'LGE Meters Schedule'!R35)/12,IF(R35=0,Q35/2*'Depr. Rate'!$C$3/12,('Depr. Rate'!$C$3*'LGE Meters Schedule'!R35)/12))</f>
        <v>449.23754700000001</v>
      </c>
      <c r="AW35" s="21">
        <f>IF(AW$3&lt;'Depr. Rate'!$B$1,('Depr. Rate'!$B$3*'LGE Meters Schedule'!S35)/12,IF(S35=0,R35/2*'Depr. Rate'!$C$3/12,('Depr. Rate'!$C$3*'LGE Meters Schedule'!S35)/12))</f>
        <v>449.23754700000001</v>
      </c>
      <c r="AX35" s="21">
        <f>IF(AX$3&lt;'Depr. Rate'!$B$1,('Depr. Rate'!$B$3*'LGE Meters Schedule'!T35)/12,IF(T35=0,S35/2*'Depr. Rate'!$C$3/12,('Depr. Rate'!$C$3*'LGE Meters Schedule'!T35)/12))</f>
        <v>428.88371640256929</v>
      </c>
      <c r="AY35" s="21">
        <f>IF(AY$3&lt;'Depr. Rate'!$B$1,('Depr. Rate'!$B$3*'LGE Meters Schedule'!U35)/12,IF(U35=0,T35/2*'Depr. Rate'!$C$3/12,('Depr. Rate'!$C$3*'LGE Meters Schedule'!U35)/12))</f>
        <v>428.88371640256929</v>
      </c>
      <c r="AZ35" s="21">
        <f>IF(AZ$3&lt;'Depr. Rate'!$B$1,('Depr. Rate'!$B$3*'LGE Meters Schedule'!V35)/12,IF(V35=0,U35/2*'Depr. Rate'!$C$3/12,('Depr. Rate'!$C$3*'LGE Meters Schedule'!V35)/12))</f>
        <v>428.88371640256929</v>
      </c>
      <c r="BA35" s="21">
        <f>IF(BA$3&lt;'Depr. Rate'!$B$1,('Depr. Rate'!$B$3*'LGE Meters Schedule'!W35)/12,IF(W35=0,V35/2*'Depr. Rate'!$C$3/12,('Depr. Rate'!$C$3*'LGE Meters Schedule'!W35)/12))</f>
        <v>428.88371640256929</v>
      </c>
      <c r="BB35" s="21">
        <f>IF(BB$3&lt;'Depr. Rate'!$B$1,('Depr. Rate'!$B$3*'LGE Meters Schedule'!X35)/12,IF(X35=0,W35/2*'Depr. Rate'!$C$3/12,('Depr. Rate'!$C$3*'LGE Meters Schedule'!X35)/12))</f>
        <v>428.88371640256929</v>
      </c>
      <c r="BC35" s="21">
        <f>IF(BC$3&lt;'Depr. Rate'!$B$1,('Depr. Rate'!$B$3*'LGE Meters Schedule'!Y35)/12,IF(Y35=0,X35/2*'Depr. Rate'!$C$3/12,('Depr. Rate'!$C$3*'LGE Meters Schedule'!Y35)/12))</f>
        <v>214.44185820128465</v>
      </c>
      <c r="BD35" s="21">
        <f>IF(BD$3&lt;'Depr. Rate'!$B$1,('Depr. Rate'!$B$3*'LGE Meters Schedule'!Z35)/12,IF(Z35=0,Y35/2*'Depr. Rate'!$C$3/12,('Depr. Rate'!$C$3*'LGE Meters Schedule'!Z35)/12))</f>
        <v>0</v>
      </c>
      <c r="BE35" s="21">
        <f>IF(BE$3&lt;'Depr. Rate'!$B$1,('Depr. Rate'!$B$3*'LGE Meters Schedule'!AA35)/12,IF(AA35=0,Z35/2*'Depr. Rate'!$C$3/12,('Depr. Rate'!$C$3*'LGE Meters Schedule'!AA35)/12))</f>
        <v>0</v>
      </c>
      <c r="BF35" s="21">
        <f>IF(BF$3&lt;'Depr. Rate'!$B$1,('Depr. Rate'!$B$3*'LGE Meters Schedule'!AB35)/12,IF(AB35=0,AA35/2*'Depr. Rate'!$C$3/12,('Depr. Rate'!$C$3*'LGE Meters Schedule'!AB35)/12))</f>
        <v>0</v>
      </c>
      <c r="BG35" s="21">
        <f>IF(BG$3&lt;'Depr. Rate'!$B$1,('Depr. Rate'!$B$3*'LGE Meters Schedule'!AC35)/12,IF(AC35=0,AB35/2*'Depr. Rate'!$C$3/12,('Depr. Rate'!$C$3*'LGE Meters Schedule'!AC35)/12))</f>
        <v>0</v>
      </c>
      <c r="BH35" s="21">
        <f>IF(BH$3&lt;'Depr. Rate'!$B$1,('Depr. Rate'!$B$3*'LGE Meters Schedule'!AD35)/12,IF(AD35=0,AC35/2*'Depr. Rate'!$C$3/12,('Depr. Rate'!$C$3*'LGE Meters Schedule'!AD35)/12))</f>
        <v>0</v>
      </c>
      <c r="BI35" s="21">
        <f>IF(BI$3&lt;'Depr. Rate'!$B$1,('Depr. Rate'!$B$3*'LGE Meters Schedule'!AE35)/12,IF(AE35=0,AD35/2*'Depr. Rate'!$C$3/12,('Depr. Rate'!$C$3*'LGE Meters Schedule'!AE35)/12))</f>
        <v>0</v>
      </c>
      <c r="BJ35" s="21">
        <f>IF(BJ$3&lt;'Depr. Rate'!$B$1,('Depr. Rate'!$B$3*'LGE Meters Schedule'!AF35)/12,IF(AF35=0,AE35/2*'Depr. Rate'!$C$3/12,('Depr. Rate'!$C$3*'LGE Meters Schedule'!AF35)/12))</f>
        <v>0</v>
      </c>
      <c r="BK35" s="21">
        <f>IF(BK$3&lt;'Depr. Rate'!$B$1,('Depr. Rate'!$B$3*'LGE Meters Schedule'!AG35)/12,IF(AG35=0,AF35/2*'Depr. Rate'!$C$3/12,('Depr. Rate'!$C$3*'LGE Meters Schedule'!AG35)/12))</f>
        <v>0</v>
      </c>
      <c r="BL35" s="21">
        <f>IF(BL$3&lt;'Depr. Rate'!$B$1,('Depr. Rate'!$B$3*'LGE Meters Schedule'!AH35)/12,IF(AH35=0,AG35/2*'Depr. Rate'!$C$3/12,('Depr. Rate'!$C$3*'LGE Meters Schedule'!AH35)/12))</f>
        <v>0</v>
      </c>
      <c r="BM35" s="21">
        <f>IF(BM$3&lt;'Depr. Rate'!$B$1,('Depr. Rate'!$B$3*'LGE Meters Schedule'!AI35)/12,IF(AI35=0,AH35/2*'Depr. Rate'!$C$3/12,('Depr. Rate'!$C$3*'LGE Meters Schedule'!AI35)/12))</f>
        <v>0</v>
      </c>
      <c r="BN35" s="21">
        <f>IF(BN$3&lt;'Depr. Rate'!$B$1,('Depr. Rate'!$B$3*'LGE Meters Schedule'!AJ35)/12,IF(AJ35=0,AI35/2*'Depr. Rate'!$C$3/12,('Depr. Rate'!$C$3*'LGE Meters Schedule'!AJ35)/12))</f>
        <v>0</v>
      </c>
      <c r="BO35" s="21">
        <f>IF(BO$3&lt;'Depr. Rate'!$B$1,('Depr. Rate'!$B$3*'LGE Meters Schedule'!AK35)/12,IF(AK35=0,AJ35/2*'Depr. Rate'!$C$3/12,('Depr. Rate'!$C$3*'LGE Meters Schedule'!AK35)/12))</f>
        <v>0</v>
      </c>
      <c r="BQ35" s="6">
        <f>IF(BQ$3=$BQ$3,$G35+AM35,IF(VLOOKUP($D35,'LGE Retirements'!$A$4:$C$49,3,FALSE)='LGE Meters Schedule'!BQ$3,'LGE Meters Schedule'!BP35+AM35-$F35,SUM(BP35,AM35)))</f>
        <v>150046.771488817</v>
      </c>
      <c r="BR35" s="6">
        <f>IF(BR$3=$BQ$3,$G35+AN35,IF(VLOOKUP($D35,'LGE Retirements'!$A$4:$C$49,3,FALSE)='LGE Meters Schedule'!BR$3,'LGE Meters Schedule'!BQ35+AN35-$F35,SUM(BQ35,AN35)))</f>
        <v>150496.009035817</v>
      </c>
      <c r="BS35" s="6">
        <f>IF(BS$3=$BQ$3,$G35+AO35,IF(VLOOKUP($D35,'LGE Retirements'!$A$4:$C$49,3,FALSE)='LGE Meters Schedule'!BS$3,'LGE Meters Schedule'!BR35+AO35-$F35,SUM(BR35,AO35)))</f>
        <v>150945.246582817</v>
      </c>
      <c r="BT35" s="6">
        <f>IF(BT$3=$BQ$3,$G35+AP35,IF(VLOOKUP($D35,'LGE Retirements'!$A$4:$C$49,3,FALSE)='LGE Meters Schedule'!BT$3,'LGE Meters Schedule'!BS35+AP35-$F35,SUM(BS35,AP35)))</f>
        <v>151394.48412981699</v>
      </c>
      <c r="BU35" s="6">
        <f>IF(BU$3=$BQ$3,$G35+AQ35,IF(VLOOKUP($D35,'LGE Retirements'!$A$4:$C$49,3,FALSE)='LGE Meters Schedule'!BU$3,'LGE Meters Schedule'!BT35+AQ35-$F35,SUM(BT35,AQ35)))</f>
        <v>151843.72167681699</v>
      </c>
      <c r="BV35" s="6">
        <f>IF(BV$3=$BQ$3,$G35+AR35,IF(VLOOKUP($D35,'LGE Retirements'!$A$4:$C$49,3,FALSE)='LGE Meters Schedule'!BV$3,'LGE Meters Schedule'!BU35+AR35-$F35,SUM(BU35,AR35)))</f>
        <v>152292.95922381699</v>
      </c>
      <c r="BW35" s="6">
        <f>IF(BW$3=$BQ$3,$G35+AS35,IF(VLOOKUP($D35,'LGE Retirements'!$A$4:$C$49,3,FALSE)='LGE Meters Schedule'!BW$3,'LGE Meters Schedule'!BV35+AS35-$F35,SUM(BV35,AS35)))</f>
        <v>152742.19677081698</v>
      </c>
      <c r="BX35" s="6">
        <f>IF(BX$3=$BQ$3,$G35+AT35,IF(VLOOKUP($D35,'LGE Retirements'!$A$4:$C$49,3,FALSE)='LGE Meters Schedule'!BX$3,'LGE Meters Schedule'!BW35+AT35-$F35,SUM(BW35,AT35)))</f>
        <v>153191.43431781698</v>
      </c>
      <c r="BY35" s="6">
        <f>IF(BY$3=$BQ$3,$G35+AU35,IF(VLOOKUP($D35,'LGE Retirements'!$A$4:$C$49,3,FALSE)='LGE Meters Schedule'!BY$3,'LGE Meters Schedule'!BX35+AU35-$F35,SUM(BX35,AU35)))</f>
        <v>153640.67186481698</v>
      </c>
      <c r="BZ35" s="6">
        <f>IF(BZ$3=$BQ$3,$G35+AV35,IF(VLOOKUP($D35,'LGE Retirements'!$A$4:$C$49,3,FALSE)='LGE Meters Schedule'!BZ$3,'LGE Meters Schedule'!BY35+AV35-$F35,SUM(BY35,AV35)))</f>
        <v>154089.90941181697</v>
      </c>
      <c r="CA35" s="6">
        <f>IF(CA$3=$BQ$3,$G35+AW35,IF(VLOOKUP($D35,'LGE Retirements'!$A$4:$C$49,3,FALSE)='LGE Meters Schedule'!CA$3,'LGE Meters Schedule'!BZ35+AW35-$F35,SUM(BZ35,AW35)))</f>
        <v>154539.14695881697</v>
      </c>
      <c r="CB35" s="6">
        <f>IF(CB$3=$BQ$3,$G35+AX35,IF(VLOOKUP($D35,'LGE Retirements'!$A$4:$C$49,3,FALSE)='LGE Meters Schedule'!CB$3,'LGE Meters Schedule'!CA35+AX35-$F35,SUM(CA35,AX35)))</f>
        <v>154968.03067521955</v>
      </c>
      <c r="CC35" s="6">
        <f>IF(CC$3=$BQ$3,$G35+AY35,IF(VLOOKUP($D35,'LGE Retirements'!$A$4:$C$49,3,FALSE)='LGE Meters Schedule'!CC$3,'LGE Meters Schedule'!CB35+AY35-$F35,SUM(CB35,AY35)))</f>
        <v>155396.91439162212</v>
      </c>
      <c r="CD35" s="6">
        <f>IF(CD$3=$BQ$3,$G35+AZ35,IF(VLOOKUP($D35,'LGE Retirements'!$A$4:$C$49,3,FALSE)='LGE Meters Schedule'!CD$3,'LGE Meters Schedule'!CC35+AZ35-$F35,SUM(CC35,AZ35)))</f>
        <v>155825.7981080247</v>
      </c>
      <c r="CE35" s="6">
        <f>IF(CE$3=$BQ$3,$G35+BA35,IF(VLOOKUP($D35,'LGE Retirements'!$A$4:$C$49,3,FALSE)='LGE Meters Schedule'!CE$3,'LGE Meters Schedule'!CD35+BA35-$F35,SUM(CD35,BA35)))</f>
        <v>156254.68182442727</v>
      </c>
      <c r="CF35" s="6">
        <f>IF(CF$3=$BQ$3,$G35+BB35,IF(VLOOKUP($D35,'LGE Retirements'!$A$4:$C$49,3,FALSE)='LGE Meters Schedule'!CF$3,'LGE Meters Schedule'!CE35+BB35-$F35,SUM(CE35,BB35)))</f>
        <v>156683.56554082985</v>
      </c>
      <c r="CG35" s="6">
        <f>IF(CG$3=$BQ$3,$G35+BC35,IF(VLOOKUP($D35,'LGE Retirements'!$A$4:$C$49,3,FALSE)='LGE Meters Schedule'!CG$3,'LGE Meters Schedule'!CF35+BC35-$F35,SUM(CF35,BC35)))</f>
        <v>-27720.162600968877</v>
      </c>
      <c r="CH35" s="6">
        <f>IF(CH$3=$BQ$3,$G35+BD35,IF(VLOOKUP($D35,'LGE Retirements'!$A$4:$C$49,3,FALSE)='LGE Meters Schedule'!CH$3,'LGE Meters Schedule'!CG35+BD35-$F35,SUM(CG35,BD35)))</f>
        <v>-27720.162600968877</v>
      </c>
      <c r="CI35" s="6">
        <f>IF(CI$3=$BQ$3,$G35+BE35,IF(VLOOKUP($D35,'LGE Retirements'!$A$4:$C$49,3,FALSE)='LGE Meters Schedule'!CI$3,'LGE Meters Schedule'!CH35+BE35-$F35,SUM(CH35,BE35)))</f>
        <v>-27720.162600968877</v>
      </c>
      <c r="CJ35" s="6">
        <f>IF(CJ$3=$BQ$3,$G35+BF35,IF(VLOOKUP($D35,'LGE Retirements'!$A$4:$C$49,3,FALSE)='LGE Meters Schedule'!CJ$3,'LGE Meters Schedule'!CI35+BF35-$F35,SUM(CI35,BF35)))</f>
        <v>-27720.162600968877</v>
      </c>
      <c r="CK35" s="6">
        <f>IF(CK$3=$BQ$3,$G35+BG35,IF(VLOOKUP($D35,'LGE Retirements'!$A$4:$C$49,3,FALSE)='LGE Meters Schedule'!CK$3,'LGE Meters Schedule'!CJ35+BG35-$F35,SUM(CJ35,BG35)))</f>
        <v>-27720.162600968877</v>
      </c>
      <c r="CL35" s="6">
        <f>IF(CL$3=$BQ$3,$G35+BH35,IF(VLOOKUP($D35,'LGE Retirements'!$A$4:$C$49,3,FALSE)='LGE Meters Schedule'!CL$3,'LGE Meters Schedule'!CK35+BH35-$F35,SUM(CK35,BH35)))</f>
        <v>-27720.162600968877</v>
      </c>
      <c r="CM35" s="6">
        <f>IF(CM$3=$BQ$3,$G35+BI35,IF(VLOOKUP($D35,'LGE Retirements'!$A$4:$C$49,3,FALSE)='LGE Meters Schedule'!CM$3,'LGE Meters Schedule'!CL35+BI35-$F35,SUM(CL35,BI35)))</f>
        <v>-27720.162600968877</v>
      </c>
      <c r="CN35" s="6">
        <f>IF(CN$3=$BQ$3,$G35+BJ35,IF(VLOOKUP($D35,'LGE Retirements'!$A$4:$C$49,3,FALSE)='LGE Meters Schedule'!CN$3,'LGE Meters Schedule'!CM35+BJ35-$F35,SUM(CM35,BJ35)))</f>
        <v>-27720.162600968877</v>
      </c>
      <c r="CO35" s="6">
        <f>IF(CO$3=$BQ$3,$G35+BK35,IF(VLOOKUP($D35,'LGE Retirements'!$A$4:$C$49,3,FALSE)='LGE Meters Schedule'!CO$3,'LGE Meters Schedule'!CN35+BK35-$F35,SUM(CN35,BK35)))</f>
        <v>-27720.162600968877</v>
      </c>
      <c r="CP35" s="6">
        <f>IF(CP$3=$BQ$3,$G35+BL35,IF(VLOOKUP($D35,'LGE Retirements'!$A$4:$C$49,3,FALSE)='LGE Meters Schedule'!CP$3,'LGE Meters Schedule'!CO35+BL35-$F35,SUM(CO35,BL35)))</f>
        <v>-27720.162600968877</v>
      </c>
      <c r="CQ35" s="6">
        <f>IF(CQ$3=$BQ$3,$G35+BM35,IF(VLOOKUP($D35,'LGE Retirements'!$A$4:$C$49,3,FALSE)='LGE Meters Schedule'!CQ$3,'LGE Meters Schedule'!CP35+BM35-$F35,SUM(CP35,BM35)))</f>
        <v>-27720.162600968877</v>
      </c>
      <c r="CR35" s="6">
        <f>IF(CR$3=$BQ$3,$G35+BN35,IF(VLOOKUP($D35,'LGE Retirements'!$A$4:$C$49,3,FALSE)='LGE Meters Schedule'!CR$3,'LGE Meters Schedule'!CQ35+BN35-$F35,SUM(CQ35,BN35)))</f>
        <v>-27720.162600968877</v>
      </c>
      <c r="CS35" s="6">
        <f>IF(CS$3=$BQ$3,$G35+BO35,IF(VLOOKUP($D35,'LGE Retirements'!$A$4:$C$49,3,FALSE)='LGE Meters Schedule'!CS$3,'LGE Meters Schedule'!CR35+BO35-$F35,SUM(CR35,BO35)))</f>
        <v>-27720.162600968877</v>
      </c>
      <c r="CT35" s="6">
        <f>IF(CT$3=$BQ$3,$G35,IF(VLOOKUP($D35,'LGE Retirements'!$A$4:$C$49,3,FALSE)='LGE Meters Schedule'!CT$3,'LGE Meters Schedule'!CS35-$F35,SUM(CS35)))</f>
        <v>-27720.162600968877</v>
      </c>
      <c r="CU35" s="6">
        <f>IF(CU$3=$BQ$3,$G35,IF(VLOOKUP($D35,'LGE Retirements'!$A$4:$C$49,3,FALSE)='LGE Meters Schedule'!CU$3,'LGE Meters Schedule'!CT35-$F35,SUM(CT35)))</f>
        <v>-27720.162600968877</v>
      </c>
      <c r="CV35" s="6">
        <f>IF(CV$3=$BQ$3,$G35,IF(VLOOKUP($D35,'LGE Retirements'!$A$4:$C$49,3,FALSE)='LGE Meters Schedule'!CV$3,'LGE Meters Schedule'!CU35-$F35,SUM(CU35)))</f>
        <v>-27720.162600968877</v>
      </c>
      <c r="CW35" s="6">
        <f>IF(CW$3=$BQ$3,$G35,IF(VLOOKUP($D35,'LGE Retirements'!$A$4:$C$49,3,FALSE)='LGE Meters Schedule'!CW$3,'LGE Meters Schedule'!CV35-$F35,SUM(CV35)))</f>
        <v>-27720.162600968877</v>
      </c>
      <c r="CX35" s="6">
        <f>IF(CX$3=$BQ$3,$G35,IF(VLOOKUP($D35,'LGE Retirements'!$A$4:$C$49,3,FALSE)='LGE Meters Schedule'!CX$3,'LGE Meters Schedule'!CW35-$F35,SUM(CW35)))</f>
        <v>-27720.162600968877</v>
      </c>
      <c r="CY35" s="6">
        <f>IF(CY$3=$BQ$3,$G35,IF(VLOOKUP($D35,'LGE Retirements'!$A$4:$C$49,3,FALSE)='LGE Meters Schedule'!CY$3,'LGE Meters Schedule'!CX35-$F35,SUM(CX35)))</f>
        <v>-27720.162600968877</v>
      </c>
      <c r="CZ35" s="6">
        <f>IF(CZ$3=$BQ$3,$G35,IF(VLOOKUP($D35,'LGE Retirements'!$A$4:$C$49,3,FALSE)='LGE Meters Schedule'!CZ$3,'LGE Meters Schedule'!CY35-$F35,SUM(CY35)))</f>
        <v>-27720.162600968877</v>
      </c>
      <c r="DA35" s="6">
        <f>IF(DA$3=$BQ$3,$G35,IF(VLOOKUP($D35,'LGE Retirements'!$A$4:$C$49,3,FALSE)='LGE Meters Schedule'!DA$3,'LGE Meters Schedule'!CZ35-$F35,SUM(CZ35)))</f>
        <v>-27720.162600968877</v>
      </c>
      <c r="DB35" s="6">
        <f>IF(DB$3=$BQ$3,$G35,IF(VLOOKUP($D35,'LGE Retirements'!$A$4:$C$49,3,FALSE)='LGE Meters Schedule'!DB$3,'LGE Meters Schedule'!DA35-$F35,SUM(DA35)))</f>
        <v>-27720.162600968877</v>
      </c>
      <c r="DC35" s="6">
        <f>IF(DC$3=$BQ$3,$G35,IF(VLOOKUP($D35,'LGE Retirements'!$A$4:$C$49,3,FALSE)='LGE Meters Schedule'!DC$3,'LGE Meters Schedule'!DB35-$F35,SUM(DB35)))</f>
        <v>-27720.162600968877</v>
      </c>
      <c r="DD35" s="6">
        <f>IF(DD$3=$BQ$3,$G35,IF(VLOOKUP($D35,'LGE Retirements'!$A$4:$C$49,3,FALSE)='LGE Meters Schedule'!DD$3,'LGE Meters Schedule'!DC35-$F35,SUM(DC35)))</f>
        <v>-27720.162600968877</v>
      </c>
      <c r="DE35" s="6">
        <f>IF(DE$3=$BQ$3,$G35,IF(VLOOKUP($D35,'LGE Retirements'!$A$4:$C$49,3,FALSE)='LGE Meters Schedule'!DE$3,'LGE Meters Schedule'!DD35-$F35,SUM(DD35)))</f>
        <v>-27720.162600968877</v>
      </c>
      <c r="DG35" s="8">
        <f t="shared" si="0"/>
        <v>34571.398511183012</v>
      </c>
      <c r="DH35" s="8">
        <f t="shared" si="1"/>
        <v>34122.160964183015</v>
      </c>
      <c r="DI35" s="8">
        <f t="shared" si="2"/>
        <v>33672.923417183018</v>
      </c>
      <c r="DJ35" s="8">
        <f t="shared" si="3"/>
        <v>33223.685870183021</v>
      </c>
      <c r="DK35" s="8">
        <f t="shared" si="4"/>
        <v>32774.448323183024</v>
      </c>
      <c r="DL35" s="8">
        <f t="shared" si="5"/>
        <v>32325.210776183027</v>
      </c>
      <c r="DM35" s="8">
        <f t="shared" si="6"/>
        <v>31875.97322918303</v>
      </c>
      <c r="DN35" s="8">
        <f t="shared" si="7"/>
        <v>31426.735682183033</v>
      </c>
      <c r="DO35" s="8">
        <f t="shared" si="8"/>
        <v>30977.498135183036</v>
      </c>
      <c r="DP35" s="8">
        <f t="shared" si="9"/>
        <v>30528.260588183039</v>
      </c>
      <c r="DQ35" s="8">
        <f t="shared" si="10"/>
        <v>30079.023041183042</v>
      </c>
      <c r="DR35" s="8">
        <f t="shared" si="11"/>
        <v>29650.139324780466</v>
      </c>
      <c r="DS35" s="8">
        <f t="shared" si="12"/>
        <v>29221.255608377891</v>
      </c>
      <c r="DT35" s="8">
        <f t="shared" si="13"/>
        <v>28792.371891975316</v>
      </c>
      <c r="DU35" s="8">
        <f t="shared" si="14"/>
        <v>28363.48817557274</v>
      </c>
      <c r="DV35" s="8">
        <f t="shared" si="15"/>
        <v>27934.604459170165</v>
      </c>
      <c r="DW35" s="8">
        <f t="shared" si="16"/>
        <v>27720.162600968877</v>
      </c>
      <c r="DX35" s="8">
        <f t="shared" si="17"/>
        <v>27720.162600968877</v>
      </c>
      <c r="DY35" s="8">
        <f t="shared" si="18"/>
        <v>27720.162600968877</v>
      </c>
      <c r="DZ35" s="8">
        <f t="shared" si="19"/>
        <v>27720.162600968877</v>
      </c>
      <c r="EA35" s="8">
        <f t="shared" si="20"/>
        <v>27720.162600968877</v>
      </c>
      <c r="EB35" s="8">
        <f t="shared" si="21"/>
        <v>27720.162600968877</v>
      </c>
      <c r="EC35" s="8">
        <f t="shared" si="22"/>
        <v>27720.162600968877</v>
      </c>
      <c r="ED35" s="8">
        <f t="shared" si="23"/>
        <v>27720.162600968877</v>
      </c>
      <c r="EE35" s="8">
        <f t="shared" si="24"/>
        <v>27720.162600968877</v>
      </c>
      <c r="EF35" s="8">
        <f t="shared" si="25"/>
        <v>27720.162600968877</v>
      </c>
      <c r="EG35" s="8">
        <f t="shared" si="26"/>
        <v>27720.162600968877</v>
      </c>
      <c r="EH35" s="8">
        <f t="shared" si="27"/>
        <v>27720.162600968877</v>
      </c>
      <c r="EI35" s="8">
        <f t="shared" si="28"/>
        <v>27720.162600968877</v>
      </c>
      <c r="EJ35" s="8">
        <f t="shared" si="30"/>
        <v>27720.162600968877</v>
      </c>
      <c r="EK35" s="8">
        <f t="shared" si="31"/>
        <v>27720.162600968877</v>
      </c>
      <c r="EL35" s="8">
        <f t="shared" si="32"/>
        <v>27720.162600968877</v>
      </c>
      <c r="EM35" s="8">
        <f t="shared" si="33"/>
        <v>27720.162600968877</v>
      </c>
      <c r="EN35" s="8">
        <f t="shared" si="34"/>
        <v>27720.162600968877</v>
      </c>
      <c r="EO35" s="8">
        <f t="shared" si="35"/>
        <v>27720.162600968877</v>
      </c>
      <c r="EP35" s="8">
        <f t="shared" si="36"/>
        <v>27720.162600968877</v>
      </c>
      <c r="EQ35" s="8">
        <f t="shared" si="37"/>
        <v>27720.162600968877</v>
      </c>
      <c r="ER35" s="8">
        <f t="shared" si="38"/>
        <v>27720.162600968877</v>
      </c>
      <c r="ES35" s="8">
        <f t="shared" si="39"/>
        <v>27720.162600968877</v>
      </c>
      <c r="ET35" s="8">
        <f t="shared" si="40"/>
        <v>27720.162600968877</v>
      </c>
      <c r="EU35" s="8">
        <f t="shared" si="41"/>
        <v>27720.162600968877</v>
      </c>
    </row>
    <row r="36" spans="1:151" x14ac:dyDescent="0.25">
      <c r="A36" s="4" t="s">
        <v>33</v>
      </c>
      <c r="B36" s="4" t="s">
        <v>2</v>
      </c>
      <c r="C36" s="4" t="s">
        <v>4</v>
      </c>
      <c r="D36" s="7">
        <v>1989</v>
      </c>
      <c r="E36" s="24">
        <f>IFERROR(VLOOKUP(D36,'LGE Retirements'!$A$4:$C$49,3,FALSE),"N/A")</f>
        <v>43101</v>
      </c>
      <c r="F36" s="5">
        <v>1745771.78</v>
      </c>
      <c r="G36" s="5">
        <v>1385893.3923635101</v>
      </c>
      <c r="H36" s="5"/>
      <c r="I36" s="6">
        <f>IF(I$3=$I$3,F36,IF(VLOOKUP($D36,'LGE Retirements'!$A$4:$C$49,3,FALSE)='LGE Meters Schedule'!I$3,'LGE Meters Schedule'!G36-'LGE Meters Schedule'!$F36,G36))</f>
        <v>1745771.78</v>
      </c>
      <c r="J36" s="6">
        <f>IF(J$3=$I$3,G36,IF(VLOOKUP($D36,'LGE Retirements'!$A$4:$C$49,3,FALSE)='LGE Meters Schedule'!J$3,'LGE Meters Schedule'!I36-'LGE Meters Schedule'!$F36,I36))</f>
        <v>1745771.78</v>
      </c>
      <c r="K36" s="6">
        <f>IF(K$3=$I$3,I36,IF(VLOOKUP($D36,'LGE Retirements'!$A$4:$C$49,3,FALSE)='LGE Meters Schedule'!K$3,'LGE Meters Schedule'!J36-'LGE Meters Schedule'!$F36,J36))</f>
        <v>1745771.78</v>
      </c>
      <c r="L36" s="6">
        <f>IF(L$3=$I$3,J36,IF(VLOOKUP($D36,'LGE Retirements'!$A$4:$C$49,3,FALSE)='LGE Meters Schedule'!L$3,'LGE Meters Schedule'!K36-'LGE Meters Schedule'!$F36,K36))</f>
        <v>1745771.78</v>
      </c>
      <c r="M36" s="6">
        <f>IF(M$3=$I$3,K36,IF(VLOOKUP($D36,'LGE Retirements'!$A$4:$C$49,3,FALSE)='LGE Meters Schedule'!M$3,'LGE Meters Schedule'!L36-'LGE Meters Schedule'!$F36,L36))</f>
        <v>1745771.78</v>
      </c>
      <c r="N36" s="6">
        <f>IF(N$3=$I$3,L36,IF(VLOOKUP($D36,'LGE Retirements'!$A$4:$C$49,3,FALSE)='LGE Meters Schedule'!N$3,'LGE Meters Schedule'!M36-'LGE Meters Schedule'!$F36,M36))</f>
        <v>1745771.78</v>
      </c>
      <c r="O36" s="6">
        <f>IF(O$3=$I$3,M36,IF(VLOOKUP($D36,'LGE Retirements'!$A$4:$C$49,3,FALSE)='LGE Meters Schedule'!O$3,'LGE Meters Schedule'!N36-'LGE Meters Schedule'!$F36,N36))</f>
        <v>1745771.78</v>
      </c>
      <c r="P36" s="6">
        <f>IF(P$3=$I$3,N36,IF(VLOOKUP($D36,'LGE Retirements'!$A$4:$C$49,3,FALSE)='LGE Meters Schedule'!P$3,'LGE Meters Schedule'!O36-'LGE Meters Schedule'!$F36,O36))</f>
        <v>1745771.78</v>
      </c>
      <c r="Q36" s="6">
        <f>IF(Q$3=$I$3,O36,IF(VLOOKUP($D36,'LGE Retirements'!$A$4:$C$49,3,FALSE)='LGE Meters Schedule'!Q$3,'LGE Meters Schedule'!P36-'LGE Meters Schedule'!$F36,P36))</f>
        <v>1745771.78</v>
      </c>
      <c r="R36" s="6">
        <f>IF(R$3=$I$3,P36,IF(VLOOKUP($D36,'LGE Retirements'!$A$4:$C$49,3,FALSE)='LGE Meters Schedule'!R$3,'LGE Meters Schedule'!Q36-'LGE Meters Schedule'!$F36,Q36))</f>
        <v>1745771.78</v>
      </c>
      <c r="S36" s="6">
        <f>IF(S$3=$I$3,Q36,IF(VLOOKUP($D36,'LGE Retirements'!$A$4:$C$49,3,FALSE)='LGE Meters Schedule'!S$3,'LGE Meters Schedule'!R36-'LGE Meters Schedule'!$F36,R36))</f>
        <v>1745771.78</v>
      </c>
      <c r="T36" s="6">
        <f>IF(T$3=$I$3,R36,IF(VLOOKUP($D36,'LGE Retirements'!$A$4:$C$49,3,FALSE)='LGE Meters Schedule'!T$3,'LGE Meters Schedule'!S36-'LGE Meters Schedule'!$F36,S36))</f>
        <v>1745771.78</v>
      </c>
      <c r="U36" s="6">
        <f>IF(U$3=$I$3,S36,IF(VLOOKUP($D36,'LGE Retirements'!$A$4:$C$49,3,FALSE)='LGE Meters Schedule'!U$3,'LGE Meters Schedule'!T36-'LGE Meters Schedule'!$F36,T36))</f>
        <v>1745771.78</v>
      </c>
      <c r="V36" s="6">
        <f>IF(V$3=$I$3,T36,IF(VLOOKUP($D36,'LGE Retirements'!$A$4:$C$49,3,FALSE)='LGE Meters Schedule'!V$3,'LGE Meters Schedule'!U36-'LGE Meters Schedule'!$F36,U36))</f>
        <v>1745771.78</v>
      </c>
      <c r="W36" s="6">
        <f>IF(W$3=$I$3,U36,IF(VLOOKUP($D36,'LGE Retirements'!$A$4:$C$49,3,FALSE)='LGE Meters Schedule'!W$3,'LGE Meters Schedule'!V36-'LGE Meters Schedule'!$F36,V36))</f>
        <v>1745771.78</v>
      </c>
      <c r="X36" s="6">
        <f>IF(X$3=$I$3,V36,IF(VLOOKUP($D36,'LGE Retirements'!$A$4:$C$49,3,FALSE)='LGE Meters Schedule'!X$3,'LGE Meters Schedule'!W36-'LGE Meters Schedule'!$F36,W36))</f>
        <v>1745771.78</v>
      </c>
      <c r="Y36" s="6">
        <f>IF(Y$3=$I$3,W36,IF(VLOOKUP($D36,'LGE Retirements'!$A$4:$C$49,3,FALSE)='LGE Meters Schedule'!Y$3,'LGE Meters Schedule'!X36-'LGE Meters Schedule'!$F36,X36))</f>
        <v>1745771.78</v>
      </c>
      <c r="Z36" s="6">
        <f>IF(Z$3=$I$3,X36,IF(VLOOKUP($D36,'LGE Retirements'!$A$4:$C$49,3,FALSE)='LGE Meters Schedule'!Z$3,'LGE Meters Schedule'!Y36-'LGE Meters Schedule'!$F36,Y36))</f>
        <v>0</v>
      </c>
      <c r="AA36" s="6">
        <f>IF(AA$3=$I$3,Y36,IF(VLOOKUP($D36,'LGE Retirements'!$A$4:$C$49,3,FALSE)='LGE Meters Schedule'!AA$3,'LGE Meters Schedule'!Z36-'LGE Meters Schedule'!$F36,Z36))</f>
        <v>0</v>
      </c>
      <c r="AB36" s="6">
        <f>IF(AB$3=$I$3,Z36,IF(VLOOKUP($D36,'LGE Retirements'!$A$4:$C$49,3,FALSE)='LGE Meters Schedule'!AB$3,'LGE Meters Schedule'!AA36-'LGE Meters Schedule'!$F36,AA36))</f>
        <v>0</v>
      </c>
      <c r="AC36" s="6">
        <f>IF(AC$3=$I$3,AA36,IF(VLOOKUP($D36,'LGE Retirements'!$A$4:$C$49,3,FALSE)='LGE Meters Schedule'!AC$3,'LGE Meters Schedule'!AB36-'LGE Meters Schedule'!$F36,AB36))</f>
        <v>0</v>
      </c>
      <c r="AD36" s="6">
        <f>IF(AD$3=$I$3,AB36,IF(VLOOKUP($D36,'LGE Retirements'!$A$4:$C$49,3,FALSE)='LGE Meters Schedule'!AD$3,'LGE Meters Schedule'!AC36-'LGE Meters Schedule'!$F36,AC36))</f>
        <v>0</v>
      </c>
      <c r="AE36" s="6">
        <f>IF(AE$3=$I$3,AC36,IF(VLOOKUP($D36,'LGE Retirements'!$A$4:$C$49,3,FALSE)='LGE Meters Schedule'!AE$3,'LGE Meters Schedule'!AD36-'LGE Meters Schedule'!$F36,AD36))</f>
        <v>0</v>
      </c>
      <c r="AF36" s="6">
        <f>IF(AF$3=$I$3,AD36,IF(VLOOKUP($D36,'LGE Retirements'!$A$4:$C$49,3,FALSE)='LGE Meters Schedule'!AF$3,'LGE Meters Schedule'!AE36-'LGE Meters Schedule'!$F36,AE36))</f>
        <v>0</v>
      </c>
      <c r="AG36" s="6">
        <f>IF(AG$3=$I$3,AE36,IF(VLOOKUP($D36,'LGE Retirements'!$A$4:$C$49,3,FALSE)='LGE Meters Schedule'!AG$3,'LGE Meters Schedule'!AF36-'LGE Meters Schedule'!$F36,AF36))</f>
        <v>0</v>
      </c>
      <c r="AH36" s="6">
        <f>IF(AH$3=$I$3,AF36,IF(VLOOKUP($D36,'LGE Retirements'!$A$4:$C$49,3,FALSE)='LGE Meters Schedule'!AH$3,'LGE Meters Schedule'!AG36-'LGE Meters Schedule'!$F36,AG36))</f>
        <v>0</v>
      </c>
      <c r="AI36" s="6">
        <f>IF(AI$3=$I$3,AG36,IF(VLOOKUP($D36,'LGE Retirements'!$A$4:$C$49,3,FALSE)='LGE Meters Schedule'!AI$3,'LGE Meters Schedule'!AH36-'LGE Meters Schedule'!$F36,AH36))</f>
        <v>0</v>
      </c>
      <c r="AJ36" s="6">
        <f>IF(AJ$3=$I$3,AH36,IF(VLOOKUP($D36,'LGE Retirements'!$A$4:$C$49,3,FALSE)='LGE Meters Schedule'!AJ$3,'LGE Meters Schedule'!AI36-'LGE Meters Schedule'!$F36,AI36))</f>
        <v>0</v>
      </c>
      <c r="AK36" s="6">
        <f>IF(AK$3=$I$3,AI36,IF(VLOOKUP($D36,'LGE Retirements'!$A$4:$C$49,3,FALSE)='LGE Meters Schedule'!AK$3,'LGE Meters Schedule'!AJ36-'LGE Meters Schedule'!$F36,AJ36))</f>
        <v>0</v>
      </c>
      <c r="AL36" s="6"/>
      <c r="AM36" s="21">
        <f>IF(AM$3&lt;'Depr. Rate'!$B$1,('Depr. Rate'!$B$3*'LGE Meters Schedule'!I36)/12,IF(I36=0,H36/2*'Depr. Rate'!$C$3/12,('Depr. Rate'!$C$3*'LGE Meters Schedule'!I36)/12))</f>
        <v>4248.0446646666669</v>
      </c>
      <c r="AN36" s="21">
        <f>IF(AN$3&lt;'Depr. Rate'!$B$1,('Depr. Rate'!$B$3*'LGE Meters Schedule'!J36)/12,IF(J36=0,I36/2*'Depr. Rate'!$C$3/12,('Depr. Rate'!$C$3*'LGE Meters Schedule'!J36)/12))</f>
        <v>4248.0446646666669</v>
      </c>
      <c r="AO36" s="21">
        <f>IF(AO$3&lt;'Depr. Rate'!$B$1,('Depr. Rate'!$B$3*'LGE Meters Schedule'!K36)/12,IF(K36=0,J36/2*'Depr. Rate'!$C$3/12,('Depr. Rate'!$C$3*'LGE Meters Schedule'!K36)/12))</f>
        <v>4248.0446646666669</v>
      </c>
      <c r="AP36" s="21">
        <f>IF(AP$3&lt;'Depr. Rate'!$B$1,('Depr. Rate'!$B$3*'LGE Meters Schedule'!L36)/12,IF(L36=0,K36/2*'Depr. Rate'!$C$3/12,('Depr. Rate'!$C$3*'LGE Meters Schedule'!L36)/12))</f>
        <v>4248.0446646666669</v>
      </c>
      <c r="AQ36" s="21">
        <f>IF(AQ$3&lt;'Depr. Rate'!$B$1,('Depr. Rate'!$B$3*'LGE Meters Schedule'!M36)/12,IF(M36=0,L36/2*'Depr. Rate'!$C$3/12,('Depr. Rate'!$C$3*'LGE Meters Schedule'!M36)/12))</f>
        <v>4248.0446646666669</v>
      </c>
      <c r="AR36" s="21">
        <f>IF(AR$3&lt;'Depr. Rate'!$B$1,('Depr. Rate'!$B$3*'LGE Meters Schedule'!N36)/12,IF(N36=0,M36/2*'Depr. Rate'!$C$3/12,('Depr. Rate'!$C$3*'LGE Meters Schedule'!N36)/12))</f>
        <v>4248.0446646666669</v>
      </c>
      <c r="AS36" s="21">
        <f>IF(AS$3&lt;'Depr. Rate'!$B$1,('Depr. Rate'!$B$3*'LGE Meters Schedule'!O36)/12,IF(O36=0,N36/2*'Depr. Rate'!$C$3/12,('Depr. Rate'!$C$3*'LGE Meters Schedule'!O36)/12))</f>
        <v>4248.0446646666669</v>
      </c>
      <c r="AT36" s="21">
        <f>IF(AT$3&lt;'Depr. Rate'!$B$1,('Depr. Rate'!$B$3*'LGE Meters Schedule'!P36)/12,IF(P36=0,O36/2*'Depr. Rate'!$C$3/12,('Depr. Rate'!$C$3*'LGE Meters Schedule'!P36)/12))</f>
        <v>4248.0446646666669</v>
      </c>
      <c r="AU36" s="21">
        <f>IF(AU$3&lt;'Depr. Rate'!$B$1,('Depr. Rate'!$B$3*'LGE Meters Schedule'!Q36)/12,IF(Q36=0,P36/2*'Depr. Rate'!$C$3/12,('Depr. Rate'!$C$3*'LGE Meters Schedule'!Q36)/12))</f>
        <v>4248.0446646666669</v>
      </c>
      <c r="AV36" s="21">
        <f>IF(AV$3&lt;'Depr. Rate'!$B$1,('Depr. Rate'!$B$3*'LGE Meters Schedule'!R36)/12,IF(R36=0,Q36/2*'Depr. Rate'!$C$3/12,('Depr. Rate'!$C$3*'LGE Meters Schedule'!R36)/12))</f>
        <v>4248.0446646666669</v>
      </c>
      <c r="AW36" s="21">
        <f>IF(AW$3&lt;'Depr. Rate'!$B$1,('Depr. Rate'!$B$3*'LGE Meters Schedule'!S36)/12,IF(S36=0,R36/2*'Depr. Rate'!$C$3/12,('Depr. Rate'!$C$3*'LGE Meters Schedule'!S36)/12))</f>
        <v>4248.0446646666669</v>
      </c>
      <c r="AX36" s="21">
        <f>IF(AX$3&lt;'Depr. Rate'!$B$1,('Depr. Rate'!$B$3*'LGE Meters Schedule'!T36)/12,IF(T36=0,S36/2*'Depr. Rate'!$C$3/12,('Depr. Rate'!$C$3*'LGE Meters Schedule'!T36)/12))</f>
        <v>4055.5763768925267</v>
      </c>
      <c r="AY36" s="21">
        <f>IF(AY$3&lt;'Depr. Rate'!$B$1,('Depr. Rate'!$B$3*'LGE Meters Schedule'!U36)/12,IF(U36=0,T36/2*'Depr. Rate'!$C$3/12,('Depr. Rate'!$C$3*'LGE Meters Schedule'!U36)/12))</f>
        <v>4055.5763768925267</v>
      </c>
      <c r="AZ36" s="21">
        <f>IF(AZ$3&lt;'Depr. Rate'!$B$1,('Depr. Rate'!$B$3*'LGE Meters Schedule'!V36)/12,IF(V36=0,U36/2*'Depr. Rate'!$C$3/12,('Depr. Rate'!$C$3*'LGE Meters Schedule'!V36)/12))</f>
        <v>4055.5763768925267</v>
      </c>
      <c r="BA36" s="21">
        <f>IF(BA$3&lt;'Depr. Rate'!$B$1,('Depr. Rate'!$B$3*'LGE Meters Schedule'!W36)/12,IF(W36=0,V36/2*'Depr. Rate'!$C$3/12,('Depr. Rate'!$C$3*'LGE Meters Schedule'!W36)/12))</f>
        <v>4055.5763768925267</v>
      </c>
      <c r="BB36" s="21">
        <f>IF(BB$3&lt;'Depr. Rate'!$B$1,('Depr. Rate'!$B$3*'LGE Meters Schedule'!X36)/12,IF(X36=0,W36/2*'Depr. Rate'!$C$3/12,('Depr. Rate'!$C$3*'LGE Meters Schedule'!X36)/12))</f>
        <v>4055.5763768925267</v>
      </c>
      <c r="BC36" s="21">
        <f>IF(BC$3&lt;'Depr. Rate'!$B$1,('Depr. Rate'!$B$3*'LGE Meters Schedule'!Y36)/12,IF(Y36=0,X36/2*'Depr. Rate'!$C$3/12,('Depr. Rate'!$C$3*'LGE Meters Schedule'!Y36)/12))</f>
        <v>4055.5763768925267</v>
      </c>
      <c r="BD36" s="21">
        <f>IF(BD$3&lt;'Depr. Rate'!$B$1,('Depr. Rate'!$B$3*'LGE Meters Schedule'!Z36)/12,IF(Z36=0,Y36/2*'Depr. Rate'!$C$3/12,('Depr. Rate'!$C$3*'LGE Meters Schedule'!Z36)/12))</f>
        <v>2027.7881884462633</v>
      </c>
      <c r="BE36" s="21">
        <f>IF(BE$3&lt;'Depr. Rate'!$B$1,('Depr. Rate'!$B$3*'LGE Meters Schedule'!AA36)/12,IF(AA36=0,Z36/2*'Depr. Rate'!$C$3/12,('Depr. Rate'!$C$3*'LGE Meters Schedule'!AA36)/12))</f>
        <v>0</v>
      </c>
      <c r="BF36" s="21">
        <f>IF(BF$3&lt;'Depr. Rate'!$B$1,('Depr. Rate'!$B$3*'LGE Meters Schedule'!AB36)/12,IF(AB36=0,AA36/2*'Depr. Rate'!$C$3/12,('Depr. Rate'!$C$3*'LGE Meters Schedule'!AB36)/12))</f>
        <v>0</v>
      </c>
      <c r="BG36" s="21">
        <f>IF(BG$3&lt;'Depr. Rate'!$B$1,('Depr. Rate'!$B$3*'LGE Meters Schedule'!AC36)/12,IF(AC36=0,AB36/2*'Depr. Rate'!$C$3/12,('Depr. Rate'!$C$3*'LGE Meters Schedule'!AC36)/12))</f>
        <v>0</v>
      </c>
      <c r="BH36" s="21">
        <f>IF(BH$3&lt;'Depr. Rate'!$B$1,('Depr. Rate'!$B$3*'LGE Meters Schedule'!AD36)/12,IF(AD36=0,AC36/2*'Depr. Rate'!$C$3/12,('Depr. Rate'!$C$3*'LGE Meters Schedule'!AD36)/12))</f>
        <v>0</v>
      </c>
      <c r="BI36" s="21">
        <f>IF(BI$3&lt;'Depr. Rate'!$B$1,('Depr. Rate'!$B$3*'LGE Meters Schedule'!AE36)/12,IF(AE36=0,AD36/2*'Depr. Rate'!$C$3/12,('Depr. Rate'!$C$3*'LGE Meters Schedule'!AE36)/12))</f>
        <v>0</v>
      </c>
      <c r="BJ36" s="21">
        <f>IF(BJ$3&lt;'Depr. Rate'!$B$1,('Depr. Rate'!$B$3*'LGE Meters Schedule'!AF36)/12,IF(AF36=0,AE36/2*'Depr. Rate'!$C$3/12,('Depr. Rate'!$C$3*'LGE Meters Schedule'!AF36)/12))</f>
        <v>0</v>
      </c>
      <c r="BK36" s="21">
        <f>IF(BK$3&lt;'Depr. Rate'!$B$1,('Depr. Rate'!$B$3*'LGE Meters Schedule'!AG36)/12,IF(AG36=0,AF36/2*'Depr. Rate'!$C$3/12,('Depr. Rate'!$C$3*'LGE Meters Schedule'!AG36)/12))</f>
        <v>0</v>
      </c>
      <c r="BL36" s="21">
        <f>IF(BL$3&lt;'Depr. Rate'!$B$1,('Depr. Rate'!$B$3*'LGE Meters Schedule'!AH36)/12,IF(AH36=0,AG36/2*'Depr. Rate'!$C$3/12,('Depr. Rate'!$C$3*'LGE Meters Schedule'!AH36)/12))</f>
        <v>0</v>
      </c>
      <c r="BM36" s="21">
        <f>IF(BM$3&lt;'Depr. Rate'!$B$1,('Depr. Rate'!$B$3*'LGE Meters Schedule'!AI36)/12,IF(AI36=0,AH36/2*'Depr. Rate'!$C$3/12,('Depr. Rate'!$C$3*'LGE Meters Schedule'!AI36)/12))</f>
        <v>0</v>
      </c>
      <c r="BN36" s="21">
        <f>IF(BN$3&lt;'Depr. Rate'!$B$1,('Depr. Rate'!$B$3*'LGE Meters Schedule'!AJ36)/12,IF(AJ36=0,AI36/2*'Depr. Rate'!$C$3/12,('Depr. Rate'!$C$3*'LGE Meters Schedule'!AJ36)/12))</f>
        <v>0</v>
      </c>
      <c r="BO36" s="21">
        <f>IF(BO$3&lt;'Depr. Rate'!$B$1,('Depr. Rate'!$B$3*'LGE Meters Schedule'!AK36)/12,IF(AK36=0,AJ36/2*'Depr. Rate'!$C$3/12,('Depr. Rate'!$C$3*'LGE Meters Schedule'!AK36)/12))</f>
        <v>0</v>
      </c>
      <c r="BQ36" s="6">
        <f>IF(BQ$3=$BQ$3,$G36+AM36,IF(VLOOKUP($D36,'LGE Retirements'!$A$4:$C$49,3,FALSE)='LGE Meters Schedule'!BQ$3,'LGE Meters Schedule'!BP36+AM36-$F36,SUM(BP36,AM36)))</f>
        <v>1390141.4370281768</v>
      </c>
      <c r="BR36" s="6">
        <f>IF(BR$3=$BQ$3,$G36+AN36,IF(VLOOKUP($D36,'LGE Retirements'!$A$4:$C$49,3,FALSE)='LGE Meters Schedule'!BR$3,'LGE Meters Schedule'!BQ36+AN36-$F36,SUM(BQ36,AN36)))</f>
        <v>1394389.4816928436</v>
      </c>
      <c r="BS36" s="6">
        <f>IF(BS$3=$BQ$3,$G36+AO36,IF(VLOOKUP($D36,'LGE Retirements'!$A$4:$C$49,3,FALSE)='LGE Meters Schedule'!BS$3,'LGE Meters Schedule'!BR36+AO36-$F36,SUM(BR36,AO36)))</f>
        <v>1398637.5263575104</v>
      </c>
      <c r="BT36" s="6">
        <f>IF(BT$3=$BQ$3,$G36+AP36,IF(VLOOKUP($D36,'LGE Retirements'!$A$4:$C$49,3,FALSE)='LGE Meters Schedule'!BT$3,'LGE Meters Schedule'!BS36+AP36-$F36,SUM(BS36,AP36)))</f>
        <v>1402885.5710221771</v>
      </c>
      <c r="BU36" s="6">
        <f>IF(BU$3=$BQ$3,$G36+AQ36,IF(VLOOKUP($D36,'LGE Retirements'!$A$4:$C$49,3,FALSE)='LGE Meters Schedule'!BU$3,'LGE Meters Schedule'!BT36+AQ36-$F36,SUM(BT36,AQ36)))</f>
        <v>1407133.6156868439</v>
      </c>
      <c r="BV36" s="6">
        <f>IF(BV$3=$BQ$3,$G36+AR36,IF(VLOOKUP($D36,'LGE Retirements'!$A$4:$C$49,3,FALSE)='LGE Meters Schedule'!BV$3,'LGE Meters Schedule'!BU36+AR36-$F36,SUM(BU36,AR36)))</f>
        <v>1411381.6603515106</v>
      </c>
      <c r="BW36" s="6">
        <f>IF(BW$3=$BQ$3,$G36+AS36,IF(VLOOKUP($D36,'LGE Retirements'!$A$4:$C$49,3,FALSE)='LGE Meters Schedule'!BW$3,'LGE Meters Schedule'!BV36+AS36-$F36,SUM(BV36,AS36)))</f>
        <v>1415629.7050161774</v>
      </c>
      <c r="BX36" s="6">
        <f>IF(BX$3=$BQ$3,$G36+AT36,IF(VLOOKUP($D36,'LGE Retirements'!$A$4:$C$49,3,FALSE)='LGE Meters Schedule'!BX$3,'LGE Meters Schedule'!BW36+AT36-$F36,SUM(BW36,AT36)))</f>
        <v>1419877.7496808441</v>
      </c>
      <c r="BY36" s="6">
        <f>IF(BY$3=$BQ$3,$G36+AU36,IF(VLOOKUP($D36,'LGE Retirements'!$A$4:$C$49,3,FALSE)='LGE Meters Schedule'!BY$3,'LGE Meters Schedule'!BX36+AU36-$F36,SUM(BX36,AU36)))</f>
        <v>1424125.7943455109</v>
      </c>
      <c r="BZ36" s="6">
        <f>IF(BZ$3=$BQ$3,$G36+AV36,IF(VLOOKUP($D36,'LGE Retirements'!$A$4:$C$49,3,FALSE)='LGE Meters Schedule'!BZ$3,'LGE Meters Schedule'!BY36+AV36-$F36,SUM(BY36,AV36)))</f>
        <v>1428373.8390101776</v>
      </c>
      <c r="CA36" s="6">
        <f>IF(CA$3=$BQ$3,$G36+AW36,IF(VLOOKUP($D36,'LGE Retirements'!$A$4:$C$49,3,FALSE)='LGE Meters Schedule'!CA$3,'LGE Meters Schedule'!BZ36+AW36-$F36,SUM(BZ36,AW36)))</f>
        <v>1432621.8836748444</v>
      </c>
      <c r="CB36" s="6">
        <f>IF(CB$3=$BQ$3,$G36+AX36,IF(VLOOKUP($D36,'LGE Retirements'!$A$4:$C$49,3,FALSE)='LGE Meters Schedule'!CB$3,'LGE Meters Schedule'!CA36+AX36-$F36,SUM(CA36,AX36)))</f>
        <v>1436677.460051737</v>
      </c>
      <c r="CC36" s="6">
        <f>IF(CC$3=$BQ$3,$G36+AY36,IF(VLOOKUP($D36,'LGE Retirements'!$A$4:$C$49,3,FALSE)='LGE Meters Schedule'!CC$3,'LGE Meters Schedule'!CB36+AY36-$F36,SUM(CB36,AY36)))</f>
        <v>1440733.0364286297</v>
      </c>
      <c r="CD36" s="6">
        <f>IF(CD$3=$BQ$3,$G36+AZ36,IF(VLOOKUP($D36,'LGE Retirements'!$A$4:$C$49,3,FALSE)='LGE Meters Schedule'!CD$3,'LGE Meters Schedule'!CC36+AZ36-$F36,SUM(CC36,AZ36)))</f>
        <v>1444788.6128055223</v>
      </c>
      <c r="CE36" s="6">
        <f>IF(CE$3=$BQ$3,$G36+BA36,IF(VLOOKUP($D36,'LGE Retirements'!$A$4:$C$49,3,FALSE)='LGE Meters Schedule'!CE$3,'LGE Meters Schedule'!CD36+BA36-$F36,SUM(CD36,BA36)))</f>
        <v>1448844.1891824149</v>
      </c>
      <c r="CF36" s="6">
        <f>IF(CF$3=$BQ$3,$G36+BB36,IF(VLOOKUP($D36,'LGE Retirements'!$A$4:$C$49,3,FALSE)='LGE Meters Schedule'!CF$3,'LGE Meters Schedule'!CE36+BB36-$F36,SUM(CE36,BB36)))</f>
        <v>1452899.7655593075</v>
      </c>
      <c r="CG36" s="6">
        <f>IF(CG$3=$BQ$3,$G36+BC36,IF(VLOOKUP($D36,'LGE Retirements'!$A$4:$C$49,3,FALSE)='LGE Meters Schedule'!CG$3,'LGE Meters Schedule'!CF36+BC36-$F36,SUM(CF36,BC36)))</f>
        <v>1456955.3419362002</v>
      </c>
      <c r="CH36" s="6">
        <f>IF(CH$3=$BQ$3,$G36+BD36,IF(VLOOKUP($D36,'LGE Retirements'!$A$4:$C$49,3,FALSE)='LGE Meters Schedule'!CH$3,'LGE Meters Schedule'!CG36+BD36-$F36,SUM(CG36,BD36)))</f>
        <v>-286788.64987535356</v>
      </c>
      <c r="CI36" s="6">
        <f>IF(CI$3=$BQ$3,$G36+BE36,IF(VLOOKUP($D36,'LGE Retirements'!$A$4:$C$49,3,FALSE)='LGE Meters Schedule'!CI$3,'LGE Meters Schedule'!CH36+BE36-$F36,SUM(CH36,BE36)))</f>
        <v>-286788.64987535356</v>
      </c>
      <c r="CJ36" s="6">
        <f>IF(CJ$3=$BQ$3,$G36+BF36,IF(VLOOKUP($D36,'LGE Retirements'!$A$4:$C$49,3,FALSE)='LGE Meters Schedule'!CJ$3,'LGE Meters Schedule'!CI36+BF36-$F36,SUM(CI36,BF36)))</f>
        <v>-286788.64987535356</v>
      </c>
      <c r="CK36" s="6">
        <f>IF(CK$3=$BQ$3,$G36+BG36,IF(VLOOKUP($D36,'LGE Retirements'!$A$4:$C$49,3,FALSE)='LGE Meters Schedule'!CK$3,'LGE Meters Schedule'!CJ36+BG36-$F36,SUM(CJ36,BG36)))</f>
        <v>-286788.64987535356</v>
      </c>
      <c r="CL36" s="6">
        <f>IF(CL$3=$BQ$3,$G36+BH36,IF(VLOOKUP($D36,'LGE Retirements'!$A$4:$C$49,3,FALSE)='LGE Meters Schedule'!CL$3,'LGE Meters Schedule'!CK36+BH36-$F36,SUM(CK36,BH36)))</f>
        <v>-286788.64987535356</v>
      </c>
      <c r="CM36" s="6">
        <f>IF(CM$3=$BQ$3,$G36+BI36,IF(VLOOKUP($D36,'LGE Retirements'!$A$4:$C$49,3,FALSE)='LGE Meters Schedule'!CM$3,'LGE Meters Schedule'!CL36+BI36-$F36,SUM(CL36,BI36)))</f>
        <v>-286788.64987535356</v>
      </c>
      <c r="CN36" s="6">
        <f>IF(CN$3=$BQ$3,$G36+BJ36,IF(VLOOKUP($D36,'LGE Retirements'!$A$4:$C$49,3,FALSE)='LGE Meters Schedule'!CN$3,'LGE Meters Schedule'!CM36+BJ36-$F36,SUM(CM36,BJ36)))</f>
        <v>-286788.64987535356</v>
      </c>
      <c r="CO36" s="6">
        <f>IF(CO$3=$BQ$3,$G36+BK36,IF(VLOOKUP($D36,'LGE Retirements'!$A$4:$C$49,3,FALSE)='LGE Meters Schedule'!CO$3,'LGE Meters Schedule'!CN36+BK36-$F36,SUM(CN36,BK36)))</f>
        <v>-286788.64987535356</v>
      </c>
      <c r="CP36" s="6">
        <f>IF(CP$3=$BQ$3,$G36+BL36,IF(VLOOKUP($D36,'LGE Retirements'!$A$4:$C$49,3,FALSE)='LGE Meters Schedule'!CP$3,'LGE Meters Schedule'!CO36+BL36-$F36,SUM(CO36,BL36)))</f>
        <v>-286788.64987535356</v>
      </c>
      <c r="CQ36" s="6">
        <f>IF(CQ$3=$BQ$3,$G36+BM36,IF(VLOOKUP($D36,'LGE Retirements'!$A$4:$C$49,3,FALSE)='LGE Meters Schedule'!CQ$3,'LGE Meters Schedule'!CP36+BM36-$F36,SUM(CP36,BM36)))</f>
        <v>-286788.64987535356</v>
      </c>
      <c r="CR36" s="6">
        <f>IF(CR$3=$BQ$3,$G36+BN36,IF(VLOOKUP($D36,'LGE Retirements'!$A$4:$C$49,3,FALSE)='LGE Meters Schedule'!CR$3,'LGE Meters Schedule'!CQ36+BN36-$F36,SUM(CQ36,BN36)))</f>
        <v>-286788.64987535356</v>
      </c>
      <c r="CS36" s="6">
        <f>IF(CS$3=$BQ$3,$G36+BO36,IF(VLOOKUP($D36,'LGE Retirements'!$A$4:$C$49,3,FALSE)='LGE Meters Schedule'!CS$3,'LGE Meters Schedule'!CR36+BO36-$F36,SUM(CR36,BO36)))</f>
        <v>-286788.64987535356</v>
      </c>
      <c r="CT36" s="6">
        <f>IF(CT$3=$BQ$3,$G36,IF(VLOOKUP($D36,'LGE Retirements'!$A$4:$C$49,3,FALSE)='LGE Meters Schedule'!CT$3,'LGE Meters Schedule'!CS36-$F36,SUM(CS36)))</f>
        <v>-286788.64987535356</v>
      </c>
      <c r="CU36" s="6">
        <f>IF(CU$3=$BQ$3,$G36,IF(VLOOKUP($D36,'LGE Retirements'!$A$4:$C$49,3,FALSE)='LGE Meters Schedule'!CU$3,'LGE Meters Schedule'!CT36-$F36,SUM(CT36)))</f>
        <v>-286788.64987535356</v>
      </c>
      <c r="CV36" s="6">
        <f>IF(CV$3=$BQ$3,$G36,IF(VLOOKUP($D36,'LGE Retirements'!$A$4:$C$49,3,FALSE)='LGE Meters Schedule'!CV$3,'LGE Meters Schedule'!CU36-$F36,SUM(CU36)))</f>
        <v>-286788.64987535356</v>
      </c>
      <c r="CW36" s="6">
        <f>IF(CW$3=$BQ$3,$G36,IF(VLOOKUP($D36,'LGE Retirements'!$A$4:$C$49,3,FALSE)='LGE Meters Schedule'!CW$3,'LGE Meters Schedule'!CV36-$F36,SUM(CV36)))</f>
        <v>-286788.64987535356</v>
      </c>
      <c r="CX36" s="6">
        <f>IF(CX$3=$BQ$3,$G36,IF(VLOOKUP($D36,'LGE Retirements'!$A$4:$C$49,3,FALSE)='LGE Meters Schedule'!CX$3,'LGE Meters Schedule'!CW36-$F36,SUM(CW36)))</f>
        <v>-286788.64987535356</v>
      </c>
      <c r="CY36" s="6">
        <f>IF(CY$3=$BQ$3,$G36,IF(VLOOKUP($D36,'LGE Retirements'!$A$4:$C$49,3,FALSE)='LGE Meters Schedule'!CY$3,'LGE Meters Schedule'!CX36-$F36,SUM(CX36)))</f>
        <v>-286788.64987535356</v>
      </c>
      <c r="CZ36" s="6">
        <f>IF(CZ$3=$BQ$3,$G36,IF(VLOOKUP($D36,'LGE Retirements'!$A$4:$C$49,3,FALSE)='LGE Meters Schedule'!CZ$3,'LGE Meters Schedule'!CY36-$F36,SUM(CY36)))</f>
        <v>-286788.64987535356</v>
      </c>
      <c r="DA36" s="6">
        <f>IF(DA$3=$BQ$3,$G36,IF(VLOOKUP($D36,'LGE Retirements'!$A$4:$C$49,3,FALSE)='LGE Meters Schedule'!DA$3,'LGE Meters Schedule'!CZ36-$F36,SUM(CZ36)))</f>
        <v>-286788.64987535356</v>
      </c>
      <c r="DB36" s="6">
        <f>IF(DB$3=$BQ$3,$G36,IF(VLOOKUP($D36,'LGE Retirements'!$A$4:$C$49,3,FALSE)='LGE Meters Schedule'!DB$3,'LGE Meters Schedule'!DA36-$F36,SUM(DA36)))</f>
        <v>-286788.64987535356</v>
      </c>
      <c r="DC36" s="6">
        <f>IF(DC$3=$BQ$3,$G36,IF(VLOOKUP($D36,'LGE Retirements'!$A$4:$C$49,3,FALSE)='LGE Meters Schedule'!DC$3,'LGE Meters Schedule'!DB36-$F36,SUM(DB36)))</f>
        <v>-286788.64987535356</v>
      </c>
      <c r="DD36" s="6">
        <f>IF(DD$3=$BQ$3,$G36,IF(VLOOKUP($D36,'LGE Retirements'!$A$4:$C$49,3,FALSE)='LGE Meters Schedule'!DD$3,'LGE Meters Schedule'!DC36-$F36,SUM(DC36)))</f>
        <v>-286788.64987535356</v>
      </c>
      <c r="DE36" s="6">
        <f>IF(DE$3=$BQ$3,$G36,IF(VLOOKUP($D36,'LGE Retirements'!$A$4:$C$49,3,FALSE)='LGE Meters Schedule'!DE$3,'LGE Meters Schedule'!DD36-$F36,SUM(DD36)))</f>
        <v>-286788.64987535356</v>
      </c>
      <c r="DG36" s="8">
        <f t="shared" ref="DG36:DG67" si="42">I36-BQ36</f>
        <v>355630.34297182318</v>
      </c>
      <c r="DH36" s="8">
        <f t="shared" ref="DH36:DH67" si="43">J36-BR36</f>
        <v>351382.29830715642</v>
      </c>
      <c r="DI36" s="8">
        <f t="shared" ref="DI36:DI67" si="44">K36-BS36</f>
        <v>347134.25364248967</v>
      </c>
      <c r="DJ36" s="8">
        <f t="shared" ref="DJ36:DJ67" si="45">L36-BT36</f>
        <v>342886.20897782291</v>
      </c>
      <c r="DK36" s="8">
        <f t="shared" ref="DK36:DK67" si="46">M36-BU36</f>
        <v>338638.16431315616</v>
      </c>
      <c r="DL36" s="8">
        <f t="shared" ref="DL36:DL67" si="47">N36-BV36</f>
        <v>334390.1196484894</v>
      </c>
      <c r="DM36" s="8">
        <f t="shared" ref="DM36:DM67" si="48">O36-BW36</f>
        <v>330142.07498382265</v>
      </c>
      <c r="DN36" s="8">
        <f t="shared" ref="DN36:DN67" si="49">P36-BX36</f>
        <v>325894.03031915589</v>
      </c>
      <c r="DO36" s="8">
        <f t="shared" ref="DO36:DO67" si="50">Q36-BY36</f>
        <v>321645.98565448914</v>
      </c>
      <c r="DP36" s="8">
        <f t="shared" ref="DP36:DP67" si="51">R36-BZ36</f>
        <v>317397.94098982238</v>
      </c>
      <c r="DQ36" s="8">
        <f t="shared" ref="DQ36:DQ67" si="52">S36-CA36</f>
        <v>313149.89632515563</v>
      </c>
      <c r="DR36" s="8">
        <f t="shared" ref="DR36:DR67" si="53">T36-CB36</f>
        <v>309094.319948263</v>
      </c>
      <c r="DS36" s="8">
        <f t="shared" ref="DS36:DS67" si="54">U36-CC36</f>
        <v>305038.74357137037</v>
      </c>
      <c r="DT36" s="8">
        <f t="shared" ref="DT36:DT67" si="55">V36-CD36</f>
        <v>300983.16719447775</v>
      </c>
      <c r="DU36" s="8">
        <f t="shared" ref="DU36:DU67" si="56">W36-CE36</f>
        <v>296927.59081758512</v>
      </c>
      <c r="DV36" s="8">
        <f t="shared" ref="DV36:DV67" si="57">X36-CF36</f>
        <v>292872.0144406925</v>
      </c>
      <c r="DW36" s="8">
        <f t="shared" ref="DW36:DW67" si="58">Y36-CG36</f>
        <v>288816.43806379987</v>
      </c>
      <c r="DX36" s="8">
        <f t="shared" ref="DX36:DX67" si="59">Z36-CH36</f>
        <v>286788.64987535356</v>
      </c>
      <c r="DY36" s="8">
        <f t="shared" ref="DY36:DY67" si="60">AA36-CI36</f>
        <v>286788.64987535356</v>
      </c>
      <c r="DZ36" s="8">
        <f t="shared" ref="DZ36:DZ67" si="61">AB36-CJ36</f>
        <v>286788.64987535356</v>
      </c>
      <c r="EA36" s="8">
        <f t="shared" ref="EA36:EA67" si="62">AC36-CK36</f>
        <v>286788.64987535356</v>
      </c>
      <c r="EB36" s="8">
        <f t="shared" ref="EB36:EB67" si="63">AD36-CL36</f>
        <v>286788.64987535356</v>
      </c>
      <c r="EC36" s="8">
        <f t="shared" ref="EC36:EC67" si="64">AE36-CM36</f>
        <v>286788.64987535356</v>
      </c>
      <c r="ED36" s="8">
        <f t="shared" ref="ED36:ED67" si="65">AF36-CN36</f>
        <v>286788.64987535356</v>
      </c>
      <c r="EE36" s="8">
        <f t="shared" ref="EE36:EE67" si="66">AG36-CO36</f>
        <v>286788.64987535356</v>
      </c>
      <c r="EF36" s="8">
        <f t="shared" ref="EF36:EF67" si="67">AH36-CP36</f>
        <v>286788.64987535356</v>
      </c>
      <c r="EG36" s="8">
        <f t="shared" ref="EG36:EG67" si="68">AI36-CQ36</f>
        <v>286788.64987535356</v>
      </c>
      <c r="EH36" s="8">
        <f t="shared" ref="EH36:EH67" si="69">AJ36-CR36</f>
        <v>286788.64987535356</v>
      </c>
      <c r="EI36" s="8">
        <f t="shared" ref="EI36:EI67" si="70">AK36-CS36</f>
        <v>286788.64987535356</v>
      </c>
      <c r="EJ36" s="8">
        <f t="shared" si="30"/>
        <v>286788.64987535356</v>
      </c>
      <c r="EK36" s="8">
        <f t="shared" si="31"/>
        <v>286788.64987535356</v>
      </c>
      <c r="EL36" s="8">
        <f t="shared" si="32"/>
        <v>286788.64987535356</v>
      </c>
      <c r="EM36" s="8">
        <f t="shared" si="33"/>
        <v>286788.64987535356</v>
      </c>
      <c r="EN36" s="8">
        <f t="shared" si="34"/>
        <v>286788.64987535356</v>
      </c>
      <c r="EO36" s="8">
        <f t="shared" si="35"/>
        <v>286788.64987535356</v>
      </c>
      <c r="EP36" s="8">
        <f t="shared" si="36"/>
        <v>286788.64987535356</v>
      </c>
      <c r="EQ36" s="8">
        <f t="shared" si="37"/>
        <v>286788.64987535356</v>
      </c>
      <c r="ER36" s="8">
        <f t="shared" si="38"/>
        <v>286788.64987535356</v>
      </c>
      <c r="ES36" s="8">
        <f t="shared" si="39"/>
        <v>286788.64987535356</v>
      </c>
      <c r="ET36" s="8">
        <f t="shared" si="40"/>
        <v>286788.64987535356</v>
      </c>
      <c r="EU36" s="8">
        <f t="shared" si="41"/>
        <v>286788.64987535356</v>
      </c>
    </row>
    <row r="37" spans="1:151" x14ac:dyDescent="0.25">
      <c r="A37" s="4" t="s">
        <v>33</v>
      </c>
      <c r="B37" s="4" t="s">
        <v>2</v>
      </c>
      <c r="C37" s="4" t="s">
        <v>5</v>
      </c>
      <c r="D37" s="7">
        <v>1989</v>
      </c>
      <c r="E37" s="24">
        <f>IFERROR(VLOOKUP(D37,'LGE Retirements'!$A$4:$C$49,3,FALSE),"N/A")</f>
        <v>43101</v>
      </c>
      <c r="F37" s="5">
        <v>239733.24</v>
      </c>
      <c r="G37" s="5">
        <v>190313.944269334</v>
      </c>
      <c r="H37" s="5"/>
      <c r="I37" s="6">
        <f>IF(I$3=$I$3,F37,IF(VLOOKUP($D37,'LGE Retirements'!$A$4:$C$49,3,FALSE)='LGE Meters Schedule'!I$3,'LGE Meters Schedule'!G37-'LGE Meters Schedule'!$F37,G37))</f>
        <v>239733.24</v>
      </c>
      <c r="J37" s="6">
        <f>IF(J$3=$I$3,G37,IF(VLOOKUP($D37,'LGE Retirements'!$A$4:$C$49,3,FALSE)='LGE Meters Schedule'!J$3,'LGE Meters Schedule'!I37-'LGE Meters Schedule'!$F37,I37))</f>
        <v>239733.24</v>
      </c>
      <c r="K37" s="6">
        <f>IF(K$3=$I$3,I37,IF(VLOOKUP($D37,'LGE Retirements'!$A$4:$C$49,3,FALSE)='LGE Meters Schedule'!K$3,'LGE Meters Schedule'!J37-'LGE Meters Schedule'!$F37,J37))</f>
        <v>239733.24</v>
      </c>
      <c r="L37" s="6">
        <f>IF(L$3=$I$3,J37,IF(VLOOKUP($D37,'LGE Retirements'!$A$4:$C$49,3,FALSE)='LGE Meters Schedule'!L$3,'LGE Meters Schedule'!K37-'LGE Meters Schedule'!$F37,K37))</f>
        <v>239733.24</v>
      </c>
      <c r="M37" s="6">
        <f>IF(M$3=$I$3,K37,IF(VLOOKUP($D37,'LGE Retirements'!$A$4:$C$49,3,FALSE)='LGE Meters Schedule'!M$3,'LGE Meters Schedule'!L37-'LGE Meters Schedule'!$F37,L37))</f>
        <v>239733.24</v>
      </c>
      <c r="N37" s="6">
        <f>IF(N$3=$I$3,L37,IF(VLOOKUP($D37,'LGE Retirements'!$A$4:$C$49,3,FALSE)='LGE Meters Schedule'!N$3,'LGE Meters Schedule'!M37-'LGE Meters Schedule'!$F37,M37))</f>
        <v>239733.24</v>
      </c>
      <c r="O37" s="6">
        <f>IF(O$3=$I$3,M37,IF(VLOOKUP($D37,'LGE Retirements'!$A$4:$C$49,3,FALSE)='LGE Meters Schedule'!O$3,'LGE Meters Schedule'!N37-'LGE Meters Schedule'!$F37,N37))</f>
        <v>239733.24</v>
      </c>
      <c r="P37" s="6">
        <f>IF(P$3=$I$3,N37,IF(VLOOKUP($D37,'LGE Retirements'!$A$4:$C$49,3,FALSE)='LGE Meters Schedule'!P$3,'LGE Meters Schedule'!O37-'LGE Meters Schedule'!$F37,O37))</f>
        <v>239733.24</v>
      </c>
      <c r="Q37" s="6">
        <f>IF(Q$3=$I$3,O37,IF(VLOOKUP($D37,'LGE Retirements'!$A$4:$C$49,3,FALSE)='LGE Meters Schedule'!Q$3,'LGE Meters Schedule'!P37-'LGE Meters Schedule'!$F37,P37))</f>
        <v>239733.24</v>
      </c>
      <c r="R37" s="6">
        <f>IF(R$3=$I$3,P37,IF(VLOOKUP($D37,'LGE Retirements'!$A$4:$C$49,3,FALSE)='LGE Meters Schedule'!R$3,'LGE Meters Schedule'!Q37-'LGE Meters Schedule'!$F37,Q37))</f>
        <v>239733.24</v>
      </c>
      <c r="S37" s="6">
        <f>IF(S$3=$I$3,Q37,IF(VLOOKUP($D37,'LGE Retirements'!$A$4:$C$49,3,FALSE)='LGE Meters Schedule'!S$3,'LGE Meters Schedule'!R37-'LGE Meters Schedule'!$F37,R37))</f>
        <v>239733.24</v>
      </c>
      <c r="T37" s="6">
        <f>IF(T$3=$I$3,R37,IF(VLOOKUP($D37,'LGE Retirements'!$A$4:$C$49,3,FALSE)='LGE Meters Schedule'!T$3,'LGE Meters Schedule'!S37-'LGE Meters Schedule'!$F37,S37))</f>
        <v>239733.24</v>
      </c>
      <c r="U37" s="6">
        <f>IF(U$3=$I$3,S37,IF(VLOOKUP($D37,'LGE Retirements'!$A$4:$C$49,3,FALSE)='LGE Meters Schedule'!U$3,'LGE Meters Schedule'!T37-'LGE Meters Schedule'!$F37,T37))</f>
        <v>239733.24</v>
      </c>
      <c r="V37" s="6">
        <f>IF(V$3=$I$3,T37,IF(VLOOKUP($D37,'LGE Retirements'!$A$4:$C$49,3,FALSE)='LGE Meters Schedule'!V$3,'LGE Meters Schedule'!U37-'LGE Meters Schedule'!$F37,U37))</f>
        <v>239733.24</v>
      </c>
      <c r="W37" s="6">
        <f>IF(W$3=$I$3,U37,IF(VLOOKUP($D37,'LGE Retirements'!$A$4:$C$49,3,FALSE)='LGE Meters Schedule'!W$3,'LGE Meters Schedule'!V37-'LGE Meters Schedule'!$F37,V37))</f>
        <v>239733.24</v>
      </c>
      <c r="X37" s="6">
        <f>IF(X$3=$I$3,V37,IF(VLOOKUP($D37,'LGE Retirements'!$A$4:$C$49,3,FALSE)='LGE Meters Schedule'!X$3,'LGE Meters Schedule'!W37-'LGE Meters Schedule'!$F37,W37))</f>
        <v>239733.24</v>
      </c>
      <c r="Y37" s="6">
        <f>IF(Y$3=$I$3,W37,IF(VLOOKUP($D37,'LGE Retirements'!$A$4:$C$49,3,FALSE)='LGE Meters Schedule'!Y$3,'LGE Meters Schedule'!X37-'LGE Meters Schedule'!$F37,X37))</f>
        <v>239733.24</v>
      </c>
      <c r="Z37" s="6">
        <f>IF(Z$3=$I$3,X37,IF(VLOOKUP($D37,'LGE Retirements'!$A$4:$C$49,3,FALSE)='LGE Meters Schedule'!Z$3,'LGE Meters Schedule'!Y37-'LGE Meters Schedule'!$F37,Y37))</f>
        <v>0</v>
      </c>
      <c r="AA37" s="6">
        <f>IF(AA$3=$I$3,Y37,IF(VLOOKUP($D37,'LGE Retirements'!$A$4:$C$49,3,FALSE)='LGE Meters Schedule'!AA$3,'LGE Meters Schedule'!Z37-'LGE Meters Schedule'!$F37,Z37))</f>
        <v>0</v>
      </c>
      <c r="AB37" s="6">
        <f>IF(AB$3=$I$3,Z37,IF(VLOOKUP($D37,'LGE Retirements'!$A$4:$C$49,3,FALSE)='LGE Meters Schedule'!AB$3,'LGE Meters Schedule'!AA37-'LGE Meters Schedule'!$F37,AA37))</f>
        <v>0</v>
      </c>
      <c r="AC37" s="6">
        <f>IF(AC$3=$I$3,AA37,IF(VLOOKUP($D37,'LGE Retirements'!$A$4:$C$49,3,FALSE)='LGE Meters Schedule'!AC$3,'LGE Meters Schedule'!AB37-'LGE Meters Schedule'!$F37,AB37))</f>
        <v>0</v>
      </c>
      <c r="AD37" s="6">
        <f>IF(AD$3=$I$3,AB37,IF(VLOOKUP($D37,'LGE Retirements'!$A$4:$C$49,3,FALSE)='LGE Meters Schedule'!AD$3,'LGE Meters Schedule'!AC37-'LGE Meters Schedule'!$F37,AC37))</f>
        <v>0</v>
      </c>
      <c r="AE37" s="6">
        <f>IF(AE$3=$I$3,AC37,IF(VLOOKUP($D37,'LGE Retirements'!$A$4:$C$49,3,FALSE)='LGE Meters Schedule'!AE$3,'LGE Meters Schedule'!AD37-'LGE Meters Schedule'!$F37,AD37))</f>
        <v>0</v>
      </c>
      <c r="AF37" s="6">
        <f>IF(AF$3=$I$3,AD37,IF(VLOOKUP($D37,'LGE Retirements'!$A$4:$C$49,3,FALSE)='LGE Meters Schedule'!AF$3,'LGE Meters Schedule'!AE37-'LGE Meters Schedule'!$F37,AE37))</f>
        <v>0</v>
      </c>
      <c r="AG37" s="6">
        <f>IF(AG$3=$I$3,AE37,IF(VLOOKUP($D37,'LGE Retirements'!$A$4:$C$49,3,FALSE)='LGE Meters Schedule'!AG$3,'LGE Meters Schedule'!AF37-'LGE Meters Schedule'!$F37,AF37))</f>
        <v>0</v>
      </c>
      <c r="AH37" s="6">
        <f>IF(AH$3=$I$3,AF37,IF(VLOOKUP($D37,'LGE Retirements'!$A$4:$C$49,3,FALSE)='LGE Meters Schedule'!AH$3,'LGE Meters Schedule'!AG37-'LGE Meters Schedule'!$F37,AG37))</f>
        <v>0</v>
      </c>
      <c r="AI37" s="6">
        <f>IF(AI$3=$I$3,AG37,IF(VLOOKUP($D37,'LGE Retirements'!$A$4:$C$49,3,FALSE)='LGE Meters Schedule'!AI$3,'LGE Meters Schedule'!AH37-'LGE Meters Schedule'!$F37,AH37))</f>
        <v>0</v>
      </c>
      <c r="AJ37" s="6">
        <f>IF(AJ$3=$I$3,AH37,IF(VLOOKUP($D37,'LGE Retirements'!$A$4:$C$49,3,FALSE)='LGE Meters Schedule'!AJ$3,'LGE Meters Schedule'!AI37-'LGE Meters Schedule'!$F37,AI37))</f>
        <v>0</v>
      </c>
      <c r="AK37" s="6">
        <f>IF(AK$3=$I$3,AI37,IF(VLOOKUP($D37,'LGE Retirements'!$A$4:$C$49,3,FALSE)='LGE Meters Schedule'!AK$3,'LGE Meters Schedule'!AJ37-'LGE Meters Schedule'!$F37,AJ37))</f>
        <v>0</v>
      </c>
      <c r="AL37" s="6"/>
      <c r="AM37" s="21">
        <f>IF(AM$3&lt;'Depr. Rate'!$B$1,('Depr. Rate'!$B$3*'LGE Meters Schedule'!I37)/12,IF(I37=0,H37/2*'Depr. Rate'!$C$3/12,('Depr. Rate'!$C$3*'LGE Meters Schedule'!I37)/12))</f>
        <v>583.35088399999995</v>
      </c>
      <c r="AN37" s="21">
        <f>IF(AN$3&lt;'Depr. Rate'!$B$1,('Depr. Rate'!$B$3*'LGE Meters Schedule'!J37)/12,IF(J37=0,I37/2*'Depr. Rate'!$C$3/12,('Depr. Rate'!$C$3*'LGE Meters Schedule'!J37)/12))</f>
        <v>583.35088399999995</v>
      </c>
      <c r="AO37" s="21">
        <f>IF(AO$3&lt;'Depr. Rate'!$B$1,('Depr. Rate'!$B$3*'LGE Meters Schedule'!K37)/12,IF(K37=0,J37/2*'Depr. Rate'!$C$3/12,('Depr. Rate'!$C$3*'LGE Meters Schedule'!K37)/12))</f>
        <v>583.35088399999995</v>
      </c>
      <c r="AP37" s="21">
        <f>IF(AP$3&lt;'Depr. Rate'!$B$1,('Depr. Rate'!$B$3*'LGE Meters Schedule'!L37)/12,IF(L37=0,K37/2*'Depr. Rate'!$C$3/12,('Depr. Rate'!$C$3*'LGE Meters Schedule'!L37)/12))</f>
        <v>583.35088399999995</v>
      </c>
      <c r="AQ37" s="21">
        <f>IF(AQ$3&lt;'Depr. Rate'!$B$1,('Depr. Rate'!$B$3*'LGE Meters Schedule'!M37)/12,IF(M37=0,L37/2*'Depr. Rate'!$C$3/12,('Depr. Rate'!$C$3*'LGE Meters Schedule'!M37)/12))</f>
        <v>583.35088399999995</v>
      </c>
      <c r="AR37" s="21">
        <f>IF(AR$3&lt;'Depr. Rate'!$B$1,('Depr. Rate'!$B$3*'LGE Meters Schedule'!N37)/12,IF(N37=0,M37/2*'Depr. Rate'!$C$3/12,('Depr. Rate'!$C$3*'LGE Meters Schedule'!N37)/12))</f>
        <v>583.35088399999995</v>
      </c>
      <c r="AS37" s="21">
        <f>IF(AS$3&lt;'Depr. Rate'!$B$1,('Depr. Rate'!$B$3*'LGE Meters Schedule'!O37)/12,IF(O37=0,N37/2*'Depr. Rate'!$C$3/12,('Depr. Rate'!$C$3*'LGE Meters Schedule'!O37)/12))</f>
        <v>583.35088399999995</v>
      </c>
      <c r="AT37" s="21">
        <f>IF(AT$3&lt;'Depr. Rate'!$B$1,('Depr. Rate'!$B$3*'LGE Meters Schedule'!P37)/12,IF(P37=0,O37/2*'Depr. Rate'!$C$3/12,('Depr. Rate'!$C$3*'LGE Meters Schedule'!P37)/12))</f>
        <v>583.35088399999995</v>
      </c>
      <c r="AU37" s="21">
        <f>IF(AU$3&lt;'Depr. Rate'!$B$1,('Depr. Rate'!$B$3*'LGE Meters Schedule'!Q37)/12,IF(Q37=0,P37/2*'Depr. Rate'!$C$3/12,('Depr. Rate'!$C$3*'LGE Meters Schedule'!Q37)/12))</f>
        <v>583.35088399999995</v>
      </c>
      <c r="AV37" s="21">
        <f>IF(AV$3&lt;'Depr. Rate'!$B$1,('Depr. Rate'!$B$3*'LGE Meters Schedule'!R37)/12,IF(R37=0,Q37/2*'Depr. Rate'!$C$3/12,('Depr. Rate'!$C$3*'LGE Meters Schedule'!R37)/12))</f>
        <v>583.35088399999995</v>
      </c>
      <c r="AW37" s="21">
        <f>IF(AW$3&lt;'Depr. Rate'!$B$1,('Depr. Rate'!$B$3*'LGE Meters Schedule'!S37)/12,IF(S37=0,R37/2*'Depr. Rate'!$C$3/12,('Depr. Rate'!$C$3*'LGE Meters Schedule'!S37)/12))</f>
        <v>583.35088399999995</v>
      </c>
      <c r="AX37" s="21">
        <f>IF(AX$3&lt;'Depr. Rate'!$B$1,('Depr. Rate'!$B$3*'LGE Meters Schedule'!T37)/12,IF(T37=0,S37/2*'Depr. Rate'!$C$3/12,('Depr. Rate'!$C$3*'LGE Meters Schedule'!T37)/12))</f>
        <v>556.92071325606287</v>
      </c>
      <c r="AY37" s="21">
        <f>IF(AY$3&lt;'Depr. Rate'!$B$1,('Depr. Rate'!$B$3*'LGE Meters Schedule'!U37)/12,IF(U37=0,T37/2*'Depr. Rate'!$C$3/12,('Depr. Rate'!$C$3*'LGE Meters Schedule'!U37)/12))</f>
        <v>556.92071325606287</v>
      </c>
      <c r="AZ37" s="21">
        <f>IF(AZ$3&lt;'Depr. Rate'!$B$1,('Depr. Rate'!$B$3*'LGE Meters Schedule'!V37)/12,IF(V37=0,U37/2*'Depr. Rate'!$C$3/12,('Depr. Rate'!$C$3*'LGE Meters Schedule'!V37)/12))</f>
        <v>556.92071325606287</v>
      </c>
      <c r="BA37" s="21">
        <f>IF(BA$3&lt;'Depr. Rate'!$B$1,('Depr. Rate'!$B$3*'LGE Meters Schedule'!W37)/12,IF(W37=0,V37/2*'Depr. Rate'!$C$3/12,('Depr. Rate'!$C$3*'LGE Meters Schedule'!W37)/12))</f>
        <v>556.92071325606287</v>
      </c>
      <c r="BB37" s="21">
        <f>IF(BB$3&lt;'Depr. Rate'!$B$1,('Depr. Rate'!$B$3*'LGE Meters Schedule'!X37)/12,IF(X37=0,W37/2*'Depr. Rate'!$C$3/12,('Depr. Rate'!$C$3*'LGE Meters Schedule'!X37)/12))</f>
        <v>556.92071325606287</v>
      </c>
      <c r="BC37" s="21">
        <f>IF(BC$3&lt;'Depr. Rate'!$B$1,('Depr. Rate'!$B$3*'LGE Meters Schedule'!Y37)/12,IF(Y37=0,X37/2*'Depr. Rate'!$C$3/12,('Depr. Rate'!$C$3*'LGE Meters Schedule'!Y37)/12))</f>
        <v>556.92071325606287</v>
      </c>
      <c r="BD37" s="21">
        <f>IF(BD$3&lt;'Depr. Rate'!$B$1,('Depr. Rate'!$B$3*'LGE Meters Schedule'!Z37)/12,IF(Z37=0,Y37/2*'Depr. Rate'!$C$3/12,('Depr. Rate'!$C$3*'LGE Meters Schedule'!Z37)/12))</f>
        <v>278.46035662803143</v>
      </c>
      <c r="BE37" s="21">
        <f>IF(BE$3&lt;'Depr. Rate'!$B$1,('Depr. Rate'!$B$3*'LGE Meters Schedule'!AA37)/12,IF(AA37=0,Z37/2*'Depr. Rate'!$C$3/12,('Depr. Rate'!$C$3*'LGE Meters Schedule'!AA37)/12))</f>
        <v>0</v>
      </c>
      <c r="BF37" s="21">
        <f>IF(BF$3&lt;'Depr. Rate'!$B$1,('Depr. Rate'!$B$3*'LGE Meters Schedule'!AB37)/12,IF(AB37=0,AA37/2*'Depr. Rate'!$C$3/12,('Depr. Rate'!$C$3*'LGE Meters Schedule'!AB37)/12))</f>
        <v>0</v>
      </c>
      <c r="BG37" s="21">
        <f>IF(BG$3&lt;'Depr. Rate'!$B$1,('Depr. Rate'!$B$3*'LGE Meters Schedule'!AC37)/12,IF(AC37=0,AB37/2*'Depr. Rate'!$C$3/12,('Depr. Rate'!$C$3*'LGE Meters Schedule'!AC37)/12))</f>
        <v>0</v>
      </c>
      <c r="BH37" s="21">
        <f>IF(BH$3&lt;'Depr. Rate'!$B$1,('Depr. Rate'!$B$3*'LGE Meters Schedule'!AD37)/12,IF(AD37=0,AC37/2*'Depr. Rate'!$C$3/12,('Depr. Rate'!$C$3*'LGE Meters Schedule'!AD37)/12))</f>
        <v>0</v>
      </c>
      <c r="BI37" s="21">
        <f>IF(BI$3&lt;'Depr. Rate'!$B$1,('Depr. Rate'!$B$3*'LGE Meters Schedule'!AE37)/12,IF(AE37=0,AD37/2*'Depr. Rate'!$C$3/12,('Depr. Rate'!$C$3*'LGE Meters Schedule'!AE37)/12))</f>
        <v>0</v>
      </c>
      <c r="BJ37" s="21">
        <f>IF(BJ$3&lt;'Depr. Rate'!$B$1,('Depr. Rate'!$B$3*'LGE Meters Schedule'!AF37)/12,IF(AF37=0,AE37/2*'Depr. Rate'!$C$3/12,('Depr. Rate'!$C$3*'LGE Meters Schedule'!AF37)/12))</f>
        <v>0</v>
      </c>
      <c r="BK37" s="21">
        <f>IF(BK$3&lt;'Depr. Rate'!$B$1,('Depr. Rate'!$B$3*'LGE Meters Schedule'!AG37)/12,IF(AG37=0,AF37/2*'Depr. Rate'!$C$3/12,('Depr. Rate'!$C$3*'LGE Meters Schedule'!AG37)/12))</f>
        <v>0</v>
      </c>
      <c r="BL37" s="21">
        <f>IF(BL$3&lt;'Depr. Rate'!$B$1,('Depr. Rate'!$B$3*'LGE Meters Schedule'!AH37)/12,IF(AH37=0,AG37/2*'Depr. Rate'!$C$3/12,('Depr. Rate'!$C$3*'LGE Meters Schedule'!AH37)/12))</f>
        <v>0</v>
      </c>
      <c r="BM37" s="21">
        <f>IF(BM$3&lt;'Depr. Rate'!$B$1,('Depr. Rate'!$B$3*'LGE Meters Schedule'!AI37)/12,IF(AI37=0,AH37/2*'Depr. Rate'!$C$3/12,('Depr. Rate'!$C$3*'LGE Meters Schedule'!AI37)/12))</f>
        <v>0</v>
      </c>
      <c r="BN37" s="21">
        <f>IF(BN$3&lt;'Depr. Rate'!$B$1,('Depr. Rate'!$B$3*'LGE Meters Schedule'!AJ37)/12,IF(AJ37=0,AI37/2*'Depr. Rate'!$C$3/12,('Depr. Rate'!$C$3*'LGE Meters Schedule'!AJ37)/12))</f>
        <v>0</v>
      </c>
      <c r="BO37" s="21">
        <f>IF(BO$3&lt;'Depr. Rate'!$B$1,('Depr. Rate'!$B$3*'LGE Meters Schedule'!AK37)/12,IF(AK37=0,AJ37/2*'Depr. Rate'!$C$3/12,('Depr. Rate'!$C$3*'LGE Meters Schedule'!AK37)/12))</f>
        <v>0</v>
      </c>
      <c r="BQ37" s="6">
        <f>IF(BQ$3=$BQ$3,$G37+AM37,IF(VLOOKUP($D37,'LGE Retirements'!$A$4:$C$49,3,FALSE)='LGE Meters Schedule'!BQ$3,'LGE Meters Schedule'!BP37+AM37-$F37,SUM(BP37,AM37)))</f>
        <v>190897.29515333401</v>
      </c>
      <c r="BR37" s="6">
        <f>IF(BR$3=$BQ$3,$G37+AN37,IF(VLOOKUP($D37,'LGE Retirements'!$A$4:$C$49,3,FALSE)='LGE Meters Schedule'!BR$3,'LGE Meters Schedule'!BQ37+AN37-$F37,SUM(BQ37,AN37)))</f>
        <v>191480.64603733402</v>
      </c>
      <c r="BS37" s="6">
        <f>IF(BS$3=$BQ$3,$G37+AO37,IF(VLOOKUP($D37,'LGE Retirements'!$A$4:$C$49,3,FALSE)='LGE Meters Schedule'!BS$3,'LGE Meters Schedule'!BR37+AO37-$F37,SUM(BR37,AO37)))</f>
        <v>192063.99692133404</v>
      </c>
      <c r="BT37" s="6">
        <f>IF(BT$3=$BQ$3,$G37+AP37,IF(VLOOKUP($D37,'LGE Retirements'!$A$4:$C$49,3,FALSE)='LGE Meters Schedule'!BT$3,'LGE Meters Schedule'!BS37+AP37-$F37,SUM(BS37,AP37)))</f>
        <v>192647.34780533405</v>
      </c>
      <c r="BU37" s="6">
        <f>IF(BU$3=$BQ$3,$G37+AQ37,IF(VLOOKUP($D37,'LGE Retirements'!$A$4:$C$49,3,FALSE)='LGE Meters Schedule'!BU$3,'LGE Meters Schedule'!BT37+AQ37-$F37,SUM(BT37,AQ37)))</f>
        <v>193230.69868933407</v>
      </c>
      <c r="BV37" s="6">
        <f>IF(BV$3=$BQ$3,$G37+AR37,IF(VLOOKUP($D37,'LGE Retirements'!$A$4:$C$49,3,FALSE)='LGE Meters Schedule'!BV$3,'LGE Meters Schedule'!BU37+AR37-$F37,SUM(BU37,AR37)))</f>
        <v>193814.04957333408</v>
      </c>
      <c r="BW37" s="6">
        <f>IF(BW$3=$BQ$3,$G37+AS37,IF(VLOOKUP($D37,'LGE Retirements'!$A$4:$C$49,3,FALSE)='LGE Meters Schedule'!BW$3,'LGE Meters Schedule'!BV37+AS37-$F37,SUM(BV37,AS37)))</f>
        <v>194397.40045733409</v>
      </c>
      <c r="BX37" s="6">
        <f>IF(BX$3=$BQ$3,$G37+AT37,IF(VLOOKUP($D37,'LGE Retirements'!$A$4:$C$49,3,FALSE)='LGE Meters Schedule'!BX$3,'LGE Meters Schedule'!BW37+AT37-$F37,SUM(BW37,AT37)))</f>
        <v>194980.75134133411</v>
      </c>
      <c r="BY37" s="6">
        <f>IF(BY$3=$BQ$3,$G37+AU37,IF(VLOOKUP($D37,'LGE Retirements'!$A$4:$C$49,3,FALSE)='LGE Meters Schedule'!BY$3,'LGE Meters Schedule'!BX37+AU37-$F37,SUM(BX37,AU37)))</f>
        <v>195564.10222533412</v>
      </c>
      <c r="BZ37" s="6">
        <f>IF(BZ$3=$BQ$3,$G37+AV37,IF(VLOOKUP($D37,'LGE Retirements'!$A$4:$C$49,3,FALSE)='LGE Meters Schedule'!BZ$3,'LGE Meters Schedule'!BY37+AV37-$F37,SUM(BY37,AV37)))</f>
        <v>196147.45310933414</v>
      </c>
      <c r="CA37" s="6">
        <f>IF(CA$3=$BQ$3,$G37+AW37,IF(VLOOKUP($D37,'LGE Retirements'!$A$4:$C$49,3,FALSE)='LGE Meters Schedule'!CA$3,'LGE Meters Schedule'!BZ37+AW37-$F37,SUM(BZ37,AW37)))</f>
        <v>196730.80399333415</v>
      </c>
      <c r="CB37" s="6">
        <f>IF(CB$3=$BQ$3,$G37+AX37,IF(VLOOKUP($D37,'LGE Retirements'!$A$4:$C$49,3,FALSE)='LGE Meters Schedule'!CB$3,'LGE Meters Schedule'!CA37+AX37-$F37,SUM(CA37,AX37)))</f>
        <v>197287.7247065902</v>
      </c>
      <c r="CC37" s="6">
        <f>IF(CC$3=$BQ$3,$G37+AY37,IF(VLOOKUP($D37,'LGE Retirements'!$A$4:$C$49,3,FALSE)='LGE Meters Schedule'!CC$3,'LGE Meters Schedule'!CB37+AY37-$F37,SUM(CB37,AY37)))</f>
        <v>197844.64541984626</v>
      </c>
      <c r="CD37" s="6">
        <f>IF(CD$3=$BQ$3,$G37+AZ37,IF(VLOOKUP($D37,'LGE Retirements'!$A$4:$C$49,3,FALSE)='LGE Meters Schedule'!CD$3,'LGE Meters Schedule'!CC37+AZ37-$F37,SUM(CC37,AZ37)))</f>
        <v>198401.56613310231</v>
      </c>
      <c r="CE37" s="6">
        <f>IF(CE$3=$BQ$3,$G37+BA37,IF(VLOOKUP($D37,'LGE Retirements'!$A$4:$C$49,3,FALSE)='LGE Meters Schedule'!CE$3,'LGE Meters Schedule'!CD37+BA37-$F37,SUM(CD37,BA37)))</f>
        <v>198958.48684635837</v>
      </c>
      <c r="CF37" s="6">
        <f>IF(CF$3=$BQ$3,$G37+BB37,IF(VLOOKUP($D37,'LGE Retirements'!$A$4:$C$49,3,FALSE)='LGE Meters Schedule'!CF$3,'LGE Meters Schedule'!CE37+BB37-$F37,SUM(CE37,BB37)))</f>
        <v>199515.40755961442</v>
      </c>
      <c r="CG37" s="6">
        <f>IF(CG$3=$BQ$3,$G37+BC37,IF(VLOOKUP($D37,'LGE Retirements'!$A$4:$C$49,3,FALSE)='LGE Meters Schedule'!CG$3,'LGE Meters Schedule'!CF37+BC37-$F37,SUM(CF37,BC37)))</f>
        <v>200072.32827287048</v>
      </c>
      <c r="CH37" s="6">
        <f>IF(CH$3=$BQ$3,$G37+BD37,IF(VLOOKUP($D37,'LGE Retirements'!$A$4:$C$49,3,FALSE)='LGE Meters Schedule'!CH$3,'LGE Meters Schedule'!CG37+BD37-$F37,SUM(CG37,BD37)))</f>
        <v>-39382.451370501483</v>
      </c>
      <c r="CI37" s="6">
        <f>IF(CI$3=$BQ$3,$G37+BE37,IF(VLOOKUP($D37,'LGE Retirements'!$A$4:$C$49,3,FALSE)='LGE Meters Schedule'!CI$3,'LGE Meters Schedule'!CH37+BE37-$F37,SUM(CH37,BE37)))</f>
        <v>-39382.451370501483</v>
      </c>
      <c r="CJ37" s="6">
        <f>IF(CJ$3=$BQ$3,$G37+BF37,IF(VLOOKUP($D37,'LGE Retirements'!$A$4:$C$49,3,FALSE)='LGE Meters Schedule'!CJ$3,'LGE Meters Schedule'!CI37+BF37-$F37,SUM(CI37,BF37)))</f>
        <v>-39382.451370501483</v>
      </c>
      <c r="CK37" s="6">
        <f>IF(CK$3=$BQ$3,$G37+BG37,IF(VLOOKUP($D37,'LGE Retirements'!$A$4:$C$49,3,FALSE)='LGE Meters Schedule'!CK$3,'LGE Meters Schedule'!CJ37+BG37-$F37,SUM(CJ37,BG37)))</f>
        <v>-39382.451370501483</v>
      </c>
      <c r="CL37" s="6">
        <f>IF(CL$3=$BQ$3,$G37+BH37,IF(VLOOKUP($D37,'LGE Retirements'!$A$4:$C$49,3,FALSE)='LGE Meters Schedule'!CL$3,'LGE Meters Schedule'!CK37+BH37-$F37,SUM(CK37,BH37)))</f>
        <v>-39382.451370501483</v>
      </c>
      <c r="CM37" s="6">
        <f>IF(CM$3=$BQ$3,$G37+BI37,IF(VLOOKUP($D37,'LGE Retirements'!$A$4:$C$49,3,FALSE)='LGE Meters Schedule'!CM$3,'LGE Meters Schedule'!CL37+BI37-$F37,SUM(CL37,BI37)))</f>
        <v>-39382.451370501483</v>
      </c>
      <c r="CN37" s="6">
        <f>IF(CN$3=$BQ$3,$G37+BJ37,IF(VLOOKUP($D37,'LGE Retirements'!$A$4:$C$49,3,FALSE)='LGE Meters Schedule'!CN$3,'LGE Meters Schedule'!CM37+BJ37-$F37,SUM(CM37,BJ37)))</f>
        <v>-39382.451370501483</v>
      </c>
      <c r="CO37" s="6">
        <f>IF(CO$3=$BQ$3,$G37+BK37,IF(VLOOKUP($D37,'LGE Retirements'!$A$4:$C$49,3,FALSE)='LGE Meters Schedule'!CO$3,'LGE Meters Schedule'!CN37+BK37-$F37,SUM(CN37,BK37)))</f>
        <v>-39382.451370501483</v>
      </c>
      <c r="CP37" s="6">
        <f>IF(CP$3=$BQ$3,$G37+BL37,IF(VLOOKUP($D37,'LGE Retirements'!$A$4:$C$49,3,FALSE)='LGE Meters Schedule'!CP$3,'LGE Meters Schedule'!CO37+BL37-$F37,SUM(CO37,BL37)))</f>
        <v>-39382.451370501483</v>
      </c>
      <c r="CQ37" s="6">
        <f>IF(CQ$3=$BQ$3,$G37+BM37,IF(VLOOKUP($D37,'LGE Retirements'!$A$4:$C$49,3,FALSE)='LGE Meters Schedule'!CQ$3,'LGE Meters Schedule'!CP37+BM37-$F37,SUM(CP37,BM37)))</f>
        <v>-39382.451370501483</v>
      </c>
      <c r="CR37" s="6">
        <f>IF(CR$3=$BQ$3,$G37+BN37,IF(VLOOKUP($D37,'LGE Retirements'!$A$4:$C$49,3,FALSE)='LGE Meters Schedule'!CR$3,'LGE Meters Schedule'!CQ37+BN37-$F37,SUM(CQ37,BN37)))</f>
        <v>-39382.451370501483</v>
      </c>
      <c r="CS37" s="6">
        <f>IF(CS$3=$BQ$3,$G37+BO37,IF(VLOOKUP($D37,'LGE Retirements'!$A$4:$C$49,3,FALSE)='LGE Meters Schedule'!CS$3,'LGE Meters Schedule'!CR37+BO37-$F37,SUM(CR37,BO37)))</f>
        <v>-39382.451370501483</v>
      </c>
      <c r="CT37" s="6">
        <f>IF(CT$3=$BQ$3,$G37,IF(VLOOKUP($D37,'LGE Retirements'!$A$4:$C$49,3,FALSE)='LGE Meters Schedule'!CT$3,'LGE Meters Schedule'!CS37-$F37,SUM(CS37)))</f>
        <v>-39382.451370501483</v>
      </c>
      <c r="CU37" s="6">
        <f>IF(CU$3=$BQ$3,$G37,IF(VLOOKUP($D37,'LGE Retirements'!$A$4:$C$49,3,FALSE)='LGE Meters Schedule'!CU$3,'LGE Meters Schedule'!CT37-$F37,SUM(CT37)))</f>
        <v>-39382.451370501483</v>
      </c>
      <c r="CV37" s="6">
        <f>IF(CV$3=$BQ$3,$G37,IF(VLOOKUP($D37,'LGE Retirements'!$A$4:$C$49,3,FALSE)='LGE Meters Schedule'!CV$3,'LGE Meters Schedule'!CU37-$F37,SUM(CU37)))</f>
        <v>-39382.451370501483</v>
      </c>
      <c r="CW37" s="6">
        <f>IF(CW$3=$BQ$3,$G37,IF(VLOOKUP($D37,'LGE Retirements'!$A$4:$C$49,3,FALSE)='LGE Meters Schedule'!CW$3,'LGE Meters Schedule'!CV37-$F37,SUM(CV37)))</f>
        <v>-39382.451370501483</v>
      </c>
      <c r="CX37" s="6">
        <f>IF(CX$3=$BQ$3,$G37,IF(VLOOKUP($D37,'LGE Retirements'!$A$4:$C$49,3,FALSE)='LGE Meters Schedule'!CX$3,'LGE Meters Schedule'!CW37-$F37,SUM(CW37)))</f>
        <v>-39382.451370501483</v>
      </c>
      <c r="CY37" s="6">
        <f>IF(CY$3=$BQ$3,$G37,IF(VLOOKUP($D37,'LGE Retirements'!$A$4:$C$49,3,FALSE)='LGE Meters Schedule'!CY$3,'LGE Meters Schedule'!CX37-$F37,SUM(CX37)))</f>
        <v>-39382.451370501483</v>
      </c>
      <c r="CZ37" s="6">
        <f>IF(CZ$3=$BQ$3,$G37,IF(VLOOKUP($D37,'LGE Retirements'!$A$4:$C$49,3,FALSE)='LGE Meters Schedule'!CZ$3,'LGE Meters Schedule'!CY37-$F37,SUM(CY37)))</f>
        <v>-39382.451370501483</v>
      </c>
      <c r="DA37" s="6">
        <f>IF(DA$3=$BQ$3,$G37,IF(VLOOKUP($D37,'LGE Retirements'!$A$4:$C$49,3,FALSE)='LGE Meters Schedule'!DA$3,'LGE Meters Schedule'!CZ37-$F37,SUM(CZ37)))</f>
        <v>-39382.451370501483</v>
      </c>
      <c r="DB37" s="6">
        <f>IF(DB$3=$BQ$3,$G37,IF(VLOOKUP($D37,'LGE Retirements'!$A$4:$C$49,3,FALSE)='LGE Meters Schedule'!DB$3,'LGE Meters Schedule'!DA37-$F37,SUM(DA37)))</f>
        <v>-39382.451370501483</v>
      </c>
      <c r="DC37" s="6">
        <f>IF(DC$3=$BQ$3,$G37,IF(VLOOKUP($D37,'LGE Retirements'!$A$4:$C$49,3,FALSE)='LGE Meters Schedule'!DC$3,'LGE Meters Schedule'!DB37-$F37,SUM(DB37)))</f>
        <v>-39382.451370501483</v>
      </c>
      <c r="DD37" s="6">
        <f>IF(DD$3=$BQ$3,$G37,IF(VLOOKUP($D37,'LGE Retirements'!$A$4:$C$49,3,FALSE)='LGE Meters Schedule'!DD$3,'LGE Meters Schedule'!DC37-$F37,SUM(DC37)))</f>
        <v>-39382.451370501483</v>
      </c>
      <c r="DE37" s="6">
        <f>IF(DE$3=$BQ$3,$G37,IF(VLOOKUP($D37,'LGE Retirements'!$A$4:$C$49,3,FALSE)='LGE Meters Schedule'!DE$3,'LGE Meters Schedule'!DD37-$F37,SUM(DD37)))</f>
        <v>-39382.451370501483</v>
      </c>
      <c r="DG37" s="8">
        <f t="shared" si="42"/>
        <v>48835.944846665981</v>
      </c>
      <c r="DH37" s="8">
        <f t="shared" si="43"/>
        <v>48252.593962665967</v>
      </c>
      <c r="DI37" s="8">
        <f t="shared" si="44"/>
        <v>47669.243078665953</v>
      </c>
      <c r="DJ37" s="8">
        <f t="shared" si="45"/>
        <v>47085.892194665939</v>
      </c>
      <c r="DK37" s="8">
        <f t="shared" si="46"/>
        <v>46502.541310665925</v>
      </c>
      <c r="DL37" s="8">
        <f t="shared" si="47"/>
        <v>45919.190426665911</v>
      </c>
      <c r="DM37" s="8">
        <f t="shared" si="48"/>
        <v>45335.839542665897</v>
      </c>
      <c r="DN37" s="8">
        <f t="shared" si="49"/>
        <v>44752.488658665883</v>
      </c>
      <c r="DO37" s="8">
        <f t="shared" si="50"/>
        <v>44169.137774665869</v>
      </c>
      <c r="DP37" s="8">
        <f t="shared" si="51"/>
        <v>43585.786890665855</v>
      </c>
      <c r="DQ37" s="8">
        <f t="shared" si="52"/>
        <v>43002.436006665841</v>
      </c>
      <c r="DR37" s="8">
        <f t="shared" si="53"/>
        <v>42445.515293409786</v>
      </c>
      <c r="DS37" s="8">
        <f t="shared" si="54"/>
        <v>41888.594580153731</v>
      </c>
      <c r="DT37" s="8">
        <f t="shared" si="55"/>
        <v>41331.673866897676</v>
      </c>
      <c r="DU37" s="8">
        <f t="shared" si="56"/>
        <v>40774.753153641621</v>
      </c>
      <c r="DV37" s="8">
        <f t="shared" si="57"/>
        <v>40217.832440385566</v>
      </c>
      <c r="DW37" s="8">
        <f t="shared" si="58"/>
        <v>39660.911727129511</v>
      </c>
      <c r="DX37" s="8">
        <f t="shared" si="59"/>
        <v>39382.451370501483</v>
      </c>
      <c r="DY37" s="8">
        <f t="shared" si="60"/>
        <v>39382.451370501483</v>
      </c>
      <c r="DZ37" s="8">
        <f t="shared" si="61"/>
        <v>39382.451370501483</v>
      </c>
      <c r="EA37" s="8">
        <f t="shared" si="62"/>
        <v>39382.451370501483</v>
      </c>
      <c r="EB37" s="8">
        <f t="shared" si="63"/>
        <v>39382.451370501483</v>
      </c>
      <c r="EC37" s="8">
        <f t="shared" si="64"/>
        <v>39382.451370501483</v>
      </c>
      <c r="ED37" s="8">
        <f t="shared" si="65"/>
        <v>39382.451370501483</v>
      </c>
      <c r="EE37" s="8">
        <f t="shared" si="66"/>
        <v>39382.451370501483</v>
      </c>
      <c r="EF37" s="8">
        <f t="shared" si="67"/>
        <v>39382.451370501483</v>
      </c>
      <c r="EG37" s="8">
        <f t="shared" si="68"/>
        <v>39382.451370501483</v>
      </c>
      <c r="EH37" s="8">
        <f t="shared" si="69"/>
        <v>39382.451370501483</v>
      </c>
      <c r="EI37" s="8">
        <f t="shared" si="70"/>
        <v>39382.451370501483</v>
      </c>
      <c r="EJ37" s="8">
        <f t="shared" si="30"/>
        <v>39382.451370501483</v>
      </c>
      <c r="EK37" s="8">
        <f t="shared" si="31"/>
        <v>39382.451370501483</v>
      </c>
      <c r="EL37" s="8">
        <f t="shared" si="32"/>
        <v>39382.451370501483</v>
      </c>
      <c r="EM37" s="8">
        <f t="shared" si="33"/>
        <v>39382.451370501483</v>
      </c>
      <c r="EN37" s="8">
        <f t="shared" si="34"/>
        <v>39382.451370501483</v>
      </c>
      <c r="EO37" s="8">
        <f t="shared" si="35"/>
        <v>39382.451370501483</v>
      </c>
      <c r="EP37" s="8">
        <f t="shared" si="36"/>
        <v>39382.451370501483</v>
      </c>
      <c r="EQ37" s="8">
        <f t="shared" si="37"/>
        <v>39382.451370501483</v>
      </c>
      <c r="ER37" s="8">
        <f t="shared" si="38"/>
        <v>39382.451370501483</v>
      </c>
      <c r="ES37" s="8">
        <f t="shared" si="39"/>
        <v>39382.451370501483</v>
      </c>
      <c r="ET37" s="8">
        <f t="shared" si="40"/>
        <v>39382.451370501483</v>
      </c>
      <c r="EU37" s="8">
        <f t="shared" si="41"/>
        <v>39382.451370501483</v>
      </c>
    </row>
    <row r="38" spans="1:151" x14ac:dyDescent="0.25">
      <c r="A38" s="4" t="s">
        <v>33</v>
      </c>
      <c r="B38" s="4" t="s">
        <v>2</v>
      </c>
      <c r="C38" s="4" t="s">
        <v>4</v>
      </c>
      <c r="D38" s="7">
        <v>1990</v>
      </c>
      <c r="E38" s="24">
        <f>IFERROR(VLOOKUP(D38,'LGE Retirements'!$A$4:$C$49,3,FALSE),"N/A")</f>
        <v>43132</v>
      </c>
      <c r="F38" s="5">
        <v>928344.62</v>
      </c>
      <c r="G38" s="5">
        <v>720525.31909922999</v>
      </c>
      <c r="H38" s="5"/>
      <c r="I38" s="6">
        <f>IF(I$3=$I$3,F38,IF(VLOOKUP($D38,'LGE Retirements'!$A$4:$C$49,3,FALSE)='LGE Meters Schedule'!I$3,'LGE Meters Schedule'!G38-'LGE Meters Schedule'!$F38,G38))</f>
        <v>928344.62</v>
      </c>
      <c r="J38" s="6">
        <f>IF(J$3=$I$3,G38,IF(VLOOKUP($D38,'LGE Retirements'!$A$4:$C$49,3,FALSE)='LGE Meters Schedule'!J$3,'LGE Meters Schedule'!I38-'LGE Meters Schedule'!$F38,I38))</f>
        <v>928344.62</v>
      </c>
      <c r="K38" s="6">
        <f>IF(K$3=$I$3,I38,IF(VLOOKUP($D38,'LGE Retirements'!$A$4:$C$49,3,FALSE)='LGE Meters Schedule'!K$3,'LGE Meters Schedule'!J38-'LGE Meters Schedule'!$F38,J38))</f>
        <v>928344.62</v>
      </c>
      <c r="L38" s="6">
        <f>IF(L$3=$I$3,J38,IF(VLOOKUP($D38,'LGE Retirements'!$A$4:$C$49,3,FALSE)='LGE Meters Schedule'!L$3,'LGE Meters Schedule'!K38-'LGE Meters Schedule'!$F38,K38))</f>
        <v>928344.62</v>
      </c>
      <c r="M38" s="6">
        <f>IF(M$3=$I$3,K38,IF(VLOOKUP($D38,'LGE Retirements'!$A$4:$C$49,3,FALSE)='LGE Meters Schedule'!M$3,'LGE Meters Schedule'!L38-'LGE Meters Schedule'!$F38,L38))</f>
        <v>928344.62</v>
      </c>
      <c r="N38" s="6">
        <f>IF(N$3=$I$3,L38,IF(VLOOKUP($D38,'LGE Retirements'!$A$4:$C$49,3,FALSE)='LGE Meters Schedule'!N$3,'LGE Meters Schedule'!M38-'LGE Meters Schedule'!$F38,M38))</f>
        <v>928344.62</v>
      </c>
      <c r="O38" s="6">
        <f>IF(O$3=$I$3,M38,IF(VLOOKUP($D38,'LGE Retirements'!$A$4:$C$49,3,FALSE)='LGE Meters Schedule'!O$3,'LGE Meters Schedule'!N38-'LGE Meters Schedule'!$F38,N38))</f>
        <v>928344.62</v>
      </c>
      <c r="P38" s="6">
        <f>IF(P$3=$I$3,N38,IF(VLOOKUP($D38,'LGE Retirements'!$A$4:$C$49,3,FALSE)='LGE Meters Schedule'!P$3,'LGE Meters Schedule'!O38-'LGE Meters Schedule'!$F38,O38))</f>
        <v>928344.62</v>
      </c>
      <c r="Q38" s="6">
        <f>IF(Q$3=$I$3,O38,IF(VLOOKUP($D38,'LGE Retirements'!$A$4:$C$49,3,FALSE)='LGE Meters Schedule'!Q$3,'LGE Meters Schedule'!P38-'LGE Meters Schedule'!$F38,P38))</f>
        <v>928344.62</v>
      </c>
      <c r="R38" s="6">
        <f>IF(R$3=$I$3,P38,IF(VLOOKUP($D38,'LGE Retirements'!$A$4:$C$49,3,FALSE)='LGE Meters Schedule'!R$3,'LGE Meters Schedule'!Q38-'LGE Meters Schedule'!$F38,Q38))</f>
        <v>928344.62</v>
      </c>
      <c r="S38" s="6">
        <f>IF(S$3=$I$3,Q38,IF(VLOOKUP($D38,'LGE Retirements'!$A$4:$C$49,3,FALSE)='LGE Meters Schedule'!S$3,'LGE Meters Schedule'!R38-'LGE Meters Schedule'!$F38,R38))</f>
        <v>928344.62</v>
      </c>
      <c r="T38" s="6">
        <f>IF(T$3=$I$3,R38,IF(VLOOKUP($D38,'LGE Retirements'!$A$4:$C$49,3,FALSE)='LGE Meters Schedule'!T$3,'LGE Meters Schedule'!S38-'LGE Meters Schedule'!$F38,S38))</f>
        <v>928344.62</v>
      </c>
      <c r="U38" s="6">
        <f>IF(U$3=$I$3,S38,IF(VLOOKUP($D38,'LGE Retirements'!$A$4:$C$49,3,FALSE)='LGE Meters Schedule'!U$3,'LGE Meters Schedule'!T38-'LGE Meters Schedule'!$F38,T38))</f>
        <v>928344.62</v>
      </c>
      <c r="V38" s="6">
        <f>IF(V$3=$I$3,T38,IF(VLOOKUP($D38,'LGE Retirements'!$A$4:$C$49,3,FALSE)='LGE Meters Schedule'!V$3,'LGE Meters Schedule'!U38-'LGE Meters Schedule'!$F38,U38))</f>
        <v>928344.62</v>
      </c>
      <c r="W38" s="6">
        <f>IF(W$3=$I$3,U38,IF(VLOOKUP($D38,'LGE Retirements'!$A$4:$C$49,3,FALSE)='LGE Meters Schedule'!W$3,'LGE Meters Schedule'!V38-'LGE Meters Schedule'!$F38,V38))</f>
        <v>928344.62</v>
      </c>
      <c r="X38" s="6">
        <f>IF(X$3=$I$3,V38,IF(VLOOKUP($D38,'LGE Retirements'!$A$4:$C$49,3,FALSE)='LGE Meters Schedule'!X$3,'LGE Meters Schedule'!W38-'LGE Meters Schedule'!$F38,W38))</f>
        <v>928344.62</v>
      </c>
      <c r="Y38" s="6">
        <f>IF(Y$3=$I$3,W38,IF(VLOOKUP($D38,'LGE Retirements'!$A$4:$C$49,3,FALSE)='LGE Meters Schedule'!Y$3,'LGE Meters Schedule'!X38-'LGE Meters Schedule'!$F38,X38))</f>
        <v>928344.62</v>
      </c>
      <c r="Z38" s="6">
        <f>IF(Z$3=$I$3,X38,IF(VLOOKUP($D38,'LGE Retirements'!$A$4:$C$49,3,FALSE)='LGE Meters Schedule'!Z$3,'LGE Meters Schedule'!Y38-'LGE Meters Schedule'!$F38,Y38))</f>
        <v>928344.62</v>
      </c>
      <c r="AA38" s="6">
        <f>IF(AA$3=$I$3,Y38,IF(VLOOKUP($D38,'LGE Retirements'!$A$4:$C$49,3,FALSE)='LGE Meters Schedule'!AA$3,'LGE Meters Schedule'!Z38-'LGE Meters Schedule'!$F38,Z38))</f>
        <v>0</v>
      </c>
      <c r="AB38" s="6">
        <f>IF(AB$3=$I$3,Z38,IF(VLOOKUP($D38,'LGE Retirements'!$A$4:$C$49,3,FALSE)='LGE Meters Schedule'!AB$3,'LGE Meters Schedule'!AA38-'LGE Meters Schedule'!$F38,AA38))</f>
        <v>0</v>
      </c>
      <c r="AC38" s="6">
        <f>IF(AC$3=$I$3,AA38,IF(VLOOKUP($D38,'LGE Retirements'!$A$4:$C$49,3,FALSE)='LGE Meters Schedule'!AC$3,'LGE Meters Schedule'!AB38-'LGE Meters Schedule'!$F38,AB38))</f>
        <v>0</v>
      </c>
      <c r="AD38" s="6">
        <f>IF(AD$3=$I$3,AB38,IF(VLOOKUP($D38,'LGE Retirements'!$A$4:$C$49,3,FALSE)='LGE Meters Schedule'!AD$3,'LGE Meters Schedule'!AC38-'LGE Meters Schedule'!$F38,AC38))</f>
        <v>0</v>
      </c>
      <c r="AE38" s="6">
        <f>IF(AE$3=$I$3,AC38,IF(VLOOKUP($D38,'LGE Retirements'!$A$4:$C$49,3,FALSE)='LGE Meters Schedule'!AE$3,'LGE Meters Schedule'!AD38-'LGE Meters Schedule'!$F38,AD38))</f>
        <v>0</v>
      </c>
      <c r="AF38" s="6">
        <f>IF(AF$3=$I$3,AD38,IF(VLOOKUP($D38,'LGE Retirements'!$A$4:$C$49,3,FALSE)='LGE Meters Schedule'!AF$3,'LGE Meters Schedule'!AE38-'LGE Meters Schedule'!$F38,AE38))</f>
        <v>0</v>
      </c>
      <c r="AG38" s="6">
        <f>IF(AG$3=$I$3,AE38,IF(VLOOKUP($D38,'LGE Retirements'!$A$4:$C$49,3,FALSE)='LGE Meters Schedule'!AG$3,'LGE Meters Schedule'!AF38-'LGE Meters Schedule'!$F38,AF38))</f>
        <v>0</v>
      </c>
      <c r="AH38" s="6">
        <f>IF(AH$3=$I$3,AF38,IF(VLOOKUP($D38,'LGE Retirements'!$A$4:$C$49,3,FALSE)='LGE Meters Schedule'!AH$3,'LGE Meters Schedule'!AG38-'LGE Meters Schedule'!$F38,AG38))</f>
        <v>0</v>
      </c>
      <c r="AI38" s="6">
        <f>IF(AI$3=$I$3,AG38,IF(VLOOKUP($D38,'LGE Retirements'!$A$4:$C$49,3,FALSE)='LGE Meters Schedule'!AI$3,'LGE Meters Schedule'!AH38-'LGE Meters Schedule'!$F38,AH38))</f>
        <v>0</v>
      </c>
      <c r="AJ38" s="6">
        <f>IF(AJ$3=$I$3,AH38,IF(VLOOKUP($D38,'LGE Retirements'!$A$4:$C$49,3,FALSE)='LGE Meters Schedule'!AJ$3,'LGE Meters Schedule'!AI38-'LGE Meters Schedule'!$F38,AI38))</f>
        <v>0</v>
      </c>
      <c r="AK38" s="6">
        <f>IF(AK$3=$I$3,AI38,IF(VLOOKUP($D38,'LGE Retirements'!$A$4:$C$49,3,FALSE)='LGE Meters Schedule'!AK$3,'LGE Meters Schedule'!AJ38-'LGE Meters Schedule'!$F38,AJ38))</f>
        <v>0</v>
      </c>
      <c r="AL38" s="6"/>
      <c r="AM38" s="21">
        <f>IF(AM$3&lt;'Depr. Rate'!$B$1,('Depr. Rate'!$B$3*'LGE Meters Schedule'!I38)/12,IF(I38=0,H38/2*'Depr. Rate'!$C$3/12,('Depr. Rate'!$C$3*'LGE Meters Schedule'!I38)/12))</f>
        <v>2258.9719086666669</v>
      </c>
      <c r="AN38" s="21">
        <f>IF(AN$3&lt;'Depr. Rate'!$B$1,('Depr. Rate'!$B$3*'LGE Meters Schedule'!J38)/12,IF(J38=0,I38/2*'Depr. Rate'!$C$3/12,('Depr. Rate'!$C$3*'LGE Meters Schedule'!J38)/12))</f>
        <v>2258.9719086666669</v>
      </c>
      <c r="AO38" s="21">
        <f>IF(AO$3&lt;'Depr. Rate'!$B$1,('Depr. Rate'!$B$3*'LGE Meters Schedule'!K38)/12,IF(K38=0,J38/2*'Depr. Rate'!$C$3/12,('Depr. Rate'!$C$3*'LGE Meters Schedule'!K38)/12))</f>
        <v>2258.9719086666669</v>
      </c>
      <c r="AP38" s="21">
        <f>IF(AP$3&lt;'Depr. Rate'!$B$1,('Depr. Rate'!$B$3*'LGE Meters Schedule'!L38)/12,IF(L38=0,K38/2*'Depr. Rate'!$C$3/12,('Depr. Rate'!$C$3*'LGE Meters Schedule'!L38)/12))</f>
        <v>2258.9719086666669</v>
      </c>
      <c r="AQ38" s="21">
        <f>IF(AQ$3&lt;'Depr. Rate'!$B$1,('Depr. Rate'!$B$3*'LGE Meters Schedule'!M38)/12,IF(M38=0,L38/2*'Depr. Rate'!$C$3/12,('Depr. Rate'!$C$3*'LGE Meters Schedule'!M38)/12))</f>
        <v>2258.9719086666669</v>
      </c>
      <c r="AR38" s="21">
        <f>IF(AR$3&lt;'Depr. Rate'!$B$1,('Depr. Rate'!$B$3*'LGE Meters Schedule'!N38)/12,IF(N38=0,M38/2*'Depr. Rate'!$C$3/12,('Depr. Rate'!$C$3*'LGE Meters Schedule'!N38)/12))</f>
        <v>2258.9719086666669</v>
      </c>
      <c r="AS38" s="21">
        <f>IF(AS$3&lt;'Depr. Rate'!$B$1,('Depr. Rate'!$B$3*'LGE Meters Schedule'!O38)/12,IF(O38=0,N38/2*'Depr. Rate'!$C$3/12,('Depr. Rate'!$C$3*'LGE Meters Schedule'!O38)/12))</f>
        <v>2258.9719086666669</v>
      </c>
      <c r="AT38" s="21">
        <f>IF(AT$3&lt;'Depr. Rate'!$B$1,('Depr. Rate'!$B$3*'LGE Meters Schedule'!P38)/12,IF(P38=0,O38/2*'Depr. Rate'!$C$3/12,('Depr. Rate'!$C$3*'LGE Meters Schedule'!P38)/12))</f>
        <v>2258.9719086666669</v>
      </c>
      <c r="AU38" s="21">
        <f>IF(AU$3&lt;'Depr. Rate'!$B$1,('Depr. Rate'!$B$3*'LGE Meters Schedule'!Q38)/12,IF(Q38=0,P38/2*'Depr. Rate'!$C$3/12,('Depr. Rate'!$C$3*'LGE Meters Schedule'!Q38)/12))</f>
        <v>2258.9719086666669</v>
      </c>
      <c r="AV38" s="21">
        <f>IF(AV$3&lt;'Depr. Rate'!$B$1,('Depr. Rate'!$B$3*'LGE Meters Schedule'!R38)/12,IF(R38=0,Q38/2*'Depr. Rate'!$C$3/12,('Depr. Rate'!$C$3*'LGE Meters Schedule'!R38)/12))</f>
        <v>2258.9719086666669</v>
      </c>
      <c r="AW38" s="21">
        <f>IF(AW$3&lt;'Depr. Rate'!$B$1,('Depr. Rate'!$B$3*'LGE Meters Schedule'!S38)/12,IF(S38=0,R38/2*'Depr. Rate'!$C$3/12,('Depr. Rate'!$C$3*'LGE Meters Schedule'!S38)/12))</f>
        <v>2258.9719086666669</v>
      </c>
      <c r="AX38" s="21">
        <f>IF(AX$3&lt;'Depr. Rate'!$B$1,('Depr. Rate'!$B$3*'LGE Meters Schedule'!T38)/12,IF(T38=0,S38/2*'Depr. Rate'!$C$3/12,('Depr. Rate'!$C$3*'LGE Meters Schedule'!T38)/12))</f>
        <v>2156.6235367186823</v>
      </c>
      <c r="AY38" s="21">
        <f>IF(AY$3&lt;'Depr. Rate'!$B$1,('Depr. Rate'!$B$3*'LGE Meters Schedule'!U38)/12,IF(U38=0,T38/2*'Depr. Rate'!$C$3/12,('Depr. Rate'!$C$3*'LGE Meters Schedule'!U38)/12))</f>
        <v>2156.6235367186823</v>
      </c>
      <c r="AZ38" s="21">
        <f>IF(AZ$3&lt;'Depr. Rate'!$B$1,('Depr. Rate'!$B$3*'LGE Meters Schedule'!V38)/12,IF(V38=0,U38/2*'Depr. Rate'!$C$3/12,('Depr. Rate'!$C$3*'LGE Meters Schedule'!V38)/12))</f>
        <v>2156.6235367186823</v>
      </c>
      <c r="BA38" s="21">
        <f>IF(BA$3&lt;'Depr. Rate'!$B$1,('Depr. Rate'!$B$3*'LGE Meters Schedule'!W38)/12,IF(W38=0,V38/2*'Depr. Rate'!$C$3/12,('Depr. Rate'!$C$3*'LGE Meters Schedule'!W38)/12))</f>
        <v>2156.6235367186823</v>
      </c>
      <c r="BB38" s="21">
        <f>IF(BB$3&lt;'Depr. Rate'!$B$1,('Depr. Rate'!$B$3*'LGE Meters Schedule'!X38)/12,IF(X38=0,W38/2*'Depr. Rate'!$C$3/12,('Depr. Rate'!$C$3*'LGE Meters Schedule'!X38)/12))</f>
        <v>2156.6235367186823</v>
      </c>
      <c r="BC38" s="21">
        <f>IF(BC$3&lt;'Depr. Rate'!$B$1,('Depr. Rate'!$B$3*'LGE Meters Schedule'!Y38)/12,IF(Y38=0,X38/2*'Depr. Rate'!$C$3/12,('Depr. Rate'!$C$3*'LGE Meters Schedule'!Y38)/12))</f>
        <v>2156.6235367186823</v>
      </c>
      <c r="BD38" s="21">
        <f>IF(BD$3&lt;'Depr. Rate'!$B$1,('Depr. Rate'!$B$3*'LGE Meters Schedule'!Z38)/12,IF(Z38=0,Y38/2*'Depr. Rate'!$C$3/12,('Depr. Rate'!$C$3*'LGE Meters Schedule'!Z38)/12))</f>
        <v>2156.6235367186823</v>
      </c>
      <c r="BE38" s="21">
        <f>IF(BE$3&lt;'Depr. Rate'!$B$1,('Depr. Rate'!$B$3*'LGE Meters Schedule'!AA38)/12,IF(AA38=0,Z38/2*'Depr. Rate'!$C$3/12,('Depr. Rate'!$C$3*'LGE Meters Schedule'!AA38)/12))</f>
        <v>1078.3117683593412</v>
      </c>
      <c r="BF38" s="21">
        <f>IF(BF$3&lt;'Depr. Rate'!$B$1,('Depr. Rate'!$B$3*'LGE Meters Schedule'!AB38)/12,IF(AB38=0,AA38/2*'Depr. Rate'!$C$3/12,('Depr. Rate'!$C$3*'LGE Meters Schedule'!AB38)/12))</f>
        <v>0</v>
      </c>
      <c r="BG38" s="21">
        <f>IF(BG$3&lt;'Depr. Rate'!$B$1,('Depr. Rate'!$B$3*'LGE Meters Schedule'!AC38)/12,IF(AC38=0,AB38/2*'Depr. Rate'!$C$3/12,('Depr. Rate'!$C$3*'LGE Meters Schedule'!AC38)/12))</f>
        <v>0</v>
      </c>
      <c r="BH38" s="21">
        <f>IF(BH$3&lt;'Depr. Rate'!$B$1,('Depr. Rate'!$B$3*'LGE Meters Schedule'!AD38)/12,IF(AD38=0,AC38/2*'Depr. Rate'!$C$3/12,('Depr. Rate'!$C$3*'LGE Meters Schedule'!AD38)/12))</f>
        <v>0</v>
      </c>
      <c r="BI38" s="21">
        <f>IF(BI$3&lt;'Depr. Rate'!$B$1,('Depr. Rate'!$B$3*'LGE Meters Schedule'!AE38)/12,IF(AE38=0,AD38/2*'Depr. Rate'!$C$3/12,('Depr. Rate'!$C$3*'LGE Meters Schedule'!AE38)/12))</f>
        <v>0</v>
      </c>
      <c r="BJ38" s="21">
        <f>IF(BJ$3&lt;'Depr. Rate'!$B$1,('Depr. Rate'!$B$3*'LGE Meters Schedule'!AF38)/12,IF(AF38=0,AE38/2*'Depr. Rate'!$C$3/12,('Depr. Rate'!$C$3*'LGE Meters Schedule'!AF38)/12))</f>
        <v>0</v>
      </c>
      <c r="BK38" s="21">
        <f>IF(BK$3&lt;'Depr. Rate'!$B$1,('Depr. Rate'!$B$3*'LGE Meters Schedule'!AG38)/12,IF(AG38=0,AF38/2*'Depr. Rate'!$C$3/12,('Depr. Rate'!$C$3*'LGE Meters Schedule'!AG38)/12))</f>
        <v>0</v>
      </c>
      <c r="BL38" s="21">
        <f>IF(BL$3&lt;'Depr. Rate'!$B$1,('Depr. Rate'!$B$3*'LGE Meters Schedule'!AH38)/12,IF(AH38=0,AG38/2*'Depr. Rate'!$C$3/12,('Depr. Rate'!$C$3*'LGE Meters Schedule'!AH38)/12))</f>
        <v>0</v>
      </c>
      <c r="BM38" s="21">
        <f>IF(BM$3&lt;'Depr. Rate'!$B$1,('Depr. Rate'!$B$3*'LGE Meters Schedule'!AI38)/12,IF(AI38=0,AH38/2*'Depr. Rate'!$C$3/12,('Depr. Rate'!$C$3*'LGE Meters Schedule'!AI38)/12))</f>
        <v>0</v>
      </c>
      <c r="BN38" s="21">
        <f>IF(BN$3&lt;'Depr. Rate'!$B$1,('Depr. Rate'!$B$3*'LGE Meters Schedule'!AJ38)/12,IF(AJ38=0,AI38/2*'Depr. Rate'!$C$3/12,('Depr. Rate'!$C$3*'LGE Meters Schedule'!AJ38)/12))</f>
        <v>0</v>
      </c>
      <c r="BO38" s="21">
        <f>IF(BO$3&lt;'Depr. Rate'!$B$1,('Depr. Rate'!$B$3*'LGE Meters Schedule'!AK38)/12,IF(AK38=0,AJ38/2*'Depr. Rate'!$C$3/12,('Depr. Rate'!$C$3*'LGE Meters Schedule'!AK38)/12))</f>
        <v>0</v>
      </c>
      <c r="BQ38" s="6">
        <f>IF(BQ$3=$BQ$3,$G38+AM38,IF(VLOOKUP($D38,'LGE Retirements'!$A$4:$C$49,3,FALSE)='LGE Meters Schedule'!BQ$3,'LGE Meters Schedule'!BP38+AM38-$F38,SUM(BP38,AM38)))</f>
        <v>722784.29100789665</v>
      </c>
      <c r="BR38" s="6">
        <f>IF(BR$3=$BQ$3,$G38+AN38,IF(VLOOKUP($D38,'LGE Retirements'!$A$4:$C$49,3,FALSE)='LGE Meters Schedule'!BR$3,'LGE Meters Schedule'!BQ38+AN38-$F38,SUM(BQ38,AN38)))</f>
        <v>725043.26291656331</v>
      </c>
      <c r="BS38" s="6">
        <f>IF(BS$3=$BQ$3,$G38+AO38,IF(VLOOKUP($D38,'LGE Retirements'!$A$4:$C$49,3,FALSE)='LGE Meters Schedule'!BS$3,'LGE Meters Schedule'!BR38+AO38-$F38,SUM(BR38,AO38)))</f>
        <v>727302.23482522997</v>
      </c>
      <c r="BT38" s="6">
        <f>IF(BT$3=$BQ$3,$G38+AP38,IF(VLOOKUP($D38,'LGE Retirements'!$A$4:$C$49,3,FALSE)='LGE Meters Schedule'!BT$3,'LGE Meters Schedule'!BS38+AP38-$F38,SUM(BS38,AP38)))</f>
        <v>729561.20673389663</v>
      </c>
      <c r="BU38" s="6">
        <f>IF(BU$3=$BQ$3,$G38+AQ38,IF(VLOOKUP($D38,'LGE Retirements'!$A$4:$C$49,3,FALSE)='LGE Meters Schedule'!BU$3,'LGE Meters Schedule'!BT38+AQ38-$F38,SUM(BT38,AQ38)))</f>
        <v>731820.17864256329</v>
      </c>
      <c r="BV38" s="6">
        <f>IF(BV$3=$BQ$3,$G38+AR38,IF(VLOOKUP($D38,'LGE Retirements'!$A$4:$C$49,3,FALSE)='LGE Meters Schedule'!BV$3,'LGE Meters Schedule'!BU38+AR38-$F38,SUM(BU38,AR38)))</f>
        <v>734079.15055122995</v>
      </c>
      <c r="BW38" s="6">
        <f>IF(BW$3=$BQ$3,$G38+AS38,IF(VLOOKUP($D38,'LGE Retirements'!$A$4:$C$49,3,FALSE)='LGE Meters Schedule'!BW$3,'LGE Meters Schedule'!BV38+AS38-$F38,SUM(BV38,AS38)))</f>
        <v>736338.12245989661</v>
      </c>
      <c r="BX38" s="6">
        <f>IF(BX$3=$BQ$3,$G38+AT38,IF(VLOOKUP($D38,'LGE Retirements'!$A$4:$C$49,3,FALSE)='LGE Meters Schedule'!BX$3,'LGE Meters Schedule'!BW38+AT38-$F38,SUM(BW38,AT38)))</f>
        <v>738597.09436856327</v>
      </c>
      <c r="BY38" s="6">
        <f>IF(BY$3=$BQ$3,$G38+AU38,IF(VLOOKUP($D38,'LGE Retirements'!$A$4:$C$49,3,FALSE)='LGE Meters Schedule'!BY$3,'LGE Meters Schedule'!BX38+AU38-$F38,SUM(BX38,AU38)))</f>
        <v>740856.06627722993</v>
      </c>
      <c r="BZ38" s="6">
        <f>IF(BZ$3=$BQ$3,$G38+AV38,IF(VLOOKUP($D38,'LGE Retirements'!$A$4:$C$49,3,FALSE)='LGE Meters Schedule'!BZ$3,'LGE Meters Schedule'!BY38+AV38-$F38,SUM(BY38,AV38)))</f>
        <v>743115.03818589658</v>
      </c>
      <c r="CA38" s="6">
        <f>IF(CA$3=$BQ$3,$G38+AW38,IF(VLOOKUP($D38,'LGE Retirements'!$A$4:$C$49,3,FALSE)='LGE Meters Schedule'!CA$3,'LGE Meters Schedule'!BZ38+AW38-$F38,SUM(BZ38,AW38)))</f>
        <v>745374.01009456324</v>
      </c>
      <c r="CB38" s="6">
        <f>IF(CB$3=$BQ$3,$G38+AX38,IF(VLOOKUP($D38,'LGE Retirements'!$A$4:$C$49,3,FALSE)='LGE Meters Schedule'!CB$3,'LGE Meters Schedule'!CA38+AX38-$F38,SUM(CA38,AX38)))</f>
        <v>747530.6336312819</v>
      </c>
      <c r="CC38" s="6">
        <f>IF(CC$3=$BQ$3,$G38+AY38,IF(VLOOKUP($D38,'LGE Retirements'!$A$4:$C$49,3,FALSE)='LGE Meters Schedule'!CC$3,'LGE Meters Schedule'!CB38+AY38-$F38,SUM(CB38,AY38)))</f>
        <v>749687.25716800056</v>
      </c>
      <c r="CD38" s="6">
        <f>IF(CD$3=$BQ$3,$G38+AZ38,IF(VLOOKUP($D38,'LGE Retirements'!$A$4:$C$49,3,FALSE)='LGE Meters Schedule'!CD$3,'LGE Meters Schedule'!CC38+AZ38-$F38,SUM(CC38,AZ38)))</f>
        <v>751843.88070471922</v>
      </c>
      <c r="CE38" s="6">
        <f>IF(CE$3=$BQ$3,$G38+BA38,IF(VLOOKUP($D38,'LGE Retirements'!$A$4:$C$49,3,FALSE)='LGE Meters Schedule'!CE$3,'LGE Meters Schedule'!CD38+BA38-$F38,SUM(CD38,BA38)))</f>
        <v>754000.50424143788</v>
      </c>
      <c r="CF38" s="6">
        <f>IF(CF$3=$BQ$3,$G38+BB38,IF(VLOOKUP($D38,'LGE Retirements'!$A$4:$C$49,3,FALSE)='LGE Meters Schedule'!CF$3,'LGE Meters Schedule'!CE38+BB38-$F38,SUM(CE38,BB38)))</f>
        <v>756157.12777815654</v>
      </c>
      <c r="CG38" s="6">
        <f>IF(CG$3=$BQ$3,$G38+BC38,IF(VLOOKUP($D38,'LGE Retirements'!$A$4:$C$49,3,FALSE)='LGE Meters Schedule'!CG$3,'LGE Meters Schedule'!CF38+BC38-$F38,SUM(CF38,BC38)))</f>
        <v>758313.7513148752</v>
      </c>
      <c r="CH38" s="6">
        <f>IF(CH$3=$BQ$3,$G38+BD38,IF(VLOOKUP($D38,'LGE Retirements'!$A$4:$C$49,3,FALSE)='LGE Meters Schedule'!CH$3,'LGE Meters Schedule'!CG38+BD38-$F38,SUM(CG38,BD38)))</f>
        <v>760470.37485159386</v>
      </c>
      <c r="CI38" s="6">
        <f>IF(CI$3=$BQ$3,$G38+BE38,IF(VLOOKUP($D38,'LGE Retirements'!$A$4:$C$49,3,FALSE)='LGE Meters Schedule'!CI$3,'LGE Meters Schedule'!CH38+BE38-$F38,SUM(CH38,BE38)))</f>
        <v>-166795.93338004674</v>
      </c>
      <c r="CJ38" s="6">
        <f>IF(CJ$3=$BQ$3,$G38+BF38,IF(VLOOKUP($D38,'LGE Retirements'!$A$4:$C$49,3,FALSE)='LGE Meters Schedule'!CJ$3,'LGE Meters Schedule'!CI38+BF38-$F38,SUM(CI38,BF38)))</f>
        <v>-166795.93338004674</v>
      </c>
      <c r="CK38" s="6">
        <f>IF(CK$3=$BQ$3,$G38+BG38,IF(VLOOKUP($D38,'LGE Retirements'!$A$4:$C$49,3,FALSE)='LGE Meters Schedule'!CK$3,'LGE Meters Schedule'!CJ38+BG38-$F38,SUM(CJ38,BG38)))</f>
        <v>-166795.93338004674</v>
      </c>
      <c r="CL38" s="6">
        <f>IF(CL$3=$BQ$3,$G38+BH38,IF(VLOOKUP($D38,'LGE Retirements'!$A$4:$C$49,3,FALSE)='LGE Meters Schedule'!CL$3,'LGE Meters Schedule'!CK38+BH38-$F38,SUM(CK38,BH38)))</f>
        <v>-166795.93338004674</v>
      </c>
      <c r="CM38" s="6">
        <f>IF(CM$3=$BQ$3,$G38+BI38,IF(VLOOKUP($D38,'LGE Retirements'!$A$4:$C$49,3,FALSE)='LGE Meters Schedule'!CM$3,'LGE Meters Schedule'!CL38+BI38-$F38,SUM(CL38,BI38)))</f>
        <v>-166795.93338004674</v>
      </c>
      <c r="CN38" s="6">
        <f>IF(CN$3=$BQ$3,$G38+BJ38,IF(VLOOKUP($D38,'LGE Retirements'!$A$4:$C$49,3,FALSE)='LGE Meters Schedule'!CN$3,'LGE Meters Schedule'!CM38+BJ38-$F38,SUM(CM38,BJ38)))</f>
        <v>-166795.93338004674</v>
      </c>
      <c r="CO38" s="6">
        <f>IF(CO$3=$BQ$3,$G38+BK38,IF(VLOOKUP($D38,'LGE Retirements'!$A$4:$C$49,3,FALSE)='LGE Meters Schedule'!CO$3,'LGE Meters Schedule'!CN38+BK38-$F38,SUM(CN38,BK38)))</f>
        <v>-166795.93338004674</v>
      </c>
      <c r="CP38" s="6">
        <f>IF(CP$3=$BQ$3,$G38+BL38,IF(VLOOKUP($D38,'LGE Retirements'!$A$4:$C$49,3,FALSE)='LGE Meters Schedule'!CP$3,'LGE Meters Schedule'!CO38+BL38-$F38,SUM(CO38,BL38)))</f>
        <v>-166795.93338004674</v>
      </c>
      <c r="CQ38" s="6">
        <f>IF(CQ$3=$BQ$3,$G38+BM38,IF(VLOOKUP($D38,'LGE Retirements'!$A$4:$C$49,3,FALSE)='LGE Meters Schedule'!CQ$3,'LGE Meters Schedule'!CP38+BM38-$F38,SUM(CP38,BM38)))</f>
        <v>-166795.93338004674</v>
      </c>
      <c r="CR38" s="6">
        <f>IF(CR$3=$BQ$3,$G38+BN38,IF(VLOOKUP($D38,'LGE Retirements'!$A$4:$C$49,3,FALSE)='LGE Meters Schedule'!CR$3,'LGE Meters Schedule'!CQ38+BN38-$F38,SUM(CQ38,BN38)))</f>
        <v>-166795.93338004674</v>
      </c>
      <c r="CS38" s="6">
        <f>IF(CS$3=$BQ$3,$G38+BO38,IF(VLOOKUP($D38,'LGE Retirements'!$A$4:$C$49,3,FALSE)='LGE Meters Schedule'!CS$3,'LGE Meters Schedule'!CR38+BO38-$F38,SUM(CR38,BO38)))</f>
        <v>-166795.93338004674</v>
      </c>
      <c r="CT38" s="6">
        <f>IF(CT$3=$BQ$3,$G38,IF(VLOOKUP($D38,'LGE Retirements'!$A$4:$C$49,3,FALSE)='LGE Meters Schedule'!CT$3,'LGE Meters Schedule'!CS38-$F38,SUM(CS38)))</f>
        <v>-166795.93338004674</v>
      </c>
      <c r="CU38" s="6">
        <f>IF(CU$3=$BQ$3,$G38,IF(VLOOKUP($D38,'LGE Retirements'!$A$4:$C$49,3,FALSE)='LGE Meters Schedule'!CU$3,'LGE Meters Schedule'!CT38-$F38,SUM(CT38)))</f>
        <v>-166795.93338004674</v>
      </c>
      <c r="CV38" s="6">
        <f>IF(CV$3=$BQ$3,$G38,IF(VLOOKUP($D38,'LGE Retirements'!$A$4:$C$49,3,FALSE)='LGE Meters Schedule'!CV$3,'LGE Meters Schedule'!CU38-$F38,SUM(CU38)))</f>
        <v>-166795.93338004674</v>
      </c>
      <c r="CW38" s="6">
        <f>IF(CW$3=$BQ$3,$G38,IF(VLOOKUP($D38,'LGE Retirements'!$A$4:$C$49,3,FALSE)='LGE Meters Schedule'!CW$3,'LGE Meters Schedule'!CV38-$F38,SUM(CV38)))</f>
        <v>-166795.93338004674</v>
      </c>
      <c r="CX38" s="6">
        <f>IF(CX$3=$BQ$3,$G38,IF(VLOOKUP($D38,'LGE Retirements'!$A$4:$C$49,3,FALSE)='LGE Meters Schedule'!CX$3,'LGE Meters Schedule'!CW38-$F38,SUM(CW38)))</f>
        <v>-166795.93338004674</v>
      </c>
      <c r="CY38" s="6">
        <f>IF(CY$3=$BQ$3,$G38,IF(VLOOKUP($D38,'LGE Retirements'!$A$4:$C$49,3,FALSE)='LGE Meters Schedule'!CY$3,'LGE Meters Schedule'!CX38-$F38,SUM(CX38)))</f>
        <v>-166795.93338004674</v>
      </c>
      <c r="CZ38" s="6">
        <f>IF(CZ$3=$BQ$3,$G38,IF(VLOOKUP($D38,'LGE Retirements'!$A$4:$C$49,3,FALSE)='LGE Meters Schedule'!CZ$3,'LGE Meters Schedule'!CY38-$F38,SUM(CY38)))</f>
        <v>-166795.93338004674</v>
      </c>
      <c r="DA38" s="6">
        <f>IF(DA$3=$BQ$3,$G38,IF(VLOOKUP($D38,'LGE Retirements'!$A$4:$C$49,3,FALSE)='LGE Meters Schedule'!DA$3,'LGE Meters Schedule'!CZ38-$F38,SUM(CZ38)))</f>
        <v>-166795.93338004674</v>
      </c>
      <c r="DB38" s="6">
        <f>IF(DB$3=$BQ$3,$G38,IF(VLOOKUP($D38,'LGE Retirements'!$A$4:$C$49,3,FALSE)='LGE Meters Schedule'!DB$3,'LGE Meters Schedule'!DA38-$F38,SUM(DA38)))</f>
        <v>-166795.93338004674</v>
      </c>
      <c r="DC38" s="6">
        <f>IF(DC$3=$BQ$3,$G38,IF(VLOOKUP($D38,'LGE Retirements'!$A$4:$C$49,3,FALSE)='LGE Meters Schedule'!DC$3,'LGE Meters Schedule'!DB38-$F38,SUM(DB38)))</f>
        <v>-166795.93338004674</v>
      </c>
      <c r="DD38" s="6">
        <f>IF(DD$3=$BQ$3,$G38,IF(VLOOKUP($D38,'LGE Retirements'!$A$4:$C$49,3,FALSE)='LGE Meters Schedule'!DD$3,'LGE Meters Schedule'!DC38-$F38,SUM(DC38)))</f>
        <v>-166795.93338004674</v>
      </c>
      <c r="DE38" s="6">
        <f>IF(DE$3=$BQ$3,$G38,IF(VLOOKUP($D38,'LGE Retirements'!$A$4:$C$49,3,FALSE)='LGE Meters Schedule'!DE$3,'LGE Meters Schedule'!DD38-$F38,SUM(DD38)))</f>
        <v>-166795.93338004674</v>
      </c>
      <c r="DG38" s="8">
        <f t="shared" si="42"/>
        <v>205560.32899210334</v>
      </c>
      <c r="DH38" s="8">
        <f t="shared" si="43"/>
        <v>203301.35708343668</v>
      </c>
      <c r="DI38" s="8">
        <f t="shared" si="44"/>
        <v>201042.38517477002</v>
      </c>
      <c r="DJ38" s="8">
        <f t="shared" si="45"/>
        <v>198783.41326610337</v>
      </c>
      <c r="DK38" s="8">
        <f t="shared" si="46"/>
        <v>196524.44135743671</v>
      </c>
      <c r="DL38" s="8">
        <f t="shared" si="47"/>
        <v>194265.46944877005</v>
      </c>
      <c r="DM38" s="8">
        <f t="shared" si="48"/>
        <v>192006.49754010339</v>
      </c>
      <c r="DN38" s="8">
        <f t="shared" si="49"/>
        <v>189747.52563143673</v>
      </c>
      <c r="DO38" s="8">
        <f t="shared" si="50"/>
        <v>187488.55372277007</v>
      </c>
      <c r="DP38" s="8">
        <f t="shared" si="51"/>
        <v>185229.58181410341</v>
      </c>
      <c r="DQ38" s="8">
        <f t="shared" si="52"/>
        <v>182970.60990543675</v>
      </c>
      <c r="DR38" s="8">
        <f t="shared" si="53"/>
        <v>180813.98636871809</v>
      </c>
      <c r="DS38" s="8">
        <f t="shared" si="54"/>
        <v>178657.36283199943</v>
      </c>
      <c r="DT38" s="8">
        <f t="shared" si="55"/>
        <v>176500.73929528077</v>
      </c>
      <c r="DU38" s="8">
        <f t="shared" si="56"/>
        <v>174344.11575856211</v>
      </c>
      <c r="DV38" s="8">
        <f t="shared" si="57"/>
        <v>172187.49222184345</v>
      </c>
      <c r="DW38" s="8">
        <f t="shared" si="58"/>
        <v>170030.86868512479</v>
      </c>
      <c r="DX38" s="8">
        <f t="shared" si="59"/>
        <v>167874.24514840613</v>
      </c>
      <c r="DY38" s="8">
        <f t="shared" si="60"/>
        <v>166795.93338004674</v>
      </c>
      <c r="DZ38" s="8">
        <f t="shared" si="61"/>
        <v>166795.93338004674</v>
      </c>
      <c r="EA38" s="8">
        <f t="shared" si="62"/>
        <v>166795.93338004674</v>
      </c>
      <c r="EB38" s="8">
        <f t="shared" si="63"/>
        <v>166795.93338004674</v>
      </c>
      <c r="EC38" s="8">
        <f t="shared" si="64"/>
        <v>166795.93338004674</v>
      </c>
      <c r="ED38" s="8">
        <f t="shared" si="65"/>
        <v>166795.93338004674</v>
      </c>
      <c r="EE38" s="8">
        <f t="shared" si="66"/>
        <v>166795.93338004674</v>
      </c>
      <c r="EF38" s="8">
        <f t="shared" si="67"/>
        <v>166795.93338004674</v>
      </c>
      <c r="EG38" s="8">
        <f t="shared" si="68"/>
        <v>166795.93338004674</v>
      </c>
      <c r="EH38" s="8">
        <f t="shared" si="69"/>
        <v>166795.93338004674</v>
      </c>
      <c r="EI38" s="8">
        <f t="shared" si="70"/>
        <v>166795.93338004674</v>
      </c>
      <c r="EJ38" s="8">
        <f t="shared" si="30"/>
        <v>166795.93338004674</v>
      </c>
      <c r="EK38" s="8">
        <f t="shared" si="31"/>
        <v>166795.93338004674</v>
      </c>
      <c r="EL38" s="8">
        <f t="shared" si="32"/>
        <v>166795.93338004674</v>
      </c>
      <c r="EM38" s="8">
        <f t="shared" si="33"/>
        <v>166795.93338004674</v>
      </c>
      <c r="EN38" s="8">
        <f t="shared" si="34"/>
        <v>166795.93338004674</v>
      </c>
      <c r="EO38" s="8">
        <f t="shared" si="35"/>
        <v>166795.93338004674</v>
      </c>
      <c r="EP38" s="8">
        <f t="shared" si="36"/>
        <v>166795.93338004674</v>
      </c>
      <c r="EQ38" s="8">
        <f t="shared" si="37"/>
        <v>166795.93338004674</v>
      </c>
      <c r="ER38" s="8">
        <f t="shared" si="38"/>
        <v>166795.93338004674</v>
      </c>
      <c r="ES38" s="8">
        <f t="shared" si="39"/>
        <v>166795.93338004674</v>
      </c>
      <c r="ET38" s="8">
        <f t="shared" si="40"/>
        <v>166795.93338004674</v>
      </c>
      <c r="EU38" s="8">
        <f t="shared" si="41"/>
        <v>166795.93338004674</v>
      </c>
    </row>
    <row r="39" spans="1:151" x14ac:dyDescent="0.25">
      <c r="A39" s="4" t="s">
        <v>33</v>
      </c>
      <c r="B39" s="4" t="s">
        <v>2</v>
      </c>
      <c r="C39" s="4" t="s">
        <v>5</v>
      </c>
      <c r="D39" s="7">
        <v>1990</v>
      </c>
      <c r="E39" s="24">
        <f>IFERROR(VLOOKUP(D39,'LGE Retirements'!$A$4:$C$49,3,FALSE),"N/A")</f>
        <v>43132</v>
      </c>
      <c r="F39" s="5">
        <v>13974.74</v>
      </c>
      <c r="G39" s="5">
        <v>10846.3535856208</v>
      </c>
      <c r="H39" s="5"/>
      <c r="I39" s="6">
        <f>IF(I$3=$I$3,F39,IF(VLOOKUP($D39,'LGE Retirements'!$A$4:$C$49,3,FALSE)='LGE Meters Schedule'!I$3,'LGE Meters Schedule'!G39-'LGE Meters Schedule'!$F39,G39))</f>
        <v>13974.74</v>
      </c>
      <c r="J39" s="6">
        <f>IF(J$3=$I$3,G39,IF(VLOOKUP($D39,'LGE Retirements'!$A$4:$C$49,3,FALSE)='LGE Meters Schedule'!J$3,'LGE Meters Schedule'!I39-'LGE Meters Schedule'!$F39,I39))</f>
        <v>13974.74</v>
      </c>
      <c r="K39" s="6">
        <f>IF(K$3=$I$3,I39,IF(VLOOKUP($D39,'LGE Retirements'!$A$4:$C$49,3,FALSE)='LGE Meters Schedule'!K$3,'LGE Meters Schedule'!J39-'LGE Meters Schedule'!$F39,J39))</f>
        <v>13974.74</v>
      </c>
      <c r="L39" s="6">
        <f>IF(L$3=$I$3,J39,IF(VLOOKUP($D39,'LGE Retirements'!$A$4:$C$49,3,FALSE)='LGE Meters Schedule'!L$3,'LGE Meters Schedule'!K39-'LGE Meters Schedule'!$F39,K39))</f>
        <v>13974.74</v>
      </c>
      <c r="M39" s="6">
        <f>IF(M$3=$I$3,K39,IF(VLOOKUP($D39,'LGE Retirements'!$A$4:$C$49,3,FALSE)='LGE Meters Schedule'!M$3,'LGE Meters Schedule'!L39-'LGE Meters Schedule'!$F39,L39))</f>
        <v>13974.74</v>
      </c>
      <c r="N39" s="6">
        <f>IF(N$3=$I$3,L39,IF(VLOOKUP($D39,'LGE Retirements'!$A$4:$C$49,3,FALSE)='LGE Meters Schedule'!N$3,'LGE Meters Schedule'!M39-'LGE Meters Schedule'!$F39,M39))</f>
        <v>13974.74</v>
      </c>
      <c r="O39" s="6">
        <f>IF(O$3=$I$3,M39,IF(VLOOKUP($D39,'LGE Retirements'!$A$4:$C$49,3,FALSE)='LGE Meters Schedule'!O$3,'LGE Meters Schedule'!N39-'LGE Meters Schedule'!$F39,N39))</f>
        <v>13974.74</v>
      </c>
      <c r="P39" s="6">
        <f>IF(P$3=$I$3,N39,IF(VLOOKUP($D39,'LGE Retirements'!$A$4:$C$49,3,FALSE)='LGE Meters Schedule'!P$3,'LGE Meters Schedule'!O39-'LGE Meters Schedule'!$F39,O39))</f>
        <v>13974.74</v>
      </c>
      <c r="Q39" s="6">
        <f>IF(Q$3=$I$3,O39,IF(VLOOKUP($D39,'LGE Retirements'!$A$4:$C$49,3,FALSE)='LGE Meters Schedule'!Q$3,'LGE Meters Schedule'!P39-'LGE Meters Schedule'!$F39,P39))</f>
        <v>13974.74</v>
      </c>
      <c r="R39" s="6">
        <f>IF(R$3=$I$3,P39,IF(VLOOKUP($D39,'LGE Retirements'!$A$4:$C$49,3,FALSE)='LGE Meters Schedule'!R$3,'LGE Meters Schedule'!Q39-'LGE Meters Schedule'!$F39,Q39))</f>
        <v>13974.74</v>
      </c>
      <c r="S39" s="6">
        <f>IF(S$3=$I$3,Q39,IF(VLOOKUP($D39,'LGE Retirements'!$A$4:$C$49,3,FALSE)='LGE Meters Schedule'!S$3,'LGE Meters Schedule'!R39-'LGE Meters Schedule'!$F39,R39))</f>
        <v>13974.74</v>
      </c>
      <c r="T39" s="6">
        <f>IF(T$3=$I$3,R39,IF(VLOOKUP($D39,'LGE Retirements'!$A$4:$C$49,3,FALSE)='LGE Meters Schedule'!T$3,'LGE Meters Schedule'!S39-'LGE Meters Schedule'!$F39,S39))</f>
        <v>13974.74</v>
      </c>
      <c r="U39" s="6">
        <f>IF(U$3=$I$3,S39,IF(VLOOKUP($D39,'LGE Retirements'!$A$4:$C$49,3,FALSE)='LGE Meters Schedule'!U$3,'LGE Meters Schedule'!T39-'LGE Meters Schedule'!$F39,T39))</f>
        <v>13974.74</v>
      </c>
      <c r="V39" s="6">
        <f>IF(V$3=$I$3,T39,IF(VLOOKUP($D39,'LGE Retirements'!$A$4:$C$49,3,FALSE)='LGE Meters Schedule'!V$3,'LGE Meters Schedule'!U39-'LGE Meters Schedule'!$F39,U39))</f>
        <v>13974.74</v>
      </c>
      <c r="W39" s="6">
        <f>IF(W$3=$I$3,U39,IF(VLOOKUP($D39,'LGE Retirements'!$A$4:$C$49,3,FALSE)='LGE Meters Schedule'!W$3,'LGE Meters Schedule'!V39-'LGE Meters Schedule'!$F39,V39))</f>
        <v>13974.74</v>
      </c>
      <c r="X39" s="6">
        <f>IF(X$3=$I$3,V39,IF(VLOOKUP($D39,'LGE Retirements'!$A$4:$C$49,3,FALSE)='LGE Meters Schedule'!X$3,'LGE Meters Schedule'!W39-'LGE Meters Schedule'!$F39,W39))</f>
        <v>13974.74</v>
      </c>
      <c r="Y39" s="6">
        <f>IF(Y$3=$I$3,W39,IF(VLOOKUP($D39,'LGE Retirements'!$A$4:$C$49,3,FALSE)='LGE Meters Schedule'!Y$3,'LGE Meters Schedule'!X39-'LGE Meters Schedule'!$F39,X39))</f>
        <v>13974.74</v>
      </c>
      <c r="Z39" s="6">
        <f>IF(Z$3=$I$3,X39,IF(VLOOKUP($D39,'LGE Retirements'!$A$4:$C$49,3,FALSE)='LGE Meters Schedule'!Z$3,'LGE Meters Schedule'!Y39-'LGE Meters Schedule'!$F39,Y39))</f>
        <v>13974.74</v>
      </c>
      <c r="AA39" s="6">
        <f>IF(AA$3=$I$3,Y39,IF(VLOOKUP($D39,'LGE Retirements'!$A$4:$C$49,3,FALSE)='LGE Meters Schedule'!AA$3,'LGE Meters Schedule'!Z39-'LGE Meters Schedule'!$F39,Z39))</f>
        <v>0</v>
      </c>
      <c r="AB39" s="6">
        <f>IF(AB$3=$I$3,Z39,IF(VLOOKUP($D39,'LGE Retirements'!$A$4:$C$49,3,FALSE)='LGE Meters Schedule'!AB$3,'LGE Meters Schedule'!AA39-'LGE Meters Schedule'!$F39,AA39))</f>
        <v>0</v>
      </c>
      <c r="AC39" s="6">
        <f>IF(AC$3=$I$3,AA39,IF(VLOOKUP($D39,'LGE Retirements'!$A$4:$C$49,3,FALSE)='LGE Meters Schedule'!AC$3,'LGE Meters Schedule'!AB39-'LGE Meters Schedule'!$F39,AB39))</f>
        <v>0</v>
      </c>
      <c r="AD39" s="6">
        <f>IF(AD$3=$I$3,AB39,IF(VLOOKUP($D39,'LGE Retirements'!$A$4:$C$49,3,FALSE)='LGE Meters Schedule'!AD$3,'LGE Meters Schedule'!AC39-'LGE Meters Schedule'!$F39,AC39))</f>
        <v>0</v>
      </c>
      <c r="AE39" s="6">
        <f>IF(AE$3=$I$3,AC39,IF(VLOOKUP($D39,'LGE Retirements'!$A$4:$C$49,3,FALSE)='LGE Meters Schedule'!AE$3,'LGE Meters Schedule'!AD39-'LGE Meters Schedule'!$F39,AD39))</f>
        <v>0</v>
      </c>
      <c r="AF39" s="6">
        <f>IF(AF$3=$I$3,AD39,IF(VLOOKUP($D39,'LGE Retirements'!$A$4:$C$49,3,FALSE)='LGE Meters Schedule'!AF$3,'LGE Meters Schedule'!AE39-'LGE Meters Schedule'!$F39,AE39))</f>
        <v>0</v>
      </c>
      <c r="AG39" s="6">
        <f>IF(AG$3=$I$3,AE39,IF(VLOOKUP($D39,'LGE Retirements'!$A$4:$C$49,3,FALSE)='LGE Meters Schedule'!AG$3,'LGE Meters Schedule'!AF39-'LGE Meters Schedule'!$F39,AF39))</f>
        <v>0</v>
      </c>
      <c r="AH39" s="6">
        <f>IF(AH$3=$I$3,AF39,IF(VLOOKUP($D39,'LGE Retirements'!$A$4:$C$49,3,FALSE)='LGE Meters Schedule'!AH$3,'LGE Meters Schedule'!AG39-'LGE Meters Schedule'!$F39,AG39))</f>
        <v>0</v>
      </c>
      <c r="AI39" s="6">
        <f>IF(AI$3=$I$3,AG39,IF(VLOOKUP($D39,'LGE Retirements'!$A$4:$C$49,3,FALSE)='LGE Meters Schedule'!AI$3,'LGE Meters Schedule'!AH39-'LGE Meters Schedule'!$F39,AH39))</f>
        <v>0</v>
      </c>
      <c r="AJ39" s="6">
        <f>IF(AJ$3=$I$3,AH39,IF(VLOOKUP($D39,'LGE Retirements'!$A$4:$C$49,3,FALSE)='LGE Meters Schedule'!AJ$3,'LGE Meters Schedule'!AI39-'LGE Meters Schedule'!$F39,AI39))</f>
        <v>0</v>
      </c>
      <c r="AK39" s="6">
        <f>IF(AK$3=$I$3,AI39,IF(VLOOKUP($D39,'LGE Retirements'!$A$4:$C$49,3,FALSE)='LGE Meters Schedule'!AK$3,'LGE Meters Schedule'!AJ39-'LGE Meters Schedule'!$F39,AJ39))</f>
        <v>0</v>
      </c>
      <c r="AL39" s="6"/>
      <c r="AM39" s="21">
        <f>IF(AM$3&lt;'Depr. Rate'!$B$1,('Depr. Rate'!$B$3*'LGE Meters Schedule'!I39)/12,IF(I39=0,H39/2*'Depr. Rate'!$C$3/12,('Depr. Rate'!$C$3*'LGE Meters Schedule'!I39)/12))</f>
        <v>34.005200666666667</v>
      </c>
      <c r="AN39" s="21">
        <f>IF(AN$3&lt;'Depr. Rate'!$B$1,('Depr. Rate'!$B$3*'LGE Meters Schedule'!J39)/12,IF(J39=0,I39/2*'Depr. Rate'!$C$3/12,('Depr. Rate'!$C$3*'LGE Meters Schedule'!J39)/12))</f>
        <v>34.005200666666667</v>
      </c>
      <c r="AO39" s="21">
        <f>IF(AO$3&lt;'Depr. Rate'!$B$1,('Depr. Rate'!$B$3*'LGE Meters Schedule'!K39)/12,IF(K39=0,J39/2*'Depr. Rate'!$C$3/12,('Depr. Rate'!$C$3*'LGE Meters Schedule'!K39)/12))</f>
        <v>34.005200666666667</v>
      </c>
      <c r="AP39" s="21">
        <f>IF(AP$3&lt;'Depr. Rate'!$B$1,('Depr. Rate'!$B$3*'LGE Meters Schedule'!L39)/12,IF(L39=0,K39/2*'Depr. Rate'!$C$3/12,('Depr. Rate'!$C$3*'LGE Meters Schedule'!L39)/12))</f>
        <v>34.005200666666667</v>
      </c>
      <c r="AQ39" s="21">
        <f>IF(AQ$3&lt;'Depr. Rate'!$B$1,('Depr. Rate'!$B$3*'LGE Meters Schedule'!M39)/12,IF(M39=0,L39/2*'Depr. Rate'!$C$3/12,('Depr. Rate'!$C$3*'LGE Meters Schedule'!M39)/12))</f>
        <v>34.005200666666667</v>
      </c>
      <c r="AR39" s="21">
        <f>IF(AR$3&lt;'Depr. Rate'!$B$1,('Depr. Rate'!$B$3*'LGE Meters Schedule'!N39)/12,IF(N39=0,M39/2*'Depr. Rate'!$C$3/12,('Depr. Rate'!$C$3*'LGE Meters Schedule'!N39)/12))</f>
        <v>34.005200666666667</v>
      </c>
      <c r="AS39" s="21">
        <f>IF(AS$3&lt;'Depr. Rate'!$B$1,('Depr. Rate'!$B$3*'LGE Meters Schedule'!O39)/12,IF(O39=0,N39/2*'Depr. Rate'!$C$3/12,('Depr. Rate'!$C$3*'LGE Meters Schedule'!O39)/12))</f>
        <v>34.005200666666667</v>
      </c>
      <c r="AT39" s="21">
        <f>IF(AT$3&lt;'Depr. Rate'!$B$1,('Depr. Rate'!$B$3*'LGE Meters Schedule'!P39)/12,IF(P39=0,O39/2*'Depr. Rate'!$C$3/12,('Depr. Rate'!$C$3*'LGE Meters Schedule'!P39)/12))</f>
        <v>34.005200666666667</v>
      </c>
      <c r="AU39" s="21">
        <f>IF(AU$3&lt;'Depr. Rate'!$B$1,('Depr. Rate'!$B$3*'LGE Meters Schedule'!Q39)/12,IF(Q39=0,P39/2*'Depr. Rate'!$C$3/12,('Depr. Rate'!$C$3*'LGE Meters Schedule'!Q39)/12))</f>
        <v>34.005200666666667</v>
      </c>
      <c r="AV39" s="21">
        <f>IF(AV$3&lt;'Depr. Rate'!$B$1,('Depr. Rate'!$B$3*'LGE Meters Schedule'!R39)/12,IF(R39=0,Q39/2*'Depr. Rate'!$C$3/12,('Depr. Rate'!$C$3*'LGE Meters Schedule'!R39)/12))</f>
        <v>34.005200666666667</v>
      </c>
      <c r="AW39" s="21">
        <f>IF(AW$3&lt;'Depr. Rate'!$B$1,('Depr. Rate'!$B$3*'LGE Meters Schedule'!S39)/12,IF(S39=0,R39/2*'Depr. Rate'!$C$3/12,('Depr. Rate'!$C$3*'LGE Meters Schedule'!S39)/12))</f>
        <v>34.005200666666667</v>
      </c>
      <c r="AX39" s="21">
        <f>IF(AX$3&lt;'Depr. Rate'!$B$1,('Depr. Rate'!$B$3*'LGE Meters Schedule'!T39)/12,IF(T39=0,S39/2*'Depr. Rate'!$C$3/12,('Depr. Rate'!$C$3*'LGE Meters Schedule'!T39)/12))</f>
        <v>32.464510004403365</v>
      </c>
      <c r="AY39" s="21">
        <f>IF(AY$3&lt;'Depr. Rate'!$B$1,('Depr. Rate'!$B$3*'LGE Meters Schedule'!U39)/12,IF(U39=0,T39/2*'Depr. Rate'!$C$3/12,('Depr. Rate'!$C$3*'LGE Meters Schedule'!U39)/12))</f>
        <v>32.464510004403365</v>
      </c>
      <c r="AZ39" s="21">
        <f>IF(AZ$3&lt;'Depr. Rate'!$B$1,('Depr. Rate'!$B$3*'LGE Meters Schedule'!V39)/12,IF(V39=0,U39/2*'Depr. Rate'!$C$3/12,('Depr. Rate'!$C$3*'LGE Meters Schedule'!V39)/12))</f>
        <v>32.464510004403365</v>
      </c>
      <c r="BA39" s="21">
        <f>IF(BA$3&lt;'Depr. Rate'!$B$1,('Depr. Rate'!$B$3*'LGE Meters Schedule'!W39)/12,IF(W39=0,V39/2*'Depr. Rate'!$C$3/12,('Depr. Rate'!$C$3*'LGE Meters Schedule'!W39)/12))</f>
        <v>32.464510004403365</v>
      </c>
      <c r="BB39" s="21">
        <f>IF(BB$3&lt;'Depr. Rate'!$B$1,('Depr. Rate'!$B$3*'LGE Meters Schedule'!X39)/12,IF(X39=0,W39/2*'Depr. Rate'!$C$3/12,('Depr. Rate'!$C$3*'LGE Meters Schedule'!X39)/12))</f>
        <v>32.464510004403365</v>
      </c>
      <c r="BC39" s="21">
        <f>IF(BC$3&lt;'Depr. Rate'!$B$1,('Depr. Rate'!$B$3*'LGE Meters Schedule'!Y39)/12,IF(Y39=0,X39/2*'Depr. Rate'!$C$3/12,('Depr. Rate'!$C$3*'LGE Meters Schedule'!Y39)/12))</f>
        <v>32.464510004403365</v>
      </c>
      <c r="BD39" s="21">
        <f>IF(BD$3&lt;'Depr. Rate'!$B$1,('Depr. Rate'!$B$3*'LGE Meters Schedule'!Z39)/12,IF(Z39=0,Y39/2*'Depr. Rate'!$C$3/12,('Depr. Rate'!$C$3*'LGE Meters Schedule'!Z39)/12))</f>
        <v>32.464510004403365</v>
      </c>
      <c r="BE39" s="21">
        <f>IF(BE$3&lt;'Depr. Rate'!$B$1,('Depr. Rate'!$B$3*'LGE Meters Schedule'!AA39)/12,IF(AA39=0,Z39/2*'Depr. Rate'!$C$3/12,('Depr. Rate'!$C$3*'LGE Meters Schedule'!AA39)/12))</f>
        <v>16.232255002201683</v>
      </c>
      <c r="BF39" s="21">
        <f>IF(BF$3&lt;'Depr. Rate'!$B$1,('Depr. Rate'!$B$3*'LGE Meters Schedule'!AB39)/12,IF(AB39=0,AA39/2*'Depr. Rate'!$C$3/12,('Depr. Rate'!$C$3*'LGE Meters Schedule'!AB39)/12))</f>
        <v>0</v>
      </c>
      <c r="BG39" s="21">
        <f>IF(BG$3&lt;'Depr. Rate'!$B$1,('Depr. Rate'!$B$3*'LGE Meters Schedule'!AC39)/12,IF(AC39=0,AB39/2*'Depr. Rate'!$C$3/12,('Depr. Rate'!$C$3*'LGE Meters Schedule'!AC39)/12))</f>
        <v>0</v>
      </c>
      <c r="BH39" s="21">
        <f>IF(BH$3&lt;'Depr. Rate'!$B$1,('Depr. Rate'!$B$3*'LGE Meters Schedule'!AD39)/12,IF(AD39=0,AC39/2*'Depr. Rate'!$C$3/12,('Depr. Rate'!$C$3*'LGE Meters Schedule'!AD39)/12))</f>
        <v>0</v>
      </c>
      <c r="BI39" s="21">
        <f>IF(BI$3&lt;'Depr. Rate'!$B$1,('Depr. Rate'!$B$3*'LGE Meters Schedule'!AE39)/12,IF(AE39=0,AD39/2*'Depr. Rate'!$C$3/12,('Depr. Rate'!$C$3*'LGE Meters Schedule'!AE39)/12))</f>
        <v>0</v>
      </c>
      <c r="BJ39" s="21">
        <f>IF(BJ$3&lt;'Depr. Rate'!$B$1,('Depr. Rate'!$B$3*'LGE Meters Schedule'!AF39)/12,IF(AF39=0,AE39/2*'Depr. Rate'!$C$3/12,('Depr. Rate'!$C$3*'LGE Meters Schedule'!AF39)/12))</f>
        <v>0</v>
      </c>
      <c r="BK39" s="21">
        <f>IF(BK$3&lt;'Depr. Rate'!$B$1,('Depr. Rate'!$B$3*'LGE Meters Schedule'!AG39)/12,IF(AG39=0,AF39/2*'Depr. Rate'!$C$3/12,('Depr. Rate'!$C$3*'LGE Meters Schedule'!AG39)/12))</f>
        <v>0</v>
      </c>
      <c r="BL39" s="21">
        <f>IF(BL$3&lt;'Depr. Rate'!$B$1,('Depr. Rate'!$B$3*'LGE Meters Schedule'!AH39)/12,IF(AH39=0,AG39/2*'Depr. Rate'!$C$3/12,('Depr. Rate'!$C$3*'LGE Meters Schedule'!AH39)/12))</f>
        <v>0</v>
      </c>
      <c r="BM39" s="21">
        <f>IF(BM$3&lt;'Depr. Rate'!$B$1,('Depr. Rate'!$B$3*'LGE Meters Schedule'!AI39)/12,IF(AI39=0,AH39/2*'Depr. Rate'!$C$3/12,('Depr. Rate'!$C$3*'LGE Meters Schedule'!AI39)/12))</f>
        <v>0</v>
      </c>
      <c r="BN39" s="21">
        <f>IF(BN$3&lt;'Depr. Rate'!$B$1,('Depr. Rate'!$B$3*'LGE Meters Schedule'!AJ39)/12,IF(AJ39=0,AI39/2*'Depr. Rate'!$C$3/12,('Depr. Rate'!$C$3*'LGE Meters Schedule'!AJ39)/12))</f>
        <v>0</v>
      </c>
      <c r="BO39" s="21">
        <f>IF(BO$3&lt;'Depr. Rate'!$B$1,('Depr. Rate'!$B$3*'LGE Meters Schedule'!AK39)/12,IF(AK39=0,AJ39/2*'Depr. Rate'!$C$3/12,('Depr. Rate'!$C$3*'LGE Meters Schedule'!AK39)/12))</f>
        <v>0</v>
      </c>
      <c r="BQ39" s="6">
        <f>IF(BQ$3=$BQ$3,$G39+AM39,IF(VLOOKUP($D39,'LGE Retirements'!$A$4:$C$49,3,FALSE)='LGE Meters Schedule'!BQ$3,'LGE Meters Schedule'!BP39+AM39-$F39,SUM(BP39,AM39)))</f>
        <v>10880.358786287467</v>
      </c>
      <c r="BR39" s="6">
        <f>IF(BR$3=$BQ$3,$G39+AN39,IF(VLOOKUP($D39,'LGE Retirements'!$A$4:$C$49,3,FALSE)='LGE Meters Schedule'!BR$3,'LGE Meters Schedule'!BQ39+AN39-$F39,SUM(BQ39,AN39)))</f>
        <v>10914.363986954133</v>
      </c>
      <c r="BS39" s="6">
        <f>IF(BS$3=$BQ$3,$G39+AO39,IF(VLOOKUP($D39,'LGE Retirements'!$A$4:$C$49,3,FALSE)='LGE Meters Schedule'!BS$3,'LGE Meters Schedule'!BR39+AO39-$F39,SUM(BR39,AO39)))</f>
        <v>10948.369187620799</v>
      </c>
      <c r="BT39" s="6">
        <f>IF(BT$3=$BQ$3,$G39+AP39,IF(VLOOKUP($D39,'LGE Retirements'!$A$4:$C$49,3,FALSE)='LGE Meters Schedule'!BT$3,'LGE Meters Schedule'!BS39+AP39-$F39,SUM(BS39,AP39)))</f>
        <v>10982.374388287466</v>
      </c>
      <c r="BU39" s="6">
        <f>IF(BU$3=$BQ$3,$G39+AQ39,IF(VLOOKUP($D39,'LGE Retirements'!$A$4:$C$49,3,FALSE)='LGE Meters Schedule'!BU$3,'LGE Meters Schedule'!BT39+AQ39-$F39,SUM(BT39,AQ39)))</f>
        <v>11016.379588954132</v>
      </c>
      <c r="BV39" s="6">
        <f>IF(BV$3=$BQ$3,$G39+AR39,IF(VLOOKUP($D39,'LGE Retirements'!$A$4:$C$49,3,FALSE)='LGE Meters Schedule'!BV$3,'LGE Meters Schedule'!BU39+AR39-$F39,SUM(BU39,AR39)))</f>
        <v>11050.384789620799</v>
      </c>
      <c r="BW39" s="6">
        <f>IF(BW$3=$BQ$3,$G39+AS39,IF(VLOOKUP($D39,'LGE Retirements'!$A$4:$C$49,3,FALSE)='LGE Meters Schedule'!BW$3,'LGE Meters Schedule'!BV39+AS39-$F39,SUM(BV39,AS39)))</f>
        <v>11084.389990287465</v>
      </c>
      <c r="BX39" s="6">
        <f>IF(BX$3=$BQ$3,$G39+AT39,IF(VLOOKUP($D39,'LGE Retirements'!$A$4:$C$49,3,FALSE)='LGE Meters Schedule'!BX$3,'LGE Meters Schedule'!BW39+AT39-$F39,SUM(BW39,AT39)))</f>
        <v>11118.395190954132</v>
      </c>
      <c r="BY39" s="6">
        <f>IF(BY$3=$BQ$3,$G39+AU39,IF(VLOOKUP($D39,'LGE Retirements'!$A$4:$C$49,3,FALSE)='LGE Meters Schedule'!BY$3,'LGE Meters Schedule'!BX39+AU39-$F39,SUM(BX39,AU39)))</f>
        <v>11152.400391620798</v>
      </c>
      <c r="BZ39" s="6">
        <f>IF(BZ$3=$BQ$3,$G39+AV39,IF(VLOOKUP($D39,'LGE Retirements'!$A$4:$C$49,3,FALSE)='LGE Meters Schedule'!BZ$3,'LGE Meters Schedule'!BY39+AV39-$F39,SUM(BY39,AV39)))</f>
        <v>11186.405592287465</v>
      </c>
      <c r="CA39" s="6">
        <f>IF(CA$3=$BQ$3,$G39+AW39,IF(VLOOKUP($D39,'LGE Retirements'!$A$4:$C$49,3,FALSE)='LGE Meters Schedule'!CA$3,'LGE Meters Schedule'!BZ39+AW39-$F39,SUM(BZ39,AW39)))</f>
        <v>11220.410792954131</v>
      </c>
      <c r="CB39" s="6">
        <f>IF(CB$3=$BQ$3,$G39+AX39,IF(VLOOKUP($D39,'LGE Retirements'!$A$4:$C$49,3,FALSE)='LGE Meters Schedule'!CB$3,'LGE Meters Schedule'!CA39+AX39-$F39,SUM(CA39,AX39)))</f>
        <v>11252.875302958535</v>
      </c>
      <c r="CC39" s="6">
        <f>IF(CC$3=$BQ$3,$G39+AY39,IF(VLOOKUP($D39,'LGE Retirements'!$A$4:$C$49,3,FALSE)='LGE Meters Schedule'!CC$3,'LGE Meters Schedule'!CB39+AY39-$F39,SUM(CB39,AY39)))</f>
        <v>11285.339812962939</v>
      </c>
      <c r="CD39" s="6">
        <f>IF(CD$3=$BQ$3,$G39+AZ39,IF(VLOOKUP($D39,'LGE Retirements'!$A$4:$C$49,3,FALSE)='LGE Meters Schedule'!CD$3,'LGE Meters Schedule'!CC39+AZ39-$F39,SUM(CC39,AZ39)))</f>
        <v>11317.804322967342</v>
      </c>
      <c r="CE39" s="6">
        <f>IF(CE$3=$BQ$3,$G39+BA39,IF(VLOOKUP($D39,'LGE Retirements'!$A$4:$C$49,3,FALSE)='LGE Meters Schedule'!CE$3,'LGE Meters Schedule'!CD39+BA39-$F39,SUM(CD39,BA39)))</f>
        <v>11350.268832971746</v>
      </c>
      <c r="CF39" s="6">
        <f>IF(CF$3=$BQ$3,$G39+BB39,IF(VLOOKUP($D39,'LGE Retirements'!$A$4:$C$49,3,FALSE)='LGE Meters Schedule'!CF$3,'LGE Meters Schedule'!CE39+BB39-$F39,SUM(CE39,BB39)))</f>
        <v>11382.733342976149</v>
      </c>
      <c r="CG39" s="6">
        <f>IF(CG$3=$BQ$3,$G39+BC39,IF(VLOOKUP($D39,'LGE Retirements'!$A$4:$C$49,3,FALSE)='LGE Meters Schedule'!CG$3,'LGE Meters Schedule'!CF39+BC39-$F39,SUM(CF39,BC39)))</f>
        <v>11415.197852980553</v>
      </c>
      <c r="CH39" s="6">
        <f>IF(CH$3=$BQ$3,$G39+BD39,IF(VLOOKUP($D39,'LGE Retirements'!$A$4:$C$49,3,FALSE)='LGE Meters Schedule'!CH$3,'LGE Meters Schedule'!CG39+BD39-$F39,SUM(CG39,BD39)))</f>
        <v>11447.662362984956</v>
      </c>
      <c r="CI39" s="6">
        <f>IF(CI$3=$BQ$3,$G39+BE39,IF(VLOOKUP($D39,'LGE Retirements'!$A$4:$C$49,3,FALSE)='LGE Meters Schedule'!CI$3,'LGE Meters Schedule'!CH39+BE39-$F39,SUM(CH39,BE39)))</f>
        <v>-2510.8453820128416</v>
      </c>
      <c r="CJ39" s="6">
        <f>IF(CJ$3=$BQ$3,$G39+BF39,IF(VLOOKUP($D39,'LGE Retirements'!$A$4:$C$49,3,FALSE)='LGE Meters Schedule'!CJ$3,'LGE Meters Schedule'!CI39+BF39-$F39,SUM(CI39,BF39)))</f>
        <v>-2510.8453820128416</v>
      </c>
      <c r="CK39" s="6">
        <f>IF(CK$3=$BQ$3,$G39+BG39,IF(VLOOKUP($D39,'LGE Retirements'!$A$4:$C$49,3,FALSE)='LGE Meters Schedule'!CK$3,'LGE Meters Schedule'!CJ39+BG39-$F39,SUM(CJ39,BG39)))</f>
        <v>-2510.8453820128416</v>
      </c>
      <c r="CL39" s="6">
        <f>IF(CL$3=$BQ$3,$G39+BH39,IF(VLOOKUP($D39,'LGE Retirements'!$A$4:$C$49,3,FALSE)='LGE Meters Schedule'!CL$3,'LGE Meters Schedule'!CK39+BH39-$F39,SUM(CK39,BH39)))</f>
        <v>-2510.8453820128416</v>
      </c>
      <c r="CM39" s="6">
        <f>IF(CM$3=$BQ$3,$G39+BI39,IF(VLOOKUP($D39,'LGE Retirements'!$A$4:$C$49,3,FALSE)='LGE Meters Schedule'!CM$3,'LGE Meters Schedule'!CL39+BI39-$F39,SUM(CL39,BI39)))</f>
        <v>-2510.8453820128416</v>
      </c>
      <c r="CN39" s="6">
        <f>IF(CN$3=$BQ$3,$G39+BJ39,IF(VLOOKUP($D39,'LGE Retirements'!$A$4:$C$49,3,FALSE)='LGE Meters Schedule'!CN$3,'LGE Meters Schedule'!CM39+BJ39-$F39,SUM(CM39,BJ39)))</f>
        <v>-2510.8453820128416</v>
      </c>
      <c r="CO39" s="6">
        <f>IF(CO$3=$BQ$3,$G39+BK39,IF(VLOOKUP($D39,'LGE Retirements'!$A$4:$C$49,3,FALSE)='LGE Meters Schedule'!CO$3,'LGE Meters Schedule'!CN39+BK39-$F39,SUM(CN39,BK39)))</f>
        <v>-2510.8453820128416</v>
      </c>
      <c r="CP39" s="6">
        <f>IF(CP$3=$BQ$3,$G39+BL39,IF(VLOOKUP($D39,'LGE Retirements'!$A$4:$C$49,3,FALSE)='LGE Meters Schedule'!CP$3,'LGE Meters Schedule'!CO39+BL39-$F39,SUM(CO39,BL39)))</f>
        <v>-2510.8453820128416</v>
      </c>
      <c r="CQ39" s="6">
        <f>IF(CQ$3=$BQ$3,$G39+BM39,IF(VLOOKUP($D39,'LGE Retirements'!$A$4:$C$49,3,FALSE)='LGE Meters Schedule'!CQ$3,'LGE Meters Schedule'!CP39+BM39-$F39,SUM(CP39,BM39)))</f>
        <v>-2510.8453820128416</v>
      </c>
      <c r="CR39" s="6">
        <f>IF(CR$3=$BQ$3,$G39+BN39,IF(VLOOKUP($D39,'LGE Retirements'!$A$4:$C$49,3,FALSE)='LGE Meters Schedule'!CR$3,'LGE Meters Schedule'!CQ39+BN39-$F39,SUM(CQ39,BN39)))</f>
        <v>-2510.8453820128416</v>
      </c>
      <c r="CS39" s="6">
        <f>IF(CS$3=$BQ$3,$G39+BO39,IF(VLOOKUP($D39,'LGE Retirements'!$A$4:$C$49,3,FALSE)='LGE Meters Schedule'!CS$3,'LGE Meters Schedule'!CR39+BO39-$F39,SUM(CR39,BO39)))</f>
        <v>-2510.8453820128416</v>
      </c>
      <c r="CT39" s="6">
        <f>IF(CT$3=$BQ$3,$G39,IF(VLOOKUP($D39,'LGE Retirements'!$A$4:$C$49,3,FALSE)='LGE Meters Schedule'!CT$3,'LGE Meters Schedule'!CS39-$F39,SUM(CS39)))</f>
        <v>-2510.8453820128416</v>
      </c>
      <c r="CU39" s="6">
        <f>IF(CU$3=$BQ$3,$G39,IF(VLOOKUP($D39,'LGE Retirements'!$A$4:$C$49,3,FALSE)='LGE Meters Schedule'!CU$3,'LGE Meters Schedule'!CT39-$F39,SUM(CT39)))</f>
        <v>-2510.8453820128416</v>
      </c>
      <c r="CV39" s="6">
        <f>IF(CV$3=$BQ$3,$G39,IF(VLOOKUP($D39,'LGE Retirements'!$A$4:$C$49,3,FALSE)='LGE Meters Schedule'!CV$3,'LGE Meters Schedule'!CU39-$F39,SUM(CU39)))</f>
        <v>-2510.8453820128416</v>
      </c>
      <c r="CW39" s="6">
        <f>IF(CW$3=$BQ$3,$G39,IF(VLOOKUP($D39,'LGE Retirements'!$A$4:$C$49,3,FALSE)='LGE Meters Schedule'!CW$3,'LGE Meters Schedule'!CV39-$F39,SUM(CV39)))</f>
        <v>-2510.8453820128416</v>
      </c>
      <c r="CX39" s="6">
        <f>IF(CX$3=$BQ$3,$G39,IF(VLOOKUP($D39,'LGE Retirements'!$A$4:$C$49,3,FALSE)='LGE Meters Schedule'!CX$3,'LGE Meters Schedule'!CW39-$F39,SUM(CW39)))</f>
        <v>-2510.8453820128416</v>
      </c>
      <c r="CY39" s="6">
        <f>IF(CY$3=$BQ$3,$G39,IF(VLOOKUP($D39,'LGE Retirements'!$A$4:$C$49,3,FALSE)='LGE Meters Schedule'!CY$3,'LGE Meters Schedule'!CX39-$F39,SUM(CX39)))</f>
        <v>-2510.8453820128416</v>
      </c>
      <c r="CZ39" s="6">
        <f>IF(CZ$3=$BQ$3,$G39,IF(VLOOKUP($D39,'LGE Retirements'!$A$4:$C$49,3,FALSE)='LGE Meters Schedule'!CZ$3,'LGE Meters Schedule'!CY39-$F39,SUM(CY39)))</f>
        <v>-2510.8453820128416</v>
      </c>
      <c r="DA39" s="6">
        <f>IF(DA$3=$BQ$3,$G39,IF(VLOOKUP($D39,'LGE Retirements'!$A$4:$C$49,3,FALSE)='LGE Meters Schedule'!DA$3,'LGE Meters Schedule'!CZ39-$F39,SUM(CZ39)))</f>
        <v>-2510.8453820128416</v>
      </c>
      <c r="DB39" s="6">
        <f>IF(DB$3=$BQ$3,$G39,IF(VLOOKUP($D39,'LGE Retirements'!$A$4:$C$49,3,FALSE)='LGE Meters Schedule'!DB$3,'LGE Meters Schedule'!DA39-$F39,SUM(DA39)))</f>
        <v>-2510.8453820128416</v>
      </c>
      <c r="DC39" s="6">
        <f>IF(DC$3=$BQ$3,$G39,IF(VLOOKUP($D39,'LGE Retirements'!$A$4:$C$49,3,FALSE)='LGE Meters Schedule'!DC$3,'LGE Meters Schedule'!DB39-$F39,SUM(DB39)))</f>
        <v>-2510.8453820128416</v>
      </c>
      <c r="DD39" s="6">
        <f>IF(DD$3=$BQ$3,$G39,IF(VLOOKUP($D39,'LGE Retirements'!$A$4:$C$49,3,FALSE)='LGE Meters Schedule'!DD$3,'LGE Meters Schedule'!DC39-$F39,SUM(DC39)))</f>
        <v>-2510.8453820128416</v>
      </c>
      <c r="DE39" s="6">
        <f>IF(DE$3=$BQ$3,$G39,IF(VLOOKUP($D39,'LGE Retirements'!$A$4:$C$49,3,FALSE)='LGE Meters Schedule'!DE$3,'LGE Meters Schedule'!DD39-$F39,SUM(DD39)))</f>
        <v>-2510.8453820128416</v>
      </c>
      <c r="DG39" s="8">
        <f t="shared" si="42"/>
        <v>3094.3812137125333</v>
      </c>
      <c r="DH39" s="8">
        <f t="shared" si="43"/>
        <v>3060.3760130458668</v>
      </c>
      <c r="DI39" s="8">
        <f t="shared" si="44"/>
        <v>3026.3708123792003</v>
      </c>
      <c r="DJ39" s="8">
        <f t="shared" si="45"/>
        <v>2992.3656117125338</v>
      </c>
      <c r="DK39" s="8">
        <f t="shared" si="46"/>
        <v>2958.3604110458673</v>
      </c>
      <c r="DL39" s="8">
        <f t="shared" si="47"/>
        <v>2924.3552103792008</v>
      </c>
      <c r="DM39" s="8">
        <f t="shared" si="48"/>
        <v>2890.3500097125343</v>
      </c>
      <c r="DN39" s="8">
        <f t="shared" si="49"/>
        <v>2856.3448090458678</v>
      </c>
      <c r="DO39" s="8">
        <f t="shared" si="50"/>
        <v>2822.3396083792013</v>
      </c>
      <c r="DP39" s="8">
        <f t="shared" si="51"/>
        <v>2788.3344077125348</v>
      </c>
      <c r="DQ39" s="8">
        <f t="shared" si="52"/>
        <v>2754.3292070458683</v>
      </c>
      <c r="DR39" s="8">
        <f t="shared" si="53"/>
        <v>2721.8646970414648</v>
      </c>
      <c r="DS39" s="8">
        <f t="shared" si="54"/>
        <v>2689.4001870370612</v>
      </c>
      <c r="DT39" s="8">
        <f t="shared" si="55"/>
        <v>2656.9356770326576</v>
      </c>
      <c r="DU39" s="8">
        <f t="shared" si="56"/>
        <v>2624.4711670282541</v>
      </c>
      <c r="DV39" s="8">
        <f t="shared" si="57"/>
        <v>2592.0066570238505</v>
      </c>
      <c r="DW39" s="8">
        <f t="shared" si="58"/>
        <v>2559.5421470194469</v>
      </c>
      <c r="DX39" s="8">
        <f t="shared" si="59"/>
        <v>2527.0776370150434</v>
      </c>
      <c r="DY39" s="8">
        <f t="shared" si="60"/>
        <v>2510.8453820128416</v>
      </c>
      <c r="DZ39" s="8">
        <f t="shared" si="61"/>
        <v>2510.8453820128416</v>
      </c>
      <c r="EA39" s="8">
        <f t="shared" si="62"/>
        <v>2510.8453820128416</v>
      </c>
      <c r="EB39" s="8">
        <f t="shared" si="63"/>
        <v>2510.8453820128416</v>
      </c>
      <c r="EC39" s="8">
        <f t="shared" si="64"/>
        <v>2510.8453820128416</v>
      </c>
      <c r="ED39" s="8">
        <f t="shared" si="65"/>
        <v>2510.8453820128416</v>
      </c>
      <c r="EE39" s="8">
        <f t="shared" si="66"/>
        <v>2510.8453820128416</v>
      </c>
      <c r="EF39" s="8">
        <f t="shared" si="67"/>
        <v>2510.8453820128416</v>
      </c>
      <c r="EG39" s="8">
        <f t="shared" si="68"/>
        <v>2510.8453820128416</v>
      </c>
      <c r="EH39" s="8">
        <f t="shared" si="69"/>
        <v>2510.8453820128416</v>
      </c>
      <c r="EI39" s="8">
        <f t="shared" si="70"/>
        <v>2510.8453820128416</v>
      </c>
      <c r="EJ39" s="8">
        <f t="shared" si="30"/>
        <v>2510.8453820128416</v>
      </c>
      <c r="EK39" s="8">
        <f t="shared" si="31"/>
        <v>2510.8453820128416</v>
      </c>
      <c r="EL39" s="8">
        <f t="shared" si="32"/>
        <v>2510.8453820128416</v>
      </c>
      <c r="EM39" s="8">
        <f t="shared" si="33"/>
        <v>2510.8453820128416</v>
      </c>
      <c r="EN39" s="8">
        <f t="shared" si="34"/>
        <v>2510.8453820128416</v>
      </c>
      <c r="EO39" s="8">
        <f t="shared" si="35"/>
        <v>2510.8453820128416</v>
      </c>
      <c r="EP39" s="8">
        <f t="shared" si="36"/>
        <v>2510.8453820128416</v>
      </c>
      <c r="EQ39" s="8">
        <f t="shared" si="37"/>
        <v>2510.8453820128416</v>
      </c>
      <c r="ER39" s="8">
        <f t="shared" si="38"/>
        <v>2510.8453820128416</v>
      </c>
      <c r="ES39" s="8">
        <f t="shared" si="39"/>
        <v>2510.8453820128416</v>
      </c>
      <c r="ET39" s="8">
        <f t="shared" si="40"/>
        <v>2510.8453820128416</v>
      </c>
      <c r="EU39" s="8">
        <f t="shared" si="41"/>
        <v>2510.8453820128416</v>
      </c>
    </row>
    <row r="40" spans="1:151" x14ac:dyDescent="0.25">
      <c r="A40" s="4" t="s">
        <v>33</v>
      </c>
      <c r="B40" s="4" t="s">
        <v>2</v>
      </c>
      <c r="C40" s="4" t="s">
        <v>4</v>
      </c>
      <c r="D40" s="7">
        <v>1991</v>
      </c>
      <c r="E40" s="24">
        <f>IFERROR(VLOOKUP(D40,'LGE Retirements'!$A$4:$C$49,3,FALSE),"N/A")</f>
        <v>43132</v>
      </c>
      <c r="F40" s="5">
        <v>650308.72</v>
      </c>
      <c r="G40" s="5">
        <v>492377.03985058202</v>
      </c>
      <c r="H40" s="5"/>
      <c r="I40" s="6">
        <f>IF(I$3=$I$3,F40,IF(VLOOKUP($D40,'LGE Retirements'!$A$4:$C$49,3,FALSE)='LGE Meters Schedule'!I$3,'LGE Meters Schedule'!G40-'LGE Meters Schedule'!$F40,G40))</f>
        <v>650308.72</v>
      </c>
      <c r="J40" s="6">
        <f>IF(J$3=$I$3,G40,IF(VLOOKUP($D40,'LGE Retirements'!$A$4:$C$49,3,FALSE)='LGE Meters Schedule'!J$3,'LGE Meters Schedule'!I40-'LGE Meters Schedule'!$F40,I40))</f>
        <v>650308.72</v>
      </c>
      <c r="K40" s="6">
        <f>IF(K$3=$I$3,I40,IF(VLOOKUP($D40,'LGE Retirements'!$A$4:$C$49,3,FALSE)='LGE Meters Schedule'!K$3,'LGE Meters Schedule'!J40-'LGE Meters Schedule'!$F40,J40))</f>
        <v>650308.72</v>
      </c>
      <c r="L40" s="6">
        <f>IF(L$3=$I$3,J40,IF(VLOOKUP($D40,'LGE Retirements'!$A$4:$C$49,3,FALSE)='LGE Meters Schedule'!L$3,'LGE Meters Schedule'!K40-'LGE Meters Schedule'!$F40,K40))</f>
        <v>650308.72</v>
      </c>
      <c r="M40" s="6">
        <f>IF(M$3=$I$3,K40,IF(VLOOKUP($D40,'LGE Retirements'!$A$4:$C$49,3,FALSE)='LGE Meters Schedule'!M$3,'LGE Meters Schedule'!L40-'LGE Meters Schedule'!$F40,L40))</f>
        <v>650308.72</v>
      </c>
      <c r="N40" s="6">
        <f>IF(N$3=$I$3,L40,IF(VLOOKUP($D40,'LGE Retirements'!$A$4:$C$49,3,FALSE)='LGE Meters Schedule'!N$3,'LGE Meters Schedule'!M40-'LGE Meters Schedule'!$F40,M40))</f>
        <v>650308.72</v>
      </c>
      <c r="O40" s="6">
        <f>IF(O$3=$I$3,M40,IF(VLOOKUP($D40,'LGE Retirements'!$A$4:$C$49,3,FALSE)='LGE Meters Schedule'!O$3,'LGE Meters Schedule'!N40-'LGE Meters Schedule'!$F40,N40))</f>
        <v>650308.72</v>
      </c>
      <c r="P40" s="6">
        <f>IF(P$3=$I$3,N40,IF(VLOOKUP($D40,'LGE Retirements'!$A$4:$C$49,3,FALSE)='LGE Meters Schedule'!P$3,'LGE Meters Schedule'!O40-'LGE Meters Schedule'!$F40,O40))</f>
        <v>650308.72</v>
      </c>
      <c r="Q40" s="6">
        <f>IF(Q$3=$I$3,O40,IF(VLOOKUP($D40,'LGE Retirements'!$A$4:$C$49,3,FALSE)='LGE Meters Schedule'!Q$3,'LGE Meters Schedule'!P40-'LGE Meters Schedule'!$F40,P40))</f>
        <v>650308.72</v>
      </c>
      <c r="R40" s="6">
        <f>IF(R$3=$I$3,P40,IF(VLOOKUP($D40,'LGE Retirements'!$A$4:$C$49,3,FALSE)='LGE Meters Schedule'!R$3,'LGE Meters Schedule'!Q40-'LGE Meters Schedule'!$F40,Q40))</f>
        <v>650308.72</v>
      </c>
      <c r="S40" s="6">
        <f>IF(S$3=$I$3,Q40,IF(VLOOKUP($D40,'LGE Retirements'!$A$4:$C$49,3,FALSE)='LGE Meters Schedule'!S$3,'LGE Meters Schedule'!R40-'LGE Meters Schedule'!$F40,R40))</f>
        <v>650308.72</v>
      </c>
      <c r="T40" s="6">
        <f>IF(T$3=$I$3,R40,IF(VLOOKUP($D40,'LGE Retirements'!$A$4:$C$49,3,FALSE)='LGE Meters Schedule'!T$3,'LGE Meters Schedule'!S40-'LGE Meters Schedule'!$F40,S40))</f>
        <v>650308.72</v>
      </c>
      <c r="U40" s="6">
        <f>IF(U$3=$I$3,S40,IF(VLOOKUP($D40,'LGE Retirements'!$A$4:$C$49,3,FALSE)='LGE Meters Schedule'!U$3,'LGE Meters Schedule'!T40-'LGE Meters Schedule'!$F40,T40))</f>
        <v>650308.72</v>
      </c>
      <c r="V40" s="6">
        <f>IF(V$3=$I$3,T40,IF(VLOOKUP($D40,'LGE Retirements'!$A$4:$C$49,3,FALSE)='LGE Meters Schedule'!V$3,'LGE Meters Schedule'!U40-'LGE Meters Schedule'!$F40,U40))</f>
        <v>650308.72</v>
      </c>
      <c r="W40" s="6">
        <f>IF(W$3=$I$3,U40,IF(VLOOKUP($D40,'LGE Retirements'!$A$4:$C$49,3,FALSE)='LGE Meters Schedule'!W$3,'LGE Meters Schedule'!V40-'LGE Meters Schedule'!$F40,V40))</f>
        <v>650308.72</v>
      </c>
      <c r="X40" s="6">
        <f>IF(X$3=$I$3,V40,IF(VLOOKUP($D40,'LGE Retirements'!$A$4:$C$49,3,FALSE)='LGE Meters Schedule'!X$3,'LGE Meters Schedule'!W40-'LGE Meters Schedule'!$F40,W40))</f>
        <v>650308.72</v>
      </c>
      <c r="Y40" s="6">
        <f>IF(Y$3=$I$3,W40,IF(VLOOKUP($D40,'LGE Retirements'!$A$4:$C$49,3,FALSE)='LGE Meters Schedule'!Y$3,'LGE Meters Schedule'!X40-'LGE Meters Schedule'!$F40,X40))</f>
        <v>650308.72</v>
      </c>
      <c r="Z40" s="6">
        <f>IF(Z$3=$I$3,X40,IF(VLOOKUP($D40,'LGE Retirements'!$A$4:$C$49,3,FALSE)='LGE Meters Schedule'!Z$3,'LGE Meters Schedule'!Y40-'LGE Meters Schedule'!$F40,Y40))</f>
        <v>650308.72</v>
      </c>
      <c r="AA40" s="6">
        <f>IF(AA$3=$I$3,Y40,IF(VLOOKUP($D40,'LGE Retirements'!$A$4:$C$49,3,FALSE)='LGE Meters Schedule'!AA$3,'LGE Meters Schedule'!Z40-'LGE Meters Schedule'!$F40,Z40))</f>
        <v>0</v>
      </c>
      <c r="AB40" s="6">
        <f>IF(AB$3=$I$3,Z40,IF(VLOOKUP($D40,'LGE Retirements'!$A$4:$C$49,3,FALSE)='LGE Meters Schedule'!AB$3,'LGE Meters Schedule'!AA40-'LGE Meters Schedule'!$F40,AA40))</f>
        <v>0</v>
      </c>
      <c r="AC40" s="6">
        <f>IF(AC$3=$I$3,AA40,IF(VLOOKUP($D40,'LGE Retirements'!$A$4:$C$49,3,FALSE)='LGE Meters Schedule'!AC$3,'LGE Meters Schedule'!AB40-'LGE Meters Schedule'!$F40,AB40))</f>
        <v>0</v>
      </c>
      <c r="AD40" s="6">
        <f>IF(AD$3=$I$3,AB40,IF(VLOOKUP($D40,'LGE Retirements'!$A$4:$C$49,3,FALSE)='LGE Meters Schedule'!AD$3,'LGE Meters Schedule'!AC40-'LGE Meters Schedule'!$F40,AC40))</f>
        <v>0</v>
      </c>
      <c r="AE40" s="6">
        <f>IF(AE$3=$I$3,AC40,IF(VLOOKUP($D40,'LGE Retirements'!$A$4:$C$49,3,FALSE)='LGE Meters Schedule'!AE$3,'LGE Meters Schedule'!AD40-'LGE Meters Schedule'!$F40,AD40))</f>
        <v>0</v>
      </c>
      <c r="AF40" s="6">
        <f>IF(AF$3=$I$3,AD40,IF(VLOOKUP($D40,'LGE Retirements'!$A$4:$C$49,3,FALSE)='LGE Meters Schedule'!AF$3,'LGE Meters Schedule'!AE40-'LGE Meters Schedule'!$F40,AE40))</f>
        <v>0</v>
      </c>
      <c r="AG40" s="6">
        <f>IF(AG$3=$I$3,AE40,IF(VLOOKUP($D40,'LGE Retirements'!$A$4:$C$49,3,FALSE)='LGE Meters Schedule'!AG$3,'LGE Meters Schedule'!AF40-'LGE Meters Schedule'!$F40,AF40))</f>
        <v>0</v>
      </c>
      <c r="AH40" s="6">
        <f>IF(AH$3=$I$3,AF40,IF(VLOOKUP($D40,'LGE Retirements'!$A$4:$C$49,3,FALSE)='LGE Meters Schedule'!AH$3,'LGE Meters Schedule'!AG40-'LGE Meters Schedule'!$F40,AG40))</f>
        <v>0</v>
      </c>
      <c r="AI40" s="6">
        <f>IF(AI$3=$I$3,AG40,IF(VLOOKUP($D40,'LGE Retirements'!$A$4:$C$49,3,FALSE)='LGE Meters Schedule'!AI$3,'LGE Meters Schedule'!AH40-'LGE Meters Schedule'!$F40,AH40))</f>
        <v>0</v>
      </c>
      <c r="AJ40" s="6">
        <f>IF(AJ$3=$I$3,AH40,IF(VLOOKUP($D40,'LGE Retirements'!$A$4:$C$49,3,FALSE)='LGE Meters Schedule'!AJ$3,'LGE Meters Schedule'!AI40-'LGE Meters Schedule'!$F40,AI40))</f>
        <v>0</v>
      </c>
      <c r="AK40" s="6">
        <f>IF(AK$3=$I$3,AI40,IF(VLOOKUP($D40,'LGE Retirements'!$A$4:$C$49,3,FALSE)='LGE Meters Schedule'!AK$3,'LGE Meters Schedule'!AJ40-'LGE Meters Schedule'!$F40,AJ40))</f>
        <v>0</v>
      </c>
      <c r="AL40" s="6"/>
      <c r="AM40" s="21">
        <f>IF(AM$3&lt;'Depr. Rate'!$B$1,('Depr. Rate'!$B$3*'LGE Meters Schedule'!I40)/12,IF(I40=0,H40/2*'Depr. Rate'!$C$3/12,('Depr. Rate'!$C$3*'LGE Meters Schedule'!I40)/12))</f>
        <v>1582.4178853333333</v>
      </c>
      <c r="AN40" s="21">
        <f>IF(AN$3&lt;'Depr. Rate'!$B$1,('Depr. Rate'!$B$3*'LGE Meters Schedule'!J40)/12,IF(J40=0,I40/2*'Depr. Rate'!$C$3/12,('Depr. Rate'!$C$3*'LGE Meters Schedule'!J40)/12))</f>
        <v>1582.4178853333333</v>
      </c>
      <c r="AO40" s="21">
        <f>IF(AO$3&lt;'Depr. Rate'!$B$1,('Depr. Rate'!$B$3*'LGE Meters Schedule'!K40)/12,IF(K40=0,J40/2*'Depr. Rate'!$C$3/12,('Depr. Rate'!$C$3*'LGE Meters Schedule'!K40)/12))</f>
        <v>1582.4178853333333</v>
      </c>
      <c r="AP40" s="21">
        <f>IF(AP$3&lt;'Depr. Rate'!$B$1,('Depr. Rate'!$B$3*'LGE Meters Schedule'!L40)/12,IF(L40=0,K40/2*'Depr. Rate'!$C$3/12,('Depr. Rate'!$C$3*'LGE Meters Schedule'!L40)/12))</f>
        <v>1582.4178853333333</v>
      </c>
      <c r="AQ40" s="21">
        <f>IF(AQ$3&lt;'Depr. Rate'!$B$1,('Depr. Rate'!$B$3*'LGE Meters Schedule'!M40)/12,IF(M40=0,L40/2*'Depr. Rate'!$C$3/12,('Depr. Rate'!$C$3*'LGE Meters Schedule'!M40)/12))</f>
        <v>1582.4178853333333</v>
      </c>
      <c r="AR40" s="21">
        <f>IF(AR$3&lt;'Depr. Rate'!$B$1,('Depr. Rate'!$B$3*'LGE Meters Schedule'!N40)/12,IF(N40=0,M40/2*'Depr. Rate'!$C$3/12,('Depr. Rate'!$C$3*'LGE Meters Schedule'!N40)/12))</f>
        <v>1582.4178853333333</v>
      </c>
      <c r="AS40" s="21">
        <f>IF(AS$3&lt;'Depr. Rate'!$B$1,('Depr. Rate'!$B$3*'LGE Meters Schedule'!O40)/12,IF(O40=0,N40/2*'Depr. Rate'!$C$3/12,('Depr. Rate'!$C$3*'LGE Meters Schedule'!O40)/12))</f>
        <v>1582.4178853333333</v>
      </c>
      <c r="AT40" s="21">
        <f>IF(AT$3&lt;'Depr. Rate'!$B$1,('Depr. Rate'!$B$3*'LGE Meters Schedule'!P40)/12,IF(P40=0,O40/2*'Depr. Rate'!$C$3/12,('Depr. Rate'!$C$3*'LGE Meters Schedule'!P40)/12))</f>
        <v>1582.4178853333333</v>
      </c>
      <c r="AU40" s="21">
        <f>IF(AU$3&lt;'Depr. Rate'!$B$1,('Depr. Rate'!$B$3*'LGE Meters Schedule'!Q40)/12,IF(Q40=0,P40/2*'Depr. Rate'!$C$3/12,('Depr. Rate'!$C$3*'LGE Meters Schedule'!Q40)/12))</f>
        <v>1582.4178853333333</v>
      </c>
      <c r="AV40" s="21">
        <f>IF(AV$3&lt;'Depr. Rate'!$B$1,('Depr. Rate'!$B$3*'LGE Meters Schedule'!R40)/12,IF(R40=0,Q40/2*'Depr. Rate'!$C$3/12,('Depr. Rate'!$C$3*'LGE Meters Schedule'!R40)/12))</f>
        <v>1582.4178853333333</v>
      </c>
      <c r="AW40" s="21">
        <f>IF(AW$3&lt;'Depr. Rate'!$B$1,('Depr. Rate'!$B$3*'LGE Meters Schedule'!S40)/12,IF(S40=0,R40/2*'Depr. Rate'!$C$3/12,('Depr. Rate'!$C$3*'LGE Meters Schedule'!S40)/12))</f>
        <v>1582.4178853333333</v>
      </c>
      <c r="AX40" s="21">
        <f>IF(AX$3&lt;'Depr. Rate'!$B$1,('Depr. Rate'!$B$3*'LGE Meters Schedule'!T40)/12,IF(T40=0,S40/2*'Depr. Rate'!$C$3/12,('Depr. Rate'!$C$3*'LGE Meters Schedule'!T40)/12))</f>
        <v>1510.7224854552389</v>
      </c>
      <c r="AY40" s="21">
        <f>IF(AY$3&lt;'Depr. Rate'!$B$1,('Depr. Rate'!$B$3*'LGE Meters Schedule'!U40)/12,IF(U40=0,T40/2*'Depr. Rate'!$C$3/12,('Depr. Rate'!$C$3*'LGE Meters Schedule'!U40)/12))</f>
        <v>1510.7224854552389</v>
      </c>
      <c r="AZ40" s="21">
        <f>IF(AZ$3&lt;'Depr. Rate'!$B$1,('Depr. Rate'!$B$3*'LGE Meters Schedule'!V40)/12,IF(V40=0,U40/2*'Depr. Rate'!$C$3/12,('Depr. Rate'!$C$3*'LGE Meters Schedule'!V40)/12))</f>
        <v>1510.7224854552389</v>
      </c>
      <c r="BA40" s="21">
        <f>IF(BA$3&lt;'Depr. Rate'!$B$1,('Depr. Rate'!$B$3*'LGE Meters Schedule'!W40)/12,IF(W40=0,V40/2*'Depr. Rate'!$C$3/12,('Depr. Rate'!$C$3*'LGE Meters Schedule'!W40)/12))</f>
        <v>1510.7224854552389</v>
      </c>
      <c r="BB40" s="21">
        <f>IF(BB$3&lt;'Depr. Rate'!$B$1,('Depr. Rate'!$B$3*'LGE Meters Schedule'!X40)/12,IF(X40=0,W40/2*'Depr. Rate'!$C$3/12,('Depr. Rate'!$C$3*'LGE Meters Schedule'!X40)/12))</f>
        <v>1510.7224854552389</v>
      </c>
      <c r="BC40" s="21">
        <f>IF(BC$3&lt;'Depr. Rate'!$B$1,('Depr. Rate'!$B$3*'LGE Meters Schedule'!Y40)/12,IF(Y40=0,X40/2*'Depr. Rate'!$C$3/12,('Depr. Rate'!$C$3*'LGE Meters Schedule'!Y40)/12))</f>
        <v>1510.7224854552389</v>
      </c>
      <c r="BD40" s="21">
        <f>IF(BD$3&lt;'Depr. Rate'!$B$1,('Depr. Rate'!$B$3*'LGE Meters Schedule'!Z40)/12,IF(Z40=0,Y40/2*'Depr. Rate'!$C$3/12,('Depr. Rate'!$C$3*'LGE Meters Schedule'!Z40)/12))</f>
        <v>1510.7224854552389</v>
      </c>
      <c r="BE40" s="21">
        <f>IF(BE$3&lt;'Depr. Rate'!$B$1,('Depr. Rate'!$B$3*'LGE Meters Schedule'!AA40)/12,IF(AA40=0,Z40/2*'Depr. Rate'!$C$3/12,('Depr. Rate'!$C$3*'LGE Meters Schedule'!AA40)/12))</f>
        <v>755.36124272761947</v>
      </c>
      <c r="BF40" s="21">
        <f>IF(BF$3&lt;'Depr. Rate'!$B$1,('Depr. Rate'!$B$3*'LGE Meters Schedule'!AB40)/12,IF(AB40=0,AA40/2*'Depr. Rate'!$C$3/12,('Depr. Rate'!$C$3*'LGE Meters Schedule'!AB40)/12))</f>
        <v>0</v>
      </c>
      <c r="BG40" s="21">
        <f>IF(BG$3&lt;'Depr. Rate'!$B$1,('Depr. Rate'!$B$3*'LGE Meters Schedule'!AC40)/12,IF(AC40=0,AB40/2*'Depr. Rate'!$C$3/12,('Depr. Rate'!$C$3*'LGE Meters Schedule'!AC40)/12))</f>
        <v>0</v>
      </c>
      <c r="BH40" s="21">
        <f>IF(BH$3&lt;'Depr. Rate'!$B$1,('Depr. Rate'!$B$3*'LGE Meters Schedule'!AD40)/12,IF(AD40=0,AC40/2*'Depr. Rate'!$C$3/12,('Depr. Rate'!$C$3*'LGE Meters Schedule'!AD40)/12))</f>
        <v>0</v>
      </c>
      <c r="BI40" s="21">
        <f>IF(BI$3&lt;'Depr. Rate'!$B$1,('Depr. Rate'!$B$3*'LGE Meters Schedule'!AE40)/12,IF(AE40=0,AD40/2*'Depr. Rate'!$C$3/12,('Depr. Rate'!$C$3*'LGE Meters Schedule'!AE40)/12))</f>
        <v>0</v>
      </c>
      <c r="BJ40" s="21">
        <f>IF(BJ$3&lt;'Depr. Rate'!$B$1,('Depr. Rate'!$B$3*'LGE Meters Schedule'!AF40)/12,IF(AF40=0,AE40/2*'Depr. Rate'!$C$3/12,('Depr. Rate'!$C$3*'LGE Meters Schedule'!AF40)/12))</f>
        <v>0</v>
      </c>
      <c r="BK40" s="21">
        <f>IF(BK$3&lt;'Depr. Rate'!$B$1,('Depr. Rate'!$B$3*'LGE Meters Schedule'!AG40)/12,IF(AG40=0,AF40/2*'Depr. Rate'!$C$3/12,('Depr. Rate'!$C$3*'LGE Meters Schedule'!AG40)/12))</f>
        <v>0</v>
      </c>
      <c r="BL40" s="21">
        <f>IF(BL$3&lt;'Depr. Rate'!$B$1,('Depr. Rate'!$B$3*'LGE Meters Schedule'!AH40)/12,IF(AH40=0,AG40/2*'Depr. Rate'!$C$3/12,('Depr. Rate'!$C$3*'LGE Meters Schedule'!AH40)/12))</f>
        <v>0</v>
      </c>
      <c r="BM40" s="21">
        <f>IF(BM$3&lt;'Depr. Rate'!$B$1,('Depr. Rate'!$B$3*'LGE Meters Schedule'!AI40)/12,IF(AI40=0,AH40/2*'Depr. Rate'!$C$3/12,('Depr. Rate'!$C$3*'LGE Meters Schedule'!AI40)/12))</f>
        <v>0</v>
      </c>
      <c r="BN40" s="21">
        <f>IF(BN$3&lt;'Depr. Rate'!$B$1,('Depr. Rate'!$B$3*'LGE Meters Schedule'!AJ40)/12,IF(AJ40=0,AI40/2*'Depr. Rate'!$C$3/12,('Depr. Rate'!$C$3*'LGE Meters Schedule'!AJ40)/12))</f>
        <v>0</v>
      </c>
      <c r="BO40" s="21">
        <f>IF(BO$3&lt;'Depr. Rate'!$B$1,('Depr. Rate'!$B$3*'LGE Meters Schedule'!AK40)/12,IF(AK40=0,AJ40/2*'Depr. Rate'!$C$3/12,('Depr. Rate'!$C$3*'LGE Meters Schedule'!AK40)/12))</f>
        <v>0</v>
      </c>
      <c r="BQ40" s="6">
        <f>IF(BQ$3=$BQ$3,$G40+AM40,IF(VLOOKUP($D40,'LGE Retirements'!$A$4:$C$49,3,FALSE)='LGE Meters Schedule'!BQ$3,'LGE Meters Schedule'!BP40+AM40-$F40,SUM(BP40,AM40)))</f>
        <v>493959.45773591538</v>
      </c>
      <c r="BR40" s="6">
        <f>IF(BR$3=$BQ$3,$G40+AN40,IF(VLOOKUP($D40,'LGE Retirements'!$A$4:$C$49,3,FALSE)='LGE Meters Schedule'!BR$3,'LGE Meters Schedule'!BQ40+AN40-$F40,SUM(BQ40,AN40)))</f>
        <v>495541.87562124874</v>
      </c>
      <c r="BS40" s="6">
        <f>IF(BS$3=$BQ$3,$G40+AO40,IF(VLOOKUP($D40,'LGE Retirements'!$A$4:$C$49,3,FALSE)='LGE Meters Schedule'!BS$3,'LGE Meters Schedule'!BR40+AO40-$F40,SUM(BR40,AO40)))</f>
        <v>497124.29350658209</v>
      </c>
      <c r="BT40" s="6">
        <f>IF(BT$3=$BQ$3,$G40+AP40,IF(VLOOKUP($D40,'LGE Retirements'!$A$4:$C$49,3,FALSE)='LGE Meters Schedule'!BT$3,'LGE Meters Schedule'!BS40+AP40-$F40,SUM(BS40,AP40)))</f>
        <v>498706.71139191545</v>
      </c>
      <c r="BU40" s="6">
        <f>IF(BU$3=$BQ$3,$G40+AQ40,IF(VLOOKUP($D40,'LGE Retirements'!$A$4:$C$49,3,FALSE)='LGE Meters Schedule'!BU$3,'LGE Meters Schedule'!BT40+AQ40-$F40,SUM(BT40,AQ40)))</f>
        <v>500289.12927724881</v>
      </c>
      <c r="BV40" s="6">
        <f>IF(BV$3=$BQ$3,$G40+AR40,IF(VLOOKUP($D40,'LGE Retirements'!$A$4:$C$49,3,FALSE)='LGE Meters Schedule'!BV$3,'LGE Meters Schedule'!BU40+AR40-$F40,SUM(BU40,AR40)))</f>
        <v>501871.54716258217</v>
      </c>
      <c r="BW40" s="6">
        <f>IF(BW$3=$BQ$3,$G40+AS40,IF(VLOOKUP($D40,'LGE Retirements'!$A$4:$C$49,3,FALSE)='LGE Meters Schedule'!BW$3,'LGE Meters Schedule'!BV40+AS40-$F40,SUM(BV40,AS40)))</f>
        <v>503453.96504791552</v>
      </c>
      <c r="BX40" s="6">
        <f>IF(BX$3=$BQ$3,$G40+AT40,IF(VLOOKUP($D40,'LGE Retirements'!$A$4:$C$49,3,FALSE)='LGE Meters Schedule'!BX$3,'LGE Meters Schedule'!BW40+AT40-$F40,SUM(BW40,AT40)))</f>
        <v>505036.38293324888</v>
      </c>
      <c r="BY40" s="6">
        <f>IF(BY$3=$BQ$3,$G40+AU40,IF(VLOOKUP($D40,'LGE Retirements'!$A$4:$C$49,3,FALSE)='LGE Meters Schedule'!BY$3,'LGE Meters Schedule'!BX40+AU40-$F40,SUM(BX40,AU40)))</f>
        <v>506618.80081858224</v>
      </c>
      <c r="BZ40" s="6">
        <f>IF(BZ$3=$BQ$3,$G40+AV40,IF(VLOOKUP($D40,'LGE Retirements'!$A$4:$C$49,3,FALSE)='LGE Meters Schedule'!BZ$3,'LGE Meters Schedule'!BY40+AV40-$F40,SUM(BY40,AV40)))</f>
        <v>508201.2187039156</v>
      </c>
      <c r="CA40" s="6">
        <f>IF(CA$3=$BQ$3,$G40+AW40,IF(VLOOKUP($D40,'LGE Retirements'!$A$4:$C$49,3,FALSE)='LGE Meters Schedule'!CA$3,'LGE Meters Schedule'!BZ40+AW40-$F40,SUM(BZ40,AW40)))</f>
        <v>509783.63658924896</v>
      </c>
      <c r="CB40" s="6">
        <f>IF(CB$3=$BQ$3,$G40+AX40,IF(VLOOKUP($D40,'LGE Retirements'!$A$4:$C$49,3,FALSE)='LGE Meters Schedule'!CB$3,'LGE Meters Schedule'!CA40+AX40-$F40,SUM(CA40,AX40)))</f>
        <v>511294.35907470417</v>
      </c>
      <c r="CC40" s="6">
        <f>IF(CC$3=$BQ$3,$G40+AY40,IF(VLOOKUP($D40,'LGE Retirements'!$A$4:$C$49,3,FALSE)='LGE Meters Schedule'!CC$3,'LGE Meters Schedule'!CB40+AY40-$F40,SUM(CB40,AY40)))</f>
        <v>512805.08156015939</v>
      </c>
      <c r="CD40" s="6">
        <f>IF(CD$3=$BQ$3,$G40+AZ40,IF(VLOOKUP($D40,'LGE Retirements'!$A$4:$C$49,3,FALSE)='LGE Meters Schedule'!CD$3,'LGE Meters Schedule'!CC40+AZ40-$F40,SUM(CC40,AZ40)))</f>
        <v>514315.80404561461</v>
      </c>
      <c r="CE40" s="6">
        <f>IF(CE$3=$BQ$3,$G40+BA40,IF(VLOOKUP($D40,'LGE Retirements'!$A$4:$C$49,3,FALSE)='LGE Meters Schedule'!CE$3,'LGE Meters Schedule'!CD40+BA40-$F40,SUM(CD40,BA40)))</f>
        <v>515826.52653106983</v>
      </c>
      <c r="CF40" s="6">
        <f>IF(CF$3=$BQ$3,$G40+BB40,IF(VLOOKUP($D40,'LGE Retirements'!$A$4:$C$49,3,FALSE)='LGE Meters Schedule'!CF$3,'LGE Meters Schedule'!CE40+BB40-$F40,SUM(CE40,BB40)))</f>
        <v>517337.24901652505</v>
      </c>
      <c r="CG40" s="6">
        <f>IF(CG$3=$BQ$3,$G40+BC40,IF(VLOOKUP($D40,'LGE Retirements'!$A$4:$C$49,3,FALSE)='LGE Meters Schedule'!CG$3,'LGE Meters Schedule'!CF40+BC40-$F40,SUM(CF40,BC40)))</f>
        <v>518847.97150198027</v>
      </c>
      <c r="CH40" s="6">
        <f>IF(CH$3=$BQ$3,$G40+BD40,IF(VLOOKUP($D40,'LGE Retirements'!$A$4:$C$49,3,FALSE)='LGE Meters Schedule'!CH$3,'LGE Meters Schedule'!CG40+BD40-$F40,SUM(CG40,BD40)))</f>
        <v>520358.69398743549</v>
      </c>
      <c r="CI40" s="6">
        <f>IF(CI$3=$BQ$3,$G40+BE40,IF(VLOOKUP($D40,'LGE Retirements'!$A$4:$C$49,3,FALSE)='LGE Meters Schedule'!CI$3,'LGE Meters Schedule'!CH40+BE40-$F40,SUM(CH40,BE40)))</f>
        <v>-129194.66476983688</v>
      </c>
      <c r="CJ40" s="6">
        <f>IF(CJ$3=$BQ$3,$G40+BF40,IF(VLOOKUP($D40,'LGE Retirements'!$A$4:$C$49,3,FALSE)='LGE Meters Schedule'!CJ$3,'LGE Meters Schedule'!CI40+BF40-$F40,SUM(CI40,BF40)))</f>
        <v>-129194.66476983688</v>
      </c>
      <c r="CK40" s="6">
        <f>IF(CK$3=$BQ$3,$G40+BG40,IF(VLOOKUP($D40,'LGE Retirements'!$A$4:$C$49,3,FALSE)='LGE Meters Schedule'!CK$3,'LGE Meters Schedule'!CJ40+BG40-$F40,SUM(CJ40,BG40)))</f>
        <v>-129194.66476983688</v>
      </c>
      <c r="CL40" s="6">
        <f>IF(CL$3=$BQ$3,$G40+BH40,IF(VLOOKUP($D40,'LGE Retirements'!$A$4:$C$49,3,FALSE)='LGE Meters Schedule'!CL$3,'LGE Meters Schedule'!CK40+BH40-$F40,SUM(CK40,BH40)))</f>
        <v>-129194.66476983688</v>
      </c>
      <c r="CM40" s="6">
        <f>IF(CM$3=$BQ$3,$G40+BI40,IF(VLOOKUP($D40,'LGE Retirements'!$A$4:$C$49,3,FALSE)='LGE Meters Schedule'!CM$3,'LGE Meters Schedule'!CL40+BI40-$F40,SUM(CL40,BI40)))</f>
        <v>-129194.66476983688</v>
      </c>
      <c r="CN40" s="6">
        <f>IF(CN$3=$BQ$3,$G40+BJ40,IF(VLOOKUP($D40,'LGE Retirements'!$A$4:$C$49,3,FALSE)='LGE Meters Schedule'!CN$3,'LGE Meters Schedule'!CM40+BJ40-$F40,SUM(CM40,BJ40)))</f>
        <v>-129194.66476983688</v>
      </c>
      <c r="CO40" s="6">
        <f>IF(CO$3=$BQ$3,$G40+BK40,IF(VLOOKUP($D40,'LGE Retirements'!$A$4:$C$49,3,FALSE)='LGE Meters Schedule'!CO$3,'LGE Meters Schedule'!CN40+BK40-$F40,SUM(CN40,BK40)))</f>
        <v>-129194.66476983688</v>
      </c>
      <c r="CP40" s="6">
        <f>IF(CP$3=$BQ$3,$G40+BL40,IF(VLOOKUP($D40,'LGE Retirements'!$A$4:$C$49,3,FALSE)='LGE Meters Schedule'!CP$3,'LGE Meters Schedule'!CO40+BL40-$F40,SUM(CO40,BL40)))</f>
        <v>-129194.66476983688</v>
      </c>
      <c r="CQ40" s="6">
        <f>IF(CQ$3=$BQ$3,$G40+BM40,IF(VLOOKUP($D40,'LGE Retirements'!$A$4:$C$49,3,FALSE)='LGE Meters Schedule'!CQ$3,'LGE Meters Schedule'!CP40+BM40-$F40,SUM(CP40,BM40)))</f>
        <v>-129194.66476983688</v>
      </c>
      <c r="CR40" s="6">
        <f>IF(CR$3=$BQ$3,$G40+BN40,IF(VLOOKUP($D40,'LGE Retirements'!$A$4:$C$49,3,FALSE)='LGE Meters Schedule'!CR$3,'LGE Meters Schedule'!CQ40+BN40-$F40,SUM(CQ40,BN40)))</f>
        <v>-129194.66476983688</v>
      </c>
      <c r="CS40" s="6">
        <f>IF(CS$3=$BQ$3,$G40+BO40,IF(VLOOKUP($D40,'LGE Retirements'!$A$4:$C$49,3,FALSE)='LGE Meters Schedule'!CS$3,'LGE Meters Schedule'!CR40+BO40-$F40,SUM(CR40,BO40)))</f>
        <v>-129194.66476983688</v>
      </c>
      <c r="CT40" s="6">
        <f>IF(CT$3=$BQ$3,$G40,IF(VLOOKUP($D40,'LGE Retirements'!$A$4:$C$49,3,FALSE)='LGE Meters Schedule'!CT$3,'LGE Meters Schedule'!CS40-$F40,SUM(CS40)))</f>
        <v>-129194.66476983688</v>
      </c>
      <c r="CU40" s="6">
        <f>IF(CU$3=$BQ$3,$G40,IF(VLOOKUP($D40,'LGE Retirements'!$A$4:$C$49,3,FALSE)='LGE Meters Schedule'!CU$3,'LGE Meters Schedule'!CT40-$F40,SUM(CT40)))</f>
        <v>-129194.66476983688</v>
      </c>
      <c r="CV40" s="6">
        <f>IF(CV$3=$BQ$3,$G40,IF(VLOOKUP($D40,'LGE Retirements'!$A$4:$C$49,3,FALSE)='LGE Meters Schedule'!CV$3,'LGE Meters Schedule'!CU40-$F40,SUM(CU40)))</f>
        <v>-129194.66476983688</v>
      </c>
      <c r="CW40" s="6">
        <f>IF(CW$3=$BQ$3,$G40,IF(VLOOKUP($D40,'LGE Retirements'!$A$4:$C$49,3,FALSE)='LGE Meters Schedule'!CW$3,'LGE Meters Schedule'!CV40-$F40,SUM(CV40)))</f>
        <v>-129194.66476983688</v>
      </c>
      <c r="CX40" s="6">
        <f>IF(CX$3=$BQ$3,$G40,IF(VLOOKUP($D40,'LGE Retirements'!$A$4:$C$49,3,FALSE)='LGE Meters Schedule'!CX$3,'LGE Meters Schedule'!CW40-$F40,SUM(CW40)))</f>
        <v>-129194.66476983688</v>
      </c>
      <c r="CY40" s="6">
        <f>IF(CY$3=$BQ$3,$G40,IF(VLOOKUP($D40,'LGE Retirements'!$A$4:$C$49,3,FALSE)='LGE Meters Schedule'!CY$3,'LGE Meters Schedule'!CX40-$F40,SUM(CX40)))</f>
        <v>-129194.66476983688</v>
      </c>
      <c r="CZ40" s="6">
        <f>IF(CZ$3=$BQ$3,$G40,IF(VLOOKUP($D40,'LGE Retirements'!$A$4:$C$49,3,FALSE)='LGE Meters Schedule'!CZ$3,'LGE Meters Schedule'!CY40-$F40,SUM(CY40)))</f>
        <v>-129194.66476983688</v>
      </c>
      <c r="DA40" s="6">
        <f>IF(DA$3=$BQ$3,$G40,IF(VLOOKUP($D40,'LGE Retirements'!$A$4:$C$49,3,FALSE)='LGE Meters Schedule'!DA$3,'LGE Meters Schedule'!CZ40-$F40,SUM(CZ40)))</f>
        <v>-129194.66476983688</v>
      </c>
      <c r="DB40" s="6">
        <f>IF(DB$3=$BQ$3,$G40,IF(VLOOKUP($D40,'LGE Retirements'!$A$4:$C$49,3,FALSE)='LGE Meters Schedule'!DB$3,'LGE Meters Schedule'!DA40-$F40,SUM(DA40)))</f>
        <v>-129194.66476983688</v>
      </c>
      <c r="DC40" s="6">
        <f>IF(DC$3=$BQ$3,$G40,IF(VLOOKUP($D40,'LGE Retirements'!$A$4:$C$49,3,FALSE)='LGE Meters Schedule'!DC$3,'LGE Meters Schedule'!DB40-$F40,SUM(DB40)))</f>
        <v>-129194.66476983688</v>
      </c>
      <c r="DD40" s="6">
        <f>IF(DD$3=$BQ$3,$G40,IF(VLOOKUP($D40,'LGE Retirements'!$A$4:$C$49,3,FALSE)='LGE Meters Schedule'!DD$3,'LGE Meters Schedule'!DC40-$F40,SUM(DC40)))</f>
        <v>-129194.66476983688</v>
      </c>
      <c r="DE40" s="6">
        <f>IF(DE$3=$BQ$3,$G40,IF(VLOOKUP($D40,'LGE Retirements'!$A$4:$C$49,3,FALSE)='LGE Meters Schedule'!DE$3,'LGE Meters Schedule'!DD40-$F40,SUM(DD40)))</f>
        <v>-129194.66476983688</v>
      </c>
      <c r="DG40" s="8">
        <f t="shared" si="42"/>
        <v>156349.26226408459</v>
      </c>
      <c r="DH40" s="8">
        <f t="shared" si="43"/>
        <v>154766.84437875124</v>
      </c>
      <c r="DI40" s="8">
        <f t="shared" si="44"/>
        <v>153184.42649341788</v>
      </c>
      <c r="DJ40" s="8">
        <f t="shared" si="45"/>
        <v>151602.00860808452</v>
      </c>
      <c r="DK40" s="8">
        <f t="shared" si="46"/>
        <v>150019.59072275116</v>
      </c>
      <c r="DL40" s="8">
        <f t="shared" si="47"/>
        <v>148437.17283741781</v>
      </c>
      <c r="DM40" s="8">
        <f t="shared" si="48"/>
        <v>146854.75495208445</v>
      </c>
      <c r="DN40" s="8">
        <f t="shared" si="49"/>
        <v>145272.33706675109</v>
      </c>
      <c r="DO40" s="8">
        <f t="shared" si="50"/>
        <v>143689.91918141773</v>
      </c>
      <c r="DP40" s="8">
        <f t="shared" si="51"/>
        <v>142107.50129608437</v>
      </c>
      <c r="DQ40" s="8">
        <f t="shared" si="52"/>
        <v>140525.08341075102</v>
      </c>
      <c r="DR40" s="8">
        <f t="shared" si="53"/>
        <v>139014.3609252958</v>
      </c>
      <c r="DS40" s="8">
        <f t="shared" si="54"/>
        <v>137503.63843984058</v>
      </c>
      <c r="DT40" s="8">
        <f t="shared" si="55"/>
        <v>135992.91595438536</v>
      </c>
      <c r="DU40" s="8">
        <f t="shared" si="56"/>
        <v>134482.19346893014</v>
      </c>
      <c r="DV40" s="8">
        <f t="shared" si="57"/>
        <v>132971.47098347492</v>
      </c>
      <c r="DW40" s="8">
        <f t="shared" si="58"/>
        <v>131460.7484980197</v>
      </c>
      <c r="DX40" s="8">
        <f t="shared" si="59"/>
        <v>129950.02601256449</v>
      </c>
      <c r="DY40" s="8">
        <f t="shared" si="60"/>
        <v>129194.66476983688</v>
      </c>
      <c r="DZ40" s="8">
        <f t="shared" si="61"/>
        <v>129194.66476983688</v>
      </c>
      <c r="EA40" s="8">
        <f t="shared" si="62"/>
        <v>129194.66476983688</v>
      </c>
      <c r="EB40" s="8">
        <f t="shared" si="63"/>
        <v>129194.66476983688</v>
      </c>
      <c r="EC40" s="8">
        <f t="shared" si="64"/>
        <v>129194.66476983688</v>
      </c>
      <c r="ED40" s="8">
        <f t="shared" si="65"/>
        <v>129194.66476983688</v>
      </c>
      <c r="EE40" s="8">
        <f t="shared" si="66"/>
        <v>129194.66476983688</v>
      </c>
      <c r="EF40" s="8">
        <f t="shared" si="67"/>
        <v>129194.66476983688</v>
      </c>
      <c r="EG40" s="8">
        <f t="shared" si="68"/>
        <v>129194.66476983688</v>
      </c>
      <c r="EH40" s="8">
        <f t="shared" si="69"/>
        <v>129194.66476983688</v>
      </c>
      <c r="EI40" s="8">
        <f t="shared" si="70"/>
        <v>129194.66476983688</v>
      </c>
      <c r="EJ40" s="8">
        <f t="shared" si="30"/>
        <v>129194.66476983688</v>
      </c>
      <c r="EK40" s="8">
        <f t="shared" si="31"/>
        <v>129194.66476983688</v>
      </c>
      <c r="EL40" s="8">
        <f t="shared" si="32"/>
        <v>129194.66476983688</v>
      </c>
      <c r="EM40" s="8">
        <f t="shared" si="33"/>
        <v>129194.66476983688</v>
      </c>
      <c r="EN40" s="8">
        <f t="shared" si="34"/>
        <v>129194.66476983688</v>
      </c>
      <c r="EO40" s="8">
        <f t="shared" si="35"/>
        <v>129194.66476983688</v>
      </c>
      <c r="EP40" s="8">
        <f t="shared" si="36"/>
        <v>129194.66476983688</v>
      </c>
      <c r="EQ40" s="8">
        <f t="shared" si="37"/>
        <v>129194.66476983688</v>
      </c>
      <c r="ER40" s="8">
        <f t="shared" si="38"/>
        <v>129194.66476983688</v>
      </c>
      <c r="ES40" s="8">
        <f t="shared" si="39"/>
        <v>129194.66476983688</v>
      </c>
      <c r="ET40" s="8">
        <f t="shared" si="40"/>
        <v>129194.66476983688</v>
      </c>
      <c r="EU40" s="8">
        <f t="shared" si="41"/>
        <v>129194.66476983688</v>
      </c>
    </row>
    <row r="41" spans="1:151" x14ac:dyDescent="0.25">
      <c r="A41" s="4" t="s">
        <v>33</v>
      </c>
      <c r="B41" s="4" t="s">
        <v>2</v>
      </c>
      <c r="C41" s="4" t="s">
        <v>5</v>
      </c>
      <c r="D41" s="7">
        <v>1991</v>
      </c>
      <c r="E41" s="24">
        <f>IFERROR(VLOOKUP(D41,'LGE Retirements'!$A$4:$C$49,3,FALSE),"N/A")</f>
        <v>43132</v>
      </c>
      <c r="F41" s="5">
        <v>75201.039999999994</v>
      </c>
      <c r="G41" s="5">
        <v>56937.980885271201</v>
      </c>
      <c r="H41" s="5"/>
      <c r="I41" s="6">
        <f>IF(I$3=$I$3,F41,IF(VLOOKUP($D41,'LGE Retirements'!$A$4:$C$49,3,FALSE)='LGE Meters Schedule'!I$3,'LGE Meters Schedule'!G41-'LGE Meters Schedule'!$F41,G41))</f>
        <v>75201.039999999994</v>
      </c>
      <c r="J41" s="6">
        <f>IF(J$3=$I$3,G41,IF(VLOOKUP($D41,'LGE Retirements'!$A$4:$C$49,3,FALSE)='LGE Meters Schedule'!J$3,'LGE Meters Schedule'!I41-'LGE Meters Schedule'!$F41,I41))</f>
        <v>75201.039999999994</v>
      </c>
      <c r="K41" s="6">
        <f>IF(K$3=$I$3,I41,IF(VLOOKUP($D41,'LGE Retirements'!$A$4:$C$49,3,FALSE)='LGE Meters Schedule'!K$3,'LGE Meters Schedule'!J41-'LGE Meters Schedule'!$F41,J41))</f>
        <v>75201.039999999994</v>
      </c>
      <c r="L41" s="6">
        <f>IF(L$3=$I$3,J41,IF(VLOOKUP($D41,'LGE Retirements'!$A$4:$C$49,3,FALSE)='LGE Meters Schedule'!L$3,'LGE Meters Schedule'!K41-'LGE Meters Schedule'!$F41,K41))</f>
        <v>75201.039999999994</v>
      </c>
      <c r="M41" s="6">
        <f>IF(M$3=$I$3,K41,IF(VLOOKUP($D41,'LGE Retirements'!$A$4:$C$49,3,FALSE)='LGE Meters Schedule'!M$3,'LGE Meters Schedule'!L41-'LGE Meters Schedule'!$F41,L41))</f>
        <v>75201.039999999994</v>
      </c>
      <c r="N41" s="6">
        <f>IF(N$3=$I$3,L41,IF(VLOOKUP($D41,'LGE Retirements'!$A$4:$C$49,3,FALSE)='LGE Meters Schedule'!N$3,'LGE Meters Schedule'!M41-'LGE Meters Schedule'!$F41,M41))</f>
        <v>75201.039999999994</v>
      </c>
      <c r="O41" s="6">
        <f>IF(O$3=$I$3,M41,IF(VLOOKUP($D41,'LGE Retirements'!$A$4:$C$49,3,FALSE)='LGE Meters Schedule'!O$3,'LGE Meters Schedule'!N41-'LGE Meters Schedule'!$F41,N41))</f>
        <v>75201.039999999994</v>
      </c>
      <c r="P41" s="6">
        <f>IF(P$3=$I$3,N41,IF(VLOOKUP($D41,'LGE Retirements'!$A$4:$C$49,3,FALSE)='LGE Meters Schedule'!P$3,'LGE Meters Schedule'!O41-'LGE Meters Schedule'!$F41,O41))</f>
        <v>75201.039999999994</v>
      </c>
      <c r="Q41" s="6">
        <f>IF(Q$3=$I$3,O41,IF(VLOOKUP($D41,'LGE Retirements'!$A$4:$C$49,3,FALSE)='LGE Meters Schedule'!Q$3,'LGE Meters Schedule'!P41-'LGE Meters Schedule'!$F41,P41))</f>
        <v>75201.039999999994</v>
      </c>
      <c r="R41" s="6">
        <f>IF(R$3=$I$3,P41,IF(VLOOKUP($D41,'LGE Retirements'!$A$4:$C$49,3,FALSE)='LGE Meters Schedule'!R$3,'LGE Meters Schedule'!Q41-'LGE Meters Schedule'!$F41,Q41))</f>
        <v>75201.039999999994</v>
      </c>
      <c r="S41" s="6">
        <f>IF(S$3=$I$3,Q41,IF(VLOOKUP($D41,'LGE Retirements'!$A$4:$C$49,3,FALSE)='LGE Meters Schedule'!S$3,'LGE Meters Schedule'!R41-'LGE Meters Schedule'!$F41,R41))</f>
        <v>75201.039999999994</v>
      </c>
      <c r="T41" s="6">
        <f>IF(T$3=$I$3,R41,IF(VLOOKUP($D41,'LGE Retirements'!$A$4:$C$49,3,FALSE)='LGE Meters Schedule'!T$3,'LGE Meters Schedule'!S41-'LGE Meters Schedule'!$F41,S41))</f>
        <v>75201.039999999994</v>
      </c>
      <c r="U41" s="6">
        <f>IF(U$3=$I$3,S41,IF(VLOOKUP($D41,'LGE Retirements'!$A$4:$C$49,3,FALSE)='LGE Meters Schedule'!U$3,'LGE Meters Schedule'!T41-'LGE Meters Schedule'!$F41,T41))</f>
        <v>75201.039999999994</v>
      </c>
      <c r="V41" s="6">
        <f>IF(V$3=$I$3,T41,IF(VLOOKUP($D41,'LGE Retirements'!$A$4:$C$49,3,FALSE)='LGE Meters Schedule'!V$3,'LGE Meters Schedule'!U41-'LGE Meters Schedule'!$F41,U41))</f>
        <v>75201.039999999994</v>
      </c>
      <c r="W41" s="6">
        <f>IF(W$3=$I$3,U41,IF(VLOOKUP($D41,'LGE Retirements'!$A$4:$C$49,3,FALSE)='LGE Meters Schedule'!W$3,'LGE Meters Schedule'!V41-'LGE Meters Schedule'!$F41,V41))</f>
        <v>75201.039999999994</v>
      </c>
      <c r="X41" s="6">
        <f>IF(X$3=$I$3,V41,IF(VLOOKUP($D41,'LGE Retirements'!$A$4:$C$49,3,FALSE)='LGE Meters Schedule'!X$3,'LGE Meters Schedule'!W41-'LGE Meters Schedule'!$F41,W41))</f>
        <v>75201.039999999994</v>
      </c>
      <c r="Y41" s="6">
        <f>IF(Y$3=$I$3,W41,IF(VLOOKUP($D41,'LGE Retirements'!$A$4:$C$49,3,FALSE)='LGE Meters Schedule'!Y$3,'LGE Meters Schedule'!X41-'LGE Meters Schedule'!$F41,X41))</f>
        <v>75201.039999999994</v>
      </c>
      <c r="Z41" s="6">
        <f>IF(Z$3=$I$3,X41,IF(VLOOKUP($D41,'LGE Retirements'!$A$4:$C$49,3,FALSE)='LGE Meters Schedule'!Z$3,'LGE Meters Schedule'!Y41-'LGE Meters Schedule'!$F41,Y41))</f>
        <v>75201.039999999994</v>
      </c>
      <c r="AA41" s="6">
        <f>IF(AA$3=$I$3,Y41,IF(VLOOKUP($D41,'LGE Retirements'!$A$4:$C$49,3,FALSE)='LGE Meters Schedule'!AA$3,'LGE Meters Schedule'!Z41-'LGE Meters Schedule'!$F41,Z41))</f>
        <v>0</v>
      </c>
      <c r="AB41" s="6">
        <f>IF(AB$3=$I$3,Z41,IF(VLOOKUP($D41,'LGE Retirements'!$A$4:$C$49,3,FALSE)='LGE Meters Schedule'!AB$3,'LGE Meters Schedule'!AA41-'LGE Meters Schedule'!$F41,AA41))</f>
        <v>0</v>
      </c>
      <c r="AC41" s="6">
        <f>IF(AC$3=$I$3,AA41,IF(VLOOKUP($D41,'LGE Retirements'!$A$4:$C$49,3,FALSE)='LGE Meters Schedule'!AC$3,'LGE Meters Schedule'!AB41-'LGE Meters Schedule'!$F41,AB41))</f>
        <v>0</v>
      </c>
      <c r="AD41" s="6">
        <f>IF(AD$3=$I$3,AB41,IF(VLOOKUP($D41,'LGE Retirements'!$A$4:$C$49,3,FALSE)='LGE Meters Schedule'!AD$3,'LGE Meters Schedule'!AC41-'LGE Meters Schedule'!$F41,AC41))</f>
        <v>0</v>
      </c>
      <c r="AE41" s="6">
        <f>IF(AE$3=$I$3,AC41,IF(VLOOKUP($D41,'LGE Retirements'!$A$4:$C$49,3,FALSE)='LGE Meters Schedule'!AE$3,'LGE Meters Schedule'!AD41-'LGE Meters Schedule'!$F41,AD41))</f>
        <v>0</v>
      </c>
      <c r="AF41" s="6">
        <f>IF(AF$3=$I$3,AD41,IF(VLOOKUP($D41,'LGE Retirements'!$A$4:$C$49,3,FALSE)='LGE Meters Schedule'!AF$3,'LGE Meters Schedule'!AE41-'LGE Meters Schedule'!$F41,AE41))</f>
        <v>0</v>
      </c>
      <c r="AG41" s="6">
        <f>IF(AG$3=$I$3,AE41,IF(VLOOKUP($D41,'LGE Retirements'!$A$4:$C$49,3,FALSE)='LGE Meters Schedule'!AG$3,'LGE Meters Schedule'!AF41-'LGE Meters Schedule'!$F41,AF41))</f>
        <v>0</v>
      </c>
      <c r="AH41" s="6">
        <f>IF(AH$3=$I$3,AF41,IF(VLOOKUP($D41,'LGE Retirements'!$A$4:$C$49,3,FALSE)='LGE Meters Schedule'!AH$3,'LGE Meters Schedule'!AG41-'LGE Meters Schedule'!$F41,AG41))</f>
        <v>0</v>
      </c>
      <c r="AI41" s="6">
        <f>IF(AI$3=$I$3,AG41,IF(VLOOKUP($D41,'LGE Retirements'!$A$4:$C$49,3,FALSE)='LGE Meters Schedule'!AI$3,'LGE Meters Schedule'!AH41-'LGE Meters Schedule'!$F41,AH41))</f>
        <v>0</v>
      </c>
      <c r="AJ41" s="6">
        <f>IF(AJ$3=$I$3,AH41,IF(VLOOKUP($D41,'LGE Retirements'!$A$4:$C$49,3,FALSE)='LGE Meters Schedule'!AJ$3,'LGE Meters Schedule'!AI41-'LGE Meters Schedule'!$F41,AI41))</f>
        <v>0</v>
      </c>
      <c r="AK41" s="6">
        <f>IF(AK$3=$I$3,AI41,IF(VLOOKUP($D41,'LGE Retirements'!$A$4:$C$49,3,FALSE)='LGE Meters Schedule'!AK$3,'LGE Meters Schedule'!AJ41-'LGE Meters Schedule'!$F41,AJ41))</f>
        <v>0</v>
      </c>
      <c r="AL41" s="6"/>
      <c r="AM41" s="21">
        <f>IF(AM$3&lt;'Depr. Rate'!$B$1,('Depr. Rate'!$B$3*'LGE Meters Schedule'!I41)/12,IF(I41=0,H41/2*'Depr. Rate'!$C$3/12,('Depr. Rate'!$C$3*'LGE Meters Schedule'!I41)/12))</f>
        <v>182.98919733333332</v>
      </c>
      <c r="AN41" s="21">
        <f>IF(AN$3&lt;'Depr. Rate'!$B$1,('Depr. Rate'!$B$3*'LGE Meters Schedule'!J41)/12,IF(J41=0,I41/2*'Depr. Rate'!$C$3/12,('Depr. Rate'!$C$3*'LGE Meters Schedule'!J41)/12))</f>
        <v>182.98919733333332</v>
      </c>
      <c r="AO41" s="21">
        <f>IF(AO$3&lt;'Depr. Rate'!$B$1,('Depr. Rate'!$B$3*'LGE Meters Schedule'!K41)/12,IF(K41=0,J41/2*'Depr. Rate'!$C$3/12,('Depr. Rate'!$C$3*'LGE Meters Schedule'!K41)/12))</f>
        <v>182.98919733333332</v>
      </c>
      <c r="AP41" s="21">
        <f>IF(AP$3&lt;'Depr. Rate'!$B$1,('Depr. Rate'!$B$3*'LGE Meters Schedule'!L41)/12,IF(L41=0,K41/2*'Depr. Rate'!$C$3/12,('Depr. Rate'!$C$3*'LGE Meters Schedule'!L41)/12))</f>
        <v>182.98919733333332</v>
      </c>
      <c r="AQ41" s="21">
        <f>IF(AQ$3&lt;'Depr. Rate'!$B$1,('Depr. Rate'!$B$3*'LGE Meters Schedule'!M41)/12,IF(M41=0,L41/2*'Depr. Rate'!$C$3/12,('Depr. Rate'!$C$3*'LGE Meters Schedule'!M41)/12))</f>
        <v>182.98919733333332</v>
      </c>
      <c r="AR41" s="21">
        <f>IF(AR$3&lt;'Depr. Rate'!$B$1,('Depr. Rate'!$B$3*'LGE Meters Schedule'!N41)/12,IF(N41=0,M41/2*'Depr. Rate'!$C$3/12,('Depr. Rate'!$C$3*'LGE Meters Schedule'!N41)/12))</f>
        <v>182.98919733333332</v>
      </c>
      <c r="AS41" s="21">
        <f>IF(AS$3&lt;'Depr. Rate'!$B$1,('Depr. Rate'!$B$3*'LGE Meters Schedule'!O41)/12,IF(O41=0,N41/2*'Depr. Rate'!$C$3/12,('Depr. Rate'!$C$3*'LGE Meters Schedule'!O41)/12))</f>
        <v>182.98919733333332</v>
      </c>
      <c r="AT41" s="21">
        <f>IF(AT$3&lt;'Depr. Rate'!$B$1,('Depr. Rate'!$B$3*'LGE Meters Schedule'!P41)/12,IF(P41=0,O41/2*'Depr. Rate'!$C$3/12,('Depr. Rate'!$C$3*'LGE Meters Schedule'!P41)/12))</f>
        <v>182.98919733333332</v>
      </c>
      <c r="AU41" s="21">
        <f>IF(AU$3&lt;'Depr. Rate'!$B$1,('Depr. Rate'!$B$3*'LGE Meters Schedule'!Q41)/12,IF(Q41=0,P41/2*'Depr. Rate'!$C$3/12,('Depr. Rate'!$C$3*'LGE Meters Schedule'!Q41)/12))</f>
        <v>182.98919733333332</v>
      </c>
      <c r="AV41" s="21">
        <f>IF(AV$3&lt;'Depr. Rate'!$B$1,('Depr. Rate'!$B$3*'LGE Meters Schedule'!R41)/12,IF(R41=0,Q41/2*'Depr. Rate'!$C$3/12,('Depr. Rate'!$C$3*'LGE Meters Schedule'!R41)/12))</f>
        <v>182.98919733333332</v>
      </c>
      <c r="AW41" s="21">
        <f>IF(AW$3&lt;'Depr. Rate'!$B$1,('Depr. Rate'!$B$3*'LGE Meters Schedule'!S41)/12,IF(S41=0,R41/2*'Depr. Rate'!$C$3/12,('Depr. Rate'!$C$3*'LGE Meters Schedule'!S41)/12))</f>
        <v>182.98919733333332</v>
      </c>
      <c r="AX41" s="21">
        <f>IF(AX$3&lt;'Depr. Rate'!$B$1,('Depr. Rate'!$B$3*'LGE Meters Schedule'!T41)/12,IF(T41=0,S41/2*'Depr. Rate'!$C$3/12,('Depr. Rate'!$C$3*'LGE Meters Schedule'!T41)/12))</f>
        <v>174.69841409725959</v>
      </c>
      <c r="AY41" s="21">
        <f>IF(AY$3&lt;'Depr. Rate'!$B$1,('Depr. Rate'!$B$3*'LGE Meters Schedule'!U41)/12,IF(U41=0,T41/2*'Depr. Rate'!$C$3/12,('Depr. Rate'!$C$3*'LGE Meters Schedule'!U41)/12))</f>
        <v>174.69841409725959</v>
      </c>
      <c r="AZ41" s="21">
        <f>IF(AZ$3&lt;'Depr. Rate'!$B$1,('Depr. Rate'!$B$3*'LGE Meters Schedule'!V41)/12,IF(V41=0,U41/2*'Depr. Rate'!$C$3/12,('Depr. Rate'!$C$3*'LGE Meters Schedule'!V41)/12))</f>
        <v>174.69841409725959</v>
      </c>
      <c r="BA41" s="21">
        <f>IF(BA$3&lt;'Depr. Rate'!$B$1,('Depr. Rate'!$B$3*'LGE Meters Schedule'!W41)/12,IF(W41=0,V41/2*'Depr. Rate'!$C$3/12,('Depr. Rate'!$C$3*'LGE Meters Schedule'!W41)/12))</f>
        <v>174.69841409725959</v>
      </c>
      <c r="BB41" s="21">
        <f>IF(BB$3&lt;'Depr. Rate'!$B$1,('Depr. Rate'!$B$3*'LGE Meters Schedule'!X41)/12,IF(X41=0,W41/2*'Depr. Rate'!$C$3/12,('Depr. Rate'!$C$3*'LGE Meters Schedule'!X41)/12))</f>
        <v>174.69841409725959</v>
      </c>
      <c r="BC41" s="21">
        <f>IF(BC$3&lt;'Depr. Rate'!$B$1,('Depr. Rate'!$B$3*'LGE Meters Schedule'!Y41)/12,IF(Y41=0,X41/2*'Depr. Rate'!$C$3/12,('Depr. Rate'!$C$3*'LGE Meters Schedule'!Y41)/12))</f>
        <v>174.69841409725959</v>
      </c>
      <c r="BD41" s="21">
        <f>IF(BD$3&lt;'Depr. Rate'!$B$1,('Depr. Rate'!$B$3*'LGE Meters Schedule'!Z41)/12,IF(Z41=0,Y41/2*'Depr. Rate'!$C$3/12,('Depr. Rate'!$C$3*'LGE Meters Schedule'!Z41)/12))</f>
        <v>174.69841409725959</v>
      </c>
      <c r="BE41" s="21">
        <f>IF(BE$3&lt;'Depr. Rate'!$B$1,('Depr. Rate'!$B$3*'LGE Meters Schedule'!AA41)/12,IF(AA41=0,Z41/2*'Depr. Rate'!$C$3/12,('Depr. Rate'!$C$3*'LGE Meters Schedule'!AA41)/12))</f>
        <v>87.349207048629793</v>
      </c>
      <c r="BF41" s="21">
        <f>IF(BF$3&lt;'Depr. Rate'!$B$1,('Depr. Rate'!$B$3*'LGE Meters Schedule'!AB41)/12,IF(AB41=0,AA41/2*'Depr. Rate'!$C$3/12,('Depr. Rate'!$C$3*'LGE Meters Schedule'!AB41)/12))</f>
        <v>0</v>
      </c>
      <c r="BG41" s="21">
        <f>IF(BG$3&lt;'Depr. Rate'!$B$1,('Depr. Rate'!$B$3*'LGE Meters Schedule'!AC41)/12,IF(AC41=0,AB41/2*'Depr. Rate'!$C$3/12,('Depr. Rate'!$C$3*'LGE Meters Schedule'!AC41)/12))</f>
        <v>0</v>
      </c>
      <c r="BH41" s="21">
        <f>IF(BH$3&lt;'Depr. Rate'!$B$1,('Depr. Rate'!$B$3*'LGE Meters Schedule'!AD41)/12,IF(AD41=0,AC41/2*'Depr. Rate'!$C$3/12,('Depr. Rate'!$C$3*'LGE Meters Schedule'!AD41)/12))</f>
        <v>0</v>
      </c>
      <c r="BI41" s="21">
        <f>IF(BI$3&lt;'Depr. Rate'!$B$1,('Depr. Rate'!$B$3*'LGE Meters Schedule'!AE41)/12,IF(AE41=0,AD41/2*'Depr. Rate'!$C$3/12,('Depr. Rate'!$C$3*'LGE Meters Schedule'!AE41)/12))</f>
        <v>0</v>
      </c>
      <c r="BJ41" s="21">
        <f>IF(BJ$3&lt;'Depr. Rate'!$B$1,('Depr. Rate'!$B$3*'LGE Meters Schedule'!AF41)/12,IF(AF41=0,AE41/2*'Depr. Rate'!$C$3/12,('Depr. Rate'!$C$3*'LGE Meters Schedule'!AF41)/12))</f>
        <v>0</v>
      </c>
      <c r="BK41" s="21">
        <f>IF(BK$3&lt;'Depr. Rate'!$B$1,('Depr. Rate'!$B$3*'LGE Meters Schedule'!AG41)/12,IF(AG41=0,AF41/2*'Depr. Rate'!$C$3/12,('Depr. Rate'!$C$3*'LGE Meters Schedule'!AG41)/12))</f>
        <v>0</v>
      </c>
      <c r="BL41" s="21">
        <f>IF(BL$3&lt;'Depr. Rate'!$B$1,('Depr. Rate'!$B$3*'LGE Meters Schedule'!AH41)/12,IF(AH41=0,AG41/2*'Depr. Rate'!$C$3/12,('Depr. Rate'!$C$3*'LGE Meters Schedule'!AH41)/12))</f>
        <v>0</v>
      </c>
      <c r="BM41" s="21">
        <f>IF(BM$3&lt;'Depr. Rate'!$B$1,('Depr. Rate'!$B$3*'LGE Meters Schedule'!AI41)/12,IF(AI41=0,AH41/2*'Depr. Rate'!$C$3/12,('Depr. Rate'!$C$3*'LGE Meters Schedule'!AI41)/12))</f>
        <v>0</v>
      </c>
      <c r="BN41" s="21">
        <f>IF(BN$3&lt;'Depr. Rate'!$B$1,('Depr. Rate'!$B$3*'LGE Meters Schedule'!AJ41)/12,IF(AJ41=0,AI41/2*'Depr. Rate'!$C$3/12,('Depr. Rate'!$C$3*'LGE Meters Schedule'!AJ41)/12))</f>
        <v>0</v>
      </c>
      <c r="BO41" s="21">
        <f>IF(BO$3&lt;'Depr. Rate'!$B$1,('Depr. Rate'!$B$3*'LGE Meters Schedule'!AK41)/12,IF(AK41=0,AJ41/2*'Depr. Rate'!$C$3/12,('Depr. Rate'!$C$3*'LGE Meters Schedule'!AK41)/12))</f>
        <v>0</v>
      </c>
      <c r="BQ41" s="6">
        <f>IF(BQ$3=$BQ$3,$G41+AM41,IF(VLOOKUP($D41,'LGE Retirements'!$A$4:$C$49,3,FALSE)='LGE Meters Schedule'!BQ$3,'LGE Meters Schedule'!BP41+AM41-$F41,SUM(BP41,AM41)))</f>
        <v>57120.970082604537</v>
      </c>
      <c r="BR41" s="6">
        <f>IF(BR$3=$BQ$3,$G41+AN41,IF(VLOOKUP($D41,'LGE Retirements'!$A$4:$C$49,3,FALSE)='LGE Meters Schedule'!BR$3,'LGE Meters Schedule'!BQ41+AN41-$F41,SUM(BQ41,AN41)))</f>
        <v>57303.959279937873</v>
      </c>
      <c r="BS41" s="6">
        <f>IF(BS$3=$BQ$3,$G41+AO41,IF(VLOOKUP($D41,'LGE Retirements'!$A$4:$C$49,3,FALSE)='LGE Meters Schedule'!BS$3,'LGE Meters Schedule'!BR41+AO41-$F41,SUM(BR41,AO41)))</f>
        <v>57486.948477271209</v>
      </c>
      <c r="BT41" s="6">
        <f>IF(BT$3=$BQ$3,$G41+AP41,IF(VLOOKUP($D41,'LGE Retirements'!$A$4:$C$49,3,FALSE)='LGE Meters Schedule'!BT$3,'LGE Meters Schedule'!BS41+AP41-$F41,SUM(BS41,AP41)))</f>
        <v>57669.937674604545</v>
      </c>
      <c r="BU41" s="6">
        <f>IF(BU$3=$BQ$3,$G41+AQ41,IF(VLOOKUP($D41,'LGE Retirements'!$A$4:$C$49,3,FALSE)='LGE Meters Schedule'!BU$3,'LGE Meters Schedule'!BT41+AQ41-$F41,SUM(BT41,AQ41)))</f>
        <v>57852.926871937882</v>
      </c>
      <c r="BV41" s="6">
        <f>IF(BV$3=$BQ$3,$G41+AR41,IF(VLOOKUP($D41,'LGE Retirements'!$A$4:$C$49,3,FALSE)='LGE Meters Schedule'!BV$3,'LGE Meters Schedule'!BU41+AR41-$F41,SUM(BU41,AR41)))</f>
        <v>58035.916069271218</v>
      </c>
      <c r="BW41" s="6">
        <f>IF(BW$3=$BQ$3,$G41+AS41,IF(VLOOKUP($D41,'LGE Retirements'!$A$4:$C$49,3,FALSE)='LGE Meters Schedule'!BW$3,'LGE Meters Schedule'!BV41+AS41-$F41,SUM(BV41,AS41)))</f>
        <v>58218.905266604554</v>
      </c>
      <c r="BX41" s="6">
        <f>IF(BX$3=$BQ$3,$G41+AT41,IF(VLOOKUP($D41,'LGE Retirements'!$A$4:$C$49,3,FALSE)='LGE Meters Schedule'!BX$3,'LGE Meters Schedule'!BW41+AT41-$F41,SUM(BW41,AT41)))</f>
        <v>58401.89446393789</v>
      </c>
      <c r="BY41" s="6">
        <f>IF(BY$3=$BQ$3,$G41+AU41,IF(VLOOKUP($D41,'LGE Retirements'!$A$4:$C$49,3,FALSE)='LGE Meters Schedule'!BY$3,'LGE Meters Schedule'!BX41+AU41-$F41,SUM(BX41,AU41)))</f>
        <v>58584.883661271226</v>
      </c>
      <c r="BZ41" s="6">
        <f>IF(BZ$3=$BQ$3,$G41+AV41,IF(VLOOKUP($D41,'LGE Retirements'!$A$4:$C$49,3,FALSE)='LGE Meters Schedule'!BZ$3,'LGE Meters Schedule'!BY41+AV41-$F41,SUM(BY41,AV41)))</f>
        <v>58767.872858604562</v>
      </c>
      <c r="CA41" s="6">
        <f>IF(CA$3=$BQ$3,$G41+AW41,IF(VLOOKUP($D41,'LGE Retirements'!$A$4:$C$49,3,FALSE)='LGE Meters Schedule'!CA$3,'LGE Meters Schedule'!BZ41+AW41-$F41,SUM(BZ41,AW41)))</f>
        <v>58950.862055937898</v>
      </c>
      <c r="CB41" s="6">
        <f>IF(CB$3=$BQ$3,$G41+AX41,IF(VLOOKUP($D41,'LGE Retirements'!$A$4:$C$49,3,FALSE)='LGE Meters Schedule'!CB$3,'LGE Meters Schedule'!CA41+AX41-$F41,SUM(CA41,AX41)))</f>
        <v>59125.560470035154</v>
      </c>
      <c r="CC41" s="6">
        <f>IF(CC$3=$BQ$3,$G41+AY41,IF(VLOOKUP($D41,'LGE Retirements'!$A$4:$C$49,3,FALSE)='LGE Meters Schedule'!CC$3,'LGE Meters Schedule'!CB41+AY41-$F41,SUM(CB41,AY41)))</f>
        <v>59300.25888413241</v>
      </c>
      <c r="CD41" s="6">
        <f>IF(CD$3=$BQ$3,$G41+AZ41,IF(VLOOKUP($D41,'LGE Retirements'!$A$4:$C$49,3,FALSE)='LGE Meters Schedule'!CD$3,'LGE Meters Schedule'!CC41+AZ41-$F41,SUM(CC41,AZ41)))</f>
        <v>59474.957298229667</v>
      </c>
      <c r="CE41" s="6">
        <f>IF(CE$3=$BQ$3,$G41+BA41,IF(VLOOKUP($D41,'LGE Retirements'!$A$4:$C$49,3,FALSE)='LGE Meters Schedule'!CE$3,'LGE Meters Schedule'!CD41+BA41-$F41,SUM(CD41,BA41)))</f>
        <v>59649.655712326923</v>
      </c>
      <c r="CF41" s="6">
        <f>IF(CF$3=$BQ$3,$G41+BB41,IF(VLOOKUP($D41,'LGE Retirements'!$A$4:$C$49,3,FALSE)='LGE Meters Schedule'!CF$3,'LGE Meters Schedule'!CE41+BB41-$F41,SUM(CE41,BB41)))</f>
        <v>59824.354126424179</v>
      </c>
      <c r="CG41" s="6">
        <f>IF(CG$3=$BQ$3,$G41+BC41,IF(VLOOKUP($D41,'LGE Retirements'!$A$4:$C$49,3,FALSE)='LGE Meters Schedule'!CG$3,'LGE Meters Schedule'!CF41+BC41-$F41,SUM(CF41,BC41)))</f>
        <v>59999.052540521436</v>
      </c>
      <c r="CH41" s="6">
        <f>IF(CH$3=$BQ$3,$G41+BD41,IF(VLOOKUP($D41,'LGE Retirements'!$A$4:$C$49,3,FALSE)='LGE Meters Schedule'!CH$3,'LGE Meters Schedule'!CG41+BD41-$F41,SUM(CG41,BD41)))</f>
        <v>60173.750954618692</v>
      </c>
      <c r="CI41" s="6">
        <f>IF(CI$3=$BQ$3,$G41+BE41,IF(VLOOKUP($D41,'LGE Retirements'!$A$4:$C$49,3,FALSE)='LGE Meters Schedule'!CI$3,'LGE Meters Schedule'!CH41+BE41-$F41,SUM(CH41,BE41)))</f>
        <v>-14939.93983833267</v>
      </c>
      <c r="CJ41" s="6">
        <f>IF(CJ$3=$BQ$3,$G41+BF41,IF(VLOOKUP($D41,'LGE Retirements'!$A$4:$C$49,3,FALSE)='LGE Meters Schedule'!CJ$3,'LGE Meters Schedule'!CI41+BF41-$F41,SUM(CI41,BF41)))</f>
        <v>-14939.93983833267</v>
      </c>
      <c r="CK41" s="6">
        <f>IF(CK$3=$BQ$3,$G41+BG41,IF(VLOOKUP($D41,'LGE Retirements'!$A$4:$C$49,3,FALSE)='LGE Meters Schedule'!CK$3,'LGE Meters Schedule'!CJ41+BG41-$F41,SUM(CJ41,BG41)))</f>
        <v>-14939.93983833267</v>
      </c>
      <c r="CL41" s="6">
        <f>IF(CL$3=$BQ$3,$G41+BH41,IF(VLOOKUP($D41,'LGE Retirements'!$A$4:$C$49,3,FALSE)='LGE Meters Schedule'!CL$3,'LGE Meters Schedule'!CK41+BH41-$F41,SUM(CK41,BH41)))</f>
        <v>-14939.93983833267</v>
      </c>
      <c r="CM41" s="6">
        <f>IF(CM$3=$BQ$3,$G41+BI41,IF(VLOOKUP($D41,'LGE Retirements'!$A$4:$C$49,3,FALSE)='LGE Meters Schedule'!CM$3,'LGE Meters Schedule'!CL41+BI41-$F41,SUM(CL41,BI41)))</f>
        <v>-14939.93983833267</v>
      </c>
      <c r="CN41" s="6">
        <f>IF(CN$3=$BQ$3,$G41+BJ41,IF(VLOOKUP($D41,'LGE Retirements'!$A$4:$C$49,3,FALSE)='LGE Meters Schedule'!CN$3,'LGE Meters Schedule'!CM41+BJ41-$F41,SUM(CM41,BJ41)))</f>
        <v>-14939.93983833267</v>
      </c>
      <c r="CO41" s="6">
        <f>IF(CO$3=$BQ$3,$G41+BK41,IF(VLOOKUP($D41,'LGE Retirements'!$A$4:$C$49,3,FALSE)='LGE Meters Schedule'!CO$3,'LGE Meters Schedule'!CN41+BK41-$F41,SUM(CN41,BK41)))</f>
        <v>-14939.93983833267</v>
      </c>
      <c r="CP41" s="6">
        <f>IF(CP$3=$BQ$3,$G41+BL41,IF(VLOOKUP($D41,'LGE Retirements'!$A$4:$C$49,3,FALSE)='LGE Meters Schedule'!CP$3,'LGE Meters Schedule'!CO41+BL41-$F41,SUM(CO41,BL41)))</f>
        <v>-14939.93983833267</v>
      </c>
      <c r="CQ41" s="6">
        <f>IF(CQ$3=$BQ$3,$G41+BM41,IF(VLOOKUP($D41,'LGE Retirements'!$A$4:$C$49,3,FALSE)='LGE Meters Schedule'!CQ$3,'LGE Meters Schedule'!CP41+BM41-$F41,SUM(CP41,BM41)))</f>
        <v>-14939.93983833267</v>
      </c>
      <c r="CR41" s="6">
        <f>IF(CR$3=$BQ$3,$G41+BN41,IF(VLOOKUP($D41,'LGE Retirements'!$A$4:$C$49,3,FALSE)='LGE Meters Schedule'!CR$3,'LGE Meters Schedule'!CQ41+BN41-$F41,SUM(CQ41,BN41)))</f>
        <v>-14939.93983833267</v>
      </c>
      <c r="CS41" s="6">
        <f>IF(CS$3=$BQ$3,$G41+BO41,IF(VLOOKUP($D41,'LGE Retirements'!$A$4:$C$49,3,FALSE)='LGE Meters Schedule'!CS$3,'LGE Meters Schedule'!CR41+BO41-$F41,SUM(CR41,BO41)))</f>
        <v>-14939.93983833267</v>
      </c>
      <c r="CT41" s="6">
        <f>IF(CT$3=$BQ$3,$G41,IF(VLOOKUP($D41,'LGE Retirements'!$A$4:$C$49,3,FALSE)='LGE Meters Schedule'!CT$3,'LGE Meters Schedule'!CS41-$F41,SUM(CS41)))</f>
        <v>-14939.93983833267</v>
      </c>
      <c r="CU41" s="6">
        <f>IF(CU$3=$BQ$3,$G41,IF(VLOOKUP($D41,'LGE Retirements'!$A$4:$C$49,3,FALSE)='LGE Meters Schedule'!CU$3,'LGE Meters Schedule'!CT41-$F41,SUM(CT41)))</f>
        <v>-14939.93983833267</v>
      </c>
      <c r="CV41" s="6">
        <f>IF(CV$3=$BQ$3,$G41,IF(VLOOKUP($D41,'LGE Retirements'!$A$4:$C$49,3,FALSE)='LGE Meters Schedule'!CV$3,'LGE Meters Schedule'!CU41-$F41,SUM(CU41)))</f>
        <v>-14939.93983833267</v>
      </c>
      <c r="CW41" s="6">
        <f>IF(CW$3=$BQ$3,$G41,IF(VLOOKUP($D41,'LGE Retirements'!$A$4:$C$49,3,FALSE)='LGE Meters Schedule'!CW$3,'LGE Meters Schedule'!CV41-$F41,SUM(CV41)))</f>
        <v>-14939.93983833267</v>
      </c>
      <c r="CX41" s="6">
        <f>IF(CX$3=$BQ$3,$G41,IF(VLOOKUP($D41,'LGE Retirements'!$A$4:$C$49,3,FALSE)='LGE Meters Schedule'!CX$3,'LGE Meters Schedule'!CW41-$F41,SUM(CW41)))</f>
        <v>-14939.93983833267</v>
      </c>
      <c r="CY41" s="6">
        <f>IF(CY$3=$BQ$3,$G41,IF(VLOOKUP($D41,'LGE Retirements'!$A$4:$C$49,3,FALSE)='LGE Meters Schedule'!CY$3,'LGE Meters Schedule'!CX41-$F41,SUM(CX41)))</f>
        <v>-14939.93983833267</v>
      </c>
      <c r="CZ41" s="6">
        <f>IF(CZ$3=$BQ$3,$G41,IF(VLOOKUP($D41,'LGE Retirements'!$A$4:$C$49,3,FALSE)='LGE Meters Schedule'!CZ$3,'LGE Meters Schedule'!CY41-$F41,SUM(CY41)))</f>
        <v>-14939.93983833267</v>
      </c>
      <c r="DA41" s="6">
        <f>IF(DA$3=$BQ$3,$G41,IF(VLOOKUP($D41,'LGE Retirements'!$A$4:$C$49,3,FALSE)='LGE Meters Schedule'!DA$3,'LGE Meters Schedule'!CZ41-$F41,SUM(CZ41)))</f>
        <v>-14939.93983833267</v>
      </c>
      <c r="DB41" s="6">
        <f>IF(DB$3=$BQ$3,$G41,IF(VLOOKUP($D41,'LGE Retirements'!$A$4:$C$49,3,FALSE)='LGE Meters Schedule'!DB$3,'LGE Meters Schedule'!DA41-$F41,SUM(DA41)))</f>
        <v>-14939.93983833267</v>
      </c>
      <c r="DC41" s="6">
        <f>IF(DC$3=$BQ$3,$G41,IF(VLOOKUP($D41,'LGE Retirements'!$A$4:$C$49,3,FALSE)='LGE Meters Schedule'!DC$3,'LGE Meters Schedule'!DB41-$F41,SUM(DB41)))</f>
        <v>-14939.93983833267</v>
      </c>
      <c r="DD41" s="6">
        <f>IF(DD$3=$BQ$3,$G41,IF(VLOOKUP($D41,'LGE Retirements'!$A$4:$C$49,3,FALSE)='LGE Meters Schedule'!DD$3,'LGE Meters Schedule'!DC41-$F41,SUM(DC41)))</f>
        <v>-14939.93983833267</v>
      </c>
      <c r="DE41" s="6">
        <f>IF(DE$3=$BQ$3,$G41,IF(VLOOKUP($D41,'LGE Retirements'!$A$4:$C$49,3,FALSE)='LGE Meters Schedule'!DE$3,'LGE Meters Schedule'!DD41-$F41,SUM(DD41)))</f>
        <v>-14939.93983833267</v>
      </c>
      <c r="DG41" s="8">
        <f t="shared" si="42"/>
        <v>18080.069917395456</v>
      </c>
      <c r="DH41" s="8">
        <f t="shared" si="43"/>
        <v>17897.08072006212</v>
      </c>
      <c r="DI41" s="8">
        <f t="shared" si="44"/>
        <v>17714.091522728784</v>
      </c>
      <c r="DJ41" s="8">
        <f t="shared" si="45"/>
        <v>17531.102325395448</v>
      </c>
      <c r="DK41" s="8">
        <f t="shared" si="46"/>
        <v>17348.113128062112</v>
      </c>
      <c r="DL41" s="8">
        <f t="shared" si="47"/>
        <v>17165.123930728776</v>
      </c>
      <c r="DM41" s="8">
        <f t="shared" si="48"/>
        <v>16982.13473339544</v>
      </c>
      <c r="DN41" s="8">
        <f t="shared" si="49"/>
        <v>16799.145536062104</v>
      </c>
      <c r="DO41" s="8">
        <f t="shared" si="50"/>
        <v>16616.156338728768</v>
      </c>
      <c r="DP41" s="8">
        <f t="shared" si="51"/>
        <v>16433.167141395432</v>
      </c>
      <c r="DQ41" s="8">
        <f t="shared" si="52"/>
        <v>16250.177944062096</v>
      </c>
      <c r="DR41" s="8">
        <f t="shared" si="53"/>
        <v>16075.479529964839</v>
      </c>
      <c r="DS41" s="8">
        <f t="shared" si="54"/>
        <v>15900.781115867583</v>
      </c>
      <c r="DT41" s="8">
        <f t="shared" si="55"/>
        <v>15726.082701770327</v>
      </c>
      <c r="DU41" s="8">
        <f t="shared" si="56"/>
        <v>15551.384287673071</v>
      </c>
      <c r="DV41" s="8">
        <f t="shared" si="57"/>
        <v>15376.685873575814</v>
      </c>
      <c r="DW41" s="8">
        <f t="shared" si="58"/>
        <v>15201.987459478558</v>
      </c>
      <c r="DX41" s="8">
        <f t="shared" si="59"/>
        <v>15027.289045381302</v>
      </c>
      <c r="DY41" s="8">
        <f t="shared" si="60"/>
        <v>14939.93983833267</v>
      </c>
      <c r="DZ41" s="8">
        <f t="shared" si="61"/>
        <v>14939.93983833267</v>
      </c>
      <c r="EA41" s="8">
        <f t="shared" si="62"/>
        <v>14939.93983833267</v>
      </c>
      <c r="EB41" s="8">
        <f t="shared" si="63"/>
        <v>14939.93983833267</v>
      </c>
      <c r="EC41" s="8">
        <f t="shared" si="64"/>
        <v>14939.93983833267</v>
      </c>
      <c r="ED41" s="8">
        <f t="shared" si="65"/>
        <v>14939.93983833267</v>
      </c>
      <c r="EE41" s="8">
        <f t="shared" si="66"/>
        <v>14939.93983833267</v>
      </c>
      <c r="EF41" s="8">
        <f t="shared" si="67"/>
        <v>14939.93983833267</v>
      </c>
      <c r="EG41" s="8">
        <f t="shared" si="68"/>
        <v>14939.93983833267</v>
      </c>
      <c r="EH41" s="8">
        <f t="shared" si="69"/>
        <v>14939.93983833267</v>
      </c>
      <c r="EI41" s="8">
        <f t="shared" si="70"/>
        <v>14939.93983833267</v>
      </c>
      <c r="EJ41" s="8">
        <f t="shared" si="30"/>
        <v>14939.93983833267</v>
      </c>
      <c r="EK41" s="8">
        <f t="shared" si="31"/>
        <v>14939.93983833267</v>
      </c>
      <c r="EL41" s="8">
        <f t="shared" si="32"/>
        <v>14939.93983833267</v>
      </c>
      <c r="EM41" s="8">
        <f t="shared" si="33"/>
        <v>14939.93983833267</v>
      </c>
      <c r="EN41" s="8">
        <f t="shared" si="34"/>
        <v>14939.93983833267</v>
      </c>
      <c r="EO41" s="8">
        <f t="shared" si="35"/>
        <v>14939.93983833267</v>
      </c>
      <c r="EP41" s="8">
        <f t="shared" si="36"/>
        <v>14939.93983833267</v>
      </c>
      <c r="EQ41" s="8">
        <f t="shared" si="37"/>
        <v>14939.93983833267</v>
      </c>
      <c r="ER41" s="8">
        <f t="shared" si="38"/>
        <v>14939.93983833267</v>
      </c>
      <c r="ES41" s="8">
        <f t="shared" si="39"/>
        <v>14939.93983833267</v>
      </c>
      <c r="ET41" s="8">
        <f t="shared" si="40"/>
        <v>14939.93983833267</v>
      </c>
      <c r="EU41" s="8">
        <f t="shared" si="41"/>
        <v>14939.93983833267</v>
      </c>
    </row>
    <row r="42" spans="1:151" x14ac:dyDescent="0.25">
      <c r="A42" s="4" t="s">
        <v>33</v>
      </c>
      <c r="B42" s="4" t="s">
        <v>2</v>
      </c>
      <c r="C42" s="4" t="s">
        <v>4</v>
      </c>
      <c r="D42" s="7">
        <v>1992</v>
      </c>
      <c r="E42" s="24">
        <f>IFERROR(VLOOKUP(D42,'LGE Retirements'!$A$4:$C$49,3,FALSE),"N/A")</f>
        <v>43132</v>
      </c>
      <c r="F42" s="5">
        <v>1158252.18</v>
      </c>
      <c r="G42" s="5">
        <v>853486.472846366</v>
      </c>
      <c r="H42" s="5"/>
      <c r="I42" s="6">
        <f>IF(I$3=$I$3,F42,IF(VLOOKUP($D42,'LGE Retirements'!$A$4:$C$49,3,FALSE)='LGE Meters Schedule'!I$3,'LGE Meters Schedule'!G42-'LGE Meters Schedule'!$F42,G42))</f>
        <v>1158252.18</v>
      </c>
      <c r="J42" s="6">
        <f>IF(J$3=$I$3,G42,IF(VLOOKUP($D42,'LGE Retirements'!$A$4:$C$49,3,FALSE)='LGE Meters Schedule'!J$3,'LGE Meters Schedule'!I42-'LGE Meters Schedule'!$F42,I42))</f>
        <v>1158252.18</v>
      </c>
      <c r="K42" s="6">
        <f>IF(K$3=$I$3,I42,IF(VLOOKUP($D42,'LGE Retirements'!$A$4:$C$49,3,FALSE)='LGE Meters Schedule'!K$3,'LGE Meters Schedule'!J42-'LGE Meters Schedule'!$F42,J42))</f>
        <v>1158252.18</v>
      </c>
      <c r="L42" s="6">
        <f>IF(L$3=$I$3,J42,IF(VLOOKUP($D42,'LGE Retirements'!$A$4:$C$49,3,FALSE)='LGE Meters Schedule'!L$3,'LGE Meters Schedule'!K42-'LGE Meters Schedule'!$F42,K42))</f>
        <v>1158252.18</v>
      </c>
      <c r="M42" s="6">
        <f>IF(M$3=$I$3,K42,IF(VLOOKUP($D42,'LGE Retirements'!$A$4:$C$49,3,FALSE)='LGE Meters Schedule'!M$3,'LGE Meters Schedule'!L42-'LGE Meters Schedule'!$F42,L42))</f>
        <v>1158252.18</v>
      </c>
      <c r="N42" s="6">
        <f>IF(N$3=$I$3,L42,IF(VLOOKUP($D42,'LGE Retirements'!$A$4:$C$49,3,FALSE)='LGE Meters Schedule'!N$3,'LGE Meters Schedule'!M42-'LGE Meters Schedule'!$F42,M42))</f>
        <v>1158252.18</v>
      </c>
      <c r="O42" s="6">
        <f>IF(O$3=$I$3,M42,IF(VLOOKUP($D42,'LGE Retirements'!$A$4:$C$49,3,FALSE)='LGE Meters Schedule'!O$3,'LGE Meters Schedule'!N42-'LGE Meters Schedule'!$F42,N42))</f>
        <v>1158252.18</v>
      </c>
      <c r="P42" s="6">
        <f>IF(P$3=$I$3,N42,IF(VLOOKUP($D42,'LGE Retirements'!$A$4:$C$49,3,FALSE)='LGE Meters Schedule'!P$3,'LGE Meters Schedule'!O42-'LGE Meters Schedule'!$F42,O42))</f>
        <v>1158252.18</v>
      </c>
      <c r="Q42" s="6">
        <f>IF(Q$3=$I$3,O42,IF(VLOOKUP($D42,'LGE Retirements'!$A$4:$C$49,3,FALSE)='LGE Meters Schedule'!Q$3,'LGE Meters Schedule'!P42-'LGE Meters Schedule'!$F42,P42))</f>
        <v>1158252.18</v>
      </c>
      <c r="R42" s="6">
        <f>IF(R$3=$I$3,P42,IF(VLOOKUP($D42,'LGE Retirements'!$A$4:$C$49,3,FALSE)='LGE Meters Schedule'!R$3,'LGE Meters Schedule'!Q42-'LGE Meters Schedule'!$F42,Q42))</f>
        <v>1158252.18</v>
      </c>
      <c r="S42" s="6">
        <f>IF(S$3=$I$3,Q42,IF(VLOOKUP($D42,'LGE Retirements'!$A$4:$C$49,3,FALSE)='LGE Meters Schedule'!S$3,'LGE Meters Schedule'!R42-'LGE Meters Schedule'!$F42,R42))</f>
        <v>1158252.18</v>
      </c>
      <c r="T42" s="6">
        <f>IF(T$3=$I$3,R42,IF(VLOOKUP($D42,'LGE Retirements'!$A$4:$C$49,3,FALSE)='LGE Meters Schedule'!T$3,'LGE Meters Schedule'!S42-'LGE Meters Schedule'!$F42,S42))</f>
        <v>1158252.18</v>
      </c>
      <c r="U42" s="6">
        <f>IF(U$3=$I$3,S42,IF(VLOOKUP($D42,'LGE Retirements'!$A$4:$C$49,3,FALSE)='LGE Meters Schedule'!U$3,'LGE Meters Schedule'!T42-'LGE Meters Schedule'!$F42,T42))</f>
        <v>1158252.18</v>
      </c>
      <c r="V42" s="6">
        <f>IF(V$3=$I$3,T42,IF(VLOOKUP($D42,'LGE Retirements'!$A$4:$C$49,3,FALSE)='LGE Meters Schedule'!V$3,'LGE Meters Schedule'!U42-'LGE Meters Schedule'!$F42,U42))</f>
        <v>1158252.18</v>
      </c>
      <c r="W42" s="6">
        <f>IF(W$3=$I$3,U42,IF(VLOOKUP($D42,'LGE Retirements'!$A$4:$C$49,3,FALSE)='LGE Meters Schedule'!W$3,'LGE Meters Schedule'!V42-'LGE Meters Schedule'!$F42,V42))</f>
        <v>1158252.18</v>
      </c>
      <c r="X42" s="6">
        <f>IF(X$3=$I$3,V42,IF(VLOOKUP($D42,'LGE Retirements'!$A$4:$C$49,3,FALSE)='LGE Meters Schedule'!X$3,'LGE Meters Schedule'!W42-'LGE Meters Schedule'!$F42,W42))</f>
        <v>1158252.18</v>
      </c>
      <c r="Y42" s="6">
        <f>IF(Y$3=$I$3,W42,IF(VLOOKUP($D42,'LGE Retirements'!$A$4:$C$49,3,FALSE)='LGE Meters Schedule'!Y$3,'LGE Meters Schedule'!X42-'LGE Meters Schedule'!$F42,X42))</f>
        <v>1158252.18</v>
      </c>
      <c r="Z42" s="6">
        <f>IF(Z$3=$I$3,X42,IF(VLOOKUP($D42,'LGE Retirements'!$A$4:$C$49,3,FALSE)='LGE Meters Schedule'!Z$3,'LGE Meters Schedule'!Y42-'LGE Meters Schedule'!$F42,Y42))</f>
        <v>1158252.18</v>
      </c>
      <c r="AA42" s="6">
        <f>IF(AA$3=$I$3,Y42,IF(VLOOKUP($D42,'LGE Retirements'!$A$4:$C$49,3,FALSE)='LGE Meters Schedule'!AA$3,'LGE Meters Schedule'!Z42-'LGE Meters Schedule'!$F42,Z42))</f>
        <v>0</v>
      </c>
      <c r="AB42" s="6">
        <f>IF(AB$3=$I$3,Z42,IF(VLOOKUP($D42,'LGE Retirements'!$A$4:$C$49,3,FALSE)='LGE Meters Schedule'!AB$3,'LGE Meters Schedule'!AA42-'LGE Meters Schedule'!$F42,AA42))</f>
        <v>0</v>
      </c>
      <c r="AC42" s="6">
        <f>IF(AC$3=$I$3,AA42,IF(VLOOKUP($D42,'LGE Retirements'!$A$4:$C$49,3,FALSE)='LGE Meters Schedule'!AC$3,'LGE Meters Schedule'!AB42-'LGE Meters Schedule'!$F42,AB42))</f>
        <v>0</v>
      </c>
      <c r="AD42" s="6">
        <f>IF(AD$3=$I$3,AB42,IF(VLOOKUP($D42,'LGE Retirements'!$A$4:$C$49,3,FALSE)='LGE Meters Schedule'!AD$3,'LGE Meters Schedule'!AC42-'LGE Meters Schedule'!$F42,AC42))</f>
        <v>0</v>
      </c>
      <c r="AE42" s="6">
        <f>IF(AE$3=$I$3,AC42,IF(VLOOKUP($D42,'LGE Retirements'!$A$4:$C$49,3,FALSE)='LGE Meters Schedule'!AE$3,'LGE Meters Schedule'!AD42-'LGE Meters Schedule'!$F42,AD42))</f>
        <v>0</v>
      </c>
      <c r="AF42" s="6">
        <f>IF(AF$3=$I$3,AD42,IF(VLOOKUP($D42,'LGE Retirements'!$A$4:$C$49,3,FALSE)='LGE Meters Schedule'!AF$3,'LGE Meters Schedule'!AE42-'LGE Meters Schedule'!$F42,AE42))</f>
        <v>0</v>
      </c>
      <c r="AG42" s="6">
        <f>IF(AG$3=$I$3,AE42,IF(VLOOKUP($D42,'LGE Retirements'!$A$4:$C$49,3,FALSE)='LGE Meters Schedule'!AG$3,'LGE Meters Schedule'!AF42-'LGE Meters Schedule'!$F42,AF42))</f>
        <v>0</v>
      </c>
      <c r="AH42" s="6">
        <f>IF(AH$3=$I$3,AF42,IF(VLOOKUP($D42,'LGE Retirements'!$A$4:$C$49,3,FALSE)='LGE Meters Schedule'!AH$3,'LGE Meters Schedule'!AG42-'LGE Meters Schedule'!$F42,AG42))</f>
        <v>0</v>
      </c>
      <c r="AI42" s="6">
        <f>IF(AI$3=$I$3,AG42,IF(VLOOKUP($D42,'LGE Retirements'!$A$4:$C$49,3,FALSE)='LGE Meters Schedule'!AI$3,'LGE Meters Schedule'!AH42-'LGE Meters Schedule'!$F42,AH42))</f>
        <v>0</v>
      </c>
      <c r="AJ42" s="6">
        <f>IF(AJ$3=$I$3,AH42,IF(VLOOKUP($D42,'LGE Retirements'!$A$4:$C$49,3,FALSE)='LGE Meters Schedule'!AJ$3,'LGE Meters Schedule'!AI42-'LGE Meters Schedule'!$F42,AI42))</f>
        <v>0</v>
      </c>
      <c r="AK42" s="6">
        <f>IF(AK$3=$I$3,AI42,IF(VLOOKUP($D42,'LGE Retirements'!$A$4:$C$49,3,FALSE)='LGE Meters Schedule'!AK$3,'LGE Meters Schedule'!AJ42-'LGE Meters Schedule'!$F42,AJ42))</f>
        <v>0</v>
      </c>
      <c r="AL42" s="6"/>
      <c r="AM42" s="21">
        <f>IF(AM$3&lt;'Depr. Rate'!$B$1,('Depr. Rate'!$B$3*'LGE Meters Schedule'!I42)/12,IF(I42=0,H42/2*'Depr. Rate'!$C$3/12,('Depr. Rate'!$C$3*'LGE Meters Schedule'!I42)/12))</f>
        <v>2818.413638</v>
      </c>
      <c r="AN42" s="21">
        <f>IF(AN$3&lt;'Depr. Rate'!$B$1,('Depr. Rate'!$B$3*'LGE Meters Schedule'!J42)/12,IF(J42=0,I42/2*'Depr. Rate'!$C$3/12,('Depr. Rate'!$C$3*'LGE Meters Schedule'!J42)/12))</f>
        <v>2818.413638</v>
      </c>
      <c r="AO42" s="21">
        <f>IF(AO$3&lt;'Depr. Rate'!$B$1,('Depr. Rate'!$B$3*'LGE Meters Schedule'!K42)/12,IF(K42=0,J42/2*'Depr. Rate'!$C$3/12,('Depr. Rate'!$C$3*'LGE Meters Schedule'!K42)/12))</f>
        <v>2818.413638</v>
      </c>
      <c r="AP42" s="21">
        <f>IF(AP$3&lt;'Depr. Rate'!$B$1,('Depr. Rate'!$B$3*'LGE Meters Schedule'!L42)/12,IF(L42=0,K42/2*'Depr. Rate'!$C$3/12,('Depr. Rate'!$C$3*'LGE Meters Schedule'!L42)/12))</f>
        <v>2818.413638</v>
      </c>
      <c r="AQ42" s="21">
        <f>IF(AQ$3&lt;'Depr. Rate'!$B$1,('Depr. Rate'!$B$3*'LGE Meters Schedule'!M42)/12,IF(M42=0,L42/2*'Depr. Rate'!$C$3/12,('Depr. Rate'!$C$3*'LGE Meters Schedule'!M42)/12))</f>
        <v>2818.413638</v>
      </c>
      <c r="AR42" s="21">
        <f>IF(AR$3&lt;'Depr. Rate'!$B$1,('Depr. Rate'!$B$3*'LGE Meters Schedule'!N42)/12,IF(N42=0,M42/2*'Depr. Rate'!$C$3/12,('Depr. Rate'!$C$3*'LGE Meters Schedule'!N42)/12))</f>
        <v>2818.413638</v>
      </c>
      <c r="AS42" s="21">
        <f>IF(AS$3&lt;'Depr. Rate'!$B$1,('Depr. Rate'!$B$3*'LGE Meters Schedule'!O42)/12,IF(O42=0,N42/2*'Depr. Rate'!$C$3/12,('Depr. Rate'!$C$3*'LGE Meters Schedule'!O42)/12))</f>
        <v>2818.413638</v>
      </c>
      <c r="AT42" s="21">
        <f>IF(AT$3&lt;'Depr. Rate'!$B$1,('Depr. Rate'!$B$3*'LGE Meters Schedule'!P42)/12,IF(P42=0,O42/2*'Depr. Rate'!$C$3/12,('Depr. Rate'!$C$3*'LGE Meters Schedule'!P42)/12))</f>
        <v>2818.413638</v>
      </c>
      <c r="AU42" s="21">
        <f>IF(AU$3&lt;'Depr. Rate'!$B$1,('Depr. Rate'!$B$3*'LGE Meters Schedule'!Q42)/12,IF(Q42=0,P42/2*'Depr. Rate'!$C$3/12,('Depr. Rate'!$C$3*'LGE Meters Schedule'!Q42)/12))</f>
        <v>2818.413638</v>
      </c>
      <c r="AV42" s="21">
        <f>IF(AV$3&lt;'Depr. Rate'!$B$1,('Depr. Rate'!$B$3*'LGE Meters Schedule'!R42)/12,IF(R42=0,Q42/2*'Depr. Rate'!$C$3/12,('Depr. Rate'!$C$3*'LGE Meters Schedule'!R42)/12))</f>
        <v>2818.413638</v>
      </c>
      <c r="AW42" s="21">
        <f>IF(AW$3&lt;'Depr. Rate'!$B$1,('Depr. Rate'!$B$3*'LGE Meters Schedule'!S42)/12,IF(S42=0,R42/2*'Depr. Rate'!$C$3/12,('Depr. Rate'!$C$3*'LGE Meters Schedule'!S42)/12))</f>
        <v>2818.413638</v>
      </c>
      <c r="AX42" s="21">
        <f>IF(AX$3&lt;'Depr. Rate'!$B$1,('Depr. Rate'!$B$3*'LGE Meters Schedule'!T42)/12,IF(T42=0,S42/2*'Depr. Rate'!$C$3/12,('Depr. Rate'!$C$3*'LGE Meters Schedule'!T42)/12))</f>
        <v>2690.7183593563818</v>
      </c>
      <c r="AY42" s="21">
        <f>IF(AY$3&lt;'Depr. Rate'!$B$1,('Depr. Rate'!$B$3*'LGE Meters Schedule'!U42)/12,IF(U42=0,T42/2*'Depr. Rate'!$C$3/12,('Depr. Rate'!$C$3*'LGE Meters Schedule'!U42)/12))</f>
        <v>2690.7183593563818</v>
      </c>
      <c r="AZ42" s="21">
        <f>IF(AZ$3&lt;'Depr. Rate'!$B$1,('Depr. Rate'!$B$3*'LGE Meters Schedule'!V42)/12,IF(V42=0,U42/2*'Depr. Rate'!$C$3/12,('Depr. Rate'!$C$3*'LGE Meters Schedule'!V42)/12))</f>
        <v>2690.7183593563818</v>
      </c>
      <c r="BA42" s="21">
        <f>IF(BA$3&lt;'Depr. Rate'!$B$1,('Depr. Rate'!$B$3*'LGE Meters Schedule'!W42)/12,IF(W42=0,V42/2*'Depr. Rate'!$C$3/12,('Depr. Rate'!$C$3*'LGE Meters Schedule'!W42)/12))</f>
        <v>2690.7183593563818</v>
      </c>
      <c r="BB42" s="21">
        <f>IF(BB$3&lt;'Depr. Rate'!$B$1,('Depr. Rate'!$B$3*'LGE Meters Schedule'!X42)/12,IF(X42=0,W42/2*'Depr. Rate'!$C$3/12,('Depr. Rate'!$C$3*'LGE Meters Schedule'!X42)/12))</f>
        <v>2690.7183593563818</v>
      </c>
      <c r="BC42" s="21">
        <f>IF(BC$3&lt;'Depr. Rate'!$B$1,('Depr. Rate'!$B$3*'LGE Meters Schedule'!Y42)/12,IF(Y42=0,X42/2*'Depr. Rate'!$C$3/12,('Depr. Rate'!$C$3*'LGE Meters Schedule'!Y42)/12))</f>
        <v>2690.7183593563818</v>
      </c>
      <c r="BD42" s="21">
        <f>IF(BD$3&lt;'Depr. Rate'!$B$1,('Depr. Rate'!$B$3*'LGE Meters Schedule'!Z42)/12,IF(Z42=0,Y42/2*'Depr. Rate'!$C$3/12,('Depr. Rate'!$C$3*'LGE Meters Schedule'!Z42)/12))</f>
        <v>2690.7183593563818</v>
      </c>
      <c r="BE42" s="21">
        <f>IF(BE$3&lt;'Depr. Rate'!$B$1,('Depr. Rate'!$B$3*'LGE Meters Schedule'!AA42)/12,IF(AA42=0,Z42/2*'Depr. Rate'!$C$3/12,('Depr. Rate'!$C$3*'LGE Meters Schedule'!AA42)/12))</f>
        <v>1345.3591796781909</v>
      </c>
      <c r="BF42" s="21">
        <f>IF(BF$3&lt;'Depr. Rate'!$B$1,('Depr. Rate'!$B$3*'LGE Meters Schedule'!AB42)/12,IF(AB42=0,AA42/2*'Depr. Rate'!$C$3/12,('Depr. Rate'!$C$3*'LGE Meters Schedule'!AB42)/12))</f>
        <v>0</v>
      </c>
      <c r="BG42" s="21">
        <f>IF(BG$3&lt;'Depr. Rate'!$B$1,('Depr. Rate'!$B$3*'LGE Meters Schedule'!AC42)/12,IF(AC42=0,AB42/2*'Depr. Rate'!$C$3/12,('Depr. Rate'!$C$3*'LGE Meters Schedule'!AC42)/12))</f>
        <v>0</v>
      </c>
      <c r="BH42" s="21">
        <f>IF(BH$3&lt;'Depr. Rate'!$B$1,('Depr. Rate'!$B$3*'LGE Meters Schedule'!AD42)/12,IF(AD42=0,AC42/2*'Depr. Rate'!$C$3/12,('Depr. Rate'!$C$3*'LGE Meters Schedule'!AD42)/12))</f>
        <v>0</v>
      </c>
      <c r="BI42" s="21">
        <f>IF(BI$3&lt;'Depr. Rate'!$B$1,('Depr. Rate'!$B$3*'LGE Meters Schedule'!AE42)/12,IF(AE42=0,AD42/2*'Depr. Rate'!$C$3/12,('Depr. Rate'!$C$3*'LGE Meters Schedule'!AE42)/12))</f>
        <v>0</v>
      </c>
      <c r="BJ42" s="21">
        <f>IF(BJ$3&lt;'Depr. Rate'!$B$1,('Depr. Rate'!$B$3*'LGE Meters Schedule'!AF42)/12,IF(AF42=0,AE42/2*'Depr. Rate'!$C$3/12,('Depr. Rate'!$C$3*'LGE Meters Schedule'!AF42)/12))</f>
        <v>0</v>
      </c>
      <c r="BK42" s="21">
        <f>IF(BK$3&lt;'Depr. Rate'!$B$1,('Depr. Rate'!$B$3*'LGE Meters Schedule'!AG42)/12,IF(AG42=0,AF42/2*'Depr. Rate'!$C$3/12,('Depr. Rate'!$C$3*'LGE Meters Schedule'!AG42)/12))</f>
        <v>0</v>
      </c>
      <c r="BL42" s="21">
        <f>IF(BL$3&lt;'Depr. Rate'!$B$1,('Depr. Rate'!$B$3*'LGE Meters Schedule'!AH42)/12,IF(AH42=0,AG42/2*'Depr. Rate'!$C$3/12,('Depr. Rate'!$C$3*'LGE Meters Schedule'!AH42)/12))</f>
        <v>0</v>
      </c>
      <c r="BM42" s="21">
        <f>IF(BM$3&lt;'Depr. Rate'!$B$1,('Depr. Rate'!$B$3*'LGE Meters Schedule'!AI42)/12,IF(AI42=0,AH42/2*'Depr. Rate'!$C$3/12,('Depr. Rate'!$C$3*'LGE Meters Schedule'!AI42)/12))</f>
        <v>0</v>
      </c>
      <c r="BN42" s="21">
        <f>IF(BN$3&lt;'Depr. Rate'!$B$1,('Depr. Rate'!$B$3*'LGE Meters Schedule'!AJ42)/12,IF(AJ42=0,AI42/2*'Depr. Rate'!$C$3/12,('Depr. Rate'!$C$3*'LGE Meters Schedule'!AJ42)/12))</f>
        <v>0</v>
      </c>
      <c r="BO42" s="21">
        <f>IF(BO$3&lt;'Depr. Rate'!$B$1,('Depr. Rate'!$B$3*'LGE Meters Schedule'!AK42)/12,IF(AK42=0,AJ42/2*'Depr. Rate'!$C$3/12,('Depr. Rate'!$C$3*'LGE Meters Schedule'!AK42)/12))</f>
        <v>0</v>
      </c>
      <c r="BQ42" s="6">
        <f>IF(BQ$3=$BQ$3,$G42+AM42,IF(VLOOKUP($D42,'LGE Retirements'!$A$4:$C$49,3,FALSE)='LGE Meters Schedule'!BQ$3,'LGE Meters Schedule'!BP42+AM42-$F42,SUM(BP42,AM42)))</f>
        <v>856304.88648436603</v>
      </c>
      <c r="BR42" s="6">
        <f>IF(BR$3=$BQ$3,$G42+AN42,IF(VLOOKUP($D42,'LGE Retirements'!$A$4:$C$49,3,FALSE)='LGE Meters Schedule'!BR$3,'LGE Meters Schedule'!BQ42+AN42-$F42,SUM(BQ42,AN42)))</f>
        <v>859123.30012236605</v>
      </c>
      <c r="BS42" s="6">
        <f>IF(BS$3=$BQ$3,$G42+AO42,IF(VLOOKUP($D42,'LGE Retirements'!$A$4:$C$49,3,FALSE)='LGE Meters Schedule'!BS$3,'LGE Meters Schedule'!BR42+AO42-$F42,SUM(BR42,AO42)))</f>
        <v>861941.71376036608</v>
      </c>
      <c r="BT42" s="6">
        <f>IF(BT$3=$BQ$3,$G42+AP42,IF(VLOOKUP($D42,'LGE Retirements'!$A$4:$C$49,3,FALSE)='LGE Meters Schedule'!BT$3,'LGE Meters Schedule'!BS42+AP42-$F42,SUM(BS42,AP42)))</f>
        <v>864760.12739836611</v>
      </c>
      <c r="BU42" s="6">
        <f>IF(BU$3=$BQ$3,$G42+AQ42,IF(VLOOKUP($D42,'LGE Retirements'!$A$4:$C$49,3,FALSE)='LGE Meters Schedule'!BU$3,'LGE Meters Schedule'!BT42+AQ42-$F42,SUM(BT42,AQ42)))</f>
        <v>867578.54103636614</v>
      </c>
      <c r="BV42" s="6">
        <f>IF(BV$3=$BQ$3,$G42+AR42,IF(VLOOKUP($D42,'LGE Retirements'!$A$4:$C$49,3,FALSE)='LGE Meters Schedule'!BV$3,'LGE Meters Schedule'!BU42+AR42-$F42,SUM(BU42,AR42)))</f>
        <v>870396.95467436616</v>
      </c>
      <c r="BW42" s="6">
        <f>IF(BW$3=$BQ$3,$G42+AS42,IF(VLOOKUP($D42,'LGE Retirements'!$A$4:$C$49,3,FALSE)='LGE Meters Schedule'!BW$3,'LGE Meters Schedule'!BV42+AS42-$F42,SUM(BV42,AS42)))</f>
        <v>873215.36831236619</v>
      </c>
      <c r="BX42" s="6">
        <f>IF(BX$3=$BQ$3,$G42+AT42,IF(VLOOKUP($D42,'LGE Retirements'!$A$4:$C$49,3,FALSE)='LGE Meters Schedule'!BX$3,'LGE Meters Schedule'!BW42+AT42-$F42,SUM(BW42,AT42)))</f>
        <v>876033.78195036622</v>
      </c>
      <c r="BY42" s="6">
        <f>IF(BY$3=$BQ$3,$G42+AU42,IF(VLOOKUP($D42,'LGE Retirements'!$A$4:$C$49,3,FALSE)='LGE Meters Schedule'!BY$3,'LGE Meters Schedule'!BX42+AU42-$F42,SUM(BX42,AU42)))</f>
        <v>878852.19558836624</v>
      </c>
      <c r="BZ42" s="6">
        <f>IF(BZ$3=$BQ$3,$G42+AV42,IF(VLOOKUP($D42,'LGE Retirements'!$A$4:$C$49,3,FALSE)='LGE Meters Schedule'!BZ$3,'LGE Meters Schedule'!BY42+AV42-$F42,SUM(BY42,AV42)))</f>
        <v>881670.60922636627</v>
      </c>
      <c r="CA42" s="6">
        <f>IF(CA$3=$BQ$3,$G42+AW42,IF(VLOOKUP($D42,'LGE Retirements'!$A$4:$C$49,3,FALSE)='LGE Meters Schedule'!CA$3,'LGE Meters Schedule'!BZ42+AW42-$F42,SUM(BZ42,AW42)))</f>
        <v>884489.0228643663</v>
      </c>
      <c r="CB42" s="6">
        <f>IF(CB$3=$BQ$3,$G42+AX42,IF(VLOOKUP($D42,'LGE Retirements'!$A$4:$C$49,3,FALSE)='LGE Meters Schedule'!CB$3,'LGE Meters Schedule'!CA42+AX42-$F42,SUM(CA42,AX42)))</f>
        <v>887179.7412237227</v>
      </c>
      <c r="CC42" s="6">
        <f>IF(CC$3=$BQ$3,$G42+AY42,IF(VLOOKUP($D42,'LGE Retirements'!$A$4:$C$49,3,FALSE)='LGE Meters Schedule'!CC$3,'LGE Meters Schedule'!CB42+AY42-$F42,SUM(CB42,AY42)))</f>
        <v>889870.45958307909</v>
      </c>
      <c r="CD42" s="6">
        <f>IF(CD$3=$BQ$3,$G42+AZ42,IF(VLOOKUP($D42,'LGE Retirements'!$A$4:$C$49,3,FALSE)='LGE Meters Schedule'!CD$3,'LGE Meters Schedule'!CC42+AZ42-$F42,SUM(CC42,AZ42)))</f>
        <v>892561.17794243549</v>
      </c>
      <c r="CE42" s="6">
        <f>IF(CE$3=$BQ$3,$G42+BA42,IF(VLOOKUP($D42,'LGE Retirements'!$A$4:$C$49,3,FALSE)='LGE Meters Schedule'!CE$3,'LGE Meters Schedule'!CD42+BA42-$F42,SUM(CD42,BA42)))</f>
        <v>895251.89630179189</v>
      </c>
      <c r="CF42" s="6">
        <f>IF(CF$3=$BQ$3,$G42+BB42,IF(VLOOKUP($D42,'LGE Retirements'!$A$4:$C$49,3,FALSE)='LGE Meters Schedule'!CF$3,'LGE Meters Schedule'!CE42+BB42-$F42,SUM(CE42,BB42)))</f>
        <v>897942.61466114828</v>
      </c>
      <c r="CG42" s="6">
        <f>IF(CG$3=$BQ$3,$G42+BC42,IF(VLOOKUP($D42,'LGE Retirements'!$A$4:$C$49,3,FALSE)='LGE Meters Schedule'!CG$3,'LGE Meters Schedule'!CF42+BC42-$F42,SUM(CF42,BC42)))</f>
        <v>900633.33302050468</v>
      </c>
      <c r="CH42" s="6">
        <f>IF(CH$3=$BQ$3,$G42+BD42,IF(VLOOKUP($D42,'LGE Retirements'!$A$4:$C$49,3,FALSE)='LGE Meters Schedule'!CH$3,'LGE Meters Schedule'!CG42+BD42-$F42,SUM(CG42,BD42)))</f>
        <v>903324.05137986108</v>
      </c>
      <c r="CI42" s="6">
        <f>IF(CI$3=$BQ$3,$G42+BE42,IF(VLOOKUP($D42,'LGE Retirements'!$A$4:$C$49,3,FALSE)='LGE Meters Schedule'!CI$3,'LGE Meters Schedule'!CH42+BE42-$F42,SUM(CH42,BE42)))</f>
        <v>-253582.76944046072</v>
      </c>
      <c r="CJ42" s="6">
        <f>IF(CJ$3=$BQ$3,$G42+BF42,IF(VLOOKUP($D42,'LGE Retirements'!$A$4:$C$49,3,FALSE)='LGE Meters Schedule'!CJ$3,'LGE Meters Schedule'!CI42+BF42-$F42,SUM(CI42,BF42)))</f>
        <v>-253582.76944046072</v>
      </c>
      <c r="CK42" s="6">
        <f>IF(CK$3=$BQ$3,$G42+BG42,IF(VLOOKUP($D42,'LGE Retirements'!$A$4:$C$49,3,FALSE)='LGE Meters Schedule'!CK$3,'LGE Meters Schedule'!CJ42+BG42-$F42,SUM(CJ42,BG42)))</f>
        <v>-253582.76944046072</v>
      </c>
      <c r="CL42" s="6">
        <f>IF(CL$3=$BQ$3,$G42+BH42,IF(VLOOKUP($D42,'LGE Retirements'!$A$4:$C$49,3,FALSE)='LGE Meters Schedule'!CL$3,'LGE Meters Schedule'!CK42+BH42-$F42,SUM(CK42,BH42)))</f>
        <v>-253582.76944046072</v>
      </c>
      <c r="CM42" s="6">
        <f>IF(CM$3=$BQ$3,$G42+BI42,IF(VLOOKUP($D42,'LGE Retirements'!$A$4:$C$49,3,FALSE)='LGE Meters Schedule'!CM$3,'LGE Meters Schedule'!CL42+BI42-$F42,SUM(CL42,BI42)))</f>
        <v>-253582.76944046072</v>
      </c>
      <c r="CN42" s="6">
        <f>IF(CN$3=$BQ$3,$G42+BJ42,IF(VLOOKUP($D42,'LGE Retirements'!$A$4:$C$49,3,FALSE)='LGE Meters Schedule'!CN$3,'LGE Meters Schedule'!CM42+BJ42-$F42,SUM(CM42,BJ42)))</f>
        <v>-253582.76944046072</v>
      </c>
      <c r="CO42" s="6">
        <f>IF(CO$3=$BQ$3,$G42+BK42,IF(VLOOKUP($D42,'LGE Retirements'!$A$4:$C$49,3,FALSE)='LGE Meters Schedule'!CO$3,'LGE Meters Schedule'!CN42+BK42-$F42,SUM(CN42,BK42)))</f>
        <v>-253582.76944046072</v>
      </c>
      <c r="CP42" s="6">
        <f>IF(CP$3=$BQ$3,$G42+BL42,IF(VLOOKUP($D42,'LGE Retirements'!$A$4:$C$49,3,FALSE)='LGE Meters Schedule'!CP$3,'LGE Meters Schedule'!CO42+BL42-$F42,SUM(CO42,BL42)))</f>
        <v>-253582.76944046072</v>
      </c>
      <c r="CQ42" s="6">
        <f>IF(CQ$3=$BQ$3,$G42+BM42,IF(VLOOKUP($D42,'LGE Retirements'!$A$4:$C$49,3,FALSE)='LGE Meters Schedule'!CQ$3,'LGE Meters Schedule'!CP42+BM42-$F42,SUM(CP42,BM42)))</f>
        <v>-253582.76944046072</v>
      </c>
      <c r="CR42" s="6">
        <f>IF(CR$3=$BQ$3,$G42+BN42,IF(VLOOKUP($D42,'LGE Retirements'!$A$4:$C$49,3,FALSE)='LGE Meters Schedule'!CR$3,'LGE Meters Schedule'!CQ42+BN42-$F42,SUM(CQ42,BN42)))</f>
        <v>-253582.76944046072</v>
      </c>
      <c r="CS42" s="6">
        <f>IF(CS$3=$BQ$3,$G42+BO42,IF(VLOOKUP($D42,'LGE Retirements'!$A$4:$C$49,3,FALSE)='LGE Meters Schedule'!CS$3,'LGE Meters Schedule'!CR42+BO42-$F42,SUM(CR42,BO42)))</f>
        <v>-253582.76944046072</v>
      </c>
      <c r="CT42" s="6">
        <f>IF(CT$3=$BQ$3,$G42,IF(VLOOKUP($D42,'LGE Retirements'!$A$4:$C$49,3,FALSE)='LGE Meters Schedule'!CT$3,'LGE Meters Schedule'!CS42-$F42,SUM(CS42)))</f>
        <v>-253582.76944046072</v>
      </c>
      <c r="CU42" s="6">
        <f>IF(CU$3=$BQ$3,$G42,IF(VLOOKUP($D42,'LGE Retirements'!$A$4:$C$49,3,FALSE)='LGE Meters Schedule'!CU$3,'LGE Meters Schedule'!CT42-$F42,SUM(CT42)))</f>
        <v>-253582.76944046072</v>
      </c>
      <c r="CV42" s="6">
        <f>IF(CV$3=$BQ$3,$G42,IF(VLOOKUP($D42,'LGE Retirements'!$A$4:$C$49,3,FALSE)='LGE Meters Schedule'!CV$3,'LGE Meters Schedule'!CU42-$F42,SUM(CU42)))</f>
        <v>-253582.76944046072</v>
      </c>
      <c r="CW42" s="6">
        <f>IF(CW$3=$BQ$3,$G42,IF(VLOOKUP($D42,'LGE Retirements'!$A$4:$C$49,3,FALSE)='LGE Meters Schedule'!CW$3,'LGE Meters Schedule'!CV42-$F42,SUM(CV42)))</f>
        <v>-253582.76944046072</v>
      </c>
      <c r="CX42" s="6">
        <f>IF(CX$3=$BQ$3,$G42,IF(VLOOKUP($D42,'LGE Retirements'!$A$4:$C$49,3,FALSE)='LGE Meters Schedule'!CX$3,'LGE Meters Schedule'!CW42-$F42,SUM(CW42)))</f>
        <v>-253582.76944046072</v>
      </c>
      <c r="CY42" s="6">
        <f>IF(CY$3=$BQ$3,$G42,IF(VLOOKUP($D42,'LGE Retirements'!$A$4:$C$49,3,FALSE)='LGE Meters Schedule'!CY$3,'LGE Meters Schedule'!CX42-$F42,SUM(CX42)))</f>
        <v>-253582.76944046072</v>
      </c>
      <c r="CZ42" s="6">
        <f>IF(CZ$3=$BQ$3,$G42,IF(VLOOKUP($D42,'LGE Retirements'!$A$4:$C$49,3,FALSE)='LGE Meters Schedule'!CZ$3,'LGE Meters Schedule'!CY42-$F42,SUM(CY42)))</f>
        <v>-253582.76944046072</v>
      </c>
      <c r="DA42" s="6">
        <f>IF(DA$3=$BQ$3,$G42,IF(VLOOKUP($D42,'LGE Retirements'!$A$4:$C$49,3,FALSE)='LGE Meters Schedule'!DA$3,'LGE Meters Schedule'!CZ42-$F42,SUM(CZ42)))</f>
        <v>-253582.76944046072</v>
      </c>
      <c r="DB42" s="6">
        <f>IF(DB$3=$BQ$3,$G42,IF(VLOOKUP($D42,'LGE Retirements'!$A$4:$C$49,3,FALSE)='LGE Meters Schedule'!DB$3,'LGE Meters Schedule'!DA42-$F42,SUM(DA42)))</f>
        <v>-253582.76944046072</v>
      </c>
      <c r="DC42" s="6">
        <f>IF(DC$3=$BQ$3,$G42,IF(VLOOKUP($D42,'LGE Retirements'!$A$4:$C$49,3,FALSE)='LGE Meters Schedule'!DC$3,'LGE Meters Schedule'!DB42-$F42,SUM(DB42)))</f>
        <v>-253582.76944046072</v>
      </c>
      <c r="DD42" s="6">
        <f>IF(DD$3=$BQ$3,$G42,IF(VLOOKUP($D42,'LGE Retirements'!$A$4:$C$49,3,FALSE)='LGE Meters Schedule'!DD$3,'LGE Meters Schedule'!DC42-$F42,SUM(DC42)))</f>
        <v>-253582.76944046072</v>
      </c>
      <c r="DE42" s="6">
        <f>IF(DE$3=$BQ$3,$G42,IF(VLOOKUP($D42,'LGE Retirements'!$A$4:$C$49,3,FALSE)='LGE Meters Schedule'!DE$3,'LGE Meters Schedule'!DD42-$F42,SUM(DD42)))</f>
        <v>-253582.76944046072</v>
      </c>
      <c r="DG42" s="8">
        <f t="shared" si="42"/>
        <v>301947.29351563391</v>
      </c>
      <c r="DH42" s="8">
        <f t="shared" si="43"/>
        <v>299128.87987763388</v>
      </c>
      <c r="DI42" s="8">
        <f t="shared" si="44"/>
        <v>296310.46623963385</v>
      </c>
      <c r="DJ42" s="8">
        <f t="shared" si="45"/>
        <v>293492.05260163383</v>
      </c>
      <c r="DK42" s="8">
        <f t="shared" si="46"/>
        <v>290673.6389636338</v>
      </c>
      <c r="DL42" s="8">
        <f t="shared" si="47"/>
        <v>287855.22532563377</v>
      </c>
      <c r="DM42" s="8">
        <f t="shared" si="48"/>
        <v>285036.81168763374</v>
      </c>
      <c r="DN42" s="8">
        <f t="shared" si="49"/>
        <v>282218.39804963372</v>
      </c>
      <c r="DO42" s="8">
        <f t="shared" si="50"/>
        <v>279399.98441163369</v>
      </c>
      <c r="DP42" s="8">
        <f t="shared" si="51"/>
        <v>276581.57077363366</v>
      </c>
      <c r="DQ42" s="8">
        <f t="shared" si="52"/>
        <v>273763.15713563364</v>
      </c>
      <c r="DR42" s="8">
        <f t="shared" si="53"/>
        <v>271072.43877627724</v>
      </c>
      <c r="DS42" s="8">
        <f t="shared" si="54"/>
        <v>268381.72041692084</v>
      </c>
      <c r="DT42" s="8">
        <f t="shared" si="55"/>
        <v>265691.00205756444</v>
      </c>
      <c r="DU42" s="8">
        <f t="shared" si="56"/>
        <v>263000.28369820805</v>
      </c>
      <c r="DV42" s="8">
        <f t="shared" si="57"/>
        <v>260309.56533885165</v>
      </c>
      <c r="DW42" s="8">
        <f t="shared" si="58"/>
        <v>257618.84697949525</v>
      </c>
      <c r="DX42" s="8">
        <f t="shared" si="59"/>
        <v>254928.12862013886</v>
      </c>
      <c r="DY42" s="8">
        <f t="shared" si="60"/>
        <v>253582.76944046072</v>
      </c>
      <c r="DZ42" s="8">
        <f t="shared" si="61"/>
        <v>253582.76944046072</v>
      </c>
      <c r="EA42" s="8">
        <f t="shared" si="62"/>
        <v>253582.76944046072</v>
      </c>
      <c r="EB42" s="8">
        <f t="shared" si="63"/>
        <v>253582.76944046072</v>
      </c>
      <c r="EC42" s="8">
        <f t="shared" si="64"/>
        <v>253582.76944046072</v>
      </c>
      <c r="ED42" s="8">
        <f t="shared" si="65"/>
        <v>253582.76944046072</v>
      </c>
      <c r="EE42" s="8">
        <f t="shared" si="66"/>
        <v>253582.76944046072</v>
      </c>
      <c r="EF42" s="8">
        <f t="shared" si="67"/>
        <v>253582.76944046072</v>
      </c>
      <c r="EG42" s="8">
        <f t="shared" si="68"/>
        <v>253582.76944046072</v>
      </c>
      <c r="EH42" s="8">
        <f t="shared" si="69"/>
        <v>253582.76944046072</v>
      </c>
      <c r="EI42" s="8">
        <f t="shared" si="70"/>
        <v>253582.76944046072</v>
      </c>
      <c r="EJ42" s="8">
        <f t="shared" si="30"/>
        <v>253582.76944046072</v>
      </c>
      <c r="EK42" s="8">
        <f t="shared" si="31"/>
        <v>253582.76944046072</v>
      </c>
      <c r="EL42" s="8">
        <f t="shared" si="32"/>
        <v>253582.76944046072</v>
      </c>
      <c r="EM42" s="8">
        <f t="shared" si="33"/>
        <v>253582.76944046072</v>
      </c>
      <c r="EN42" s="8">
        <f t="shared" si="34"/>
        <v>253582.76944046072</v>
      </c>
      <c r="EO42" s="8">
        <f t="shared" si="35"/>
        <v>253582.76944046072</v>
      </c>
      <c r="EP42" s="8">
        <f t="shared" si="36"/>
        <v>253582.76944046072</v>
      </c>
      <c r="EQ42" s="8">
        <f t="shared" si="37"/>
        <v>253582.76944046072</v>
      </c>
      <c r="ER42" s="8">
        <f t="shared" si="38"/>
        <v>253582.76944046072</v>
      </c>
      <c r="ES42" s="8">
        <f t="shared" si="39"/>
        <v>253582.76944046072</v>
      </c>
      <c r="ET42" s="8">
        <f t="shared" si="40"/>
        <v>253582.76944046072</v>
      </c>
      <c r="EU42" s="8">
        <f t="shared" si="41"/>
        <v>253582.76944046072</v>
      </c>
    </row>
    <row r="43" spans="1:151" x14ac:dyDescent="0.25">
      <c r="A43" s="4" t="s">
        <v>33</v>
      </c>
      <c r="B43" s="4" t="s">
        <v>2</v>
      </c>
      <c r="C43" s="4" t="s">
        <v>5</v>
      </c>
      <c r="D43" s="7">
        <v>1992</v>
      </c>
      <c r="E43" s="24">
        <f>IFERROR(VLOOKUP(D43,'LGE Retirements'!$A$4:$C$49,3,FALSE),"N/A")</f>
        <v>43132</v>
      </c>
      <c r="F43" s="5">
        <v>96695.26</v>
      </c>
      <c r="G43" s="5">
        <v>71252.269430964807</v>
      </c>
      <c r="H43" s="5"/>
      <c r="I43" s="6">
        <f>IF(I$3=$I$3,F43,IF(VLOOKUP($D43,'LGE Retirements'!$A$4:$C$49,3,FALSE)='LGE Meters Schedule'!I$3,'LGE Meters Schedule'!G43-'LGE Meters Schedule'!$F43,G43))</f>
        <v>96695.26</v>
      </c>
      <c r="J43" s="6">
        <f>IF(J$3=$I$3,G43,IF(VLOOKUP($D43,'LGE Retirements'!$A$4:$C$49,3,FALSE)='LGE Meters Schedule'!J$3,'LGE Meters Schedule'!I43-'LGE Meters Schedule'!$F43,I43))</f>
        <v>96695.26</v>
      </c>
      <c r="K43" s="6">
        <f>IF(K$3=$I$3,I43,IF(VLOOKUP($D43,'LGE Retirements'!$A$4:$C$49,3,FALSE)='LGE Meters Schedule'!K$3,'LGE Meters Schedule'!J43-'LGE Meters Schedule'!$F43,J43))</f>
        <v>96695.26</v>
      </c>
      <c r="L43" s="6">
        <f>IF(L$3=$I$3,J43,IF(VLOOKUP($D43,'LGE Retirements'!$A$4:$C$49,3,FALSE)='LGE Meters Schedule'!L$3,'LGE Meters Schedule'!K43-'LGE Meters Schedule'!$F43,K43))</f>
        <v>96695.26</v>
      </c>
      <c r="M43" s="6">
        <f>IF(M$3=$I$3,K43,IF(VLOOKUP($D43,'LGE Retirements'!$A$4:$C$49,3,FALSE)='LGE Meters Schedule'!M$3,'LGE Meters Schedule'!L43-'LGE Meters Schedule'!$F43,L43))</f>
        <v>96695.26</v>
      </c>
      <c r="N43" s="6">
        <f>IF(N$3=$I$3,L43,IF(VLOOKUP($D43,'LGE Retirements'!$A$4:$C$49,3,FALSE)='LGE Meters Schedule'!N$3,'LGE Meters Schedule'!M43-'LGE Meters Schedule'!$F43,M43))</f>
        <v>96695.26</v>
      </c>
      <c r="O43" s="6">
        <f>IF(O$3=$I$3,M43,IF(VLOOKUP($D43,'LGE Retirements'!$A$4:$C$49,3,FALSE)='LGE Meters Schedule'!O$3,'LGE Meters Schedule'!N43-'LGE Meters Schedule'!$F43,N43))</f>
        <v>96695.26</v>
      </c>
      <c r="P43" s="6">
        <f>IF(P$3=$I$3,N43,IF(VLOOKUP($D43,'LGE Retirements'!$A$4:$C$49,3,FALSE)='LGE Meters Schedule'!P$3,'LGE Meters Schedule'!O43-'LGE Meters Schedule'!$F43,O43))</f>
        <v>96695.26</v>
      </c>
      <c r="Q43" s="6">
        <f>IF(Q$3=$I$3,O43,IF(VLOOKUP($D43,'LGE Retirements'!$A$4:$C$49,3,FALSE)='LGE Meters Schedule'!Q$3,'LGE Meters Schedule'!P43-'LGE Meters Schedule'!$F43,P43))</f>
        <v>96695.26</v>
      </c>
      <c r="R43" s="6">
        <f>IF(R$3=$I$3,P43,IF(VLOOKUP($D43,'LGE Retirements'!$A$4:$C$49,3,FALSE)='LGE Meters Schedule'!R$3,'LGE Meters Schedule'!Q43-'LGE Meters Schedule'!$F43,Q43))</f>
        <v>96695.26</v>
      </c>
      <c r="S43" s="6">
        <f>IF(S$3=$I$3,Q43,IF(VLOOKUP($D43,'LGE Retirements'!$A$4:$C$49,3,FALSE)='LGE Meters Schedule'!S$3,'LGE Meters Schedule'!R43-'LGE Meters Schedule'!$F43,R43))</f>
        <v>96695.26</v>
      </c>
      <c r="T43" s="6">
        <f>IF(T$3=$I$3,R43,IF(VLOOKUP($D43,'LGE Retirements'!$A$4:$C$49,3,FALSE)='LGE Meters Schedule'!T$3,'LGE Meters Schedule'!S43-'LGE Meters Schedule'!$F43,S43))</f>
        <v>96695.26</v>
      </c>
      <c r="U43" s="6">
        <f>IF(U$3=$I$3,S43,IF(VLOOKUP($D43,'LGE Retirements'!$A$4:$C$49,3,FALSE)='LGE Meters Schedule'!U$3,'LGE Meters Schedule'!T43-'LGE Meters Schedule'!$F43,T43))</f>
        <v>96695.26</v>
      </c>
      <c r="V43" s="6">
        <f>IF(V$3=$I$3,T43,IF(VLOOKUP($D43,'LGE Retirements'!$A$4:$C$49,3,FALSE)='LGE Meters Schedule'!V$3,'LGE Meters Schedule'!U43-'LGE Meters Schedule'!$F43,U43))</f>
        <v>96695.26</v>
      </c>
      <c r="W43" s="6">
        <f>IF(W$3=$I$3,U43,IF(VLOOKUP($D43,'LGE Retirements'!$A$4:$C$49,3,FALSE)='LGE Meters Schedule'!W$3,'LGE Meters Schedule'!V43-'LGE Meters Schedule'!$F43,V43))</f>
        <v>96695.26</v>
      </c>
      <c r="X43" s="6">
        <f>IF(X$3=$I$3,V43,IF(VLOOKUP($D43,'LGE Retirements'!$A$4:$C$49,3,FALSE)='LGE Meters Schedule'!X$3,'LGE Meters Schedule'!W43-'LGE Meters Schedule'!$F43,W43))</f>
        <v>96695.26</v>
      </c>
      <c r="Y43" s="6">
        <f>IF(Y$3=$I$3,W43,IF(VLOOKUP($D43,'LGE Retirements'!$A$4:$C$49,3,FALSE)='LGE Meters Schedule'!Y$3,'LGE Meters Schedule'!X43-'LGE Meters Schedule'!$F43,X43))</f>
        <v>96695.26</v>
      </c>
      <c r="Z43" s="6">
        <f>IF(Z$3=$I$3,X43,IF(VLOOKUP($D43,'LGE Retirements'!$A$4:$C$49,3,FALSE)='LGE Meters Schedule'!Z$3,'LGE Meters Schedule'!Y43-'LGE Meters Schedule'!$F43,Y43))</f>
        <v>96695.26</v>
      </c>
      <c r="AA43" s="6">
        <f>IF(AA$3=$I$3,Y43,IF(VLOOKUP($D43,'LGE Retirements'!$A$4:$C$49,3,FALSE)='LGE Meters Schedule'!AA$3,'LGE Meters Schedule'!Z43-'LGE Meters Schedule'!$F43,Z43))</f>
        <v>0</v>
      </c>
      <c r="AB43" s="6">
        <f>IF(AB$3=$I$3,Z43,IF(VLOOKUP($D43,'LGE Retirements'!$A$4:$C$49,3,FALSE)='LGE Meters Schedule'!AB$3,'LGE Meters Schedule'!AA43-'LGE Meters Schedule'!$F43,AA43))</f>
        <v>0</v>
      </c>
      <c r="AC43" s="6">
        <f>IF(AC$3=$I$3,AA43,IF(VLOOKUP($D43,'LGE Retirements'!$A$4:$C$49,3,FALSE)='LGE Meters Schedule'!AC$3,'LGE Meters Schedule'!AB43-'LGE Meters Schedule'!$F43,AB43))</f>
        <v>0</v>
      </c>
      <c r="AD43" s="6">
        <f>IF(AD$3=$I$3,AB43,IF(VLOOKUP($D43,'LGE Retirements'!$A$4:$C$49,3,FALSE)='LGE Meters Schedule'!AD$3,'LGE Meters Schedule'!AC43-'LGE Meters Schedule'!$F43,AC43))</f>
        <v>0</v>
      </c>
      <c r="AE43" s="6">
        <f>IF(AE$3=$I$3,AC43,IF(VLOOKUP($D43,'LGE Retirements'!$A$4:$C$49,3,FALSE)='LGE Meters Schedule'!AE$3,'LGE Meters Schedule'!AD43-'LGE Meters Schedule'!$F43,AD43))</f>
        <v>0</v>
      </c>
      <c r="AF43" s="6">
        <f>IF(AF$3=$I$3,AD43,IF(VLOOKUP($D43,'LGE Retirements'!$A$4:$C$49,3,FALSE)='LGE Meters Schedule'!AF$3,'LGE Meters Schedule'!AE43-'LGE Meters Schedule'!$F43,AE43))</f>
        <v>0</v>
      </c>
      <c r="AG43" s="6">
        <f>IF(AG$3=$I$3,AE43,IF(VLOOKUP($D43,'LGE Retirements'!$A$4:$C$49,3,FALSE)='LGE Meters Schedule'!AG$3,'LGE Meters Schedule'!AF43-'LGE Meters Schedule'!$F43,AF43))</f>
        <v>0</v>
      </c>
      <c r="AH43" s="6">
        <f>IF(AH$3=$I$3,AF43,IF(VLOOKUP($D43,'LGE Retirements'!$A$4:$C$49,3,FALSE)='LGE Meters Schedule'!AH$3,'LGE Meters Schedule'!AG43-'LGE Meters Schedule'!$F43,AG43))</f>
        <v>0</v>
      </c>
      <c r="AI43" s="6">
        <f>IF(AI$3=$I$3,AG43,IF(VLOOKUP($D43,'LGE Retirements'!$A$4:$C$49,3,FALSE)='LGE Meters Schedule'!AI$3,'LGE Meters Schedule'!AH43-'LGE Meters Schedule'!$F43,AH43))</f>
        <v>0</v>
      </c>
      <c r="AJ43" s="6">
        <f>IF(AJ$3=$I$3,AH43,IF(VLOOKUP($D43,'LGE Retirements'!$A$4:$C$49,3,FALSE)='LGE Meters Schedule'!AJ$3,'LGE Meters Schedule'!AI43-'LGE Meters Schedule'!$F43,AI43))</f>
        <v>0</v>
      </c>
      <c r="AK43" s="6">
        <f>IF(AK$3=$I$3,AI43,IF(VLOOKUP($D43,'LGE Retirements'!$A$4:$C$49,3,FALSE)='LGE Meters Schedule'!AK$3,'LGE Meters Schedule'!AJ43-'LGE Meters Schedule'!$F43,AJ43))</f>
        <v>0</v>
      </c>
      <c r="AL43" s="6"/>
      <c r="AM43" s="21">
        <f>IF(AM$3&lt;'Depr. Rate'!$B$1,('Depr. Rate'!$B$3*'LGE Meters Schedule'!I43)/12,IF(I43=0,H43/2*'Depr. Rate'!$C$3/12,('Depr. Rate'!$C$3*'LGE Meters Schedule'!I43)/12))</f>
        <v>235.29179933333333</v>
      </c>
      <c r="AN43" s="21">
        <f>IF(AN$3&lt;'Depr. Rate'!$B$1,('Depr. Rate'!$B$3*'LGE Meters Schedule'!J43)/12,IF(J43=0,I43/2*'Depr. Rate'!$C$3/12,('Depr. Rate'!$C$3*'LGE Meters Schedule'!J43)/12))</f>
        <v>235.29179933333333</v>
      </c>
      <c r="AO43" s="21">
        <f>IF(AO$3&lt;'Depr. Rate'!$B$1,('Depr. Rate'!$B$3*'LGE Meters Schedule'!K43)/12,IF(K43=0,J43/2*'Depr. Rate'!$C$3/12,('Depr. Rate'!$C$3*'LGE Meters Schedule'!K43)/12))</f>
        <v>235.29179933333333</v>
      </c>
      <c r="AP43" s="21">
        <f>IF(AP$3&lt;'Depr. Rate'!$B$1,('Depr. Rate'!$B$3*'LGE Meters Schedule'!L43)/12,IF(L43=0,K43/2*'Depr. Rate'!$C$3/12,('Depr. Rate'!$C$3*'LGE Meters Schedule'!L43)/12))</f>
        <v>235.29179933333333</v>
      </c>
      <c r="AQ43" s="21">
        <f>IF(AQ$3&lt;'Depr. Rate'!$B$1,('Depr. Rate'!$B$3*'LGE Meters Schedule'!M43)/12,IF(M43=0,L43/2*'Depr. Rate'!$C$3/12,('Depr. Rate'!$C$3*'LGE Meters Schedule'!M43)/12))</f>
        <v>235.29179933333333</v>
      </c>
      <c r="AR43" s="21">
        <f>IF(AR$3&lt;'Depr. Rate'!$B$1,('Depr. Rate'!$B$3*'LGE Meters Schedule'!N43)/12,IF(N43=0,M43/2*'Depr. Rate'!$C$3/12,('Depr. Rate'!$C$3*'LGE Meters Schedule'!N43)/12))</f>
        <v>235.29179933333333</v>
      </c>
      <c r="AS43" s="21">
        <f>IF(AS$3&lt;'Depr. Rate'!$B$1,('Depr. Rate'!$B$3*'LGE Meters Schedule'!O43)/12,IF(O43=0,N43/2*'Depr. Rate'!$C$3/12,('Depr. Rate'!$C$3*'LGE Meters Schedule'!O43)/12))</f>
        <v>235.29179933333333</v>
      </c>
      <c r="AT43" s="21">
        <f>IF(AT$3&lt;'Depr. Rate'!$B$1,('Depr. Rate'!$B$3*'LGE Meters Schedule'!P43)/12,IF(P43=0,O43/2*'Depr. Rate'!$C$3/12,('Depr. Rate'!$C$3*'LGE Meters Schedule'!P43)/12))</f>
        <v>235.29179933333333</v>
      </c>
      <c r="AU43" s="21">
        <f>IF(AU$3&lt;'Depr. Rate'!$B$1,('Depr. Rate'!$B$3*'LGE Meters Schedule'!Q43)/12,IF(Q43=0,P43/2*'Depr. Rate'!$C$3/12,('Depr. Rate'!$C$3*'LGE Meters Schedule'!Q43)/12))</f>
        <v>235.29179933333333</v>
      </c>
      <c r="AV43" s="21">
        <f>IF(AV$3&lt;'Depr. Rate'!$B$1,('Depr. Rate'!$B$3*'LGE Meters Schedule'!R43)/12,IF(R43=0,Q43/2*'Depr. Rate'!$C$3/12,('Depr. Rate'!$C$3*'LGE Meters Schedule'!R43)/12))</f>
        <v>235.29179933333333</v>
      </c>
      <c r="AW43" s="21">
        <f>IF(AW$3&lt;'Depr. Rate'!$B$1,('Depr. Rate'!$B$3*'LGE Meters Schedule'!S43)/12,IF(S43=0,R43/2*'Depr. Rate'!$C$3/12,('Depr. Rate'!$C$3*'LGE Meters Schedule'!S43)/12))</f>
        <v>235.29179933333333</v>
      </c>
      <c r="AX43" s="21">
        <f>IF(AX$3&lt;'Depr. Rate'!$B$1,('Depr. Rate'!$B$3*'LGE Meters Schedule'!T43)/12,IF(T43=0,S43/2*'Depr. Rate'!$C$3/12,('Depr. Rate'!$C$3*'LGE Meters Schedule'!T43)/12))</f>
        <v>224.63131590629837</v>
      </c>
      <c r="AY43" s="21">
        <f>IF(AY$3&lt;'Depr. Rate'!$B$1,('Depr. Rate'!$B$3*'LGE Meters Schedule'!U43)/12,IF(U43=0,T43/2*'Depr. Rate'!$C$3/12,('Depr. Rate'!$C$3*'LGE Meters Schedule'!U43)/12))</f>
        <v>224.63131590629837</v>
      </c>
      <c r="AZ43" s="21">
        <f>IF(AZ$3&lt;'Depr. Rate'!$B$1,('Depr. Rate'!$B$3*'LGE Meters Schedule'!V43)/12,IF(V43=0,U43/2*'Depr. Rate'!$C$3/12,('Depr. Rate'!$C$3*'LGE Meters Schedule'!V43)/12))</f>
        <v>224.63131590629837</v>
      </c>
      <c r="BA43" s="21">
        <f>IF(BA$3&lt;'Depr. Rate'!$B$1,('Depr. Rate'!$B$3*'LGE Meters Schedule'!W43)/12,IF(W43=0,V43/2*'Depr. Rate'!$C$3/12,('Depr. Rate'!$C$3*'LGE Meters Schedule'!W43)/12))</f>
        <v>224.63131590629837</v>
      </c>
      <c r="BB43" s="21">
        <f>IF(BB$3&lt;'Depr. Rate'!$B$1,('Depr. Rate'!$B$3*'LGE Meters Schedule'!X43)/12,IF(X43=0,W43/2*'Depr. Rate'!$C$3/12,('Depr. Rate'!$C$3*'LGE Meters Schedule'!X43)/12))</f>
        <v>224.63131590629837</v>
      </c>
      <c r="BC43" s="21">
        <f>IF(BC$3&lt;'Depr. Rate'!$B$1,('Depr. Rate'!$B$3*'LGE Meters Schedule'!Y43)/12,IF(Y43=0,X43/2*'Depr. Rate'!$C$3/12,('Depr. Rate'!$C$3*'LGE Meters Schedule'!Y43)/12))</f>
        <v>224.63131590629837</v>
      </c>
      <c r="BD43" s="21">
        <f>IF(BD$3&lt;'Depr. Rate'!$B$1,('Depr. Rate'!$B$3*'LGE Meters Schedule'!Z43)/12,IF(Z43=0,Y43/2*'Depr. Rate'!$C$3/12,('Depr. Rate'!$C$3*'LGE Meters Schedule'!Z43)/12))</f>
        <v>224.63131590629837</v>
      </c>
      <c r="BE43" s="21">
        <f>IF(BE$3&lt;'Depr. Rate'!$B$1,('Depr. Rate'!$B$3*'LGE Meters Schedule'!AA43)/12,IF(AA43=0,Z43/2*'Depr. Rate'!$C$3/12,('Depr. Rate'!$C$3*'LGE Meters Schedule'!AA43)/12))</f>
        <v>112.31565795314918</v>
      </c>
      <c r="BF43" s="21">
        <f>IF(BF$3&lt;'Depr. Rate'!$B$1,('Depr. Rate'!$B$3*'LGE Meters Schedule'!AB43)/12,IF(AB43=0,AA43/2*'Depr. Rate'!$C$3/12,('Depr. Rate'!$C$3*'LGE Meters Schedule'!AB43)/12))</f>
        <v>0</v>
      </c>
      <c r="BG43" s="21">
        <f>IF(BG$3&lt;'Depr. Rate'!$B$1,('Depr. Rate'!$B$3*'LGE Meters Schedule'!AC43)/12,IF(AC43=0,AB43/2*'Depr. Rate'!$C$3/12,('Depr. Rate'!$C$3*'LGE Meters Schedule'!AC43)/12))</f>
        <v>0</v>
      </c>
      <c r="BH43" s="21">
        <f>IF(BH$3&lt;'Depr. Rate'!$B$1,('Depr. Rate'!$B$3*'LGE Meters Schedule'!AD43)/12,IF(AD43=0,AC43/2*'Depr. Rate'!$C$3/12,('Depr. Rate'!$C$3*'LGE Meters Schedule'!AD43)/12))</f>
        <v>0</v>
      </c>
      <c r="BI43" s="21">
        <f>IF(BI$3&lt;'Depr. Rate'!$B$1,('Depr. Rate'!$B$3*'LGE Meters Schedule'!AE43)/12,IF(AE43=0,AD43/2*'Depr. Rate'!$C$3/12,('Depr. Rate'!$C$3*'LGE Meters Schedule'!AE43)/12))</f>
        <v>0</v>
      </c>
      <c r="BJ43" s="21">
        <f>IF(BJ$3&lt;'Depr. Rate'!$B$1,('Depr. Rate'!$B$3*'LGE Meters Schedule'!AF43)/12,IF(AF43=0,AE43/2*'Depr. Rate'!$C$3/12,('Depr. Rate'!$C$3*'LGE Meters Schedule'!AF43)/12))</f>
        <v>0</v>
      </c>
      <c r="BK43" s="21">
        <f>IF(BK$3&lt;'Depr. Rate'!$B$1,('Depr. Rate'!$B$3*'LGE Meters Schedule'!AG43)/12,IF(AG43=0,AF43/2*'Depr. Rate'!$C$3/12,('Depr. Rate'!$C$3*'LGE Meters Schedule'!AG43)/12))</f>
        <v>0</v>
      </c>
      <c r="BL43" s="21">
        <f>IF(BL$3&lt;'Depr. Rate'!$B$1,('Depr. Rate'!$B$3*'LGE Meters Schedule'!AH43)/12,IF(AH43=0,AG43/2*'Depr. Rate'!$C$3/12,('Depr. Rate'!$C$3*'LGE Meters Schedule'!AH43)/12))</f>
        <v>0</v>
      </c>
      <c r="BM43" s="21">
        <f>IF(BM$3&lt;'Depr. Rate'!$B$1,('Depr. Rate'!$B$3*'LGE Meters Schedule'!AI43)/12,IF(AI43=0,AH43/2*'Depr. Rate'!$C$3/12,('Depr. Rate'!$C$3*'LGE Meters Schedule'!AI43)/12))</f>
        <v>0</v>
      </c>
      <c r="BN43" s="21">
        <f>IF(BN$3&lt;'Depr. Rate'!$B$1,('Depr. Rate'!$B$3*'LGE Meters Schedule'!AJ43)/12,IF(AJ43=0,AI43/2*'Depr. Rate'!$C$3/12,('Depr. Rate'!$C$3*'LGE Meters Schedule'!AJ43)/12))</f>
        <v>0</v>
      </c>
      <c r="BO43" s="21">
        <f>IF(BO$3&lt;'Depr. Rate'!$B$1,('Depr. Rate'!$B$3*'LGE Meters Schedule'!AK43)/12,IF(AK43=0,AJ43/2*'Depr. Rate'!$C$3/12,('Depr. Rate'!$C$3*'LGE Meters Schedule'!AK43)/12))</f>
        <v>0</v>
      </c>
      <c r="BQ43" s="6">
        <f>IF(BQ$3=$BQ$3,$G43+AM43,IF(VLOOKUP($D43,'LGE Retirements'!$A$4:$C$49,3,FALSE)='LGE Meters Schedule'!BQ$3,'LGE Meters Schedule'!BP43+AM43-$F43,SUM(BP43,AM43)))</f>
        <v>71487.561230298146</v>
      </c>
      <c r="BR43" s="6">
        <f>IF(BR$3=$BQ$3,$G43+AN43,IF(VLOOKUP($D43,'LGE Retirements'!$A$4:$C$49,3,FALSE)='LGE Meters Schedule'!BR$3,'LGE Meters Schedule'!BQ43+AN43-$F43,SUM(BQ43,AN43)))</f>
        <v>71722.853029631486</v>
      </c>
      <c r="BS43" s="6">
        <f>IF(BS$3=$BQ$3,$G43+AO43,IF(VLOOKUP($D43,'LGE Retirements'!$A$4:$C$49,3,FALSE)='LGE Meters Schedule'!BS$3,'LGE Meters Schedule'!BR43+AO43-$F43,SUM(BR43,AO43)))</f>
        <v>71958.144828964825</v>
      </c>
      <c r="BT43" s="6">
        <f>IF(BT$3=$BQ$3,$G43+AP43,IF(VLOOKUP($D43,'LGE Retirements'!$A$4:$C$49,3,FALSE)='LGE Meters Schedule'!BT$3,'LGE Meters Schedule'!BS43+AP43-$F43,SUM(BS43,AP43)))</f>
        <v>72193.436628298165</v>
      </c>
      <c r="BU43" s="6">
        <f>IF(BU$3=$BQ$3,$G43+AQ43,IF(VLOOKUP($D43,'LGE Retirements'!$A$4:$C$49,3,FALSE)='LGE Meters Schedule'!BU$3,'LGE Meters Schedule'!BT43+AQ43-$F43,SUM(BT43,AQ43)))</f>
        <v>72428.728427631504</v>
      </c>
      <c r="BV43" s="6">
        <f>IF(BV$3=$BQ$3,$G43+AR43,IF(VLOOKUP($D43,'LGE Retirements'!$A$4:$C$49,3,FALSE)='LGE Meters Schedule'!BV$3,'LGE Meters Schedule'!BU43+AR43-$F43,SUM(BU43,AR43)))</f>
        <v>72664.020226964843</v>
      </c>
      <c r="BW43" s="6">
        <f>IF(BW$3=$BQ$3,$G43+AS43,IF(VLOOKUP($D43,'LGE Retirements'!$A$4:$C$49,3,FALSE)='LGE Meters Schedule'!BW$3,'LGE Meters Schedule'!BV43+AS43-$F43,SUM(BV43,AS43)))</f>
        <v>72899.312026298183</v>
      </c>
      <c r="BX43" s="6">
        <f>IF(BX$3=$BQ$3,$G43+AT43,IF(VLOOKUP($D43,'LGE Retirements'!$A$4:$C$49,3,FALSE)='LGE Meters Schedule'!BX$3,'LGE Meters Schedule'!BW43+AT43-$F43,SUM(BW43,AT43)))</f>
        <v>73134.603825631522</v>
      </c>
      <c r="BY43" s="6">
        <f>IF(BY$3=$BQ$3,$G43+AU43,IF(VLOOKUP($D43,'LGE Retirements'!$A$4:$C$49,3,FALSE)='LGE Meters Schedule'!BY$3,'LGE Meters Schedule'!BX43+AU43-$F43,SUM(BX43,AU43)))</f>
        <v>73369.895624964862</v>
      </c>
      <c r="BZ43" s="6">
        <f>IF(BZ$3=$BQ$3,$G43+AV43,IF(VLOOKUP($D43,'LGE Retirements'!$A$4:$C$49,3,FALSE)='LGE Meters Schedule'!BZ$3,'LGE Meters Schedule'!BY43+AV43-$F43,SUM(BY43,AV43)))</f>
        <v>73605.187424298201</v>
      </c>
      <c r="CA43" s="6">
        <f>IF(CA$3=$BQ$3,$G43+AW43,IF(VLOOKUP($D43,'LGE Retirements'!$A$4:$C$49,3,FALSE)='LGE Meters Schedule'!CA$3,'LGE Meters Schedule'!BZ43+AW43-$F43,SUM(BZ43,AW43)))</f>
        <v>73840.479223631541</v>
      </c>
      <c r="CB43" s="6">
        <f>IF(CB$3=$BQ$3,$G43+AX43,IF(VLOOKUP($D43,'LGE Retirements'!$A$4:$C$49,3,FALSE)='LGE Meters Schedule'!CB$3,'LGE Meters Schedule'!CA43+AX43-$F43,SUM(CA43,AX43)))</f>
        <v>74065.11053953784</v>
      </c>
      <c r="CC43" s="6">
        <f>IF(CC$3=$BQ$3,$G43+AY43,IF(VLOOKUP($D43,'LGE Retirements'!$A$4:$C$49,3,FALSE)='LGE Meters Schedule'!CC$3,'LGE Meters Schedule'!CB43+AY43-$F43,SUM(CB43,AY43)))</f>
        <v>74289.741855444139</v>
      </c>
      <c r="CD43" s="6">
        <f>IF(CD$3=$BQ$3,$G43+AZ43,IF(VLOOKUP($D43,'LGE Retirements'!$A$4:$C$49,3,FALSE)='LGE Meters Schedule'!CD$3,'LGE Meters Schedule'!CC43+AZ43-$F43,SUM(CC43,AZ43)))</f>
        <v>74514.373171350438</v>
      </c>
      <c r="CE43" s="6">
        <f>IF(CE$3=$BQ$3,$G43+BA43,IF(VLOOKUP($D43,'LGE Retirements'!$A$4:$C$49,3,FALSE)='LGE Meters Schedule'!CE$3,'LGE Meters Schedule'!CD43+BA43-$F43,SUM(CD43,BA43)))</f>
        <v>74739.004487256738</v>
      </c>
      <c r="CF43" s="6">
        <f>IF(CF$3=$BQ$3,$G43+BB43,IF(VLOOKUP($D43,'LGE Retirements'!$A$4:$C$49,3,FALSE)='LGE Meters Schedule'!CF$3,'LGE Meters Schedule'!CE43+BB43-$F43,SUM(CE43,BB43)))</f>
        <v>74963.635803163037</v>
      </c>
      <c r="CG43" s="6">
        <f>IF(CG$3=$BQ$3,$G43+BC43,IF(VLOOKUP($D43,'LGE Retirements'!$A$4:$C$49,3,FALSE)='LGE Meters Schedule'!CG$3,'LGE Meters Schedule'!CF43+BC43-$F43,SUM(CF43,BC43)))</f>
        <v>75188.267119069336</v>
      </c>
      <c r="CH43" s="6">
        <f>IF(CH$3=$BQ$3,$G43+BD43,IF(VLOOKUP($D43,'LGE Retirements'!$A$4:$C$49,3,FALSE)='LGE Meters Schedule'!CH$3,'LGE Meters Schedule'!CG43+BD43-$F43,SUM(CG43,BD43)))</f>
        <v>75412.898434975636</v>
      </c>
      <c r="CI43" s="6">
        <f>IF(CI$3=$BQ$3,$G43+BE43,IF(VLOOKUP($D43,'LGE Retirements'!$A$4:$C$49,3,FALSE)='LGE Meters Schedule'!CI$3,'LGE Meters Schedule'!CH43+BE43-$F43,SUM(CH43,BE43)))</f>
        <v>-21170.04590707121</v>
      </c>
      <c r="CJ43" s="6">
        <f>IF(CJ$3=$BQ$3,$G43+BF43,IF(VLOOKUP($D43,'LGE Retirements'!$A$4:$C$49,3,FALSE)='LGE Meters Schedule'!CJ$3,'LGE Meters Schedule'!CI43+BF43-$F43,SUM(CI43,BF43)))</f>
        <v>-21170.04590707121</v>
      </c>
      <c r="CK43" s="6">
        <f>IF(CK$3=$BQ$3,$G43+BG43,IF(VLOOKUP($D43,'LGE Retirements'!$A$4:$C$49,3,FALSE)='LGE Meters Schedule'!CK$3,'LGE Meters Schedule'!CJ43+BG43-$F43,SUM(CJ43,BG43)))</f>
        <v>-21170.04590707121</v>
      </c>
      <c r="CL43" s="6">
        <f>IF(CL$3=$BQ$3,$G43+BH43,IF(VLOOKUP($D43,'LGE Retirements'!$A$4:$C$49,3,FALSE)='LGE Meters Schedule'!CL$3,'LGE Meters Schedule'!CK43+BH43-$F43,SUM(CK43,BH43)))</f>
        <v>-21170.04590707121</v>
      </c>
      <c r="CM43" s="6">
        <f>IF(CM$3=$BQ$3,$G43+BI43,IF(VLOOKUP($D43,'LGE Retirements'!$A$4:$C$49,3,FALSE)='LGE Meters Schedule'!CM$3,'LGE Meters Schedule'!CL43+BI43-$F43,SUM(CL43,BI43)))</f>
        <v>-21170.04590707121</v>
      </c>
      <c r="CN43" s="6">
        <f>IF(CN$3=$BQ$3,$G43+BJ43,IF(VLOOKUP($D43,'LGE Retirements'!$A$4:$C$49,3,FALSE)='LGE Meters Schedule'!CN$3,'LGE Meters Schedule'!CM43+BJ43-$F43,SUM(CM43,BJ43)))</f>
        <v>-21170.04590707121</v>
      </c>
      <c r="CO43" s="6">
        <f>IF(CO$3=$BQ$3,$G43+BK43,IF(VLOOKUP($D43,'LGE Retirements'!$A$4:$C$49,3,FALSE)='LGE Meters Schedule'!CO$3,'LGE Meters Schedule'!CN43+BK43-$F43,SUM(CN43,BK43)))</f>
        <v>-21170.04590707121</v>
      </c>
      <c r="CP43" s="6">
        <f>IF(CP$3=$BQ$3,$G43+BL43,IF(VLOOKUP($D43,'LGE Retirements'!$A$4:$C$49,3,FALSE)='LGE Meters Schedule'!CP$3,'LGE Meters Schedule'!CO43+BL43-$F43,SUM(CO43,BL43)))</f>
        <v>-21170.04590707121</v>
      </c>
      <c r="CQ43" s="6">
        <f>IF(CQ$3=$BQ$3,$G43+BM43,IF(VLOOKUP($D43,'LGE Retirements'!$A$4:$C$49,3,FALSE)='LGE Meters Schedule'!CQ$3,'LGE Meters Schedule'!CP43+BM43-$F43,SUM(CP43,BM43)))</f>
        <v>-21170.04590707121</v>
      </c>
      <c r="CR43" s="6">
        <f>IF(CR$3=$BQ$3,$G43+BN43,IF(VLOOKUP($D43,'LGE Retirements'!$A$4:$C$49,3,FALSE)='LGE Meters Schedule'!CR$3,'LGE Meters Schedule'!CQ43+BN43-$F43,SUM(CQ43,BN43)))</f>
        <v>-21170.04590707121</v>
      </c>
      <c r="CS43" s="6">
        <f>IF(CS$3=$BQ$3,$G43+BO43,IF(VLOOKUP($D43,'LGE Retirements'!$A$4:$C$49,3,FALSE)='LGE Meters Schedule'!CS$3,'LGE Meters Schedule'!CR43+BO43-$F43,SUM(CR43,BO43)))</f>
        <v>-21170.04590707121</v>
      </c>
      <c r="CT43" s="6">
        <f>IF(CT$3=$BQ$3,$G43,IF(VLOOKUP($D43,'LGE Retirements'!$A$4:$C$49,3,FALSE)='LGE Meters Schedule'!CT$3,'LGE Meters Schedule'!CS43-$F43,SUM(CS43)))</f>
        <v>-21170.04590707121</v>
      </c>
      <c r="CU43" s="6">
        <f>IF(CU$3=$BQ$3,$G43,IF(VLOOKUP($D43,'LGE Retirements'!$A$4:$C$49,3,FALSE)='LGE Meters Schedule'!CU$3,'LGE Meters Schedule'!CT43-$F43,SUM(CT43)))</f>
        <v>-21170.04590707121</v>
      </c>
      <c r="CV43" s="6">
        <f>IF(CV$3=$BQ$3,$G43,IF(VLOOKUP($D43,'LGE Retirements'!$A$4:$C$49,3,FALSE)='LGE Meters Schedule'!CV$3,'LGE Meters Schedule'!CU43-$F43,SUM(CU43)))</f>
        <v>-21170.04590707121</v>
      </c>
      <c r="CW43" s="6">
        <f>IF(CW$3=$BQ$3,$G43,IF(VLOOKUP($D43,'LGE Retirements'!$A$4:$C$49,3,FALSE)='LGE Meters Schedule'!CW$3,'LGE Meters Schedule'!CV43-$F43,SUM(CV43)))</f>
        <v>-21170.04590707121</v>
      </c>
      <c r="CX43" s="6">
        <f>IF(CX$3=$BQ$3,$G43,IF(VLOOKUP($D43,'LGE Retirements'!$A$4:$C$49,3,FALSE)='LGE Meters Schedule'!CX$3,'LGE Meters Schedule'!CW43-$F43,SUM(CW43)))</f>
        <v>-21170.04590707121</v>
      </c>
      <c r="CY43" s="6">
        <f>IF(CY$3=$BQ$3,$G43,IF(VLOOKUP($D43,'LGE Retirements'!$A$4:$C$49,3,FALSE)='LGE Meters Schedule'!CY$3,'LGE Meters Schedule'!CX43-$F43,SUM(CX43)))</f>
        <v>-21170.04590707121</v>
      </c>
      <c r="CZ43" s="6">
        <f>IF(CZ$3=$BQ$3,$G43,IF(VLOOKUP($D43,'LGE Retirements'!$A$4:$C$49,3,FALSE)='LGE Meters Schedule'!CZ$3,'LGE Meters Schedule'!CY43-$F43,SUM(CY43)))</f>
        <v>-21170.04590707121</v>
      </c>
      <c r="DA43" s="6">
        <f>IF(DA$3=$BQ$3,$G43,IF(VLOOKUP($D43,'LGE Retirements'!$A$4:$C$49,3,FALSE)='LGE Meters Schedule'!DA$3,'LGE Meters Schedule'!CZ43-$F43,SUM(CZ43)))</f>
        <v>-21170.04590707121</v>
      </c>
      <c r="DB43" s="6">
        <f>IF(DB$3=$BQ$3,$G43,IF(VLOOKUP($D43,'LGE Retirements'!$A$4:$C$49,3,FALSE)='LGE Meters Schedule'!DB$3,'LGE Meters Schedule'!DA43-$F43,SUM(DA43)))</f>
        <v>-21170.04590707121</v>
      </c>
      <c r="DC43" s="6">
        <f>IF(DC$3=$BQ$3,$G43,IF(VLOOKUP($D43,'LGE Retirements'!$A$4:$C$49,3,FALSE)='LGE Meters Schedule'!DC$3,'LGE Meters Schedule'!DB43-$F43,SUM(DB43)))</f>
        <v>-21170.04590707121</v>
      </c>
      <c r="DD43" s="6">
        <f>IF(DD$3=$BQ$3,$G43,IF(VLOOKUP($D43,'LGE Retirements'!$A$4:$C$49,3,FALSE)='LGE Meters Schedule'!DD$3,'LGE Meters Schedule'!DC43-$F43,SUM(DC43)))</f>
        <v>-21170.04590707121</v>
      </c>
      <c r="DE43" s="6">
        <f>IF(DE$3=$BQ$3,$G43,IF(VLOOKUP($D43,'LGE Retirements'!$A$4:$C$49,3,FALSE)='LGE Meters Schedule'!DE$3,'LGE Meters Schedule'!DD43-$F43,SUM(DD43)))</f>
        <v>-21170.04590707121</v>
      </c>
      <c r="DG43" s="8">
        <f t="shared" si="42"/>
        <v>25207.698769701849</v>
      </c>
      <c r="DH43" s="8">
        <f t="shared" si="43"/>
        <v>24972.406970368509</v>
      </c>
      <c r="DI43" s="8">
        <f t="shared" si="44"/>
        <v>24737.11517103517</v>
      </c>
      <c r="DJ43" s="8">
        <f t="shared" si="45"/>
        <v>24501.82337170183</v>
      </c>
      <c r="DK43" s="8">
        <f t="shared" si="46"/>
        <v>24266.531572368491</v>
      </c>
      <c r="DL43" s="8">
        <f t="shared" si="47"/>
        <v>24031.239773035151</v>
      </c>
      <c r="DM43" s="8">
        <f t="shared" si="48"/>
        <v>23795.947973701812</v>
      </c>
      <c r="DN43" s="8">
        <f t="shared" si="49"/>
        <v>23560.656174368472</v>
      </c>
      <c r="DO43" s="8">
        <f t="shared" si="50"/>
        <v>23325.364375035133</v>
      </c>
      <c r="DP43" s="8">
        <f t="shared" si="51"/>
        <v>23090.072575701794</v>
      </c>
      <c r="DQ43" s="8">
        <f t="shared" si="52"/>
        <v>22854.780776368454</v>
      </c>
      <c r="DR43" s="8">
        <f t="shared" si="53"/>
        <v>22630.149460462155</v>
      </c>
      <c r="DS43" s="8">
        <f t="shared" si="54"/>
        <v>22405.518144555856</v>
      </c>
      <c r="DT43" s="8">
        <f t="shared" si="55"/>
        <v>22180.886828649556</v>
      </c>
      <c r="DU43" s="8">
        <f t="shared" si="56"/>
        <v>21956.255512743257</v>
      </c>
      <c r="DV43" s="8">
        <f t="shared" si="57"/>
        <v>21731.624196836958</v>
      </c>
      <c r="DW43" s="8">
        <f t="shared" si="58"/>
        <v>21506.992880930658</v>
      </c>
      <c r="DX43" s="8">
        <f t="shared" si="59"/>
        <v>21282.361565024359</v>
      </c>
      <c r="DY43" s="8">
        <f t="shared" si="60"/>
        <v>21170.04590707121</v>
      </c>
      <c r="DZ43" s="8">
        <f t="shared" si="61"/>
        <v>21170.04590707121</v>
      </c>
      <c r="EA43" s="8">
        <f t="shared" si="62"/>
        <v>21170.04590707121</v>
      </c>
      <c r="EB43" s="8">
        <f t="shared" si="63"/>
        <v>21170.04590707121</v>
      </c>
      <c r="EC43" s="8">
        <f t="shared" si="64"/>
        <v>21170.04590707121</v>
      </c>
      <c r="ED43" s="8">
        <f t="shared" si="65"/>
        <v>21170.04590707121</v>
      </c>
      <c r="EE43" s="8">
        <f t="shared" si="66"/>
        <v>21170.04590707121</v>
      </c>
      <c r="EF43" s="8">
        <f t="shared" si="67"/>
        <v>21170.04590707121</v>
      </c>
      <c r="EG43" s="8">
        <f t="shared" si="68"/>
        <v>21170.04590707121</v>
      </c>
      <c r="EH43" s="8">
        <f t="shared" si="69"/>
        <v>21170.04590707121</v>
      </c>
      <c r="EI43" s="8">
        <f t="shared" si="70"/>
        <v>21170.04590707121</v>
      </c>
      <c r="EJ43" s="8">
        <f t="shared" si="30"/>
        <v>21170.04590707121</v>
      </c>
      <c r="EK43" s="8">
        <f t="shared" si="31"/>
        <v>21170.04590707121</v>
      </c>
      <c r="EL43" s="8">
        <f t="shared" si="32"/>
        <v>21170.04590707121</v>
      </c>
      <c r="EM43" s="8">
        <f t="shared" si="33"/>
        <v>21170.04590707121</v>
      </c>
      <c r="EN43" s="8">
        <f t="shared" si="34"/>
        <v>21170.04590707121</v>
      </c>
      <c r="EO43" s="8">
        <f t="shared" si="35"/>
        <v>21170.04590707121</v>
      </c>
      <c r="EP43" s="8">
        <f t="shared" si="36"/>
        <v>21170.04590707121</v>
      </c>
      <c r="EQ43" s="8">
        <f t="shared" si="37"/>
        <v>21170.04590707121</v>
      </c>
      <c r="ER43" s="8">
        <f t="shared" si="38"/>
        <v>21170.04590707121</v>
      </c>
      <c r="ES43" s="8">
        <f t="shared" si="39"/>
        <v>21170.04590707121</v>
      </c>
      <c r="ET43" s="8">
        <f t="shared" si="40"/>
        <v>21170.04590707121</v>
      </c>
      <c r="EU43" s="8">
        <f t="shared" si="41"/>
        <v>21170.04590707121</v>
      </c>
    </row>
    <row r="44" spans="1:151" x14ac:dyDescent="0.25">
      <c r="A44" s="4" t="s">
        <v>33</v>
      </c>
      <c r="B44" s="4" t="s">
        <v>2</v>
      </c>
      <c r="C44" s="4" t="s">
        <v>4</v>
      </c>
      <c r="D44" s="7">
        <v>1993</v>
      </c>
      <c r="E44" s="24">
        <f>IFERROR(VLOOKUP(D44,'LGE Retirements'!$A$4:$C$49,3,FALSE),"N/A")</f>
        <v>43160</v>
      </c>
      <c r="F44" s="5">
        <v>1026046.66</v>
      </c>
      <c r="G44" s="5">
        <v>733996.00152597902</v>
      </c>
      <c r="H44" s="5"/>
      <c r="I44" s="6">
        <f>IF(I$3=$I$3,F44,IF(VLOOKUP($D44,'LGE Retirements'!$A$4:$C$49,3,FALSE)='LGE Meters Schedule'!I$3,'LGE Meters Schedule'!G44-'LGE Meters Schedule'!$F44,G44))</f>
        <v>1026046.66</v>
      </c>
      <c r="J44" s="6">
        <f>IF(J$3=$I$3,G44,IF(VLOOKUP($D44,'LGE Retirements'!$A$4:$C$49,3,FALSE)='LGE Meters Schedule'!J$3,'LGE Meters Schedule'!I44-'LGE Meters Schedule'!$F44,I44))</f>
        <v>1026046.66</v>
      </c>
      <c r="K44" s="6">
        <f>IF(K$3=$I$3,I44,IF(VLOOKUP($D44,'LGE Retirements'!$A$4:$C$49,3,FALSE)='LGE Meters Schedule'!K$3,'LGE Meters Schedule'!J44-'LGE Meters Schedule'!$F44,J44))</f>
        <v>1026046.66</v>
      </c>
      <c r="L44" s="6">
        <f>IF(L$3=$I$3,J44,IF(VLOOKUP($D44,'LGE Retirements'!$A$4:$C$49,3,FALSE)='LGE Meters Schedule'!L$3,'LGE Meters Schedule'!K44-'LGE Meters Schedule'!$F44,K44))</f>
        <v>1026046.66</v>
      </c>
      <c r="M44" s="6">
        <f>IF(M$3=$I$3,K44,IF(VLOOKUP($D44,'LGE Retirements'!$A$4:$C$49,3,FALSE)='LGE Meters Schedule'!M$3,'LGE Meters Schedule'!L44-'LGE Meters Schedule'!$F44,L44))</f>
        <v>1026046.66</v>
      </c>
      <c r="N44" s="6">
        <f>IF(N$3=$I$3,L44,IF(VLOOKUP($D44,'LGE Retirements'!$A$4:$C$49,3,FALSE)='LGE Meters Schedule'!N$3,'LGE Meters Schedule'!M44-'LGE Meters Schedule'!$F44,M44))</f>
        <v>1026046.66</v>
      </c>
      <c r="O44" s="6">
        <f>IF(O$3=$I$3,M44,IF(VLOOKUP($D44,'LGE Retirements'!$A$4:$C$49,3,FALSE)='LGE Meters Schedule'!O$3,'LGE Meters Schedule'!N44-'LGE Meters Schedule'!$F44,N44))</f>
        <v>1026046.66</v>
      </c>
      <c r="P44" s="6">
        <f>IF(P$3=$I$3,N44,IF(VLOOKUP($D44,'LGE Retirements'!$A$4:$C$49,3,FALSE)='LGE Meters Schedule'!P$3,'LGE Meters Schedule'!O44-'LGE Meters Schedule'!$F44,O44))</f>
        <v>1026046.66</v>
      </c>
      <c r="Q44" s="6">
        <f>IF(Q$3=$I$3,O44,IF(VLOOKUP($D44,'LGE Retirements'!$A$4:$C$49,3,FALSE)='LGE Meters Schedule'!Q$3,'LGE Meters Schedule'!P44-'LGE Meters Schedule'!$F44,P44))</f>
        <v>1026046.66</v>
      </c>
      <c r="R44" s="6">
        <f>IF(R$3=$I$3,P44,IF(VLOOKUP($D44,'LGE Retirements'!$A$4:$C$49,3,FALSE)='LGE Meters Schedule'!R$3,'LGE Meters Schedule'!Q44-'LGE Meters Schedule'!$F44,Q44))</f>
        <v>1026046.66</v>
      </c>
      <c r="S44" s="6">
        <f>IF(S$3=$I$3,Q44,IF(VLOOKUP($D44,'LGE Retirements'!$A$4:$C$49,3,FALSE)='LGE Meters Schedule'!S$3,'LGE Meters Schedule'!R44-'LGE Meters Schedule'!$F44,R44))</f>
        <v>1026046.66</v>
      </c>
      <c r="T44" s="6">
        <f>IF(T$3=$I$3,R44,IF(VLOOKUP($D44,'LGE Retirements'!$A$4:$C$49,3,FALSE)='LGE Meters Schedule'!T$3,'LGE Meters Schedule'!S44-'LGE Meters Schedule'!$F44,S44))</f>
        <v>1026046.66</v>
      </c>
      <c r="U44" s="6">
        <f>IF(U$3=$I$3,S44,IF(VLOOKUP($D44,'LGE Retirements'!$A$4:$C$49,3,FALSE)='LGE Meters Schedule'!U$3,'LGE Meters Schedule'!T44-'LGE Meters Schedule'!$F44,T44))</f>
        <v>1026046.66</v>
      </c>
      <c r="V44" s="6">
        <f>IF(V$3=$I$3,T44,IF(VLOOKUP($D44,'LGE Retirements'!$A$4:$C$49,3,FALSE)='LGE Meters Schedule'!V$3,'LGE Meters Schedule'!U44-'LGE Meters Schedule'!$F44,U44))</f>
        <v>1026046.66</v>
      </c>
      <c r="W44" s="6">
        <f>IF(W$3=$I$3,U44,IF(VLOOKUP($D44,'LGE Retirements'!$A$4:$C$49,3,FALSE)='LGE Meters Schedule'!W$3,'LGE Meters Schedule'!V44-'LGE Meters Schedule'!$F44,V44))</f>
        <v>1026046.66</v>
      </c>
      <c r="X44" s="6">
        <f>IF(X$3=$I$3,V44,IF(VLOOKUP($D44,'LGE Retirements'!$A$4:$C$49,3,FALSE)='LGE Meters Schedule'!X$3,'LGE Meters Schedule'!W44-'LGE Meters Schedule'!$F44,W44))</f>
        <v>1026046.66</v>
      </c>
      <c r="Y44" s="6">
        <f>IF(Y$3=$I$3,W44,IF(VLOOKUP($D44,'LGE Retirements'!$A$4:$C$49,3,FALSE)='LGE Meters Schedule'!Y$3,'LGE Meters Schedule'!X44-'LGE Meters Schedule'!$F44,X44))</f>
        <v>1026046.66</v>
      </c>
      <c r="Z44" s="6">
        <f>IF(Z$3=$I$3,X44,IF(VLOOKUP($D44,'LGE Retirements'!$A$4:$C$49,3,FALSE)='LGE Meters Schedule'!Z$3,'LGE Meters Schedule'!Y44-'LGE Meters Schedule'!$F44,Y44))</f>
        <v>1026046.66</v>
      </c>
      <c r="AA44" s="6">
        <f>IF(AA$3=$I$3,Y44,IF(VLOOKUP($D44,'LGE Retirements'!$A$4:$C$49,3,FALSE)='LGE Meters Schedule'!AA$3,'LGE Meters Schedule'!Z44-'LGE Meters Schedule'!$F44,Z44))</f>
        <v>1026046.66</v>
      </c>
      <c r="AB44" s="6">
        <f>IF(AB$3=$I$3,Z44,IF(VLOOKUP($D44,'LGE Retirements'!$A$4:$C$49,3,FALSE)='LGE Meters Schedule'!AB$3,'LGE Meters Schedule'!AA44-'LGE Meters Schedule'!$F44,AA44))</f>
        <v>0</v>
      </c>
      <c r="AC44" s="6">
        <f>IF(AC$3=$I$3,AA44,IF(VLOOKUP($D44,'LGE Retirements'!$A$4:$C$49,3,FALSE)='LGE Meters Schedule'!AC$3,'LGE Meters Schedule'!AB44-'LGE Meters Schedule'!$F44,AB44))</f>
        <v>0</v>
      </c>
      <c r="AD44" s="6">
        <f>IF(AD$3=$I$3,AB44,IF(VLOOKUP($D44,'LGE Retirements'!$A$4:$C$49,3,FALSE)='LGE Meters Schedule'!AD$3,'LGE Meters Schedule'!AC44-'LGE Meters Schedule'!$F44,AC44))</f>
        <v>0</v>
      </c>
      <c r="AE44" s="6">
        <f>IF(AE$3=$I$3,AC44,IF(VLOOKUP($D44,'LGE Retirements'!$A$4:$C$49,3,FALSE)='LGE Meters Schedule'!AE$3,'LGE Meters Schedule'!AD44-'LGE Meters Schedule'!$F44,AD44))</f>
        <v>0</v>
      </c>
      <c r="AF44" s="6">
        <f>IF(AF$3=$I$3,AD44,IF(VLOOKUP($D44,'LGE Retirements'!$A$4:$C$49,3,FALSE)='LGE Meters Schedule'!AF$3,'LGE Meters Schedule'!AE44-'LGE Meters Schedule'!$F44,AE44))</f>
        <v>0</v>
      </c>
      <c r="AG44" s="6">
        <f>IF(AG$3=$I$3,AE44,IF(VLOOKUP($D44,'LGE Retirements'!$A$4:$C$49,3,FALSE)='LGE Meters Schedule'!AG$3,'LGE Meters Schedule'!AF44-'LGE Meters Schedule'!$F44,AF44))</f>
        <v>0</v>
      </c>
      <c r="AH44" s="6">
        <f>IF(AH$3=$I$3,AF44,IF(VLOOKUP($D44,'LGE Retirements'!$A$4:$C$49,3,FALSE)='LGE Meters Schedule'!AH$3,'LGE Meters Schedule'!AG44-'LGE Meters Schedule'!$F44,AG44))</f>
        <v>0</v>
      </c>
      <c r="AI44" s="6">
        <f>IF(AI$3=$I$3,AG44,IF(VLOOKUP($D44,'LGE Retirements'!$A$4:$C$49,3,FALSE)='LGE Meters Schedule'!AI$3,'LGE Meters Schedule'!AH44-'LGE Meters Schedule'!$F44,AH44))</f>
        <v>0</v>
      </c>
      <c r="AJ44" s="6">
        <f>IF(AJ$3=$I$3,AH44,IF(VLOOKUP($D44,'LGE Retirements'!$A$4:$C$49,3,FALSE)='LGE Meters Schedule'!AJ$3,'LGE Meters Schedule'!AI44-'LGE Meters Schedule'!$F44,AI44))</f>
        <v>0</v>
      </c>
      <c r="AK44" s="6">
        <f>IF(AK$3=$I$3,AI44,IF(VLOOKUP($D44,'LGE Retirements'!$A$4:$C$49,3,FALSE)='LGE Meters Schedule'!AK$3,'LGE Meters Schedule'!AJ44-'LGE Meters Schedule'!$F44,AJ44))</f>
        <v>0</v>
      </c>
      <c r="AL44" s="6"/>
      <c r="AM44" s="21">
        <f>IF(AM$3&lt;'Depr. Rate'!$B$1,('Depr. Rate'!$B$3*'LGE Meters Schedule'!I44)/12,IF(I44=0,H44/2*'Depr. Rate'!$C$3/12,('Depr. Rate'!$C$3*'LGE Meters Schedule'!I44)/12))</f>
        <v>2496.7135393333333</v>
      </c>
      <c r="AN44" s="21">
        <f>IF(AN$3&lt;'Depr. Rate'!$B$1,('Depr. Rate'!$B$3*'LGE Meters Schedule'!J44)/12,IF(J44=0,I44/2*'Depr. Rate'!$C$3/12,('Depr. Rate'!$C$3*'LGE Meters Schedule'!J44)/12))</f>
        <v>2496.7135393333333</v>
      </c>
      <c r="AO44" s="21">
        <f>IF(AO$3&lt;'Depr. Rate'!$B$1,('Depr. Rate'!$B$3*'LGE Meters Schedule'!K44)/12,IF(K44=0,J44/2*'Depr. Rate'!$C$3/12,('Depr. Rate'!$C$3*'LGE Meters Schedule'!K44)/12))</f>
        <v>2496.7135393333333</v>
      </c>
      <c r="AP44" s="21">
        <f>IF(AP$3&lt;'Depr. Rate'!$B$1,('Depr. Rate'!$B$3*'LGE Meters Schedule'!L44)/12,IF(L44=0,K44/2*'Depr. Rate'!$C$3/12,('Depr. Rate'!$C$3*'LGE Meters Schedule'!L44)/12))</f>
        <v>2496.7135393333333</v>
      </c>
      <c r="AQ44" s="21">
        <f>IF(AQ$3&lt;'Depr. Rate'!$B$1,('Depr. Rate'!$B$3*'LGE Meters Schedule'!M44)/12,IF(M44=0,L44/2*'Depr. Rate'!$C$3/12,('Depr. Rate'!$C$3*'LGE Meters Schedule'!M44)/12))</f>
        <v>2496.7135393333333</v>
      </c>
      <c r="AR44" s="21">
        <f>IF(AR$3&lt;'Depr. Rate'!$B$1,('Depr. Rate'!$B$3*'LGE Meters Schedule'!N44)/12,IF(N44=0,M44/2*'Depr. Rate'!$C$3/12,('Depr. Rate'!$C$3*'LGE Meters Schedule'!N44)/12))</f>
        <v>2496.7135393333333</v>
      </c>
      <c r="AS44" s="21">
        <f>IF(AS$3&lt;'Depr. Rate'!$B$1,('Depr. Rate'!$B$3*'LGE Meters Schedule'!O44)/12,IF(O44=0,N44/2*'Depr. Rate'!$C$3/12,('Depr. Rate'!$C$3*'LGE Meters Schedule'!O44)/12))</f>
        <v>2496.7135393333333</v>
      </c>
      <c r="AT44" s="21">
        <f>IF(AT$3&lt;'Depr. Rate'!$B$1,('Depr. Rate'!$B$3*'LGE Meters Schedule'!P44)/12,IF(P44=0,O44/2*'Depr. Rate'!$C$3/12,('Depr. Rate'!$C$3*'LGE Meters Schedule'!P44)/12))</f>
        <v>2496.7135393333333</v>
      </c>
      <c r="AU44" s="21">
        <f>IF(AU$3&lt;'Depr. Rate'!$B$1,('Depr. Rate'!$B$3*'LGE Meters Schedule'!Q44)/12,IF(Q44=0,P44/2*'Depr. Rate'!$C$3/12,('Depr. Rate'!$C$3*'LGE Meters Schedule'!Q44)/12))</f>
        <v>2496.7135393333333</v>
      </c>
      <c r="AV44" s="21">
        <f>IF(AV$3&lt;'Depr. Rate'!$B$1,('Depr. Rate'!$B$3*'LGE Meters Schedule'!R44)/12,IF(R44=0,Q44/2*'Depr. Rate'!$C$3/12,('Depr. Rate'!$C$3*'LGE Meters Schedule'!R44)/12))</f>
        <v>2496.7135393333333</v>
      </c>
      <c r="AW44" s="21">
        <f>IF(AW$3&lt;'Depr. Rate'!$B$1,('Depr. Rate'!$B$3*'LGE Meters Schedule'!S44)/12,IF(S44=0,R44/2*'Depr. Rate'!$C$3/12,('Depr. Rate'!$C$3*'LGE Meters Schedule'!S44)/12))</f>
        <v>2496.7135393333333</v>
      </c>
      <c r="AX44" s="21">
        <f>IF(AX$3&lt;'Depr. Rate'!$B$1,('Depr. Rate'!$B$3*'LGE Meters Schedule'!T44)/12,IF(T44=0,S44/2*'Depr. Rate'!$C$3/12,('Depr. Rate'!$C$3*'LGE Meters Schedule'!T44)/12))</f>
        <v>2383.5936882227975</v>
      </c>
      <c r="AY44" s="21">
        <f>IF(AY$3&lt;'Depr. Rate'!$B$1,('Depr. Rate'!$B$3*'LGE Meters Schedule'!U44)/12,IF(U44=0,T44/2*'Depr. Rate'!$C$3/12,('Depr. Rate'!$C$3*'LGE Meters Schedule'!U44)/12))</f>
        <v>2383.5936882227975</v>
      </c>
      <c r="AZ44" s="21">
        <f>IF(AZ$3&lt;'Depr. Rate'!$B$1,('Depr. Rate'!$B$3*'LGE Meters Schedule'!V44)/12,IF(V44=0,U44/2*'Depr. Rate'!$C$3/12,('Depr. Rate'!$C$3*'LGE Meters Schedule'!V44)/12))</f>
        <v>2383.5936882227975</v>
      </c>
      <c r="BA44" s="21">
        <f>IF(BA$3&lt;'Depr. Rate'!$B$1,('Depr. Rate'!$B$3*'LGE Meters Schedule'!W44)/12,IF(W44=0,V44/2*'Depr. Rate'!$C$3/12,('Depr. Rate'!$C$3*'LGE Meters Schedule'!W44)/12))</f>
        <v>2383.5936882227975</v>
      </c>
      <c r="BB44" s="21">
        <f>IF(BB$3&lt;'Depr. Rate'!$B$1,('Depr. Rate'!$B$3*'LGE Meters Schedule'!X44)/12,IF(X44=0,W44/2*'Depr. Rate'!$C$3/12,('Depr. Rate'!$C$3*'LGE Meters Schedule'!X44)/12))</f>
        <v>2383.5936882227975</v>
      </c>
      <c r="BC44" s="21">
        <f>IF(BC$3&lt;'Depr. Rate'!$B$1,('Depr. Rate'!$B$3*'LGE Meters Schedule'!Y44)/12,IF(Y44=0,X44/2*'Depr. Rate'!$C$3/12,('Depr. Rate'!$C$3*'LGE Meters Schedule'!Y44)/12))</f>
        <v>2383.5936882227975</v>
      </c>
      <c r="BD44" s="21">
        <f>IF(BD$3&lt;'Depr. Rate'!$B$1,('Depr. Rate'!$B$3*'LGE Meters Schedule'!Z44)/12,IF(Z44=0,Y44/2*'Depr. Rate'!$C$3/12,('Depr. Rate'!$C$3*'LGE Meters Schedule'!Z44)/12))</f>
        <v>2383.5936882227975</v>
      </c>
      <c r="BE44" s="21">
        <f>IF(BE$3&lt;'Depr. Rate'!$B$1,('Depr. Rate'!$B$3*'LGE Meters Schedule'!AA44)/12,IF(AA44=0,Z44/2*'Depr. Rate'!$C$3/12,('Depr. Rate'!$C$3*'LGE Meters Schedule'!AA44)/12))</f>
        <v>2383.5936882227975</v>
      </c>
      <c r="BF44" s="21">
        <f>IF(BF$3&lt;'Depr. Rate'!$B$1,('Depr. Rate'!$B$3*'LGE Meters Schedule'!AB44)/12,IF(AB44=0,AA44/2*'Depr. Rate'!$C$3/12,('Depr. Rate'!$C$3*'LGE Meters Schedule'!AB44)/12))</f>
        <v>1191.7968441113987</v>
      </c>
      <c r="BG44" s="21">
        <f>IF(BG$3&lt;'Depr. Rate'!$B$1,('Depr. Rate'!$B$3*'LGE Meters Schedule'!AC44)/12,IF(AC44=0,AB44/2*'Depr. Rate'!$C$3/12,('Depr. Rate'!$C$3*'LGE Meters Schedule'!AC44)/12))</f>
        <v>0</v>
      </c>
      <c r="BH44" s="21">
        <f>IF(BH$3&lt;'Depr. Rate'!$B$1,('Depr. Rate'!$B$3*'LGE Meters Schedule'!AD44)/12,IF(AD44=0,AC44/2*'Depr. Rate'!$C$3/12,('Depr. Rate'!$C$3*'LGE Meters Schedule'!AD44)/12))</f>
        <v>0</v>
      </c>
      <c r="BI44" s="21">
        <f>IF(BI$3&lt;'Depr. Rate'!$B$1,('Depr. Rate'!$B$3*'LGE Meters Schedule'!AE44)/12,IF(AE44=0,AD44/2*'Depr. Rate'!$C$3/12,('Depr. Rate'!$C$3*'LGE Meters Schedule'!AE44)/12))</f>
        <v>0</v>
      </c>
      <c r="BJ44" s="21">
        <f>IF(BJ$3&lt;'Depr. Rate'!$B$1,('Depr. Rate'!$B$3*'LGE Meters Schedule'!AF44)/12,IF(AF44=0,AE44/2*'Depr. Rate'!$C$3/12,('Depr. Rate'!$C$3*'LGE Meters Schedule'!AF44)/12))</f>
        <v>0</v>
      </c>
      <c r="BK44" s="21">
        <f>IF(BK$3&lt;'Depr. Rate'!$B$1,('Depr. Rate'!$B$3*'LGE Meters Schedule'!AG44)/12,IF(AG44=0,AF44/2*'Depr. Rate'!$C$3/12,('Depr. Rate'!$C$3*'LGE Meters Schedule'!AG44)/12))</f>
        <v>0</v>
      </c>
      <c r="BL44" s="21">
        <f>IF(BL$3&lt;'Depr. Rate'!$B$1,('Depr. Rate'!$B$3*'LGE Meters Schedule'!AH44)/12,IF(AH44=0,AG44/2*'Depr. Rate'!$C$3/12,('Depr. Rate'!$C$3*'LGE Meters Schedule'!AH44)/12))</f>
        <v>0</v>
      </c>
      <c r="BM44" s="21">
        <f>IF(BM$3&lt;'Depr. Rate'!$B$1,('Depr. Rate'!$B$3*'LGE Meters Schedule'!AI44)/12,IF(AI44=0,AH44/2*'Depr. Rate'!$C$3/12,('Depr. Rate'!$C$3*'LGE Meters Schedule'!AI44)/12))</f>
        <v>0</v>
      </c>
      <c r="BN44" s="21">
        <f>IF(BN$3&lt;'Depr. Rate'!$B$1,('Depr. Rate'!$B$3*'LGE Meters Schedule'!AJ44)/12,IF(AJ44=0,AI44/2*'Depr. Rate'!$C$3/12,('Depr. Rate'!$C$3*'LGE Meters Schedule'!AJ44)/12))</f>
        <v>0</v>
      </c>
      <c r="BO44" s="21">
        <f>IF(BO$3&lt;'Depr. Rate'!$B$1,('Depr. Rate'!$B$3*'LGE Meters Schedule'!AK44)/12,IF(AK44=0,AJ44/2*'Depr. Rate'!$C$3/12,('Depr. Rate'!$C$3*'LGE Meters Schedule'!AK44)/12))</f>
        <v>0</v>
      </c>
      <c r="BQ44" s="6">
        <f>IF(BQ$3=$BQ$3,$G44+AM44,IF(VLOOKUP($D44,'LGE Retirements'!$A$4:$C$49,3,FALSE)='LGE Meters Schedule'!BQ$3,'LGE Meters Schedule'!BP44+AM44-$F44,SUM(BP44,AM44)))</f>
        <v>736492.71506531234</v>
      </c>
      <c r="BR44" s="6">
        <f>IF(BR$3=$BQ$3,$G44+AN44,IF(VLOOKUP($D44,'LGE Retirements'!$A$4:$C$49,3,FALSE)='LGE Meters Schedule'!BR$3,'LGE Meters Schedule'!BQ44+AN44-$F44,SUM(BQ44,AN44)))</f>
        <v>738989.42860464565</v>
      </c>
      <c r="BS44" s="6">
        <f>IF(BS$3=$BQ$3,$G44+AO44,IF(VLOOKUP($D44,'LGE Retirements'!$A$4:$C$49,3,FALSE)='LGE Meters Schedule'!BS$3,'LGE Meters Schedule'!BR44+AO44-$F44,SUM(BR44,AO44)))</f>
        <v>741486.14214397897</v>
      </c>
      <c r="BT44" s="6">
        <f>IF(BT$3=$BQ$3,$G44+AP44,IF(VLOOKUP($D44,'LGE Retirements'!$A$4:$C$49,3,FALSE)='LGE Meters Schedule'!BT$3,'LGE Meters Schedule'!BS44+AP44-$F44,SUM(BS44,AP44)))</f>
        <v>743982.85568331229</v>
      </c>
      <c r="BU44" s="6">
        <f>IF(BU$3=$BQ$3,$G44+AQ44,IF(VLOOKUP($D44,'LGE Retirements'!$A$4:$C$49,3,FALSE)='LGE Meters Schedule'!BU$3,'LGE Meters Schedule'!BT44+AQ44-$F44,SUM(BT44,AQ44)))</f>
        <v>746479.5692226456</v>
      </c>
      <c r="BV44" s="6">
        <f>IF(BV$3=$BQ$3,$G44+AR44,IF(VLOOKUP($D44,'LGE Retirements'!$A$4:$C$49,3,FALSE)='LGE Meters Schedule'!BV$3,'LGE Meters Schedule'!BU44+AR44-$F44,SUM(BU44,AR44)))</f>
        <v>748976.28276197892</v>
      </c>
      <c r="BW44" s="6">
        <f>IF(BW$3=$BQ$3,$G44+AS44,IF(VLOOKUP($D44,'LGE Retirements'!$A$4:$C$49,3,FALSE)='LGE Meters Schedule'!BW$3,'LGE Meters Schedule'!BV44+AS44-$F44,SUM(BV44,AS44)))</f>
        <v>751472.99630131223</v>
      </c>
      <c r="BX44" s="6">
        <f>IF(BX$3=$BQ$3,$G44+AT44,IF(VLOOKUP($D44,'LGE Retirements'!$A$4:$C$49,3,FALSE)='LGE Meters Schedule'!BX$3,'LGE Meters Schedule'!BW44+AT44-$F44,SUM(BW44,AT44)))</f>
        <v>753969.70984064555</v>
      </c>
      <c r="BY44" s="6">
        <f>IF(BY$3=$BQ$3,$G44+AU44,IF(VLOOKUP($D44,'LGE Retirements'!$A$4:$C$49,3,FALSE)='LGE Meters Schedule'!BY$3,'LGE Meters Schedule'!BX44+AU44-$F44,SUM(BX44,AU44)))</f>
        <v>756466.42337997886</v>
      </c>
      <c r="BZ44" s="6">
        <f>IF(BZ$3=$BQ$3,$G44+AV44,IF(VLOOKUP($D44,'LGE Retirements'!$A$4:$C$49,3,FALSE)='LGE Meters Schedule'!BZ$3,'LGE Meters Schedule'!BY44+AV44-$F44,SUM(BY44,AV44)))</f>
        <v>758963.13691931218</v>
      </c>
      <c r="CA44" s="6">
        <f>IF(CA$3=$BQ$3,$G44+AW44,IF(VLOOKUP($D44,'LGE Retirements'!$A$4:$C$49,3,FALSE)='LGE Meters Schedule'!CA$3,'LGE Meters Schedule'!BZ44+AW44-$F44,SUM(BZ44,AW44)))</f>
        <v>761459.85045864549</v>
      </c>
      <c r="CB44" s="6">
        <f>IF(CB$3=$BQ$3,$G44+AX44,IF(VLOOKUP($D44,'LGE Retirements'!$A$4:$C$49,3,FALSE)='LGE Meters Schedule'!CB$3,'LGE Meters Schedule'!CA44+AX44-$F44,SUM(CA44,AX44)))</f>
        <v>763843.44414686831</v>
      </c>
      <c r="CC44" s="6">
        <f>IF(CC$3=$BQ$3,$G44+AY44,IF(VLOOKUP($D44,'LGE Retirements'!$A$4:$C$49,3,FALSE)='LGE Meters Schedule'!CC$3,'LGE Meters Schedule'!CB44+AY44-$F44,SUM(CB44,AY44)))</f>
        <v>766227.03783509112</v>
      </c>
      <c r="CD44" s="6">
        <f>IF(CD$3=$BQ$3,$G44+AZ44,IF(VLOOKUP($D44,'LGE Retirements'!$A$4:$C$49,3,FALSE)='LGE Meters Schedule'!CD$3,'LGE Meters Schedule'!CC44+AZ44-$F44,SUM(CC44,AZ44)))</f>
        <v>768610.63152331393</v>
      </c>
      <c r="CE44" s="6">
        <f>IF(CE$3=$BQ$3,$G44+BA44,IF(VLOOKUP($D44,'LGE Retirements'!$A$4:$C$49,3,FALSE)='LGE Meters Schedule'!CE$3,'LGE Meters Schedule'!CD44+BA44-$F44,SUM(CD44,BA44)))</f>
        <v>770994.22521153674</v>
      </c>
      <c r="CF44" s="6">
        <f>IF(CF$3=$BQ$3,$G44+BB44,IF(VLOOKUP($D44,'LGE Retirements'!$A$4:$C$49,3,FALSE)='LGE Meters Schedule'!CF$3,'LGE Meters Schedule'!CE44+BB44-$F44,SUM(CE44,BB44)))</f>
        <v>773377.81889975956</v>
      </c>
      <c r="CG44" s="6">
        <f>IF(CG$3=$BQ$3,$G44+BC44,IF(VLOOKUP($D44,'LGE Retirements'!$A$4:$C$49,3,FALSE)='LGE Meters Schedule'!CG$3,'LGE Meters Schedule'!CF44+BC44-$F44,SUM(CF44,BC44)))</f>
        <v>775761.41258798237</v>
      </c>
      <c r="CH44" s="6">
        <f>IF(CH$3=$BQ$3,$G44+BD44,IF(VLOOKUP($D44,'LGE Retirements'!$A$4:$C$49,3,FALSE)='LGE Meters Schedule'!CH$3,'LGE Meters Schedule'!CG44+BD44-$F44,SUM(CG44,BD44)))</f>
        <v>778145.00627620518</v>
      </c>
      <c r="CI44" s="6">
        <f>IF(CI$3=$BQ$3,$G44+BE44,IF(VLOOKUP($D44,'LGE Retirements'!$A$4:$C$49,3,FALSE)='LGE Meters Schedule'!CI$3,'LGE Meters Schedule'!CH44+BE44-$F44,SUM(CH44,BE44)))</f>
        <v>780528.59996442799</v>
      </c>
      <c r="CJ44" s="6">
        <f>IF(CJ$3=$BQ$3,$G44+BF44,IF(VLOOKUP($D44,'LGE Retirements'!$A$4:$C$49,3,FALSE)='LGE Meters Schedule'!CJ$3,'LGE Meters Schedule'!CI44+BF44-$F44,SUM(CI44,BF44)))</f>
        <v>-244326.26319146063</v>
      </c>
      <c r="CK44" s="6">
        <f>IF(CK$3=$BQ$3,$G44+BG44,IF(VLOOKUP($D44,'LGE Retirements'!$A$4:$C$49,3,FALSE)='LGE Meters Schedule'!CK$3,'LGE Meters Schedule'!CJ44+BG44-$F44,SUM(CJ44,BG44)))</f>
        <v>-244326.26319146063</v>
      </c>
      <c r="CL44" s="6">
        <f>IF(CL$3=$BQ$3,$G44+BH44,IF(VLOOKUP($D44,'LGE Retirements'!$A$4:$C$49,3,FALSE)='LGE Meters Schedule'!CL$3,'LGE Meters Schedule'!CK44+BH44-$F44,SUM(CK44,BH44)))</f>
        <v>-244326.26319146063</v>
      </c>
      <c r="CM44" s="6">
        <f>IF(CM$3=$BQ$3,$G44+BI44,IF(VLOOKUP($D44,'LGE Retirements'!$A$4:$C$49,3,FALSE)='LGE Meters Schedule'!CM$3,'LGE Meters Schedule'!CL44+BI44-$F44,SUM(CL44,BI44)))</f>
        <v>-244326.26319146063</v>
      </c>
      <c r="CN44" s="6">
        <f>IF(CN$3=$BQ$3,$G44+BJ44,IF(VLOOKUP($D44,'LGE Retirements'!$A$4:$C$49,3,FALSE)='LGE Meters Schedule'!CN$3,'LGE Meters Schedule'!CM44+BJ44-$F44,SUM(CM44,BJ44)))</f>
        <v>-244326.26319146063</v>
      </c>
      <c r="CO44" s="6">
        <f>IF(CO$3=$BQ$3,$G44+BK44,IF(VLOOKUP($D44,'LGE Retirements'!$A$4:$C$49,3,FALSE)='LGE Meters Schedule'!CO$3,'LGE Meters Schedule'!CN44+BK44-$F44,SUM(CN44,BK44)))</f>
        <v>-244326.26319146063</v>
      </c>
      <c r="CP44" s="6">
        <f>IF(CP$3=$BQ$3,$G44+BL44,IF(VLOOKUP($D44,'LGE Retirements'!$A$4:$C$49,3,FALSE)='LGE Meters Schedule'!CP$3,'LGE Meters Schedule'!CO44+BL44-$F44,SUM(CO44,BL44)))</f>
        <v>-244326.26319146063</v>
      </c>
      <c r="CQ44" s="6">
        <f>IF(CQ$3=$BQ$3,$G44+BM44,IF(VLOOKUP($D44,'LGE Retirements'!$A$4:$C$49,3,FALSE)='LGE Meters Schedule'!CQ$3,'LGE Meters Schedule'!CP44+BM44-$F44,SUM(CP44,BM44)))</f>
        <v>-244326.26319146063</v>
      </c>
      <c r="CR44" s="6">
        <f>IF(CR$3=$BQ$3,$G44+BN44,IF(VLOOKUP($D44,'LGE Retirements'!$A$4:$C$49,3,FALSE)='LGE Meters Schedule'!CR$3,'LGE Meters Schedule'!CQ44+BN44-$F44,SUM(CQ44,BN44)))</f>
        <v>-244326.26319146063</v>
      </c>
      <c r="CS44" s="6">
        <f>IF(CS$3=$BQ$3,$G44+BO44,IF(VLOOKUP($D44,'LGE Retirements'!$A$4:$C$49,3,FALSE)='LGE Meters Schedule'!CS$3,'LGE Meters Schedule'!CR44+BO44-$F44,SUM(CR44,BO44)))</f>
        <v>-244326.26319146063</v>
      </c>
      <c r="CT44" s="6">
        <f>IF(CT$3=$BQ$3,$G44,IF(VLOOKUP($D44,'LGE Retirements'!$A$4:$C$49,3,FALSE)='LGE Meters Schedule'!CT$3,'LGE Meters Schedule'!CS44-$F44,SUM(CS44)))</f>
        <v>-244326.26319146063</v>
      </c>
      <c r="CU44" s="6">
        <f>IF(CU$3=$BQ$3,$G44,IF(VLOOKUP($D44,'LGE Retirements'!$A$4:$C$49,3,FALSE)='LGE Meters Schedule'!CU$3,'LGE Meters Schedule'!CT44-$F44,SUM(CT44)))</f>
        <v>-244326.26319146063</v>
      </c>
      <c r="CV44" s="6">
        <f>IF(CV$3=$BQ$3,$G44,IF(VLOOKUP($D44,'LGE Retirements'!$A$4:$C$49,3,FALSE)='LGE Meters Schedule'!CV$3,'LGE Meters Schedule'!CU44-$F44,SUM(CU44)))</f>
        <v>-244326.26319146063</v>
      </c>
      <c r="CW44" s="6">
        <f>IF(CW$3=$BQ$3,$G44,IF(VLOOKUP($D44,'LGE Retirements'!$A$4:$C$49,3,FALSE)='LGE Meters Schedule'!CW$3,'LGE Meters Schedule'!CV44-$F44,SUM(CV44)))</f>
        <v>-244326.26319146063</v>
      </c>
      <c r="CX44" s="6">
        <f>IF(CX$3=$BQ$3,$G44,IF(VLOOKUP($D44,'LGE Retirements'!$A$4:$C$49,3,FALSE)='LGE Meters Schedule'!CX$3,'LGE Meters Schedule'!CW44-$F44,SUM(CW44)))</f>
        <v>-244326.26319146063</v>
      </c>
      <c r="CY44" s="6">
        <f>IF(CY$3=$BQ$3,$G44,IF(VLOOKUP($D44,'LGE Retirements'!$A$4:$C$49,3,FALSE)='LGE Meters Schedule'!CY$3,'LGE Meters Schedule'!CX44-$F44,SUM(CX44)))</f>
        <v>-244326.26319146063</v>
      </c>
      <c r="CZ44" s="6">
        <f>IF(CZ$3=$BQ$3,$G44,IF(VLOOKUP($D44,'LGE Retirements'!$A$4:$C$49,3,FALSE)='LGE Meters Schedule'!CZ$3,'LGE Meters Schedule'!CY44-$F44,SUM(CY44)))</f>
        <v>-244326.26319146063</v>
      </c>
      <c r="DA44" s="6">
        <f>IF(DA$3=$BQ$3,$G44,IF(VLOOKUP($D44,'LGE Retirements'!$A$4:$C$49,3,FALSE)='LGE Meters Schedule'!DA$3,'LGE Meters Schedule'!CZ44-$F44,SUM(CZ44)))</f>
        <v>-244326.26319146063</v>
      </c>
      <c r="DB44" s="6">
        <f>IF(DB$3=$BQ$3,$G44,IF(VLOOKUP($D44,'LGE Retirements'!$A$4:$C$49,3,FALSE)='LGE Meters Schedule'!DB$3,'LGE Meters Schedule'!DA44-$F44,SUM(DA44)))</f>
        <v>-244326.26319146063</v>
      </c>
      <c r="DC44" s="6">
        <f>IF(DC$3=$BQ$3,$G44,IF(VLOOKUP($D44,'LGE Retirements'!$A$4:$C$49,3,FALSE)='LGE Meters Schedule'!DC$3,'LGE Meters Schedule'!DB44-$F44,SUM(DB44)))</f>
        <v>-244326.26319146063</v>
      </c>
      <c r="DD44" s="6">
        <f>IF(DD$3=$BQ$3,$G44,IF(VLOOKUP($D44,'LGE Retirements'!$A$4:$C$49,3,FALSE)='LGE Meters Schedule'!DD$3,'LGE Meters Schedule'!DC44-$F44,SUM(DC44)))</f>
        <v>-244326.26319146063</v>
      </c>
      <c r="DE44" s="6">
        <f>IF(DE$3=$BQ$3,$G44,IF(VLOOKUP($D44,'LGE Retirements'!$A$4:$C$49,3,FALSE)='LGE Meters Schedule'!DE$3,'LGE Meters Schedule'!DD44-$F44,SUM(DD44)))</f>
        <v>-244326.26319146063</v>
      </c>
      <c r="DG44" s="8">
        <f t="shared" si="42"/>
        <v>289553.94493468769</v>
      </c>
      <c r="DH44" s="8">
        <f t="shared" si="43"/>
        <v>287057.23139535438</v>
      </c>
      <c r="DI44" s="8">
        <f t="shared" si="44"/>
        <v>284560.51785602106</v>
      </c>
      <c r="DJ44" s="8">
        <f t="shared" si="45"/>
        <v>282063.80431668775</v>
      </c>
      <c r="DK44" s="8">
        <f t="shared" si="46"/>
        <v>279567.09077735443</v>
      </c>
      <c r="DL44" s="8">
        <f t="shared" si="47"/>
        <v>277070.37723802112</v>
      </c>
      <c r="DM44" s="8">
        <f t="shared" si="48"/>
        <v>274573.6636986878</v>
      </c>
      <c r="DN44" s="8">
        <f t="shared" si="49"/>
        <v>272076.95015935448</v>
      </c>
      <c r="DO44" s="8">
        <f t="shared" si="50"/>
        <v>269580.23662002117</v>
      </c>
      <c r="DP44" s="8">
        <f t="shared" si="51"/>
        <v>267083.52308068785</v>
      </c>
      <c r="DQ44" s="8">
        <f t="shared" si="52"/>
        <v>264586.80954135454</v>
      </c>
      <c r="DR44" s="8">
        <f t="shared" si="53"/>
        <v>262203.21585313173</v>
      </c>
      <c r="DS44" s="8">
        <f t="shared" si="54"/>
        <v>259819.62216490891</v>
      </c>
      <c r="DT44" s="8">
        <f t="shared" si="55"/>
        <v>257436.0284766861</v>
      </c>
      <c r="DU44" s="8">
        <f t="shared" si="56"/>
        <v>255052.43478846329</v>
      </c>
      <c r="DV44" s="8">
        <f t="shared" si="57"/>
        <v>252668.84110024048</v>
      </c>
      <c r="DW44" s="8">
        <f t="shared" si="58"/>
        <v>250285.24741201766</v>
      </c>
      <c r="DX44" s="8">
        <f t="shared" si="59"/>
        <v>247901.65372379485</v>
      </c>
      <c r="DY44" s="8">
        <f t="shared" si="60"/>
        <v>245518.06003557204</v>
      </c>
      <c r="DZ44" s="8">
        <f t="shared" si="61"/>
        <v>244326.26319146063</v>
      </c>
      <c r="EA44" s="8">
        <f t="shared" si="62"/>
        <v>244326.26319146063</v>
      </c>
      <c r="EB44" s="8">
        <f t="shared" si="63"/>
        <v>244326.26319146063</v>
      </c>
      <c r="EC44" s="8">
        <f t="shared" si="64"/>
        <v>244326.26319146063</v>
      </c>
      <c r="ED44" s="8">
        <f t="shared" si="65"/>
        <v>244326.26319146063</v>
      </c>
      <c r="EE44" s="8">
        <f t="shared" si="66"/>
        <v>244326.26319146063</v>
      </c>
      <c r="EF44" s="8">
        <f t="shared" si="67"/>
        <v>244326.26319146063</v>
      </c>
      <c r="EG44" s="8">
        <f t="shared" si="68"/>
        <v>244326.26319146063</v>
      </c>
      <c r="EH44" s="8">
        <f t="shared" si="69"/>
        <v>244326.26319146063</v>
      </c>
      <c r="EI44" s="8">
        <f t="shared" si="70"/>
        <v>244326.26319146063</v>
      </c>
      <c r="EJ44" s="8">
        <f t="shared" si="30"/>
        <v>244326.26319146063</v>
      </c>
      <c r="EK44" s="8">
        <f t="shared" si="31"/>
        <v>244326.26319146063</v>
      </c>
      <c r="EL44" s="8">
        <f t="shared" si="32"/>
        <v>244326.26319146063</v>
      </c>
      <c r="EM44" s="8">
        <f t="shared" si="33"/>
        <v>244326.26319146063</v>
      </c>
      <c r="EN44" s="8">
        <f t="shared" si="34"/>
        <v>244326.26319146063</v>
      </c>
      <c r="EO44" s="8">
        <f t="shared" si="35"/>
        <v>244326.26319146063</v>
      </c>
      <c r="EP44" s="8">
        <f t="shared" si="36"/>
        <v>244326.26319146063</v>
      </c>
      <c r="EQ44" s="8">
        <f t="shared" si="37"/>
        <v>244326.26319146063</v>
      </c>
      <c r="ER44" s="8">
        <f t="shared" si="38"/>
        <v>244326.26319146063</v>
      </c>
      <c r="ES44" s="8">
        <f t="shared" si="39"/>
        <v>244326.26319146063</v>
      </c>
      <c r="ET44" s="8">
        <f t="shared" si="40"/>
        <v>244326.26319146063</v>
      </c>
      <c r="EU44" s="8">
        <f t="shared" si="41"/>
        <v>244326.26319146063</v>
      </c>
    </row>
    <row r="45" spans="1:151" x14ac:dyDescent="0.25">
      <c r="A45" s="4" t="s">
        <v>33</v>
      </c>
      <c r="B45" s="4" t="s">
        <v>2</v>
      </c>
      <c r="C45" s="4" t="s">
        <v>5</v>
      </c>
      <c r="D45" s="7">
        <v>1993</v>
      </c>
      <c r="E45" s="24">
        <f>IFERROR(VLOOKUP(D45,'LGE Retirements'!$A$4:$C$49,3,FALSE),"N/A")</f>
        <v>43160</v>
      </c>
      <c r="F45" s="5">
        <v>134170.64000000001</v>
      </c>
      <c r="G45" s="5">
        <v>95980.735693035196</v>
      </c>
      <c r="H45" s="5"/>
      <c r="I45" s="6">
        <f>IF(I$3=$I$3,F45,IF(VLOOKUP($D45,'LGE Retirements'!$A$4:$C$49,3,FALSE)='LGE Meters Schedule'!I$3,'LGE Meters Schedule'!G45-'LGE Meters Schedule'!$F45,G45))</f>
        <v>134170.64000000001</v>
      </c>
      <c r="J45" s="6">
        <f>IF(J$3=$I$3,G45,IF(VLOOKUP($D45,'LGE Retirements'!$A$4:$C$49,3,FALSE)='LGE Meters Schedule'!J$3,'LGE Meters Schedule'!I45-'LGE Meters Schedule'!$F45,I45))</f>
        <v>134170.64000000001</v>
      </c>
      <c r="K45" s="6">
        <f>IF(K$3=$I$3,I45,IF(VLOOKUP($D45,'LGE Retirements'!$A$4:$C$49,3,FALSE)='LGE Meters Schedule'!K$3,'LGE Meters Schedule'!J45-'LGE Meters Schedule'!$F45,J45))</f>
        <v>134170.64000000001</v>
      </c>
      <c r="L45" s="6">
        <f>IF(L$3=$I$3,J45,IF(VLOOKUP($D45,'LGE Retirements'!$A$4:$C$49,3,FALSE)='LGE Meters Schedule'!L$3,'LGE Meters Schedule'!K45-'LGE Meters Schedule'!$F45,K45))</f>
        <v>134170.64000000001</v>
      </c>
      <c r="M45" s="6">
        <f>IF(M$3=$I$3,K45,IF(VLOOKUP($D45,'LGE Retirements'!$A$4:$C$49,3,FALSE)='LGE Meters Schedule'!M$3,'LGE Meters Schedule'!L45-'LGE Meters Schedule'!$F45,L45))</f>
        <v>134170.64000000001</v>
      </c>
      <c r="N45" s="6">
        <f>IF(N$3=$I$3,L45,IF(VLOOKUP($D45,'LGE Retirements'!$A$4:$C$49,3,FALSE)='LGE Meters Schedule'!N$3,'LGE Meters Schedule'!M45-'LGE Meters Schedule'!$F45,M45))</f>
        <v>134170.64000000001</v>
      </c>
      <c r="O45" s="6">
        <f>IF(O$3=$I$3,M45,IF(VLOOKUP($D45,'LGE Retirements'!$A$4:$C$49,3,FALSE)='LGE Meters Schedule'!O$3,'LGE Meters Schedule'!N45-'LGE Meters Schedule'!$F45,N45))</f>
        <v>134170.64000000001</v>
      </c>
      <c r="P45" s="6">
        <f>IF(P$3=$I$3,N45,IF(VLOOKUP($D45,'LGE Retirements'!$A$4:$C$49,3,FALSE)='LGE Meters Schedule'!P$3,'LGE Meters Schedule'!O45-'LGE Meters Schedule'!$F45,O45))</f>
        <v>134170.64000000001</v>
      </c>
      <c r="Q45" s="6">
        <f>IF(Q$3=$I$3,O45,IF(VLOOKUP($D45,'LGE Retirements'!$A$4:$C$49,3,FALSE)='LGE Meters Schedule'!Q$3,'LGE Meters Schedule'!P45-'LGE Meters Schedule'!$F45,P45))</f>
        <v>134170.64000000001</v>
      </c>
      <c r="R45" s="6">
        <f>IF(R$3=$I$3,P45,IF(VLOOKUP($D45,'LGE Retirements'!$A$4:$C$49,3,FALSE)='LGE Meters Schedule'!R$3,'LGE Meters Schedule'!Q45-'LGE Meters Schedule'!$F45,Q45))</f>
        <v>134170.64000000001</v>
      </c>
      <c r="S45" s="6">
        <f>IF(S$3=$I$3,Q45,IF(VLOOKUP($D45,'LGE Retirements'!$A$4:$C$49,3,FALSE)='LGE Meters Schedule'!S$3,'LGE Meters Schedule'!R45-'LGE Meters Schedule'!$F45,R45))</f>
        <v>134170.64000000001</v>
      </c>
      <c r="T45" s="6">
        <f>IF(T$3=$I$3,R45,IF(VLOOKUP($D45,'LGE Retirements'!$A$4:$C$49,3,FALSE)='LGE Meters Schedule'!T$3,'LGE Meters Schedule'!S45-'LGE Meters Schedule'!$F45,S45))</f>
        <v>134170.64000000001</v>
      </c>
      <c r="U45" s="6">
        <f>IF(U$3=$I$3,S45,IF(VLOOKUP($D45,'LGE Retirements'!$A$4:$C$49,3,FALSE)='LGE Meters Schedule'!U$3,'LGE Meters Schedule'!T45-'LGE Meters Schedule'!$F45,T45))</f>
        <v>134170.64000000001</v>
      </c>
      <c r="V45" s="6">
        <f>IF(V$3=$I$3,T45,IF(VLOOKUP($D45,'LGE Retirements'!$A$4:$C$49,3,FALSE)='LGE Meters Schedule'!V$3,'LGE Meters Schedule'!U45-'LGE Meters Schedule'!$F45,U45))</f>
        <v>134170.64000000001</v>
      </c>
      <c r="W45" s="6">
        <f>IF(W$3=$I$3,U45,IF(VLOOKUP($D45,'LGE Retirements'!$A$4:$C$49,3,FALSE)='LGE Meters Schedule'!W$3,'LGE Meters Schedule'!V45-'LGE Meters Schedule'!$F45,V45))</f>
        <v>134170.64000000001</v>
      </c>
      <c r="X45" s="6">
        <f>IF(X$3=$I$3,V45,IF(VLOOKUP($D45,'LGE Retirements'!$A$4:$C$49,3,FALSE)='LGE Meters Schedule'!X$3,'LGE Meters Schedule'!W45-'LGE Meters Schedule'!$F45,W45))</f>
        <v>134170.64000000001</v>
      </c>
      <c r="Y45" s="6">
        <f>IF(Y$3=$I$3,W45,IF(VLOOKUP($D45,'LGE Retirements'!$A$4:$C$49,3,FALSE)='LGE Meters Schedule'!Y$3,'LGE Meters Schedule'!X45-'LGE Meters Schedule'!$F45,X45))</f>
        <v>134170.64000000001</v>
      </c>
      <c r="Z45" s="6">
        <f>IF(Z$3=$I$3,X45,IF(VLOOKUP($D45,'LGE Retirements'!$A$4:$C$49,3,FALSE)='LGE Meters Schedule'!Z$3,'LGE Meters Schedule'!Y45-'LGE Meters Schedule'!$F45,Y45))</f>
        <v>134170.64000000001</v>
      </c>
      <c r="AA45" s="6">
        <f>IF(AA$3=$I$3,Y45,IF(VLOOKUP($D45,'LGE Retirements'!$A$4:$C$49,3,FALSE)='LGE Meters Schedule'!AA$3,'LGE Meters Schedule'!Z45-'LGE Meters Schedule'!$F45,Z45))</f>
        <v>134170.64000000001</v>
      </c>
      <c r="AB45" s="6">
        <f>IF(AB$3=$I$3,Z45,IF(VLOOKUP($D45,'LGE Retirements'!$A$4:$C$49,3,FALSE)='LGE Meters Schedule'!AB$3,'LGE Meters Schedule'!AA45-'LGE Meters Schedule'!$F45,AA45))</f>
        <v>0</v>
      </c>
      <c r="AC45" s="6">
        <f>IF(AC$3=$I$3,AA45,IF(VLOOKUP($D45,'LGE Retirements'!$A$4:$C$49,3,FALSE)='LGE Meters Schedule'!AC$3,'LGE Meters Schedule'!AB45-'LGE Meters Schedule'!$F45,AB45))</f>
        <v>0</v>
      </c>
      <c r="AD45" s="6">
        <f>IF(AD$3=$I$3,AB45,IF(VLOOKUP($D45,'LGE Retirements'!$A$4:$C$49,3,FALSE)='LGE Meters Schedule'!AD$3,'LGE Meters Schedule'!AC45-'LGE Meters Schedule'!$F45,AC45))</f>
        <v>0</v>
      </c>
      <c r="AE45" s="6">
        <f>IF(AE$3=$I$3,AC45,IF(VLOOKUP($D45,'LGE Retirements'!$A$4:$C$49,3,FALSE)='LGE Meters Schedule'!AE$3,'LGE Meters Schedule'!AD45-'LGE Meters Schedule'!$F45,AD45))</f>
        <v>0</v>
      </c>
      <c r="AF45" s="6">
        <f>IF(AF$3=$I$3,AD45,IF(VLOOKUP($D45,'LGE Retirements'!$A$4:$C$49,3,FALSE)='LGE Meters Schedule'!AF$3,'LGE Meters Schedule'!AE45-'LGE Meters Schedule'!$F45,AE45))</f>
        <v>0</v>
      </c>
      <c r="AG45" s="6">
        <f>IF(AG$3=$I$3,AE45,IF(VLOOKUP($D45,'LGE Retirements'!$A$4:$C$49,3,FALSE)='LGE Meters Schedule'!AG$3,'LGE Meters Schedule'!AF45-'LGE Meters Schedule'!$F45,AF45))</f>
        <v>0</v>
      </c>
      <c r="AH45" s="6">
        <f>IF(AH$3=$I$3,AF45,IF(VLOOKUP($D45,'LGE Retirements'!$A$4:$C$49,3,FALSE)='LGE Meters Schedule'!AH$3,'LGE Meters Schedule'!AG45-'LGE Meters Schedule'!$F45,AG45))</f>
        <v>0</v>
      </c>
      <c r="AI45" s="6">
        <f>IF(AI$3=$I$3,AG45,IF(VLOOKUP($D45,'LGE Retirements'!$A$4:$C$49,3,FALSE)='LGE Meters Schedule'!AI$3,'LGE Meters Schedule'!AH45-'LGE Meters Schedule'!$F45,AH45))</f>
        <v>0</v>
      </c>
      <c r="AJ45" s="6">
        <f>IF(AJ$3=$I$3,AH45,IF(VLOOKUP($D45,'LGE Retirements'!$A$4:$C$49,3,FALSE)='LGE Meters Schedule'!AJ$3,'LGE Meters Schedule'!AI45-'LGE Meters Schedule'!$F45,AI45))</f>
        <v>0</v>
      </c>
      <c r="AK45" s="6">
        <f>IF(AK$3=$I$3,AI45,IF(VLOOKUP($D45,'LGE Retirements'!$A$4:$C$49,3,FALSE)='LGE Meters Schedule'!AK$3,'LGE Meters Schedule'!AJ45-'LGE Meters Schedule'!$F45,AJ45))</f>
        <v>0</v>
      </c>
      <c r="AL45" s="6"/>
      <c r="AM45" s="21">
        <f>IF(AM$3&lt;'Depr. Rate'!$B$1,('Depr. Rate'!$B$3*'LGE Meters Schedule'!I45)/12,IF(I45=0,H45/2*'Depr. Rate'!$C$3/12,('Depr. Rate'!$C$3*'LGE Meters Schedule'!I45)/12))</f>
        <v>326.48189066666669</v>
      </c>
      <c r="AN45" s="21">
        <f>IF(AN$3&lt;'Depr. Rate'!$B$1,('Depr. Rate'!$B$3*'LGE Meters Schedule'!J45)/12,IF(J45=0,I45/2*'Depr. Rate'!$C$3/12,('Depr. Rate'!$C$3*'LGE Meters Schedule'!J45)/12))</f>
        <v>326.48189066666669</v>
      </c>
      <c r="AO45" s="21">
        <f>IF(AO$3&lt;'Depr. Rate'!$B$1,('Depr. Rate'!$B$3*'LGE Meters Schedule'!K45)/12,IF(K45=0,J45/2*'Depr. Rate'!$C$3/12,('Depr. Rate'!$C$3*'LGE Meters Schedule'!K45)/12))</f>
        <v>326.48189066666669</v>
      </c>
      <c r="AP45" s="21">
        <f>IF(AP$3&lt;'Depr. Rate'!$B$1,('Depr. Rate'!$B$3*'LGE Meters Schedule'!L45)/12,IF(L45=0,K45/2*'Depr. Rate'!$C$3/12,('Depr. Rate'!$C$3*'LGE Meters Schedule'!L45)/12))</f>
        <v>326.48189066666669</v>
      </c>
      <c r="AQ45" s="21">
        <f>IF(AQ$3&lt;'Depr. Rate'!$B$1,('Depr. Rate'!$B$3*'LGE Meters Schedule'!M45)/12,IF(M45=0,L45/2*'Depr. Rate'!$C$3/12,('Depr. Rate'!$C$3*'LGE Meters Schedule'!M45)/12))</f>
        <v>326.48189066666669</v>
      </c>
      <c r="AR45" s="21">
        <f>IF(AR$3&lt;'Depr. Rate'!$B$1,('Depr. Rate'!$B$3*'LGE Meters Schedule'!N45)/12,IF(N45=0,M45/2*'Depr. Rate'!$C$3/12,('Depr. Rate'!$C$3*'LGE Meters Schedule'!N45)/12))</f>
        <v>326.48189066666669</v>
      </c>
      <c r="AS45" s="21">
        <f>IF(AS$3&lt;'Depr. Rate'!$B$1,('Depr. Rate'!$B$3*'LGE Meters Schedule'!O45)/12,IF(O45=0,N45/2*'Depr. Rate'!$C$3/12,('Depr. Rate'!$C$3*'LGE Meters Schedule'!O45)/12))</f>
        <v>326.48189066666669</v>
      </c>
      <c r="AT45" s="21">
        <f>IF(AT$3&lt;'Depr. Rate'!$B$1,('Depr. Rate'!$B$3*'LGE Meters Schedule'!P45)/12,IF(P45=0,O45/2*'Depr. Rate'!$C$3/12,('Depr. Rate'!$C$3*'LGE Meters Schedule'!P45)/12))</f>
        <v>326.48189066666669</v>
      </c>
      <c r="AU45" s="21">
        <f>IF(AU$3&lt;'Depr. Rate'!$B$1,('Depr. Rate'!$B$3*'LGE Meters Schedule'!Q45)/12,IF(Q45=0,P45/2*'Depr. Rate'!$C$3/12,('Depr. Rate'!$C$3*'LGE Meters Schedule'!Q45)/12))</f>
        <v>326.48189066666669</v>
      </c>
      <c r="AV45" s="21">
        <f>IF(AV$3&lt;'Depr. Rate'!$B$1,('Depr. Rate'!$B$3*'LGE Meters Schedule'!R45)/12,IF(R45=0,Q45/2*'Depr. Rate'!$C$3/12,('Depr. Rate'!$C$3*'LGE Meters Schedule'!R45)/12))</f>
        <v>326.48189066666669</v>
      </c>
      <c r="AW45" s="21">
        <f>IF(AW$3&lt;'Depr. Rate'!$B$1,('Depr. Rate'!$B$3*'LGE Meters Schedule'!S45)/12,IF(S45=0,R45/2*'Depr. Rate'!$C$3/12,('Depr. Rate'!$C$3*'LGE Meters Schedule'!S45)/12))</f>
        <v>326.48189066666669</v>
      </c>
      <c r="AX45" s="21">
        <f>IF(AX$3&lt;'Depr. Rate'!$B$1,('Depr. Rate'!$B$3*'LGE Meters Schedule'!T45)/12,IF(T45=0,S45/2*'Depr. Rate'!$C$3/12,('Depr. Rate'!$C$3*'LGE Meters Schedule'!T45)/12))</f>
        <v>311.68981208789592</v>
      </c>
      <c r="AY45" s="21">
        <f>IF(AY$3&lt;'Depr. Rate'!$B$1,('Depr. Rate'!$B$3*'LGE Meters Schedule'!U45)/12,IF(U45=0,T45/2*'Depr. Rate'!$C$3/12,('Depr. Rate'!$C$3*'LGE Meters Schedule'!U45)/12))</f>
        <v>311.68981208789592</v>
      </c>
      <c r="AZ45" s="21">
        <f>IF(AZ$3&lt;'Depr. Rate'!$B$1,('Depr. Rate'!$B$3*'LGE Meters Schedule'!V45)/12,IF(V45=0,U45/2*'Depr. Rate'!$C$3/12,('Depr. Rate'!$C$3*'LGE Meters Schedule'!V45)/12))</f>
        <v>311.68981208789592</v>
      </c>
      <c r="BA45" s="21">
        <f>IF(BA$3&lt;'Depr. Rate'!$B$1,('Depr. Rate'!$B$3*'LGE Meters Schedule'!W45)/12,IF(W45=0,V45/2*'Depr. Rate'!$C$3/12,('Depr. Rate'!$C$3*'LGE Meters Schedule'!W45)/12))</f>
        <v>311.68981208789592</v>
      </c>
      <c r="BB45" s="21">
        <f>IF(BB$3&lt;'Depr. Rate'!$B$1,('Depr. Rate'!$B$3*'LGE Meters Schedule'!X45)/12,IF(X45=0,W45/2*'Depr. Rate'!$C$3/12,('Depr. Rate'!$C$3*'LGE Meters Schedule'!X45)/12))</f>
        <v>311.68981208789592</v>
      </c>
      <c r="BC45" s="21">
        <f>IF(BC$3&lt;'Depr. Rate'!$B$1,('Depr. Rate'!$B$3*'LGE Meters Schedule'!Y45)/12,IF(Y45=0,X45/2*'Depr. Rate'!$C$3/12,('Depr. Rate'!$C$3*'LGE Meters Schedule'!Y45)/12))</f>
        <v>311.68981208789592</v>
      </c>
      <c r="BD45" s="21">
        <f>IF(BD$3&lt;'Depr. Rate'!$B$1,('Depr. Rate'!$B$3*'LGE Meters Schedule'!Z45)/12,IF(Z45=0,Y45/2*'Depr. Rate'!$C$3/12,('Depr. Rate'!$C$3*'LGE Meters Schedule'!Z45)/12))</f>
        <v>311.68981208789592</v>
      </c>
      <c r="BE45" s="21">
        <f>IF(BE$3&lt;'Depr. Rate'!$B$1,('Depr. Rate'!$B$3*'LGE Meters Schedule'!AA45)/12,IF(AA45=0,Z45/2*'Depr. Rate'!$C$3/12,('Depr. Rate'!$C$3*'LGE Meters Schedule'!AA45)/12))</f>
        <v>311.68981208789592</v>
      </c>
      <c r="BF45" s="21">
        <f>IF(BF$3&lt;'Depr. Rate'!$B$1,('Depr. Rate'!$B$3*'LGE Meters Schedule'!AB45)/12,IF(AB45=0,AA45/2*'Depr. Rate'!$C$3/12,('Depr. Rate'!$C$3*'LGE Meters Schedule'!AB45)/12))</f>
        <v>155.84490604394796</v>
      </c>
      <c r="BG45" s="21">
        <f>IF(BG$3&lt;'Depr. Rate'!$B$1,('Depr. Rate'!$B$3*'LGE Meters Schedule'!AC45)/12,IF(AC45=0,AB45/2*'Depr. Rate'!$C$3/12,('Depr. Rate'!$C$3*'LGE Meters Schedule'!AC45)/12))</f>
        <v>0</v>
      </c>
      <c r="BH45" s="21">
        <f>IF(BH$3&lt;'Depr. Rate'!$B$1,('Depr. Rate'!$B$3*'LGE Meters Schedule'!AD45)/12,IF(AD45=0,AC45/2*'Depr. Rate'!$C$3/12,('Depr. Rate'!$C$3*'LGE Meters Schedule'!AD45)/12))</f>
        <v>0</v>
      </c>
      <c r="BI45" s="21">
        <f>IF(BI$3&lt;'Depr. Rate'!$B$1,('Depr. Rate'!$B$3*'LGE Meters Schedule'!AE45)/12,IF(AE45=0,AD45/2*'Depr. Rate'!$C$3/12,('Depr. Rate'!$C$3*'LGE Meters Schedule'!AE45)/12))</f>
        <v>0</v>
      </c>
      <c r="BJ45" s="21">
        <f>IF(BJ$3&lt;'Depr. Rate'!$B$1,('Depr. Rate'!$B$3*'LGE Meters Schedule'!AF45)/12,IF(AF45=0,AE45/2*'Depr. Rate'!$C$3/12,('Depr. Rate'!$C$3*'LGE Meters Schedule'!AF45)/12))</f>
        <v>0</v>
      </c>
      <c r="BK45" s="21">
        <f>IF(BK$3&lt;'Depr. Rate'!$B$1,('Depr. Rate'!$B$3*'LGE Meters Schedule'!AG45)/12,IF(AG45=0,AF45/2*'Depr. Rate'!$C$3/12,('Depr. Rate'!$C$3*'LGE Meters Schedule'!AG45)/12))</f>
        <v>0</v>
      </c>
      <c r="BL45" s="21">
        <f>IF(BL$3&lt;'Depr. Rate'!$B$1,('Depr. Rate'!$B$3*'LGE Meters Schedule'!AH45)/12,IF(AH45=0,AG45/2*'Depr. Rate'!$C$3/12,('Depr. Rate'!$C$3*'LGE Meters Schedule'!AH45)/12))</f>
        <v>0</v>
      </c>
      <c r="BM45" s="21">
        <f>IF(BM$3&lt;'Depr. Rate'!$B$1,('Depr. Rate'!$B$3*'LGE Meters Schedule'!AI45)/12,IF(AI45=0,AH45/2*'Depr. Rate'!$C$3/12,('Depr. Rate'!$C$3*'LGE Meters Schedule'!AI45)/12))</f>
        <v>0</v>
      </c>
      <c r="BN45" s="21">
        <f>IF(BN$3&lt;'Depr. Rate'!$B$1,('Depr. Rate'!$B$3*'LGE Meters Schedule'!AJ45)/12,IF(AJ45=0,AI45/2*'Depr. Rate'!$C$3/12,('Depr. Rate'!$C$3*'LGE Meters Schedule'!AJ45)/12))</f>
        <v>0</v>
      </c>
      <c r="BO45" s="21">
        <f>IF(BO$3&lt;'Depr. Rate'!$B$1,('Depr. Rate'!$B$3*'LGE Meters Schedule'!AK45)/12,IF(AK45=0,AJ45/2*'Depr. Rate'!$C$3/12,('Depr. Rate'!$C$3*'LGE Meters Schedule'!AK45)/12))</f>
        <v>0</v>
      </c>
      <c r="BQ45" s="6">
        <f>IF(BQ$3=$BQ$3,$G45+AM45,IF(VLOOKUP($D45,'LGE Retirements'!$A$4:$C$49,3,FALSE)='LGE Meters Schedule'!BQ$3,'LGE Meters Schedule'!BP45+AM45-$F45,SUM(BP45,AM45)))</f>
        <v>96307.217583701859</v>
      </c>
      <c r="BR45" s="6">
        <f>IF(BR$3=$BQ$3,$G45+AN45,IF(VLOOKUP($D45,'LGE Retirements'!$A$4:$C$49,3,FALSE)='LGE Meters Schedule'!BR$3,'LGE Meters Schedule'!BQ45+AN45-$F45,SUM(BQ45,AN45)))</f>
        <v>96633.699474368521</v>
      </c>
      <c r="BS45" s="6">
        <f>IF(BS$3=$BQ$3,$G45+AO45,IF(VLOOKUP($D45,'LGE Retirements'!$A$4:$C$49,3,FALSE)='LGE Meters Schedule'!BS$3,'LGE Meters Schedule'!BR45+AO45-$F45,SUM(BR45,AO45)))</f>
        <v>96960.181365035183</v>
      </c>
      <c r="BT45" s="6">
        <f>IF(BT$3=$BQ$3,$G45+AP45,IF(VLOOKUP($D45,'LGE Retirements'!$A$4:$C$49,3,FALSE)='LGE Meters Schedule'!BT$3,'LGE Meters Schedule'!BS45+AP45-$F45,SUM(BS45,AP45)))</f>
        <v>97286.663255701846</v>
      </c>
      <c r="BU45" s="6">
        <f>IF(BU$3=$BQ$3,$G45+AQ45,IF(VLOOKUP($D45,'LGE Retirements'!$A$4:$C$49,3,FALSE)='LGE Meters Schedule'!BU$3,'LGE Meters Schedule'!BT45+AQ45-$F45,SUM(BT45,AQ45)))</f>
        <v>97613.145146368508</v>
      </c>
      <c r="BV45" s="6">
        <f>IF(BV$3=$BQ$3,$G45+AR45,IF(VLOOKUP($D45,'LGE Retirements'!$A$4:$C$49,3,FALSE)='LGE Meters Schedule'!BV$3,'LGE Meters Schedule'!BU45+AR45-$F45,SUM(BU45,AR45)))</f>
        <v>97939.62703703517</v>
      </c>
      <c r="BW45" s="6">
        <f>IF(BW$3=$BQ$3,$G45+AS45,IF(VLOOKUP($D45,'LGE Retirements'!$A$4:$C$49,3,FALSE)='LGE Meters Schedule'!BW$3,'LGE Meters Schedule'!BV45+AS45-$F45,SUM(BV45,AS45)))</f>
        <v>98266.108927701833</v>
      </c>
      <c r="BX45" s="6">
        <f>IF(BX$3=$BQ$3,$G45+AT45,IF(VLOOKUP($D45,'LGE Retirements'!$A$4:$C$49,3,FALSE)='LGE Meters Schedule'!BX$3,'LGE Meters Schedule'!BW45+AT45-$F45,SUM(BW45,AT45)))</f>
        <v>98592.590818368495</v>
      </c>
      <c r="BY45" s="6">
        <f>IF(BY$3=$BQ$3,$G45+AU45,IF(VLOOKUP($D45,'LGE Retirements'!$A$4:$C$49,3,FALSE)='LGE Meters Schedule'!BY$3,'LGE Meters Schedule'!BX45+AU45-$F45,SUM(BX45,AU45)))</f>
        <v>98919.072709035157</v>
      </c>
      <c r="BZ45" s="6">
        <f>IF(BZ$3=$BQ$3,$G45+AV45,IF(VLOOKUP($D45,'LGE Retirements'!$A$4:$C$49,3,FALSE)='LGE Meters Schedule'!BZ$3,'LGE Meters Schedule'!BY45+AV45-$F45,SUM(BY45,AV45)))</f>
        <v>99245.55459970182</v>
      </c>
      <c r="CA45" s="6">
        <f>IF(CA$3=$BQ$3,$G45+AW45,IF(VLOOKUP($D45,'LGE Retirements'!$A$4:$C$49,3,FALSE)='LGE Meters Schedule'!CA$3,'LGE Meters Schedule'!BZ45+AW45-$F45,SUM(BZ45,AW45)))</f>
        <v>99572.036490368482</v>
      </c>
      <c r="CB45" s="6">
        <f>IF(CB$3=$BQ$3,$G45+AX45,IF(VLOOKUP($D45,'LGE Retirements'!$A$4:$C$49,3,FALSE)='LGE Meters Schedule'!CB$3,'LGE Meters Schedule'!CA45+AX45-$F45,SUM(CA45,AX45)))</f>
        <v>99883.726302456373</v>
      </c>
      <c r="CC45" s="6">
        <f>IF(CC$3=$BQ$3,$G45+AY45,IF(VLOOKUP($D45,'LGE Retirements'!$A$4:$C$49,3,FALSE)='LGE Meters Schedule'!CC$3,'LGE Meters Schedule'!CB45+AY45-$F45,SUM(CB45,AY45)))</f>
        <v>100195.41611454426</v>
      </c>
      <c r="CD45" s="6">
        <f>IF(CD$3=$BQ$3,$G45+AZ45,IF(VLOOKUP($D45,'LGE Retirements'!$A$4:$C$49,3,FALSE)='LGE Meters Schedule'!CD$3,'LGE Meters Schedule'!CC45+AZ45-$F45,SUM(CC45,AZ45)))</f>
        <v>100507.10592663215</v>
      </c>
      <c r="CE45" s="6">
        <f>IF(CE$3=$BQ$3,$G45+BA45,IF(VLOOKUP($D45,'LGE Retirements'!$A$4:$C$49,3,FALSE)='LGE Meters Schedule'!CE$3,'LGE Meters Schedule'!CD45+BA45-$F45,SUM(CD45,BA45)))</f>
        <v>100818.79573872004</v>
      </c>
      <c r="CF45" s="6">
        <f>IF(CF$3=$BQ$3,$G45+BB45,IF(VLOOKUP($D45,'LGE Retirements'!$A$4:$C$49,3,FALSE)='LGE Meters Schedule'!CF$3,'LGE Meters Schedule'!CE45+BB45-$F45,SUM(CE45,BB45)))</f>
        <v>101130.48555080793</v>
      </c>
      <c r="CG45" s="6">
        <f>IF(CG$3=$BQ$3,$G45+BC45,IF(VLOOKUP($D45,'LGE Retirements'!$A$4:$C$49,3,FALSE)='LGE Meters Schedule'!CG$3,'LGE Meters Schedule'!CF45+BC45-$F45,SUM(CF45,BC45)))</f>
        <v>101442.17536289582</v>
      </c>
      <c r="CH45" s="6">
        <f>IF(CH$3=$BQ$3,$G45+BD45,IF(VLOOKUP($D45,'LGE Retirements'!$A$4:$C$49,3,FALSE)='LGE Meters Schedule'!CH$3,'LGE Meters Schedule'!CG45+BD45-$F45,SUM(CG45,BD45)))</f>
        <v>101753.86517498372</v>
      </c>
      <c r="CI45" s="6">
        <f>IF(CI$3=$BQ$3,$G45+BE45,IF(VLOOKUP($D45,'LGE Retirements'!$A$4:$C$49,3,FALSE)='LGE Meters Schedule'!CI$3,'LGE Meters Schedule'!CH45+BE45-$F45,SUM(CH45,BE45)))</f>
        <v>102065.55498707161</v>
      </c>
      <c r="CJ45" s="6">
        <f>IF(CJ$3=$BQ$3,$G45+BF45,IF(VLOOKUP($D45,'LGE Retirements'!$A$4:$C$49,3,FALSE)='LGE Meters Schedule'!CJ$3,'LGE Meters Schedule'!CI45+BF45-$F45,SUM(CI45,BF45)))</f>
        <v>-31949.240106884463</v>
      </c>
      <c r="CK45" s="6">
        <f>IF(CK$3=$BQ$3,$G45+BG45,IF(VLOOKUP($D45,'LGE Retirements'!$A$4:$C$49,3,FALSE)='LGE Meters Schedule'!CK$3,'LGE Meters Schedule'!CJ45+BG45-$F45,SUM(CJ45,BG45)))</f>
        <v>-31949.240106884463</v>
      </c>
      <c r="CL45" s="6">
        <f>IF(CL$3=$BQ$3,$G45+BH45,IF(VLOOKUP($D45,'LGE Retirements'!$A$4:$C$49,3,FALSE)='LGE Meters Schedule'!CL$3,'LGE Meters Schedule'!CK45+BH45-$F45,SUM(CK45,BH45)))</f>
        <v>-31949.240106884463</v>
      </c>
      <c r="CM45" s="6">
        <f>IF(CM$3=$BQ$3,$G45+BI45,IF(VLOOKUP($D45,'LGE Retirements'!$A$4:$C$49,3,FALSE)='LGE Meters Schedule'!CM$3,'LGE Meters Schedule'!CL45+BI45-$F45,SUM(CL45,BI45)))</f>
        <v>-31949.240106884463</v>
      </c>
      <c r="CN45" s="6">
        <f>IF(CN$3=$BQ$3,$G45+BJ45,IF(VLOOKUP($D45,'LGE Retirements'!$A$4:$C$49,3,FALSE)='LGE Meters Schedule'!CN$3,'LGE Meters Schedule'!CM45+BJ45-$F45,SUM(CM45,BJ45)))</f>
        <v>-31949.240106884463</v>
      </c>
      <c r="CO45" s="6">
        <f>IF(CO$3=$BQ$3,$G45+BK45,IF(VLOOKUP($D45,'LGE Retirements'!$A$4:$C$49,3,FALSE)='LGE Meters Schedule'!CO$3,'LGE Meters Schedule'!CN45+BK45-$F45,SUM(CN45,BK45)))</f>
        <v>-31949.240106884463</v>
      </c>
      <c r="CP45" s="6">
        <f>IF(CP$3=$BQ$3,$G45+BL45,IF(VLOOKUP($D45,'LGE Retirements'!$A$4:$C$49,3,FALSE)='LGE Meters Schedule'!CP$3,'LGE Meters Schedule'!CO45+BL45-$F45,SUM(CO45,BL45)))</f>
        <v>-31949.240106884463</v>
      </c>
      <c r="CQ45" s="6">
        <f>IF(CQ$3=$BQ$3,$G45+BM45,IF(VLOOKUP($D45,'LGE Retirements'!$A$4:$C$49,3,FALSE)='LGE Meters Schedule'!CQ$3,'LGE Meters Schedule'!CP45+BM45-$F45,SUM(CP45,BM45)))</f>
        <v>-31949.240106884463</v>
      </c>
      <c r="CR45" s="6">
        <f>IF(CR$3=$BQ$3,$G45+BN45,IF(VLOOKUP($D45,'LGE Retirements'!$A$4:$C$49,3,FALSE)='LGE Meters Schedule'!CR$3,'LGE Meters Schedule'!CQ45+BN45-$F45,SUM(CQ45,BN45)))</f>
        <v>-31949.240106884463</v>
      </c>
      <c r="CS45" s="6">
        <f>IF(CS$3=$BQ$3,$G45+BO45,IF(VLOOKUP($D45,'LGE Retirements'!$A$4:$C$49,3,FALSE)='LGE Meters Schedule'!CS$3,'LGE Meters Schedule'!CR45+BO45-$F45,SUM(CR45,BO45)))</f>
        <v>-31949.240106884463</v>
      </c>
      <c r="CT45" s="6">
        <f>IF(CT$3=$BQ$3,$G45,IF(VLOOKUP($D45,'LGE Retirements'!$A$4:$C$49,3,FALSE)='LGE Meters Schedule'!CT$3,'LGE Meters Schedule'!CS45-$F45,SUM(CS45)))</f>
        <v>-31949.240106884463</v>
      </c>
      <c r="CU45" s="6">
        <f>IF(CU$3=$BQ$3,$G45,IF(VLOOKUP($D45,'LGE Retirements'!$A$4:$C$49,3,FALSE)='LGE Meters Schedule'!CU$3,'LGE Meters Schedule'!CT45-$F45,SUM(CT45)))</f>
        <v>-31949.240106884463</v>
      </c>
      <c r="CV45" s="6">
        <f>IF(CV$3=$BQ$3,$G45,IF(VLOOKUP($D45,'LGE Retirements'!$A$4:$C$49,3,FALSE)='LGE Meters Schedule'!CV$3,'LGE Meters Schedule'!CU45-$F45,SUM(CU45)))</f>
        <v>-31949.240106884463</v>
      </c>
      <c r="CW45" s="6">
        <f>IF(CW$3=$BQ$3,$G45,IF(VLOOKUP($D45,'LGE Retirements'!$A$4:$C$49,3,FALSE)='LGE Meters Schedule'!CW$3,'LGE Meters Schedule'!CV45-$F45,SUM(CV45)))</f>
        <v>-31949.240106884463</v>
      </c>
      <c r="CX45" s="6">
        <f>IF(CX$3=$BQ$3,$G45,IF(VLOOKUP($D45,'LGE Retirements'!$A$4:$C$49,3,FALSE)='LGE Meters Schedule'!CX$3,'LGE Meters Schedule'!CW45-$F45,SUM(CW45)))</f>
        <v>-31949.240106884463</v>
      </c>
      <c r="CY45" s="6">
        <f>IF(CY$3=$BQ$3,$G45,IF(VLOOKUP($D45,'LGE Retirements'!$A$4:$C$49,3,FALSE)='LGE Meters Schedule'!CY$3,'LGE Meters Schedule'!CX45-$F45,SUM(CX45)))</f>
        <v>-31949.240106884463</v>
      </c>
      <c r="CZ45" s="6">
        <f>IF(CZ$3=$BQ$3,$G45,IF(VLOOKUP($D45,'LGE Retirements'!$A$4:$C$49,3,FALSE)='LGE Meters Schedule'!CZ$3,'LGE Meters Schedule'!CY45-$F45,SUM(CY45)))</f>
        <v>-31949.240106884463</v>
      </c>
      <c r="DA45" s="6">
        <f>IF(DA$3=$BQ$3,$G45,IF(VLOOKUP($D45,'LGE Retirements'!$A$4:$C$49,3,FALSE)='LGE Meters Schedule'!DA$3,'LGE Meters Schedule'!CZ45-$F45,SUM(CZ45)))</f>
        <v>-31949.240106884463</v>
      </c>
      <c r="DB45" s="6">
        <f>IF(DB$3=$BQ$3,$G45,IF(VLOOKUP($D45,'LGE Retirements'!$A$4:$C$49,3,FALSE)='LGE Meters Schedule'!DB$3,'LGE Meters Schedule'!DA45-$F45,SUM(DA45)))</f>
        <v>-31949.240106884463</v>
      </c>
      <c r="DC45" s="6">
        <f>IF(DC$3=$BQ$3,$G45,IF(VLOOKUP($D45,'LGE Retirements'!$A$4:$C$49,3,FALSE)='LGE Meters Schedule'!DC$3,'LGE Meters Schedule'!DB45-$F45,SUM(DB45)))</f>
        <v>-31949.240106884463</v>
      </c>
      <c r="DD45" s="6">
        <f>IF(DD$3=$BQ$3,$G45,IF(VLOOKUP($D45,'LGE Retirements'!$A$4:$C$49,3,FALSE)='LGE Meters Schedule'!DD$3,'LGE Meters Schedule'!DC45-$F45,SUM(DC45)))</f>
        <v>-31949.240106884463</v>
      </c>
      <c r="DE45" s="6">
        <f>IF(DE$3=$BQ$3,$G45,IF(VLOOKUP($D45,'LGE Retirements'!$A$4:$C$49,3,FALSE)='LGE Meters Schedule'!DE$3,'LGE Meters Schedule'!DD45-$F45,SUM(DD45)))</f>
        <v>-31949.240106884463</v>
      </c>
      <c r="DG45" s="8">
        <f t="shared" si="42"/>
        <v>37863.422416298155</v>
      </c>
      <c r="DH45" s="8">
        <f t="shared" si="43"/>
        <v>37536.940525631493</v>
      </c>
      <c r="DI45" s="8">
        <f t="shared" si="44"/>
        <v>37210.458634964831</v>
      </c>
      <c r="DJ45" s="8">
        <f t="shared" si="45"/>
        <v>36883.976744298168</v>
      </c>
      <c r="DK45" s="8">
        <f t="shared" si="46"/>
        <v>36557.494853631506</v>
      </c>
      <c r="DL45" s="8">
        <f t="shared" si="47"/>
        <v>36231.012962964844</v>
      </c>
      <c r="DM45" s="8">
        <f t="shared" si="48"/>
        <v>35904.531072298181</v>
      </c>
      <c r="DN45" s="8">
        <f t="shared" si="49"/>
        <v>35578.049181631519</v>
      </c>
      <c r="DO45" s="8">
        <f t="shared" si="50"/>
        <v>35251.567290964857</v>
      </c>
      <c r="DP45" s="8">
        <f t="shared" si="51"/>
        <v>34925.085400298194</v>
      </c>
      <c r="DQ45" s="8">
        <f t="shared" si="52"/>
        <v>34598.603509631532</v>
      </c>
      <c r="DR45" s="8">
        <f t="shared" si="53"/>
        <v>34286.913697543641</v>
      </c>
      <c r="DS45" s="8">
        <f t="shared" si="54"/>
        <v>33975.223885455751</v>
      </c>
      <c r="DT45" s="8">
        <f t="shared" si="55"/>
        <v>33663.53407336786</v>
      </c>
      <c r="DU45" s="8">
        <f t="shared" si="56"/>
        <v>33351.84426127997</v>
      </c>
      <c r="DV45" s="8">
        <f t="shared" si="57"/>
        <v>33040.154449192079</v>
      </c>
      <c r="DW45" s="8">
        <f t="shared" si="58"/>
        <v>32728.464637104189</v>
      </c>
      <c r="DX45" s="8">
        <f t="shared" si="59"/>
        <v>32416.774825016299</v>
      </c>
      <c r="DY45" s="8">
        <f t="shared" si="60"/>
        <v>32105.085012928408</v>
      </c>
      <c r="DZ45" s="8">
        <f t="shared" si="61"/>
        <v>31949.240106884463</v>
      </c>
      <c r="EA45" s="8">
        <f t="shared" si="62"/>
        <v>31949.240106884463</v>
      </c>
      <c r="EB45" s="8">
        <f t="shared" si="63"/>
        <v>31949.240106884463</v>
      </c>
      <c r="EC45" s="8">
        <f t="shared" si="64"/>
        <v>31949.240106884463</v>
      </c>
      <c r="ED45" s="8">
        <f t="shared" si="65"/>
        <v>31949.240106884463</v>
      </c>
      <c r="EE45" s="8">
        <f t="shared" si="66"/>
        <v>31949.240106884463</v>
      </c>
      <c r="EF45" s="8">
        <f t="shared" si="67"/>
        <v>31949.240106884463</v>
      </c>
      <c r="EG45" s="8">
        <f t="shared" si="68"/>
        <v>31949.240106884463</v>
      </c>
      <c r="EH45" s="8">
        <f t="shared" si="69"/>
        <v>31949.240106884463</v>
      </c>
      <c r="EI45" s="8">
        <f t="shared" si="70"/>
        <v>31949.240106884463</v>
      </c>
      <c r="EJ45" s="8">
        <f t="shared" si="30"/>
        <v>31949.240106884463</v>
      </c>
      <c r="EK45" s="8">
        <f t="shared" si="31"/>
        <v>31949.240106884463</v>
      </c>
      <c r="EL45" s="8">
        <f t="shared" si="32"/>
        <v>31949.240106884463</v>
      </c>
      <c r="EM45" s="8">
        <f t="shared" si="33"/>
        <v>31949.240106884463</v>
      </c>
      <c r="EN45" s="8">
        <f t="shared" si="34"/>
        <v>31949.240106884463</v>
      </c>
      <c r="EO45" s="8">
        <f t="shared" si="35"/>
        <v>31949.240106884463</v>
      </c>
      <c r="EP45" s="8">
        <f t="shared" si="36"/>
        <v>31949.240106884463</v>
      </c>
      <c r="EQ45" s="8">
        <f t="shared" si="37"/>
        <v>31949.240106884463</v>
      </c>
      <c r="ER45" s="8">
        <f t="shared" si="38"/>
        <v>31949.240106884463</v>
      </c>
      <c r="ES45" s="8">
        <f t="shared" si="39"/>
        <v>31949.240106884463</v>
      </c>
      <c r="ET45" s="8">
        <f t="shared" si="40"/>
        <v>31949.240106884463</v>
      </c>
      <c r="EU45" s="8">
        <f t="shared" si="41"/>
        <v>31949.240106884463</v>
      </c>
    </row>
    <row r="46" spans="1:151" x14ac:dyDescent="0.25">
      <c r="A46" s="4" t="s">
        <v>33</v>
      </c>
      <c r="B46" s="4" t="s">
        <v>2</v>
      </c>
      <c r="C46" s="4" t="s">
        <v>4</v>
      </c>
      <c r="D46" s="7">
        <v>1994</v>
      </c>
      <c r="E46" s="24">
        <f>IFERROR(VLOOKUP(D46,'LGE Retirements'!$A$4:$C$49,3,FALSE),"N/A")</f>
        <v>43160</v>
      </c>
      <c r="F46" s="5">
        <v>463421.36</v>
      </c>
      <c r="G46" s="5">
        <v>320977.520693884</v>
      </c>
      <c r="H46" s="5"/>
      <c r="I46" s="6">
        <f>IF(I$3=$I$3,F46,IF(VLOOKUP($D46,'LGE Retirements'!$A$4:$C$49,3,FALSE)='LGE Meters Schedule'!I$3,'LGE Meters Schedule'!G46-'LGE Meters Schedule'!$F46,G46))</f>
        <v>463421.36</v>
      </c>
      <c r="J46" s="6">
        <f>IF(J$3=$I$3,G46,IF(VLOOKUP($D46,'LGE Retirements'!$A$4:$C$49,3,FALSE)='LGE Meters Schedule'!J$3,'LGE Meters Schedule'!I46-'LGE Meters Schedule'!$F46,I46))</f>
        <v>463421.36</v>
      </c>
      <c r="K46" s="6">
        <f>IF(K$3=$I$3,I46,IF(VLOOKUP($D46,'LGE Retirements'!$A$4:$C$49,3,FALSE)='LGE Meters Schedule'!K$3,'LGE Meters Schedule'!J46-'LGE Meters Schedule'!$F46,J46))</f>
        <v>463421.36</v>
      </c>
      <c r="L46" s="6">
        <f>IF(L$3=$I$3,J46,IF(VLOOKUP($D46,'LGE Retirements'!$A$4:$C$49,3,FALSE)='LGE Meters Schedule'!L$3,'LGE Meters Schedule'!K46-'LGE Meters Schedule'!$F46,K46))</f>
        <v>463421.36</v>
      </c>
      <c r="M46" s="6">
        <f>IF(M$3=$I$3,K46,IF(VLOOKUP($D46,'LGE Retirements'!$A$4:$C$49,3,FALSE)='LGE Meters Schedule'!M$3,'LGE Meters Schedule'!L46-'LGE Meters Schedule'!$F46,L46))</f>
        <v>463421.36</v>
      </c>
      <c r="N46" s="6">
        <f>IF(N$3=$I$3,L46,IF(VLOOKUP($D46,'LGE Retirements'!$A$4:$C$49,3,FALSE)='LGE Meters Schedule'!N$3,'LGE Meters Schedule'!M46-'LGE Meters Schedule'!$F46,M46))</f>
        <v>463421.36</v>
      </c>
      <c r="O46" s="6">
        <f>IF(O$3=$I$3,M46,IF(VLOOKUP($D46,'LGE Retirements'!$A$4:$C$49,3,FALSE)='LGE Meters Schedule'!O$3,'LGE Meters Schedule'!N46-'LGE Meters Schedule'!$F46,N46))</f>
        <v>463421.36</v>
      </c>
      <c r="P46" s="6">
        <f>IF(P$3=$I$3,N46,IF(VLOOKUP($D46,'LGE Retirements'!$A$4:$C$49,3,FALSE)='LGE Meters Schedule'!P$3,'LGE Meters Schedule'!O46-'LGE Meters Schedule'!$F46,O46))</f>
        <v>463421.36</v>
      </c>
      <c r="Q46" s="6">
        <f>IF(Q$3=$I$3,O46,IF(VLOOKUP($D46,'LGE Retirements'!$A$4:$C$49,3,FALSE)='LGE Meters Schedule'!Q$3,'LGE Meters Schedule'!P46-'LGE Meters Schedule'!$F46,P46))</f>
        <v>463421.36</v>
      </c>
      <c r="R46" s="6">
        <f>IF(R$3=$I$3,P46,IF(VLOOKUP($D46,'LGE Retirements'!$A$4:$C$49,3,FALSE)='LGE Meters Schedule'!R$3,'LGE Meters Schedule'!Q46-'LGE Meters Schedule'!$F46,Q46))</f>
        <v>463421.36</v>
      </c>
      <c r="S46" s="6">
        <f>IF(S$3=$I$3,Q46,IF(VLOOKUP($D46,'LGE Retirements'!$A$4:$C$49,3,FALSE)='LGE Meters Schedule'!S$3,'LGE Meters Schedule'!R46-'LGE Meters Schedule'!$F46,R46))</f>
        <v>463421.36</v>
      </c>
      <c r="T46" s="6">
        <f>IF(T$3=$I$3,R46,IF(VLOOKUP($D46,'LGE Retirements'!$A$4:$C$49,3,FALSE)='LGE Meters Schedule'!T$3,'LGE Meters Schedule'!S46-'LGE Meters Schedule'!$F46,S46))</f>
        <v>463421.36</v>
      </c>
      <c r="U46" s="6">
        <f>IF(U$3=$I$3,S46,IF(VLOOKUP($D46,'LGE Retirements'!$A$4:$C$49,3,FALSE)='LGE Meters Schedule'!U$3,'LGE Meters Schedule'!T46-'LGE Meters Schedule'!$F46,T46))</f>
        <v>463421.36</v>
      </c>
      <c r="V46" s="6">
        <f>IF(V$3=$I$3,T46,IF(VLOOKUP($D46,'LGE Retirements'!$A$4:$C$49,3,FALSE)='LGE Meters Schedule'!V$3,'LGE Meters Schedule'!U46-'LGE Meters Schedule'!$F46,U46))</f>
        <v>463421.36</v>
      </c>
      <c r="W46" s="6">
        <f>IF(W$3=$I$3,U46,IF(VLOOKUP($D46,'LGE Retirements'!$A$4:$C$49,3,FALSE)='LGE Meters Schedule'!W$3,'LGE Meters Schedule'!V46-'LGE Meters Schedule'!$F46,V46))</f>
        <v>463421.36</v>
      </c>
      <c r="X46" s="6">
        <f>IF(X$3=$I$3,V46,IF(VLOOKUP($D46,'LGE Retirements'!$A$4:$C$49,3,FALSE)='LGE Meters Schedule'!X$3,'LGE Meters Schedule'!W46-'LGE Meters Schedule'!$F46,W46))</f>
        <v>463421.36</v>
      </c>
      <c r="Y46" s="6">
        <f>IF(Y$3=$I$3,W46,IF(VLOOKUP($D46,'LGE Retirements'!$A$4:$C$49,3,FALSE)='LGE Meters Schedule'!Y$3,'LGE Meters Schedule'!X46-'LGE Meters Schedule'!$F46,X46))</f>
        <v>463421.36</v>
      </c>
      <c r="Z46" s="6">
        <f>IF(Z$3=$I$3,X46,IF(VLOOKUP($D46,'LGE Retirements'!$A$4:$C$49,3,FALSE)='LGE Meters Schedule'!Z$3,'LGE Meters Schedule'!Y46-'LGE Meters Schedule'!$F46,Y46))</f>
        <v>463421.36</v>
      </c>
      <c r="AA46" s="6">
        <f>IF(AA$3=$I$3,Y46,IF(VLOOKUP($D46,'LGE Retirements'!$A$4:$C$49,3,FALSE)='LGE Meters Schedule'!AA$3,'LGE Meters Schedule'!Z46-'LGE Meters Schedule'!$F46,Z46))</f>
        <v>463421.36</v>
      </c>
      <c r="AB46" s="6">
        <f>IF(AB$3=$I$3,Z46,IF(VLOOKUP($D46,'LGE Retirements'!$A$4:$C$49,3,FALSE)='LGE Meters Schedule'!AB$3,'LGE Meters Schedule'!AA46-'LGE Meters Schedule'!$F46,AA46))</f>
        <v>0</v>
      </c>
      <c r="AC46" s="6">
        <f>IF(AC$3=$I$3,AA46,IF(VLOOKUP($D46,'LGE Retirements'!$A$4:$C$49,3,FALSE)='LGE Meters Schedule'!AC$3,'LGE Meters Schedule'!AB46-'LGE Meters Schedule'!$F46,AB46))</f>
        <v>0</v>
      </c>
      <c r="AD46" s="6">
        <f>IF(AD$3=$I$3,AB46,IF(VLOOKUP($D46,'LGE Retirements'!$A$4:$C$49,3,FALSE)='LGE Meters Schedule'!AD$3,'LGE Meters Schedule'!AC46-'LGE Meters Schedule'!$F46,AC46))</f>
        <v>0</v>
      </c>
      <c r="AE46" s="6">
        <f>IF(AE$3=$I$3,AC46,IF(VLOOKUP($D46,'LGE Retirements'!$A$4:$C$49,3,FALSE)='LGE Meters Schedule'!AE$3,'LGE Meters Schedule'!AD46-'LGE Meters Schedule'!$F46,AD46))</f>
        <v>0</v>
      </c>
      <c r="AF46" s="6">
        <f>IF(AF$3=$I$3,AD46,IF(VLOOKUP($D46,'LGE Retirements'!$A$4:$C$49,3,FALSE)='LGE Meters Schedule'!AF$3,'LGE Meters Schedule'!AE46-'LGE Meters Schedule'!$F46,AE46))</f>
        <v>0</v>
      </c>
      <c r="AG46" s="6">
        <f>IF(AG$3=$I$3,AE46,IF(VLOOKUP($D46,'LGE Retirements'!$A$4:$C$49,3,FALSE)='LGE Meters Schedule'!AG$3,'LGE Meters Schedule'!AF46-'LGE Meters Schedule'!$F46,AF46))</f>
        <v>0</v>
      </c>
      <c r="AH46" s="6">
        <f>IF(AH$3=$I$3,AF46,IF(VLOOKUP($D46,'LGE Retirements'!$A$4:$C$49,3,FALSE)='LGE Meters Schedule'!AH$3,'LGE Meters Schedule'!AG46-'LGE Meters Schedule'!$F46,AG46))</f>
        <v>0</v>
      </c>
      <c r="AI46" s="6">
        <f>IF(AI$3=$I$3,AG46,IF(VLOOKUP($D46,'LGE Retirements'!$A$4:$C$49,3,FALSE)='LGE Meters Schedule'!AI$3,'LGE Meters Schedule'!AH46-'LGE Meters Schedule'!$F46,AH46))</f>
        <v>0</v>
      </c>
      <c r="AJ46" s="6">
        <f>IF(AJ$3=$I$3,AH46,IF(VLOOKUP($D46,'LGE Retirements'!$A$4:$C$49,3,FALSE)='LGE Meters Schedule'!AJ$3,'LGE Meters Schedule'!AI46-'LGE Meters Schedule'!$F46,AI46))</f>
        <v>0</v>
      </c>
      <c r="AK46" s="6">
        <f>IF(AK$3=$I$3,AI46,IF(VLOOKUP($D46,'LGE Retirements'!$A$4:$C$49,3,FALSE)='LGE Meters Schedule'!AK$3,'LGE Meters Schedule'!AJ46-'LGE Meters Schedule'!$F46,AJ46))</f>
        <v>0</v>
      </c>
      <c r="AL46" s="6"/>
      <c r="AM46" s="21">
        <f>IF(AM$3&lt;'Depr. Rate'!$B$1,('Depr. Rate'!$B$3*'LGE Meters Schedule'!I46)/12,IF(I46=0,H46/2*'Depr. Rate'!$C$3/12,('Depr. Rate'!$C$3*'LGE Meters Schedule'!I46)/12))</f>
        <v>1127.6586426666665</v>
      </c>
      <c r="AN46" s="21">
        <f>IF(AN$3&lt;'Depr. Rate'!$B$1,('Depr. Rate'!$B$3*'LGE Meters Schedule'!J46)/12,IF(J46=0,I46/2*'Depr. Rate'!$C$3/12,('Depr. Rate'!$C$3*'LGE Meters Schedule'!J46)/12))</f>
        <v>1127.6586426666665</v>
      </c>
      <c r="AO46" s="21">
        <f>IF(AO$3&lt;'Depr. Rate'!$B$1,('Depr. Rate'!$B$3*'LGE Meters Schedule'!K46)/12,IF(K46=0,J46/2*'Depr. Rate'!$C$3/12,('Depr. Rate'!$C$3*'LGE Meters Schedule'!K46)/12))</f>
        <v>1127.6586426666665</v>
      </c>
      <c r="AP46" s="21">
        <f>IF(AP$3&lt;'Depr. Rate'!$B$1,('Depr. Rate'!$B$3*'LGE Meters Schedule'!L46)/12,IF(L46=0,K46/2*'Depr. Rate'!$C$3/12,('Depr. Rate'!$C$3*'LGE Meters Schedule'!L46)/12))</f>
        <v>1127.6586426666665</v>
      </c>
      <c r="AQ46" s="21">
        <f>IF(AQ$3&lt;'Depr. Rate'!$B$1,('Depr. Rate'!$B$3*'LGE Meters Schedule'!M46)/12,IF(M46=0,L46/2*'Depr. Rate'!$C$3/12,('Depr. Rate'!$C$3*'LGE Meters Schedule'!M46)/12))</f>
        <v>1127.6586426666665</v>
      </c>
      <c r="AR46" s="21">
        <f>IF(AR$3&lt;'Depr. Rate'!$B$1,('Depr. Rate'!$B$3*'LGE Meters Schedule'!N46)/12,IF(N46=0,M46/2*'Depr. Rate'!$C$3/12,('Depr. Rate'!$C$3*'LGE Meters Schedule'!N46)/12))</f>
        <v>1127.6586426666665</v>
      </c>
      <c r="AS46" s="21">
        <f>IF(AS$3&lt;'Depr. Rate'!$B$1,('Depr. Rate'!$B$3*'LGE Meters Schedule'!O46)/12,IF(O46=0,N46/2*'Depr. Rate'!$C$3/12,('Depr. Rate'!$C$3*'LGE Meters Schedule'!O46)/12))</f>
        <v>1127.6586426666665</v>
      </c>
      <c r="AT46" s="21">
        <f>IF(AT$3&lt;'Depr. Rate'!$B$1,('Depr. Rate'!$B$3*'LGE Meters Schedule'!P46)/12,IF(P46=0,O46/2*'Depr. Rate'!$C$3/12,('Depr. Rate'!$C$3*'LGE Meters Schedule'!P46)/12))</f>
        <v>1127.6586426666665</v>
      </c>
      <c r="AU46" s="21">
        <f>IF(AU$3&lt;'Depr. Rate'!$B$1,('Depr. Rate'!$B$3*'LGE Meters Schedule'!Q46)/12,IF(Q46=0,P46/2*'Depr. Rate'!$C$3/12,('Depr. Rate'!$C$3*'LGE Meters Schedule'!Q46)/12))</f>
        <v>1127.6586426666665</v>
      </c>
      <c r="AV46" s="21">
        <f>IF(AV$3&lt;'Depr. Rate'!$B$1,('Depr. Rate'!$B$3*'LGE Meters Schedule'!R46)/12,IF(R46=0,Q46/2*'Depr. Rate'!$C$3/12,('Depr. Rate'!$C$3*'LGE Meters Schedule'!R46)/12))</f>
        <v>1127.6586426666665</v>
      </c>
      <c r="AW46" s="21">
        <f>IF(AW$3&lt;'Depr. Rate'!$B$1,('Depr. Rate'!$B$3*'LGE Meters Schedule'!S46)/12,IF(S46=0,R46/2*'Depr. Rate'!$C$3/12,('Depr. Rate'!$C$3*'LGE Meters Schedule'!S46)/12))</f>
        <v>1127.6586426666665</v>
      </c>
      <c r="AX46" s="21">
        <f>IF(AX$3&lt;'Depr. Rate'!$B$1,('Depr. Rate'!$B$3*'LGE Meters Schedule'!T46)/12,IF(T46=0,S46/2*'Depr. Rate'!$C$3/12,('Depr. Rate'!$C$3*'LGE Meters Schedule'!T46)/12))</f>
        <v>1076.5672476177886</v>
      </c>
      <c r="AY46" s="21">
        <f>IF(AY$3&lt;'Depr. Rate'!$B$1,('Depr. Rate'!$B$3*'LGE Meters Schedule'!U46)/12,IF(U46=0,T46/2*'Depr. Rate'!$C$3/12,('Depr. Rate'!$C$3*'LGE Meters Schedule'!U46)/12))</f>
        <v>1076.5672476177886</v>
      </c>
      <c r="AZ46" s="21">
        <f>IF(AZ$3&lt;'Depr. Rate'!$B$1,('Depr. Rate'!$B$3*'LGE Meters Schedule'!V46)/12,IF(V46=0,U46/2*'Depr. Rate'!$C$3/12,('Depr. Rate'!$C$3*'LGE Meters Schedule'!V46)/12))</f>
        <v>1076.5672476177886</v>
      </c>
      <c r="BA46" s="21">
        <f>IF(BA$3&lt;'Depr. Rate'!$B$1,('Depr. Rate'!$B$3*'LGE Meters Schedule'!W46)/12,IF(W46=0,V46/2*'Depr. Rate'!$C$3/12,('Depr. Rate'!$C$3*'LGE Meters Schedule'!W46)/12))</f>
        <v>1076.5672476177886</v>
      </c>
      <c r="BB46" s="21">
        <f>IF(BB$3&lt;'Depr. Rate'!$B$1,('Depr. Rate'!$B$3*'LGE Meters Schedule'!X46)/12,IF(X46=0,W46/2*'Depr. Rate'!$C$3/12,('Depr. Rate'!$C$3*'LGE Meters Schedule'!X46)/12))</f>
        <v>1076.5672476177886</v>
      </c>
      <c r="BC46" s="21">
        <f>IF(BC$3&lt;'Depr. Rate'!$B$1,('Depr. Rate'!$B$3*'LGE Meters Schedule'!Y46)/12,IF(Y46=0,X46/2*'Depr. Rate'!$C$3/12,('Depr. Rate'!$C$3*'LGE Meters Schedule'!Y46)/12))</f>
        <v>1076.5672476177886</v>
      </c>
      <c r="BD46" s="21">
        <f>IF(BD$3&lt;'Depr. Rate'!$B$1,('Depr. Rate'!$B$3*'LGE Meters Schedule'!Z46)/12,IF(Z46=0,Y46/2*'Depr. Rate'!$C$3/12,('Depr. Rate'!$C$3*'LGE Meters Schedule'!Z46)/12))</f>
        <v>1076.5672476177886</v>
      </c>
      <c r="BE46" s="21">
        <f>IF(BE$3&lt;'Depr. Rate'!$B$1,('Depr. Rate'!$B$3*'LGE Meters Schedule'!AA46)/12,IF(AA46=0,Z46/2*'Depr. Rate'!$C$3/12,('Depr. Rate'!$C$3*'LGE Meters Schedule'!AA46)/12))</f>
        <v>1076.5672476177886</v>
      </c>
      <c r="BF46" s="21">
        <f>IF(BF$3&lt;'Depr. Rate'!$B$1,('Depr. Rate'!$B$3*'LGE Meters Schedule'!AB46)/12,IF(AB46=0,AA46/2*'Depr. Rate'!$C$3/12,('Depr. Rate'!$C$3*'LGE Meters Schedule'!AB46)/12))</f>
        <v>538.28362380889428</v>
      </c>
      <c r="BG46" s="21">
        <f>IF(BG$3&lt;'Depr. Rate'!$B$1,('Depr. Rate'!$B$3*'LGE Meters Schedule'!AC46)/12,IF(AC46=0,AB46/2*'Depr. Rate'!$C$3/12,('Depr. Rate'!$C$3*'LGE Meters Schedule'!AC46)/12))</f>
        <v>0</v>
      </c>
      <c r="BH46" s="21">
        <f>IF(BH$3&lt;'Depr. Rate'!$B$1,('Depr. Rate'!$B$3*'LGE Meters Schedule'!AD46)/12,IF(AD46=0,AC46/2*'Depr. Rate'!$C$3/12,('Depr. Rate'!$C$3*'LGE Meters Schedule'!AD46)/12))</f>
        <v>0</v>
      </c>
      <c r="BI46" s="21">
        <f>IF(BI$3&lt;'Depr. Rate'!$B$1,('Depr. Rate'!$B$3*'LGE Meters Schedule'!AE46)/12,IF(AE46=0,AD46/2*'Depr. Rate'!$C$3/12,('Depr. Rate'!$C$3*'LGE Meters Schedule'!AE46)/12))</f>
        <v>0</v>
      </c>
      <c r="BJ46" s="21">
        <f>IF(BJ$3&lt;'Depr. Rate'!$B$1,('Depr. Rate'!$B$3*'LGE Meters Schedule'!AF46)/12,IF(AF46=0,AE46/2*'Depr. Rate'!$C$3/12,('Depr. Rate'!$C$3*'LGE Meters Schedule'!AF46)/12))</f>
        <v>0</v>
      </c>
      <c r="BK46" s="21">
        <f>IF(BK$3&lt;'Depr. Rate'!$B$1,('Depr. Rate'!$B$3*'LGE Meters Schedule'!AG46)/12,IF(AG46=0,AF46/2*'Depr. Rate'!$C$3/12,('Depr. Rate'!$C$3*'LGE Meters Schedule'!AG46)/12))</f>
        <v>0</v>
      </c>
      <c r="BL46" s="21">
        <f>IF(BL$3&lt;'Depr. Rate'!$B$1,('Depr. Rate'!$B$3*'LGE Meters Schedule'!AH46)/12,IF(AH46=0,AG46/2*'Depr. Rate'!$C$3/12,('Depr. Rate'!$C$3*'LGE Meters Schedule'!AH46)/12))</f>
        <v>0</v>
      </c>
      <c r="BM46" s="21">
        <f>IF(BM$3&lt;'Depr. Rate'!$B$1,('Depr. Rate'!$B$3*'LGE Meters Schedule'!AI46)/12,IF(AI46=0,AH46/2*'Depr. Rate'!$C$3/12,('Depr. Rate'!$C$3*'LGE Meters Schedule'!AI46)/12))</f>
        <v>0</v>
      </c>
      <c r="BN46" s="21">
        <f>IF(BN$3&lt;'Depr. Rate'!$B$1,('Depr. Rate'!$B$3*'LGE Meters Schedule'!AJ46)/12,IF(AJ46=0,AI46/2*'Depr. Rate'!$C$3/12,('Depr. Rate'!$C$3*'LGE Meters Schedule'!AJ46)/12))</f>
        <v>0</v>
      </c>
      <c r="BO46" s="21">
        <f>IF(BO$3&lt;'Depr. Rate'!$B$1,('Depr. Rate'!$B$3*'LGE Meters Schedule'!AK46)/12,IF(AK46=0,AJ46/2*'Depr. Rate'!$C$3/12,('Depr. Rate'!$C$3*'LGE Meters Schedule'!AK46)/12))</f>
        <v>0</v>
      </c>
      <c r="BQ46" s="6">
        <f>IF(BQ$3=$BQ$3,$G46+AM46,IF(VLOOKUP($D46,'LGE Retirements'!$A$4:$C$49,3,FALSE)='LGE Meters Schedule'!BQ$3,'LGE Meters Schedule'!BP46+AM46-$F46,SUM(BP46,AM46)))</f>
        <v>322105.17933655065</v>
      </c>
      <c r="BR46" s="6">
        <f>IF(BR$3=$BQ$3,$G46+AN46,IF(VLOOKUP($D46,'LGE Retirements'!$A$4:$C$49,3,FALSE)='LGE Meters Schedule'!BR$3,'LGE Meters Schedule'!BQ46+AN46-$F46,SUM(BQ46,AN46)))</f>
        <v>323232.83797921729</v>
      </c>
      <c r="BS46" s="6">
        <f>IF(BS$3=$BQ$3,$G46+AO46,IF(VLOOKUP($D46,'LGE Retirements'!$A$4:$C$49,3,FALSE)='LGE Meters Schedule'!BS$3,'LGE Meters Schedule'!BR46+AO46-$F46,SUM(BR46,AO46)))</f>
        <v>324360.49662188394</v>
      </c>
      <c r="BT46" s="6">
        <f>IF(BT$3=$BQ$3,$G46+AP46,IF(VLOOKUP($D46,'LGE Retirements'!$A$4:$C$49,3,FALSE)='LGE Meters Schedule'!BT$3,'LGE Meters Schedule'!BS46+AP46-$F46,SUM(BS46,AP46)))</f>
        <v>325488.15526455059</v>
      </c>
      <c r="BU46" s="6">
        <f>IF(BU$3=$BQ$3,$G46+AQ46,IF(VLOOKUP($D46,'LGE Retirements'!$A$4:$C$49,3,FALSE)='LGE Meters Schedule'!BU$3,'LGE Meters Schedule'!BT46+AQ46-$F46,SUM(BT46,AQ46)))</f>
        <v>326615.81390721723</v>
      </c>
      <c r="BV46" s="6">
        <f>IF(BV$3=$BQ$3,$G46+AR46,IF(VLOOKUP($D46,'LGE Retirements'!$A$4:$C$49,3,FALSE)='LGE Meters Schedule'!BV$3,'LGE Meters Schedule'!BU46+AR46-$F46,SUM(BU46,AR46)))</f>
        <v>327743.47254988388</v>
      </c>
      <c r="BW46" s="6">
        <f>IF(BW$3=$BQ$3,$G46+AS46,IF(VLOOKUP($D46,'LGE Retirements'!$A$4:$C$49,3,FALSE)='LGE Meters Schedule'!BW$3,'LGE Meters Schedule'!BV46+AS46-$F46,SUM(BV46,AS46)))</f>
        <v>328871.13119255053</v>
      </c>
      <c r="BX46" s="6">
        <f>IF(BX$3=$BQ$3,$G46+AT46,IF(VLOOKUP($D46,'LGE Retirements'!$A$4:$C$49,3,FALSE)='LGE Meters Schedule'!BX$3,'LGE Meters Schedule'!BW46+AT46-$F46,SUM(BW46,AT46)))</f>
        <v>329998.78983521718</v>
      </c>
      <c r="BY46" s="6">
        <f>IF(BY$3=$BQ$3,$G46+AU46,IF(VLOOKUP($D46,'LGE Retirements'!$A$4:$C$49,3,FALSE)='LGE Meters Schedule'!BY$3,'LGE Meters Schedule'!BX46+AU46-$F46,SUM(BX46,AU46)))</f>
        <v>331126.44847788382</v>
      </c>
      <c r="BZ46" s="6">
        <f>IF(BZ$3=$BQ$3,$G46+AV46,IF(VLOOKUP($D46,'LGE Retirements'!$A$4:$C$49,3,FALSE)='LGE Meters Schedule'!BZ$3,'LGE Meters Schedule'!BY46+AV46-$F46,SUM(BY46,AV46)))</f>
        <v>332254.10712055047</v>
      </c>
      <c r="CA46" s="6">
        <f>IF(CA$3=$BQ$3,$G46+AW46,IF(VLOOKUP($D46,'LGE Retirements'!$A$4:$C$49,3,FALSE)='LGE Meters Schedule'!CA$3,'LGE Meters Schedule'!BZ46+AW46-$F46,SUM(BZ46,AW46)))</f>
        <v>333381.76576321712</v>
      </c>
      <c r="CB46" s="6">
        <f>IF(CB$3=$BQ$3,$G46+AX46,IF(VLOOKUP($D46,'LGE Retirements'!$A$4:$C$49,3,FALSE)='LGE Meters Schedule'!CB$3,'LGE Meters Schedule'!CA46+AX46-$F46,SUM(CA46,AX46)))</f>
        <v>334458.33301083493</v>
      </c>
      <c r="CC46" s="6">
        <f>IF(CC$3=$BQ$3,$G46+AY46,IF(VLOOKUP($D46,'LGE Retirements'!$A$4:$C$49,3,FALSE)='LGE Meters Schedule'!CC$3,'LGE Meters Schedule'!CB46+AY46-$F46,SUM(CB46,AY46)))</f>
        <v>335534.90025845275</v>
      </c>
      <c r="CD46" s="6">
        <f>IF(CD$3=$BQ$3,$G46+AZ46,IF(VLOOKUP($D46,'LGE Retirements'!$A$4:$C$49,3,FALSE)='LGE Meters Schedule'!CD$3,'LGE Meters Schedule'!CC46+AZ46-$F46,SUM(CC46,AZ46)))</f>
        <v>336611.46750607056</v>
      </c>
      <c r="CE46" s="6">
        <f>IF(CE$3=$BQ$3,$G46+BA46,IF(VLOOKUP($D46,'LGE Retirements'!$A$4:$C$49,3,FALSE)='LGE Meters Schedule'!CE$3,'LGE Meters Schedule'!CD46+BA46-$F46,SUM(CD46,BA46)))</f>
        <v>337688.03475368838</v>
      </c>
      <c r="CF46" s="6">
        <f>IF(CF$3=$BQ$3,$G46+BB46,IF(VLOOKUP($D46,'LGE Retirements'!$A$4:$C$49,3,FALSE)='LGE Meters Schedule'!CF$3,'LGE Meters Schedule'!CE46+BB46-$F46,SUM(CE46,BB46)))</f>
        <v>338764.60200130619</v>
      </c>
      <c r="CG46" s="6">
        <f>IF(CG$3=$BQ$3,$G46+BC46,IF(VLOOKUP($D46,'LGE Retirements'!$A$4:$C$49,3,FALSE)='LGE Meters Schedule'!CG$3,'LGE Meters Schedule'!CF46+BC46-$F46,SUM(CF46,BC46)))</f>
        <v>339841.16924892401</v>
      </c>
      <c r="CH46" s="6">
        <f>IF(CH$3=$BQ$3,$G46+BD46,IF(VLOOKUP($D46,'LGE Retirements'!$A$4:$C$49,3,FALSE)='LGE Meters Schedule'!CH$3,'LGE Meters Schedule'!CG46+BD46-$F46,SUM(CG46,BD46)))</f>
        <v>340917.73649654182</v>
      </c>
      <c r="CI46" s="6">
        <f>IF(CI$3=$BQ$3,$G46+BE46,IF(VLOOKUP($D46,'LGE Retirements'!$A$4:$C$49,3,FALSE)='LGE Meters Schedule'!CI$3,'LGE Meters Schedule'!CH46+BE46-$F46,SUM(CH46,BE46)))</f>
        <v>341994.30374415964</v>
      </c>
      <c r="CJ46" s="6">
        <f>IF(CJ$3=$BQ$3,$G46+BF46,IF(VLOOKUP($D46,'LGE Retirements'!$A$4:$C$49,3,FALSE)='LGE Meters Schedule'!CJ$3,'LGE Meters Schedule'!CI46+BF46-$F46,SUM(CI46,BF46)))</f>
        <v>-120888.77263203147</v>
      </c>
      <c r="CK46" s="6">
        <f>IF(CK$3=$BQ$3,$G46+BG46,IF(VLOOKUP($D46,'LGE Retirements'!$A$4:$C$49,3,FALSE)='LGE Meters Schedule'!CK$3,'LGE Meters Schedule'!CJ46+BG46-$F46,SUM(CJ46,BG46)))</f>
        <v>-120888.77263203147</v>
      </c>
      <c r="CL46" s="6">
        <f>IF(CL$3=$BQ$3,$G46+BH46,IF(VLOOKUP($D46,'LGE Retirements'!$A$4:$C$49,3,FALSE)='LGE Meters Schedule'!CL$3,'LGE Meters Schedule'!CK46+BH46-$F46,SUM(CK46,BH46)))</f>
        <v>-120888.77263203147</v>
      </c>
      <c r="CM46" s="6">
        <f>IF(CM$3=$BQ$3,$G46+BI46,IF(VLOOKUP($D46,'LGE Retirements'!$A$4:$C$49,3,FALSE)='LGE Meters Schedule'!CM$3,'LGE Meters Schedule'!CL46+BI46-$F46,SUM(CL46,BI46)))</f>
        <v>-120888.77263203147</v>
      </c>
      <c r="CN46" s="6">
        <f>IF(CN$3=$BQ$3,$G46+BJ46,IF(VLOOKUP($D46,'LGE Retirements'!$A$4:$C$49,3,FALSE)='LGE Meters Schedule'!CN$3,'LGE Meters Schedule'!CM46+BJ46-$F46,SUM(CM46,BJ46)))</f>
        <v>-120888.77263203147</v>
      </c>
      <c r="CO46" s="6">
        <f>IF(CO$3=$BQ$3,$G46+BK46,IF(VLOOKUP($D46,'LGE Retirements'!$A$4:$C$49,3,FALSE)='LGE Meters Schedule'!CO$3,'LGE Meters Schedule'!CN46+BK46-$F46,SUM(CN46,BK46)))</f>
        <v>-120888.77263203147</v>
      </c>
      <c r="CP46" s="6">
        <f>IF(CP$3=$BQ$3,$G46+BL46,IF(VLOOKUP($D46,'LGE Retirements'!$A$4:$C$49,3,FALSE)='LGE Meters Schedule'!CP$3,'LGE Meters Schedule'!CO46+BL46-$F46,SUM(CO46,BL46)))</f>
        <v>-120888.77263203147</v>
      </c>
      <c r="CQ46" s="6">
        <f>IF(CQ$3=$BQ$3,$G46+BM46,IF(VLOOKUP($D46,'LGE Retirements'!$A$4:$C$49,3,FALSE)='LGE Meters Schedule'!CQ$3,'LGE Meters Schedule'!CP46+BM46-$F46,SUM(CP46,BM46)))</f>
        <v>-120888.77263203147</v>
      </c>
      <c r="CR46" s="6">
        <f>IF(CR$3=$BQ$3,$G46+BN46,IF(VLOOKUP($D46,'LGE Retirements'!$A$4:$C$49,3,FALSE)='LGE Meters Schedule'!CR$3,'LGE Meters Schedule'!CQ46+BN46-$F46,SUM(CQ46,BN46)))</f>
        <v>-120888.77263203147</v>
      </c>
      <c r="CS46" s="6">
        <f>IF(CS$3=$BQ$3,$G46+BO46,IF(VLOOKUP($D46,'LGE Retirements'!$A$4:$C$49,3,FALSE)='LGE Meters Schedule'!CS$3,'LGE Meters Schedule'!CR46+BO46-$F46,SUM(CR46,BO46)))</f>
        <v>-120888.77263203147</v>
      </c>
      <c r="CT46" s="6">
        <f>IF(CT$3=$BQ$3,$G46,IF(VLOOKUP($D46,'LGE Retirements'!$A$4:$C$49,3,FALSE)='LGE Meters Schedule'!CT$3,'LGE Meters Schedule'!CS46-$F46,SUM(CS46)))</f>
        <v>-120888.77263203147</v>
      </c>
      <c r="CU46" s="6">
        <f>IF(CU$3=$BQ$3,$G46,IF(VLOOKUP($D46,'LGE Retirements'!$A$4:$C$49,3,FALSE)='LGE Meters Schedule'!CU$3,'LGE Meters Schedule'!CT46-$F46,SUM(CT46)))</f>
        <v>-120888.77263203147</v>
      </c>
      <c r="CV46" s="6">
        <f>IF(CV$3=$BQ$3,$G46,IF(VLOOKUP($D46,'LGE Retirements'!$A$4:$C$49,3,FALSE)='LGE Meters Schedule'!CV$3,'LGE Meters Schedule'!CU46-$F46,SUM(CU46)))</f>
        <v>-120888.77263203147</v>
      </c>
      <c r="CW46" s="6">
        <f>IF(CW$3=$BQ$3,$G46,IF(VLOOKUP($D46,'LGE Retirements'!$A$4:$C$49,3,FALSE)='LGE Meters Schedule'!CW$3,'LGE Meters Schedule'!CV46-$F46,SUM(CV46)))</f>
        <v>-120888.77263203147</v>
      </c>
      <c r="CX46" s="6">
        <f>IF(CX$3=$BQ$3,$G46,IF(VLOOKUP($D46,'LGE Retirements'!$A$4:$C$49,3,FALSE)='LGE Meters Schedule'!CX$3,'LGE Meters Schedule'!CW46-$F46,SUM(CW46)))</f>
        <v>-120888.77263203147</v>
      </c>
      <c r="CY46" s="6">
        <f>IF(CY$3=$BQ$3,$G46,IF(VLOOKUP($D46,'LGE Retirements'!$A$4:$C$49,3,FALSE)='LGE Meters Schedule'!CY$3,'LGE Meters Schedule'!CX46-$F46,SUM(CX46)))</f>
        <v>-120888.77263203147</v>
      </c>
      <c r="CZ46" s="6">
        <f>IF(CZ$3=$BQ$3,$G46,IF(VLOOKUP($D46,'LGE Retirements'!$A$4:$C$49,3,FALSE)='LGE Meters Schedule'!CZ$3,'LGE Meters Schedule'!CY46-$F46,SUM(CY46)))</f>
        <v>-120888.77263203147</v>
      </c>
      <c r="DA46" s="6">
        <f>IF(DA$3=$BQ$3,$G46,IF(VLOOKUP($D46,'LGE Retirements'!$A$4:$C$49,3,FALSE)='LGE Meters Schedule'!DA$3,'LGE Meters Schedule'!CZ46-$F46,SUM(CZ46)))</f>
        <v>-120888.77263203147</v>
      </c>
      <c r="DB46" s="6">
        <f>IF(DB$3=$BQ$3,$G46,IF(VLOOKUP($D46,'LGE Retirements'!$A$4:$C$49,3,FALSE)='LGE Meters Schedule'!DB$3,'LGE Meters Schedule'!DA46-$F46,SUM(DA46)))</f>
        <v>-120888.77263203147</v>
      </c>
      <c r="DC46" s="6">
        <f>IF(DC$3=$BQ$3,$G46,IF(VLOOKUP($D46,'LGE Retirements'!$A$4:$C$49,3,FALSE)='LGE Meters Schedule'!DC$3,'LGE Meters Schedule'!DB46-$F46,SUM(DB46)))</f>
        <v>-120888.77263203147</v>
      </c>
      <c r="DD46" s="6">
        <f>IF(DD$3=$BQ$3,$G46,IF(VLOOKUP($D46,'LGE Retirements'!$A$4:$C$49,3,FALSE)='LGE Meters Schedule'!DD$3,'LGE Meters Schedule'!DC46-$F46,SUM(DC46)))</f>
        <v>-120888.77263203147</v>
      </c>
      <c r="DE46" s="6">
        <f>IF(DE$3=$BQ$3,$G46,IF(VLOOKUP($D46,'LGE Retirements'!$A$4:$C$49,3,FALSE)='LGE Meters Schedule'!DE$3,'LGE Meters Schedule'!DD46-$F46,SUM(DD46)))</f>
        <v>-120888.77263203147</v>
      </c>
      <c r="DG46" s="8">
        <f t="shared" si="42"/>
        <v>141316.18066344934</v>
      </c>
      <c r="DH46" s="8">
        <f t="shared" si="43"/>
        <v>140188.52202078269</v>
      </c>
      <c r="DI46" s="8">
        <f t="shared" si="44"/>
        <v>139060.86337811605</v>
      </c>
      <c r="DJ46" s="8">
        <f t="shared" si="45"/>
        <v>137933.2047354494</v>
      </c>
      <c r="DK46" s="8">
        <f t="shared" si="46"/>
        <v>136805.54609278275</v>
      </c>
      <c r="DL46" s="8">
        <f t="shared" si="47"/>
        <v>135677.8874501161</v>
      </c>
      <c r="DM46" s="8">
        <f t="shared" si="48"/>
        <v>134550.22880744946</v>
      </c>
      <c r="DN46" s="8">
        <f t="shared" si="49"/>
        <v>133422.57016478281</v>
      </c>
      <c r="DO46" s="8">
        <f t="shared" si="50"/>
        <v>132294.91152211616</v>
      </c>
      <c r="DP46" s="8">
        <f t="shared" si="51"/>
        <v>131167.25287944952</v>
      </c>
      <c r="DQ46" s="8">
        <f t="shared" si="52"/>
        <v>130039.59423678287</v>
      </c>
      <c r="DR46" s="8">
        <f t="shared" si="53"/>
        <v>128963.02698916505</v>
      </c>
      <c r="DS46" s="8">
        <f t="shared" si="54"/>
        <v>127886.45974154724</v>
      </c>
      <c r="DT46" s="8">
        <f t="shared" si="55"/>
        <v>126809.89249392942</v>
      </c>
      <c r="DU46" s="8">
        <f t="shared" si="56"/>
        <v>125733.32524631161</v>
      </c>
      <c r="DV46" s="8">
        <f t="shared" si="57"/>
        <v>124656.75799869379</v>
      </c>
      <c r="DW46" s="8">
        <f t="shared" si="58"/>
        <v>123580.19075107598</v>
      </c>
      <c r="DX46" s="8">
        <f t="shared" si="59"/>
        <v>122503.62350345816</v>
      </c>
      <c r="DY46" s="8">
        <f t="shared" si="60"/>
        <v>121427.05625584035</v>
      </c>
      <c r="DZ46" s="8">
        <f t="shared" si="61"/>
        <v>120888.77263203147</v>
      </c>
      <c r="EA46" s="8">
        <f t="shared" si="62"/>
        <v>120888.77263203147</v>
      </c>
      <c r="EB46" s="8">
        <f t="shared" si="63"/>
        <v>120888.77263203147</v>
      </c>
      <c r="EC46" s="8">
        <f t="shared" si="64"/>
        <v>120888.77263203147</v>
      </c>
      <c r="ED46" s="8">
        <f t="shared" si="65"/>
        <v>120888.77263203147</v>
      </c>
      <c r="EE46" s="8">
        <f t="shared" si="66"/>
        <v>120888.77263203147</v>
      </c>
      <c r="EF46" s="8">
        <f t="shared" si="67"/>
        <v>120888.77263203147</v>
      </c>
      <c r="EG46" s="8">
        <f t="shared" si="68"/>
        <v>120888.77263203147</v>
      </c>
      <c r="EH46" s="8">
        <f t="shared" si="69"/>
        <v>120888.77263203147</v>
      </c>
      <c r="EI46" s="8">
        <f t="shared" si="70"/>
        <v>120888.77263203147</v>
      </c>
      <c r="EJ46" s="8">
        <f t="shared" si="30"/>
        <v>120888.77263203147</v>
      </c>
      <c r="EK46" s="8">
        <f t="shared" si="31"/>
        <v>120888.77263203147</v>
      </c>
      <c r="EL46" s="8">
        <f t="shared" si="32"/>
        <v>120888.77263203147</v>
      </c>
      <c r="EM46" s="8">
        <f t="shared" si="33"/>
        <v>120888.77263203147</v>
      </c>
      <c r="EN46" s="8">
        <f t="shared" si="34"/>
        <v>120888.77263203147</v>
      </c>
      <c r="EO46" s="8">
        <f t="shared" si="35"/>
        <v>120888.77263203147</v>
      </c>
      <c r="EP46" s="8">
        <f t="shared" si="36"/>
        <v>120888.77263203147</v>
      </c>
      <c r="EQ46" s="8">
        <f t="shared" si="37"/>
        <v>120888.77263203147</v>
      </c>
      <c r="ER46" s="8">
        <f t="shared" si="38"/>
        <v>120888.77263203147</v>
      </c>
      <c r="ES46" s="8">
        <f t="shared" si="39"/>
        <v>120888.77263203147</v>
      </c>
      <c r="ET46" s="8">
        <f t="shared" si="40"/>
        <v>120888.77263203147</v>
      </c>
      <c r="EU46" s="8">
        <f t="shared" si="41"/>
        <v>120888.77263203147</v>
      </c>
    </row>
    <row r="47" spans="1:151" x14ac:dyDescent="0.25">
      <c r="A47" s="4" t="s">
        <v>33</v>
      </c>
      <c r="B47" s="4" t="s">
        <v>2</v>
      </c>
      <c r="C47" s="4" t="s">
        <v>5</v>
      </c>
      <c r="D47" s="7">
        <v>1994</v>
      </c>
      <c r="E47" s="24">
        <f>IFERROR(VLOOKUP(D47,'LGE Retirements'!$A$4:$C$49,3,FALSE),"N/A")</f>
        <v>43160</v>
      </c>
      <c r="F47" s="5">
        <v>115754.77</v>
      </c>
      <c r="G47" s="5">
        <v>80174.722811850501</v>
      </c>
      <c r="H47" s="5"/>
      <c r="I47" s="6">
        <f>IF(I$3=$I$3,F47,IF(VLOOKUP($D47,'LGE Retirements'!$A$4:$C$49,3,FALSE)='LGE Meters Schedule'!I$3,'LGE Meters Schedule'!G47-'LGE Meters Schedule'!$F47,G47))</f>
        <v>115754.77</v>
      </c>
      <c r="J47" s="6">
        <f>IF(J$3=$I$3,G47,IF(VLOOKUP($D47,'LGE Retirements'!$A$4:$C$49,3,FALSE)='LGE Meters Schedule'!J$3,'LGE Meters Schedule'!I47-'LGE Meters Schedule'!$F47,I47))</f>
        <v>115754.77</v>
      </c>
      <c r="K47" s="6">
        <f>IF(K$3=$I$3,I47,IF(VLOOKUP($D47,'LGE Retirements'!$A$4:$C$49,3,FALSE)='LGE Meters Schedule'!K$3,'LGE Meters Schedule'!J47-'LGE Meters Schedule'!$F47,J47))</f>
        <v>115754.77</v>
      </c>
      <c r="L47" s="6">
        <f>IF(L$3=$I$3,J47,IF(VLOOKUP($D47,'LGE Retirements'!$A$4:$C$49,3,FALSE)='LGE Meters Schedule'!L$3,'LGE Meters Schedule'!K47-'LGE Meters Schedule'!$F47,K47))</f>
        <v>115754.77</v>
      </c>
      <c r="M47" s="6">
        <f>IF(M$3=$I$3,K47,IF(VLOOKUP($D47,'LGE Retirements'!$A$4:$C$49,3,FALSE)='LGE Meters Schedule'!M$3,'LGE Meters Schedule'!L47-'LGE Meters Schedule'!$F47,L47))</f>
        <v>115754.77</v>
      </c>
      <c r="N47" s="6">
        <f>IF(N$3=$I$3,L47,IF(VLOOKUP($D47,'LGE Retirements'!$A$4:$C$49,3,FALSE)='LGE Meters Schedule'!N$3,'LGE Meters Schedule'!M47-'LGE Meters Schedule'!$F47,M47))</f>
        <v>115754.77</v>
      </c>
      <c r="O47" s="6">
        <f>IF(O$3=$I$3,M47,IF(VLOOKUP($D47,'LGE Retirements'!$A$4:$C$49,3,FALSE)='LGE Meters Schedule'!O$3,'LGE Meters Schedule'!N47-'LGE Meters Schedule'!$F47,N47))</f>
        <v>115754.77</v>
      </c>
      <c r="P47" s="6">
        <f>IF(P$3=$I$3,N47,IF(VLOOKUP($D47,'LGE Retirements'!$A$4:$C$49,3,FALSE)='LGE Meters Schedule'!P$3,'LGE Meters Schedule'!O47-'LGE Meters Schedule'!$F47,O47))</f>
        <v>115754.77</v>
      </c>
      <c r="Q47" s="6">
        <f>IF(Q$3=$I$3,O47,IF(VLOOKUP($D47,'LGE Retirements'!$A$4:$C$49,3,FALSE)='LGE Meters Schedule'!Q$3,'LGE Meters Schedule'!P47-'LGE Meters Schedule'!$F47,P47))</f>
        <v>115754.77</v>
      </c>
      <c r="R47" s="6">
        <f>IF(R$3=$I$3,P47,IF(VLOOKUP($D47,'LGE Retirements'!$A$4:$C$49,3,FALSE)='LGE Meters Schedule'!R$3,'LGE Meters Schedule'!Q47-'LGE Meters Schedule'!$F47,Q47))</f>
        <v>115754.77</v>
      </c>
      <c r="S47" s="6">
        <f>IF(S$3=$I$3,Q47,IF(VLOOKUP($D47,'LGE Retirements'!$A$4:$C$49,3,FALSE)='LGE Meters Schedule'!S$3,'LGE Meters Schedule'!R47-'LGE Meters Schedule'!$F47,R47))</f>
        <v>115754.77</v>
      </c>
      <c r="T47" s="6">
        <f>IF(T$3=$I$3,R47,IF(VLOOKUP($D47,'LGE Retirements'!$A$4:$C$49,3,FALSE)='LGE Meters Schedule'!T$3,'LGE Meters Schedule'!S47-'LGE Meters Schedule'!$F47,S47))</f>
        <v>115754.77</v>
      </c>
      <c r="U47" s="6">
        <f>IF(U$3=$I$3,S47,IF(VLOOKUP($D47,'LGE Retirements'!$A$4:$C$49,3,FALSE)='LGE Meters Schedule'!U$3,'LGE Meters Schedule'!T47-'LGE Meters Schedule'!$F47,T47))</f>
        <v>115754.77</v>
      </c>
      <c r="V47" s="6">
        <f>IF(V$3=$I$3,T47,IF(VLOOKUP($D47,'LGE Retirements'!$A$4:$C$49,3,FALSE)='LGE Meters Schedule'!V$3,'LGE Meters Schedule'!U47-'LGE Meters Schedule'!$F47,U47))</f>
        <v>115754.77</v>
      </c>
      <c r="W47" s="6">
        <f>IF(W$3=$I$3,U47,IF(VLOOKUP($D47,'LGE Retirements'!$A$4:$C$49,3,FALSE)='LGE Meters Schedule'!W$3,'LGE Meters Schedule'!V47-'LGE Meters Schedule'!$F47,V47))</f>
        <v>115754.77</v>
      </c>
      <c r="X47" s="6">
        <f>IF(X$3=$I$3,V47,IF(VLOOKUP($D47,'LGE Retirements'!$A$4:$C$49,3,FALSE)='LGE Meters Schedule'!X$3,'LGE Meters Schedule'!W47-'LGE Meters Schedule'!$F47,W47))</f>
        <v>115754.77</v>
      </c>
      <c r="Y47" s="6">
        <f>IF(Y$3=$I$3,W47,IF(VLOOKUP($D47,'LGE Retirements'!$A$4:$C$49,3,FALSE)='LGE Meters Schedule'!Y$3,'LGE Meters Schedule'!X47-'LGE Meters Schedule'!$F47,X47))</f>
        <v>115754.77</v>
      </c>
      <c r="Z47" s="6">
        <f>IF(Z$3=$I$3,X47,IF(VLOOKUP($D47,'LGE Retirements'!$A$4:$C$49,3,FALSE)='LGE Meters Schedule'!Z$3,'LGE Meters Schedule'!Y47-'LGE Meters Schedule'!$F47,Y47))</f>
        <v>115754.77</v>
      </c>
      <c r="AA47" s="6">
        <f>IF(AA$3=$I$3,Y47,IF(VLOOKUP($D47,'LGE Retirements'!$A$4:$C$49,3,FALSE)='LGE Meters Schedule'!AA$3,'LGE Meters Schedule'!Z47-'LGE Meters Schedule'!$F47,Z47))</f>
        <v>115754.77</v>
      </c>
      <c r="AB47" s="6">
        <f>IF(AB$3=$I$3,Z47,IF(VLOOKUP($D47,'LGE Retirements'!$A$4:$C$49,3,FALSE)='LGE Meters Schedule'!AB$3,'LGE Meters Schedule'!AA47-'LGE Meters Schedule'!$F47,AA47))</f>
        <v>0</v>
      </c>
      <c r="AC47" s="6">
        <f>IF(AC$3=$I$3,AA47,IF(VLOOKUP($D47,'LGE Retirements'!$A$4:$C$49,3,FALSE)='LGE Meters Schedule'!AC$3,'LGE Meters Schedule'!AB47-'LGE Meters Schedule'!$F47,AB47))</f>
        <v>0</v>
      </c>
      <c r="AD47" s="6">
        <f>IF(AD$3=$I$3,AB47,IF(VLOOKUP($D47,'LGE Retirements'!$A$4:$C$49,3,FALSE)='LGE Meters Schedule'!AD$3,'LGE Meters Schedule'!AC47-'LGE Meters Schedule'!$F47,AC47))</f>
        <v>0</v>
      </c>
      <c r="AE47" s="6">
        <f>IF(AE$3=$I$3,AC47,IF(VLOOKUP($D47,'LGE Retirements'!$A$4:$C$49,3,FALSE)='LGE Meters Schedule'!AE$3,'LGE Meters Schedule'!AD47-'LGE Meters Schedule'!$F47,AD47))</f>
        <v>0</v>
      </c>
      <c r="AF47" s="6">
        <f>IF(AF$3=$I$3,AD47,IF(VLOOKUP($D47,'LGE Retirements'!$A$4:$C$49,3,FALSE)='LGE Meters Schedule'!AF$3,'LGE Meters Schedule'!AE47-'LGE Meters Schedule'!$F47,AE47))</f>
        <v>0</v>
      </c>
      <c r="AG47" s="6">
        <f>IF(AG$3=$I$3,AE47,IF(VLOOKUP($D47,'LGE Retirements'!$A$4:$C$49,3,FALSE)='LGE Meters Schedule'!AG$3,'LGE Meters Schedule'!AF47-'LGE Meters Schedule'!$F47,AF47))</f>
        <v>0</v>
      </c>
      <c r="AH47" s="6">
        <f>IF(AH$3=$I$3,AF47,IF(VLOOKUP($D47,'LGE Retirements'!$A$4:$C$49,3,FALSE)='LGE Meters Schedule'!AH$3,'LGE Meters Schedule'!AG47-'LGE Meters Schedule'!$F47,AG47))</f>
        <v>0</v>
      </c>
      <c r="AI47" s="6">
        <f>IF(AI$3=$I$3,AG47,IF(VLOOKUP($D47,'LGE Retirements'!$A$4:$C$49,3,FALSE)='LGE Meters Schedule'!AI$3,'LGE Meters Schedule'!AH47-'LGE Meters Schedule'!$F47,AH47))</f>
        <v>0</v>
      </c>
      <c r="AJ47" s="6">
        <f>IF(AJ$3=$I$3,AH47,IF(VLOOKUP($D47,'LGE Retirements'!$A$4:$C$49,3,FALSE)='LGE Meters Schedule'!AJ$3,'LGE Meters Schedule'!AI47-'LGE Meters Schedule'!$F47,AI47))</f>
        <v>0</v>
      </c>
      <c r="AK47" s="6">
        <f>IF(AK$3=$I$3,AI47,IF(VLOOKUP($D47,'LGE Retirements'!$A$4:$C$49,3,FALSE)='LGE Meters Schedule'!AK$3,'LGE Meters Schedule'!AJ47-'LGE Meters Schedule'!$F47,AJ47))</f>
        <v>0</v>
      </c>
      <c r="AL47" s="6"/>
      <c r="AM47" s="21">
        <f>IF(AM$3&lt;'Depr. Rate'!$B$1,('Depr. Rate'!$B$3*'LGE Meters Schedule'!I47)/12,IF(I47=0,H47/2*'Depr. Rate'!$C$3/12,('Depr. Rate'!$C$3*'LGE Meters Schedule'!I47)/12))</f>
        <v>281.66994033333333</v>
      </c>
      <c r="AN47" s="21">
        <f>IF(AN$3&lt;'Depr. Rate'!$B$1,('Depr. Rate'!$B$3*'LGE Meters Schedule'!J47)/12,IF(J47=0,I47/2*'Depr. Rate'!$C$3/12,('Depr. Rate'!$C$3*'LGE Meters Schedule'!J47)/12))</f>
        <v>281.66994033333333</v>
      </c>
      <c r="AO47" s="21">
        <f>IF(AO$3&lt;'Depr. Rate'!$B$1,('Depr. Rate'!$B$3*'LGE Meters Schedule'!K47)/12,IF(K47=0,J47/2*'Depr. Rate'!$C$3/12,('Depr. Rate'!$C$3*'LGE Meters Schedule'!K47)/12))</f>
        <v>281.66994033333333</v>
      </c>
      <c r="AP47" s="21">
        <f>IF(AP$3&lt;'Depr. Rate'!$B$1,('Depr. Rate'!$B$3*'LGE Meters Schedule'!L47)/12,IF(L47=0,K47/2*'Depr. Rate'!$C$3/12,('Depr. Rate'!$C$3*'LGE Meters Schedule'!L47)/12))</f>
        <v>281.66994033333333</v>
      </c>
      <c r="AQ47" s="21">
        <f>IF(AQ$3&lt;'Depr. Rate'!$B$1,('Depr. Rate'!$B$3*'LGE Meters Schedule'!M47)/12,IF(M47=0,L47/2*'Depr. Rate'!$C$3/12,('Depr. Rate'!$C$3*'LGE Meters Schedule'!M47)/12))</f>
        <v>281.66994033333333</v>
      </c>
      <c r="AR47" s="21">
        <f>IF(AR$3&lt;'Depr. Rate'!$B$1,('Depr. Rate'!$B$3*'LGE Meters Schedule'!N47)/12,IF(N47=0,M47/2*'Depr. Rate'!$C$3/12,('Depr. Rate'!$C$3*'LGE Meters Schedule'!N47)/12))</f>
        <v>281.66994033333333</v>
      </c>
      <c r="AS47" s="21">
        <f>IF(AS$3&lt;'Depr. Rate'!$B$1,('Depr. Rate'!$B$3*'LGE Meters Schedule'!O47)/12,IF(O47=0,N47/2*'Depr. Rate'!$C$3/12,('Depr. Rate'!$C$3*'LGE Meters Schedule'!O47)/12))</f>
        <v>281.66994033333333</v>
      </c>
      <c r="AT47" s="21">
        <f>IF(AT$3&lt;'Depr. Rate'!$B$1,('Depr. Rate'!$B$3*'LGE Meters Schedule'!P47)/12,IF(P47=0,O47/2*'Depr. Rate'!$C$3/12,('Depr. Rate'!$C$3*'LGE Meters Schedule'!P47)/12))</f>
        <v>281.66994033333333</v>
      </c>
      <c r="AU47" s="21">
        <f>IF(AU$3&lt;'Depr. Rate'!$B$1,('Depr. Rate'!$B$3*'LGE Meters Schedule'!Q47)/12,IF(Q47=0,P47/2*'Depr. Rate'!$C$3/12,('Depr. Rate'!$C$3*'LGE Meters Schedule'!Q47)/12))</f>
        <v>281.66994033333333</v>
      </c>
      <c r="AV47" s="21">
        <f>IF(AV$3&lt;'Depr. Rate'!$B$1,('Depr. Rate'!$B$3*'LGE Meters Schedule'!R47)/12,IF(R47=0,Q47/2*'Depr. Rate'!$C$3/12,('Depr. Rate'!$C$3*'LGE Meters Schedule'!R47)/12))</f>
        <v>281.66994033333333</v>
      </c>
      <c r="AW47" s="21">
        <f>IF(AW$3&lt;'Depr. Rate'!$B$1,('Depr. Rate'!$B$3*'LGE Meters Schedule'!S47)/12,IF(S47=0,R47/2*'Depr. Rate'!$C$3/12,('Depr. Rate'!$C$3*'LGE Meters Schedule'!S47)/12))</f>
        <v>281.66994033333333</v>
      </c>
      <c r="AX47" s="21">
        <f>IF(AX$3&lt;'Depr. Rate'!$B$1,('Depr. Rate'!$B$3*'LGE Meters Schedule'!T47)/12,IF(T47=0,S47/2*'Depr. Rate'!$C$3/12,('Depr. Rate'!$C$3*'LGE Meters Schedule'!T47)/12))</f>
        <v>268.9081792378542</v>
      </c>
      <c r="AY47" s="21">
        <f>IF(AY$3&lt;'Depr. Rate'!$B$1,('Depr. Rate'!$B$3*'LGE Meters Schedule'!U47)/12,IF(U47=0,T47/2*'Depr. Rate'!$C$3/12,('Depr. Rate'!$C$3*'LGE Meters Schedule'!U47)/12))</f>
        <v>268.9081792378542</v>
      </c>
      <c r="AZ47" s="21">
        <f>IF(AZ$3&lt;'Depr. Rate'!$B$1,('Depr. Rate'!$B$3*'LGE Meters Schedule'!V47)/12,IF(V47=0,U47/2*'Depr. Rate'!$C$3/12,('Depr. Rate'!$C$3*'LGE Meters Schedule'!V47)/12))</f>
        <v>268.9081792378542</v>
      </c>
      <c r="BA47" s="21">
        <f>IF(BA$3&lt;'Depr. Rate'!$B$1,('Depr. Rate'!$B$3*'LGE Meters Schedule'!W47)/12,IF(W47=0,V47/2*'Depr. Rate'!$C$3/12,('Depr. Rate'!$C$3*'LGE Meters Schedule'!W47)/12))</f>
        <v>268.9081792378542</v>
      </c>
      <c r="BB47" s="21">
        <f>IF(BB$3&lt;'Depr. Rate'!$B$1,('Depr. Rate'!$B$3*'LGE Meters Schedule'!X47)/12,IF(X47=0,W47/2*'Depr. Rate'!$C$3/12,('Depr. Rate'!$C$3*'LGE Meters Schedule'!X47)/12))</f>
        <v>268.9081792378542</v>
      </c>
      <c r="BC47" s="21">
        <f>IF(BC$3&lt;'Depr. Rate'!$B$1,('Depr. Rate'!$B$3*'LGE Meters Schedule'!Y47)/12,IF(Y47=0,X47/2*'Depr. Rate'!$C$3/12,('Depr. Rate'!$C$3*'LGE Meters Schedule'!Y47)/12))</f>
        <v>268.9081792378542</v>
      </c>
      <c r="BD47" s="21">
        <f>IF(BD$3&lt;'Depr. Rate'!$B$1,('Depr. Rate'!$B$3*'LGE Meters Schedule'!Z47)/12,IF(Z47=0,Y47/2*'Depr. Rate'!$C$3/12,('Depr. Rate'!$C$3*'LGE Meters Schedule'!Z47)/12))</f>
        <v>268.9081792378542</v>
      </c>
      <c r="BE47" s="21">
        <f>IF(BE$3&lt;'Depr. Rate'!$B$1,('Depr. Rate'!$B$3*'LGE Meters Schedule'!AA47)/12,IF(AA47=0,Z47/2*'Depr. Rate'!$C$3/12,('Depr. Rate'!$C$3*'LGE Meters Schedule'!AA47)/12))</f>
        <v>268.9081792378542</v>
      </c>
      <c r="BF47" s="21">
        <f>IF(BF$3&lt;'Depr. Rate'!$B$1,('Depr. Rate'!$B$3*'LGE Meters Schedule'!AB47)/12,IF(AB47=0,AA47/2*'Depr. Rate'!$C$3/12,('Depr. Rate'!$C$3*'LGE Meters Schedule'!AB47)/12))</f>
        <v>134.4540896189271</v>
      </c>
      <c r="BG47" s="21">
        <f>IF(BG$3&lt;'Depr. Rate'!$B$1,('Depr. Rate'!$B$3*'LGE Meters Schedule'!AC47)/12,IF(AC47=0,AB47/2*'Depr. Rate'!$C$3/12,('Depr. Rate'!$C$3*'LGE Meters Schedule'!AC47)/12))</f>
        <v>0</v>
      </c>
      <c r="BH47" s="21">
        <f>IF(BH$3&lt;'Depr. Rate'!$B$1,('Depr. Rate'!$B$3*'LGE Meters Schedule'!AD47)/12,IF(AD47=0,AC47/2*'Depr. Rate'!$C$3/12,('Depr. Rate'!$C$3*'LGE Meters Schedule'!AD47)/12))</f>
        <v>0</v>
      </c>
      <c r="BI47" s="21">
        <f>IF(BI$3&lt;'Depr. Rate'!$B$1,('Depr. Rate'!$B$3*'LGE Meters Schedule'!AE47)/12,IF(AE47=0,AD47/2*'Depr. Rate'!$C$3/12,('Depr. Rate'!$C$3*'LGE Meters Schedule'!AE47)/12))</f>
        <v>0</v>
      </c>
      <c r="BJ47" s="21">
        <f>IF(BJ$3&lt;'Depr. Rate'!$B$1,('Depr. Rate'!$B$3*'LGE Meters Schedule'!AF47)/12,IF(AF47=0,AE47/2*'Depr. Rate'!$C$3/12,('Depr. Rate'!$C$3*'LGE Meters Schedule'!AF47)/12))</f>
        <v>0</v>
      </c>
      <c r="BK47" s="21">
        <f>IF(BK$3&lt;'Depr. Rate'!$B$1,('Depr. Rate'!$B$3*'LGE Meters Schedule'!AG47)/12,IF(AG47=0,AF47/2*'Depr. Rate'!$C$3/12,('Depr. Rate'!$C$3*'LGE Meters Schedule'!AG47)/12))</f>
        <v>0</v>
      </c>
      <c r="BL47" s="21">
        <f>IF(BL$3&lt;'Depr. Rate'!$B$1,('Depr. Rate'!$B$3*'LGE Meters Schedule'!AH47)/12,IF(AH47=0,AG47/2*'Depr. Rate'!$C$3/12,('Depr. Rate'!$C$3*'LGE Meters Schedule'!AH47)/12))</f>
        <v>0</v>
      </c>
      <c r="BM47" s="21">
        <f>IF(BM$3&lt;'Depr. Rate'!$B$1,('Depr. Rate'!$B$3*'LGE Meters Schedule'!AI47)/12,IF(AI47=0,AH47/2*'Depr. Rate'!$C$3/12,('Depr. Rate'!$C$3*'LGE Meters Schedule'!AI47)/12))</f>
        <v>0</v>
      </c>
      <c r="BN47" s="21">
        <f>IF(BN$3&lt;'Depr. Rate'!$B$1,('Depr. Rate'!$B$3*'LGE Meters Schedule'!AJ47)/12,IF(AJ47=0,AI47/2*'Depr. Rate'!$C$3/12,('Depr. Rate'!$C$3*'LGE Meters Schedule'!AJ47)/12))</f>
        <v>0</v>
      </c>
      <c r="BO47" s="21">
        <f>IF(BO$3&lt;'Depr. Rate'!$B$1,('Depr. Rate'!$B$3*'LGE Meters Schedule'!AK47)/12,IF(AK47=0,AJ47/2*'Depr. Rate'!$C$3/12,('Depr. Rate'!$C$3*'LGE Meters Schedule'!AK47)/12))</f>
        <v>0</v>
      </c>
      <c r="BQ47" s="6">
        <f>IF(BQ$3=$BQ$3,$G47+AM47,IF(VLOOKUP($D47,'LGE Retirements'!$A$4:$C$49,3,FALSE)='LGE Meters Schedule'!BQ$3,'LGE Meters Schedule'!BP47+AM47-$F47,SUM(BP47,AM47)))</f>
        <v>80456.392752183834</v>
      </c>
      <c r="BR47" s="6">
        <f>IF(BR$3=$BQ$3,$G47+AN47,IF(VLOOKUP($D47,'LGE Retirements'!$A$4:$C$49,3,FALSE)='LGE Meters Schedule'!BR$3,'LGE Meters Schedule'!BQ47+AN47-$F47,SUM(BQ47,AN47)))</f>
        <v>80738.062692517167</v>
      </c>
      <c r="BS47" s="6">
        <f>IF(BS$3=$BQ$3,$G47+AO47,IF(VLOOKUP($D47,'LGE Retirements'!$A$4:$C$49,3,FALSE)='LGE Meters Schedule'!BS$3,'LGE Meters Schedule'!BR47+AO47-$F47,SUM(BR47,AO47)))</f>
        <v>81019.732632850501</v>
      </c>
      <c r="BT47" s="6">
        <f>IF(BT$3=$BQ$3,$G47+AP47,IF(VLOOKUP($D47,'LGE Retirements'!$A$4:$C$49,3,FALSE)='LGE Meters Schedule'!BT$3,'LGE Meters Schedule'!BS47+AP47-$F47,SUM(BS47,AP47)))</f>
        <v>81301.402573183834</v>
      </c>
      <c r="BU47" s="6">
        <f>IF(BU$3=$BQ$3,$G47+AQ47,IF(VLOOKUP($D47,'LGE Retirements'!$A$4:$C$49,3,FALSE)='LGE Meters Schedule'!BU$3,'LGE Meters Schedule'!BT47+AQ47-$F47,SUM(BT47,AQ47)))</f>
        <v>81583.072513517167</v>
      </c>
      <c r="BV47" s="6">
        <f>IF(BV$3=$BQ$3,$G47+AR47,IF(VLOOKUP($D47,'LGE Retirements'!$A$4:$C$49,3,FALSE)='LGE Meters Schedule'!BV$3,'LGE Meters Schedule'!BU47+AR47-$F47,SUM(BU47,AR47)))</f>
        <v>81864.7424538505</v>
      </c>
      <c r="BW47" s="6">
        <f>IF(BW$3=$BQ$3,$G47+AS47,IF(VLOOKUP($D47,'LGE Retirements'!$A$4:$C$49,3,FALSE)='LGE Meters Schedule'!BW$3,'LGE Meters Schedule'!BV47+AS47-$F47,SUM(BV47,AS47)))</f>
        <v>82146.412394183833</v>
      </c>
      <c r="BX47" s="6">
        <f>IF(BX$3=$BQ$3,$G47+AT47,IF(VLOOKUP($D47,'LGE Retirements'!$A$4:$C$49,3,FALSE)='LGE Meters Schedule'!BX$3,'LGE Meters Schedule'!BW47+AT47-$F47,SUM(BW47,AT47)))</f>
        <v>82428.082334517167</v>
      </c>
      <c r="BY47" s="6">
        <f>IF(BY$3=$BQ$3,$G47+AU47,IF(VLOOKUP($D47,'LGE Retirements'!$A$4:$C$49,3,FALSE)='LGE Meters Schedule'!BY$3,'LGE Meters Schedule'!BX47+AU47-$F47,SUM(BX47,AU47)))</f>
        <v>82709.7522748505</v>
      </c>
      <c r="BZ47" s="6">
        <f>IF(BZ$3=$BQ$3,$G47+AV47,IF(VLOOKUP($D47,'LGE Retirements'!$A$4:$C$49,3,FALSE)='LGE Meters Schedule'!BZ$3,'LGE Meters Schedule'!BY47+AV47-$F47,SUM(BY47,AV47)))</f>
        <v>82991.422215183833</v>
      </c>
      <c r="CA47" s="6">
        <f>IF(CA$3=$BQ$3,$G47+AW47,IF(VLOOKUP($D47,'LGE Retirements'!$A$4:$C$49,3,FALSE)='LGE Meters Schedule'!CA$3,'LGE Meters Schedule'!BZ47+AW47-$F47,SUM(BZ47,AW47)))</f>
        <v>83273.092155517166</v>
      </c>
      <c r="CB47" s="6">
        <f>IF(CB$3=$BQ$3,$G47+AX47,IF(VLOOKUP($D47,'LGE Retirements'!$A$4:$C$49,3,FALSE)='LGE Meters Schedule'!CB$3,'LGE Meters Schedule'!CA47+AX47-$F47,SUM(CA47,AX47)))</f>
        <v>83542.000334755023</v>
      </c>
      <c r="CC47" s="6">
        <f>IF(CC$3=$BQ$3,$G47+AY47,IF(VLOOKUP($D47,'LGE Retirements'!$A$4:$C$49,3,FALSE)='LGE Meters Schedule'!CC$3,'LGE Meters Schedule'!CB47+AY47-$F47,SUM(CB47,AY47)))</f>
        <v>83810.908513992879</v>
      </c>
      <c r="CD47" s="6">
        <f>IF(CD$3=$BQ$3,$G47+AZ47,IF(VLOOKUP($D47,'LGE Retirements'!$A$4:$C$49,3,FALSE)='LGE Meters Schedule'!CD$3,'LGE Meters Schedule'!CC47+AZ47-$F47,SUM(CC47,AZ47)))</f>
        <v>84079.816693230736</v>
      </c>
      <c r="CE47" s="6">
        <f>IF(CE$3=$BQ$3,$G47+BA47,IF(VLOOKUP($D47,'LGE Retirements'!$A$4:$C$49,3,FALSE)='LGE Meters Schedule'!CE$3,'LGE Meters Schedule'!CD47+BA47-$F47,SUM(CD47,BA47)))</f>
        <v>84348.724872468592</v>
      </c>
      <c r="CF47" s="6">
        <f>IF(CF$3=$BQ$3,$G47+BB47,IF(VLOOKUP($D47,'LGE Retirements'!$A$4:$C$49,3,FALSE)='LGE Meters Schedule'!CF$3,'LGE Meters Schedule'!CE47+BB47-$F47,SUM(CE47,BB47)))</f>
        <v>84617.633051706449</v>
      </c>
      <c r="CG47" s="6">
        <f>IF(CG$3=$BQ$3,$G47+BC47,IF(VLOOKUP($D47,'LGE Retirements'!$A$4:$C$49,3,FALSE)='LGE Meters Schedule'!CG$3,'LGE Meters Schedule'!CF47+BC47-$F47,SUM(CF47,BC47)))</f>
        <v>84886.541230944305</v>
      </c>
      <c r="CH47" s="6">
        <f>IF(CH$3=$BQ$3,$G47+BD47,IF(VLOOKUP($D47,'LGE Retirements'!$A$4:$C$49,3,FALSE)='LGE Meters Schedule'!CH$3,'LGE Meters Schedule'!CG47+BD47-$F47,SUM(CG47,BD47)))</f>
        <v>85155.449410182162</v>
      </c>
      <c r="CI47" s="6">
        <f>IF(CI$3=$BQ$3,$G47+BE47,IF(VLOOKUP($D47,'LGE Retirements'!$A$4:$C$49,3,FALSE)='LGE Meters Schedule'!CI$3,'LGE Meters Schedule'!CH47+BE47-$F47,SUM(CH47,BE47)))</f>
        <v>85424.357589420018</v>
      </c>
      <c r="CJ47" s="6">
        <f>IF(CJ$3=$BQ$3,$G47+BF47,IF(VLOOKUP($D47,'LGE Retirements'!$A$4:$C$49,3,FALSE)='LGE Meters Schedule'!CJ$3,'LGE Meters Schedule'!CI47+BF47-$F47,SUM(CI47,BF47)))</f>
        <v>-30195.958320961057</v>
      </c>
      <c r="CK47" s="6">
        <f>IF(CK$3=$BQ$3,$G47+BG47,IF(VLOOKUP($D47,'LGE Retirements'!$A$4:$C$49,3,FALSE)='LGE Meters Schedule'!CK$3,'LGE Meters Schedule'!CJ47+BG47-$F47,SUM(CJ47,BG47)))</f>
        <v>-30195.958320961057</v>
      </c>
      <c r="CL47" s="6">
        <f>IF(CL$3=$BQ$3,$G47+BH47,IF(VLOOKUP($D47,'LGE Retirements'!$A$4:$C$49,3,FALSE)='LGE Meters Schedule'!CL$3,'LGE Meters Schedule'!CK47+BH47-$F47,SUM(CK47,BH47)))</f>
        <v>-30195.958320961057</v>
      </c>
      <c r="CM47" s="6">
        <f>IF(CM$3=$BQ$3,$G47+BI47,IF(VLOOKUP($D47,'LGE Retirements'!$A$4:$C$49,3,FALSE)='LGE Meters Schedule'!CM$3,'LGE Meters Schedule'!CL47+BI47-$F47,SUM(CL47,BI47)))</f>
        <v>-30195.958320961057</v>
      </c>
      <c r="CN47" s="6">
        <f>IF(CN$3=$BQ$3,$G47+BJ47,IF(VLOOKUP($D47,'LGE Retirements'!$A$4:$C$49,3,FALSE)='LGE Meters Schedule'!CN$3,'LGE Meters Schedule'!CM47+BJ47-$F47,SUM(CM47,BJ47)))</f>
        <v>-30195.958320961057</v>
      </c>
      <c r="CO47" s="6">
        <f>IF(CO$3=$BQ$3,$G47+BK47,IF(VLOOKUP($D47,'LGE Retirements'!$A$4:$C$49,3,FALSE)='LGE Meters Schedule'!CO$3,'LGE Meters Schedule'!CN47+BK47-$F47,SUM(CN47,BK47)))</f>
        <v>-30195.958320961057</v>
      </c>
      <c r="CP47" s="6">
        <f>IF(CP$3=$BQ$3,$G47+BL47,IF(VLOOKUP($D47,'LGE Retirements'!$A$4:$C$49,3,FALSE)='LGE Meters Schedule'!CP$3,'LGE Meters Schedule'!CO47+BL47-$F47,SUM(CO47,BL47)))</f>
        <v>-30195.958320961057</v>
      </c>
      <c r="CQ47" s="6">
        <f>IF(CQ$3=$BQ$3,$G47+BM47,IF(VLOOKUP($D47,'LGE Retirements'!$A$4:$C$49,3,FALSE)='LGE Meters Schedule'!CQ$3,'LGE Meters Schedule'!CP47+BM47-$F47,SUM(CP47,BM47)))</f>
        <v>-30195.958320961057</v>
      </c>
      <c r="CR47" s="6">
        <f>IF(CR$3=$BQ$3,$G47+BN47,IF(VLOOKUP($D47,'LGE Retirements'!$A$4:$C$49,3,FALSE)='LGE Meters Schedule'!CR$3,'LGE Meters Schedule'!CQ47+BN47-$F47,SUM(CQ47,BN47)))</f>
        <v>-30195.958320961057</v>
      </c>
      <c r="CS47" s="6">
        <f>IF(CS$3=$BQ$3,$G47+BO47,IF(VLOOKUP($D47,'LGE Retirements'!$A$4:$C$49,3,FALSE)='LGE Meters Schedule'!CS$3,'LGE Meters Schedule'!CR47+BO47-$F47,SUM(CR47,BO47)))</f>
        <v>-30195.958320961057</v>
      </c>
      <c r="CT47" s="6">
        <f>IF(CT$3=$BQ$3,$G47,IF(VLOOKUP($D47,'LGE Retirements'!$A$4:$C$49,3,FALSE)='LGE Meters Schedule'!CT$3,'LGE Meters Schedule'!CS47-$F47,SUM(CS47)))</f>
        <v>-30195.958320961057</v>
      </c>
      <c r="CU47" s="6">
        <f>IF(CU$3=$BQ$3,$G47,IF(VLOOKUP($D47,'LGE Retirements'!$A$4:$C$49,3,FALSE)='LGE Meters Schedule'!CU$3,'LGE Meters Schedule'!CT47-$F47,SUM(CT47)))</f>
        <v>-30195.958320961057</v>
      </c>
      <c r="CV47" s="6">
        <f>IF(CV$3=$BQ$3,$G47,IF(VLOOKUP($D47,'LGE Retirements'!$A$4:$C$49,3,FALSE)='LGE Meters Schedule'!CV$3,'LGE Meters Schedule'!CU47-$F47,SUM(CU47)))</f>
        <v>-30195.958320961057</v>
      </c>
      <c r="CW47" s="6">
        <f>IF(CW$3=$BQ$3,$G47,IF(VLOOKUP($D47,'LGE Retirements'!$A$4:$C$49,3,FALSE)='LGE Meters Schedule'!CW$3,'LGE Meters Schedule'!CV47-$F47,SUM(CV47)))</f>
        <v>-30195.958320961057</v>
      </c>
      <c r="CX47" s="6">
        <f>IF(CX$3=$BQ$3,$G47,IF(VLOOKUP($D47,'LGE Retirements'!$A$4:$C$49,3,FALSE)='LGE Meters Schedule'!CX$3,'LGE Meters Schedule'!CW47-$F47,SUM(CW47)))</f>
        <v>-30195.958320961057</v>
      </c>
      <c r="CY47" s="6">
        <f>IF(CY$3=$BQ$3,$G47,IF(VLOOKUP($D47,'LGE Retirements'!$A$4:$C$49,3,FALSE)='LGE Meters Schedule'!CY$3,'LGE Meters Schedule'!CX47-$F47,SUM(CX47)))</f>
        <v>-30195.958320961057</v>
      </c>
      <c r="CZ47" s="6">
        <f>IF(CZ$3=$BQ$3,$G47,IF(VLOOKUP($D47,'LGE Retirements'!$A$4:$C$49,3,FALSE)='LGE Meters Schedule'!CZ$3,'LGE Meters Schedule'!CY47-$F47,SUM(CY47)))</f>
        <v>-30195.958320961057</v>
      </c>
      <c r="DA47" s="6">
        <f>IF(DA$3=$BQ$3,$G47,IF(VLOOKUP($D47,'LGE Retirements'!$A$4:$C$49,3,FALSE)='LGE Meters Schedule'!DA$3,'LGE Meters Schedule'!CZ47-$F47,SUM(CZ47)))</f>
        <v>-30195.958320961057</v>
      </c>
      <c r="DB47" s="6">
        <f>IF(DB$3=$BQ$3,$G47,IF(VLOOKUP($D47,'LGE Retirements'!$A$4:$C$49,3,FALSE)='LGE Meters Schedule'!DB$3,'LGE Meters Schedule'!DA47-$F47,SUM(DA47)))</f>
        <v>-30195.958320961057</v>
      </c>
      <c r="DC47" s="6">
        <f>IF(DC$3=$BQ$3,$G47,IF(VLOOKUP($D47,'LGE Retirements'!$A$4:$C$49,3,FALSE)='LGE Meters Schedule'!DC$3,'LGE Meters Schedule'!DB47-$F47,SUM(DB47)))</f>
        <v>-30195.958320961057</v>
      </c>
      <c r="DD47" s="6">
        <f>IF(DD$3=$BQ$3,$G47,IF(VLOOKUP($D47,'LGE Retirements'!$A$4:$C$49,3,FALSE)='LGE Meters Schedule'!DD$3,'LGE Meters Schedule'!DC47-$F47,SUM(DC47)))</f>
        <v>-30195.958320961057</v>
      </c>
      <c r="DE47" s="6">
        <f>IF(DE$3=$BQ$3,$G47,IF(VLOOKUP($D47,'LGE Retirements'!$A$4:$C$49,3,FALSE)='LGE Meters Schedule'!DE$3,'LGE Meters Schedule'!DD47-$F47,SUM(DD47)))</f>
        <v>-30195.958320961057</v>
      </c>
      <c r="DG47" s="8">
        <f t="shared" si="42"/>
        <v>35298.37724781617</v>
      </c>
      <c r="DH47" s="8">
        <f t="shared" si="43"/>
        <v>35016.707307482837</v>
      </c>
      <c r="DI47" s="8">
        <f t="shared" si="44"/>
        <v>34735.037367149504</v>
      </c>
      <c r="DJ47" s="8">
        <f t="shared" si="45"/>
        <v>34453.36742681617</v>
      </c>
      <c r="DK47" s="8">
        <f t="shared" si="46"/>
        <v>34171.697486482837</v>
      </c>
      <c r="DL47" s="8">
        <f t="shared" si="47"/>
        <v>33890.027546149504</v>
      </c>
      <c r="DM47" s="8">
        <f t="shared" si="48"/>
        <v>33608.357605816171</v>
      </c>
      <c r="DN47" s="8">
        <f t="shared" si="49"/>
        <v>33326.687665482837</v>
      </c>
      <c r="DO47" s="8">
        <f t="shared" si="50"/>
        <v>33045.017725149504</v>
      </c>
      <c r="DP47" s="8">
        <f t="shared" si="51"/>
        <v>32763.347784816171</v>
      </c>
      <c r="DQ47" s="8">
        <f t="shared" si="52"/>
        <v>32481.677844482838</v>
      </c>
      <c r="DR47" s="8">
        <f t="shared" si="53"/>
        <v>32212.769665244981</v>
      </c>
      <c r="DS47" s="8">
        <f t="shared" si="54"/>
        <v>31943.861486007125</v>
      </c>
      <c r="DT47" s="8">
        <f t="shared" si="55"/>
        <v>31674.953306769268</v>
      </c>
      <c r="DU47" s="8">
        <f t="shared" si="56"/>
        <v>31406.045127531412</v>
      </c>
      <c r="DV47" s="8">
        <f t="shared" si="57"/>
        <v>31137.136948293555</v>
      </c>
      <c r="DW47" s="8">
        <f t="shared" si="58"/>
        <v>30868.228769055699</v>
      </c>
      <c r="DX47" s="8">
        <f t="shared" si="59"/>
        <v>30599.320589817842</v>
      </c>
      <c r="DY47" s="8">
        <f t="shared" si="60"/>
        <v>30330.412410579986</v>
      </c>
      <c r="DZ47" s="8">
        <f t="shared" si="61"/>
        <v>30195.958320961057</v>
      </c>
      <c r="EA47" s="8">
        <f t="shared" si="62"/>
        <v>30195.958320961057</v>
      </c>
      <c r="EB47" s="8">
        <f t="shared" si="63"/>
        <v>30195.958320961057</v>
      </c>
      <c r="EC47" s="8">
        <f t="shared" si="64"/>
        <v>30195.958320961057</v>
      </c>
      <c r="ED47" s="8">
        <f t="shared" si="65"/>
        <v>30195.958320961057</v>
      </c>
      <c r="EE47" s="8">
        <f t="shared" si="66"/>
        <v>30195.958320961057</v>
      </c>
      <c r="EF47" s="8">
        <f t="shared" si="67"/>
        <v>30195.958320961057</v>
      </c>
      <c r="EG47" s="8">
        <f t="shared" si="68"/>
        <v>30195.958320961057</v>
      </c>
      <c r="EH47" s="8">
        <f t="shared" si="69"/>
        <v>30195.958320961057</v>
      </c>
      <c r="EI47" s="8">
        <f t="shared" si="70"/>
        <v>30195.958320961057</v>
      </c>
      <c r="EJ47" s="8">
        <f t="shared" si="30"/>
        <v>30195.958320961057</v>
      </c>
      <c r="EK47" s="8">
        <f t="shared" si="31"/>
        <v>30195.958320961057</v>
      </c>
      <c r="EL47" s="8">
        <f t="shared" si="32"/>
        <v>30195.958320961057</v>
      </c>
      <c r="EM47" s="8">
        <f t="shared" si="33"/>
        <v>30195.958320961057</v>
      </c>
      <c r="EN47" s="8">
        <f t="shared" si="34"/>
        <v>30195.958320961057</v>
      </c>
      <c r="EO47" s="8">
        <f t="shared" si="35"/>
        <v>30195.958320961057</v>
      </c>
      <c r="EP47" s="8">
        <f t="shared" si="36"/>
        <v>30195.958320961057</v>
      </c>
      <c r="EQ47" s="8">
        <f t="shared" si="37"/>
        <v>30195.958320961057</v>
      </c>
      <c r="ER47" s="8">
        <f t="shared" si="38"/>
        <v>30195.958320961057</v>
      </c>
      <c r="ES47" s="8">
        <f t="shared" si="39"/>
        <v>30195.958320961057</v>
      </c>
      <c r="ET47" s="8">
        <f t="shared" si="40"/>
        <v>30195.958320961057</v>
      </c>
      <c r="EU47" s="8">
        <f t="shared" si="41"/>
        <v>30195.958320961057</v>
      </c>
    </row>
    <row r="48" spans="1:151" x14ac:dyDescent="0.25">
      <c r="A48" s="4" t="s">
        <v>33</v>
      </c>
      <c r="B48" s="4" t="s">
        <v>2</v>
      </c>
      <c r="C48" s="4" t="s">
        <v>4</v>
      </c>
      <c r="D48" s="7">
        <v>1995</v>
      </c>
      <c r="E48" s="24">
        <f>IFERROR(VLOOKUP(D48,'LGE Retirements'!$A$4:$C$49,3,FALSE),"N/A")</f>
        <v>43191</v>
      </c>
      <c r="F48" s="5">
        <v>2306946.44</v>
      </c>
      <c r="G48" s="5">
        <v>1542637.5054961301</v>
      </c>
      <c r="H48" s="5"/>
      <c r="I48" s="6">
        <f>IF(I$3=$I$3,F48,IF(VLOOKUP($D48,'LGE Retirements'!$A$4:$C$49,3,FALSE)='LGE Meters Schedule'!I$3,'LGE Meters Schedule'!G48-'LGE Meters Schedule'!$F48,G48))</f>
        <v>2306946.44</v>
      </c>
      <c r="J48" s="6">
        <f>IF(J$3=$I$3,G48,IF(VLOOKUP($D48,'LGE Retirements'!$A$4:$C$49,3,FALSE)='LGE Meters Schedule'!J$3,'LGE Meters Schedule'!I48-'LGE Meters Schedule'!$F48,I48))</f>
        <v>2306946.44</v>
      </c>
      <c r="K48" s="6">
        <f>IF(K$3=$I$3,I48,IF(VLOOKUP($D48,'LGE Retirements'!$A$4:$C$49,3,FALSE)='LGE Meters Schedule'!K$3,'LGE Meters Schedule'!J48-'LGE Meters Schedule'!$F48,J48))</f>
        <v>2306946.44</v>
      </c>
      <c r="L48" s="6">
        <f>IF(L$3=$I$3,J48,IF(VLOOKUP($D48,'LGE Retirements'!$A$4:$C$49,3,FALSE)='LGE Meters Schedule'!L$3,'LGE Meters Schedule'!K48-'LGE Meters Schedule'!$F48,K48))</f>
        <v>2306946.44</v>
      </c>
      <c r="M48" s="6">
        <f>IF(M$3=$I$3,K48,IF(VLOOKUP($D48,'LGE Retirements'!$A$4:$C$49,3,FALSE)='LGE Meters Schedule'!M$3,'LGE Meters Schedule'!L48-'LGE Meters Schedule'!$F48,L48))</f>
        <v>2306946.44</v>
      </c>
      <c r="N48" s="6">
        <f>IF(N$3=$I$3,L48,IF(VLOOKUP($D48,'LGE Retirements'!$A$4:$C$49,3,FALSE)='LGE Meters Schedule'!N$3,'LGE Meters Schedule'!M48-'LGE Meters Schedule'!$F48,M48))</f>
        <v>2306946.44</v>
      </c>
      <c r="O48" s="6">
        <f>IF(O$3=$I$3,M48,IF(VLOOKUP($D48,'LGE Retirements'!$A$4:$C$49,3,FALSE)='LGE Meters Schedule'!O$3,'LGE Meters Schedule'!N48-'LGE Meters Schedule'!$F48,N48))</f>
        <v>2306946.44</v>
      </c>
      <c r="P48" s="6">
        <f>IF(P$3=$I$3,N48,IF(VLOOKUP($D48,'LGE Retirements'!$A$4:$C$49,3,FALSE)='LGE Meters Schedule'!P$3,'LGE Meters Schedule'!O48-'LGE Meters Schedule'!$F48,O48))</f>
        <v>2306946.44</v>
      </c>
      <c r="Q48" s="6">
        <f>IF(Q$3=$I$3,O48,IF(VLOOKUP($D48,'LGE Retirements'!$A$4:$C$49,3,FALSE)='LGE Meters Schedule'!Q$3,'LGE Meters Schedule'!P48-'LGE Meters Schedule'!$F48,P48))</f>
        <v>2306946.44</v>
      </c>
      <c r="R48" s="6">
        <f>IF(R$3=$I$3,P48,IF(VLOOKUP($D48,'LGE Retirements'!$A$4:$C$49,3,FALSE)='LGE Meters Schedule'!R$3,'LGE Meters Schedule'!Q48-'LGE Meters Schedule'!$F48,Q48))</f>
        <v>2306946.44</v>
      </c>
      <c r="S48" s="6">
        <f>IF(S$3=$I$3,Q48,IF(VLOOKUP($D48,'LGE Retirements'!$A$4:$C$49,3,FALSE)='LGE Meters Schedule'!S$3,'LGE Meters Schedule'!R48-'LGE Meters Schedule'!$F48,R48))</f>
        <v>2306946.44</v>
      </c>
      <c r="T48" s="6">
        <f>IF(T$3=$I$3,R48,IF(VLOOKUP($D48,'LGE Retirements'!$A$4:$C$49,3,FALSE)='LGE Meters Schedule'!T$3,'LGE Meters Schedule'!S48-'LGE Meters Schedule'!$F48,S48))</f>
        <v>2306946.44</v>
      </c>
      <c r="U48" s="6">
        <f>IF(U$3=$I$3,S48,IF(VLOOKUP($D48,'LGE Retirements'!$A$4:$C$49,3,FALSE)='LGE Meters Schedule'!U$3,'LGE Meters Schedule'!T48-'LGE Meters Schedule'!$F48,T48))</f>
        <v>2306946.44</v>
      </c>
      <c r="V48" s="6">
        <f>IF(V$3=$I$3,T48,IF(VLOOKUP($D48,'LGE Retirements'!$A$4:$C$49,3,FALSE)='LGE Meters Schedule'!V$3,'LGE Meters Schedule'!U48-'LGE Meters Schedule'!$F48,U48))</f>
        <v>2306946.44</v>
      </c>
      <c r="W48" s="6">
        <f>IF(W$3=$I$3,U48,IF(VLOOKUP($D48,'LGE Retirements'!$A$4:$C$49,3,FALSE)='LGE Meters Schedule'!W$3,'LGE Meters Schedule'!V48-'LGE Meters Schedule'!$F48,V48))</f>
        <v>2306946.44</v>
      </c>
      <c r="X48" s="6">
        <f>IF(X$3=$I$3,V48,IF(VLOOKUP($D48,'LGE Retirements'!$A$4:$C$49,3,FALSE)='LGE Meters Schedule'!X$3,'LGE Meters Schedule'!W48-'LGE Meters Schedule'!$F48,W48))</f>
        <v>2306946.44</v>
      </c>
      <c r="Y48" s="6">
        <f>IF(Y$3=$I$3,W48,IF(VLOOKUP($D48,'LGE Retirements'!$A$4:$C$49,3,FALSE)='LGE Meters Schedule'!Y$3,'LGE Meters Schedule'!X48-'LGE Meters Schedule'!$F48,X48))</f>
        <v>2306946.44</v>
      </c>
      <c r="Z48" s="6">
        <f>IF(Z$3=$I$3,X48,IF(VLOOKUP($D48,'LGE Retirements'!$A$4:$C$49,3,FALSE)='LGE Meters Schedule'!Z$3,'LGE Meters Schedule'!Y48-'LGE Meters Schedule'!$F48,Y48))</f>
        <v>2306946.44</v>
      </c>
      <c r="AA48" s="6">
        <f>IF(AA$3=$I$3,Y48,IF(VLOOKUP($D48,'LGE Retirements'!$A$4:$C$49,3,FALSE)='LGE Meters Schedule'!AA$3,'LGE Meters Schedule'!Z48-'LGE Meters Schedule'!$F48,Z48))</f>
        <v>2306946.44</v>
      </c>
      <c r="AB48" s="6">
        <f>IF(AB$3=$I$3,Z48,IF(VLOOKUP($D48,'LGE Retirements'!$A$4:$C$49,3,FALSE)='LGE Meters Schedule'!AB$3,'LGE Meters Schedule'!AA48-'LGE Meters Schedule'!$F48,AA48))</f>
        <v>2306946.44</v>
      </c>
      <c r="AC48" s="6">
        <f>IF(AC$3=$I$3,AA48,IF(VLOOKUP($D48,'LGE Retirements'!$A$4:$C$49,3,FALSE)='LGE Meters Schedule'!AC$3,'LGE Meters Schedule'!AB48-'LGE Meters Schedule'!$F48,AB48))</f>
        <v>0</v>
      </c>
      <c r="AD48" s="6">
        <f>IF(AD$3=$I$3,AB48,IF(VLOOKUP($D48,'LGE Retirements'!$A$4:$C$49,3,FALSE)='LGE Meters Schedule'!AD$3,'LGE Meters Schedule'!AC48-'LGE Meters Schedule'!$F48,AC48))</f>
        <v>0</v>
      </c>
      <c r="AE48" s="6">
        <f>IF(AE$3=$I$3,AC48,IF(VLOOKUP($D48,'LGE Retirements'!$A$4:$C$49,3,FALSE)='LGE Meters Schedule'!AE$3,'LGE Meters Schedule'!AD48-'LGE Meters Schedule'!$F48,AD48))</f>
        <v>0</v>
      </c>
      <c r="AF48" s="6">
        <f>IF(AF$3=$I$3,AD48,IF(VLOOKUP($D48,'LGE Retirements'!$A$4:$C$49,3,FALSE)='LGE Meters Schedule'!AF$3,'LGE Meters Schedule'!AE48-'LGE Meters Schedule'!$F48,AE48))</f>
        <v>0</v>
      </c>
      <c r="AG48" s="6">
        <f>IF(AG$3=$I$3,AE48,IF(VLOOKUP($D48,'LGE Retirements'!$A$4:$C$49,3,FALSE)='LGE Meters Schedule'!AG$3,'LGE Meters Schedule'!AF48-'LGE Meters Schedule'!$F48,AF48))</f>
        <v>0</v>
      </c>
      <c r="AH48" s="6">
        <f>IF(AH$3=$I$3,AF48,IF(VLOOKUP($D48,'LGE Retirements'!$A$4:$C$49,3,FALSE)='LGE Meters Schedule'!AH$3,'LGE Meters Schedule'!AG48-'LGE Meters Schedule'!$F48,AG48))</f>
        <v>0</v>
      </c>
      <c r="AI48" s="6">
        <f>IF(AI$3=$I$3,AG48,IF(VLOOKUP($D48,'LGE Retirements'!$A$4:$C$49,3,FALSE)='LGE Meters Schedule'!AI$3,'LGE Meters Schedule'!AH48-'LGE Meters Schedule'!$F48,AH48))</f>
        <v>0</v>
      </c>
      <c r="AJ48" s="6">
        <f>IF(AJ$3=$I$3,AH48,IF(VLOOKUP($D48,'LGE Retirements'!$A$4:$C$49,3,FALSE)='LGE Meters Schedule'!AJ$3,'LGE Meters Schedule'!AI48-'LGE Meters Schedule'!$F48,AI48))</f>
        <v>0</v>
      </c>
      <c r="AK48" s="6">
        <f>IF(AK$3=$I$3,AI48,IF(VLOOKUP($D48,'LGE Retirements'!$A$4:$C$49,3,FALSE)='LGE Meters Schedule'!AK$3,'LGE Meters Schedule'!AJ48-'LGE Meters Schedule'!$F48,AJ48))</f>
        <v>0</v>
      </c>
      <c r="AL48" s="6"/>
      <c r="AM48" s="21">
        <f>IF(AM$3&lt;'Depr. Rate'!$B$1,('Depr. Rate'!$B$3*'LGE Meters Schedule'!I48)/12,IF(I48=0,H48/2*'Depr. Rate'!$C$3/12,('Depr. Rate'!$C$3*'LGE Meters Schedule'!I48)/12))</f>
        <v>5613.5696706666668</v>
      </c>
      <c r="AN48" s="21">
        <f>IF(AN$3&lt;'Depr. Rate'!$B$1,('Depr. Rate'!$B$3*'LGE Meters Schedule'!J48)/12,IF(J48=0,I48/2*'Depr. Rate'!$C$3/12,('Depr. Rate'!$C$3*'LGE Meters Schedule'!J48)/12))</f>
        <v>5613.5696706666668</v>
      </c>
      <c r="AO48" s="21">
        <f>IF(AO$3&lt;'Depr. Rate'!$B$1,('Depr. Rate'!$B$3*'LGE Meters Schedule'!K48)/12,IF(K48=0,J48/2*'Depr. Rate'!$C$3/12,('Depr. Rate'!$C$3*'LGE Meters Schedule'!K48)/12))</f>
        <v>5613.5696706666668</v>
      </c>
      <c r="AP48" s="21">
        <f>IF(AP$3&lt;'Depr. Rate'!$B$1,('Depr. Rate'!$B$3*'LGE Meters Schedule'!L48)/12,IF(L48=0,K48/2*'Depr. Rate'!$C$3/12,('Depr. Rate'!$C$3*'LGE Meters Schedule'!L48)/12))</f>
        <v>5613.5696706666668</v>
      </c>
      <c r="AQ48" s="21">
        <f>IF(AQ$3&lt;'Depr. Rate'!$B$1,('Depr. Rate'!$B$3*'LGE Meters Schedule'!M48)/12,IF(M48=0,L48/2*'Depr. Rate'!$C$3/12,('Depr. Rate'!$C$3*'LGE Meters Schedule'!M48)/12))</f>
        <v>5613.5696706666668</v>
      </c>
      <c r="AR48" s="21">
        <f>IF(AR$3&lt;'Depr. Rate'!$B$1,('Depr. Rate'!$B$3*'LGE Meters Schedule'!N48)/12,IF(N48=0,M48/2*'Depr. Rate'!$C$3/12,('Depr. Rate'!$C$3*'LGE Meters Schedule'!N48)/12))</f>
        <v>5613.5696706666668</v>
      </c>
      <c r="AS48" s="21">
        <f>IF(AS$3&lt;'Depr. Rate'!$B$1,('Depr. Rate'!$B$3*'LGE Meters Schedule'!O48)/12,IF(O48=0,N48/2*'Depr. Rate'!$C$3/12,('Depr. Rate'!$C$3*'LGE Meters Schedule'!O48)/12))</f>
        <v>5613.5696706666668</v>
      </c>
      <c r="AT48" s="21">
        <f>IF(AT$3&lt;'Depr. Rate'!$B$1,('Depr. Rate'!$B$3*'LGE Meters Schedule'!P48)/12,IF(P48=0,O48/2*'Depr. Rate'!$C$3/12,('Depr. Rate'!$C$3*'LGE Meters Schedule'!P48)/12))</f>
        <v>5613.5696706666668</v>
      </c>
      <c r="AU48" s="21">
        <f>IF(AU$3&lt;'Depr. Rate'!$B$1,('Depr. Rate'!$B$3*'LGE Meters Schedule'!Q48)/12,IF(Q48=0,P48/2*'Depr. Rate'!$C$3/12,('Depr. Rate'!$C$3*'LGE Meters Schedule'!Q48)/12))</f>
        <v>5613.5696706666668</v>
      </c>
      <c r="AV48" s="21">
        <f>IF(AV$3&lt;'Depr. Rate'!$B$1,('Depr. Rate'!$B$3*'LGE Meters Schedule'!R48)/12,IF(R48=0,Q48/2*'Depr. Rate'!$C$3/12,('Depr. Rate'!$C$3*'LGE Meters Schedule'!R48)/12))</f>
        <v>5613.5696706666668</v>
      </c>
      <c r="AW48" s="21">
        <f>IF(AW$3&lt;'Depr. Rate'!$B$1,('Depr. Rate'!$B$3*'LGE Meters Schedule'!S48)/12,IF(S48=0,R48/2*'Depr. Rate'!$C$3/12,('Depr. Rate'!$C$3*'LGE Meters Schedule'!S48)/12))</f>
        <v>5613.5696706666668</v>
      </c>
      <c r="AX48" s="21">
        <f>IF(AX$3&lt;'Depr. Rate'!$B$1,('Depr. Rate'!$B$3*'LGE Meters Schedule'!T48)/12,IF(T48=0,S48/2*'Depr. Rate'!$C$3/12,('Depr. Rate'!$C$3*'LGE Meters Schedule'!T48)/12))</f>
        <v>5359.2328573556806</v>
      </c>
      <c r="AY48" s="21">
        <f>IF(AY$3&lt;'Depr. Rate'!$B$1,('Depr. Rate'!$B$3*'LGE Meters Schedule'!U48)/12,IF(U48=0,T48/2*'Depr. Rate'!$C$3/12,('Depr. Rate'!$C$3*'LGE Meters Schedule'!U48)/12))</f>
        <v>5359.2328573556806</v>
      </c>
      <c r="AZ48" s="21">
        <f>IF(AZ$3&lt;'Depr. Rate'!$B$1,('Depr. Rate'!$B$3*'LGE Meters Schedule'!V48)/12,IF(V48=0,U48/2*'Depr. Rate'!$C$3/12,('Depr. Rate'!$C$3*'LGE Meters Schedule'!V48)/12))</f>
        <v>5359.2328573556806</v>
      </c>
      <c r="BA48" s="21">
        <f>IF(BA$3&lt;'Depr. Rate'!$B$1,('Depr. Rate'!$B$3*'LGE Meters Schedule'!W48)/12,IF(W48=0,V48/2*'Depr. Rate'!$C$3/12,('Depr. Rate'!$C$3*'LGE Meters Schedule'!W48)/12))</f>
        <v>5359.2328573556806</v>
      </c>
      <c r="BB48" s="21">
        <f>IF(BB$3&lt;'Depr. Rate'!$B$1,('Depr. Rate'!$B$3*'LGE Meters Schedule'!X48)/12,IF(X48=0,W48/2*'Depr. Rate'!$C$3/12,('Depr. Rate'!$C$3*'LGE Meters Schedule'!X48)/12))</f>
        <v>5359.2328573556806</v>
      </c>
      <c r="BC48" s="21">
        <f>IF(BC$3&lt;'Depr. Rate'!$B$1,('Depr. Rate'!$B$3*'LGE Meters Schedule'!Y48)/12,IF(Y48=0,X48/2*'Depr. Rate'!$C$3/12,('Depr. Rate'!$C$3*'LGE Meters Schedule'!Y48)/12))</f>
        <v>5359.2328573556806</v>
      </c>
      <c r="BD48" s="21">
        <f>IF(BD$3&lt;'Depr. Rate'!$B$1,('Depr. Rate'!$B$3*'LGE Meters Schedule'!Z48)/12,IF(Z48=0,Y48/2*'Depr. Rate'!$C$3/12,('Depr. Rate'!$C$3*'LGE Meters Schedule'!Z48)/12))</f>
        <v>5359.2328573556806</v>
      </c>
      <c r="BE48" s="21">
        <f>IF(BE$3&lt;'Depr. Rate'!$B$1,('Depr. Rate'!$B$3*'LGE Meters Schedule'!AA48)/12,IF(AA48=0,Z48/2*'Depr. Rate'!$C$3/12,('Depr. Rate'!$C$3*'LGE Meters Schedule'!AA48)/12))</f>
        <v>5359.2328573556806</v>
      </c>
      <c r="BF48" s="21">
        <f>IF(BF$3&lt;'Depr. Rate'!$B$1,('Depr. Rate'!$B$3*'LGE Meters Schedule'!AB48)/12,IF(AB48=0,AA48/2*'Depr. Rate'!$C$3/12,('Depr. Rate'!$C$3*'LGE Meters Schedule'!AB48)/12))</f>
        <v>5359.2328573556806</v>
      </c>
      <c r="BG48" s="21">
        <f>IF(BG$3&lt;'Depr. Rate'!$B$1,('Depr. Rate'!$B$3*'LGE Meters Schedule'!AC48)/12,IF(AC48=0,AB48/2*'Depr. Rate'!$C$3/12,('Depr. Rate'!$C$3*'LGE Meters Schedule'!AC48)/12))</f>
        <v>2679.6164286778403</v>
      </c>
      <c r="BH48" s="21">
        <f>IF(BH$3&lt;'Depr. Rate'!$B$1,('Depr. Rate'!$B$3*'LGE Meters Schedule'!AD48)/12,IF(AD48=0,AC48/2*'Depr. Rate'!$C$3/12,('Depr. Rate'!$C$3*'LGE Meters Schedule'!AD48)/12))</f>
        <v>0</v>
      </c>
      <c r="BI48" s="21">
        <f>IF(BI$3&lt;'Depr. Rate'!$B$1,('Depr. Rate'!$B$3*'LGE Meters Schedule'!AE48)/12,IF(AE48=0,AD48/2*'Depr. Rate'!$C$3/12,('Depr. Rate'!$C$3*'LGE Meters Schedule'!AE48)/12))</f>
        <v>0</v>
      </c>
      <c r="BJ48" s="21">
        <f>IF(BJ$3&lt;'Depr. Rate'!$B$1,('Depr. Rate'!$B$3*'LGE Meters Schedule'!AF48)/12,IF(AF48=0,AE48/2*'Depr. Rate'!$C$3/12,('Depr. Rate'!$C$3*'LGE Meters Schedule'!AF48)/12))</f>
        <v>0</v>
      </c>
      <c r="BK48" s="21">
        <f>IF(BK$3&lt;'Depr. Rate'!$B$1,('Depr. Rate'!$B$3*'LGE Meters Schedule'!AG48)/12,IF(AG48=0,AF48/2*'Depr. Rate'!$C$3/12,('Depr. Rate'!$C$3*'LGE Meters Schedule'!AG48)/12))</f>
        <v>0</v>
      </c>
      <c r="BL48" s="21">
        <f>IF(BL$3&lt;'Depr. Rate'!$B$1,('Depr. Rate'!$B$3*'LGE Meters Schedule'!AH48)/12,IF(AH48=0,AG48/2*'Depr. Rate'!$C$3/12,('Depr. Rate'!$C$3*'LGE Meters Schedule'!AH48)/12))</f>
        <v>0</v>
      </c>
      <c r="BM48" s="21">
        <f>IF(BM$3&lt;'Depr. Rate'!$B$1,('Depr. Rate'!$B$3*'LGE Meters Schedule'!AI48)/12,IF(AI48=0,AH48/2*'Depr. Rate'!$C$3/12,('Depr. Rate'!$C$3*'LGE Meters Schedule'!AI48)/12))</f>
        <v>0</v>
      </c>
      <c r="BN48" s="21">
        <f>IF(BN$3&lt;'Depr. Rate'!$B$1,('Depr. Rate'!$B$3*'LGE Meters Schedule'!AJ48)/12,IF(AJ48=0,AI48/2*'Depr. Rate'!$C$3/12,('Depr. Rate'!$C$3*'LGE Meters Schedule'!AJ48)/12))</f>
        <v>0</v>
      </c>
      <c r="BO48" s="21">
        <f>IF(BO$3&lt;'Depr. Rate'!$B$1,('Depr. Rate'!$B$3*'LGE Meters Schedule'!AK48)/12,IF(AK48=0,AJ48/2*'Depr. Rate'!$C$3/12,('Depr. Rate'!$C$3*'LGE Meters Schedule'!AK48)/12))</f>
        <v>0</v>
      </c>
      <c r="BQ48" s="6">
        <f>IF(BQ$3=$BQ$3,$G48+AM48,IF(VLOOKUP($D48,'LGE Retirements'!$A$4:$C$49,3,FALSE)='LGE Meters Schedule'!BQ$3,'LGE Meters Schedule'!BP48+AM48-$F48,SUM(BP48,AM48)))</f>
        <v>1548251.0751667968</v>
      </c>
      <c r="BR48" s="6">
        <f>IF(BR$3=$BQ$3,$G48+AN48,IF(VLOOKUP($D48,'LGE Retirements'!$A$4:$C$49,3,FALSE)='LGE Meters Schedule'!BR$3,'LGE Meters Schedule'!BQ48+AN48-$F48,SUM(BQ48,AN48)))</f>
        <v>1553864.6448374635</v>
      </c>
      <c r="BS48" s="6">
        <f>IF(BS$3=$BQ$3,$G48+AO48,IF(VLOOKUP($D48,'LGE Retirements'!$A$4:$C$49,3,FALSE)='LGE Meters Schedule'!BS$3,'LGE Meters Schedule'!BR48+AO48-$F48,SUM(BR48,AO48)))</f>
        <v>1559478.2145081302</v>
      </c>
      <c r="BT48" s="6">
        <f>IF(BT$3=$BQ$3,$G48+AP48,IF(VLOOKUP($D48,'LGE Retirements'!$A$4:$C$49,3,FALSE)='LGE Meters Schedule'!BT$3,'LGE Meters Schedule'!BS48+AP48-$F48,SUM(BS48,AP48)))</f>
        <v>1565091.7841787969</v>
      </c>
      <c r="BU48" s="6">
        <f>IF(BU$3=$BQ$3,$G48+AQ48,IF(VLOOKUP($D48,'LGE Retirements'!$A$4:$C$49,3,FALSE)='LGE Meters Schedule'!BU$3,'LGE Meters Schedule'!BT48+AQ48-$F48,SUM(BT48,AQ48)))</f>
        <v>1570705.3538494636</v>
      </c>
      <c r="BV48" s="6">
        <f>IF(BV$3=$BQ$3,$G48+AR48,IF(VLOOKUP($D48,'LGE Retirements'!$A$4:$C$49,3,FALSE)='LGE Meters Schedule'!BV$3,'LGE Meters Schedule'!BU48+AR48-$F48,SUM(BU48,AR48)))</f>
        <v>1576318.9235201303</v>
      </c>
      <c r="BW48" s="6">
        <f>IF(BW$3=$BQ$3,$G48+AS48,IF(VLOOKUP($D48,'LGE Retirements'!$A$4:$C$49,3,FALSE)='LGE Meters Schedule'!BW$3,'LGE Meters Schedule'!BV48+AS48-$F48,SUM(BV48,AS48)))</f>
        <v>1581932.493190797</v>
      </c>
      <c r="BX48" s="6">
        <f>IF(BX$3=$BQ$3,$G48+AT48,IF(VLOOKUP($D48,'LGE Retirements'!$A$4:$C$49,3,FALSE)='LGE Meters Schedule'!BX$3,'LGE Meters Schedule'!BW48+AT48-$F48,SUM(BW48,AT48)))</f>
        <v>1587546.0628614638</v>
      </c>
      <c r="BY48" s="6">
        <f>IF(BY$3=$BQ$3,$G48+AU48,IF(VLOOKUP($D48,'LGE Retirements'!$A$4:$C$49,3,FALSE)='LGE Meters Schedule'!BY$3,'LGE Meters Schedule'!BX48+AU48-$F48,SUM(BX48,AU48)))</f>
        <v>1593159.6325321305</v>
      </c>
      <c r="BZ48" s="6">
        <f>IF(BZ$3=$BQ$3,$G48+AV48,IF(VLOOKUP($D48,'LGE Retirements'!$A$4:$C$49,3,FALSE)='LGE Meters Schedule'!BZ$3,'LGE Meters Schedule'!BY48+AV48-$F48,SUM(BY48,AV48)))</f>
        <v>1598773.2022027972</v>
      </c>
      <c r="CA48" s="6">
        <f>IF(CA$3=$BQ$3,$G48+AW48,IF(VLOOKUP($D48,'LGE Retirements'!$A$4:$C$49,3,FALSE)='LGE Meters Schedule'!CA$3,'LGE Meters Schedule'!BZ48+AW48-$F48,SUM(BZ48,AW48)))</f>
        <v>1604386.7718734639</v>
      </c>
      <c r="CB48" s="6">
        <f>IF(CB$3=$BQ$3,$G48+AX48,IF(VLOOKUP($D48,'LGE Retirements'!$A$4:$C$49,3,FALSE)='LGE Meters Schedule'!CB$3,'LGE Meters Schedule'!CA48+AX48-$F48,SUM(CA48,AX48)))</f>
        <v>1609746.0047308195</v>
      </c>
      <c r="CC48" s="6">
        <f>IF(CC$3=$BQ$3,$G48+AY48,IF(VLOOKUP($D48,'LGE Retirements'!$A$4:$C$49,3,FALSE)='LGE Meters Schedule'!CC$3,'LGE Meters Schedule'!CB48+AY48-$F48,SUM(CB48,AY48)))</f>
        <v>1615105.2375881751</v>
      </c>
      <c r="CD48" s="6">
        <f>IF(CD$3=$BQ$3,$G48+AZ48,IF(VLOOKUP($D48,'LGE Retirements'!$A$4:$C$49,3,FALSE)='LGE Meters Schedule'!CD$3,'LGE Meters Schedule'!CC48+AZ48-$F48,SUM(CC48,AZ48)))</f>
        <v>1620464.4704455307</v>
      </c>
      <c r="CE48" s="6">
        <f>IF(CE$3=$BQ$3,$G48+BA48,IF(VLOOKUP($D48,'LGE Retirements'!$A$4:$C$49,3,FALSE)='LGE Meters Schedule'!CE$3,'LGE Meters Schedule'!CD48+BA48-$F48,SUM(CD48,BA48)))</f>
        <v>1625823.7033028863</v>
      </c>
      <c r="CF48" s="6">
        <f>IF(CF$3=$BQ$3,$G48+BB48,IF(VLOOKUP($D48,'LGE Retirements'!$A$4:$C$49,3,FALSE)='LGE Meters Schedule'!CF$3,'LGE Meters Schedule'!CE48+BB48-$F48,SUM(CE48,BB48)))</f>
        <v>1631182.936160242</v>
      </c>
      <c r="CG48" s="6">
        <f>IF(CG$3=$BQ$3,$G48+BC48,IF(VLOOKUP($D48,'LGE Retirements'!$A$4:$C$49,3,FALSE)='LGE Meters Schedule'!CG$3,'LGE Meters Schedule'!CF48+BC48-$F48,SUM(CF48,BC48)))</f>
        <v>1636542.1690175976</v>
      </c>
      <c r="CH48" s="6">
        <f>IF(CH$3=$BQ$3,$G48+BD48,IF(VLOOKUP($D48,'LGE Retirements'!$A$4:$C$49,3,FALSE)='LGE Meters Schedule'!CH$3,'LGE Meters Schedule'!CG48+BD48-$F48,SUM(CG48,BD48)))</f>
        <v>1641901.4018749532</v>
      </c>
      <c r="CI48" s="6">
        <f>IF(CI$3=$BQ$3,$G48+BE48,IF(VLOOKUP($D48,'LGE Retirements'!$A$4:$C$49,3,FALSE)='LGE Meters Schedule'!CI$3,'LGE Meters Schedule'!CH48+BE48-$F48,SUM(CH48,BE48)))</f>
        <v>1647260.6347323088</v>
      </c>
      <c r="CJ48" s="6">
        <f>IF(CJ$3=$BQ$3,$G48+BF48,IF(VLOOKUP($D48,'LGE Retirements'!$A$4:$C$49,3,FALSE)='LGE Meters Schedule'!CJ$3,'LGE Meters Schedule'!CI48+BF48-$F48,SUM(CI48,BF48)))</f>
        <v>1652619.8675896644</v>
      </c>
      <c r="CK48" s="6">
        <f>IF(CK$3=$BQ$3,$G48+BG48,IF(VLOOKUP($D48,'LGE Retirements'!$A$4:$C$49,3,FALSE)='LGE Meters Schedule'!CK$3,'LGE Meters Schedule'!CJ48+BG48-$F48,SUM(CJ48,BG48)))</f>
        <v>-651646.95598165761</v>
      </c>
      <c r="CL48" s="6">
        <f>IF(CL$3=$BQ$3,$G48+BH48,IF(VLOOKUP($D48,'LGE Retirements'!$A$4:$C$49,3,FALSE)='LGE Meters Schedule'!CL$3,'LGE Meters Schedule'!CK48+BH48-$F48,SUM(CK48,BH48)))</f>
        <v>-651646.95598165761</v>
      </c>
      <c r="CM48" s="6">
        <f>IF(CM$3=$BQ$3,$G48+BI48,IF(VLOOKUP($D48,'LGE Retirements'!$A$4:$C$49,3,FALSE)='LGE Meters Schedule'!CM$3,'LGE Meters Schedule'!CL48+BI48-$F48,SUM(CL48,BI48)))</f>
        <v>-651646.95598165761</v>
      </c>
      <c r="CN48" s="6">
        <f>IF(CN$3=$BQ$3,$G48+BJ48,IF(VLOOKUP($D48,'LGE Retirements'!$A$4:$C$49,3,FALSE)='LGE Meters Schedule'!CN$3,'LGE Meters Schedule'!CM48+BJ48-$F48,SUM(CM48,BJ48)))</f>
        <v>-651646.95598165761</v>
      </c>
      <c r="CO48" s="6">
        <f>IF(CO$3=$BQ$3,$G48+BK48,IF(VLOOKUP($D48,'LGE Retirements'!$A$4:$C$49,3,FALSE)='LGE Meters Schedule'!CO$3,'LGE Meters Schedule'!CN48+BK48-$F48,SUM(CN48,BK48)))</f>
        <v>-651646.95598165761</v>
      </c>
      <c r="CP48" s="6">
        <f>IF(CP$3=$BQ$3,$G48+BL48,IF(VLOOKUP($D48,'LGE Retirements'!$A$4:$C$49,3,FALSE)='LGE Meters Schedule'!CP$3,'LGE Meters Schedule'!CO48+BL48-$F48,SUM(CO48,BL48)))</f>
        <v>-651646.95598165761</v>
      </c>
      <c r="CQ48" s="6">
        <f>IF(CQ$3=$BQ$3,$G48+BM48,IF(VLOOKUP($D48,'LGE Retirements'!$A$4:$C$49,3,FALSE)='LGE Meters Schedule'!CQ$3,'LGE Meters Schedule'!CP48+BM48-$F48,SUM(CP48,BM48)))</f>
        <v>-651646.95598165761</v>
      </c>
      <c r="CR48" s="6">
        <f>IF(CR$3=$BQ$3,$G48+BN48,IF(VLOOKUP($D48,'LGE Retirements'!$A$4:$C$49,3,FALSE)='LGE Meters Schedule'!CR$3,'LGE Meters Schedule'!CQ48+BN48-$F48,SUM(CQ48,BN48)))</f>
        <v>-651646.95598165761</v>
      </c>
      <c r="CS48" s="6">
        <f>IF(CS$3=$BQ$3,$G48+BO48,IF(VLOOKUP($D48,'LGE Retirements'!$A$4:$C$49,3,FALSE)='LGE Meters Schedule'!CS$3,'LGE Meters Schedule'!CR48+BO48-$F48,SUM(CR48,BO48)))</f>
        <v>-651646.95598165761</v>
      </c>
      <c r="CT48" s="6">
        <f>IF(CT$3=$BQ$3,$G48,IF(VLOOKUP($D48,'LGE Retirements'!$A$4:$C$49,3,FALSE)='LGE Meters Schedule'!CT$3,'LGE Meters Schedule'!CS48-$F48,SUM(CS48)))</f>
        <v>-651646.95598165761</v>
      </c>
      <c r="CU48" s="6">
        <f>IF(CU$3=$BQ$3,$G48,IF(VLOOKUP($D48,'LGE Retirements'!$A$4:$C$49,3,FALSE)='LGE Meters Schedule'!CU$3,'LGE Meters Schedule'!CT48-$F48,SUM(CT48)))</f>
        <v>-651646.95598165761</v>
      </c>
      <c r="CV48" s="6">
        <f>IF(CV$3=$BQ$3,$G48,IF(VLOOKUP($D48,'LGE Retirements'!$A$4:$C$49,3,FALSE)='LGE Meters Schedule'!CV$3,'LGE Meters Schedule'!CU48-$F48,SUM(CU48)))</f>
        <v>-651646.95598165761</v>
      </c>
      <c r="CW48" s="6">
        <f>IF(CW$3=$BQ$3,$G48,IF(VLOOKUP($D48,'LGE Retirements'!$A$4:$C$49,3,FALSE)='LGE Meters Schedule'!CW$3,'LGE Meters Schedule'!CV48-$F48,SUM(CV48)))</f>
        <v>-651646.95598165761</v>
      </c>
      <c r="CX48" s="6">
        <f>IF(CX$3=$BQ$3,$G48,IF(VLOOKUP($D48,'LGE Retirements'!$A$4:$C$49,3,FALSE)='LGE Meters Schedule'!CX$3,'LGE Meters Schedule'!CW48-$F48,SUM(CW48)))</f>
        <v>-651646.95598165761</v>
      </c>
      <c r="CY48" s="6">
        <f>IF(CY$3=$BQ$3,$G48,IF(VLOOKUP($D48,'LGE Retirements'!$A$4:$C$49,3,FALSE)='LGE Meters Schedule'!CY$3,'LGE Meters Schedule'!CX48-$F48,SUM(CX48)))</f>
        <v>-651646.95598165761</v>
      </c>
      <c r="CZ48" s="6">
        <f>IF(CZ$3=$BQ$3,$G48,IF(VLOOKUP($D48,'LGE Retirements'!$A$4:$C$49,3,FALSE)='LGE Meters Schedule'!CZ$3,'LGE Meters Schedule'!CY48-$F48,SUM(CY48)))</f>
        <v>-651646.95598165761</v>
      </c>
      <c r="DA48" s="6">
        <f>IF(DA$3=$BQ$3,$G48,IF(VLOOKUP($D48,'LGE Retirements'!$A$4:$C$49,3,FALSE)='LGE Meters Schedule'!DA$3,'LGE Meters Schedule'!CZ48-$F48,SUM(CZ48)))</f>
        <v>-651646.95598165761</v>
      </c>
      <c r="DB48" s="6">
        <f>IF(DB$3=$BQ$3,$G48,IF(VLOOKUP($D48,'LGE Retirements'!$A$4:$C$49,3,FALSE)='LGE Meters Schedule'!DB$3,'LGE Meters Schedule'!DA48-$F48,SUM(DA48)))</f>
        <v>-651646.95598165761</v>
      </c>
      <c r="DC48" s="6">
        <f>IF(DC$3=$BQ$3,$G48,IF(VLOOKUP($D48,'LGE Retirements'!$A$4:$C$49,3,FALSE)='LGE Meters Schedule'!DC$3,'LGE Meters Schedule'!DB48-$F48,SUM(DB48)))</f>
        <v>-651646.95598165761</v>
      </c>
      <c r="DD48" s="6">
        <f>IF(DD$3=$BQ$3,$G48,IF(VLOOKUP($D48,'LGE Retirements'!$A$4:$C$49,3,FALSE)='LGE Meters Schedule'!DD$3,'LGE Meters Schedule'!DC48-$F48,SUM(DC48)))</f>
        <v>-651646.95598165761</v>
      </c>
      <c r="DE48" s="6">
        <f>IF(DE$3=$BQ$3,$G48,IF(VLOOKUP($D48,'LGE Retirements'!$A$4:$C$49,3,FALSE)='LGE Meters Schedule'!DE$3,'LGE Meters Schedule'!DD48-$F48,SUM(DD48)))</f>
        <v>-651646.95598165761</v>
      </c>
      <c r="DG48" s="8">
        <f t="shared" si="42"/>
        <v>758695.36483320314</v>
      </c>
      <c r="DH48" s="8">
        <f t="shared" si="43"/>
        <v>753081.79516253644</v>
      </c>
      <c r="DI48" s="8">
        <f t="shared" si="44"/>
        <v>747468.22549186973</v>
      </c>
      <c r="DJ48" s="8">
        <f t="shared" si="45"/>
        <v>741854.65582120302</v>
      </c>
      <c r="DK48" s="8">
        <f t="shared" si="46"/>
        <v>736241.08615053631</v>
      </c>
      <c r="DL48" s="8">
        <f t="shared" si="47"/>
        <v>730627.51647986961</v>
      </c>
      <c r="DM48" s="8">
        <f t="shared" si="48"/>
        <v>725013.9468092029</v>
      </c>
      <c r="DN48" s="8">
        <f t="shared" si="49"/>
        <v>719400.37713853619</v>
      </c>
      <c r="DO48" s="8">
        <f t="shared" si="50"/>
        <v>713786.80746786948</v>
      </c>
      <c r="DP48" s="8">
        <f t="shared" si="51"/>
        <v>708173.23779720278</v>
      </c>
      <c r="DQ48" s="8">
        <f t="shared" si="52"/>
        <v>702559.66812653607</v>
      </c>
      <c r="DR48" s="8">
        <f t="shared" si="53"/>
        <v>697200.43526918045</v>
      </c>
      <c r="DS48" s="8">
        <f t="shared" si="54"/>
        <v>691841.20241182484</v>
      </c>
      <c r="DT48" s="8">
        <f t="shared" si="55"/>
        <v>686481.96955446922</v>
      </c>
      <c r="DU48" s="8">
        <f t="shared" si="56"/>
        <v>681122.73669711361</v>
      </c>
      <c r="DV48" s="8">
        <f t="shared" si="57"/>
        <v>675763.50383975799</v>
      </c>
      <c r="DW48" s="8">
        <f t="shared" si="58"/>
        <v>670404.27098240238</v>
      </c>
      <c r="DX48" s="8">
        <f t="shared" si="59"/>
        <v>665045.03812504676</v>
      </c>
      <c r="DY48" s="8">
        <f t="shared" si="60"/>
        <v>659685.80526769115</v>
      </c>
      <c r="DZ48" s="8">
        <f t="shared" si="61"/>
        <v>654326.57241033553</v>
      </c>
      <c r="EA48" s="8">
        <f t="shared" si="62"/>
        <v>651646.95598165761</v>
      </c>
      <c r="EB48" s="8">
        <f t="shared" si="63"/>
        <v>651646.95598165761</v>
      </c>
      <c r="EC48" s="8">
        <f t="shared" si="64"/>
        <v>651646.95598165761</v>
      </c>
      <c r="ED48" s="8">
        <f t="shared" si="65"/>
        <v>651646.95598165761</v>
      </c>
      <c r="EE48" s="8">
        <f t="shared" si="66"/>
        <v>651646.95598165761</v>
      </c>
      <c r="EF48" s="8">
        <f t="shared" si="67"/>
        <v>651646.95598165761</v>
      </c>
      <c r="EG48" s="8">
        <f t="shared" si="68"/>
        <v>651646.95598165761</v>
      </c>
      <c r="EH48" s="8">
        <f t="shared" si="69"/>
        <v>651646.95598165761</v>
      </c>
      <c r="EI48" s="8">
        <f t="shared" si="70"/>
        <v>651646.95598165761</v>
      </c>
      <c r="EJ48" s="8">
        <f t="shared" si="30"/>
        <v>651646.95598165761</v>
      </c>
      <c r="EK48" s="8">
        <f t="shared" si="31"/>
        <v>651646.95598165761</v>
      </c>
      <c r="EL48" s="8">
        <f t="shared" si="32"/>
        <v>651646.95598165761</v>
      </c>
      <c r="EM48" s="8">
        <f t="shared" si="33"/>
        <v>651646.95598165761</v>
      </c>
      <c r="EN48" s="8">
        <f t="shared" si="34"/>
        <v>651646.95598165761</v>
      </c>
      <c r="EO48" s="8">
        <f t="shared" si="35"/>
        <v>651646.95598165761</v>
      </c>
      <c r="EP48" s="8">
        <f t="shared" si="36"/>
        <v>651646.95598165761</v>
      </c>
      <c r="EQ48" s="8">
        <f t="shared" si="37"/>
        <v>651646.95598165761</v>
      </c>
      <c r="ER48" s="8">
        <f t="shared" si="38"/>
        <v>651646.95598165761</v>
      </c>
      <c r="ES48" s="8">
        <f t="shared" si="39"/>
        <v>651646.95598165761</v>
      </c>
      <c r="ET48" s="8">
        <f t="shared" si="40"/>
        <v>651646.95598165761</v>
      </c>
      <c r="EU48" s="8">
        <f t="shared" si="41"/>
        <v>651646.95598165761</v>
      </c>
    </row>
    <row r="49" spans="1:151" x14ac:dyDescent="0.25">
      <c r="A49" s="4" t="s">
        <v>33</v>
      </c>
      <c r="B49" s="4" t="s">
        <v>2</v>
      </c>
      <c r="C49" s="4" t="s">
        <v>5</v>
      </c>
      <c r="D49" s="7">
        <v>1995</v>
      </c>
      <c r="E49" s="24">
        <f>IFERROR(VLOOKUP(D49,'LGE Retirements'!$A$4:$C$49,3,FALSE),"N/A")</f>
        <v>43191</v>
      </c>
      <c r="F49" s="5">
        <v>173766.37</v>
      </c>
      <c r="G49" s="5">
        <v>116196.247519261</v>
      </c>
      <c r="H49" s="5"/>
      <c r="I49" s="6">
        <f>IF(I$3=$I$3,F49,IF(VLOOKUP($D49,'LGE Retirements'!$A$4:$C$49,3,FALSE)='LGE Meters Schedule'!I$3,'LGE Meters Schedule'!G49-'LGE Meters Schedule'!$F49,G49))</f>
        <v>173766.37</v>
      </c>
      <c r="J49" s="6">
        <f>IF(J$3=$I$3,G49,IF(VLOOKUP($D49,'LGE Retirements'!$A$4:$C$49,3,FALSE)='LGE Meters Schedule'!J$3,'LGE Meters Schedule'!I49-'LGE Meters Schedule'!$F49,I49))</f>
        <v>173766.37</v>
      </c>
      <c r="K49" s="6">
        <f>IF(K$3=$I$3,I49,IF(VLOOKUP($D49,'LGE Retirements'!$A$4:$C$49,3,FALSE)='LGE Meters Schedule'!K$3,'LGE Meters Schedule'!J49-'LGE Meters Schedule'!$F49,J49))</f>
        <v>173766.37</v>
      </c>
      <c r="L49" s="6">
        <f>IF(L$3=$I$3,J49,IF(VLOOKUP($D49,'LGE Retirements'!$A$4:$C$49,3,FALSE)='LGE Meters Schedule'!L$3,'LGE Meters Schedule'!K49-'LGE Meters Schedule'!$F49,K49))</f>
        <v>173766.37</v>
      </c>
      <c r="M49" s="6">
        <f>IF(M$3=$I$3,K49,IF(VLOOKUP($D49,'LGE Retirements'!$A$4:$C$49,3,FALSE)='LGE Meters Schedule'!M$3,'LGE Meters Schedule'!L49-'LGE Meters Schedule'!$F49,L49))</f>
        <v>173766.37</v>
      </c>
      <c r="N49" s="6">
        <f>IF(N$3=$I$3,L49,IF(VLOOKUP($D49,'LGE Retirements'!$A$4:$C$49,3,FALSE)='LGE Meters Schedule'!N$3,'LGE Meters Schedule'!M49-'LGE Meters Schedule'!$F49,M49))</f>
        <v>173766.37</v>
      </c>
      <c r="O49" s="6">
        <f>IF(O$3=$I$3,M49,IF(VLOOKUP($D49,'LGE Retirements'!$A$4:$C$49,3,FALSE)='LGE Meters Schedule'!O$3,'LGE Meters Schedule'!N49-'LGE Meters Schedule'!$F49,N49))</f>
        <v>173766.37</v>
      </c>
      <c r="P49" s="6">
        <f>IF(P$3=$I$3,N49,IF(VLOOKUP($D49,'LGE Retirements'!$A$4:$C$49,3,FALSE)='LGE Meters Schedule'!P$3,'LGE Meters Schedule'!O49-'LGE Meters Schedule'!$F49,O49))</f>
        <v>173766.37</v>
      </c>
      <c r="Q49" s="6">
        <f>IF(Q$3=$I$3,O49,IF(VLOOKUP($D49,'LGE Retirements'!$A$4:$C$49,3,FALSE)='LGE Meters Schedule'!Q$3,'LGE Meters Schedule'!P49-'LGE Meters Schedule'!$F49,P49))</f>
        <v>173766.37</v>
      </c>
      <c r="R49" s="6">
        <f>IF(R$3=$I$3,P49,IF(VLOOKUP($D49,'LGE Retirements'!$A$4:$C$49,3,FALSE)='LGE Meters Schedule'!R$3,'LGE Meters Schedule'!Q49-'LGE Meters Schedule'!$F49,Q49))</f>
        <v>173766.37</v>
      </c>
      <c r="S49" s="6">
        <f>IF(S$3=$I$3,Q49,IF(VLOOKUP($D49,'LGE Retirements'!$A$4:$C$49,3,FALSE)='LGE Meters Schedule'!S$3,'LGE Meters Schedule'!R49-'LGE Meters Schedule'!$F49,R49))</f>
        <v>173766.37</v>
      </c>
      <c r="T49" s="6">
        <f>IF(T$3=$I$3,R49,IF(VLOOKUP($D49,'LGE Retirements'!$A$4:$C$49,3,FALSE)='LGE Meters Schedule'!T$3,'LGE Meters Schedule'!S49-'LGE Meters Schedule'!$F49,S49))</f>
        <v>173766.37</v>
      </c>
      <c r="U49" s="6">
        <f>IF(U$3=$I$3,S49,IF(VLOOKUP($D49,'LGE Retirements'!$A$4:$C$49,3,FALSE)='LGE Meters Schedule'!U$3,'LGE Meters Schedule'!T49-'LGE Meters Schedule'!$F49,T49))</f>
        <v>173766.37</v>
      </c>
      <c r="V49" s="6">
        <f>IF(V$3=$I$3,T49,IF(VLOOKUP($D49,'LGE Retirements'!$A$4:$C$49,3,FALSE)='LGE Meters Schedule'!V$3,'LGE Meters Schedule'!U49-'LGE Meters Schedule'!$F49,U49))</f>
        <v>173766.37</v>
      </c>
      <c r="W49" s="6">
        <f>IF(W$3=$I$3,U49,IF(VLOOKUP($D49,'LGE Retirements'!$A$4:$C$49,3,FALSE)='LGE Meters Schedule'!W$3,'LGE Meters Schedule'!V49-'LGE Meters Schedule'!$F49,V49))</f>
        <v>173766.37</v>
      </c>
      <c r="X49" s="6">
        <f>IF(X$3=$I$3,V49,IF(VLOOKUP($D49,'LGE Retirements'!$A$4:$C$49,3,FALSE)='LGE Meters Schedule'!X$3,'LGE Meters Schedule'!W49-'LGE Meters Schedule'!$F49,W49))</f>
        <v>173766.37</v>
      </c>
      <c r="Y49" s="6">
        <f>IF(Y$3=$I$3,W49,IF(VLOOKUP($D49,'LGE Retirements'!$A$4:$C$49,3,FALSE)='LGE Meters Schedule'!Y$3,'LGE Meters Schedule'!X49-'LGE Meters Schedule'!$F49,X49))</f>
        <v>173766.37</v>
      </c>
      <c r="Z49" s="6">
        <f>IF(Z$3=$I$3,X49,IF(VLOOKUP($D49,'LGE Retirements'!$A$4:$C$49,3,FALSE)='LGE Meters Schedule'!Z$3,'LGE Meters Schedule'!Y49-'LGE Meters Schedule'!$F49,Y49))</f>
        <v>173766.37</v>
      </c>
      <c r="AA49" s="6">
        <f>IF(AA$3=$I$3,Y49,IF(VLOOKUP($D49,'LGE Retirements'!$A$4:$C$49,3,FALSE)='LGE Meters Schedule'!AA$3,'LGE Meters Schedule'!Z49-'LGE Meters Schedule'!$F49,Z49))</f>
        <v>173766.37</v>
      </c>
      <c r="AB49" s="6">
        <f>IF(AB$3=$I$3,Z49,IF(VLOOKUP($D49,'LGE Retirements'!$A$4:$C$49,3,FALSE)='LGE Meters Schedule'!AB$3,'LGE Meters Schedule'!AA49-'LGE Meters Schedule'!$F49,AA49))</f>
        <v>173766.37</v>
      </c>
      <c r="AC49" s="6">
        <f>IF(AC$3=$I$3,AA49,IF(VLOOKUP($D49,'LGE Retirements'!$A$4:$C$49,3,FALSE)='LGE Meters Schedule'!AC$3,'LGE Meters Schedule'!AB49-'LGE Meters Schedule'!$F49,AB49))</f>
        <v>0</v>
      </c>
      <c r="AD49" s="6">
        <f>IF(AD$3=$I$3,AB49,IF(VLOOKUP($D49,'LGE Retirements'!$A$4:$C$49,3,FALSE)='LGE Meters Schedule'!AD$3,'LGE Meters Schedule'!AC49-'LGE Meters Schedule'!$F49,AC49))</f>
        <v>0</v>
      </c>
      <c r="AE49" s="6">
        <f>IF(AE$3=$I$3,AC49,IF(VLOOKUP($D49,'LGE Retirements'!$A$4:$C$49,3,FALSE)='LGE Meters Schedule'!AE$3,'LGE Meters Schedule'!AD49-'LGE Meters Schedule'!$F49,AD49))</f>
        <v>0</v>
      </c>
      <c r="AF49" s="6">
        <f>IF(AF$3=$I$3,AD49,IF(VLOOKUP($D49,'LGE Retirements'!$A$4:$C$49,3,FALSE)='LGE Meters Schedule'!AF$3,'LGE Meters Schedule'!AE49-'LGE Meters Schedule'!$F49,AE49))</f>
        <v>0</v>
      </c>
      <c r="AG49" s="6">
        <f>IF(AG$3=$I$3,AE49,IF(VLOOKUP($D49,'LGE Retirements'!$A$4:$C$49,3,FALSE)='LGE Meters Schedule'!AG$3,'LGE Meters Schedule'!AF49-'LGE Meters Schedule'!$F49,AF49))</f>
        <v>0</v>
      </c>
      <c r="AH49" s="6">
        <f>IF(AH$3=$I$3,AF49,IF(VLOOKUP($D49,'LGE Retirements'!$A$4:$C$49,3,FALSE)='LGE Meters Schedule'!AH$3,'LGE Meters Schedule'!AG49-'LGE Meters Schedule'!$F49,AG49))</f>
        <v>0</v>
      </c>
      <c r="AI49" s="6">
        <f>IF(AI$3=$I$3,AG49,IF(VLOOKUP($D49,'LGE Retirements'!$A$4:$C$49,3,FALSE)='LGE Meters Schedule'!AI$3,'LGE Meters Schedule'!AH49-'LGE Meters Schedule'!$F49,AH49))</f>
        <v>0</v>
      </c>
      <c r="AJ49" s="6">
        <f>IF(AJ$3=$I$3,AH49,IF(VLOOKUP($D49,'LGE Retirements'!$A$4:$C$49,3,FALSE)='LGE Meters Schedule'!AJ$3,'LGE Meters Schedule'!AI49-'LGE Meters Schedule'!$F49,AI49))</f>
        <v>0</v>
      </c>
      <c r="AK49" s="6">
        <f>IF(AK$3=$I$3,AI49,IF(VLOOKUP($D49,'LGE Retirements'!$A$4:$C$49,3,FALSE)='LGE Meters Schedule'!AK$3,'LGE Meters Schedule'!AJ49-'LGE Meters Schedule'!$F49,AJ49))</f>
        <v>0</v>
      </c>
      <c r="AL49" s="6"/>
      <c r="AM49" s="21">
        <f>IF(AM$3&lt;'Depr. Rate'!$B$1,('Depr. Rate'!$B$3*'LGE Meters Schedule'!I49)/12,IF(I49=0,H49/2*'Depr. Rate'!$C$3/12,('Depr. Rate'!$C$3*'LGE Meters Schedule'!I49)/12))</f>
        <v>422.83150033333328</v>
      </c>
      <c r="AN49" s="21">
        <f>IF(AN$3&lt;'Depr. Rate'!$B$1,('Depr. Rate'!$B$3*'LGE Meters Schedule'!J49)/12,IF(J49=0,I49/2*'Depr. Rate'!$C$3/12,('Depr. Rate'!$C$3*'LGE Meters Schedule'!J49)/12))</f>
        <v>422.83150033333328</v>
      </c>
      <c r="AO49" s="21">
        <f>IF(AO$3&lt;'Depr. Rate'!$B$1,('Depr. Rate'!$B$3*'LGE Meters Schedule'!K49)/12,IF(K49=0,J49/2*'Depr. Rate'!$C$3/12,('Depr. Rate'!$C$3*'LGE Meters Schedule'!K49)/12))</f>
        <v>422.83150033333328</v>
      </c>
      <c r="AP49" s="21">
        <f>IF(AP$3&lt;'Depr. Rate'!$B$1,('Depr. Rate'!$B$3*'LGE Meters Schedule'!L49)/12,IF(L49=0,K49/2*'Depr. Rate'!$C$3/12,('Depr. Rate'!$C$3*'LGE Meters Schedule'!L49)/12))</f>
        <v>422.83150033333328</v>
      </c>
      <c r="AQ49" s="21">
        <f>IF(AQ$3&lt;'Depr. Rate'!$B$1,('Depr. Rate'!$B$3*'LGE Meters Schedule'!M49)/12,IF(M49=0,L49/2*'Depr. Rate'!$C$3/12,('Depr. Rate'!$C$3*'LGE Meters Schedule'!M49)/12))</f>
        <v>422.83150033333328</v>
      </c>
      <c r="AR49" s="21">
        <f>IF(AR$3&lt;'Depr. Rate'!$B$1,('Depr. Rate'!$B$3*'LGE Meters Schedule'!N49)/12,IF(N49=0,M49/2*'Depr. Rate'!$C$3/12,('Depr. Rate'!$C$3*'LGE Meters Schedule'!N49)/12))</f>
        <v>422.83150033333328</v>
      </c>
      <c r="AS49" s="21">
        <f>IF(AS$3&lt;'Depr. Rate'!$B$1,('Depr. Rate'!$B$3*'LGE Meters Schedule'!O49)/12,IF(O49=0,N49/2*'Depr. Rate'!$C$3/12,('Depr. Rate'!$C$3*'LGE Meters Schedule'!O49)/12))</f>
        <v>422.83150033333328</v>
      </c>
      <c r="AT49" s="21">
        <f>IF(AT$3&lt;'Depr. Rate'!$B$1,('Depr. Rate'!$B$3*'LGE Meters Schedule'!P49)/12,IF(P49=0,O49/2*'Depr. Rate'!$C$3/12,('Depr. Rate'!$C$3*'LGE Meters Schedule'!P49)/12))</f>
        <v>422.83150033333328</v>
      </c>
      <c r="AU49" s="21">
        <f>IF(AU$3&lt;'Depr. Rate'!$B$1,('Depr. Rate'!$B$3*'LGE Meters Schedule'!Q49)/12,IF(Q49=0,P49/2*'Depr. Rate'!$C$3/12,('Depr. Rate'!$C$3*'LGE Meters Schedule'!Q49)/12))</f>
        <v>422.83150033333328</v>
      </c>
      <c r="AV49" s="21">
        <f>IF(AV$3&lt;'Depr. Rate'!$B$1,('Depr. Rate'!$B$3*'LGE Meters Schedule'!R49)/12,IF(R49=0,Q49/2*'Depr. Rate'!$C$3/12,('Depr. Rate'!$C$3*'LGE Meters Schedule'!R49)/12))</f>
        <v>422.83150033333328</v>
      </c>
      <c r="AW49" s="21">
        <f>IF(AW$3&lt;'Depr. Rate'!$B$1,('Depr. Rate'!$B$3*'LGE Meters Schedule'!S49)/12,IF(S49=0,R49/2*'Depr. Rate'!$C$3/12,('Depr. Rate'!$C$3*'LGE Meters Schedule'!S49)/12))</f>
        <v>422.83150033333328</v>
      </c>
      <c r="AX49" s="21">
        <f>IF(AX$3&lt;'Depr. Rate'!$B$1,('Depr. Rate'!$B$3*'LGE Meters Schedule'!T49)/12,IF(T49=0,S49/2*'Depr. Rate'!$C$3/12,('Depr. Rate'!$C$3*'LGE Meters Schedule'!T49)/12))</f>
        <v>403.67406172092336</v>
      </c>
      <c r="AY49" s="21">
        <f>IF(AY$3&lt;'Depr. Rate'!$B$1,('Depr. Rate'!$B$3*'LGE Meters Schedule'!U49)/12,IF(U49=0,T49/2*'Depr. Rate'!$C$3/12,('Depr. Rate'!$C$3*'LGE Meters Schedule'!U49)/12))</f>
        <v>403.67406172092336</v>
      </c>
      <c r="AZ49" s="21">
        <f>IF(AZ$3&lt;'Depr. Rate'!$B$1,('Depr. Rate'!$B$3*'LGE Meters Schedule'!V49)/12,IF(V49=0,U49/2*'Depr. Rate'!$C$3/12,('Depr. Rate'!$C$3*'LGE Meters Schedule'!V49)/12))</f>
        <v>403.67406172092336</v>
      </c>
      <c r="BA49" s="21">
        <f>IF(BA$3&lt;'Depr. Rate'!$B$1,('Depr. Rate'!$B$3*'LGE Meters Schedule'!W49)/12,IF(W49=0,V49/2*'Depr. Rate'!$C$3/12,('Depr. Rate'!$C$3*'LGE Meters Schedule'!W49)/12))</f>
        <v>403.67406172092336</v>
      </c>
      <c r="BB49" s="21">
        <f>IF(BB$3&lt;'Depr. Rate'!$B$1,('Depr. Rate'!$B$3*'LGE Meters Schedule'!X49)/12,IF(X49=0,W49/2*'Depr. Rate'!$C$3/12,('Depr. Rate'!$C$3*'LGE Meters Schedule'!X49)/12))</f>
        <v>403.67406172092336</v>
      </c>
      <c r="BC49" s="21">
        <f>IF(BC$3&lt;'Depr. Rate'!$B$1,('Depr. Rate'!$B$3*'LGE Meters Schedule'!Y49)/12,IF(Y49=0,X49/2*'Depr. Rate'!$C$3/12,('Depr. Rate'!$C$3*'LGE Meters Schedule'!Y49)/12))</f>
        <v>403.67406172092336</v>
      </c>
      <c r="BD49" s="21">
        <f>IF(BD$3&lt;'Depr. Rate'!$B$1,('Depr. Rate'!$B$3*'LGE Meters Schedule'!Z49)/12,IF(Z49=0,Y49/2*'Depr. Rate'!$C$3/12,('Depr. Rate'!$C$3*'LGE Meters Schedule'!Z49)/12))</f>
        <v>403.67406172092336</v>
      </c>
      <c r="BE49" s="21">
        <f>IF(BE$3&lt;'Depr. Rate'!$B$1,('Depr. Rate'!$B$3*'LGE Meters Schedule'!AA49)/12,IF(AA49=0,Z49/2*'Depr. Rate'!$C$3/12,('Depr. Rate'!$C$3*'LGE Meters Schedule'!AA49)/12))</f>
        <v>403.67406172092336</v>
      </c>
      <c r="BF49" s="21">
        <f>IF(BF$3&lt;'Depr. Rate'!$B$1,('Depr. Rate'!$B$3*'LGE Meters Schedule'!AB49)/12,IF(AB49=0,AA49/2*'Depr. Rate'!$C$3/12,('Depr. Rate'!$C$3*'LGE Meters Schedule'!AB49)/12))</f>
        <v>403.67406172092336</v>
      </c>
      <c r="BG49" s="21">
        <f>IF(BG$3&lt;'Depr. Rate'!$B$1,('Depr. Rate'!$B$3*'LGE Meters Schedule'!AC49)/12,IF(AC49=0,AB49/2*'Depr. Rate'!$C$3/12,('Depr. Rate'!$C$3*'LGE Meters Schedule'!AC49)/12))</f>
        <v>201.83703086046168</v>
      </c>
      <c r="BH49" s="21">
        <f>IF(BH$3&lt;'Depr. Rate'!$B$1,('Depr. Rate'!$B$3*'LGE Meters Schedule'!AD49)/12,IF(AD49=0,AC49/2*'Depr. Rate'!$C$3/12,('Depr. Rate'!$C$3*'LGE Meters Schedule'!AD49)/12))</f>
        <v>0</v>
      </c>
      <c r="BI49" s="21">
        <f>IF(BI$3&lt;'Depr. Rate'!$B$1,('Depr. Rate'!$B$3*'LGE Meters Schedule'!AE49)/12,IF(AE49=0,AD49/2*'Depr. Rate'!$C$3/12,('Depr. Rate'!$C$3*'LGE Meters Schedule'!AE49)/12))</f>
        <v>0</v>
      </c>
      <c r="BJ49" s="21">
        <f>IF(BJ$3&lt;'Depr. Rate'!$B$1,('Depr. Rate'!$B$3*'LGE Meters Schedule'!AF49)/12,IF(AF49=0,AE49/2*'Depr. Rate'!$C$3/12,('Depr. Rate'!$C$3*'LGE Meters Schedule'!AF49)/12))</f>
        <v>0</v>
      </c>
      <c r="BK49" s="21">
        <f>IF(BK$3&lt;'Depr. Rate'!$B$1,('Depr. Rate'!$B$3*'LGE Meters Schedule'!AG49)/12,IF(AG49=0,AF49/2*'Depr. Rate'!$C$3/12,('Depr. Rate'!$C$3*'LGE Meters Schedule'!AG49)/12))</f>
        <v>0</v>
      </c>
      <c r="BL49" s="21">
        <f>IF(BL$3&lt;'Depr. Rate'!$B$1,('Depr. Rate'!$B$3*'LGE Meters Schedule'!AH49)/12,IF(AH49=0,AG49/2*'Depr. Rate'!$C$3/12,('Depr. Rate'!$C$3*'LGE Meters Schedule'!AH49)/12))</f>
        <v>0</v>
      </c>
      <c r="BM49" s="21">
        <f>IF(BM$3&lt;'Depr. Rate'!$B$1,('Depr. Rate'!$B$3*'LGE Meters Schedule'!AI49)/12,IF(AI49=0,AH49/2*'Depr. Rate'!$C$3/12,('Depr. Rate'!$C$3*'LGE Meters Schedule'!AI49)/12))</f>
        <v>0</v>
      </c>
      <c r="BN49" s="21">
        <f>IF(BN$3&lt;'Depr. Rate'!$B$1,('Depr. Rate'!$B$3*'LGE Meters Schedule'!AJ49)/12,IF(AJ49=0,AI49/2*'Depr. Rate'!$C$3/12,('Depr. Rate'!$C$3*'LGE Meters Schedule'!AJ49)/12))</f>
        <v>0</v>
      </c>
      <c r="BO49" s="21">
        <f>IF(BO$3&lt;'Depr. Rate'!$B$1,('Depr. Rate'!$B$3*'LGE Meters Schedule'!AK49)/12,IF(AK49=0,AJ49/2*'Depr. Rate'!$C$3/12,('Depr. Rate'!$C$3*'LGE Meters Schedule'!AK49)/12))</f>
        <v>0</v>
      </c>
      <c r="BQ49" s="6">
        <f>IF(BQ$3=$BQ$3,$G49+AM49,IF(VLOOKUP($D49,'LGE Retirements'!$A$4:$C$49,3,FALSE)='LGE Meters Schedule'!BQ$3,'LGE Meters Schedule'!BP49+AM49-$F49,SUM(BP49,AM49)))</f>
        <v>116619.07901959433</v>
      </c>
      <c r="BR49" s="6">
        <f>IF(BR$3=$BQ$3,$G49+AN49,IF(VLOOKUP($D49,'LGE Retirements'!$A$4:$C$49,3,FALSE)='LGE Meters Schedule'!BR$3,'LGE Meters Schedule'!BQ49+AN49-$F49,SUM(BQ49,AN49)))</f>
        <v>117041.91051992765</v>
      </c>
      <c r="BS49" s="6">
        <f>IF(BS$3=$BQ$3,$G49+AO49,IF(VLOOKUP($D49,'LGE Retirements'!$A$4:$C$49,3,FALSE)='LGE Meters Schedule'!BS$3,'LGE Meters Schedule'!BR49+AO49-$F49,SUM(BR49,AO49)))</f>
        <v>117464.74202026098</v>
      </c>
      <c r="BT49" s="6">
        <f>IF(BT$3=$BQ$3,$G49+AP49,IF(VLOOKUP($D49,'LGE Retirements'!$A$4:$C$49,3,FALSE)='LGE Meters Schedule'!BT$3,'LGE Meters Schedule'!BS49+AP49-$F49,SUM(BS49,AP49)))</f>
        <v>117887.57352059431</v>
      </c>
      <c r="BU49" s="6">
        <f>IF(BU$3=$BQ$3,$G49+AQ49,IF(VLOOKUP($D49,'LGE Retirements'!$A$4:$C$49,3,FALSE)='LGE Meters Schedule'!BU$3,'LGE Meters Schedule'!BT49+AQ49-$F49,SUM(BT49,AQ49)))</f>
        <v>118310.40502092763</v>
      </c>
      <c r="BV49" s="6">
        <f>IF(BV$3=$BQ$3,$G49+AR49,IF(VLOOKUP($D49,'LGE Retirements'!$A$4:$C$49,3,FALSE)='LGE Meters Schedule'!BV$3,'LGE Meters Schedule'!BU49+AR49-$F49,SUM(BU49,AR49)))</f>
        <v>118733.23652126096</v>
      </c>
      <c r="BW49" s="6">
        <f>IF(BW$3=$BQ$3,$G49+AS49,IF(VLOOKUP($D49,'LGE Retirements'!$A$4:$C$49,3,FALSE)='LGE Meters Schedule'!BW$3,'LGE Meters Schedule'!BV49+AS49-$F49,SUM(BV49,AS49)))</f>
        <v>119156.06802159428</v>
      </c>
      <c r="BX49" s="6">
        <f>IF(BX$3=$BQ$3,$G49+AT49,IF(VLOOKUP($D49,'LGE Retirements'!$A$4:$C$49,3,FALSE)='LGE Meters Schedule'!BX$3,'LGE Meters Schedule'!BW49+AT49-$F49,SUM(BW49,AT49)))</f>
        <v>119578.89952192761</v>
      </c>
      <c r="BY49" s="6">
        <f>IF(BY$3=$BQ$3,$G49+AU49,IF(VLOOKUP($D49,'LGE Retirements'!$A$4:$C$49,3,FALSE)='LGE Meters Schedule'!BY$3,'LGE Meters Schedule'!BX49+AU49-$F49,SUM(BX49,AU49)))</f>
        <v>120001.73102226094</v>
      </c>
      <c r="BZ49" s="6">
        <f>IF(BZ$3=$BQ$3,$G49+AV49,IF(VLOOKUP($D49,'LGE Retirements'!$A$4:$C$49,3,FALSE)='LGE Meters Schedule'!BZ$3,'LGE Meters Schedule'!BY49+AV49-$F49,SUM(BY49,AV49)))</f>
        <v>120424.56252259426</v>
      </c>
      <c r="CA49" s="6">
        <f>IF(CA$3=$BQ$3,$G49+AW49,IF(VLOOKUP($D49,'LGE Retirements'!$A$4:$C$49,3,FALSE)='LGE Meters Schedule'!CA$3,'LGE Meters Schedule'!BZ49+AW49-$F49,SUM(BZ49,AW49)))</f>
        <v>120847.39402292759</v>
      </c>
      <c r="CB49" s="6">
        <f>IF(CB$3=$BQ$3,$G49+AX49,IF(VLOOKUP($D49,'LGE Retirements'!$A$4:$C$49,3,FALSE)='LGE Meters Schedule'!CB$3,'LGE Meters Schedule'!CA49+AX49-$F49,SUM(CA49,AX49)))</f>
        <v>121251.06808464852</v>
      </c>
      <c r="CC49" s="6">
        <f>IF(CC$3=$BQ$3,$G49+AY49,IF(VLOOKUP($D49,'LGE Retirements'!$A$4:$C$49,3,FALSE)='LGE Meters Schedule'!CC$3,'LGE Meters Schedule'!CB49+AY49-$F49,SUM(CB49,AY49)))</f>
        <v>121654.74214636945</v>
      </c>
      <c r="CD49" s="6">
        <f>IF(CD$3=$BQ$3,$G49+AZ49,IF(VLOOKUP($D49,'LGE Retirements'!$A$4:$C$49,3,FALSE)='LGE Meters Schedule'!CD$3,'LGE Meters Schedule'!CC49+AZ49-$F49,SUM(CC49,AZ49)))</f>
        <v>122058.41620809038</v>
      </c>
      <c r="CE49" s="6">
        <f>IF(CE$3=$BQ$3,$G49+BA49,IF(VLOOKUP($D49,'LGE Retirements'!$A$4:$C$49,3,FALSE)='LGE Meters Schedule'!CE$3,'LGE Meters Schedule'!CD49+BA49-$F49,SUM(CD49,BA49)))</f>
        <v>122462.09026981131</v>
      </c>
      <c r="CF49" s="6">
        <f>IF(CF$3=$BQ$3,$G49+BB49,IF(VLOOKUP($D49,'LGE Retirements'!$A$4:$C$49,3,FALSE)='LGE Meters Schedule'!CF$3,'LGE Meters Schedule'!CE49+BB49-$F49,SUM(CE49,BB49)))</f>
        <v>122865.76433153223</v>
      </c>
      <c r="CG49" s="6">
        <f>IF(CG$3=$BQ$3,$G49+BC49,IF(VLOOKUP($D49,'LGE Retirements'!$A$4:$C$49,3,FALSE)='LGE Meters Schedule'!CG$3,'LGE Meters Schedule'!CF49+BC49-$F49,SUM(CF49,BC49)))</f>
        <v>123269.43839325316</v>
      </c>
      <c r="CH49" s="6">
        <f>IF(CH$3=$BQ$3,$G49+BD49,IF(VLOOKUP($D49,'LGE Retirements'!$A$4:$C$49,3,FALSE)='LGE Meters Schedule'!CH$3,'LGE Meters Schedule'!CG49+BD49-$F49,SUM(CG49,BD49)))</f>
        <v>123673.11245497409</v>
      </c>
      <c r="CI49" s="6">
        <f>IF(CI$3=$BQ$3,$G49+BE49,IF(VLOOKUP($D49,'LGE Retirements'!$A$4:$C$49,3,FALSE)='LGE Meters Schedule'!CI$3,'LGE Meters Schedule'!CH49+BE49-$F49,SUM(CH49,BE49)))</f>
        <v>124076.78651669502</v>
      </c>
      <c r="CJ49" s="6">
        <f>IF(CJ$3=$BQ$3,$G49+BF49,IF(VLOOKUP($D49,'LGE Retirements'!$A$4:$C$49,3,FALSE)='LGE Meters Schedule'!CJ$3,'LGE Meters Schedule'!CI49+BF49-$F49,SUM(CI49,BF49)))</f>
        <v>124480.46057841595</v>
      </c>
      <c r="CK49" s="6">
        <f>IF(CK$3=$BQ$3,$G49+BG49,IF(VLOOKUP($D49,'LGE Retirements'!$A$4:$C$49,3,FALSE)='LGE Meters Schedule'!CK$3,'LGE Meters Schedule'!CJ49+BG49-$F49,SUM(CJ49,BG49)))</f>
        <v>-49084.072390723581</v>
      </c>
      <c r="CL49" s="6">
        <f>IF(CL$3=$BQ$3,$G49+BH49,IF(VLOOKUP($D49,'LGE Retirements'!$A$4:$C$49,3,FALSE)='LGE Meters Schedule'!CL$3,'LGE Meters Schedule'!CK49+BH49-$F49,SUM(CK49,BH49)))</f>
        <v>-49084.072390723581</v>
      </c>
      <c r="CM49" s="6">
        <f>IF(CM$3=$BQ$3,$G49+BI49,IF(VLOOKUP($D49,'LGE Retirements'!$A$4:$C$49,3,FALSE)='LGE Meters Schedule'!CM$3,'LGE Meters Schedule'!CL49+BI49-$F49,SUM(CL49,BI49)))</f>
        <v>-49084.072390723581</v>
      </c>
      <c r="CN49" s="6">
        <f>IF(CN$3=$BQ$3,$G49+BJ49,IF(VLOOKUP($D49,'LGE Retirements'!$A$4:$C$49,3,FALSE)='LGE Meters Schedule'!CN$3,'LGE Meters Schedule'!CM49+BJ49-$F49,SUM(CM49,BJ49)))</f>
        <v>-49084.072390723581</v>
      </c>
      <c r="CO49" s="6">
        <f>IF(CO$3=$BQ$3,$G49+BK49,IF(VLOOKUP($D49,'LGE Retirements'!$A$4:$C$49,3,FALSE)='LGE Meters Schedule'!CO$3,'LGE Meters Schedule'!CN49+BK49-$F49,SUM(CN49,BK49)))</f>
        <v>-49084.072390723581</v>
      </c>
      <c r="CP49" s="6">
        <f>IF(CP$3=$BQ$3,$G49+BL49,IF(VLOOKUP($D49,'LGE Retirements'!$A$4:$C$49,3,FALSE)='LGE Meters Schedule'!CP$3,'LGE Meters Schedule'!CO49+BL49-$F49,SUM(CO49,BL49)))</f>
        <v>-49084.072390723581</v>
      </c>
      <c r="CQ49" s="6">
        <f>IF(CQ$3=$BQ$3,$G49+BM49,IF(VLOOKUP($D49,'LGE Retirements'!$A$4:$C$49,3,FALSE)='LGE Meters Schedule'!CQ$3,'LGE Meters Schedule'!CP49+BM49-$F49,SUM(CP49,BM49)))</f>
        <v>-49084.072390723581</v>
      </c>
      <c r="CR49" s="6">
        <f>IF(CR$3=$BQ$3,$G49+BN49,IF(VLOOKUP($D49,'LGE Retirements'!$A$4:$C$49,3,FALSE)='LGE Meters Schedule'!CR$3,'LGE Meters Schedule'!CQ49+BN49-$F49,SUM(CQ49,BN49)))</f>
        <v>-49084.072390723581</v>
      </c>
      <c r="CS49" s="6">
        <f>IF(CS$3=$BQ$3,$G49+BO49,IF(VLOOKUP($D49,'LGE Retirements'!$A$4:$C$49,3,FALSE)='LGE Meters Schedule'!CS$3,'LGE Meters Schedule'!CR49+BO49-$F49,SUM(CR49,BO49)))</f>
        <v>-49084.072390723581</v>
      </c>
      <c r="CT49" s="6">
        <f>IF(CT$3=$BQ$3,$G49,IF(VLOOKUP($D49,'LGE Retirements'!$A$4:$C$49,3,FALSE)='LGE Meters Schedule'!CT$3,'LGE Meters Schedule'!CS49-$F49,SUM(CS49)))</f>
        <v>-49084.072390723581</v>
      </c>
      <c r="CU49" s="6">
        <f>IF(CU$3=$BQ$3,$G49,IF(VLOOKUP($D49,'LGE Retirements'!$A$4:$C$49,3,FALSE)='LGE Meters Schedule'!CU$3,'LGE Meters Schedule'!CT49-$F49,SUM(CT49)))</f>
        <v>-49084.072390723581</v>
      </c>
      <c r="CV49" s="6">
        <f>IF(CV$3=$BQ$3,$G49,IF(VLOOKUP($D49,'LGE Retirements'!$A$4:$C$49,3,FALSE)='LGE Meters Schedule'!CV$3,'LGE Meters Schedule'!CU49-$F49,SUM(CU49)))</f>
        <v>-49084.072390723581</v>
      </c>
      <c r="CW49" s="6">
        <f>IF(CW$3=$BQ$3,$G49,IF(VLOOKUP($D49,'LGE Retirements'!$A$4:$C$49,3,FALSE)='LGE Meters Schedule'!CW$3,'LGE Meters Schedule'!CV49-$F49,SUM(CV49)))</f>
        <v>-49084.072390723581</v>
      </c>
      <c r="CX49" s="6">
        <f>IF(CX$3=$BQ$3,$G49,IF(VLOOKUP($D49,'LGE Retirements'!$A$4:$C$49,3,FALSE)='LGE Meters Schedule'!CX$3,'LGE Meters Schedule'!CW49-$F49,SUM(CW49)))</f>
        <v>-49084.072390723581</v>
      </c>
      <c r="CY49" s="6">
        <f>IF(CY$3=$BQ$3,$G49,IF(VLOOKUP($D49,'LGE Retirements'!$A$4:$C$49,3,FALSE)='LGE Meters Schedule'!CY$3,'LGE Meters Schedule'!CX49-$F49,SUM(CX49)))</f>
        <v>-49084.072390723581</v>
      </c>
      <c r="CZ49" s="6">
        <f>IF(CZ$3=$BQ$3,$G49,IF(VLOOKUP($D49,'LGE Retirements'!$A$4:$C$49,3,FALSE)='LGE Meters Schedule'!CZ$3,'LGE Meters Schedule'!CY49-$F49,SUM(CY49)))</f>
        <v>-49084.072390723581</v>
      </c>
      <c r="DA49" s="6">
        <f>IF(DA$3=$BQ$3,$G49,IF(VLOOKUP($D49,'LGE Retirements'!$A$4:$C$49,3,FALSE)='LGE Meters Schedule'!DA$3,'LGE Meters Schedule'!CZ49-$F49,SUM(CZ49)))</f>
        <v>-49084.072390723581</v>
      </c>
      <c r="DB49" s="6">
        <f>IF(DB$3=$BQ$3,$G49,IF(VLOOKUP($D49,'LGE Retirements'!$A$4:$C$49,3,FALSE)='LGE Meters Schedule'!DB$3,'LGE Meters Schedule'!DA49-$F49,SUM(DA49)))</f>
        <v>-49084.072390723581</v>
      </c>
      <c r="DC49" s="6">
        <f>IF(DC$3=$BQ$3,$G49,IF(VLOOKUP($D49,'LGE Retirements'!$A$4:$C$49,3,FALSE)='LGE Meters Schedule'!DC$3,'LGE Meters Schedule'!DB49-$F49,SUM(DB49)))</f>
        <v>-49084.072390723581</v>
      </c>
      <c r="DD49" s="6">
        <f>IF(DD$3=$BQ$3,$G49,IF(VLOOKUP($D49,'LGE Retirements'!$A$4:$C$49,3,FALSE)='LGE Meters Schedule'!DD$3,'LGE Meters Schedule'!DC49-$F49,SUM(DC49)))</f>
        <v>-49084.072390723581</v>
      </c>
      <c r="DE49" s="6">
        <f>IF(DE$3=$BQ$3,$G49,IF(VLOOKUP($D49,'LGE Retirements'!$A$4:$C$49,3,FALSE)='LGE Meters Schedule'!DE$3,'LGE Meters Schedule'!DD49-$F49,SUM(DD49)))</f>
        <v>-49084.072390723581</v>
      </c>
      <c r="DG49" s="8">
        <f t="shared" si="42"/>
        <v>57147.290980405669</v>
      </c>
      <c r="DH49" s="8">
        <f t="shared" si="43"/>
        <v>56724.459480072343</v>
      </c>
      <c r="DI49" s="8">
        <f t="shared" si="44"/>
        <v>56301.627979739016</v>
      </c>
      <c r="DJ49" s="8">
        <f t="shared" si="45"/>
        <v>55878.79647940569</v>
      </c>
      <c r="DK49" s="8">
        <f t="shared" si="46"/>
        <v>55455.964979072363</v>
      </c>
      <c r="DL49" s="8">
        <f t="shared" si="47"/>
        <v>55033.133478739037</v>
      </c>
      <c r="DM49" s="8">
        <f t="shared" si="48"/>
        <v>54610.301978405711</v>
      </c>
      <c r="DN49" s="8">
        <f t="shared" si="49"/>
        <v>54187.470478072384</v>
      </c>
      <c r="DO49" s="8">
        <f t="shared" si="50"/>
        <v>53764.638977739058</v>
      </c>
      <c r="DP49" s="8">
        <f t="shared" si="51"/>
        <v>53341.807477405731</v>
      </c>
      <c r="DQ49" s="8">
        <f t="shared" si="52"/>
        <v>52918.975977072405</v>
      </c>
      <c r="DR49" s="8">
        <f t="shared" si="53"/>
        <v>52515.301915351476</v>
      </c>
      <c r="DS49" s="8">
        <f t="shared" si="54"/>
        <v>52111.627853630547</v>
      </c>
      <c r="DT49" s="8">
        <f t="shared" si="55"/>
        <v>51707.953791909618</v>
      </c>
      <c r="DU49" s="8">
        <f t="shared" si="56"/>
        <v>51304.279730188689</v>
      </c>
      <c r="DV49" s="8">
        <f t="shared" si="57"/>
        <v>50900.605668467761</v>
      </c>
      <c r="DW49" s="8">
        <f t="shared" si="58"/>
        <v>50496.931606746832</v>
      </c>
      <c r="DX49" s="8">
        <f t="shared" si="59"/>
        <v>50093.257545025903</v>
      </c>
      <c r="DY49" s="8">
        <f t="shared" si="60"/>
        <v>49689.583483304974</v>
      </c>
      <c r="DZ49" s="8">
        <f t="shared" si="61"/>
        <v>49285.909421584045</v>
      </c>
      <c r="EA49" s="8">
        <f t="shared" si="62"/>
        <v>49084.072390723581</v>
      </c>
      <c r="EB49" s="8">
        <f t="shared" si="63"/>
        <v>49084.072390723581</v>
      </c>
      <c r="EC49" s="8">
        <f t="shared" si="64"/>
        <v>49084.072390723581</v>
      </c>
      <c r="ED49" s="8">
        <f t="shared" si="65"/>
        <v>49084.072390723581</v>
      </c>
      <c r="EE49" s="8">
        <f t="shared" si="66"/>
        <v>49084.072390723581</v>
      </c>
      <c r="EF49" s="8">
        <f t="shared" si="67"/>
        <v>49084.072390723581</v>
      </c>
      <c r="EG49" s="8">
        <f t="shared" si="68"/>
        <v>49084.072390723581</v>
      </c>
      <c r="EH49" s="8">
        <f t="shared" si="69"/>
        <v>49084.072390723581</v>
      </c>
      <c r="EI49" s="8">
        <f t="shared" si="70"/>
        <v>49084.072390723581</v>
      </c>
      <c r="EJ49" s="8">
        <f t="shared" si="30"/>
        <v>49084.072390723581</v>
      </c>
      <c r="EK49" s="8">
        <f t="shared" si="31"/>
        <v>49084.072390723581</v>
      </c>
      <c r="EL49" s="8">
        <f t="shared" si="32"/>
        <v>49084.072390723581</v>
      </c>
      <c r="EM49" s="8">
        <f t="shared" si="33"/>
        <v>49084.072390723581</v>
      </c>
      <c r="EN49" s="8">
        <f t="shared" si="34"/>
        <v>49084.072390723581</v>
      </c>
      <c r="EO49" s="8">
        <f t="shared" si="35"/>
        <v>49084.072390723581</v>
      </c>
      <c r="EP49" s="8">
        <f t="shared" si="36"/>
        <v>49084.072390723581</v>
      </c>
      <c r="EQ49" s="8">
        <f t="shared" si="37"/>
        <v>49084.072390723581</v>
      </c>
      <c r="ER49" s="8">
        <f t="shared" si="38"/>
        <v>49084.072390723581</v>
      </c>
      <c r="ES49" s="8">
        <f t="shared" si="39"/>
        <v>49084.072390723581</v>
      </c>
      <c r="ET49" s="8">
        <f t="shared" si="40"/>
        <v>49084.072390723581</v>
      </c>
      <c r="EU49" s="8">
        <f t="shared" si="41"/>
        <v>49084.072390723581</v>
      </c>
    </row>
    <row r="50" spans="1:151" x14ac:dyDescent="0.25">
      <c r="A50" s="4" t="s">
        <v>33</v>
      </c>
      <c r="B50" s="4" t="s">
        <v>2</v>
      </c>
      <c r="C50" s="4" t="s">
        <v>4</v>
      </c>
      <c r="D50" s="7">
        <v>1996</v>
      </c>
      <c r="E50" s="24">
        <f>IFERROR(VLOOKUP(D50,'LGE Retirements'!$A$4:$C$49,3,FALSE),"N/A")</f>
        <v>43221</v>
      </c>
      <c r="F50" s="5">
        <v>860307.79</v>
      </c>
      <c r="G50" s="5">
        <v>553704.77006367396</v>
      </c>
      <c r="H50" s="5"/>
      <c r="I50" s="6">
        <f>IF(I$3=$I$3,F50,IF(VLOOKUP($D50,'LGE Retirements'!$A$4:$C$49,3,FALSE)='LGE Meters Schedule'!I$3,'LGE Meters Schedule'!G50-'LGE Meters Schedule'!$F50,G50))</f>
        <v>860307.79</v>
      </c>
      <c r="J50" s="6">
        <f>IF(J$3=$I$3,G50,IF(VLOOKUP($D50,'LGE Retirements'!$A$4:$C$49,3,FALSE)='LGE Meters Schedule'!J$3,'LGE Meters Schedule'!I50-'LGE Meters Schedule'!$F50,I50))</f>
        <v>860307.79</v>
      </c>
      <c r="K50" s="6">
        <f>IF(K$3=$I$3,I50,IF(VLOOKUP($D50,'LGE Retirements'!$A$4:$C$49,3,FALSE)='LGE Meters Schedule'!K$3,'LGE Meters Schedule'!J50-'LGE Meters Schedule'!$F50,J50))</f>
        <v>860307.79</v>
      </c>
      <c r="L50" s="6">
        <f>IF(L$3=$I$3,J50,IF(VLOOKUP($D50,'LGE Retirements'!$A$4:$C$49,3,FALSE)='LGE Meters Schedule'!L$3,'LGE Meters Schedule'!K50-'LGE Meters Schedule'!$F50,K50))</f>
        <v>860307.79</v>
      </c>
      <c r="M50" s="6">
        <f>IF(M$3=$I$3,K50,IF(VLOOKUP($D50,'LGE Retirements'!$A$4:$C$49,3,FALSE)='LGE Meters Schedule'!M$3,'LGE Meters Schedule'!L50-'LGE Meters Schedule'!$F50,L50))</f>
        <v>860307.79</v>
      </c>
      <c r="N50" s="6">
        <f>IF(N$3=$I$3,L50,IF(VLOOKUP($D50,'LGE Retirements'!$A$4:$C$49,3,FALSE)='LGE Meters Schedule'!N$3,'LGE Meters Schedule'!M50-'LGE Meters Schedule'!$F50,M50))</f>
        <v>860307.79</v>
      </c>
      <c r="O50" s="6">
        <f>IF(O$3=$I$3,M50,IF(VLOOKUP($D50,'LGE Retirements'!$A$4:$C$49,3,FALSE)='LGE Meters Schedule'!O$3,'LGE Meters Schedule'!N50-'LGE Meters Schedule'!$F50,N50))</f>
        <v>860307.79</v>
      </c>
      <c r="P50" s="6">
        <f>IF(P$3=$I$3,N50,IF(VLOOKUP($D50,'LGE Retirements'!$A$4:$C$49,3,FALSE)='LGE Meters Schedule'!P$3,'LGE Meters Schedule'!O50-'LGE Meters Schedule'!$F50,O50))</f>
        <v>860307.79</v>
      </c>
      <c r="Q50" s="6">
        <f>IF(Q$3=$I$3,O50,IF(VLOOKUP($D50,'LGE Retirements'!$A$4:$C$49,3,FALSE)='LGE Meters Schedule'!Q$3,'LGE Meters Schedule'!P50-'LGE Meters Schedule'!$F50,P50))</f>
        <v>860307.79</v>
      </c>
      <c r="R50" s="6">
        <f>IF(R$3=$I$3,P50,IF(VLOOKUP($D50,'LGE Retirements'!$A$4:$C$49,3,FALSE)='LGE Meters Schedule'!R$3,'LGE Meters Schedule'!Q50-'LGE Meters Schedule'!$F50,Q50))</f>
        <v>860307.79</v>
      </c>
      <c r="S50" s="6">
        <f>IF(S$3=$I$3,Q50,IF(VLOOKUP($D50,'LGE Retirements'!$A$4:$C$49,3,FALSE)='LGE Meters Schedule'!S$3,'LGE Meters Schedule'!R50-'LGE Meters Schedule'!$F50,R50))</f>
        <v>860307.79</v>
      </c>
      <c r="T50" s="6">
        <f>IF(T$3=$I$3,R50,IF(VLOOKUP($D50,'LGE Retirements'!$A$4:$C$49,3,FALSE)='LGE Meters Schedule'!T$3,'LGE Meters Schedule'!S50-'LGE Meters Schedule'!$F50,S50))</f>
        <v>860307.79</v>
      </c>
      <c r="U50" s="6">
        <f>IF(U$3=$I$3,S50,IF(VLOOKUP($D50,'LGE Retirements'!$A$4:$C$49,3,FALSE)='LGE Meters Schedule'!U$3,'LGE Meters Schedule'!T50-'LGE Meters Schedule'!$F50,T50))</f>
        <v>860307.79</v>
      </c>
      <c r="V50" s="6">
        <f>IF(V$3=$I$3,T50,IF(VLOOKUP($D50,'LGE Retirements'!$A$4:$C$49,3,FALSE)='LGE Meters Schedule'!V$3,'LGE Meters Schedule'!U50-'LGE Meters Schedule'!$F50,U50))</f>
        <v>860307.79</v>
      </c>
      <c r="W50" s="6">
        <f>IF(W$3=$I$3,U50,IF(VLOOKUP($D50,'LGE Retirements'!$A$4:$C$49,3,FALSE)='LGE Meters Schedule'!W$3,'LGE Meters Schedule'!V50-'LGE Meters Schedule'!$F50,V50))</f>
        <v>860307.79</v>
      </c>
      <c r="X50" s="6">
        <f>IF(X$3=$I$3,V50,IF(VLOOKUP($D50,'LGE Retirements'!$A$4:$C$49,3,FALSE)='LGE Meters Schedule'!X$3,'LGE Meters Schedule'!W50-'LGE Meters Schedule'!$F50,W50))</f>
        <v>860307.79</v>
      </c>
      <c r="Y50" s="6">
        <f>IF(Y$3=$I$3,W50,IF(VLOOKUP($D50,'LGE Retirements'!$A$4:$C$49,3,FALSE)='LGE Meters Schedule'!Y$3,'LGE Meters Schedule'!X50-'LGE Meters Schedule'!$F50,X50))</f>
        <v>860307.79</v>
      </c>
      <c r="Z50" s="6">
        <f>IF(Z$3=$I$3,X50,IF(VLOOKUP($D50,'LGE Retirements'!$A$4:$C$49,3,FALSE)='LGE Meters Schedule'!Z$3,'LGE Meters Schedule'!Y50-'LGE Meters Schedule'!$F50,Y50))</f>
        <v>860307.79</v>
      </c>
      <c r="AA50" s="6">
        <f>IF(AA$3=$I$3,Y50,IF(VLOOKUP($D50,'LGE Retirements'!$A$4:$C$49,3,FALSE)='LGE Meters Schedule'!AA$3,'LGE Meters Schedule'!Z50-'LGE Meters Schedule'!$F50,Z50))</f>
        <v>860307.79</v>
      </c>
      <c r="AB50" s="6">
        <f>IF(AB$3=$I$3,Z50,IF(VLOOKUP($D50,'LGE Retirements'!$A$4:$C$49,3,FALSE)='LGE Meters Schedule'!AB$3,'LGE Meters Schedule'!AA50-'LGE Meters Schedule'!$F50,AA50))</f>
        <v>860307.79</v>
      </c>
      <c r="AC50" s="6">
        <f>IF(AC$3=$I$3,AA50,IF(VLOOKUP($D50,'LGE Retirements'!$A$4:$C$49,3,FALSE)='LGE Meters Schedule'!AC$3,'LGE Meters Schedule'!AB50-'LGE Meters Schedule'!$F50,AB50))</f>
        <v>860307.79</v>
      </c>
      <c r="AD50" s="6">
        <f>IF(AD$3=$I$3,AB50,IF(VLOOKUP($D50,'LGE Retirements'!$A$4:$C$49,3,FALSE)='LGE Meters Schedule'!AD$3,'LGE Meters Schedule'!AC50-'LGE Meters Schedule'!$F50,AC50))</f>
        <v>0</v>
      </c>
      <c r="AE50" s="6">
        <f>IF(AE$3=$I$3,AC50,IF(VLOOKUP($D50,'LGE Retirements'!$A$4:$C$49,3,FALSE)='LGE Meters Schedule'!AE$3,'LGE Meters Schedule'!AD50-'LGE Meters Schedule'!$F50,AD50))</f>
        <v>0</v>
      </c>
      <c r="AF50" s="6">
        <f>IF(AF$3=$I$3,AD50,IF(VLOOKUP($D50,'LGE Retirements'!$A$4:$C$49,3,FALSE)='LGE Meters Schedule'!AF$3,'LGE Meters Schedule'!AE50-'LGE Meters Schedule'!$F50,AE50))</f>
        <v>0</v>
      </c>
      <c r="AG50" s="6">
        <f>IF(AG$3=$I$3,AE50,IF(VLOOKUP($D50,'LGE Retirements'!$A$4:$C$49,3,FALSE)='LGE Meters Schedule'!AG$3,'LGE Meters Schedule'!AF50-'LGE Meters Schedule'!$F50,AF50))</f>
        <v>0</v>
      </c>
      <c r="AH50" s="6">
        <f>IF(AH$3=$I$3,AF50,IF(VLOOKUP($D50,'LGE Retirements'!$A$4:$C$49,3,FALSE)='LGE Meters Schedule'!AH$3,'LGE Meters Schedule'!AG50-'LGE Meters Schedule'!$F50,AG50))</f>
        <v>0</v>
      </c>
      <c r="AI50" s="6">
        <f>IF(AI$3=$I$3,AG50,IF(VLOOKUP($D50,'LGE Retirements'!$A$4:$C$49,3,FALSE)='LGE Meters Schedule'!AI$3,'LGE Meters Schedule'!AH50-'LGE Meters Schedule'!$F50,AH50))</f>
        <v>0</v>
      </c>
      <c r="AJ50" s="6">
        <f>IF(AJ$3=$I$3,AH50,IF(VLOOKUP($D50,'LGE Retirements'!$A$4:$C$49,3,FALSE)='LGE Meters Schedule'!AJ$3,'LGE Meters Schedule'!AI50-'LGE Meters Schedule'!$F50,AI50))</f>
        <v>0</v>
      </c>
      <c r="AK50" s="6">
        <f>IF(AK$3=$I$3,AI50,IF(VLOOKUP($D50,'LGE Retirements'!$A$4:$C$49,3,FALSE)='LGE Meters Schedule'!AK$3,'LGE Meters Schedule'!AJ50-'LGE Meters Schedule'!$F50,AJ50))</f>
        <v>0</v>
      </c>
      <c r="AL50" s="6"/>
      <c r="AM50" s="21">
        <f>IF(AM$3&lt;'Depr. Rate'!$B$1,('Depr. Rate'!$B$3*'LGE Meters Schedule'!I50)/12,IF(I50=0,H50/2*'Depr. Rate'!$C$3/12,('Depr. Rate'!$C$3*'LGE Meters Schedule'!I50)/12))</f>
        <v>2093.4156223333334</v>
      </c>
      <c r="AN50" s="21">
        <f>IF(AN$3&lt;'Depr. Rate'!$B$1,('Depr. Rate'!$B$3*'LGE Meters Schedule'!J50)/12,IF(J50=0,I50/2*'Depr. Rate'!$C$3/12,('Depr. Rate'!$C$3*'LGE Meters Schedule'!J50)/12))</f>
        <v>2093.4156223333334</v>
      </c>
      <c r="AO50" s="21">
        <f>IF(AO$3&lt;'Depr. Rate'!$B$1,('Depr. Rate'!$B$3*'LGE Meters Schedule'!K50)/12,IF(K50=0,J50/2*'Depr. Rate'!$C$3/12,('Depr. Rate'!$C$3*'LGE Meters Schedule'!K50)/12))</f>
        <v>2093.4156223333334</v>
      </c>
      <c r="AP50" s="21">
        <f>IF(AP$3&lt;'Depr. Rate'!$B$1,('Depr. Rate'!$B$3*'LGE Meters Schedule'!L50)/12,IF(L50=0,K50/2*'Depr. Rate'!$C$3/12,('Depr. Rate'!$C$3*'LGE Meters Schedule'!L50)/12))</f>
        <v>2093.4156223333334</v>
      </c>
      <c r="AQ50" s="21">
        <f>IF(AQ$3&lt;'Depr. Rate'!$B$1,('Depr. Rate'!$B$3*'LGE Meters Schedule'!M50)/12,IF(M50=0,L50/2*'Depr. Rate'!$C$3/12,('Depr. Rate'!$C$3*'LGE Meters Schedule'!M50)/12))</f>
        <v>2093.4156223333334</v>
      </c>
      <c r="AR50" s="21">
        <f>IF(AR$3&lt;'Depr. Rate'!$B$1,('Depr. Rate'!$B$3*'LGE Meters Schedule'!N50)/12,IF(N50=0,M50/2*'Depr. Rate'!$C$3/12,('Depr. Rate'!$C$3*'LGE Meters Schedule'!N50)/12))</f>
        <v>2093.4156223333334</v>
      </c>
      <c r="AS50" s="21">
        <f>IF(AS$3&lt;'Depr. Rate'!$B$1,('Depr. Rate'!$B$3*'LGE Meters Schedule'!O50)/12,IF(O50=0,N50/2*'Depr. Rate'!$C$3/12,('Depr. Rate'!$C$3*'LGE Meters Schedule'!O50)/12))</f>
        <v>2093.4156223333334</v>
      </c>
      <c r="AT50" s="21">
        <f>IF(AT$3&lt;'Depr. Rate'!$B$1,('Depr. Rate'!$B$3*'LGE Meters Schedule'!P50)/12,IF(P50=0,O50/2*'Depr. Rate'!$C$3/12,('Depr. Rate'!$C$3*'LGE Meters Schedule'!P50)/12))</f>
        <v>2093.4156223333334</v>
      </c>
      <c r="AU50" s="21">
        <f>IF(AU$3&lt;'Depr. Rate'!$B$1,('Depr. Rate'!$B$3*'LGE Meters Schedule'!Q50)/12,IF(Q50=0,P50/2*'Depr. Rate'!$C$3/12,('Depr. Rate'!$C$3*'LGE Meters Schedule'!Q50)/12))</f>
        <v>2093.4156223333334</v>
      </c>
      <c r="AV50" s="21">
        <f>IF(AV$3&lt;'Depr. Rate'!$B$1,('Depr. Rate'!$B$3*'LGE Meters Schedule'!R50)/12,IF(R50=0,Q50/2*'Depr. Rate'!$C$3/12,('Depr. Rate'!$C$3*'LGE Meters Schedule'!R50)/12))</f>
        <v>2093.4156223333334</v>
      </c>
      <c r="AW50" s="21">
        <f>IF(AW$3&lt;'Depr. Rate'!$B$1,('Depr. Rate'!$B$3*'LGE Meters Schedule'!S50)/12,IF(S50=0,R50/2*'Depr. Rate'!$C$3/12,('Depr. Rate'!$C$3*'LGE Meters Schedule'!S50)/12))</f>
        <v>2093.4156223333334</v>
      </c>
      <c r="AX50" s="21">
        <f>IF(AX$3&lt;'Depr. Rate'!$B$1,('Depr. Rate'!$B$3*'LGE Meters Schedule'!T50)/12,IF(T50=0,S50/2*'Depr. Rate'!$C$3/12,('Depr. Rate'!$C$3*'LGE Meters Schedule'!T50)/12))</f>
        <v>1998.5681919893429</v>
      </c>
      <c r="AY50" s="21">
        <f>IF(AY$3&lt;'Depr. Rate'!$B$1,('Depr. Rate'!$B$3*'LGE Meters Schedule'!U50)/12,IF(U50=0,T50/2*'Depr. Rate'!$C$3/12,('Depr. Rate'!$C$3*'LGE Meters Schedule'!U50)/12))</f>
        <v>1998.5681919893429</v>
      </c>
      <c r="AZ50" s="21">
        <f>IF(AZ$3&lt;'Depr. Rate'!$B$1,('Depr. Rate'!$B$3*'LGE Meters Schedule'!V50)/12,IF(V50=0,U50/2*'Depr. Rate'!$C$3/12,('Depr. Rate'!$C$3*'LGE Meters Schedule'!V50)/12))</f>
        <v>1998.5681919893429</v>
      </c>
      <c r="BA50" s="21">
        <f>IF(BA$3&lt;'Depr. Rate'!$B$1,('Depr. Rate'!$B$3*'LGE Meters Schedule'!W50)/12,IF(W50=0,V50/2*'Depr. Rate'!$C$3/12,('Depr. Rate'!$C$3*'LGE Meters Schedule'!W50)/12))</f>
        <v>1998.5681919893429</v>
      </c>
      <c r="BB50" s="21">
        <f>IF(BB$3&lt;'Depr. Rate'!$B$1,('Depr. Rate'!$B$3*'LGE Meters Schedule'!X50)/12,IF(X50=0,W50/2*'Depr. Rate'!$C$3/12,('Depr. Rate'!$C$3*'LGE Meters Schedule'!X50)/12))</f>
        <v>1998.5681919893429</v>
      </c>
      <c r="BC50" s="21">
        <f>IF(BC$3&lt;'Depr. Rate'!$B$1,('Depr. Rate'!$B$3*'LGE Meters Schedule'!Y50)/12,IF(Y50=0,X50/2*'Depr. Rate'!$C$3/12,('Depr. Rate'!$C$3*'LGE Meters Schedule'!Y50)/12))</f>
        <v>1998.5681919893429</v>
      </c>
      <c r="BD50" s="21">
        <f>IF(BD$3&lt;'Depr. Rate'!$B$1,('Depr. Rate'!$B$3*'LGE Meters Schedule'!Z50)/12,IF(Z50=0,Y50/2*'Depr. Rate'!$C$3/12,('Depr. Rate'!$C$3*'LGE Meters Schedule'!Z50)/12))</f>
        <v>1998.5681919893429</v>
      </c>
      <c r="BE50" s="21">
        <f>IF(BE$3&lt;'Depr. Rate'!$B$1,('Depr. Rate'!$B$3*'LGE Meters Schedule'!AA50)/12,IF(AA50=0,Z50/2*'Depr. Rate'!$C$3/12,('Depr. Rate'!$C$3*'LGE Meters Schedule'!AA50)/12))</f>
        <v>1998.5681919893429</v>
      </c>
      <c r="BF50" s="21">
        <f>IF(BF$3&lt;'Depr. Rate'!$B$1,('Depr. Rate'!$B$3*'LGE Meters Schedule'!AB50)/12,IF(AB50=0,AA50/2*'Depr. Rate'!$C$3/12,('Depr. Rate'!$C$3*'LGE Meters Schedule'!AB50)/12))</f>
        <v>1998.5681919893429</v>
      </c>
      <c r="BG50" s="21">
        <f>IF(BG$3&lt;'Depr. Rate'!$B$1,('Depr. Rate'!$B$3*'LGE Meters Schedule'!AC50)/12,IF(AC50=0,AB50/2*'Depr. Rate'!$C$3/12,('Depr. Rate'!$C$3*'LGE Meters Schedule'!AC50)/12))</f>
        <v>1998.5681919893429</v>
      </c>
      <c r="BH50" s="21">
        <f>IF(BH$3&lt;'Depr. Rate'!$B$1,('Depr. Rate'!$B$3*'LGE Meters Schedule'!AD50)/12,IF(AD50=0,AC50/2*'Depr. Rate'!$C$3/12,('Depr. Rate'!$C$3*'LGE Meters Schedule'!AD50)/12))</f>
        <v>999.28409599467147</v>
      </c>
      <c r="BI50" s="21">
        <f>IF(BI$3&lt;'Depr. Rate'!$B$1,('Depr. Rate'!$B$3*'LGE Meters Schedule'!AE50)/12,IF(AE50=0,AD50/2*'Depr. Rate'!$C$3/12,('Depr. Rate'!$C$3*'LGE Meters Schedule'!AE50)/12))</f>
        <v>0</v>
      </c>
      <c r="BJ50" s="21">
        <f>IF(BJ$3&lt;'Depr. Rate'!$B$1,('Depr. Rate'!$B$3*'LGE Meters Schedule'!AF50)/12,IF(AF50=0,AE50/2*'Depr. Rate'!$C$3/12,('Depr. Rate'!$C$3*'LGE Meters Schedule'!AF50)/12))</f>
        <v>0</v>
      </c>
      <c r="BK50" s="21">
        <f>IF(BK$3&lt;'Depr. Rate'!$B$1,('Depr. Rate'!$B$3*'LGE Meters Schedule'!AG50)/12,IF(AG50=0,AF50/2*'Depr. Rate'!$C$3/12,('Depr. Rate'!$C$3*'LGE Meters Schedule'!AG50)/12))</f>
        <v>0</v>
      </c>
      <c r="BL50" s="21">
        <f>IF(BL$3&lt;'Depr. Rate'!$B$1,('Depr. Rate'!$B$3*'LGE Meters Schedule'!AH50)/12,IF(AH50=0,AG50/2*'Depr. Rate'!$C$3/12,('Depr. Rate'!$C$3*'LGE Meters Schedule'!AH50)/12))</f>
        <v>0</v>
      </c>
      <c r="BM50" s="21">
        <f>IF(BM$3&lt;'Depr. Rate'!$B$1,('Depr. Rate'!$B$3*'LGE Meters Schedule'!AI50)/12,IF(AI50=0,AH50/2*'Depr. Rate'!$C$3/12,('Depr. Rate'!$C$3*'LGE Meters Schedule'!AI50)/12))</f>
        <v>0</v>
      </c>
      <c r="BN50" s="21">
        <f>IF(BN$3&lt;'Depr. Rate'!$B$1,('Depr. Rate'!$B$3*'LGE Meters Schedule'!AJ50)/12,IF(AJ50=0,AI50/2*'Depr. Rate'!$C$3/12,('Depr. Rate'!$C$3*'LGE Meters Schedule'!AJ50)/12))</f>
        <v>0</v>
      </c>
      <c r="BO50" s="21">
        <f>IF(BO$3&lt;'Depr. Rate'!$B$1,('Depr. Rate'!$B$3*'LGE Meters Schedule'!AK50)/12,IF(AK50=0,AJ50/2*'Depr. Rate'!$C$3/12,('Depr. Rate'!$C$3*'LGE Meters Schedule'!AK50)/12))</f>
        <v>0</v>
      </c>
      <c r="BQ50" s="6">
        <f>IF(BQ$3=$BQ$3,$G50+AM50,IF(VLOOKUP($D50,'LGE Retirements'!$A$4:$C$49,3,FALSE)='LGE Meters Schedule'!BQ$3,'LGE Meters Schedule'!BP50+AM50-$F50,SUM(BP50,AM50)))</f>
        <v>555798.18568600726</v>
      </c>
      <c r="BR50" s="6">
        <f>IF(BR$3=$BQ$3,$G50+AN50,IF(VLOOKUP($D50,'LGE Retirements'!$A$4:$C$49,3,FALSE)='LGE Meters Schedule'!BR$3,'LGE Meters Schedule'!BQ50+AN50-$F50,SUM(BQ50,AN50)))</f>
        <v>557891.60130834056</v>
      </c>
      <c r="BS50" s="6">
        <f>IF(BS$3=$BQ$3,$G50+AO50,IF(VLOOKUP($D50,'LGE Retirements'!$A$4:$C$49,3,FALSE)='LGE Meters Schedule'!BS$3,'LGE Meters Schedule'!BR50+AO50-$F50,SUM(BR50,AO50)))</f>
        <v>559985.01693067385</v>
      </c>
      <c r="BT50" s="6">
        <f>IF(BT$3=$BQ$3,$G50+AP50,IF(VLOOKUP($D50,'LGE Retirements'!$A$4:$C$49,3,FALSE)='LGE Meters Schedule'!BT$3,'LGE Meters Schedule'!BS50+AP50-$F50,SUM(BS50,AP50)))</f>
        <v>562078.43255300715</v>
      </c>
      <c r="BU50" s="6">
        <f>IF(BU$3=$BQ$3,$G50+AQ50,IF(VLOOKUP($D50,'LGE Retirements'!$A$4:$C$49,3,FALSE)='LGE Meters Schedule'!BU$3,'LGE Meters Schedule'!BT50+AQ50-$F50,SUM(BT50,AQ50)))</f>
        <v>564171.84817534045</v>
      </c>
      <c r="BV50" s="6">
        <f>IF(BV$3=$BQ$3,$G50+AR50,IF(VLOOKUP($D50,'LGE Retirements'!$A$4:$C$49,3,FALSE)='LGE Meters Schedule'!BV$3,'LGE Meters Schedule'!BU50+AR50-$F50,SUM(BU50,AR50)))</f>
        <v>566265.26379767375</v>
      </c>
      <c r="BW50" s="6">
        <f>IF(BW$3=$BQ$3,$G50+AS50,IF(VLOOKUP($D50,'LGE Retirements'!$A$4:$C$49,3,FALSE)='LGE Meters Schedule'!BW$3,'LGE Meters Schedule'!BV50+AS50-$F50,SUM(BV50,AS50)))</f>
        <v>568358.67942000704</v>
      </c>
      <c r="BX50" s="6">
        <f>IF(BX$3=$BQ$3,$G50+AT50,IF(VLOOKUP($D50,'LGE Retirements'!$A$4:$C$49,3,FALSE)='LGE Meters Schedule'!BX$3,'LGE Meters Schedule'!BW50+AT50-$F50,SUM(BW50,AT50)))</f>
        <v>570452.09504234034</v>
      </c>
      <c r="BY50" s="6">
        <f>IF(BY$3=$BQ$3,$G50+AU50,IF(VLOOKUP($D50,'LGE Retirements'!$A$4:$C$49,3,FALSE)='LGE Meters Schedule'!BY$3,'LGE Meters Schedule'!BX50+AU50-$F50,SUM(BX50,AU50)))</f>
        <v>572545.51066467364</v>
      </c>
      <c r="BZ50" s="6">
        <f>IF(BZ$3=$BQ$3,$G50+AV50,IF(VLOOKUP($D50,'LGE Retirements'!$A$4:$C$49,3,FALSE)='LGE Meters Schedule'!BZ$3,'LGE Meters Schedule'!BY50+AV50-$F50,SUM(BY50,AV50)))</f>
        <v>574638.92628700694</v>
      </c>
      <c r="CA50" s="6">
        <f>IF(CA$3=$BQ$3,$G50+AW50,IF(VLOOKUP($D50,'LGE Retirements'!$A$4:$C$49,3,FALSE)='LGE Meters Schedule'!CA$3,'LGE Meters Schedule'!BZ50+AW50-$F50,SUM(BZ50,AW50)))</f>
        <v>576732.34190934023</v>
      </c>
      <c r="CB50" s="6">
        <f>IF(CB$3=$BQ$3,$G50+AX50,IF(VLOOKUP($D50,'LGE Retirements'!$A$4:$C$49,3,FALSE)='LGE Meters Schedule'!CB$3,'LGE Meters Schedule'!CA50+AX50-$F50,SUM(CA50,AX50)))</f>
        <v>578730.91010132956</v>
      </c>
      <c r="CC50" s="6">
        <f>IF(CC$3=$BQ$3,$G50+AY50,IF(VLOOKUP($D50,'LGE Retirements'!$A$4:$C$49,3,FALSE)='LGE Meters Schedule'!CC$3,'LGE Meters Schedule'!CB50+AY50-$F50,SUM(CB50,AY50)))</f>
        <v>580729.47829331888</v>
      </c>
      <c r="CD50" s="6">
        <f>IF(CD$3=$BQ$3,$G50+AZ50,IF(VLOOKUP($D50,'LGE Retirements'!$A$4:$C$49,3,FALSE)='LGE Meters Schedule'!CD$3,'LGE Meters Schedule'!CC50+AZ50-$F50,SUM(CC50,AZ50)))</f>
        <v>582728.04648530821</v>
      </c>
      <c r="CE50" s="6">
        <f>IF(CE$3=$BQ$3,$G50+BA50,IF(VLOOKUP($D50,'LGE Retirements'!$A$4:$C$49,3,FALSE)='LGE Meters Schedule'!CE$3,'LGE Meters Schedule'!CD50+BA50-$F50,SUM(CD50,BA50)))</f>
        <v>584726.61467729753</v>
      </c>
      <c r="CF50" s="6">
        <f>IF(CF$3=$BQ$3,$G50+BB50,IF(VLOOKUP($D50,'LGE Retirements'!$A$4:$C$49,3,FALSE)='LGE Meters Schedule'!CF$3,'LGE Meters Schedule'!CE50+BB50-$F50,SUM(CE50,BB50)))</f>
        <v>586725.18286928686</v>
      </c>
      <c r="CG50" s="6">
        <f>IF(CG$3=$BQ$3,$G50+BC50,IF(VLOOKUP($D50,'LGE Retirements'!$A$4:$C$49,3,FALSE)='LGE Meters Schedule'!CG$3,'LGE Meters Schedule'!CF50+BC50-$F50,SUM(CF50,BC50)))</f>
        <v>588723.75106127618</v>
      </c>
      <c r="CH50" s="6">
        <f>IF(CH$3=$BQ$3,$G50+BD50,IF(VLOOKUP($D50,'LGE Retirements'!$A$4:$C$49,3,FALSE)='LGE Meters Schedule'!CH$3,'LGE Meters Schedule'!CG50+BD50-$F50,SUM(CG50,BD50)))</f>
        <v>590722.31925326551</v>
      </c>
      <c r="CI50" s="6">
        <f>IF(CI$3=$BQ$3,$G50+BE50,IF(VLOOKUP($D50,'LGE Retirements'!$A$4:$C$49,3,FALSE)='LGE Meters Schedule'!CI$3,'LGE Meters Schedule'!CH50+BE50-$F50,SUM(CH50,BE50)))</f>
        <v>592720.88744525483</v>
      </c>
      <c r="CJ50" s="6">
        <f>IF(CJ$3=$BQ$3,$G50+BF50,IF(VLOOKUP($D50,'LGE Retirements'!$A$4:$C$49,3,FALSE)='LGE Meters Schedule'!CJ$3,'LGE Meters Schedule'!CI50+BF50-$F50,SUM(CI50,BF50)))</f>
        <v>594719.45563724416</v>
      </c>
      <c r="CK50" s="6">
        <f>IF(CK$3=$BQ$3,$G50+BG50,IF(VLOOKUP($D50,'LGE Retirements'!$A$4:$C$49,3,FALSE)='LGE Meters Schedule'!CK$3,'LGE Meters Schedule'!CJ50+BG50-$F50,SUM(CJ50,BG50)))</f>
        <v>596718.02382923348</v>
      </c>
      <c r="CL50" s="6">
        <f>IF(CL$3=$BQ$3,$G50+BH50,IF(VLOOKUP($D50,'LGE Retirements'!$A$4:$C$49,3,FALSE)='LGE Meters Schedule'!CL$3,'LGE Meters Schedule'!CK50+BH50-$F50,SUM(CK50,BH50)))</f>
        <v>-262590.48207477189</v>
      </c>
      <c r="CM50" s="6">
        <f>IF(CM$3=$BQ$3,$G50+BI50,IF(VLOOKUP($D50,'LGE Retirements'!$A$4:$C$49,3,FALSE)='LGE Meters Schedule'!CM$3,'LGE Meters Schedule'!CL50+BI50-$F50,SUM(CL50,BI50)))</f>
        <v>-262590.48207477189</v>
      </c>
      <c r="CN50" s="6">
        <f>IF(CN$3=$BQ$3,$G50+BJ50,IF(VLOOKUP($D50,'LGE Retirements'!$A$4:$C$49,3,FALSE)='LGE Meters Schedule'!CN$3,'LGE Meters Schedule'!CM50+BJ50-$F50,SUM(CM50,BJ50)))</f>
        <v>-262590.48207477189</v>
      </c>
      <c r="CO50" s="6">
        <f>IF(CO$3=$BQ$3,$G50+BK50,IF(VLOOKUP($D50,'LGE Retirements'!$A$4:$C$49,3,FALSE)='LGE Meters Schedule'!CO$3,'LGE Meters Schedule'!CN50+BK50-$F50,SUM(CN50,BK50)))</f>
        <v>-262590.48207477189</v>
      </c>
      <c r="CP50" s="6">
        <f>IF(CP$3=$BQ$3,$G50+BL50,IF(VLOOKUP($D50,'LGE Retirements'!$A$4:$C$49,3,FALSE)='LGE Meters Schedule'!CP$3,'LGE Meters Schedule'!CO50+BL50-$F50,SUM(CO50,BL50)))</f>
        <v>-262590.48207477189</v>
      </c>
      <c r="CQ50" s="6">
        <f>IF(CQ$3=$BQ$3,$G50+BM50,IF(VLOOKUP($D50,'LGE Retirements'!$A$4:$C$49,3,FALSE)='LGE Meters Schedule'!CQ$3,'LGE Meters Schedule'!CP50+BM50-$F50,SUM(CP50,BM50)))</f>
        <v>-262590.48207477189</v>
      </c>
      <c r="CR50" s="6">
        <f>IF(CR$3=$BQ$3,$G50+BN50,IF(VLOOKUP($D50,'LGE Retirements'!$A$4:$C$49,3,FALSE)='LGE Meters Schedule'!CR$3,'LGE Meters Schedule'!CQ50+BN50-$F50,SUM(CQ50,BN50)))</f>
        <v>-262590.48207477189</v>
      </c>
      <c r="CS50" s="6">
        <f>IF(CS$3=$BQ$3,$G50+BO50,IF(VLOOKUP($D50,'LGE Retirements'!$A$4:$C$49,3,FALSE)='LGE Meters Schedule'!CS$3,'LGE Meters Schedule'!CR50+BO50-$F50,SUM(CR50,BO50)))</f>
        <v>-262590.48207477189</v>
      </c>
      <c r="CT50" s="6">
        <f>IF(CT$3=$BQ$3,$G50,IF(VLOOKUP($D50,'LGE Retirements'!$A$4:$C$49,3,FALSE)='LGE Meters Schedule'!CT$3,'LGE Meters Schedule'!CS50-$F50,SUM(CS50)))</f>
        <v>-262590.48207477189</v>
      </c>
      <c r="CU50" s="6">
        <f>IF(CU$3=$BQ$3,$G50,IF(VLOOKUP($D50,'LGE Retirements'!$A$4:$C$49,3,FALSE)='LGE Meters Schedule'!CU$3,'LGE Meters Schedule'!CT50-$F50,SUM(CT50)))</f>
        <v>-262590.48207477189</v>
      </c>
      <c r="CV50" s="6">
        <f>IF(CV$3=$BQ$3,$G50,IF(VLOOKUP($D50,'LGE Retirements'!$A$4:$C$49,3,FALSE)='LGE Meters Schedule'!CV$3,'LGE Meters Schedule'!CU50-$F50,SUM(CU50)))</f>
        <v>-262590.48207477189</v>
      </c>
      <c r="CW50" s="6">
        <f>IF(CW$3=$BQ$3,$G50,IF(VLOOKUP($D50,'LGE Retirements'!$A$4:$C$49,3,FALSE)='LGE Meters Schedule'!CW$3,'LGE Meters Schedule'!CV50-$F50,SUM(CV50)))</f>
        <v>-262590.48207477189</v>
      </c>
      <c r="CX50" s="6">
        <f>IF(CX$3=$BQ$3,$G50,IF(VLOOKUP($D50,'LGE Retirements'!$A$4:$C$49,3,FALSE)='LGE Meters Schedule'!CX$3,'LGE Meters Schedule'!CW50-$F50,SUM(CW50)))</f>
        <v>-262590.48207477189</v>
      </c>
      <c r="CY50" s="6">
        <f>IF(CY$3=$BQ$3,$G50,IF(VLOOKUP($D50,'LGE Retirements'!$A$4:$C$49,3,FALSE)='LGE Meters Schedule'!CY$3,'LGE Meters Schedule'!CX50-$F50,SUM(CX50)))</f>
        <v>-262590.48207477189</v>
      </c>
      <c r="CZ50" s="6">
        <f>IF(CZ$3=$BQ$3,$G50,IF(VLOOKUP($D50,'LGE Retirements'!$A$4:$C$49,3,FALSE)='LGE Meters Schedule'!CZ$3,'LGE Meters Schedule'!CY50-$F50,SUM(CY50)))</f>
        <v>-262590.48207477189</v>
      </c>
      <c r="DA50" s="6">
        <f>IF(DA$3=$BQ$3,$G50,IF(VLOOKUP($D50,'LGE Retirements'!$A$4:$C$49,3,FALSE)='LGE Meters Schedule'!DA$3,'LGE Meters Schedule'!CZ50-$F50,SUM(CZ50)))</f>
        <v>-262590.48207477189</v>
      </c>
      <c r="DB50" s="6">
        <f>IF(DB$3=$BQ$3,$G50,IF(VLOOKUP($D50,'LGE Retirements'!$A$4:$C$49,3,FALSE)='LGE Meters Schedule'!DB$3,'LGE Meters Schedule'!DA50-$F50,SUM(DA50)))</f>
        <v>-262590.48207477189</v>
      </c>
      <c r="DC50" s="6">
        <f>IF(DC$3=$BQ$3,$G50,IF(VLOOKUP($D50,'LGE Retirements'!$A$4:$C$49,3,FALSE)='LGE Meters Schedule'!DC$3,'LGE Meters Schedule'!DB50-$F50,SUM(DB50)))</f>
        <v>-262590.48207477189</v>
      </c>
      <c r="DD50" s="6">
        <f>IF(DD$3=$BQ$3,$G50,IF(VLOOKUP($D50,'LGE Retirements'!$A$4:$C$49,3,FALSE)='LGE Meters Schedule'!DD$3,'LGE Meters Schedule'!DC50-$F50,SUM(DC50)))</f>
        <v>-262590.48207477189</v>
      </c>
      <c r="DE50" s="6">
        <f>IF(DE$3=$BQ$3,$G50,IF(VLOOKUP($D50,'LGE Retirements'!$A$4:$C$49,3,FALSE)='LGE Meters Schedule'!DE$3,'LGE Meters Schedule'!DD50-$F50,SUM(DD50)))</f>
        <v>-262590.48207477189</v>
      </c>
      <c r="DG50" s="8">
        <f t="shared" si="42"/>
        <v>304509.60431399278</v>
      </c>
      <c r="DH50" s="8">
        <f t="shared" si="43"/>
        <v>302416.18869165948</v>
      </c>
      <c r="DI50" s="8">
        <f t="shared" si="44"/>
        <v>300322.77306932618</v>
      </c>
      <c r="DJ50" s="8">
        <f t="shared" si="45"/>
        <v>298229.35744699289</v>
      </c>
      <c r="DK50" s="8">
        <f t="shared" si="46"/>
        <v>296135.94182465959</v>
      </c>
      <c r="DL50" s="8">
        <f t="shared" si="47"/>
        <v>294042.52620232629</v>
      </c>
      <c r="DM50" s="8">
        <f t="shared" si="48"/>
        <v>291949.11057999299</v>
      </c>
      <c r="DN50" s="8">
        <f t="shared" si="49"/>
        <v>289855.6949576597</v>
      </c>
      <c r="DO50" s="8">
        <f t="shared" si="50"/>
        <v>287762.2793353264</v>
      </c>
      <c r="DP50" s="8">
        <f t="shared" si="51"/>
        <v>285668.8637129931</v>
      </c>
      <c r="DQ50" s="8">
        <f t="shared" si="52"/>
        <v>283575.4480906598</v>
      </c>
      <c r="DR50" s="8">
        <f t="shared" si="53"/>
        <v>281576.87989867048</v>
      </c>
      <c r="DS50" s="8">
        <f t="shared" si="54"/>
        <v>279578.31170668115</v>
      </c>
      <c r="DT50" s="8">
        <f t="shared" si="55"/>
        <v>277579.74351469183</v>
      </c>
      <c r="DU50" s="8">
        <f t="shared" si="56"/>
        <v>275581.1753227025</v>
      </c>
      <c r="DV50" s="8">
        <f t="shared" si="57"/>
        <v>273582.60713071318</v>
      </c>
      <c r="DW50" s="8">
        <f t="shared" si="58"/>
        <v>271584.03893872385</v>
      </c>
      <c r="DX50" s="8">
        <f t="shared" si="59"/>
        <v>269585.47074673453</v>
      </c>
      <c r="DY50" s="8">
        <f t="shared" si="60"/>
        <v>267586.9025547452</v>
      </c>
      <c r="DZ50" s="8">
        <f t="shared" si="61"/>
        <v>265588.33436275588</v>
      </c>
      <c r="EA50" s="8">
        <f t="shared" si="62"/>
        <v>263589.76617076655</v>
      </c>
      <c r="EB50" s="8">
        <f t="shared" si="63"/>
        <v>262590.48207477189</v>
      </c>
      <c r="EC50" s="8">
        <f t="shared" si="64"/>
        <v>262590.48207477189</v>
      </c>
      <c r="ED50" s="8">
        <f t="shared" si="65"/>
        <v>262590.48207477189</v>
      </c>
      <c r="EE50" s="8">
        <f t="shared" si="66"/>
        <v>262590.48207477189</v>
      </c>
      <c r="EF50" s="8">
        <f t="shared" si="67"/>
        <v>262590.48207477189</v>
      </c>
      <c r="EG50" s="8">
        <f t="shared" si="68"/>
        <v>262590.48207477189</v>
      </c>
      <c r="EH50" s="8">
        <f t="shared" si="69"/>
        <v>262590.48207477189</v>
      </c>
      <c r="EI50" s="8">
        <f t="shared" si="70"/>
        <v>262590.48207477189</v>
      </c>
      <c r="EJ50" s="8">
        <f t="shared" si="30"/>
        <v>262590.48207477189</v>
      </c>
      <c r="EK50" s="8">
        <f t="shared" si="31"/>
        <v>262590.48207477189</v>
      </c>
      <c r="EL50" s="8">
        <f t="shared" si="32"/>
        <v>262590.48207477189</v>
      </c>
      <c r="EM50" s="8">
        <f t="shared" si="33"/>
        <v>262590.48207477189</v>
      </c>
      <c r="EN50" s="8">
        <f t="shared" si="34"/>
        <v>262590.48207477189</v>
      </c>
      <c r="EO50" s="8">
        <f t="shared" si="35"/>
        <v>262590.48207477189</v>
      </c>
      <c r="EP50" s="8">
        <f t="shared" si="36"/>
        <v>262590.48207477189</v>
      </c>
      <c r="EQ50" s="8">
        <f t="shared" si="37"/>
        <v>262590.48207477189</v>
      </c>
      <c r="ER50" s="8">
        <f t="shared" si="38"/>
        <v>262590.48207477189</v>
      </c>
      <c r="ES50" s="8">
        <f t="shared" si="39"/>
        <v>262590.48207477189</v>
      </c>
      <c r="ET50" s="8">
        <f t="shared" si="40"/>
        <v>262590.48207477189</v>
      </c>
      <c r="EU50" s="8">
        <f t="shared" si="41"/>
        <v>262590.48207477189</v>
      </c>
    </row>
    <row r="51" spans="1:151" x14ac:dyDescent="0.25">
      <c r="A51" s="4" t="s">
        <v>33</v>
      </c>
      <c r="B51" s="4" t="s">
        <v>2</v>
      </c>
      <c r="C51" s="4" t="s">
        <v>5</v>
      </c>
      <c r="D51" s="7">
        <v>1996</v>
      </c>
      <c r="E51" s="24">
        <f>IFERROR(VLOOKUP(D51,'LGE Retirements'!$A$4:$C$49,3,FALSE),"N/A")</f>
        <v>43221</v>
      </c>
      <c r="F51" s="5">
        <v>82256.94</v>
      </c>
      <c r="G51" s="5">
        <v>52941.587392625399</v>
      </c>
      <c r="H51" s="5"/>
      <c r="I51" s="6">
        <f>IF(I$3=$I$3,F51,IF(VLOOKUP($D51,'LGE Retirements'!$A$4:$C$49,3,FALSE)='LGE Meters Schedule'!I$3,'LGE Meters Schedule'!G51-'LGE Meters Schedule'!$F51,G51))</f>
        <v>82256.94</v>
      </c>
      <c r="J51" s="6">
        <f>IF(J$3=$I$3,G51,IF(VLOOKUP($D51,'LGE Retirements'!$A$4:$C$49,3,FALSE)='LGE Meters Schedule'!J$3,'LGE Meters Schedule'!I51-'LGE Meters Schedule'!$F51,I51))</f>
        <v>82256.94</v>
      </c>
      <c r="K51" s="6">
        <f>IF(K$3=$I$3,I51,IF(VLOOKUP($D51,'LGE Retirements'!$A$4:$C$49,3,FALSE)='LGE Meters Schedule'!K$3,'LGE Meters Schedule'!J51-'LGE Meters Schedule'!$F51,J51))</f>
        <v>82256.94</v>
      </c>
      <c r="L51" s="6">
        <f>IF(L$3=$I$3,J51,IF(VLOOKUP($D51,'LGE Retirements'!$A$4:$C$49,3,FALSE)='LGE Meters Schedule'!L$3,'LGE Meters Schedule'!K51-'LGE Meters Schedule'!$F51,K51))</f>
        <v>82256.94</v>
      </c>
      <c r="M51" s="6">
        <f>IF(M$3=$I$3,K51,IF(VLOOKUP($D51,'LGE Retirements'!$A$4:$C$49,3,FALSE)='LGE Meters Schedule'!M$3,'LGE Meters Schedule'!L51-'LGE Meters Schedule'!$F51,L51))</f>
        <v>82256.94</v>
      </c>
      <c r="N51" s="6">
        <f>IF(N$3=$I$3,L51,IF(VLOOKUP($D51,'LGE Retirements'!$A$4:$C$49,3,FALSE)='LGE Meters Schedule'!N$3,'LGE Meters Schedule'!M51-'LGE Meters Schedule'!$F51,M51))</f>
        <v>82256.94</v>
      </c>
      <c r="O51" s="6">
        <f>IF(O$3=$I$3,M51,IF(VLOOKUP($D51,'LGE Retirements'!$A$4:$C$49,3,FALSE)='LGE Meters Schedule'!O$3,'LGE Meters Schedule'!N51-'LGE Meters Schedule'!$F51,N51))</f>
        <v>82256.94</v>
      </c>
      <c r="P51" s="6">
        <f>IF(P$3=$I$3,N51,IF(VLOOKUP($D51,'LGE Retirements'!$A$4:$C$49,3,FALSE)='LGE Meters Schedule'!P$3,'LGE Meters Schedule'!O51-'LGE Meters Schedule'!$F51,O51))</f>
        <v>82256.94</v>
      </c>
      <c r="Q51" s="6">
        <f>IF(Q$3=$I$3,O51,IF(VLOOKUP($D51,'LGE Retirements'!$A$4:$C$49,3,FALSE)='LGE Meters Schedule'!Q$3,'LGE Meters Schedule'!P51-'LGE Meters Schedule'!$F51,P51))</f>
        <v>82256.94</v>
      </c>
      <c r="R51" s="6">
        <f>IF(R$3=$I$3,P51,IF(VLOOKUP($D51,'LGE Retirements'!$A$4:$C$49,3,FALSE)='LGE Meters Schedule'!R$3,'LGE Meters Schedule'!Q51-'LGE Meters Schedule'!$F51,Q51))</f>
        <v>82256.94</v>
      </c>
      <c r="S51" s="6">
        <f>IF(S$3=$I$3,Q51,IF(VLOOKUP($D51,'LGE Retirements'!$A$4:$C$49,3,FALSE)='LGE Meters Schedule'!S$3,'LGE Meters Schedule'!R51-'LGE Meters Schedule'!$F51,R51))</f>
        <v>82256.94</v>
      </c>
      <c r="T51" s="6">
        <f>IF(T$3=$I$3,R51,IF(VLOOKUP($D51,'LGE Retirements'!$A$4:$C$49,3,FALSE)='LGE Meters Schedule'!T$3,'LGE Meters Schedule'!S51-'LGE Meters Schedule'!$F51,S51))</f>
        <v>82256.94</v>
      </c>
      <c r="U51" s="6">
        <f>IF(U$3=$I$3,S51,IF(VLOOKUP($D51,'LGE Retirements'!$A$4:$C$49,3,FALSE)='LGE Meters Schedule'!U$3,'LGE Meters Schedule'!T51-'LGE Meters Schedule'!$F51,T51))</f>
        <v>82256.94</v>
      </c>
      <c r="V51" s="6">
        <f>IF(V$3=$I$3,T51,IF(VLOOKUP($D51,'LGE Retirements'!$A$4:$C$49,3,FALSE)='LGE Meters Schedule'!V$3,'LGE Meters Schedule'!U51-'LGE Meters Schedule'!$F51,U51))</f>
        <v>82256.94</v>
      </c>
      <c r="W51" s="6">
        <f>IF(W$3=$I$3,U51,IF(VLOOKUP($D51,'LGE Retirements'!$A$4:$C$49,3,FALSE)='LGE Meters Schedule'!W$3,'LGE Meters Schedule'!V51-'LGE Meters Schedule'!$F51,V51))</f>
        <v>82256.94</v>
      </c>
      <c r="X51" s="6">
        <f>IF(X$3=$I$3,V51,IF(VLOOKUP($D51,'LGE Retirements'!$A$4:$C$49,3,FALSE)='LGE Meters Schedule'!X$3,'LGE Meters Schedule'!W51-'LGE Meters Schedule'!$F51,W51))</f>
        <v>82256.94</v>
      </c>
      <c r="Y51" s="6">
        <f>IF(Y$3=$I$3,W51,IF(VLOOKUP($D51,'LGE Retirements'!$A$4:$C$49,3,FALSE)='LGE Meters Schedule'!Y$3,'LGE Meters Schedule'!X51-'LGE Meters Schedule'!$F51,X51))</f>
        <v>82256.94</v>
      </c>
      <c r="Z51" s="6">
        <f>IF(Z$3=$I$3,X51,IF(VLOOKUP($D51,'LGE Retirements'!$A$4:$C$49,3,FALSE)='LGE Meters Schedule'!Z$3,'LGE Meters Schedule'!Y51-'LGE Meters Schedule'!$F51,Y51))</f>
        <v>82256.94</v>
      </c>
      <c r="AA51" s="6">
        <f>IF(AA$3=$I$3,Y51,IF(VLOOKUP($D51,'LGE Retirements'!$A$4:$C$49,3,FALSE)='LGE Meters Schedule'!AA$3,'LGE Meters Schedule'!Z51-'LGE Meters Schedule'!$F51,Z51))</f>
        <v>82256.94</v>
      </c>
      <c r="AB51" s="6">
        <f>IF(AB$3=$I$3,Z51,IF(VLOOKUP($D51,'LGE Retirements'!$A$4:$C$49,3,FALSE)='LGE Meters Schedule'!AB$3,'LGE Meters Schedule'!AA51-'LGE Meters Schedule'!$F51,AA51))</f>
        <v>82256.94</v>
      </c>
      <c r="AC51" s="6">
        <f>IF(AC$3=$I$3,AA51,IF(VLOOKUP($D51,'LGE Retirements'!$A$4:$C$49,3,FALSE)='LGE Meters Schedule'!AC$3,'LGE Meters Schedule'!AB51-'LGE Meters Schedule'!$F51,AB51))</f>
        <v>82256.94</v>
      </c>
      <c r="AD51" s="6">
        <f>IF(AD$3=$I$3,AB51,IF(VLOOKUP($D51,'LGE Retirements'!$A$4:$C$49,3,FALSE)='LGE Meters Schedule'!AD$3,'LGE Meters Schedule'!AC51-'LGE Meters Schedule'!$F51,AC51))</f>
        <v>0</v>
      </c>
      <c r="AE51" s="6">
        <f>IF(AE$3=$I$3,AC51,IF(VLOOKUP($D51,'LGE Retirements'!$A$4:$C$49,3,FALSE)='LGE Meters Schedule'!AE$3,'LGE Meters Schedule'!AD51-'LGE Meters Schedule'!$F51,AD51))</f>
        <v>0</v>
      </c>
      <c r="AF51" s="6">
        <f>IF(AF$3=$I$3,AD51,IF(VLOOKUP($D51,'LGE Retirements'!$A$4:$C$49,3,FALSE)='LGE Meters Schedule'!AF$3,'LGE Meters Schedule'!AE51-'LGE Meters Schedule'!$F51,AE51))</f>
        <v>0</v>
      </c>
      <c r="AG51" s="6">
        <f>IF(AG$3=$I$3,AE51,IF(VLOOKUP($D51,'LGE Retirements'!$A$4:$C$49,3,FALSE)='LGE Meters Schedule'!AG$3,'LGE Meters Schedule'!AF51-'LGE Meters Schedule'!$F51,AF51))</f>
        <v>0</v>
      </c>
      <c r="AH51" s="6">
        <f>IF(AH$3=$I$3,AF51,IF(VLOOKUP($D51,'LGE Retirements'!$A$4:$C$49,3,FALSE)='LGE Meters Schedule'!AH$3,'LGE Meters Schedule'!AG51-'LGE Meters Schedule'!$F51,AG51))</f>
        <v>0</v>
      </c>
      <c r="AI51" s="6">
        <f>IF(AI$3=$I$3,AG51,IF(VLOOKUP($D51,'LGE Retirements'!$A$4:$C$49,3,FALSE)='LGE Meters Schedule'!AI$3,'LGE Meters Schedule'!AH51-'LGE Meters Schedule'!$F51,AH51))</f>
        <v>0</v>
      </c>
      <c r="AJ51" s="6">
        <f>IF(AJ$3=$I$3,AH51,IF(VLOOKUP($D51,'LGE Retirements'!$A$4:$C$49,3,FALSE)='LGE Meters Schedule'!AJ$3,'LGE Meters Schedule'!AI51-'LGE Meters Schedule'!$F51,AI51))</f>
        <v>0</v>
      </c>
      <c r="AK51" s="6">
        <f>IF(AK$3=$I$3,AI51,IF(VLOOKUP($D51,'LGE Retirements'!$A$4:$C$49,3,FALSE)='LGE Meters Schedule'!AK$3,'LGE Meters Schedule'!AJ51-'LGE Meters Schedule'!$F51,AJ51))</f>
        <v>0</v>
      </c>
      <c r="AL51" s="6"/>
      <c r="AM51" s="21">
        <f>IF(AM$3&lt;'Depr. Rate'!$B$1,('Depr. Rate'!$B$3*'LGE Meters Schedule'!I51)/12,IF(I51=0,H51/2*'Depr. Rate'!$C$3/12,('Depr. Rate'!$C$3*'LGE Meters Schedule'!I51)/12))</f>
        <v>200.15855400000001</v>
      </c>
      <c r="AN51" s="21">
        <f>IF(AN$3&lt;'Depr. Rate'!$B$1,('Depr. Rate'!$B$3*'LGE Meters Schedule'!J51)/12,IF(J51=0,I51/2*'Depr. Rate'!$C$3/12,('Depr. Rate'!$C$3*'LGE Meters Schedule'!J51)/12))</f>
        <v>200.15855400000001</v>
      </c>
      <c r="AO51" s="21">
        <f>IF(AO$3&lt;'Depr. Rate'!$B$1,('Depr. Rate'!$B$3*'LGE Meters Schedule'!K51)/12,IF(K51=0,J51/2*'Depr. Rate'!$C$3/12,('Depr. Rate'!$C$3*'LGE Meters Schedule'!K51)/12))</f>
        <v>200.15855400000001</v>
      </c>
      <c r="AP51" s="21">
        <f>IF(AP$3&lt;'Depr. Rate'!$B$1,('Depr. Rate'!$B$3*'LGE Meters Schedule'!L51)/12,IF(L51=0,K51/2*'Depr. Rate'!$C$3/12,('Depr. Rate'!$C$3*'LGE Meters Schedule'!L51)/12))</f>
        <v>200.15855400000001</v>
      </c>
      <c r="AQ51" s="21">
        <f>IF(AQ$3&lt;'Depr. Rate'!$B$1,('Depr. Rate'!$B$3*'LGE Meters Schedule'!M51)/12,IF(M51=0,L51/2*'Depr. Rate'!$C$3/12,('Depr. Rate'!$C$3*'LGE Meters Schedule'!M51)/12))</f>
        <v>200.15855400000001</v>
      </c>
      <c r="AR51" s="21">
        <f>IF(AR$3&lt;'Depr. Rate'!$B$1,('Depr. Rate'!$B$3*'LGE Meters Schedule'!N51)/12,IF(N51=0,M51/2*'Depr. Rate'!$C$3/12,('Depr. Rate'!$C$3*'LGE Meters Schedule'!N51)/12))</f>
        <v>200.15855400000001</v>
      </c>
      <c r="AS51" s="21">
        <f>IF(AS$3&lt;'Depr. Rate'!$B$1,('Depr. Rate'!$B$3*'LGE Meters Schedule'!O51)/12,IF(O51=0,N51/2*'Depr. Rate'!$C$3/12,('Depr. Rate'!$C$3*'LGE Meters Schedule'!O51)/12))</f>
        <v>200.15855400000001</v>
      </c>
      <c r="AT51" s="21">
        <f>IF(AT$3&lt;'Depr. Rate'!$B$1,('Depr. Rate'!$B$3*'LGE Meters Schedule'!P51)/12,IF(P51=0,O51/2*'Depr. Rate'!$C$3/12,('Depr. Rate'!$C$3*'LGE Meters Schedule'!P51)/12))</f>
        <v>200.15855400000001</v>
      </c>
      <c r="AU51" s="21">
        <f>IF(AU$3&lt;'Depr. Rate'!$B$1,('Depr. Rate'!$B$3*'LGE Meters Schedule'!Q51)/12,IF(Q51=0,P51/2*'Depr. Rate'!$C$3/12,('Depr. Rate'!$C$3*'LGE Meters Schedule'!Q51)/12))</f>
        <v>200.15855400000001</v>
      </c>
      <c r="AV51" s="21">
        <f>IF(AV$3&lt;'Depr. Rate'!$B$1,('Depr. Rate'!$B$3*'LGE Meters Schedule'!R51)/12,IF(R51=0,Q51/2*'Depr. Rate'!$C$3/12,('Depr. Rate'!$C$3*'LGE Meters Schedule'!R51)/12))</f>
        <v>200.15855400000001</v>
      </c>
      <c r="AW51" s="21">
        <f>IF(AW$3&lt;'Depr. Rate'!$B$1,('Depr. Rate'!$B$3*'LGE Meters Schedule'!S51)/12,IF(S51=0,R51/2*'Depr. Rate'!$C$3/12,('Depr. Rate'!$C$3*'LGE Meters Schedule'!S51)/12))</f>
        <v>200.15855400000001</v>
      </c>
      <c r="AX51" s="21">
        <f>IF(AX$3&lt;'Depr. Rate'!$B$1,('Depr. Rate'!$B$3*'LGE Meters Schedule'!T51)/12,IF(T51=0,S51/2*'Depr. Rate'!$C$3/12,('Depr. Rate'!$C$3*'LGE Meters Schedule'!T51)/12))</f>
        <v>191.08987012006</v>
      </c>
      <c r="AY51" s="21">
        <f>IF(AY$3&lt;'Depr. Rate'!$B$1,('Depr. Rate'!$B$3*'LGE Meters Schedule'!U51)/12,IF(U51=0,T51/2*'Depr. Rate'!$C$3/12,('Depr. Rate'!$C$3*'LGE Meters Schedule'!U51)/12))</f>
        <v>191.08987012006</v>
      </c>
      <c r="AZ51" s="21">
        <f>IF(AZ$3&lt;'Depr. Rate'!$B$1,('Depr. Rate'!$B$3*'LGE Meters Schedule'!V51)/12,IF(V51=0,U51/2*'Depr. Rate'!$C$3/12,('Depr. Rate'!$C$3*'LGE Meters Schedule'!V51)/12))</f>
        <v>191.08987012006</v>
      </c>
      <c r="BA51" s="21">
        <f>IF(BA$3&lt;'Depr. Rate'!$B$1,('Depr. Rate'!$B$3*'LGE Meters Schedule'!W51)/12,IF(W51=0,V51/2*'Depr. Rate'!$C$3/12,('Depr. Rate'!$C$3*'LGE Meters Schedule'!W51)/12))</f>
        <v>191.08987012006</v>
      </c>
      <c r="BB51" s="21">
        <f>IF(BB$3&lt;'Depr. Rate'!$B$1,('Depr. Rate'!$B$3*'LGE Meters Schedule'!X51)/12,IF(X51=0,W51/2*'Depr. Rate'!$C$3/12,('Depr. Rate'!$C$3*'LGE Meters Schedule'!X51)/12))</f>
        <v>191.08987012006</v>
      </c>
      <c r="BC51" s="21">
        <f>IF(BC$3&lt;'Depr. Rate'!$B$1,('Depr. Rate'!$B$3*'LGE Meters Schedule'!Y51)/12,IF(Y51=0,X51/2*'Depr. Rate'!$C$3/12,('Depr. Rate'!$C$3*'LGE Meters Schedule'!Y51)/12))</f>
        <v>191.08987012006</v>
      </c>
      <c r="BD51" s="21">
        <f>IF(BD$3&lt;'Depr. Rate'!$B$1,('Depr. Rate'!$B$3*'LGE Meters Schedule'!Z51)/12,IF(Z51=0,Y51/2*'Depr. Rate'!$C$3/12,('Depr. Rate'!$C$3*'LGE Meters Schedule'!Z51)/12))</f>
        <v>191.08987012006</v>
      </c>
      <c r="BE51" s="21">
        <f>IF(BE$3&lt;'Depr. Rate'!$B$1,('Depr. Rate'!$B$3*'LGE Meters Schedule'!AA51)/12,IF(AA51=0,Z51/2*'Depr. Rate'!$C$3/12,('Depr. Rate'!$C$3*'LGE Meters Schedule'!AA51)/12))</f>
        <v>191.08987012006</v>
      </c>
      <c r="BF51" s="21">
        <f>IF(BF$3&lt;'Depr. Rate'!$B$1,('Depr. Rate'!$B$3*'LGE Meters Schedule'!AB51)/12,IF(AB51=0,AA51/2*'Depr. Rate'!$C$3/12,('Depr. Rate'!$C$3*'LGE Meters Schedule'!AB51)/12))</f>
        <v>191.08987012006</v>
      </c>
      <c r="BG51" s="21">
        <f>IF(BG$3&lt;'Depr. Rate'!$B$1,('Depr. Rate'!$B$3*'LGE Meters Schedule'!AC51)/12,IF(AC51=0,AB51/2*'Depr. Rate'!$C$3/12,('Depr. Rate'!$C$3*'LGE Meters Schedule'!AC51)/12))</f>
        <v>191.08987012006</v>
      </c>
      <c r="BH51" s="21">
        <f>IF(BH$3&lt;'Depr. Rate'!$B$1,('Depr. Rate'!$B$3*'LGE Meters Schedule'!AD51)/12,IF(AD51=0,AC51/2*'Depr. Rate'!$C$3/12,('Depr. Rate'!$C$3*'LGE Meters Schedule'!AD51)/12))</f>
        <v>95.544935060029999</v>
      </c>
      <c r="BI51" s="21">
        <f>IF(BI$3&lt;'Depr. Rate'!$B$1,('Depr. Rate'!$B$3*'LGE Meters Schedule'!AE51)/12,IF(AE51=0,AD51/2*'Depr. Rate'!$C$3/12,('Depr. Rate'!$C$3*'LGE Meters Schedule'!AE51)/12))</f>
        <v>0</v>
      </c>
      <c r="BJ51" s="21">
        <f>IF(BJ$3&lt;'Depr. Rate'!$B$1,('Depr. Rate'!$B$3*'LGE Meters Schedule'!AF51)/12,IF(AF51=0,AE51/2*'Depr. Rate'!$C$3/12,('Depr. Rate'!$C$3*'LGE Meters Schedule'!AF51)/12))</f>
        <v>0</v>
      </c>
      <c r="BK51" s="21">
        <f>IF(BK$3&lt;'Depr. Rate'!$B$1,('Depr. Rate'!$B$3*'LGE Meters Schedule'!AG51)/12,IF(AG51=0,AF51/2*'Depr. Rate'!$C$3/12,('Depr. Rate'!$C$3*'LGE Meters Schedule'!AG51)/12))</f>
        <v>0</v>
      </c>
      <c r="BL51" s="21">
        <f>IF(BL$3&lt;'Depr. Rate'!$B$1,('Depr. Rate'!$B$3*'LGE Meters Schedule'!AH51)/12,IF(AH51=0,AG51/2*'Depr. Rate'!$C$3/12,('Depr. Rate'!$C$3*'LGE Meters Schedule'!AH51)/12))</f>
        <v>0</v>
      </c>
      <c r="BM51" s="21">
        <f>IF(BM$3&lt;'Depr. Rate'!$B$1,('Depr. Rate'!$B$3*'LGE Meters Schedule'!AI51)/12,IF(AI51=0,AH51/2*'Depr. Rate'!$C$3/12,('Depr. Rate'!$C$3*'LGE Meters Schedule'!AI51)/12))</f>
        <v>0</v>
      </c>
      <c r="BN51" s="21">
        <f>IF(BN$3&lt;'Depr. Rate'!$B$1,('Depr. Rate'!$B$3*'LGE Meters Schedule'!AJ51)/12,IF(AJ51=0,AI51/2*'Depr. Rate'!$C$3/12,('Depr. Rate'!$C$3*'LGE Meters Schedule'!AJ51)/12))</f>
        <v>0</v>
      </c>
      <c r="BO51" s="21">
        <f>IF(BO$3&lt;'Depr. Rate'!$B$1,('Depr. Rate'!$B$3*'LGE Meters Schedule'!AK51)/12,IF(AK51=0,AJ51/2*'Depr. Rate'!$C$3/12,('Depr. Rate'!$C$3*'LGE Meters Schedule'!AK51)/12))</f>
        <v>0</v>
      </c>
      <c r="BQ51" s="6">
        <f>IF(BQ$3=$BQ$3,$G51+AM51,IF(VLOOKUP($D51,'LGE Retirements'!$A$4:$C$49,3,FALSE)='LGE Meters Schedule'!BQ$3,'LGE Meters Schedule'!BP51+AM51-$F51,SUM(BP51,AM51)))</f>
        <v>53141.7459466254</v>
      </c>
      <c r="BR51" s="6">
        <f>IF(BR$3=$BQ$3,$G51+AN51,IF(VLOOKUP($D51,'LGE Retirements'!$A$4:$C$49,3,FALSE)='LGE Meters Schedule'!BR$3,'LGE Meters Schedule'!BQ51+AN51-$F51,SUM(BQ51,AN51)))</f>
        <v>53341.904500625402</v>
      </c>
      <c r="BS51" s="6">
        <f>IF(BS$3=$BQ$3,$G51+AO51,IF(VLOOKUP($D51,'LGE Retirements'!$A$4:$C$49,3,FALSE)='LGE Meters Schedule'!BS$3,'LGE Meters Schedule'!BR51+AO51-$F51,SUM(BR51,AO51)))</f>
        <v>53542.063054625403</v>
      </c>
      <c r="BT51" s="6">
        <f>IF(BT$3=$BQ$3,$G51+AP51,IF(VLOOKUP($D51,'LGE Retirements'!$A$4:$C$49,3,FALSE)='LGE Meters Schedule'!BT$3,'LGE Meters Schedule'!BS51+AP51-$F51,SUM(BS51,AP51)))</f>
        <v>53742.221608625405</v>
      </c>
      <c r="BU51" s="6">
        <f>IF(BU$3=$BQ$3,$G51+AQ51,IF(VLOOKUP($D51,'LGE Retirements'!$A$4:$C$49,3,FALSE)='LGE Meters Schedule'!BU$3,'LGE Meters Schedule'!BT51+AQ51-$F51,SUM(BT51,AQ51)))</f>
        <v>53942.380162625406</v>
      </c>
      <c r="BV51" s="6">
        <f>IF(BV$3=$BQ$3,$G51+AR51,IF(VLOOKUP($D51,'LGE Retirements'!$A$4:$C$49,3,FALSE)='LGE Meters Schedule'!BV$3,'LGE Meters Schedule'!BU51+AR51-$F51,SUM(BU51,AR51)))</f>
        <v>54142.538716625408</v>
      </c>
      <c r="BW51" s="6">
        <f>IF(BW$3=$BQ$3,$G51+AS51,IF(VLOOKUP($D51,'LGE Retirements'!$A$4:$C$49,3,FALSE)='LGE Meters Schedule'!BW$3,'LGE Meters Schedule'!BV51+AS51-$F51,SUM(BV51,AS51)))</f>
        <v>54342.697270625409</v>
      </c>
      <c r="BX51" s="6">
        <f>IF(BX$3=$BQ$3,$G51+AT51,IF(VLOOKUP($D51,'LGE Retirements'!$A$4:$C$49,3,FALSE)='LGE Meters Schedule'!BX$3,'LGE Meters Schedule'!BW51+AT51-$F51,SUM(BW51,AT51)))</f>
        <v>54542.855824625411</v>
      </c>
      <c r="BY51" s="6">
        <f>IF(BY$3=$BQ$3,$G51+AU51,IF(VLOOKUP($D51,'LGE Retirements'!$A$4:$C$49,3,FALSE)='LGE Meters Schedule'!BY$3,'LGE Meters Schedule'!BX51+AU51-$F51,SUM(BX51,AU51)))</f>
        <v>54743.014378625412</v>
      </c>
      <c r="BZ51" s="6">
        <f>IF(BZ$3=$BQ$3,$G51+AV51,IF(VLOOKUP($D51,'LGE Retirements'!$A$4:$C$49,3,FALSE)='LGE Meters Schedule'!BZ$3,'LGE Meters Schedule'!BY51+AV51-$F51,SUM(BY51,AV51)))</f>
        <v>54943.172932625414</v>
      </c>
      <c r="CA51" s="6">
        <f>IF(CA$3=$BQ$3,$G51+AW51,IF(VLOOKUP($D51,'LGE Retirements'!$A$4:$C$49,3,FALSE)='LGE Meters Schedule'!CA$3,'LGE Meters Schedule'!BZ51+AW51-$F51,SUM(BZ51,AW51)))</f>
        <v>55143.331486625415</v>
      </c>
      <c r="CB51" s="6">
        <f>IF(CB$3=$BQ$3,$G51+AX51,IF(VLOOKUP($D51,'LGE Retirements'!$A$4:$C$49,3,FALSE)='LGE Meters Schedule'!CB$3,'LGE Meters Schedule'!CA51+AX51-$F51,SUM(CA51,AX51)))</f>
        <v>55334.421356745472</v>
      </c>
      <c r="CC51" s="6">
        <f>IF(CC$3=$BQ$3,$G51+AY51,IF(VLOOKUP($D51,'LGE Retirements'!$A$4:$C$49,3,FALSE)='LGE Meters Schedule'!CC$3,'LGE Meters Schedule'!CB51+AY51-$F51,SUM(CB51,AY51)))</f>
        <v>55525.511226865528</v>
      </c>
      <c r="CD51" s="6">
        <f>IF(CD$3=$BQ$3,$G51+AZ51,IF(VLOOKUP($D51,'LGE Retirements'!$A$4:$C$49,3,FALSE)='LGE Meters Schedule'!CD$3,'LGE Meters Schedule'!CC51+AZ51-$F51,SUM(CC51,AZ51)))</f>
        <v>55716.601096985585</v>
      </c>
      <c r="CE51" s="6">
        <f>IF(CE$3=$BQ$3,$G51+BA51,IF(VLOOKUP($D51,'LGE Retirements'!$A$4:$C$49,3,FALSE)='LGE Meters Schedule'!CE$3,'LGE Meters Schedule'!CD51+BA51-$F51,SUM(CD51,BA51)))</f>
        <v>55907.690967105642</v>
      </c>
      <c r="CF51" s="6">
        <f>IF(CF$3=$BQ$3,$G51+BB51,IF(VLOOKUP($D51,'LGE Retirements'!$A$4:$C$49,3,FALSE)='LGE Meters Schedule'!CF$3,'LGE Meters Schedule'!CE51+BB51-$F51,SUM(CE51,BB51)))</f>
        <v>56098.780837225699</v>
      </c>
      <c r="CG51" s="6">
        <f>IF(CG$3=$BQ$3,$G51+BC51,IF(VLOOKUP($D51,'LGE Retirements'!$A$4:$C$49,3,FALSE)='LGE Meters Schedule'!CG$3,'LGE Meters Schedule'!CF51+BC51-$F51,SUM(CF51,BC51)))</f>
        <v>56289.870707345755</v>
      </c>
      <c r="CH51" s="6">
        <f>IF(CH$3=$BQ$3,$G51+BD51,IF(VLOOKUP($D51,'LGE Retirements'!$A$4:$C$49,3,FALSE)='LGE Meters Schedule'!CH$3,'LGE Meters Schedule'!CG51+BD51-$F51,SUM(CG51,BD51)))</f>
        <v>56480.960577465812</v>
      </c>
      <c r="CI51" s="6">
        <f>IF(CI$3=$BQ$3,$G51+BE51,IF(VLOOKUP($D51,'LGE Retirements'!$A$4:$C$49,3,FALSE)='LGE Meters Schedule'!CI$3,'LGE Meters Schedule'!CH51+BE51-$F51,SUM(CH51,BE51)))</f>
        <v>56672.050447585869</v>
      </c>
      <c r="CJ51" s="6">
        <f>IF(CJ$3=$BQ$3,$G51+BF51,IF(VLOOKUP($D51,'LGE Retirements'!$A$4:$C$49,3,FALSE)='LGE Meters Schedule'!CJ$3,'LGE Meters Schedule'!CI51+BF51-$F51,SUM(CI51,BF51)))</f>
        <v>56863.140317705926</v>
      </c>
      <c r="CK51" s="6">
        <f>IF(CK$3=$BQ$3,$G51+BG51,IF(VLOOKUP($D51,'LGE Retirements'!$A$4:$C$49,3,FALSE)='LGE Meters Schedule'!CK$3,'LGE Meters Schedule'!CJ51+BG51-$F51,SUM(CJ51,BG51)))</f>
        <v>57054.230187825982</v>
      </c>
      <c r="CL51" s="6">
        <f>IF(CL$3=$BQ$3,$G51+BH51,IF(VLOOKUP($D51,'LGE Retirements'!$A$4:$C$49,3,FALSE)='LGE Meters Schedule'!CL$3,'LGE Meters Schedule'!CK51+BH51-$F51,SUM(CK51,BH51)))</f>
        <v>-25107.164877113988</v>
      </c>
      <c r="CM51" s="6">
        <f>IF(CM$3=$BQ$3,$G51+BI51,IF(VLOOKUP($D51,'LGE Retirements'!$A$4:$C$49,3,FALSE)='LGE Meters Schedule'!CM$3,'LGE Meters Schedule'!CL51+BI51-$F51,SUM(CL51,BI51)))</f>
        <v>-25107.164877113988</v>
      </c>
      <c r="CN51" s="6">
        <f>IF(CN$3=$BQ$3,$G51+BJ51,IF(VLOOKUP($D51,'LGE Retirements'!$A$4:$C$49,3,FALSE)='LGE Meters Schedule'!CN$3,'LGE Meters Schedule'!CM51+BJ51-$F51,SUM(CM51,BJ51)))</f>
        <v>-25107.164877113988</v>
      </c>
      <c r="CO51" s="6">
        <f>IF(CO$3=$BQ$3,$G51+BK51,IF(VLOOKUP($D51,'LGE Retirements'!$A$4:$C$49,3,FALSE)='LGE Meters Schedule'!CO$3,'LGE Meters Schedule'!CN51+BK51-$F51,SUM(CN51,BK51)))</f>
        <v>-25107.164877113988</v>
      </c>
      <c r="CP51" s="6">
        <f>IF(CP$3=$BQ$3,$G51+BL51,IF(VLOOKUP($D51,'LGE Retirements'!$A$4:$C$49,3,FALSE)='LGE Meters Schedule'!CP$3,'LGE Meters Schedule'!CO51+BL51-$F51,SUM(CO51,BL51)))</f>
        <v>-25107.164877113988</v>
      </c>
      <c r="CQ51" s="6">
        <f>IF(CQ$3=$BQ$3,$G51+BM51,IF(VLOOKUP($D51,'LGE Retirements'!$A$4:$C$49,3,FALSE)='LGE Meters Schedule'!CQ$3,'LGE Meters Schedule'!CP51+BM51-$F51,SUM(CP51,BM51)))</f>
        <v>-25107.164877113988</v>
      </c>
      <c r="CR51" s="6">
        <f>IF(CR$3=$BQ$3,$G51+BN51,IF(VLOOKUP($D51,'LGE Retirements'!$A$4:$C$49,3,FALSE)='LGE Meters Schedule'!CR$3,'LGE Meters Schedule'!CQ51+BN51-$F51,SUM(CQ51,BN51)))</f>
        <v>-25107.164877113988</v>
      </c>
      <c r="CS51" s="6">
        <f>IF(CS$3=$BQ$3,$G51+BO51,IF(VLOOKUP($D51,'LGE Retirements'!$A$4:$C$49,3,FALSE)='LGE Meters Schedule'!CS$3,'LGE Meters Schedule'!CR51+BO51-$F51,SUM(CR51,BO51)))</f>
        <v>-25107.164877113988</v>
      </c>
      <c r="CT51" s="6">
        <f>IF(CT$3=$BQ$3,$G51,IF(VLOOKUP($D51,'LGE Retirements'!$A$4:$C$49,3,FALSE)='LGE Meters Schedule'!CT$3,'LGE Meters Schedule'!CS51-$F51,SUM(CS51)))</f>
        <v>-25107.164877113988</v>
      </c>
      <c r="CU51" s="6">
        <f>IF(CU$3=$BQ$3,$G51,IF(VLOOKUP($D51,'LGE Retirements'!$A$4:$C$49,3,FALSE)='LGE Meters Schedule'!CU$3,'LGE Meters Schedule'!CT51-$F51,SUM(CT51)))</f>
        <v>-25107.164877113988</v>
      </c>
      <c r="CV51" s="6">
        <f>IF(CV$3=$BQ$3,$G51,IF(VLOOKUP($D51,'LGE Retirements'!$A$4:$C$49,3,FALSE)='LGE Meters Schedule'!CV$3,'LGE Meters Schedule'!CU51-$F51,SUM(CU51)))</f>
        <v>-25107.164877113988</v>
      </c>
      <c r="CW51" s="6">
        <f>IF(CW$3=$BQ$3,$G51,IF(VLOOKUP($D51,'LGE Retirements'!$A$4:$C$49,3,FALSE)='LGE Meters Schedule'!CW$3,'LGE Meters Schedule'!CV51-$F51,SUM(CV51)))</f>
        <v>-25107.164877113988</v>
      </c>
      <c r="CX51" s="6">
        <f>IF(CX$3=$BQ$3,$G51,IF(VLOOKUP($D51,'LGE Retirements'!$A$4:$C$49,3,FALSE)='LGE Meters Schedule'!CX$3,'LGE Meters Schedule'!CW51-$F51,SUM(CW51)))</f>
        <v>-25107.164877113988</v>
      </c>
      <c r="CY51" s="6">
        <f>IF(CY$3=$BQ$3,$G51,IF(VLOOKUP($D51,'LGE Retirements'!$A$4:$C$49,3,FALSE)='LGE Meters Schedule'!CY$3,'LGE Meters Schedule'!CX51-$F51,SUM(CX51)))</f>
        <v>-25107.164877113988</v>
      </c>
      <c r="CZ51" s="6">
        <f>IF(CZ$3=$BQ$3,$G51,IF(VLOOKUP($D51,'LGE Retirements'!$A$4:$C$49,3,FALSE)='LGE Meters Schedule'!CZ$3,'LGE Meters Schedule'!CY51-$F51,SUM(CY51)))</f>
        <v>-25107.164877113988</v>
      </c>
      <c r="DA51" s="6">
        <f>IF(DA$3=$BQ$3,$G51,IF(VLOOKUP($D51,'LGE Retirements'!$A$4:$C$49,3,FALSE)='LGE Meters Schedule'!DA$3,'LGE Meters Schedule'!CZ51-$F51,SUM(CZ51)))</f>
        <v>-25107.164877113988</v>
      </c>
      <c r="DB51" s="6">
        <f>IF(DB$3=$BQ$3,$G51,IF(VLOOKUP($D51,'LGE Retirements'!$A$4:$C$49,3,FALSE)='LGE Meters Schedule'!DB$3,'LGE Meters Schedule'!DA51-$F51,SUM(DA51)))</f>
        <v>-25107.164877113988</v>
      </c>
      <c r="DC51" s="6">
        <f>IF(DC$3=$BQ$3,$G51,IF(VLOOKUP($D51,'LGE Retirements'!$A$4:$C$49,3,FALSE)='LGE Meters Schedule'!DC$3,'LGE Meters Schedule'!DB51-$F51,SUM(DB51)))</f>
        <v>-25107.164877113988</v>
      </c>
      <c r="DD51" s="6">
        <f>IF(DD$3=$BQ$3,$G51,IF(VLOOKUP($D51,'LGE Retirements'!$A$4:$C$49,3,FALSE)='LGE Meters Schedule'!DD$3,'LGE Meters Schedule'!DC51-$F51,SUM(DC51)))</f>
        <v>-25107.164877113988</v>
      </c>
      <c r="DE51" s="6">
        <f>IF(DE$3=$BQ$3,$G51,IF(VLOOKUP($D51,'LGE Retirements'!$A$4:$C$49,3,FALSE)='LGE Meters Schedule'!DE$3,'LGE Meters Schedule'!DD51-$F51,SUM(DD51)))</f>
        <v>-25107.164877113988</v>
      </c>
      <c r="DG51" s="8">
        <f t="shared" si="42"/>
        <v>29115.194053374602</v>
      </c>
      <c r="DH51" s="8">
        <f t="shared" si="43"/>
        <v>28915.0354993746</v>
      </c>
      <c r="DI51" s="8">
        <f t="shared" si="44"/>
        <v>28714.876945374599</v>
      </c>
      <c r="DJ51" s="8">
        <f t="shared" si="45"/>
        <v>28514.718391374598</v>
      </c>
      <c r="DK51" s="8">
        <f t="shared" si="46"/>
        <v>28314.559837374596</v>
      </c>
      <c r="DL51" s="8">
        <f t="shared" si="47"/>
        <v>28114.401283374595</v>
      </c>
      <c r="DM51" s="8">
        <f t="shared" si="48"/>
        <v>27914.242729374593</v>
      </c>
      <c r="DN51" s="8">
        <f t="shared" si="49"/>
        <v>27714.084175374592</v>
      </c>
      <c r="DO51" s="8">
        <f t="shared" si="50"/>
        <v>27513.92562137459</v>
      </c>
      <c r="DP51" s="8">
        <f t="shared" si="51"/>
        <v>27313.767067374589</v>
      </c>
      <c r="DQ51" s="8">
        <f t="shared" si="52"/>
        <v>27113.608513374587</v>
      </c>
      <c r="DR51" s="8">
        <f t="shared" si="53"/>
        <v>26922.518643254531</v>
      </c>
      <c r="DS51" s="8">
        <f t="shared" si="54"/>
        <v>26731.428773134474</v>
      </c>
      <c r="DT51" s="8">
        <f t="shared" si="55"/>
        <v>26540.338903014417</v>
      </c>
      <c r="DU51" s="8">
        <f t="shared" si="56"/>
        <v>26349.24903289436</v>
      </c>
      <c r="DV51" s="8">
        <f t="shared" si="57"/>
        <v>26158.159162774304</v>
      </c>
      <c r="DW51" s="8">
        <f t="shared" si="58"/>
        <v>25967.069292654247</v>
      </c>
      <c r="DX51" s="8">
        <f t="shared" si="59"/>
        <v>25775.97942253419</v>
      </c>
      <c r="DY51" s="8">
        <f t="shared" si="60"/>
        <v>25584.889552414134</v>
      </c>
      <c r="DZ51" s="8">
        <f t="shared" si="61"/>
        <v>25393.799682294077</v>
      </c>
      <c r="EA51" s="8">
        <f t="shared" si="62"/>
        <v>25202.70981217402</v>
      </c>
      <c r="EB51" s="8">
        <f t="shared" si="63"/>
        <v>25107.164877113988</v>
      </c>
      <c r="EC51" s="8">
        <f t="shared" si="64"/>
        <v>25107.164877113988</v>
      </c>
      <c r="ED51" s="8">
        <f t="shared" si="65"/>
        <v>25107.164877113988</v>
      </c>
      <c r="EE51" s="8">
        <f t="shared" si="66"/>
        <v>25107.164877113988</v>
      </c>
      <c r="EF51" s="8">
        <f t="shared" si="67"/>
        <v>25107.164877113988</v>
      </c>
      <c r="EG51" s="8">
        <f t="shared" si="68"/>
        <v>25107.164877113988</v>
      </c>
      <c r="EH51" s="8">
        <f t="shared" si="69"/>
        <v>25107.164877113988</v>
      </c>
      <c r="EI51" s="8">
        <f t="shared" si="70"/>
        <v>25107.164877113988</v>
      </c>
      <c r="EJ51" s="8">
        <f t="shared" si="30"/>
        <v>25107.164877113988</v>
      </c>
      <c r="EK51" s="8">
        <f t="shared" si="31"/>
        <v>25107.164877113988</v>
      </c>
      <c r="EL51" s="8">
        <f t="shared" si="32"/>
        <v>25107.164877113988</v>
      </c>
      <c r="EM51" s="8">
        <f t="shared" si="33"/>
        <v>25107.164877113988</v>
      </c>
      <c r="EN51" s="8">
        <f t="shared" si="34"/>
        <v>25107.164877113988</v>
      </c>
      <c r="EO51" s="8">
        <f t="shared" si="35"/>
        <v>25107.164877113988</v>
      </c>
      <c r="EP51" s="8">
        <f t="shared" si="36"/>
        <v>25107.164877113988</v>
      </c>
      <c r="EQ51" s="8">
        <f t="shared" si="37"/>
        <v>25107.164877113988</v>
      </c>
      <c r="ER51" s="8">
        <f t="shared" si="38"/>
        <v>25107.164877113988</v>
      </c>
      <c r="ES51" s="8">
        <f t="shared" si="39"/>
        <v>25107.164877113988</v>
      </c>
      <c r="ET51" s="8">
        <f t="shared" si="40"/>
        <v>25107.164877113988</v>
      </c>
      <c r="EU51" s="8">
        <f t="shared" si="41"/>
        <v>25107.164877113988</v>
      </c>
    </row>
    <row r="52" spans="1:151" x14ac:dyDescent="0.25">
      <c r="A52" s="4" t="s">
        <v>33</v>
      </c>
      <c r="B52" s="4" t="s">
        <v>2</v>
      </c>
      <c r="C52" s="4" t="s">
        <v>4</v>
      </c>
      <c r="D52" s="7">
        <v>1997</v>
      </c>
      <c r="E52" s="24">
        <f>IFERROR(VLOOKUP(D52,'LGE Retirements'!$A$4:$C$49,3,FALSE),"N/A")</f>
        <v>43221</v>
      </c>
      <c r="F52" s="5">
        <v>637370.43000000005</v>
      </c>
      <c r="G52" s="5">
        <v>393523.66383822903</v>
      </c>
      <c r="H52" s="5"/>
      <c r="I52" s="6">
        <f>IF(I$3=$I$3,F52,IF(VLOOKUP($D52,'LGE Retirements'!$A$4:$C$49,3,FALSE)='LGE Meters Schedule'!I$3,'LGE Meters Schedule'!G52-'LGE Meters Schedule'!$F52,G52))</f>
        <v>637370.43000000005</v>
      </c>
      <c r="J52" s="6">
        <f>IF(J$3=$I$3,G52,IF(VLOOKUP($D52,'LGE Retirements'!$A$4:$C$49,3,FALSE)='LGE Meters Schedule'!J$3,'LGE Meters Schedule'!I52-'LGE Meters Schedule'!$F52,I52))</f>
        <v>637370.43000000005</v>
      </c>
      <c r="K52" s="6">
        <f>IF(K$3=$I$3,I52,IF(VLOOKUP($D52,'LGE Retirements'!$A$4:$C$49,3,FALSE)='LGE Meters Schedule'!K$3,'LGE Meters Schedule'!J52-'LGE Meters Schedule'!$F52,J52))</f>
        <v>637370.43000000005</v>
      </c>
      <c r="L52" s="6">
        <f>IF(L$3=$I$3,J52,IF(VLOOKUP($D52,'LGE Retirements'!$A$4:$C$49,3,FALSE)='LGE Meters Schedule'!L$3,'LGE Meters Schedule'!K52-'LGE Meters Schedule'!$F52,K52))</f>
        <v>637370.43000000005</v>
      </c>
      <c r="M52" s="6">
        <f>IF(M$3=$I$3,K52,IF(VLOOKUP($D52,'LGE Retirements'!$A$4:$C$49,3,FALSE)='LGE Meters Schedule'!M$3,'LGE Meters Schedule'!L52-'LGE Meters Schedule'!$F52,L52))</f>
        <v>637370.43000000005</v>
      </c>
      <c r="N52" s="6">
        <f>IF(N$3=$I$3,L52,IF(VLOOKUP($D52,'LGE Retirements'!$A$4:$C$49,3,FALSE)='LGE Meters Schedule'!N$3,'LGE Meters Schedule'!M52-'LGE Meters Schedule'!$F52,M52))</f>
        <v>637370.43000000005</v>
      </c>
      <c r="O52" s="6">
        <f>IF(O$3=$I$3,M52,IF(VLOOKUP($D52,'LGE Retirements'!$A$4:$C$49,3,FALSE)='LGE Meters Schedule'!O$3,'LGE Meters Schedule'!N52-'LGE Meters Schedule'!$F52,N52))</f>
        <v>637370.43000000005</v>
      </c>
      <c r="P52" s="6">
        <f>IF(P$3=$I$3,N52,IF(VLOOKUP($D52,'LGE Retirements'!$A$4:$C$49,3,FALSE)='LGE Meters Schedule'!P$3,'LGE Meters Schedule'!O52-'LGE Meters Schedule'!$F52,O52))</f>
        <v>637370.43000000005</v>
      </c>
      <c r="Q52" s="6">
        <f>IF(Q$3=$I$3,O52,IF(VLOOKUP($D52,'LGE Retirements'!$A$4:$C$49,3,FALSE)='LGE Meters Schedule'!Q$3,'LGE Meters Schedule'!P52-'LGE Meters Schedule'!$F52,P52))</f>
        <v>637370.43000000005</v>
      </c>
      <c r="R52" s="6">
        <f>IF(R$3=$I$3,P52,IF(VLOOKUP($D52,'LGE Retirements'!$A$4:$C$49,3,FALSE)='LGE Meters Schedule'!R$3,'LGE Meters Schedule'!Q52-'LGE Meters Schedule'!$F52,Q52))</f>
        <v>637370.43000000005</v>
      </c>
      <c r="S52" s="6">
        <f>IF(S$3=$I$3,Q52,IF(VLOOKUP($D52,'LGE Retirements'!$A$4:$C$49,3,FALSE)='LGE Meters Schedule'!S$3,'LGE Meters Schedule'!R52-'LGE Meters Schedule'!$F52,R52))</f>
        <v>637370.43000000005</v>
      </c>
      <c r="T52" s="6">
        <f>IF(T$3=$I$3,R52,IF(VLOOKUP($D52,'LGE Retirements'!$A$4:$C$49,3,FALSE)='LGE Meters Schedule'!T$3,'LGE Meters Schedule'!S52-'LGE Meters Schedule'!$F52,S52))</f>
        <v>637370.43000000005</v>
      </c>
      <c r="U52" s="6">
        <f>IF(U$3=$I$3,S52,IF(VLOOKUP($D52,'LGE Retirements'!$A$4:$C$49,3,FALSE)='LGE Meters Schedule'!U$3,'LGE Meters Schedule'!T52-'LGE Meters Schedule'!$F52,T52))</f>
        <v>637370.43000000005</v>
      </c>
      <c r="V52" s="6">
        <f>IF(V$3=$I$3,T52,IF(VLOOKUP($D52,'LGE Retirements'!$A$4:$C$49,3,FALSE)='LGE Meters Schedule'!V$3,'LGE Meters Schedule'!U52-'LGE Meters Schedule'!$F52,U52))</f>
        <v>637370.43000000005</v>
      </c>
      <c r="W52" s="6">
        <f>IF(W$3=$I$3,U52,IF(VLOOKUP($D52,'LGE Retirements'!$A$4:$C$49,3,FALSE)='LGE Meters Schedule'!W$3,'LGE Meters Schedule'!V52-'LGE Meters Schedule'!$F52,V52))</f>
        <v>637370.43000000005</v>
      </c>
      <c r="X52" s="6">
        <f>IF(X$3=$I$3,V52,IF(VLOOKUP($D52,'LGE Retirements'!$A$4:$C$49,3,FALSE)='LGE Meters Schedule'!X$3,'LGE Meters Schedule'!W52-'LGE Meters Schedule'!$F52,W52))</f>
        <v>637370.43000000005</v>
      </c>
      <c r="Y52" s="6">
        <f>IF(Y$3=$I$3,W52,IF(VLOOKUP($D52,'LGE Retirements'!$A$4:$C$49,3,FALSE)='LGE Meters Schedule'!Y$3,'LGE Meters Schedule'!X52-'LGE Meters Schedule'!$F52,X52))</f>
        <v>637370.43000000005</v>
      </c>
      <c r="Z52" s="6">
        <f>IF(Z$3=$I$3,X52,IF(VLOOKUP($D52,'LGE Retirements'!$A$4:$C$49,3,FALSE)='LGE Meters Schedule'!Z$3,'LGE Meters Schedule'!Y52-'LGE Meters Schedule'!$F52,Y52))</f>
        <v>637370.43000000005</v>
      </c>
      <c r="AA52" s="6">
        <f>IF(AA$3=$I$3,Y52,IF(VLOOKUP($D52,'LGE Retirements'!$A$4:$C$49,3,FALSE)='LGE Meters Schedule'!AA$3,'LGE Meters Schedule'!Z52-'LGE Meters Schedule'!$F52,Z52))</f>
        <v>637370.43000000005</v>
      </c>
      <c r="AB52" s="6">
        <f>IF(AB$3=$I$3,Z52,IF(VLOOKUP($D52,'LGE Retirements'!$A$4:$C$49,3,FALSE)='LGE Meters Schedule'!AB$3,'LGE Meters Schedule'!AA52-'LGE Meters Schedule'!$F52,AA52))</f>
        <v>637370.43000000005</v>
      </c>
      <c r="AC52" s="6">
        <f>IF(AC$3=$I$3,AA52,IF(VLOOKUP($D52,'LGE Retirements'!$A$4:$C$49,3,FALSE)='LGE Meters Schedule'!AC$3,'LGE Meters Schedule'!AB52-'LGE Meters Schedule'!$F52,AB52))</f>
        <v>637370.43000000005</v>
      </c>
      <c r="AD52" s="6">
        <f>IF(AD$3=$I$3,AB52,IF(VLOOKUP($D52,'LGE Retirements'!$A$4:$C$49,3,FALSE)='LGE Meters Schedule'!AD$3,'LGE Meters Schedule'!AC52-'LGE Meters Schedule'!$F52,AC52))</f>
        <v>0</v>
      </c>
      <c r="AE52" s="6">
        <f>IF(AE$3=$I$3,AC52,IF(VLOOKUP($D52,'LGE Retirements'!$A$4:$C$49,3,FALSE)='LGE Meters Schedule'!AE$3,'LGE Meters Schedule'!AD52-'LGE Meters Schedule'!$F52,AD52))</f>
        <v>0</v>
      </c>
      <c r="AF52" s="6">
        <f>IF(AF$3=$I$3,AD52,IF(VLOOKUP($D52,'LGE Retirements'!$A$4:$C$49,3,FALSE)='LGE Meters Schedule'!AF$3,'LGE Meters Schedule'!AE52-'LGE Meters Schedule'!$F52,AE52))</f>
        <v>0</v>
      </c>
      <c r="AG52" s="6">
        <f>IF(AG$3=$I$3,AE52,IF(VLOOKUP($D52,'LGE Retirements'!$A$4:$C$49,3,FALSE)='LGE Meters Schedule'!AG$3,'LGE Meters Schedule'!AF52-'LGE Meters Schedule'!$F52,AF52))</f>
        <v>0</v>
      </c>
      <c r="AH52" s="6">
        <f>IF(AH$3=$I$3,AF52,IF(VLOOKUP($D52,'LGE Retirements'!$A$4:$C$49,3,FALSE)='LGE Meters Schedule'!AH$3,'LGE Meters Schedule'!AG52-'LGE Meters Schedule'!$F52,AG52))</f>
        <v>0</v>
      </c>
      <c r="AI52" s="6">
        <f>IF(AI$3=$I$3,AG52,IF(VLOOKUP($D52,'LGE Retirements'!$A$4:$C$49,3,FALSE)='LGE Meters Schedule'!AI$3,'LGE Meters Schedule'!AH52-'LGE Meters Schedule'!$F52,AH52))</f>
        <v>0</v>
      </c>
      <c r="AJ52" s="6">
        <f>IF(AJ$3=$I$3,AH52,IF(VLOOKUP($D52,'LGE Retirements'!$A$4:$C$49,3,FALSE)='LGE Meters Schedule'!AJ$3,'LGE Meters Schedule'!AI52-'LGE Meters Schedule'!$F52,AI52))</f>
        <v>0</v>
      </c>
      <c r="AK52" s="6">
        <f>IF(AK$3=$I$3,AI52,IF(VLOOKUP($D52,'LGE Retirements'!$A$4:$C$49,3,FALSE)='LGE Meters Schedule'!AK$3,'LGE Meters Schedule'!AJ52-'LGE Meters Schedule'!$F52,AJ52))</f>
        <v>0</v>
      </c>
      <c r="AL52" s="6"/>
      <c r="AM52" s="21">
        <f>IF(AM$3&lt;'Depr. Rate'!$B$1,('Depr. Rate'!$B$3*'LGE Meters Schedule'!I52)/12,IF(I52=0,H52/2*'Depr. Rate'!$C$3/12,('Depr. Rate'!$C$3*'LGE Meters Schedule'!I52)/12))</f>
        <v>1550.9347130000003</v>
      </c>
      <c r="AN52" s="21">
        <f>IF(AN$3&lt;'Depr. Rate'!$B$1,('Depr. Rate'!$B$3*'LGE Meters Schedule'!J52)/12,IF(J52=0,I52/2*'Depr. Rate'!$C$3/12,('Depr. Rate'!$C$3*'LGE Meters Schedule'!J52)/12))</f>
        <v>1550.9347130000003</v>
      </c>
      <c r="AO52" s="21">
        <f>IF(AO$3&lt;'Depr. Rate'!$B$1,('Depr. Rate'!$B$3*'LGE Meters Schedule'!K52)/12,IF(K52=0,J52/2*'Depr. Rate'!$C$3/12,('Depr. Rate'!$C$3*'LGE Meters Schedule'!K52)/12))</f>
        <v>1550.9347130000003</v>
      </c>
      <c r="AP52" s="21">
        <f>IF(AP$3&lt;'Depr. Rate'!$B$1,('Depr. Rate'!$B$3*'LGE Meters Schedule'!L52)/12,IF(L52=0,K52/2*'Depr. Rate'!$C$3/12,('Depr. Rate'!$C$3*'LGE Meters Schedule'!L52)/12))</f>
        <v>1550.9347130000003</v>
      </c>
      <c r="AQ52" s="21">
        <f>IF(AQ$3&lt;'Depr. Rate'!$B$1,('Depr. Rate'!$B$3*'LGE Meters Schedule'!M52)/12,IF(M52=0,L52/2*'Depr. Rate'!$C$3/12,('Depr. Rate'!$C$3*'LGE Meters Schedule'!M52)/12))</f>
        <v>1550.9347130000003</v>
      </c>
      <c r="AR52" s="21">
        <f>IF(AR$3&lt;'Depr. Rate'!$B$1,('Depr. Rate'!$B$3*'LGE Meters Schedule'!N52)/12,IF(N52=0,M52/2*'Depr. Rate'!$C$3/12,('Depr. Rate'!$C$3*'LGE Meters Schedule'!N52)/12))</f>
        <v>1550.9347130000003</v>
      </c>
      <c r="AS52" s="21">
        <f>IF(AS$3&lt;'Depr. Rate'!$B$1,('Depr. Rate'!$B$3*'LGE Meters Schedule'!O52)/12,IF(O52=0,N52/2*'Depr. Rate'!$C$3/12,('Depr. Rate'!$C$3*'LGE Meters Schedule'!O52)/12))</f>
        <v>1550.9347130000003</v>
      </c>
      <c r="AT52" s="21">
        <f>IF(AT$3&lt;'Depr. Rate'!$B$1,('Depr. Rate'!$B$3*'LGE Meters Schedule'!P52)/12,IF(P52=0,O52/2*'Depr. Rate'!$C$3/12,('Depr. Rate'!$C$3*'LGE Meters Schedule'!P52)/12))</f>
        <v>1550.9347130000003</v>
      </c>
      <c r="AU52" s="21">
        <f>IF(AU$3&lt;'Depr. Rate'!$B$1,('Depr. Rate'!$B$3*'LGE Meters Schedule'!Q52)/12,IF(Q52=0,P52/2*'Depr. Rate'!$C$3/12,('Depr. Rate'!$C$3*'LGE Meters Schedule'!Q52)/12))</f>
        <v>1550.9347130000003</v>
      </c>
      <c r="AV52" s="21">
        <f>IF(AV$3&lt;'Depr. Rate'!$B$1,('Depr. Rate'!$B$3*'LGE Meters Schedule'!R52)/12,IF(R52=0,Q52/2*'Depr. Rate'!$C$3/12,('Depr. Rate'!$C$3*'LGE Meters Schedule'!R52)/12))</f>
        <v>1550.9347130000003</v>
      </c>
      <c r="AW52" s="21">
        <f>IF(AW$3&lt;'Depr. Rate'!$B$1,('Depr. Rate'!$B$3*'LGE Meters Schedule'!S52)/12,IF(S52=0,R52/2*'Depr. Rate'!$C$3/12,('Depr. Rate'!$C$3*'LGE Meters Schedule'!S52)/12))</f>
        <v>1550.9347130000003</v>
      </c>
      <c r="AX52" s="21">
        <f>IF(AX$3&lt;'Depr. Rate'!$B$1,('Depr. Rate'!$B$3*'LGE Meters Schedule'!T52)/12,IF(T52=0,S52/2*'Depr. Rate'!$C$3/12,('Depr. Rate'!$C$3*'LGE Meters Schedule'!T52)/12))</f>
        <v>1480.6657369830048</v>
      </c>
      <c r="AY52" s="21">
        <f>IF(AY$3&lt;'Depr. Rate'!$B$1,('Depr. Rate'!$B$3*'LGE Meters Schedule'!U52)/12,IF(U52=0,T52/2*'Depr. Rate'!$C$3/12,('Depr. Rate'!$C$3*'LGE Meters Schedule'!U52)/12))</f>
        <v>1480.6657369830048</v>
      </c>
      <c r="AZ52" s="21">
        <f>IF(AZ$3&lt;'Depr. Rate'!$B$1,('Depr. Rate'!$B$3*'LGE Meters Schedule'!V52)/12,IF(V52=0,U52/2*'Depr. Rate'!$C$3/12,('Depr. Rate'!$C$3*'LGE Meters Schedule'!V52)/12))</f>
        <v>1480.6657369830048</v>
      </c>
      <c r="BA52" s="21">
        <f>IF(BA$3&lt;'Depr. Rate'!$B$1,('Depr. Rate'!$B$3*'LGE Meters Schedule'!W52)/12,IF(W52=0,V52/2*'Depr. Rate'!$C$3/12,('Depr. Rate'!$C$3*'LGE Meters Schedule'!W52)/12))</f>
        <v>1480.6657369830048</v>
      </c>
      <c r="BB52" s="21">
        <f>IF(BB$3&lt;'Depr. Rate'!$B$1,('Depr. Rate'!$B$3*'LGE Meters Schedule'!X52)/12,IF(X52=0,W52/2*'Depr. Rate'!$C$3/12,('Depr. Rate'!$C$3*'LGE Meters Schedule'!X52)/12))</f>
        <v>1480.6657369830048</v>
      </c>
      <c r="BC52" s="21">
        <f>IF(BC$3&lt;'Depr. Rate'!$B$1,('Depr. Rate'!$B$3*'LGE Meters Schedule'!Y52)/12,IF(Y52=0,X52/2*'Depr. Rate'!$C$3/12,('Depr. Rate'!$C$3*'LGE Meters Schedule'!Y52)/12))</f>
        <v>1480.6657369830048</v>
      </c>
      <c r="BD52" s="21">
        <f>IF(BD$3&lt;'Depr. Rate'!$B$1,('Depr. Rate'!$B$3*'LGE Meters Schedule'!Z52)/12,IF(Z52=0,Y52/2*'Depr. Rate'!$C$3/12,('Depr. Rate'!$C$3*'LGE Meters Schedule'!Z52)/12))</f>
        <v>1480.6657369830048</v>
      </c>
      <c r="BE52" s="21">
        <f>IF(BE$3&lt;'Depr. Rate'!$B$1,('Depr. Rate'!$B$3*'LGE Meters Schedule'!AA52)/12,IF(AA52=0,Z52/2*'Depr. Rate'!$C$3/12,('Depr. Rate'!$C$3*'LGE Meters Schedule'!AA52)/12))</f>
        <v>1480.6657369830048</v>
      </c>
      <c r="BF52" s="21">
        <f>IF(BF$3&lt;'Depr. Rate'!$B$1,('Depr. Rate'!$B$3*'LGE Meters Schedule'!AB52)/12,IF(AB52=0,AA52/2*'Depr. Rate'!$C$3/12,('Depr. Rate'!$C$3*'LGE Meters Schedule'!AB52)/12))</f>
        <v>1480.6657369830048</v>
      </c>
      <c r="BG52" s="21">
        <f>IF(BG$3&lt;'Depr. Rate'!$B$1,('Depr. Rate'!$B$3*'LGE Meters Schedule'!AC52)/12,IF(AC52=0,AB52/2*'Depr. Rate'!$C$3/12,('Depr. Rate'!$C$3*'LGE Meters Schedule'!AC52)/12))</f>
        <v>1480.6657369830048</v>
      </c>
      <c r="BH52" s="21">
        <f>IF(BH$3&lt;'Depr. Rate'!$B$1,('Depr. Rate'!$B$3*'LGE Meters Schedule'!AD52)/12,IF(AD52=0,AC52/2*'Depr. Rate'!$C$3/12,('Depr. Rate'!$C$3*'LGE Meters Schedule'!AD52)/12))</f>
        <v>740.33286849150238</v>
      </c>
      <c r="BI52" s="21">
        <f>IF(BI$3&lt;'Depr. Rate'!$B$1,('Depr. Rate'!$B$3*'LGE Meters Schedule'!AE52)/12,IF(AE52=0,AD52/2*'Depr. Rate'!$C$3/12,('Depr. Rate'!$C$3*'LGE Meters Schedule'!AE52)/12))</f>
        <v>0</v>
      </c>
      <c r="BJ52" s="21">
        <f>IF(BJ$3&lt;'Depr. Rate'!$B$1,('Depr. Rate'!$B$3*'LGE Meters Schedule'!AF52)/12,IF(AF52=0,AE52/2*'Depr. Rate'!$C$3/12,('Depr. Rate'!$C$3*'LGE Meters Schedule'!AF52)/12))</f>
        <v>0</v>
      </c>
      <c r="BK52" s="21">
        <f>IF(BK$3&lt;'Depr. Rate'!$B$1,('Depr. Rate'!$B$3*'LGE Meters Schedule'!AG52)/12,IF(AG52=0,AF52/2*'Depr. Rate'!$C$3/12,('Depr. Rate'!$C$3*'LGE Meters Schedule'!AG52)/12))</f>
        <v>0</v>
      </c>
      <c r="BL52" s="21">
        <f>IF(BL$3&lt;'Depr. Rate'!$B$1,('Depr. Rate'!$B$3*'LGE Meters Schedule'!AH52)/12,IF(AH52=0,AG52/2*'Depr. Rate'!$C$3/12,('Depr. Rate'!$C$3*'LGE Meters Schedule'!AH52)/12))</f>
        <v>0</v>
      </c>
      <c r="BM52" s="21">
        <f>IF(BM$3&lt;'Depr. Rate'!$B$1,('Depr. Rate'!$B$3*'LGE Meters Schedule'!AI52)/12,IF(AI52=0,AH52/2*'Depr. Rate'!$C$3/12,('Depr. Rate'!$C$3*'LGE Meters Schedule'!AI52)/12))</f>
        <v>0</v>
      </c>
      <c r="BN52" s="21">
        <f>IF(BN$3&lt;'Depr. Rate'!$B$1,('Depr. Rate'!$B$3*'LGE Meters Schedule'!AJ52)/12,IF(AJ52=0,AI52/2*'Depr. Rate'!$C$3/12,('Depr. Rate'!$C$3*'LGE Meters Schedule'!AJ52)/12))</f>
        <v>0</v>
      </c>
      <c r="BO52" s="21">
        <f>IF(BO$3&lt;'Depr. Rate'!$B$1,('Depr. Rate'!$B$3*'LGE Meters Schedule'!AK52)/12,IF(AK52=0,AJ52/2*'Depr. Rate'!$C$3/12,('Depr. Rate'!$C$3*'LGE Meters Schedule'!AK52)/12))</f>
        <v>0</v>
      </c>
      <c r="BQ52" s="6">
        <f>IF(BQ$3=$BQ$3,$G52+AM52,IF(VLOOKUP($D52,'LGE Retirements'!$A$4:$C$49,3,FALSE)='LGE Meters Schedule'!BQ$3,'LGE Meters Schedule'!BP52+AM52-$F52,SUM(BP52,AM52)))</f>
        <v>395074.59855122905</v>
      </c>
      <c r="BR52" s="6">
        <f>IF(BR$3=$BQ$3,$G52+AN52,IF(VLOOKUP($D52,'LGE Retirements'!$A$4:$C$49,3,FALSE)='LGE Meters Schedule'!BR$3,'LGE Meters Schedule'!BQ52+AN52-$F52,SUM(BQ52,AN52)))</f>
        <v>396625.53326422907</v>
      </c>
      <c r="BS52" s="6">
        <f>IF(BS$3=$BQ$3,$G52+AO52,IF(VLOOKUP($D52,'LGE Retirements'!$A$4:$C$49,3,FALSE)='LGE Meters Schedule'!BS$3,'LGE Meters Schedule'!BR52+AO52-$F52,SUM(BR52,AO52)))</f>
        <v>398176.4679772291</v>
      </c>
      <c r="BT52" s="6">
        <f>IF(BT$3=$BQ$3,$G52+AP52,IF(VLOOKUP($D52,'LGE Retirements'!$A$4:$C$49,3,FALSE)='LGE Meters Schedule'!BT$3,'LGE Meters Schedule'!BS52+AP52-$F52,SUM(BS52,AP52)))</f>
        <v>399727.40269022912</v>
      </c>
      <c r="BU52" s="6">
        <f>IF(BU$3=$BQ$3,$G52+AQ52,IF(VLOOKUP($D52,'LGE Retirements'!$A$4:$C$49,3,FALSE)='LGE Meters Schedule'!BU$3,'LGE Meters Schedule'!BT52+AQ52-$F52,SUM(BT52,AQ52)))</f>
        <v>401278.33740322915</v>
      </c>
      <c r="BV52" s="6">
        <f>IF(BV$3=$BQ$3,$G52+AR52,IF(VLOOKUP($D52,'LGE Retirements'!$A$4:$C$49,3,FALSE)='LGE Meters Schedule'!BV$3,'LGE Meters Schedule'!BU52+AR52-$F52,SUM(BU52,AR52)))</f>
        <v>402829.27211622917</v>
      </c>
      <c r="BW52" s="6">
        <f>IF(BW$3=$BQ$3,$G52+AS52,IF(VLOOKUP($D52,'LGE Retirements'!$A$4:$C$49,3,FALSE)='LGE Meters Schedule'!BW$3,'LGE Meters Schedule'!BV52+AS52-$F52,SUM(BV52,AS52)))</f>
        <v>404380.2068292292</v>
      </c>
      <c r="BX52" s="6">
        <f>IF(BX$3=$BQ$3,$G52+AT52,IF(VLOOKUP($D52,'LGE Retirements'!$A$4:$C$49,3,FALSE)='LGE Meters Schedule'!BX$3,'LGE Meters Schedule'!BW52+AT52-$F52,SUM(BW52,AT52)))</f>
        <v>405931.14154222922</v>
      </c>
      <c r="BY52" s="6">
        <f>IF(BY$3=$BQ$3,$G52+AU52,IF(VLOOKUP($D52,'LGE Retirements'!$A$4:$C$49,3,FALSE)='LGE Meters Schedule'!BY$3,'LGE Meters Schedule'!BX52+AU52-$F52,SUM(BX52,AU52)))</f>
        <v>407482.07625522924</v>
      </c>
      <c r="BZ52" s="6">
        <f>IF(BZ$3=$BQ$3,$G52+AV52,IF(VLOOKUP($D52,'LGE Retirements'!$A$4:$C$49,3,FALSE)='LGE Meters Schedule'!BZ$3,'LGE Meters Schedule'!BY52+AV52-$F52,SUM(BY52,AV52)))</f>
        <v>409033.01096822927</v>
      </c>
      <c r="CA52" s="6">
        <f>IF(CA$3=$BQ$3,$G52+AW52,IF(VLOOKUP($D52,'LGE Retirements'!$A$4:$C$49,3,FALSE)='LGE Meters Schedule'!CA$3,'LGE Meters Schedule'!BZ52+AW52-$F52,SUM(BZ52,AW52)))</f>
        <v>410583.94568122929</v>
      </c>
      <c r="CB52" s="6">
        <f>IF(CB$3=$BQ$3,$G52+AX52,IF(VLOOKUP($D52,'LGE Retirements'!$A$4:$C$49,3,FALSE)='LGE Meters Schedule'!CB$3,'LGE Meters Schedule'!CA52+AX52-$F52,SUM(CA52,AX52)))</f>
        <v>412064.6114182123</v>
      </c>
      <c r="CC52" s="6">
        <f>IF(CC$3=$BQ$3,$G52+AY52,IF(VLOOKUP($D52,'LGE Retirements'!$A$4:$C$49,3,FALSE)='LGE Meters Schedule'!CC$3,'LGE Meters Schedule'!CB52+AY52-$F52,SUM(CB52,AY52)))</f>
        <v>413545.2771551953</v>
      </c>
      <c r="CD52" s="6">
        <f>IF(CD$3=$BQ$3,$G52+AZ52,IF(VLOOKUP($D52,'LGE Retirements'!$A$4:$C$49,3,FALSE)='LGE Meters Schedule'!CD$3,'LGE Meters Schedule'!CC52+AZ52-$F52,SUM(CC52,AZ52)))</f>
        <v>415025.94289217831</v>
      </c>
      <c r="CE52" s="6">
        <f>IF(CE$3=$BQ$3,$G52+BA52,IF(VLOOKUP($D52,'LGE Retirements'!$A$4:$C$49,3,FALSE)='LGE Meters Schedule'!CE$3,'LGE Meters Schedule'!CD52+BA52-$F52,SUM(CD52,BA52)))</f>
        <v>416506.60862916132</v>
      </c>
      <c r="CF52" s="6">
        <f>IF(CF$3=$BQ$3,$G52+BB52,IF(VLOOKUP($D52,'LGE Retirements'!$A$4:$C$49,3,FALSE)='LGE Meters Schedule'!CF$3,'LGE Meters Schedule'!CE52+BB52-$F52,SUM(CE52,BB52)))</f>
        <v>417987.27436614432</v>
      </c>
      <c r="CG52" s="6">
        <f>IF(CG$3=$BQ$3,$G52+BC52,IF(VLOOKUP($D52,'LGE Retirements'!$A$4:$C$49,3,FALSE)='LGE Meters Schedule'!CG$3,'LGE Meters Schedule'!CF52+BC52-$F52,SUM(CF52,BC52)))</f>
        <v>419467.94010312733</v>
      </c>
      <c r="CH52" s="6">
        <f>IF(CH$3=$BQ$3,$G52+BD52,IF(VLOOKUP($D52,'LGE Retirements'!$A$4:$C$49,3,FALSE)='LGE Meters Schedule'!CH$3,'LGE Meters Schedule'!CG52+BD52-$F52,SUM(CG52,BD52)))</f>
        <v>420948.60584011034</v>
      </c>
      <c r="CI52" s="6">
        <f>IF(CI$3=$BQ$3,$G52+BE52,IF(VLOOKUP($D52,'LGE Retirements'!$A$4:$C$49,3,FALSE)='LGE Meters Schedule'!CI$3,'LGE Meters Schedule'!CH52+BE52-$F52,SUM(CH52,BE52)))</f>
        <v>422429.27157709334</v>
      </c>
      <c r="CJ52" s="6">
        <f>IF(CJ$3=$BQ$3,$G52+BF52,IF(VLOOKUP($D52,'LGE Retirements'!$A$4:$C$49,3,FALSE)='LGE Meters Schedule'!CJ$3,'LGE Meters Schedule'!CI52+BF52-$F52,SUM(CI52,BF52)))</f>
        <v>423909.93731407635</v>
      </c>
      <c r="CK52" s="6">
        <f>IF(CK$3=$BQ$3,$G52+BG52,IF(VLOOKUP($D52,'LGE Retirements'!$A$4:$C$49,3,FALSE)='LGE Meters Schedule'!CK$3,'LGE Meters Schedule'!CJ52+BG52-$F52,SUM(CJ52,BG52)))</f>
        <v>425390.60305105936</v>
      </c>
      <c r="CL52" s="6">
        <f>IF(CL$3=$BQ$3,$G52+BH52,IF(VLOOKUP($D52,'LGE Retirements'!$A$4:$C$49,3,FALSE)='LGE Meters Schedule'!CL$3,'LGE Meters Schedule'!CK52+BH52-$F52,SUM(CK52,BH52)))</f>
        <v>-211239.49408044922</v>
      </c>
      <c r="CM52" s="6">
        <f>IF(CM$3=$BQ$3,$G52+BI52,IF(VLOOKUP($D52,'LGE Retirements'!$A$4:$C$49,3,FALSE)='LGE Meters Schedule'!CM$3,'LGE Meters Schedule'!CL52+BI52-$F52,SUM(CL52,BI52)))</f>
        <v>-211239.49408044922</v>
      </c>
      <c r="CN52" s="6">
        <f>IF(CN$3=$BQ$3,$G52+BJ52,IF(VLOOKUP($D52,'LGE Retirements'!$A$4:$C$49,3,FALSE)='LGE Meters Schedule'!CN$3,'LGE Meters Schedule'!CM52+BJ52-$F52,SUM(CM52,BJ52)))</f>
        <v>-211239.49408044922</v>
      </c>
      <c r="CO52" s="6">
        <f>IF(CO$3=$BQ$3,$G52+BK52,IF(VLOOKUP($D52,'LGE Retirements'!$A$4:$C$49,3,FALSE)='LGE Meters Schedule'!CO$3,'LGE Meters Schedule'!CN52+BK52-$F52,SUM(CN52,BK52)))</f>
        <v>-211239.49408044922</v>
      </c>
      <c r="CP52" s="6">
        <f>IF(CP$3=$BQ$3,$G52+BL52,IF(VLOOKUP($D52,'LGE Retirements'!$A$4:$C$49,3,FALSE)='LGE Meters Schedule'!CP$3,'LGE Meters Schedule'!CO52+BL52-$F52,SUM(CO52,BL52)))</f>
        <v>-211239.49408044922</v>
      </c>
      <c r="CQ52" s="6">
        <f>IF(CQ$3=$BQ$3,$G52+BM52,IF(VLOOKUP($D52,'LGE Retirements'!$A$4:$C$49,3,FALSE)='LGE Meters Schedule'!CQ$3,'LGE Meters Schedule'!CP52+BM52-$F52,SUM(CP52,BM52)))</f>
        <v>-211239.49408044922</v>
      </c>
      <c r="CR52" s="6">
        <f>IF(CR$3=$BQ$3,$G52+BN52,IF(VLOOKUP($D52,'LGE Retirements'!$A$4:$C$49,3,FALSE)='LGE Meters Schedule'!CR$3,'LGE Meters Schedule'!CQ52+BN52-$F52,SUM(CQ52,BN52)))</f>
        <v>-211239.49408044922</v>
      </c>
      <c r="CS52" s="6">
        <f>IF(CS$3=$BQ$3,$G52+BO52,IF(VLOOKUP($D52,'LGE Retirements'!$A$4:$C$49,3,FALSE)='LGE Meters Schedule'!CS$3,'LGE Meters Schedule'!CR52+BO52-$F52,SUM(CR52,BO52)))</f>
        <v>-211239.49408044922</v>
      </c>
      <c r="CT52" s="6">
        <f>IF(CT$3=$BQ$3,$G52,IF(VLOOKUP($D52,'LGE Retirements'!$A$4:$C$49,3,FALSE)='LGE Meters Schedule'!CT$3,'LGE Meters Schedule'!CS52-$F52,SUM(CS52)))</f>
        <v>-211239.49408044922</v>
      </c>
      <c r="CU52" s="6">
        <f>IF(CU$3=$BQ$3,$G52,IF(VLOOKUP($D52,'LGE Retirements'!$A$4:$C$49,3,FALSE)='LGE Meters Schedule'!CU$3,'LGE Meters Schedule'!CT52-$F52,SUM(CT52)))</f>
        <v>-211239.49408044922</v>
      </c>
      <c r="CV52" s="6">
        <f>IF(CV$3=$BQ$3,$G52,IF(VLOOKUP($D52,'LGE Retirements'!$A$4:$C$49,3,FALSE)='LGE Meters Schedule'!CV$3,'LGE Meters Schedule'!CU52-$F52,SUM(CU52)))</f>
        <v>-211239.49408044922</v>
      </c>
      <c r="CW52" s="6">
        <f>IF(CW$3=$BQ$3,$G52,IF(VLOOKUP($D52,'LGE Retirements'!$A$4:$C$49,3,FALSE)='LGE Meters Schedule'!CW$3,'LGE Meters Schedule'!CV52-$F52,SUM(CV52)))</f>
        <v>-211239.49408044922</v>
      </c>
      <c r="CX52" s="6">
        <f>IF(CX$3=$BQ$3,$G52,IF(VLOOKUP($D52,'LGE Retirements'!$A$4:$C$49,3,FALSE)='LGE Meters Schedule'!CX$3,'LGE Meters Schedule'!CW52-$F52,SUM(CW52)))</f>
        <v>-211239.49408044922</v>
      </c>
      <c r="CY52" s="6">
        <f>IF(CY$3=$BQ$3,$G52,IF(VLOOKUP($D52,'LGE Retirements'!$A$4:$C$49,3,FALSE)='LGE Meters Schedule'!CY$3,'LGE Meters Schedule'!CX52-$F52,SUM(CX52)))</f>
        <v>-211239.49408044922</v>
      </c>
      <c r="CZ52" s="6">
        <f>IF(CZ$3=$BQ$3,$G52,IF(VLOOKUP($D52,'LGE Retirements'!$A$4:$C$49,3,FALSE)='LGE Meters Schedule'!CZ$3,'LGE Meters Schedule'!CY52-$F52,SUM(CY52)))</f>
        <v>-211239.49408044922</v>
      </c>
      <c r="DA52" s="6">
        <f>IF(DA$3=$BQ$3,$G52,IF(VLOOKUP($D52,'LGE Retirements'!$A$4:$C$49,3,FALSE)='LGE Meters Schedule'!DA$3,'LGE Meters Schedule'!CZ52-$F52,SUM(CZ52)))</f>
        <v>-211239.49408044922</v>
      </c>
      <c r="DB52" s="6">
        <f>IF(DB$3=$BQ$3,$G52,IF(VLOOKUP($D52,'LGE Retirements'!$A$4:$C$49,3,FALSE)='LGE Meters Schedule'!DB$3,'LGE Meters Schedule'!DA52-$F52,SUM(DA52)))</f>
        <v>-211239.49408044922</v>
      </c>
      <c r="DC52" s="6">
        <f>IF(DC$3=$BQ$3,$G52,IF(VLOOKUP($D52,'LGE Retirements'!$A$4:$C$49,3,FALSE)='LGE Meters Schedule'!DC$3,'LGE Meters Schedule'!DB52-$F52,SUM(DB52)))</f>
        <v>-211239.49408044922</v>
      </c>
      <c r="DD52" s="6">
        <f>IF(DD$3=$BQ$3,$G52,IF(VLOOKUP($D52,'LGE Retirements'!$A$4:$C$49,3,FALSE)='LGE Meters Schedule'!DD$3,'LGE Meters Schedule'!DC52-$F52,SUM(DC52)))</f>
        <v>-211239.49408044922</v>
      </c>
      <c r="DE52" s="6">
        <f>IF(DE$3=$BQ$3,$G52,IF(VLOOKUP($D52,'LGE Retirements'!$A$4:$C$49,3,FALSE)='LGE Meters Schedule'!DE$3,'LGE Meters Schedule'!DD52-$F52,SUM(DD52)))</f>
        <v>-211239.49408044922</v>
      </c>
      <c r="DG52" s="8">
        <f t="shared" si="42"/>
        <v>242295.831448771</v>
      </c>
      <c r="DH52" s="8">
        <f t="shared" si="43"/>
        <v>240744.89673577098</v>
      </c>
      <c r="DI52" s="8">
        <f t="shared" si="44"/>
        <v>239193.96202277095</v>
      </c>
      <c r="DJ52" s="8">
        <f t="shared" si="45"/>
        <v>237643.02730977093</v>
      </c>
      <c r="DK52" s="8">
        <f t="shared" si="46"/>
        <v>236092.0925967709</v>
      </c>
      <c r="DL52" s="8">
        <f t="shared" si="47"/>
        <v>234541.15788377088</v>
      </c>
      <c r="DM52" s="8">
        <f t="shared" si="48"/>
        <v>232990.22317077086</v>
      </c>
      <c r="DN52" s="8">
        <f t="shared" si="49"/>
        <v>231439.28845777083</v>
      </c>
      <c r="DO52" s="8">
        <f t="shared" si="50"/>
        <v>229888.35374477081</v>
      </c>
      <c r="DP52" s="8">
        <f t="shared" si="51"/>
        <v>228337.41903177078</v>
      </c>
      <c r="DQ52" s="8">
        <f t="shared" si="52"/>
        <v>226786.48431877076</v>
      </c>
      <c r="DR52" s="8">
        <f t="shared" si="53"/>
        <v>225305.81858178775</v>
      </c>
      <c r="DS52" s="8">
        <f t="shared" si="54"/>
        <v>223825.15284480475</v>
      </c>
      <c r="DT52" s="8">
        <f t="shared" si="55"/>
        <v>222344.48710782174</v>
      </c>
      <c r="DU52" s="8">
        <f t="shared" si="56"/>
        <v>220863.82137083873</v>
      </c>
      <c r="DV52" s="8">
        <f t="shared" si="57"/>
        <v>219383.15563385573</v>
      </c>
      <c r="DW52" s="8">
        <f t="shared" si="58"/>
        <v>217902.48989687272</v>
      </c>
      <c r="DX52" s="8">
        <f t="shared" si="59"/>
        <v>216421.82415988971</v>
      </c>
      <c r="DY52" s="8">
        <f t="shared" si="60"/>
        <v>214941.15842290671</v>
      </c>
      <c r="DZ52" s="8">
        <f t="shared" si="61"/>
        <v>213460.4926859237</v>
      </c>
      <c r="EA52" s="8">
        <f t="shared" si="62"/>
        <v>211979.8269489407</v>
      </c>
      <c r="EB52" s="8">
        <f t="shared" si="63"/>
        <v>211239.49408044922</v>
      </c>
      <c r="EC52" s="8">
        <f t="shared" si="64"/>
        <v>211239.49408044922</v>
      </c>
      <c r="ED52" s="8">
        <f t="shared" si="65"/>
        <v>211239.49408044922</v>
      </c>
      <c r="EE52" s="8">
        <f t="shared" si="66"/>
        <v>211239.49408044922</v>
      </c>
      <c r="EF52" s="8">
        <f t="shared" si="67"/>
        <v>211239.49408044922</v>
      </c>
      <c r="EG52" s="8">
        <f t="shared" si="68"/>
        <v>211239.49408044922</v>
      </c>
      <c r="EH52" s="8">
        <f t="shared" si="69"/>
        <v>211239.49408044922</v>
      </c>
      <c r="EI52" s="8">
        <f t="shared" si="70"/>
        <v>211239.49408044922</v>
      </c>
      <c r="EJ52" s="8">
        <f t="shared" si="30"/>
        <v>211239.49408044922</v>
      </c>
      <c r="EK52" s="8">
        <f t="shared" si="31"/>
        <v>211239.49408044922</v>
      </c>
      <c r="EL52" s="8">
        <f t="shared" si="32"/>
        <v>211239.49408044922</v>
      </c>
      <c r="EM52" s="8">
        <f t="shared" si="33"/>
        <v>211239.49408044922</v>
      </c>
      <c r="EN52" s="8">
        <f t="shared" si="34"/>
        <v>211239.49408044922</v>
      </c>
      <c r="EO52" s="8">
        <f t="shared" si="35"/>
        <v>211239.49408044922</v>
      </c>
      <c r="EP52" s="8">
        <f t="shared" si="36"/>
        <v>211239.49408044922</v>
      </c>
      <c r="EQ52" s="8">
        <f t="shared" si="37"/>
        <v>211239.49408044922</v>
      </c>
      <c r="ER52" s="8">
        <f t="shared" si="38"/>
        <v>211239.49408044922</v>
      </c>
      <c r="ES52" s="8">
        <f t="shared" si="39"/>
        <v>211239.49408044922</v>
      </c>
      <c r="ET52" s="8">
        <f t="shared" si="40"/>
        <v>211239.49408044922</v>
      </c>
      <c r="EU52" s="8">
        <f t="shared" si="41"/>
        <v>211239.49408044922</v>
      </c>
    </row>
    <row r="53" spans="1:151" x14ac:dyDescent="0.25">
      <c r="A53" s="4" t="s">
        <v>33</v>
      </c>
      <c r="B53" s="4" t="s">
        <v>2</v>
      </c>
      <c r="C53" s="4" t="s">
        <v>5</v>
      </c>
      <c r="D53" s="7">
        <v>1997</v>
      </c>
      <c r="E53" s="24">
        <f>IFERROR(VLOOKUP(D53,'LGE Retirements'!$A$4:$C$49,3,FALSE),"N/A")</f>
        <v>43221</v>
      </c>
      <c r="F53" s="5">
        <v>181506.49</v>
      </c>
      <c r="G53" s="5">
        <v>112065.28510464</v>
      </c>
      <c r="H53" s="5"/>
      <c r="I53" s="6">
        <f>IF(I$3=$I$3,F53,IF(VLOOKUP($D53,'LGE Retirements'!$A$4:$C$49,3,FALSE)='LGE Meters Schedule'!I$3,'LGE Meters Schedule'!G53-'LGE Meters Schedule'!$F53,G53))</f>
        <v>181506.49</v>
      </c>
      <c r="J53" s="6">
        <f>IF(J$3=$I$3,G53,IF(VLOOKUP($D53,'LGE Retirements'!$A$4:$C$49,3,FALSE)='LGE Meters Schedule'!J$3,'LGE Meters Schedule'!I53-'LGE Meters Schedule'!$F53,I53))</f>
        <v>181506.49</v>
      </c>
      <c r="K53" s="6">
        <f>IF(K$3=$I$3,I53,IF(VLOOKUP($D53,'LGE Retirements'!$A$4:$C$49,3,FALSE)='LGE Meters Schedule'!K$3,'LGE Meters Schedule'!J53-'LGE Meters Schedule'!$F53,J53))</f>
        <v>181506.49</v>
      </c>
      <c r="L53" s="6">
        <f>IF(L$3=$I$3,J53,IF(VLOOKUP($D53,'LGE Retirements'!$A$4:$C$49,3,FALSE)='LGE Meters Schedule'!L$3,'LGE Meters Schedule'!K53-'LGE Meters Schedule'!$F53,K53))</f>
        <v>181506.49</v>
      </c>
      <c r="M53" s="6">
        <f>IF(M$3=$I$3,K53,IF(VLOOKUP($D53,'LGE Retirements'!$A$4:$C$49,3,FALSE)='LGE Meters Schedule'!M$3,'LGE Meters Schedule'!L53-'LGE Meters Schedule'!$F53,L53))</f>
        <v>181506.49</v>
      </c>
      <c r="N53" s="6">
        <f>IF(N$3=$I$3,L53,IF(VLOOKUP($D53,'LGE Retirements'!$A$4:$C$49,3,FALSE)='LGE Meters Schedule'!N$3,'LGE Meters Schedule'!M53-'LGE Meters Schedule'!$F53,M53))</f>
        <v>181506.49</v>
      </c>
      <c r="O53" s="6">
        <f>IF(O$3=$I$3,M53,IF(VLOOKUP($D53,'LGE Retirements'!$A$4:$C$49,3,FALSE)='LGE Meters Schedule'!O$3,'LGE Meters Schedule'!N53-'LGE Meters Schedule'!$F53,N53))</f>
        <v>181506.49</v>
      </c>
      <c r="P53" s="6">
        <f>IF(P$3=$I$3,N53,IF(VLOOKUP($D53,'LGE Retirements'!$A$4:$C$49,3,FALSE)='LGE Meters Schedule'!P$3,'LGE Meters Schedule'!O53-'LGE Meters Schedule'!$F53,O53))</f>
        <v>181506.49</v>
      </c>
      <c r="Q53" s="6">
        <f>IF(Q$3=$I$3,O53,IF(VLOOKUP($D53,'LGE Retirements'!$A$4:$C$49,3,FALSE)='LGE Meters Schedule'!Q$3,'LGE Meters Schedule'!P53-'LGE Meters Schedule'!$F53,P53))</f>
        <v>181506.49</v>
      </c>
      <c r="R53" s="6">
        <f>IF(R$3=$I$3,P53,IF(VLOOKUP($D53,'LGE Retirements'!$A$4:$C$49,3,FALSE)='LGE Meters Schedule'!R$3,'LGE Meters Schedule'!Q53-'LGE Meters Schedule'!$F53,Q53))</f>
        <v>181506.49</v>
      </c>
      <c r="S53" s="6">
        <f>IF(S$3=$I$3,Q53,IF(VLOOKUP($D53,'LGE Retirements'!$A$4:$C$49,3,FALSE)='LGE Meters Schedule'!S$3,'LGE Meters Schedule'!R53-'LGE Meters Schedule'!$F53,R53))</f>
        <v>181506.49</v>
      </c>
      <c r="T53" s="6">
        <f>IF(T$3=$I$3,R53,IF(VLOOKUP($D53,'LGE Retirements'!$A$4:$C$49,3,FALSE)='LGE Meters Schedule'!T$3,'LGE Meters Schedule'!S53-'LGE Meters Schedule'!$F53,S53))</f>
        <v>181506.49</v>
      </c>
      <c r="U53" s="6">
        <f>IF(U$3=$I$3,S53,IF(VLOOKUP($D53,'LGE Retirements'!$A$4:$C$49,3,FALSE)='LGE Meters Schedule'!U$3,'LGE Meters Schedule'!T53-'LGE Meters Schedule'!$F53,T53))</f>
        <v>181506.49</v>
      </c>
      <c r="V53" s="6">
        <f>IF(V$3=$I$3,T53,IF(VLOOKUP($D53,'LGE Retirements'!$A$4:$C$49,3,FALSE)='LGE Meters Schedule'!V$3,'LGE Meters Schedule'!U53-'LGE Meters Schedule'!$F53,U53))</f>
        <v>181506.49</v>
      </c>
      <c r="W53" s="6">
        <f>IF(W$3=$I$3,U53,IF(VLOOKUP($D53,'LGE Retirements'!$A$4:$C$49,3,FALSE)='LGE Meters Schedule'!W$3,'LGE Meters Schedule'!V53-'LGE Meters Schedule'!$F53,V53))</f>
        <v>181506.49</v>
      </c>
      <c r="X53" s="6">
        <f>IF(X$3=$I$3,V53,IF(VLOOKUP($D53,'LGE Retirements'!$A$4:$C$49,3,FALSE)='LGE Meters Schedule'!X$3,'LGE Meters Schedule'!W53-'LGE Meters Schedule'!$F53,W53))</f>
        <v>181506.49</v>
      </c>
      <c r="Y53" s="6">
        <f>IF(Y$3=$I$3,W53,IF(VLOOKUP($D53,'LGE Retirements'!$A$4:$C$49,3,FALSE)='LGE Meters Schedule'!Y$3,'LGE Meters Schedule'!X53-'LGE Meters Schedule'!$F53,X53))</f>
        <v>181506.49</v>
      </c>
      <c r="Z53" s="6">
        <f>IF(Z$3=$I$3,X53,IF(VLOOKUP($D53,'LGE Retirements'!$A$4:$C$49,3,FALSE)='LGE Meters Schedule'!Z$3,'LGE Meters Schedule'!Y53-'LGE Meters Schedule'!$F53,Y53))</f>
        <v>181506.49</v>
      </c>
      <c r="AA53" s="6">
        <f>IF(AA$3=$I$3,Y53,IF(VLOOKUP($D53,'LGE Retirements'!$A$4:$C$49,3,FALSE)='LGE Meters Schedule'!AA$3,'LGE Meters Schedule'!Z53-'LGE Meters Schedule'!$F53,Z53))</f>
        <v>181506.49</v>
      </c>
      <c r="AB53" s="6">
        <f>IF(AB$3=$I$3,Z53,IF(VLOOKUP($D53,'LGE Retirements'!$A$4:$C$49,3,FALSE)='LGE Meters Schedule'!AB$3,'LGE Meters Schedule'!AA53-'LGE Meters Schedule'!$F53,AA53))</f>
        <v>181506.49</v>
      </c>
      <c r="AC53" s="6">
        <f>IF(AC$3=$I$3,AA53,IF(VLOOKUP($D53,'LGE Retirements'!$A$4:$C$49,3,FALSE)='LGE Meters Schedule'!AC$3,'LGE Meters Schedule'!AB53-'LGE Meters Schedule'!$F53,AB53))</f>
        <v>181506.49</v>
      </c>
      <c r="AD53" s="6">
        <f>IF(AD$3=$I$3,AB53,IF(VLOOKUP($D53,'LGE Retirements'!$A$4:$C$49,3,FALSE)='LGE Meters Schedule'!AD$3,'LGE Meters Schedule'!AC53-'LGE Meters Schedule'!$F53,AC53))</f>
        <v>0</v>
      </c>
      <c r="AE53" s="6">
        <f>IF(AE$3=$I$3,AC53,IF(VLOOKUP($D53,'LGE Retirements'!$A$4:$C$49,3,FALSE)='LGE Meters Schedule'!AE$3,'LGE Meters Schedule'!AD53-'LGE Meters Schedule'!$F53,AD53))</f>
        <v>0</v>
      </c>
      <c r="AF53" s="6">
        <f>IF(AF$3=$I$3,AD53,IF(VLOOKUP($D53,'LGE Retirements'!$A$4:$C$49,3,FALSE)='LGE Meters Schedule'!AF$3,'LGE Meters Schedule'!AE53-'LGE Meters Schedule'!$F53,AE53))</f>
        <v>0</v>
      </c>
      <c r="AG53" s="6">
        <f>IF(AG$3=$I$3,AE53,IF(VLOOKUP($D53,'LGE Retirements'!$A$4:$C$49,3,FALSE)='LGE Meters Schedule'!AG$3,'LGE Meters Schedule'!AF53-'LGE Meters Schedule'!$F53,AF53))</f>
        <v>0</v>
      </c>
      <c r="AH53" s="6">
        <f>IF(AH$3=$I$3,AF53,IF(VLOOKUP($D53,'LGE Retirements'!$A$4:$C$49,3,FALSE)='LGE Meters Schedule'!AH$3,'LGE Meters Schedule'!AG53-'LGE Meters Schedule'!$F53,AG53))</f>
        <v>0</v>
      </c>
      <c r="AI53" s="6">
        <f>IF(AI$3=$I$3,AG53,IF(VLOOKUP($D53,'LGE Retirements'!$A$4:$C$49,3,FALSE)='LGE Meters Schedule'!AI$3,'LGE Meters Schedule'!AH53-'LGE Meters Schedule'!$F53,AH53))</f>
        <v>0</v>
      </c>
      <c r="AJ53" s="6">
        <f>IF(AJ$3=$I$3,AH53,IF(VLOOKUP($D53,'LGE Retirements'!$A$4:$C$49,3,FALSE)='LGE Meters Schedule'!AJ$3,'LGE Meters Schedule'!AI53-'LGE Meters Schedule'!$F53,AI53))</f>
        <v>0</v>
      </c>
      <c r="AK53" s="6">
        <f>IF(AK$3=$I$3,AI53,IF(VLOOKUP($D53,'LGE Retirements'!$A$4:$C$49,3,FALSE)='LGE Meters Schedule'!AK$3,'LGE Meters Schedule'!AJ53-'LGE Meters Schedule'!$F53,AJ53))</f>
        <v>0</v>
      </c>
      <c r="AL53" s="6"/>
      <c r="AM53" s="21">
        <f>IF(AM$3&lt;'Depr. Rate'!$B$1,('Depr. Rate'!$B$3*'LGE Meters Schedule'!I53)/12,IF(I53=0,H53/2*'Depr. Rate'!$C$3/12,('Depr. Rate'!$C$3*'LGE Meters Schedule'!I53)/12))</f>
        <v>441.66579233333329</v>
      </c>
      <c r="AN53" s="21">
        <f>IF(AN$3&lt;'Depr. Rate'!$B$1,('Depr. Rate'!$B$3*'LGE Meters Schedule'!J53)/12,IF(J53=0,I53/2*'Depr. Rate'!$C$3/12,('Depr. Rate'!$C$3*'LGE Meters Schedule'!J53)/12))</f>
        <v>441.66579233333329</v>
      </c>
      <c r="AO53" s="21">
        <f>IF(AO$3&lt;'Depr. Rate'!$B$1,('Depr. Rate'!$B$3*'LGE Meters Schedule'!K53)/12,IF(K53=0,J53/2*'Depr. Rate'!$C$3/12,('Depr. Rate'!$C$3*'LGE Meters Schedule'!K53)/12))</f>
        <v>441.66579233333329</v>
      </c>
      <c r="AP53" s="21">
        <f>IF(AP$3&lt;'Depr. Rate'!$B$1,('Depr. Rate'!$B$3*'LGE Meters Schedule'!L53)/12,IF(L53=0,K53/2*'Depr. Rate'!$C$3/12,('Depr. Rate'!$C$3*'LGE Meters Schedule'!L53)/12))</f>
        <v>441.66579233333329</v>
      </c>
      <c r="AQ53" s="21">
        <f>IF(AQ$3&lt;'Depr. Rate'!$B$1,('Depr. Rate'!$B$3*'LGE Meters Schedule'!M53)/12,IF(M53=0,L53/2*'Depr. Rate'!$C$3/12,('Depr. Rate'!$C$3*'LGE Meters Schedule'!M53)/12))</f>
        <v>441.66579233333329</v>
      </c>
      <c r="AR53" s="21">
        <f>IF(AR$3&lt;'Depr. Rate'!$B$1,('Depr. Rate'!$B$3*'LGE Meters Schedule'!N53)/12,IF(N53=0,M53/2*'Depr. Rate'!$C$3/12,('Depr. Rate'!$C$3*'LGE Meters Schedule'!N53)/12))</f>
        <v>441.66579233333329</v>
      </c>
      <c r="AS53" s="21">
        <f>IF(AS$3&lt;'Depr. Rate'!$B$1,('Depr. Rate'!$B$3*'LGE Meters Schedule'!O53)/12,IF(O53=0,N53/2*'Depr. Rate'!$C$3/12,('Depr. Rate'!$C$3*'LGE Meters Schedule'!O53)/12))</f>
        <v>441.66579233333329</v>
      </c>
      <c r="AT53" s="21">
        <f>IF(AT$3&lt;'Depr. Rate'!$B$1,('Depr. Rate'!$B$3*'LGE Meters Schedule'!P53)/12,IF(P53=0,O53/2*'Depr. Rate'!$C$3/12,('Depr. Rate'!$C$3*'LGE Meters Schedule'!P53)/12))</f>
        <v>441.66579233333329</v>
      </c>
      <c r="AU53" s="21">
        <f>IF(AU$3&lt;'Depr. Rate'!$B$1,('Depr. Rate'!$B$3*'LGE Meters Schedule'!Q53)/12,IF(Q53=0,P53/2*'Depr. Rate'!$C$3/12,('Depr. Rate'!$C$3*'LGE Meters Schedule'!Q53)/12))</f>
        <v>441.66579233333329</v>
      </c>
      <c r="AV53" s="21">
        <f>IF(AV$3&lt;'Depr. Rate'!$B$1,('Depr. Rate'!$B$3*'LGE Meters Schedule'!R53)/12,IF(R53=0,Q53/2*'Depr. Rate'!$C$3/12,('Depr. Rate'!$C$3*'LGE Meters Schedule'!R53)/12))</f>
        <v>441.66579233333329</v>
      </c>
      <c r="AW53" s="21">
        <f>IF(AW$3&lt;'Depr. Rate'!$B$1,('Depr. Rate'!$B$3*'LGE Meters Schedule'!S53)/12,IF(S53=0,R53/2*'Depr. Rate'!$C$3/12,('Depr. Rate'!$C$3*'LGE Meters Schedule'!S53)/12))</f>
        <v>441.66579233333329</v>
      </c>
      <c r="AX53" s="21">
        <f>IF(AX$3&lt;'Depr. Rate'!$B$1,('Depr. Rate'!$B$3*'LGE Meters Schedule'!T53)/12,IF(T53=0,S53/2*'Depr. Rate'!$C$3/12,('Depr. Rate'!$C$3*'LGE Meters Schedule'!T53)/12))</f>
        <v>421.65501901782346</v>
      </c>
      <c r="AY53" s="21">
        <f>IF(AY$3&lt;'Depr. Rate'!$B$1,('Depr. Rate'!$B$3*'LGE Meters Schedule'!U53)/12,IF(U53=0,T53/2*'Depr. Rate'!$C$3/12,('Depr. Rate'!$C$3*'LGE Meters Schedule'!U53)/12))</f>
        <v>421.65501901782346</v>
      </c>
      <c r="AZ53" s="21">
        <f>IF(AZ$3&lt;'Depr. Rate'!$B$1,('Depr. Rate'!$B$3*'LGE Meters Schedule'!V53)/12,IF(V53=0,U53/2*'Depr. Rate'!$C$3/12,('Depr. Rate'!$C$3*'LGE Meters Schedule'!V53)/12))</f>
        <v>421.65501901782346</v>
      </c>
      <c r="BA53" s="21">
        <f>IF(BA$3&lt;'Depr. Rate'!$B$1,('Depr. Rate'!$B$3*'LGE Meters Schedule'!W53)/12,IF(W53=0,V53/2*'Depr. Rate'!$C$3/12,('Depr. Rate'!$C$3*'LGE Meters Schedule'!W53)/12))</f>
        <v>421.65501901782346</v>
      </c>
      <c r="BB53" s="21">
        <f>IF(BB$3&lt;'Depr. Rate'!$B$1,('Depr. Rate'!$B$3*'LGE Meters Schedule'!X53)/12,IF(X53=0,W53/2*'Depr. Rate'!$C$3/12,('Depr. Rate'!$C$3*'LGE Meters Schedule'!X53)/12))</f>
        <v>421.65501901782346</v>
      </c>
      <c r="BC53" s="21">
        <f>IF(BC$3&lt;'Depr. Rate'!$B$1,('Depr. Rate'!$B$3*'LGE Meters Schedule'!Y53)/12,IF(Y53=0,X53/2*'Depr. Rate'!$C$3/12,('Depr. Rate'!$C$3*'LGE Meters Schedule'!Y53)/12))</f>
        <v>421.65501901782346</v>
      </c>
      <c r="BD53" s="21">
        <f>IF(BD$3&lt;'Depr. Rate'!$B$1,('Depr. Rate'!$B$3*'LGE Meters Schedule'!Z53)/12,IF(Z53=0,Y53/2*'Depr. Rate'!$C$3/12,('Depr. Rate'!$C$3*'LGE Meters Schedule'!Z53)/12))</f>
        <v>421.65501901782346</v>
      </c>
      <c r="BE53" s="21">
        <f>IF(BE$3&lt;'Depr. Rate'!$B$1,('Depr. Rate'!$B$3*'LGE Meters Schedule'!AA53)/12,IF(AA53=0,Z53/2*'Depr. Rate'!$C$3/12,('Depr. Rate'!$C$3*'LGE Meters Schedule'!AA53)/12))</f>
        <v>421.65501901782346</v>
      </c>
      <c r="BF53" s="21">
        <f>IF(BF$3&lt;'Depr. Rate'!$B$1,('Depr. Rate'!$B$3*'LGE Meters Schedule'!AB53)/12,IF(AB53=0,AA53/2*'Depr. Rate'!$C$3/12,('Depr. Rate'!$C$3*'LGE Meters Schedule'!AB53)/12))</f>
        <v>421.65501901782346</v>
      </c>
      <c r="BG53" s="21">
        <f>IF(BG$3&lt;'Depr. Rate'!$B$1,('Depr. Rate'!$B$3*'LGE Meters Schedule'!AC53)/12,IF(AC53=0,AB53/2*'Depr. Rate'!$C$3/12,('Depr. Rate'!$C$3*'LGE Meters Schedule'!AC53)/12))</f>
        <v>421.65501901782346</v>
      </c>
      <c r="BH53" s="21">
        <f>IF(BH$3&lt;'Depr. Rate'!$B$1,('Depr. Rate'!$B$3*'LGE Meters Schedule'!AD53)/12,IF(AD53=0,AC53/2*'Depr. Rate'!$C$3/12,('Depr. Rate'!$C$3*'LGE Meters Schedule'!AD53)/12))</f>
        <v>210.82750950891173</v>
      </c>
      <c r="BI53" s="21">
        <f>IF(BI$3&lt;'Depr. Rate'!$B$1,('Depr. Rate'!$B$3*'LGE Meters Schedule'!AE53)/12,IF(AE53=0,AD53/2*'Depr. Rate'!$C$3/12,('Depr. Rate'!$C$3*'LGE Meters Schedule'!AE53)/12))</f>
        <v>0</v>
      </c>
      <c r="BJ53" s="21">
        <f>IF(BJ$3&lt;'Depr. Rate'!$B$1,('Depr. Rate'!$B$3*'LGE Meters Schedule'!AF53)/12,IF(AF53=0,AE53/2*'Depr. Rate'!$C$3/12,('Depr. Rate'!$C$3*'LGE Meters Schedule'!AF53)/12))</f>
        <v>0</v>
      </c>
      <c r="BK53" s="21">
        <f>IF(BK$3&lt;'Depr. Rate'!$B$1,('Depr. Rate'!$B$3*'LGE Meters Schedule'!AG53)/12,IF(AG53=0,AF53/2*'Depr. Rate'!$C$3/12,('Depr. Rate'!$C$3*'LGE Meters Schedule'!AG53)/12))</f>
        <v>0</v>
      </c>
      <c r="BL53" s="21">
        <f>IF(BL$3&lt;'Depr. Rate'!$B$1,('Depr. Rate'!$B$3*'LGE Meters Schedule'!AH53)/12,IF(AH53=0,AG53/2*'Depr. Rate'!$C$3/12,('Depr. Rate'!$C$3*'LGE Meters Schedule'!AH53)/12))</f>
        <v>0</v>
      </c>
      <c r="BM53" s="21">
        <f>IF(BM$3&lt;'Depr. Rate'!$B$1,('Depr. Rate'!$B$3*'LGE Meters Schedule'!AI53)/12,IF(AI53=0,AH53/2*'Depr. Rate'!$C$3/12,('Depr. Rate'!$C$3*'LGE Meters Schedule'!AI53)/12))</f>
        <v>0</v>
      </c>
      <c r="BN53" s="21">
        <f>IF(BN$3&lt;'Depr. Rate'!$B$1,('Depr. Rate'!$B$3*'LGE Meters Schedule'!AJ53)/12,IF(AJ53=0,AI53/2*'Depr. Rate'!$C$3/12,('Depr. Rate'!$C$3*'LGE Meters Schedule'!AJ53)/12))</f>
        <v>0</v>
      </c>
      <c r="BO53" s="21">
        <f>IF(BO$3&lt;'Depr. Rate'!$B$1,('Depr. Rate'!$B$3*'LGE Meters Schedule'!AK53)/12,IF(AK53=0,AJ53/2*'Depr. Rate'!$C$3/12,('Depr. Rate'!$C$3*'LGE Meters Schedule'!AK53)/12))</f>
        <v>0</v>
      </c>
      <c r="BQ53" s="6">
        <f>IF(BQ$3=$BQ$3,$G53+AM53,IF(VLOOKUP($D53,'LGE Retirements'!$A$4:$C$49,3,FALSE)='LGE Meters Schedule'!BQ$3,'LGE Meters Schedule'!BP53+AM53-$F53,SUM(BP53,AM53)))</f>
        <v>112506.95089697334</v>
      </c>
      <c r="BR53" s="6">
        <f>IF(BR$3=$BQ$3,$G53+AN53,IF(VLOOKUP($D53,'LGE Retirements'!$A$4:$C$49,3,FALSE)='LGE Meters Schedule'!BR$3,'LGE Meters Schedule'!BQ53+AN53-$F53,SUM(BQ53,AN53)))</f>
        <v>112948.61668930668</v>
      </c>
      <c r="BS53" s="6">
        <f>IF(BS$3=$BQ$3,$G53+AO53,IF(VLOOKUP($D53,'LGE Retirements'!$A$4:$C$49,3,FALSE)='LGE Meters Schedule'!BS$3,'LGE Meters Schedule'!BR53+AO53-$F53,SUM(BR53,AO53)))</f>
        <v>113390.28248164002</v>
      </c>
      <c r="BT53" s="6">
        <f>IF(BT$3=$BQ$3,$G53+AP53,IF(VLOOKUP($D53,'LGE Retirements'!$A$4:$C$49,3,FALSE)='LGE Meters Schedule'!BT$3,'LGE Meters Schedule'!BS53+AP53-$F53,SUM(BS53,AP53)))</f>
        <v>113831.94827397336</v>
      </c>
      <c r="BU53" s="6">
        <f>IF(BU$3=$BQ$3,$G53+AQ53,IF(VLOOKUP($D53,'LGE Retirements'!$A$4:$C$49,3,FALSE)='LGE Meters Schedule'!BU$3,'LGE Meters Schedule'!BT53+AQ53-$F53,SUM(BT53,AQ53)))</f>
        <v>114273.61406630671</v>
      </c>
      <c r="BV53" s="6">
        <f>IF(BV$3=$BQ$3,$G53+AR53,IF(VLOOKUP($D53,'LGE Retirements'!$A$4:$C$49,3,FALSE)='LGE Meters Schedule'!BV$3,'LGE Meters Schedule'!BU53+AR53-$F53,SUM(BU53,AR53)))</f>
        <v>114715.27985864005</v>
      </c>
      <c r="BW53" s="6">
        <f>IF(BW$3=$BQ$3,$G53+AS53,IF(VLOOKUP($D53,'LGE Retirements'!$A$4:$C$49,3,FALSE)='LGE Meters Schedule'!BW$3,'LGE Meters Schedule'!BV53+AS53-$F53,SUM(BV53,AS53)))</f>
        <v>115156.94565097339</v>
      </c>
      <c r="BX53" s="6">
        <f>IF(BX$3=$BQ$3,$G53+AT53,IF(VLOOKUP($D53,'LGE Retirements'!$A$4:$C$49,3,FALSE)='LGE Meters Schedule'!BX$3,'LGE Meters Schedule'!BW53+AT53-$F53,SUM(BW53,AT53)))</f>
        <v>115598.61144330673</v>
      </c>
      <c r="BY53" s="6">
        <f>IF(BY$3=$BQ$3,$G53+AU53,IF(VLOOKUP($D53,'LGE Retirements'!$A$4:$C$49,3,FALSE)='LGE Meters Schedule'!BY$3,'LGE Meters Schedule'!BX53+AU53-$F53,SUM(BX53,AU53)))</f>
        <v>116040.27723564007</v>
      </c>
      <c r="BZ53" s="6">
        <f>IF(BZ$3=$BQ$3,$G53+AV53,IF(VLOOKUP($D53,'LGE Retirements'!$A$4:$C$49,3,FALSE)='LGE Meters Schedule'!BZ$3,'LGE Meters Schedule'!BY53+AV53-$F53,SUM(BY53,AV53)))</f>
        <v>116481.94302797341</v>
      </c>
      <c r="CA53" s="6">
        <f>IF(CA$3=$BQ$3,$G53+AW53,IF(VLOOKUP($D53,'LGE Retirements'!$A$4:$C$49,3,FALSE)='LGE Meters Schedule'!CA$3,'LGE Meters Schedule'!BZ53+AW53-$F53,SUM(BZ53,AW53)))</f>
        <v>116923.60882030675</v>
      </c>
      <c r="CB53" s="6">
        <f>IF(CB$3=$BQ$3,$G53+AX53,IF(VLOOKUP($D53,'LGE Retirements'!$A$4:$C$49,3,FALSE)='LGE Meters Schedule'!CB$3,'LGE Meters Schedule'!CA53+AX53-$F53,SUM(CA53,AX53)))</f>
        <v>117345.26383932457</v>
      </c>
      <c r="CC53" s="6">
        <f>IF(CC$3=$BQ$3,$G53+AY53,IF(VLOOKUP($D53,'LGE Retirements'!$A$4:$C$49,3,FALSE)='LGE Meters Schedule'!CC$3,'LGE Meters Schedule'!CB53+AY53-$F53,SUM(CB53,AY53)))</f>
        <v>117766.9188583424</v>
      </c>
      <c r="CD53" s="6">
        <f>IF(CD$3=$BQ$3,$G53+AZ53,IF(VLOOKUP($D53,'LGE Retirements'!$A$4:$C$49,3,FALSE)='LGE Meters Schedule'!CD$3,'LGE Meters Schedule'!CC53+AZ53-$F53,SUM(CC53,AZ53)))</f>
        <v>118188.57387736022</v>
      </c>
      <c r="CE53" s="6">
        <f>IF(CE$3=$BQ$3,$G53+BA53,IF(VLOOKUP($D53,'LGE Retirements'!$A$4:$C$49,3,FALSE)='LGE Meters Schedule'!CE$3,'LGE Meters Schedule'!CD53+BA53-$F53,SUM(CD53,BA53)))</f>
        <v>118610.22889637804</v>
      </c>
      <c r="CF53" s="6">
        <f>IF(CF$3=$BQ$3,$G53+BB53,IF(VLOOKUP($D53,'LGE Retirements'!$A$4:$C$49,3,FALSE)='LGE Meters Schedule'!CF$3,'LGE Meters Schedule'!CE53+BB53-$F53,SUM(CE53,BB53)))</f>
        <v>119031.88391539587</v>
      </c>
      <c r="CG53" s="6">
        <f>IF(CG$3=$BQ$3,$G53+BC53,IF(VLOOKUP($D53,'LGE Retirements'!$A$4:$C$49,3,FALSE)='LGE Meters Schedule'!CG$3,'LGE Meters Schedule'!CF53+BC53-$F53,SUM(CF53,BC53)))</f>
        <v>119453.53893441369</v>
      </c>
      <c r="CH53" s="6">
        <f>IF(CH$3=$BQ$3,$G53+BD53,IF(VLOOKUP($D53,'LGE Retirements'!$A$4:$C$49,3,FALSE)='LGE Meters Schedule'!CH$3,'LGE Meters Schedule'!CG53+BD53-$F53,SUM(CG53,BD53)))</f>
        <v>119875.19395343152</v>
      </c>
      <c r="CI53" s="6">
        <f>IF(CI$3=$BQ$3,$G53+BE53,IF(VLOOKUP($D53,'LGE Retirements'!$A$4:$C$49,3,FALSE)='LGE Meters Schedule'!CI$3,'LGE Meters Schedule'!CH53+BE53-$F53,SUM(CH53,BE53)))</f>
        <v>120296.84897244934</v>
      </c>
      <c r="CJ53" s="6">
        <f>IF(CJ$3=$BQ$3,$G53+BF53,IF(VLOOKUP($D53,'LGE Retirements'!$A$4:$C$49,3,FALSE)='LGE Meters Schedule'!CJ$3,'LGE Meters Schedule'!CI53+BF53-$F53,SUM(CI53,BF53)))</f>
        <v>120718.50399146717</v>
      </c>
      <c r="CK53" s="6">
        <f>IF(CK$3=$BQ$3,$G53+BG53,IF(VLOOKUP($D53,'LGE Retirements'!$A$4:$C$49,3,FALSE)='LGE Meters Schedule'!CK$3,'LGE Meters Schedule'!CJ53+BG53-$F53,SUM(CJ53,BG53)))</f>
        <v>121140.15901048499</v>
      </c>
      <c r="CL53" s="6">
        <f>IF(CL$3=$BQ$3,$G53+BH53,IF(VLOOKUP($D53,'LGE Retirements'!$A$4:$C$49,3,FALSE)='LGE Meters Schedule'!CL$3,'LGE Meters Schedule'!CK53+BH53-$F53,SUM(CK53,BH53)))</f>
        <v>-60155.503480006097</v>
      </c>
      <c r="CM53" s="6">
        <f>IF(CM$3=$BQ$3,$G53+BI53,IF(VLOOKUP($D53,'LGE Retirements'!$A$4:$C$49,3,FALSE)='LGE Meters Schedule'!CM$3,'LGE Meters Schedule'!CL53+BI53-$F53,SUM(CL53,BI53)))</f>
        <v>-60155.503480006097</v>
      </c>
      <c r="CN53" s="6">
        <f>IF(CN$3=$BQ$3,$G53+BJ53,IF(VLOOKUP($D53,'LGE Retirements'!$A$4:$C$49,3,FALSE)='LGE Meters Schedule'!CN$3,'LGE Meters Schedule'!CM53+BJ53-$F53,SUM(CM53,BJ53)))</f>
        <v>-60155.503480006097</v>
      </c>
      <c r="CO53" s="6">
        <f>IF(CO$3=$BQ$3,$G53+BK53,IF(VLOOKUP($D53,'LGE Retirements'!$A$4:$C$49,3,FALSE)='LGE Meters Schedule'!CO$3,'LGE Meters Schedule'!CN53+BK53-$F53,SUM(CN53,BK53)))</f>
        <v>-60155.503480006097</v>
      </c>
      <c r="CP53" s="6">
        <f>IF(CP$3=$BQ$3,$G53+BL53,IF(VLOOKUP($D53,'LGE Retirements'!$A$4:$C$49,3,FALSE)='LGE Meters Schedule'!CP$3,'LGE Meters Schedule'!CO53+BL53-$F53,SUM(CO53,BL53)))</f>
        <v>-60155.503480006097</v>
      </c>
      <c r="CQ53" s="6">
        <f>IF(CQ$3=$BQ$3,$G53+BM53,IF(VLOOKUP($D53,'LGE Retirements'!$A$4:$C$49,3,FALSE)='LGE Meters Schedule'!CQ$3,'LGE Meters Schedule'!CP53+BM53-$F53,SUM(CP53,BM53)))</f>
        <v>-60155.503480006097</v>
      </c>
      <c r="CR53" s="6">
        <f>IF(CR$3=$BQ$3,$G53+BN53,IF(VLOOKUP($D53,'LGE Retirements'!$A$4:$C$49,3,FALSE)='LGE Meters Schedule'!CR$3,'LGE Meters Schedule'!CQ53+BN53-$F53,SUM(CQ53,BN53)))</f>
        <v>-60155.503480006097</v>
      </c>
      <c r="CS53" s="6">
        <f>IF(CS$3=$BQ$3,$G53+BO53,IF(VLOOKUP($D53,'LGE Retirements'!$A$4:$C$49,3,FALSE)='LGE Meters Schedule'!CS$3,'LGE Meters Schedule'!CR53+BO53-$F53,SUM(CR53,BO53)))</f>
        <v>-60155.503480006097</v>
      </c>
      <c r="CT53" s="6">
        <f>IF(CT$3=$BQ$3,$G53,IF(VLOOKUP($D53,'LGE Retirements'!$A$4:$C$49,3,FALSE)='LGE Meters Schedule'!CT$3,'LGE Meters Schedule'!CS53-$F53,SUM(CS53)))</f>
        <v>-60155.503480006097</v>
      </c>
      <c r="CU53" s="6">
        <f>IF(CU$3=$BQ$3,$G53,IF(VLOOKUP($D53,'LGE Retirements'!$A$4:$C$49,3,FALSE)='LGE Meters Schedule'!CU$3,'LGE Meters Schedule'!CT53-$F53,SUM(CT53)))</f>
        <v>-60155.503480006097</v>
      </c>
      <c r="CV53" s="6">
        <f>IF(CV$3=$BQ$3,$G53,IF(VLOOKUP($D53,'LGE Retirements'!$A$4:$C$49,3,FALSE)='LGE Meters Schedule'!CV$3,'LGE Meters Schedule'!CU53-$F53,SUM(CU53)))</f>
        <v>-60155.503480006097</v>
      </c>
      <c r="CW53" s="6">
        <f>IF(CW$3=$BQ$3,$G53,IF(VLOOKUP($D53,'LGE Retirements'!$A$4:$C$49,3,FALSE)='LGE Meters Schedule'!CW$3,'LGE Meters Schedule'!CV53-$F53,SUM(CV53)))</f>
        <v>-60155.503480006097</v>
      </c>
      <c r="CX53" s="6">
        <f>IF(CX$3=$BQ$3,$G53,IF(VLOOKUP($D53,'LGE Retirements'!$A$4:$C$49,3,FALSE)='LGE Meters Schedule'!CX$3,'LGE Meters Schedule'!CW53-$F53,SUM(CW53)))</f>
        <v>-60155.503480006097</v>
      </c>
      <c r="CY53" s="6">
        <f>IF(CY$3=$BQ$3,$G53,IF(VLOOKUP($D53,'LGE Retirements'!$A$4:$C$49,3,FALSE)='LGE Meters Schedule'!CY$3,'LGE Meters Schedule'!CX53-$F53,SUM(CX53)))</f>
        <v>-60155.503480006097</v>
      </c>
      <c r="CZ53" s="6">
        <f>IF(CZ$3=$BQ$3,$G53,IF(VLOOKUP($D53,'LGE Retirements'!$A$4:$C$49,3,FALSE)='LGE Meters Schedule'!CZ$3,'LGE Meters Schedule'!CY53-$F53,SUM(CY53)))</f>
        <v>-60155.503480006097</v>
      </c>
      <c r="DA53" s="6">
        <f>IF(DA$3=$BQ$3,$G53,IF(VLOOKUP($D53,'LGE Retirements'!$A$4:$C$49,3,FALSE)='LGE Meters Schedule'!DA$3,'LGE Meters Schedule'!CZ53-$F53,SUM(CZ53)))</f>
        <v>-60155.503480006097</v>
      </c>
      <c r="DB53" s="6">
        <f>IF(DB$3=$BQ$3,$G53,IF(VLOOKUP($D53,'LGE Retirements'!$A$4:$C$49,3,FALSE)='LGE Meters Schedule'!DB$3,'LGE Meters Schedule'!DA53-$F53,SUM(DA53)))</f>
        <v>-60155.503480006097</v>
      </c>
      <c r="DC53" s="6">
        <f>IF(DC$3=$BQ$3,$G53,IF(VLOOKUP($D53,'LGE Retirements'!$A$4:$C$49,3,FALSE)='LGE Meters Schedule'!DC$3,'LGE Meters Schedule'!DB53-$F53,SUM(DB53)))</f>
        <v>-60155.503480006097</v>
      </c>
      <c r="DD53" s="6">
        <f>IF(DD$3=$BQ$3,$G53,IF(VLOOKUP($D53,'LGE Retirements'!$A$4:$C$49,3,FALSE)='LGE Meters Schedule'!DD$3,'LGE Meters Schedule'!DC53-$F53,SUM(DC53)))</f>
        <v>-60155.503480006097</v>
      </c>
      <c r="DE53" s="6">
        <f>IF(DE$3=$BQ$3,$G53,IF(VLOOKUP($D53,'LGE Retirements'!$A$4:$C$49,3,FALSE)='LGE Meters Schedule'!DE$3,'LGE Meters Schedule'!DD53-$F53,SUM(DD53)))</f>
        <v>-60155.503480006097</v>
      </c>
      <c r="DG53" s="8">
        <f t="shared" si="42"/>
        <v>68999.539103026647</v>
      </c>
      <c r="DH53" s="8">
        <f t="shared" si="43"/>
        <v>68557.873310693307</v>
      </c>
      <c r="DI53" s="8">
        <f t="shared" si="44"/>
        <v>68116.207518359966</v>
      </c>
      <c r="DJ53" s="8">
        <f t="shared" si="45"/>
        <v>67674.541726026626</v>
      </c>
      <c r="DK53" s="8">
        <f t="shared" si="46"/>
        <v>67232.875933693285</v>
      </c>
      <c r="DL53" s="8">
        <f t="shared" si="47"/>
        <v>66791.210141359945</v>
      </c>
      <c r="DM53" s="8">
        <f t="shared" si="48"/>
        <v>66349.544349026604</v>
      </c>
      <c r="DN53" s="8">
        <f t="shared" si="49"/>
        <v>65907.878556693264</v>
      </c>
      <c r="DO53" s="8">
        <f t="shared" si="50"/>
        <v>65466.212764359923</v>
      </c>
      <c r="DP53" s="8">
        <f t="shared" si="51"/>
        <v>65024.546972026583</v>
      </c>
      <c r="DQ53" s="8">
        <f t="shared" si="52"/>
        <v>64582.881179693242</v>
      </c>
      <c r="DR53" s="8">
        <f t="shared" si="53"/>
        <v>64161.226160675418</v>
      </c>
      <c r="DS53" s="8">
        <f t="shared" si="54"/>
        <v>63739.571141657594</v>
      </c>
      <c r="DT53" s="8">
        <f t="shared" si="55"/>
        <v>63317.91612263977</v>
      </c>
      <c r="DU53" s="8">
        <f t="shared" si="56"/>
        <v>62896.261103621946</v>
      </c>
      <c r="DV53" s="8">
        <f t="shared" si="57"/>
        <v>62474.606084604122</v>
      </c>
      <c r="DW53" s="8">
        <f t="shared" si="58"/>
        <v>62052.951065586298</v>
      </c>
      <c r="DX53" s="8">
        <f t="shared" si="59"/>
        <v>61631.296046568474</v>
      </c>
      <c r="DY53" s="8">
        <f t="shared" si="60"/>
        <v>61209.64102755065</v>
      </c>
      <c r="DZ53" s="8">
        <f t="shared" si="61"/>
        <v>60787.986008532826</v>
      </c>
      <c r="EA53" s="8">
        <f t="shared" si="62"/>
        <v>60366.330989515001</v>
      </c>
      <c r="EB53" s="8">
        <f t="shared" si="63"/>
        <v>60155.503480006097</v>
      </c>
      <c r="EC53" s="8">
        <f t="shared" si="64"/>
        <v>60155.503480006097</v>
      </c>
      <c r="ED53" s="8">
        <f t="shared" si="65"/>
        <v>60155.503480006097</v>
      </c>
      <c r="EE53" s="8">
        <f t="shared" si="66"/>
        <v>60155.503480006097</v>
      </c>
      <c r="EF53" s="8">
        <f t="shared" si="67"/>
        <v>60155.503480006097</v>
      </c>
      <c r="EG53" s="8">
        <f t="shared" si="68"/>
        <v>60155.503480006097</v>
      </c>
      <c r="EH53" s="8">
        <f t="shared" si="69"/>
        <v>60155.503480006097</v>
      </c>
      <c r="EI53" s="8">
        <f t="shared" si="70"/>
        <v>60155.503480006097</v>
      </c>
      <c r="EJ53" s="8">
        <f t="shared" si="30"/>
        <v>60155.503480006097</v>
      </c>
      <c r="EK53" s="8">
        <f t="shared" si="31"/>
        <v>60155.503480006097</v>
      </c>
      <c r="EL53" s="8">
        <f t="shared" si="32"/>
        <v>60155.503480006097</v>
      </c>
      <c r="EM53" s="8">
        <f t="shared" si="33"/>
        <v>60155.503480006097</v>
      </c>
      <c r="EN53" s="8">
        <f t="shared" si="34"/>
        <v>60155.503480006097</v>
      </c>
      <c r="EO53" s="8">
        <f t="shared" si="35"/>
        <v>60155.503480006097</v>
      </c>
      <c r="EP53" s="8">
        <f t="shared" si="36"/>
        <v>60155.503480006097</v>
      </c>
      <c r="EQ53" s="8">
        <f t="shared" si="37"/>
        <v>60155.503480006097</v>
      </c>
      <c r="ER53" s="8">
        <f t="shared" si="38"/>
        <v>60155.503480006097</v>
      </c>
      <c r="ES53" s="8">
        <f t="shared" si="39"/>
        <v>60155.503480006097</v>
      </c>
      <c r="ET53" s="8">
        <f t="shared" si="40"/>
        <v>60155.503480006097</v>
      </c>
      <c r="EU53" s="8">
        <f t="shared" si="41"/>
        <v>60155.503480006097</v>
      </c>
    </row>
    <row r="54" spans="1:151" x14ac:dyDescent="0.25">
      <c r="A54" s="4" t="s">
        <v>33</v>
      </c>
      <c r="B54" s="4" t="s">
        <v>2</v>
      </c>
      <c r="C54" s="4" t="s">
        <v>4</v>
      </c>
      <c r="D54" s="7">
        <v>1998</v>
      </c>
      <c r="E54" s="24">
        <f>IFERROR(VLOOKUP(D54,'LGE Retirements'!$A$4:$C$49,3,FALSE),"N/A")</f>
        <v>43221</v>
      </c>
      <c r="F54" s="5">
        <v>318697.5</v>
      </c>
      <c r="G54" s="5">
        <v>188079.39336449999</v>
      </c>
      <c r="H54" s="5"/>
      <c r="I54" s="6">
        <f>IF(I$3=$I$3,F54,IF(VLOOKUP($D54,'LGE Retirements'!$A$4:$C$49,3,FALSE)='LGE Meters Schedule'!I$3,'LGE Meters Schedule'!G54-'LGE Meters Schedule'!$F54,G54))</f>
        <v>318697.5</v>
      </c>
      <c r="J54" s="6">
        <f>IF(J$3=$I$3,G54,IF(VLOOKUP($D54,'LGE Retirements'!$A$4:$C$49,3,FALSE)='LGE Meters Schedule'!J$3,'LGE Meters Schedule'!I54-'LGE Meters Schedule'!$F54,I54))</f>
        <v>318697.5</v>
      </c>
      <c r="K54" s="6">
        <f>IF(K$3=$I$3,I54,IF(VLOOKUP($D54,'LGE Retirements'!$A$4:$C$49,3,FALSE)='LGE Meters Schedule'!K$3,'LGE Meters Schedule'!J54-'LGE Meters Schedule'!$F54,J54))</f>
        <v>318697.5</v>
      </c>
      <c r="L54" s="6">
        <f>IF(L$3=$I$3,J54,IF(VLOOKUP($D54,'LGE Retirements'!$A$4:$C$49,3,FALSE)='LGE Meters Schedule'!L$3,'LGE Meters Schedule'!K54-'LGE Meters Schedule'!$F54,K54))</f>
        <v>318697.5</v>
      </c>
      <c r="M54" s="6">
        <f>IF(M$3=$I$3,K54,IF(VLOOKUP($D54,'LGE Retirements'!$A$4:$C$49,3,FALSE)='LGE Meters Schedule'!M$3,'LGE Meters Schedule'!L54-'LGE Meters Schedule'!$F54,L54))</f>
        <v>318697.5</v>
      </c>
      <c r="N54" s="6">
        <f>IF(N$3=$I$3,L54,IF(VLOOKUP($D54,'LGE Retirements'!$A$4:$C$49,3,FALSE)='LGE Meters Schedule'!N$3,'LGE Meters Schedule'!M54-'LGE Meters Schedule'!$F54,M54))</f>
        <v>318697.5</v>
      </c>
      <c r="O54" s="6">
        <f>IF(O$3=$I$3,M54,IF(VLOOKUP($D54,'LGE Retirements'!$A$4:$C$49,3,FALSE)='LGE Meters Schedule'!O$3,'LGE Meters Schedule'!N54-'LGE Meters Schedule'!$F54,N54))</f>
        <v>318697.5</v>
      </c>
      <c r="P54" s="6">
        <f>IF(P$3=$I$3,N54,IF(VLOOKUP($D54,'LGE Retirements'!$A$4:$C$49,3,FALSE)='LGE Meters Schedule'!P$3,'LGE Meters Schedule'!O54-'LGE Meters Schedule'!$F54,O54))</f>
        <v>318697.5</v>
      </c>
      <c r="Q54" s="6">
        <f>IF(Q$3=$I$3,O54,IF(VLOOKUP($D54,'LGE Retirements'!$A$4:$C$49,3,FALSE)='LGE Meters Schedule'!Q$3,'LGE Meters Schedule'!P54-'LGE Meters Schedule'!$F54,P54))</f>
        <v>318697.5</v>
      </c>
      <c r="R54" s="6">
        <f>IF(R$3=$I$3,P54,IF(VLOOKUP($D54,'LGE Retirements'!$A$4:$C$49,3,FALSE)='LGE Meters Schedule'!R$3,'LGE Meters Schedule'!Q54-'LGE Meters Schedule'!$F54,Q54))</f>
        <v>318697.5</v>
      </c>
      <c r="S54" s="6">
        <f>IF(S$3=$I$3,Q54,IF(VLOOKUP($D54,'LGE Retirements'!$A$4:$C$49,3,FALSE)='LGE Meters Schedule'!S$3,'LGE Meters Schedule'!R54-'LGE Meters Schedule'!$F54,R54))</f>
        <v>318697.5</v>
      </c>
      <c r="T54" s="6">
        <f>IF(T$3=$I$3,R54,IF(VLOOKUP($D54,'LGE Retirements'!$A$4:$C$49,3,FALSE)='LGE Meters Schedule'!T$3,'LGE Meters Schedule'!S54-'LGE Meters Schedule'!$F54,S54))</f>
        <v>318697.5</v>
      </c>
      <c r="U54" s="6">
        <f>IF(U$3=$I$3,S54,IF(VLOOKUP($D54,'LGE Retirements'!$A$4:$C$49,3,FALSE)='LGE Meters Schedule'!U$3,'LGE Meters Schedule'!T54-'LGE Meters Schedule'!$F54,T54))</f>
        <v>318697.5</v>
      </c>
      <c r="V54" s="6">
        <f>IF(V$3=$I$3,T54,IF(VLOOKUP($D54,'LGE Retirements'!$A$4:$C$49,3,FALSE)='LGE Meters Schedule'!V$3,'LGE Meters Schedule'!U54-'LGE Meters Schedule'!$F54,U54))</f>
        <v>318697.5</v>
      </c>
      <c r="W54" s="6">
        <f>IF(W$3=$I$3,U54,IF(VLOOKUP($D54,'LGE Retirements'!$A$4:$C$49,3,FALSE)='LGE Meters Schedule'!W$3,'LGE Meters Schedule'!V54-'LGE Meters Schedule'!$F54,V54))</f>
        <v>318697.5</v>
      </c>
      <c r="X54" s="6">
        <f>IF(X$3=$I$3,V54,IF(VLOOKUP($D54,'LGE Retirements'!$A$4:$C$49,3,FALSE)='LGE Meters Schedule'!X$3,'LGE Meters Schedule'!W54-'LGE Meters Schedule'!$F54,W54))</f>
        <v>318697.5</v>
      </c>
      <c r="Y54" s="6">
        <f>IF(Y$3=$I$3,W54,IF(VLOOKUP($D54,'LGE Retirements'!$A$4:$C$49,3,FALSE)='LGE Meters Schedule'!Y$3,'LGE Meters Schedule'!X54-'LGE Meters Schedule'!$F54,X54))</f>
        <v>318697.5</v>
      </c>
      <c r="Z54" s="6">
        <f>IF(Z$3=$I$3,X54,IF(VLOOKUP($D54,'LGE Retirements'!$A$4:$C$49,3,FALSE)='LGE Meters Schedule'!Z$3,'LGE Meters Schedule'!Y54-'LGE Meters Schedule'!$F54,Y54))</f>
        <v>318697.5</v>
      </c>
      <c r="AA54" s="6">
        <f>IF(AA$3=$I$3,Y54,IF(VLOOKUP($D54,'LGE Retirements'!$A$4:$C$49,3,FALSE)='LGE Meters Schedule'!AA$3,'LGE Meters Schedule'!Z54-'LGE Meters Schedule'!$F54,Z54))</f>
        <v>318697.5</v>
      </c>
      <c r="AB54" s="6">
        <f>IF(AB$3=$I$3,Z54,IF(VLOOKUP($D54,'LGE Retirements'!$A$4:$C$49,3,FALSE)='LGE Meters Schedule'!AB$3,'LGE Meters Schedule'!AA54-'LGE Meters Schedule'!$F54,AA54))</f>
        <v>318697.5</v>
      </c>
      <c r="AC54" s="6">
        <f>IF(AC$3=$I$3,AA54,IF(VLOOKUP($D54,'LGE Retirements'!$A$4:$C$49,3,FALSE)='LGE Meters Schedule'!AC$3,'LGE Meters Schedule'!AB54-'LGE Meters Schedule'!$F54,AB54))</f>
        <v>318697.5</v>
      </c>
      <c r="AD54" s="6">
        <f>IF(AD$3=$I$3,AB54,IF(VLOOKUP($D54,'LGE Retirements'!$A$4:$C$49,3,FALSE)='LGE Meters Schedule'!AD$3,'LGE Meters Schedule'!AC54-'LGE Meters Schedule'!$F54,AC54))</f>
        <v>0</v>
      </c>
      <c r="AE54" s="6">
        <f>IF(AE$3=$I$3,AC54,IF(VLOOKUP($D54,'LGE Retirements'!$A$4:$C$49,3,FALSE)='LGE Meters Schedule'!AE$3,'LGE Meters Schedule'!AD54-'LGE Meters Schedule'!$F54,AD54))</f>
        <v>0</v>
      </c>
      <c r="AF54" s="6">
        <f>IF(AF$3=$I$3,AD54,IF(VLOOKUP($D54,'LGE Retirements'!$A$4:$C$49,3,FALSE)='LGE Meters Schedule'!AF$3,'LGE Meters Schedule'!AE54-'LGE Meters Schedule'!$F54,AE54))</f>
        <v>0</v>
      </c>
      <c r="AG54" s="6">
        <f>IF(AG$3=$I$3,AE54,IF(VLOOKUP($D54,'LGE Retirements'!$A$4:$C$49,3,FALSE)='LGE Meters Schedule'!AG$3,'LGE Meters Schedule'!AF54-'LGE Meters Schedule'!$F54,AF54))</f>
        <v>0</v>
      </c>
      <c r="AH54" s="6">
        <f>IF(AH$3=$I$3,AF54,IF(VLOOKUP($D54,'LGE Retirements'!$A$4:$C$49,3,FALSE)='LGE Meters Schedule'!AH$3,'LGE Meters Schedule'!AG54-'LGE Meters Schedule'!$F54,AG54))</f>
        <v>0</v>
      </c>
      <c r="AI54" s="6">
        <f>IF(AI$3=$I$3,AG54,IF(VLOOKUP($D54,'LGE Retirements'!$A$4:$C$49,3,FALSE)='LGE Meters Schedule'!AI$3,'LGE Meters Schedule'!AH54-'LGE Meters Schedule'!$F54,AH54))</f>
        <v>0</v>
      </c>
      <c r="AJ54" s="6">
        <f>IF(AJ$3=$I$3,AH54,IF(VLOOKUP($D54,'LGE Retirements'!$A$4:$C$49,3,FALSE)='LGE Meters Schedule'!AJ$3,'LGE Meters Schedule'!AI54-'LGE Meters Schedule'!$F54,AI54))</f>
        <v>0</v>
      </c>
      <c r="AK54" s="6">
        <f>IF(AK$3=$I$3,AI54,IF(VLOOKUP($D54,'LGE Retirements'!$A$4:$C$49,3,FALSE)='LGE Meters Schedule'!AK$3,'LGE Meters Schedule'!AJ54-'LGE Meters Schedule'!$F54,AJ54))</f>
        <v>0</v>
      </c>
      <c r="AL54" s="6"/>
      <c r="AM54" s="21">
        <f>IF(AM$3&lt;'Depr. Rate'!$B$1,('Depr. Rate'!$B$3*'LGE Meters Schedule'!I54)/12,IF(I54=0,H54/2*'Depr. Rate'!$C$3/12,('Depr. Rate'!$C$3*'LGE Meters Schedule'!I54)/12))</f>
        <v>775.49725000000001</v>
      </c>
      <c r="AN54" s="21">
        <f>IF(AN$3&lt;'Depr. Rate'!$B$1,('Depr. Rate'!$B$3*'LGE Meters Schedule'!J54)/12,IF(J54=0,I54/2*'Depr. Rate'!$C$3/12,('Depr. Rate'!$C$3*'LGE Meters Schedule'!J54)/12))</f>
        <v>775.49725000000001</v>
      </c>
      <c r="AO54" s="21">
        <f>IF(AO$3&lt;'Depr. Rate'!$B$1,('Depr. Rate'!$B$3*'LGE Meters Schedule'!K54)/12,IF(K54=0,J54/2*'Depr. Rate'!$C$3/12,('Depr. Rate'!$C$3*'LGE Meters Schedule'!K54)/12))</f>
        <v>775.49725000000001</v>
      </c>
      <c r="AP54" s="21">
        <f>IF(AP$3&lt;'Depr. Rate'!$B$1,('Depr. Rate'!$B$3*'LGE Meters Schedule'!L54)/12,IF(L54=0,K54/2*'Depr. Rate'!$C$3/12,('Depr. Rate'!$C$3*'LGE Meters Schedule'!L54)/12))</f>
        <v>775.49725000000001</v>
      </c>
      <c r="AQ54" s="21">
        <f>IF(AQ$3&lt;'Depr. Rate'!$B$1,('Depr. Rate'!$B$3*'LGE Meters Schedule'!M54)/12,IF(M54=0,L54/2*'Depr. Rate'!$C$3/12,('Depr. Rate'!$C$3*'LGE Meters Schedule'!M54)/12))</f>
        <v>775.49725000000001</v>
      </c>
      <c r="AR54" s="21">
        <f>IF(AR$3&lt;'Depr. Rate'!$B$1,('Depr. Rate'!$B$3*'LGE Meters Schedule'!N54)/12,IF(N54=0,M54/2*'Depr. Rate'!$C$3/12,('Depr. Rate'!$C$3*'LGE Meters Schedule'!N54)/12))</f>
        <v>775.49725000000001</v>
      </c>
      <c r="AS54" s="21">
        <f>IF(AS$3&lt;'Depr. Rate'!$B$1,('Depr. Rate'!$B$3*'LGE Meters Schedule'!O54)/12,IF(O54=0,N54/2*'Depr. Rate'!$C$3/12,('Depr. Rate'!$C$3*'LGE Meters Schedule'!O54)/12))</f>
        <v>775.49725000000001</v>
      </c>
      <c r="AT54" s="21">
        <f>IF(AT$3&lt;'Depr. Rate'!$B$1,('Depr. Rate'!$B$3*'LGE Meters Schedule'!P54)/12,IF(P54=0,O54/2*'Depr. Rate'!$C$3/12,('Depr. Rate'!$C$3*'LGE Meters Schedule'!P54)/12))</f>
        <v>775.49725000000001</v>
      </c>
      <c r="AU54" s="21">
        <f>IF(AU$3&lt;'Depr. Rate'!$B$1,('Depr. Rate'!$B$3*'LGE Meters Schedule'!Q54)/12,IF(Q54=0,P54/2*'Depr. Rate'!$C$3/12,('Depr. Rate'!$C$3*'LGE Meters Schedule'!Q54)/12))</f>
        <v>775.49725000000001</v>
      </c>
      <c r="AV54" s="21">
        <f>IF(AV$3&lt;'Depr. Rate'!$B$1,('Depr. Rate'!$B$3*'LGE Meters Schedule'!R54)/12,IF(R54=0,Q54/2*'Depr. Rate'!$C$3/12,('Depr. Rate'!$C$3*'LGE Meters Schedule'!R54)/12))</f>
        <v>775.49725000000001</v>
      </c>
      <c r="AW54" s="21">
        <f>IF(AW$3&lt;'Depr. Rate'!$B$1,('Depr. Rate'!$B$3*'LGE Meters Schedule'!S54)/12,IF(S54=0,R54/2*'Depr. Rate'!$C$3/12,('Depr. Rate'!$C$3*'LGE Meters Schedule'!S54)/12))</f>
        <v>775.49725000000001</v>
      </c>
      <c r="AX54" s="21">
        <f>IF(AX$3&lt;'Depr. Rate'!$B$1,('Depr. Rate'!$B$3*'LGE Meters Schedule'!T54)/12,IF(T54=0,S54/2*'Depr. Rate'!$C$3/12,('Depr. Rate'!$C$3*'LGE Meters Schedule'!T54)/12))</f>
        <v>740.36140759172201</v>
      </c>
      <c r="AY54" s="21">
        <f>IF(AY$3&lt;'Depr. Rate'!$B$1,('Depr. Rate'!$B$3*'LGE Meters Schedule'!U54)/12,IF(U54=0,T54/2*'Depr. Rate'!$C$3/12,('Depr. Rate'!$C$3*'LGE Meters Schedule'!U54)/12))</f>
        <v>740.36140759172201</v>
      </c>
      <c r="AZ54" s="21">
        <f>IF(AZ$3&lt;'Depr. Rate'!$B$1,('Depr. Rate'!$B$3*'LGE Meters Schedule'!V54)/12,IF(V54=0,U54/2*'Depr. Rate'!$C$3/12,('Depr. Rate'!$C$3*'LGE Meters Schedule'!V54)/12))</f>
        <v>740.36140759172201</v>
      </c>
      <c r="BA54" s="21">
        <f>IF(BA$3&lt;'Depr. Rate'!$B$1,('Depr. Rate'!$B$3*'LGE Meters Schedule'!W54)/12,IF(W54=0,V54/2*'Depr. Rate'!$C$3/12,('Depr. Rate'!$C$3*'LGE Meters Schedule'!W54)/12))</f>
        <v>740.36140759172201</v>
      </c>
      <c r="BB54" s="21">
        <f>IF(BB$3&lt;'Depr. Rate'!$B$1,('Depr. Rate'!$B$3*'LGE Meters Schedule'!X54)/12,IF(X54=0,W54/2*'Depr. Rate'!$C$3/12,('Depr. Rate'!$C$3*'LGE Meters Schedule'!X54)/12))</f>
        <v>740.36140759172201</v>
      </c>
      <c r="BC54" s="21">
        <f>IF(BC$3&lt;'Depr. Rate'!$B$1,('Depr. Rate'!$B$3*'LGE Meters Schedule'!Y54)/12,IF(Y54=0,X54/2*'Depr. Rate'!$C$3/12,('Depr. Rate'!$C$3*'LGE Meters Schedule'!Y54)/12))</f>
        <v>740.36140759172201</v>
      </c>
      <c r="BD54" s="21">
        <f>IF(BD$3&lt;'Depr. Rate'!$B$1,('Depr. Rate'!$B$3*'LGE Meters Schedule'!Z54)/12,IF(Z54=0,Y54/2*'Depr. Rate'!$C$3/12,('Depr. Rate'!$C$3*'LGE Meters Schedule'!Z54)/12))</f>
        <v>740.36140759172201</v>
      </c>
      <c r="BE54" s="21">
        <f>IF(BE$3&lt;'Depr. Rate'!$B$1,('Depr. Rate'!$B$3*'LGE Meters Schedule'!AA54)/12,IF(AA54=0,Z54/2*'Depr. Rate'!$C$3/12,('Depr. Rate'!$C$3*'LGE Meters Schedule'!AA54)/12))</f>
        <v>740.36140759172201</v>
      </c>
      <c r="BF54" s="21">
        <f>IF(BF$3&lt;'Depr. Rate'!$B$1,('Depr. Rate'!$B$3*'LGE Meters Schedule'!AB54)/12,IF(AB54=0,AA54/2*'Depr. Rate'!$C$3/12,('Depr. Rate'!$C$3*'LGE Meters Schedule'!AB54)/12))</f>
        <v>740.36140759172201</v>
      </c>
      <c r="BG54" s="21">
        <f>IF(BG$3&lt;'Depr. Rate'!$B$1,('Depr. Rate'!$B$3*'LGE Meters Schedule'!AC54)/12,IF(AC54=0,AB54/2*'Depr. Rate'!$C$3/12,('Depr. Rate'!$C$3*'LGE Meters Schedule'!AC54)/12))</f>
        <v>740.36140759172201</v>
      </c>
      <c r="BH54" s="21">
        <f>IF(BH$3&lt;'Depr. Rate'!$B$1,('Depr. Rate'!$B$3*'LGE Meters Schedule'!AD54)/12,IF(AD54=0,AC54/2*'Depr. Rate'!$C$3/12,('Depr. Rate'!$C$3*'LGE Meters Schedule'!AD54)/12))</f>
        <v>370.18070379586101</v>
      </c>
      <c r="BI54" s="21">
        <f>IF(BI$3&lt;'Depr. Rate'!$B$1,('Depr. Rate'!$B$3*'LGE Meters Schedule'!AE54)/12,IF(AE54=0,AD54/2*'Depr. Rate'!$C$3/12,('Depr. Rate'!$C$3*'LGE Meters Schedule'!AE54)/12))</f>
        <v>0</v>
      </c>
      <c r="BJ54" s="21">
        <f>IF(BJ$3&lt;'Depr. Rate'!$B$1,('Depr. Rate'!$B$3*'LGE Meters Schedule'!AF54)/12,IF(AF54=0,AE54/2*'Depr. Rate'!$C$3/12,('Depr. Rate'!$C$3*'LGE Meters Schedule'!AF54)/12))</f>
        <v>0</v>
      </c>
      <c r="BK54" s="21">
        <f>IF(BK$3&lt;'Depr. Rate'!$B$1,('Depr. Rate'!$B$3*'LGE Meters Schedule'!AG54)/12,IF(AG54=0,AF54/2*'Depr. Rate'!$C$3/12,('Depr. Rate'!$C$3*'LGE Meters Schedule'!AG54)/12))</f>
        <v>0</v>
      </c>
      <c r="BL54" s="21">
        <f>IF(BL$3&lt;'Depr. Rate'!$B$1,('Depr. Rate'!$B$3*'LGE Meters Schedule'!AH54)/12,IF(AH54=0,AG54/2*'Depr. Rate'!$C$3/12,('Depr. Rate'!$C$3*'LGE Meters Schedule'!AH54)/12))</f>
        <v>0</v>
      </c>
      <c r="BM54" s="21">
        <f>IF(BM$3&lt;'Depr. Rate'!$B$1,('Depr. Rate'!$B$3*'LGE Meters Schedule'!AI54)/12,IF(AI54=0,AH54/2*'Depr. Rate'!$C$3/12,('Depr. Rate'!$C$3*'LGE Meters Schedule'!AI54)/12))</f>
        <v>0</v>
      </c>
      <c r="BN54" s="21">
        <f>IF(BN$3&lt;'Depr. Rate'!$B$1,('Depr. Rate'!$B$3*'LGE Meters Schedule'!AJ54)/12,IF(AJ54=0,AI54/2*'Depr. Rate'!$C$3/12,('Depr. Rate'!$C$3*'LGE Meters Schedule'!AJ54)/12))</f>
        <v>0</v>
      </c>
      <c r="BO54" s="21">
        <f>IF(BO$3&lt;'Depr. Rate'!$B$1,('Depr. Rate'!$B$3*'LGE Meters Schedule'!AK54)/12,IF(AK54=0,AJ54/2*'Depr. Rate'!$C$3/12,('Depr. Rate'!$C$3*'LGE Meters Schedule'!AK54)/12))</f>
        <v>0</v>
      </c>
      <c r="BQ54" s="6">
        <f>IF(BQ$3=$BQ$3,$G54+AM54,IF(VLOOKUP($D54,'LGE Retirements'!$A$4:$C$49,3,FALSE)='LGE Meters Schedule'!BQ$3,'LGE Meters Schedule'!BP54+AM54-$F54,SUM(BP54,AM54)))</f>
        <v>188854.89061449998</v>
      </c>
      <c r="BR54" s="6">
        <f>IF(BR$3=$BQ$3,$G54+AN54,IF(VLOOKUP($D54,'LGE Retirements'!$A$4:$C$49,3,FALSE)='LGE Meters Schedule'!BR$3,'LGE Meters Schedule'!BQ54+AN54-$F54,SUM(BQ54,AN54)))</f>
        <v>189630.38786449996</v>
      </c>
      <c r="BS54" s="6">
        <f>IF(BS$3=$BQ$3,$G54+AO54,IF(VLOOKUP($D54,'LGE Retirements'!$A$4:$C$49,3,FALSE)='LGE Meters Schedule'!BS$3,'LGE Meters Schedule'!BR54+AO54-$F54,SUM(BR54,AO54)))</f>
        <v>190405.88511449995</v>
      </c>
      <c r="BT54" s="6">
        <f>IF(BT$3=$BQ$3,$G54+AP54,IF(VLOOKUP($D54,'LGE Retirements'!$A$4:$C$49,3,FALSE)='LGE Meters Schedule'!BT$3,'LGE Meters Schedule'!BS54+AP54-$F54,SUM(BS54,AP54)))</f>
        <v>191181.38236449994</v>
      </c>
      <c r="BU54" s="6">
        <f>IF(BU$3=$BQ$3,$G54+AQ54,IF(VLOOKUP($D54,'LGE Retirements'!$A$4:$C$49,3,FALSE)='LGE Meters Schedule'!BU$3,'LGE Meters Schedule'!BT54+AQ54-$F54,SUM(BT54,AQ54)))</f>
        <v>191956.87961449992</v>
      </c>
      <c r="BV54" s="6">
        <f>IF(BV$3=$BQ$3,$G54+AR54,IF(VLOOKUP($D54,'LGE Retirements'!$A$4:$C$49,3,FALSE)='LGE Meters Schedule'!BV$3,'LGE Meters Schedule'!BU54+AR54-$F54,SUM(BU54,AR54)))</f>
        <v>192732.37686449991</v>
      </c>
      <c r="BW54" s="6">
        <f>IF(BW$3=$BQ$3,$G54+AS54,IF(VLOOKUP($D54,'LGE Retirements'!$A$4:$C$49,3,FALSE)='LGE Meters Schedule'!BW$3,'LGE Meters Schedule'!BV54+AS54-$F54,SUM(BV54,AS54)))</f>
        <v>193507.87411449989</v>
      </c>
      <c r="BX54" s="6">
        <f>IF(BX$3=$BQ$3,$G54+AT54,IF(VLOOKUP($D54,'LGE Retirements'!$A$4:$C$49,3,FALSE)='LGE Meters Schedule'!BX$3,'LGE Meters Schedule'!BW54+AT54-$F54,SUM(BW54,AT54)))</f>
        <v>194283.37136449988</v>
      </c>
      <c r="BY54" s="6">
        <f>IF(BY$3=$BQ$3,$G54+AU54,IF(VLOOKUP($D54,'LGE Retirements'!$A$4:$C$49,3,FALSE)='LGE Meters Schedule'!BY$3,'LGE Meters Schedule'!BX54+AU54-$F54,SUM(BX54,AU54)))</f>
        <v>195058.86861449986</v>
      </c>
      <c r="BZ54" s="6">
        <f>IF(BZ$3=$BQ$3,$G54+AV54,IF(VLOOKUP($D54,'LGE Retirements'!$A$4:$C$49,3,FALSE)='LGE Meters Schedule'!BZ$3,'LGE Meters Schedule'!BY54+AV54-$F54,SUM(BY54,AV54)))</f>
        <v>195834.36586449985</v>
      </c>
      <c r="CA54" s="6">
        <f>IF(CA$3=$BQ$3,$G54+AW54,IF(VLOOKUP($D54,'LGE Retirements'!$A$4:$C$49,3,FALSE)='LGE Meters Schedule'!CA$3,'LGE Meters Schedule'!BZ54+AW54-$F54,SUM(BZ54,AW54)))</f>
        <v>196609.86311449984</v>
      </c>
      <c r="CB54" s="6">
        <f>IF(CB$3=$BQ$3,$G54+AX54,IF(VLOOKUP($D54,'LGE Retirements'!$A$4:$C$49,3,FALSE)='LGE Meters Schedule'!CB$3,'LGE Meters Schedule'!CA54+AX54-$F54,SUM(CA54,AX54)))</f>
        <v>197350.22452209156</v>
      </c>
      <c r="CC54" s="6">
        <f>IF(CC$3=$BQ$3,$G54+AY54,IF(VLOOKUP($D54,'LGE Retirements'!$A$4:$C$49,3,FALSE)='LGE Meters Schedule'!CC$3,'LGE Meters Schedule'!CB54+AY54-$F54,SUM(CB54,AY54)))</f>
        <v>198090.58592968329</v>
      </c>
      <c r="CD54" s="6">
        <f>IF(CD$3=$BQ$3,$G54+AZ54,IF(VLOOKUP($D54,'LGE Retirements'!$A$4:$C$49,3,FALSE)='LGE Meters Schedule'!CD$3,'LGE Meters Schedule'!CC54+AZ54-$F54,SUM(CC54,AZ54)))</f>
        <v>198830.94733727502</v>
      </c>
      <c r="CE54" s="6">
        <f>IF(CE$3=$BQ$3,$G54+BA54,IF(VLOOKUP($D54,'LGE Retirements'!$A$4:$C$49,3,FALSE)='LGE Meters Schedule'!CE$3,'LGE Meters Schedule'!CD54+BA54-$F54,SUM(CD54,BA54)))</f>
        <v>199571.30874486675</v>
      </c>
      <c r="CF54" s="6">
        <f>IF(CF$3=$BQ$3,$G54+BB54,IF(VLOOKUP($D54,'LGE Retirements'!$A$4:$C$49,3,FALSE)='LGE Meters Schedule'!CF$3,'LGE Meters Schedule'!CE54+BB54-$F54,SUM(CE54,BB54)))</f>
        <v>200311.67015245848</v>
      </c>
      <c r="CG54" s="6">
        <f>IF(CG$3=$BQ$3,$G54+BC54,IF(VLOOKUP($D54,'LGE Retirements'!$A$4:$C$49,3,FALSE)='LGE Meters Schedule'!CG$3,'LGE Meters Schedule'!CF54+BC54-$F54,SUM(CF54,BC54)))</f>
        <v>201052.03156005021</v>
      </c>
      <c r="CH54" s="6">
        <f>IF(CH$3=$BQ$3,$G54+BD54,IF(VLOOKUP($D54,'LGE Retirements'!$A$4:$C$49,3,FALSE)='LGE Meters Schedule'!CH$3,'LGE Meters Schedule'!CG54+BD54-$F54,SUM(CG54,BD54)))</f>
        <v>201792.39296764194</v>
      </c>
      <c r="CI54" s="6">
        <f>IF(CI$3=$BQ$3,$G54+BE54,IF(VLOOKUP($D54,'LGE Retirements'!$A$4:$C$49,3,FALSE)='LGE Meters Schedule'!CI$3,'LGE Meters Schedule'!CH54+BE54-$F54,SUM(CH54,BE54)))</f>
        <v>202532.75437523366</v>
      </c>
      <c r="CJ54" s="6">
        <f>IF(CJ$3=$BQ$3,$G54+BF54,IF(VLOOKUP($D54,'LGE Retirements'!$A$4:$C$49,3,FALSE)='LGE Meters Schedule'!CJ$3,'LGE Meters Schedule'!CI54+BF54-$F54,SUM(CI54,BF54)))</f>
        <v>203273.11578282539</v>
      </c>
      <c r="CK54" s="6">
        <f>IF(CK$3=$BQ$3,$G54+BG54,IF(VLOOKUP($D54,'LGE Retirements'!$A$4:$C$49,3,FALSE)='LGE Meters Schedule'!CK$3,'LGE Meters Schedule'!CJ54+BG54-$F54,SUM(CJ54,BG54)))</f>
        <v>204013.47719041712</v>
      </c>
      <c r="CL54" s="6">
        <f>IF(CL$3=$BQ$3,$G54+BH54,IF(VLOOKUP($D54,'LGE Retirements'!$A$4:$C$49,3,FALSE)='LGE Meters Schedule'!CL$3,'LGE Meters Schedule'!CK54+BH54-$F54,SUM(CK54,BH54)))</f>
        <v>-114313.84210578701</v>
      </c>
      <c r="CM54" s="6">
        <f>IF(CM$3=$BQ$3,$G54+BI54,IF(VLOOKUP($D54,'LGE Retirements'!$A$4:$C$49,3,FALSE)='LGE Meters Schedule'!CM$3,'LGE Meters Schedule'!CL54+BI54-$F54,SUM(CL54,BI54)))</f>
        <v>-114313.84210578701</v>
      </c>
      <c r="CN54" s="6">
        <f>IF(CN$3=$BQ$3,$G54+BJ54,IF(VLOOKUP($D54,'LGE Retirements'!$A$4:$C$49,3,FALSE)='LGE Meters Schedule'!CN$3,'LGE Meters Schedule'!CM54+BJ54-$F54,SUM(CM54,BJ54)))</f>
        <v>-114313.84210578701</v>
      </c>
      <c r="CO54" s="6">
        <f>IF(CO$3=$BQ$3,$G54+BK54,IF(VLOOKUP($D54,'LGE Retirements'!$A$4:$C$49,3,FALSE)='LGE Meters Schedule'!CO$3,'LGE Meters Schedule'!CN54+BK54-$F54,SUM(CN54,BK54)))</f>
        <v>-114313.84210578701</v>
      </c>
      <c r="CP54" s="6">
        <f>IF(CP$3=$BQ$3,$G54+BL54,IF(VLOOKUP($D54,'LGE Retirements'!$A$4:$C$49,3,FALSE)='LGE Meters Schedule'!CP$3,'LGE Meters Schedule'!CO54+BL54-$F54,SUM(CO54,BL54)))</f>
        <v>-114313.84210578701</v>
      </c>
      <c r="CQ54" s="6">
        <f>IF(CQ$3=$BQ$3,$G54+BM54,IF(VLOOKUP($D54,'LGE Retirements'!$A$4:$C$49,3,FALSE)='LGE Meters Schedule'!CQ$3,'LGE Meters Schedule'!CP54+BM54-$F54,SUM(CP54,BM54)))</f>
        <v>-114313.84210578701</v>
      </c>
      <c r="CR54" s="6">
        <f>IF(CR$3=$BQ$3,$G54+BN54,IF(VLOOKUP($D54,'LGE Retirements'!$A$4:$C$49,3,FALSE)='LGE Meters Schedule'!CR$3,'LGE Meters Schedule'!CQ54+BN54-$F54,SUM(CQ54,BN54)))</f>
        <v>-114313.84210578701</v>
      </c>
      <c r="CS54" s="6">
        <f>IF(CS$3=$BQ$3,$G54+BO54,IF(VLOOKUP($D54,'LGE Retirements'!$A$4:$C$49,3,FALSE)='LGE Meters Schedule'!CS$3,'LGE Meters Schedule'!CR54+BO54-$F54,SUM(CR54,BO54)))</f>
        <v>-114313.84210578701</v>
      </c>
      <c r="CT54" s="6">
        <f>IF(CT$3=$BQ$3,$G54,IF(VLOOKUP($D54,'LGE Retirements'!$A$4:$C$49,3,FALSE)='LGE Meters Schedule'!CT$3,'LGE Meters Schedule'!CS54-$F54,SUM(CS54)))</f>
        <v>-114313.84210578701</v>
      </c>
      <c r="CU54" s="6">
        <f>IF(CU$3=$BQ$3,$G54,IF(VLOOKUP($D54,'LGE Retirements'!$A$4:$C$49,3,FALSE)='LGE Meters Schedule'!CU$3,'LGE Meters Schedule'!CT54-$F54,SUM(CT54)))</f>
        <v>-114313.84210578701</v>
      </c>
      <c r="CV54" s="6">
        <f>IF(CV$3=$BQ$3,$G54,IF(VLOOKUP($D54,'LGE Retirements'!$A$4:$C$49,3,FALSE)='LGE Meters Schedule'!CV$3,'LGE Meters Schedule'!CU54-$F54,SUM(CU54)))</f>
        <v>-114313.84210578701</v>
      </c>
      <c r="CW54" s="6">
        <f>IF(CW$3=$BQ$3,$G54,IF(VLOOKUP($D54,'LGE Retirements'!$A$4:$C$49,3,FALSE)='LGE Meters Schedule'!CW$3,'LGE Meters Schedule'!CV54-$F54,SUM(CV54)))</f>
        <v>-114313.84210578701</v>
      </c>
      <c r="CX54" s="6">
        <f>IF(CX$3=$BQ$3,$G54,IF(VLOOKUP($D54,'LGE Retirements'!$A$4:$C$49,3,FALSE)='LGE Meters Schedule'!CX$3,'LGE Meters Schedule'!CW54-$F54,SUM(CW54)))</f>
        <v>-114313.84210578701</v>
      </c>
      <c r="CY54" s="6">
        <f>IF(CY$3=$BQ$3,$G54,IF(VLOOKUP($D54,'LGE Retirements'!$A$4:$C$49,3,FALSE)='LGE Meters Schedule'!CY$3,'LGE Meters Schedule'!CX54-$F54,SUM(CX54)))</f>
        <v>-114313.84210578701</v>
      </c>
      <c r="CZ54" s="6">
        <f>IF(CZ$3=$BQ$3,$G54,IF(VLOOKUP($D54,'LGE Retirements'!$A$4:$C$49,3,FALSE)='LGE Meters Schedule'!CZ$3,'LGE Meters Schedule'!CY54-$F54,SUM(CY54)))</f>
        <v>-114313.84210578701</v>
      </c>
      <c r="DA54" s="6">
        <f>IF(DA$3=$BQ$3,$G54,IF(VLOOKUP($D54,'LGE Retirements'!$A$4:$C$49,3,FALSE)='LGE Meters Schedule'!DA$3,'LGE Meters Schedule'!CZ54-$F54,SUM(CZ54)))</f>
        <v>-114313.84210578701</v>
      </c>
      <c r="DB54" s="6">
        <f>IF(DB$3=$BQ$3,$G54,IF(VLOOKUP($D54,'LGE Retirements'!$A$4:$C$49,3,FALSE)='LGE Meters Schedule'!DB$3,'LGE Meters Schedule'!DA54-$F54,SUM(DA54)))</f>
        <v>-114313.84210578701</v>
      </c>
      <c r="DC54" s="6">
        <f>IF(DC$3=$BQ$3,$G54,IF(VLOOKUP($D54,'LGE Retirements'!$A$4:$C$49,3,FALSE)='LGE Meters Schedule'!DC$3,'LGE Meters Schedule'!DB54-$F54,SUM(DB54)))</f>
        <v>-114313.84210578701</v>
      </c>
      <c r="DD54" s="6">
        <f>IF(DD$3=$BQ$3,$G54,IF(VLOOKUP($D54,'LGE Retirements'!$A$4:$C$49,3,FALSE)='LGE Meters Schedule'!DD$3,'LGE Meters Schedule'!DC54-$F54,SUM(DC54)))</f>
        <v>-114313.84210578701</v>
      </c>
      <c r="DE54" s="6">
        <f>IF(DE$3=$BQ$3,$G54,IF(VLOOKUP($D54,'LGE Retirements'!$A$4:$C$49,3,FALSE)='LGE Meters Schedule'!DE$3,'LGE Meters Schedule'!DD54-$F54,SUM(DD54)))</f>
        <v>-114313.84210578701</v>
      </c>
      <c r="DG54" s="8">
        <f t="shared" si="42"/>
        <v>129842.60938550002</v>
      </c>
      <c r="DH54" s="8">
        <f t="shared" si="43"/>
        <v>129067.11213550004</v>
      </c>
      <c r="DI54" s="8">
        <f t="shared" si="44"/>
        <v>128291.61488550005</v>
      </c>
      <c r="DJ54" s="8">
        <f t="shared" si="45"/>
        <v>127516.11763550006</v>
      </c>
      <c r="DK54" s="8">
        <f t="shared" si="46"/>
        <v>126740.62038550008</v>
      </c>
      <c r="DL54" s="8">
        <f t="shared" si="47"/>
        <v>125965.12313550009</v>
      </c>
      <c r="DM54" s="8">
        <f t="shared" si="48"/>
        <v>125189.62588550011</v>
      </c>
      <c r="DN54" s="8">
        <f t="shared" si="49"/>
        <v>124414.12863550012</v>
      </c>
      <c r="DO54" s="8">
        <f t="shared" si="50"/>
        <v>123638.63138550014</v>
      </c>
      <c r="DP54" s="8">
        <f t="shared" si="51"/>
        <v>122863.13413550015</v>
      </c>
      <c r="DQ54" s="8">
        <f t="shared" si="52"/>
        <v>122087.63688550016</v>
      </c>
      <c r="DR54" s="8">
        <f t="shared" si="53"/>
        <v>121347.27547790844</v>
      </c>
      <c r="DS54" s="8">
        <f t="shared" si="54"/>
        <v>120606.91407031671</v>
      </c>
      <c r="DT54" s="8">
        <f t="shared" si="55"/>
        <v>119866.55266272498</v>
      </c>
      <c r="DU54" s="8">
        <f t="shared" si="56"/>
        <v>119126.19125513325</v>
      </c>
      <c r="DV54" s="8">
        <f t="shared" si="57"/>
        <v>118385.82984754152</v>
      </c>
      <c r="DW54" s="8">
        <f t="shared" si="58"/>
        <v>117645.46843994979</v>
      </c>
      <c r="DX54" s="8">
        <f t="shared" si="59"/>
        <v>116905.10703235806</v>
      </c>
      <c r="DY54" s="8">
        <f t="shared" si="60"/>
        <v>116164.74562476634</v>
      </c>
      <c r="DZ54" s="8">
        <f t="shared" si="61"/>
        <v>115424.38421717461</v>
      </c>
      <c r="EA54" s="8">
        <f t="shared" si="62"/>
        <v>114684.02280958288</v>
      </c>
      <c r="EB54" s="8">
        <f t="shared" si="63"/>
        <v>114313.84210578701</v>
      </c>
      <c r="EC54" s="8">
        <f t="shared" si="64"/>
        <v>114313.84210578701</v>
      </c>
      <c r="ED54" s="8">
        <f t="shared" si="65"/>
        <v>114313.84210578701</v>
      </c>
      <c r="EE54" s="8">
        <f t="shared" si="66"/>
        <v>114313.84210578701</v>
      </c>
      <c r="EF54" s="8">
        <f t="shared" si="67"/>
        <v>114313.84210578701</v>
      </c>
      <c r="EG54" s="8">
        <f t="shared" si="68"/>
        <v>114313.84210578701</v>
      </c>
      <c r="EH54" s="8">
        <f t="shared" si="69"/>
        <v>114313.84210578701</v>
      </c>
      <c r="EI54" s="8">
        <f t="shared" si="70"/>
        <v>114313.84210578701</v>
      </c>
      <c r="EJ54" s="8">
        <f t="shared" si="30"/>
        <v>114313.84210578701</v>
      </c>
      <c r="EK54" s="8">
        <f t="shared" si="31"/>
        <v>114313.84210578701</v>
      </c>
      <c r="EL54" s="8">
        <f t="shared" si="32"/>
        <v>114313.84210578701</v>
      </c>
      <c r="EM54" s="8">
        <f t="shared" si="33"/>
        <v>114313.84210578701</v>
      </c>
      <c r="EN54" s="8">
        <f t="shared" si="34"/>
        <v>114313.84210578701</v>
      </c>
      <c r="EO54" s="8">
        <f t="shared" si="35"/>
        <v>114313.84210578701</v>
      </c>
      <c r="EP54" s="8">
        <f t="shared" si="36"/>
        <v>114313.84210578701</v>
      </c>
      <c r="EQ54" s="8">
        <f t="shared" si="37"/>
        <v>114313.84210578701</v>
      </c>
      <c r="ER54" s="8">
        <f t="shared" si="38"/>
        <v>114313.84210578701</v>
      </c>
      <c r="ES54" s="8">
        <f t="shared" si="39"/>
        <v>114313.84210578701</v>
      </c>
      <c r="ET54" s="8">
        <f t="shared" si="40"/>
        <v>114313.84210578701</v>
      </c>
      <c r="EU54" s="8">
        <f t="shared" si="41"/>
        <v>114313.84210578701</v>
      </c>
    </row>
    <row r="55" spans="1:151" x14ac:dyDescent="0.25">
      <c r="A55" s="4" t="s">
        <v>33</v>
      </c>
      <c r="B55" s="4" t="s">
        <v>2</v>
      </c>
      <c r="C55" s="4" t="s">
        <v>5</v>
      </c>
      <c r="D55" s="7">
        <v>1998</v>
      </c>
      <c r="E55" s="24">
        <f>IFERROR(VLOOKUP(D55,'LGE Retirements'!$A$4:$C$49,3,FALSE),"N/A")</f>
        <v>43221</v>
      </c>
      <c r="F55" s="5">
        <v>45979.880000000005</v>
      </c>
      <c r="G55" s="5">
        <v>27135.035377976001</v>
      </c>
      <c r="H55" s="5"/>
      <c r="I55" s="6">
        <f>IF(I$3=$I$3,F55,IF(VLOOKUP($D55,'LGE Retirements'!$A$4:$C$49,3,FALSE)='LGE Meters Schedule'!I$3,'LGE Meters Schedule'!G55-'LGE Meters Schedule'!$F55,G55))</f>
        <v>45979.880000000005</v>
      </c>
      <c r="J55" s="6">
        <f>IF(J$3=$I$3,G55,IF(VLOOKUP($D55,'LGE Retirements'!$A$4:$C$49,3,FALSE)='LGE Meters Schedule'!J$3,'LGE Meters Schedule'!I55-'LGE Meters Schedule'!$F55,I55))</f>
        <v>45979.880000000005</v>
      </c>
      <c r="K55" s="6">
        <f>IF(K$3=$I$3,I55,IF(VLOOKUP($D55,'LGE Retirements'!$A$4:$C$49,3,FALSE)='LGE Meters Schedule'!K$3,'LGE Meters Schedule'!J55-'LGE Meters Schedule'!$F55,J55))</f>
        <v>45979.880000000005</v>
      </c>
      <c r="L55" s="6">
        <f>IF(L$3=$I$3,J55,IF(VLOOKUP($D55,'LGE Retirements'!$A$4:$C$49,3,FALSE)='LGE Meters Schedule'!L$3,'LGE Meters Schedule'!K55-'LGE Meters Schedule'!$F55,K55))</f>
        <v>45979.880000000005</v>
      </c>
      <c r="M55" s="6">
        <f>IF(M$3=$I$3,K55,IF(VLOOKUP($D55,'LGE Retirements'!$A$4:$C$49,3,FALSE)='LGE Meters Schedule'!M$3,'LGE Meters Schedule'!L55-'LGE Meters Schedule'!$F55,L55))</f>
        <v>45979.880000000005</v>
      </c>
      <c r="N55" s="6">
        <f>IF(N$3=$I$3,L55,IF(VLOOKUP($D55,'LGE Retirements'!$A$4:$C$49,3,FALSE)='LGE Meters Schedule'!N$3,'LGE Meters Schedule'!M55-'LGE Meters Schedule'!$F55,M55))</f>
        <v>45979.880000000005</v>
      </c>
      <c r="O55" s="6">
        <f>IF(O$3=$I$3,M55,IF(VLOOKUP($D55,'LGE Retirements'!$A$4:$C$49,3,FALSE)='LGE Meters Schedule'!O$3,'LGE Meters Schedule'!N55-'LGE Meters Schedule'!$F55,N55))</f>
        <v>45979.880000000005</v>
      </c>
      <c r="P55" s="6">
        <f>IF(P$3=$I$3,N55,IF(VLOOKUP($D55,'LGE Retirements'!$A$4:$C$49,3,FALSE)='LGE Meters Schedule'!P$3,'LGE Meters Schedule'!O55-'LGE Meters Schedule'!$F55,O55))</f>
        <v>45979.880000000005</v>
      </c>
      <c r="Q55" s="6">
        <f>IF(Q$3=$I$3,O55,IF(VLOOKUP($D55,'LGE Retirements'!$A$4:$C$49,3,FALSE)='LGE Meters Schedule'!Q$3,'LGE Meters Schedule'!P55-'LGE Meters Schedule'!$F55,P55))</f>
        <v>45979.880000000005</v>
      </c>
      <c r="R55" s="6">
        <f>IF(R$3=$I$3,P55,IF(VLOOKUP($D55,'LGE Retirements'!$A$4:$C$49,3,FALSE)='LGE Meters Schedule'!R$3,'LGE Meters Schedule'!Q55-'LGE Meters Schedule'!$F55,Q55))</f>
        <v>45979.880000000005</v>
      </c>
      <c r="S55" s="6">
        <f>IF(S$3=$I$3,Q55,IF(VLOOKUP($D55,'LGE Retirements'!$A$4:$C$49,3,FALSE)='LGE Meters Schedule'!S$3,'LGE Meters Schedule'!R55-'LGE Meters Schedule'!$F55,R55))</f>
        <v>45979.880000000005</v>
      </c>
      <c r="T55" s="6">
        <f>IF(T$3=$I$3,R55,IF(VLOOKUP($D55,'LGE Retirements'!$A$4:$C$49,3,FALSE)='LGE Meters Schedule'!T$3,'LGE Meters Schedule'!S55-'LGE Meters Schedule'!$F55,S55))</f>
        <v>45979.880000000005</v>
      </c>
      <c r="U55" s="6">
        <f>IF(U$3=$I$3,S55,IF(VLOOKUP($D55,'LGE Retirements'!$A$4:$C$49,3,FALSE)='LGE Meters Schedule'!U$3,'LGE Meters Schedule'!T55-'LGE Meters Schedule'!$F55,T55))</f>
        <v>45979.880000000005</v>
      </c>
      <c r="V55" s="6">
        <f>IF(V$3=$I$3,T55,IF(VLOOKUP($D55,'LGE Retirements'!$A$4:$C$49,3,FALSE)='LGE Meters Schedule'!V$3,'LGE Meters Schedule'!U55-'LGE Meters Schedule'!$F55,U55))</f>
        <v>45979.880000000005</v>
      </c>
      <c r="W55" s="6">
        <f>IF(W$3=$I$3,U55,IF(VLOOKUP($D55,'LGE Retirements'!$A$4:$C$49,3,FALSE)='LGE Meters Schedule'!W$3,'LGE Meters Schedule'!V55-'LGE Meters Schedule'!$F55,V55))</f>
        <v>45979.880000000005</v>
      </c>
      <c r="X55" s="6">
        <f>IF(X$3=$I$3,V55,IF(VLOOKUP($D55,'LGE Retirements'!$A$4:$C$49,3,FALSE)='LGE Meters Schedule'!X$3,'LGE Meters Schedule'!W55-'LGE Meters Schedule'!$F55,W55))</f>
        <v>45979.880000000005</v>
      </c>
      <c r="Y55" s="6">
        <f>IF(Y$3=$I$3,W55,IF(VLOOKUP($D55,'LGE Retirements'!$A$4:$C$49,3,FALSE)='LGE Meters Schedule'!Y$3,'LGE Meters Schedule'!X55-'LGE Meters Schedule'!$F55,X55))</f>
        <v>45979.880000000005</v>
      </c>
      <c r="Z55" s="6">
        <f>IF(Z$3=$I$3,X55,IF(VLOOKUP($D55,'LGE Retirements'!$A$4:$C$49,3,FALSE)='LGE Meters Schedule'!Z$3,'LGE Meters Schedule'!Y55-'LGE Meters Schedule'!$F55,Y55))</f>
        <v>45979.880000000005</v>
      </c>
      <c r="AA55" s="6">
        <f>IF(AA$3=$I$3,Y55,IF(VLOOKUP($D55,'LGE Retirements'!$A$4:$C$49,3,FALSE)='LGE Meters Schedule'!AA$3,'LGE Meters Schedule'!Z55-'LGE Meters Schedule'!$F55,Z55))</f>
        <v>45979.880000000005</v>
      </c>
      <c r="AB55" s="6">
        <f>IF(AB$3=$I$3,Z55,IF(VLOOKUP($D55,'LGE Retirements'!$A$4:$C$49,3,FALSE)='LGE Meters Schedule'!AB$3,'LGE Meters Schedule'!AA55-'LGE Meters Schedule'!$F55,AA55))</f>
        <v>45979.880000000005</v>
      </c>
      <c r="AC55" s="6">
        <f>IF(AC$3=$I$3,AA55,IF(VLOOKUP($D55,'LGE Retirements'!$A$4:$C$49,3,FALSE)='LGE Meters Schedule'!AC$3,'LGE Meters Schedule'!AB55-'LGE Meters Schedule'!$F55,AB55))</f>
        <v>45979.880000000005</v>
      </c>
      <c r="AD55" s="6">
        <f>IF(AD$3=$I$3,AB55,IF(VLOOKUP($D55,'LGE Retirements'!$A$4:$C$49,3,FALSE)='LGE Meters Schedule'!AD$3,'LGE Meters Schedule'!AC55-'LGE Meters Schedule'!$F55,AC55))</f>
        <v>0</v>
      </c>
      <c r="AE55" s="6">
        <f>IF(AE$3=$I$3,AC55,IF(VLOOKUP($D55,'LGE Retirements'!$A$4:$C$49,3,FALSE)='LGE Meters Schedule'!AE$3,'LGE Meters Schedule'!AD55-'LGE Meters Schedule'!$F55,AD55))</f>
        <v>0</v>
      </c>
      <c r="AF55" s="6">
        <f>IF(AF$3=$I$3,AD55,IF(VLOOKUP($D55,'LGE Retirements'!$A$4:$C$49,3,FALSE)='LGE Meters Schedule'!AF$3,'LGE Meters Schedule'!AE55-'LGE Meters Schedule'!$F55,AE55))</f>
        <v>0</v>
      </c>
      <c r="AG55" s="6">
        <f>IF(AG$3=$I$3,AE55,IF(VLOOKUP($D55,'LGE Retirements'!$A$4:$C$49,3,FALSE)='LGE Meters Schedule'!AG$3,'LGE Meters Schedule'!AF55-'LGE Meters Schedule'!$F55,AF55))</f>
        <v>0</v>
      </c>
      <c r="AH55" s="6">
        <f>IF(AH$3=$I$3,AF55,IF(VLOOKUP($D55,'LGE Retirements'!$A$4:$C$49,3,FALSE)='LGE Meters Schedule'!AH$3,'LGE Meters Schedule'!AG55-'LGE Meters Schedule'!$F55,AG55))</f>
        <v>0</v>
      </c>
      <c r="AI55" s="6">
        <f>IF(AI$3=$I$3,AG55,IF(VLOOKUP($D55,'LGE Retirements'!$A$4:$C$49,3,FALSE)='LGE Meters Schedule'!AI$3,'LGE Meters Schedule'!AH55-'LGE Meters Schedule'!$F55,AH55))</f>
        <v>0</v>
      </c>
      <c r="AJ55" s="6">
        <f>IF(AJ$3=$I$3,AH55,IF(VLOOKUP($D55,'LGE Retirements'!$A$4:$C$49,3,FALSE)='LGE Meters Schedule'!AJ$3,'LGE Meters Schedule'!AI55-'LGE Meters Schedule'!$F55,AI55))</f>
        <v>0</v>
      </c>
      <c r="AK55" s="6">
        <f>IF(AK$3=$I$3,AI55,IF(VLOOKUP($D55,'LGE Retirements'!$A$4:$C$49,3,FALSE)='LGE Meters Schedule'!AK$3,'LGE Meters Schedule'!AJ55-'LGE Meters Schedule'!$F55,AJ55))</f>
        <v>0</v>
      </c>
      <c r="AL55" s="6"/>
      <c r="AM55" s="21">
        <f>IF(AM$3&lt;'Depr. Rate'!$B$1,('Depr. Rate'!$B$3*'LGE Meters Schedule'!I55)/12,IF(I55=0,H55/2*'Depr. Rate'!$C$3/12,('Depr. Rate'!$C$3*'LGE Meters Schedule'!I55)/12))</f>
        <v>111.88437466666669</v>
      </c>
      <c r="AN55" s="21">
        <f>IF(AN$3&lt;'Depr. Rate'!$B$1,('Depr. Rate'!$B$3*'LGE Meters Schedule'!J55)/12,IF(J55=0,I55/2*'Depr. Rate'!$C$3/12,('Depr. Rate'!$C$3*'LGE Meters Schedule'!J55)/12))</f>
        <v>111.88437466666669</v>
      </c>
      <c r="AO55" s="21">
        <f>IF(AO$3&lt;'Depr. Rate'!$B$1,('Depr. Rate'!$B$3*'LGE Meters Schedule'!K55)/12,IF(K55=0,J55/2*'Depr. Rate'!$C$3/12,('Depr. Rate'!$C$3*'LGE Meters Schedule'!K55)/12))</f>
        <v>111.88437466666669</v>
      </c>
      <c r="AP55" s="21">
        <f>IF(AP$3&lt;'Depr. Rate'!$B$1,('Depr. Rate'!$B$3*'LGE Meters Schedule'!L55)/12,IF(L55=0,K55/2*'Depr. Rate'!$C$3/12,('Depr. Rate'!$C$3*'LGE Meters Schedule'!L55)/12))</f>
        <v>111.88437466666669</v>
      </c>
      <c r="AQ55" s="21">
        <f>IF(AQ$3&lt;'Depr. Rate'!$B$1,('Depr. Rate'!$B$3*'LGE Meters Schedule'!M55)/12,IF(M55=0,L55/2*'Depr. Rate'!$C$3/12,('Depr. Rate'!$C$3*'LGE Meters Schedule'!M55)/12))</f>
        <v>111.88437466666669</v>
      </c>
      <c r="AR55" s="21">
        <f>IF(AR$3&lt;'Depr. Rate'!$B$1,('Depr. Rate'!$B$3*'LGE Meters Schedule'!N55)/12,IF(N55=0,M55/2*'Depr. Rate'!$C$3/12,('Depr. Rate'!$C$3*'LGE Meters Schedule'!N55)/12))</f>
        <v>111.88437466666669</v>
      </c>
      <c r="AS55" s="21">
        <f>IF(AS$3&lt;'Depr. Rate'!$B$1,('Depr. Rate'!$B$3*'LGE Meters Schedule'!O55)/12,IF(O55=0,N55/2*'Depr. Rate'!$C$3/12,('Depr. Rate'!$C$3*'LGE Meters Schedule'!O55)/12))</f>
        <v>111.88437466666669</v>
      </c>
      <c r="AT55" s="21">
        <f>IF(AT$3&lt;'Depr. Rate'!$B$1,('Depr. Rate'!$B$3*'LGE Meters Schedule'!P55)/12,IF(P55=0,O55/2*'Depr. Rate'!$C$3/12,('Depr. Rate'!$C$3*'LGE Meters Schedule'!P55)/12))</f>
        <v>111.88437466666669</v>
      </c>
      <c r="AU55" s="21">
        <f>IF(AU$3&lt;'Depr. Rate'!$B$1,('Depr. Rate'!$B$3*'LGE Meters Schedule'!Q55)/12,IF(Q55=0,P55/2*'Depr. Rate'!$C$3/12,('Depr. Rate'!$C$3*'LGE Meters Schedule'!Q55)/12))</f>
        <v>111.88437466666669</v>
      </c>
      <c r="AV55" s="21">
        <f>IF(AV$3&lt;'Depr. Rate'!$B$1,('Depr. Rate'!$B$3*'LGE Meters Schedule'!R55)/12,IF(R55=0,Q55/2*'Depr. Rate'!$C$3/12,('Depr. Rate'!$C$3*'LGE Meters Schedule'!R55)/12))</f>
        <v>111.88437466666669</v>
      </c>
      <c r="AW55" s="21">
        <f>IF(AW$3&lt;'Depr. Rate'!$B$1,('Depr. Rate'!$B$3*'LGE Meters Schedule'!S55)/12,IF(S55=0,R55/2*'Depr. Rate'!$C$3/12,('Depr. Rate'!$C$3*'LGE Meters Schedule'!S55)/12))</f>
        <v>111.88437466666669</v>
      </c>
      <c r="AX55" s="21">
        <f>IF(AX$3&lt;'Depr. Rate'!$B$1,('Depr. Rate'!$B$3*'LGE Meters Schedule'!T55)/12,IF(T55=0,S55/2*'Depr. Rate'!$C$3/12,('Depr. Rate'!$C$3*'LGE Meters Schedule'!T55)/12))</f>
        <v>106.81517325268781</v>
      </c>
      <c r="AY55" s="21">
        <f>IF(AY$3&lt;'Depr. Rate'!$B$1,('Depr. Rate'!$B$3*'LGE Meters Schedule'!U55)/12,IF(U55=0,T55/2*'Depr. Rate'!$C$3/12,('Depr. Rate'!$C$3*'LGE Meters Schedule'!U55)/12))</f>
        <v>106.81517325268781</v>
      </c>
      <c r="AZ55" s="21">
        <f>IF(AZ$3&lt;'Depr. Rate'!$B$1,('Depr. Rate'!$B$3*'LGE Meters Schedule'!V55)/12,IF(V55=0,U55/2*'Depr. Rate'!$C$3/12,('Depr. Rate'!$C$3*'LGE Meters Schedule'!V55)/12))</f>
        <v>106.81517325268781</v>
      </c>
      <c r="BA55" s="21">
        <f>IF(BA$3&lt;'Depr. Rate'!$B$1,('Depr. Rate'!$B$3*'LGE Meters Schedule'!W55)/12,IF(W55=0,V55/2*'Depr. Rate'!$C$3/12,('Depr. Rate'!$C$3*'LGE Meters Schedule'!W55)/12))</f>
        <v>106.81517325268781</v>
      </c>
      <c r="BB55" s="21">
        <f>IF(BB$3&lt;'Depr. Rate'!$B$1,('Depr. Rate'!$B$3*'LGE Meters Schedule'!X55)/12,IF(X55=0,W55/2*'Depr. Rate'!$C$3/12,('Depr. Rate'!$C$3*'LGE Meters Schedule'!X55)/12))</f>
        <v>106.81517325268781</v>
      </c>
      <c r="BC55" s="21">
        <f>IF(BC$3&lt;'Depr. Rate'!$B$1,('Depr. Rate'!$B$3*'LGE Meters Schedule'!Y55)/12,IF(Y55=0,X55/2*'Depr. Rate'!$C$3/12,('Depr. Rate'!$C$3*'LGE Meters Schedule'!Y55)/12))</f>
        <v>106.81517325268781</v>
      </c>
      <c r="BD55" s="21">
        <f>IF(BD$3&lt;'Depr. Rate'!$B$1,('Depr. Rate'!$B$3*'LGE Meters Schedule'!Z55)/12,IF(Z55=0,Y55/2*'Depr. Rate'!$C$3/12,('Depr. Rate'!$C$3*'LGE Meters Schedule'!Z55)/12))</f>
        <v>106.81517325268781</v>
      </c>
      <c r="BE55" s="21">
        <f>IF(BE$3&lt;'Depr. Rate'!$B$1,('Depr. Rate'!$B$3*'LGE Meters Schedule'!AA55)/12,IF(AA55=0,Z55/2*'Depr. Rate'!$C$3/12,('Depr. Rate'!$C$3*'LGE Meters Schedule'!AA55)/12))</f>
        <v>106.81517325268781</v>
      </c>
      <c r="BF55" s="21">
        <f>IF(BF$3&lt;'Depr. Rate'!$B$1,('Depr. Rate'!$B$3*'LGE Meters Schedule'!AB55)/12,IF(AB55=0,AA55/2*'Depr. Rate'!$C$3/12,('Depr. Rate'!$C$3*'LGE Meters Schedule'!AB55)/12))</f>
        <v>106.81517325268781</v>
      </c>
      <c r="BG55" s="21">
        <f>IF(BG$3&lt;'Depr. Rate'!$B$1,('Depr. Rate'!$B$3*'LGE Meters Schedule'!AC55)/12,IF(AC55=0,AB55/2*'Depr. Rate'!$C$3/12,('Depr. Rate'!$C$3*'LGE Meters Schedule'!AC55)/12))</f>
        <v>106.81517325268781</v>
      </c>
      <c r="BH55" s="21">
        <f>IF(BH$3&lt;'Depr. Rate'!$B$1,('Depr. Rate'!$B$3*'LGE Meters Schedule'!AD55)/12,IF(AD55=0,AC55/2*'Depr. Rate'!$C$3/12,('Depr. Rate'!$C$3*'LGE Meters Schedule'!AD55)/12))</f>
        <v>53.407586626343907</v>
      </c>
      <c r="BI55" s="21">
        <f>IF(BI$3&lt;'Depr. Rate'!$B$1,('Depr. Rate'!$B$3*'LGE Meters Schedule'!AE55)/12,IF(AE55=0,AD55/2*'Depr. Rate'!$C$3/12,('Depr. Rate'!$C$3*'LGE Meters Schedule'!AE55)/12))</f>
        <v>0</v>
      </c>
      <c r="BJ55" s="21">
        <f>IF(BJ$3&lt;'Depr. Rate'!$B$1,('Depr. Rate'!$B$3*'LGE Meters Schedule'!AF55)/12,IF(AF55=0,AE55/2*'Depr. Rate'!$C$3/12,('Depr. Rate'!$C$3*'LGE Meters Schedule'!AF55)/12))</f>
        <v>0</v>
      </c>
      <c r="BK55" s="21">
        <f>IF(BK$3&lt;'Depr. Rate'!$B$1,('Depr. Rate'!$B$3*'LGE Meters Schedule'!AG55)/12,IF(AG55=0,AF55/2*'Depr. Rate'!$C$3/12,('Depr. Rate'!$C$3*'LGE Meters Schedule'!AG55)/12))</f>
        <v>0</v>
      </c>
      <c r="BL55" s="21">
        <f>IF(BL$3&lt;'Depr. Rate'!$B$1,('Depr. Rate'!$B$3*'LGE Meters Schedule'!AH55)/12,IF(AH55=0,AG55/2*'Depr. Rate'!$C$3/12,('Depr. Rate'!$C$3*'LGE Meters Schedule'!AH55)/12))</f>
        <v>0</v>
      </c>
      <c r="BM55" s="21">
        <f>IF(BM$3&lt;'Depr. Rate'!$B$1,('Depr. Rate'!$B$3*'LGE Meters Schedule'!AI55)/12,IF(AI55=0,AH55/2*'Depr. Rate'!$C$3/12,('Depr. Rate'!$C$3*'LGE Meters Schedule'!AI55)/12))</f>
        <v>0</v>
      </c>
      <c r="BN55" s="21">
        <f>IF(BN$3&lt;'Depr. Rate'!$B$1,('Depr. Rate'!$B$3*'LGE Meters Schedule'!AJ55)/12,IF(AJ55=0,AI55/2*'Depr. Rate'!$C$3/12,('Depr. Rate'!$C$3*'LGE Meters Schedule'!AJ55)/12))</f>
        <v>0</v>
      </c>
      <c r="BO55" s="21">
        <f>IF(BO$3&lt;'Depr. Rate'!$B$1,('Depr. Rate'!$B$3*'LGE Meters Schedule'!AK55)/12,IF(AK55=0,AJ55/2*'Depr. Rate'!$C$3/12,('Depr. Rate'!$C$3*'LGE Meters Schedule'!AK55)/12))</f>
        <v>0</v>
      </c>
      <c r="BQ55" s="6">
        <f>IF(BQ$3=$BQ$3,$G55+AM55,IF(VLOOKUP($D55,'LGE Retirements'!$A$4:$C$49,3,FALSE)='LGE Meters Schedule'!BQ$3,'LGE Meters Schedule'!BP55+AM55-$F55,SUM(BP55,AM55)))</f>
        <v>27246.919752642669</v>
      </c>
      <c r="BR55" s="6">
        <f>IF(BR$3=$BQ$3,$G55+AN55,IF(VLOOKUP($D55,'LGE Retirements'!$A$4:$C$49,3,FALSE)='LGE Meters Schedule'!BR$3,'LGE Meters Schedule'!BQ55+AN55-$F55,SUM(BQ55,AN55)))</f>
        <v>27358.804127309337</v>
      </c>
      <c r="BS55" s="6">
        <f>IF(BS$3=$BQ$3,$G55+AO55,IF(VLOOKUP($D55,'LGE Retirements'!$A$4:$C$49,3,FALSE)='LGE Meters Schedule'!BS$3,'LGE Meters Schedule'!BR55+AO55-$F55,SUM(BR55,AO55)))</f>
        <v>27470.688501976005</v>
      </c>
      <c r="BT55" s="6">
        <f>IF(BT$3=$BQ$3,$G55+AP55,IF(VLOOKUP($D55,'LGE Retirements'!$A$4:$C$49,3,FALSE)='LGE Meters Schedule'!BT$3,'LGE Meters Schedule'!BS55+AP55-$F55,SUM(BS55,AP55)))</f>
        <v>27582.572876642673</v>
      </c>
      <c r="BU55" s="6">
        <f>IF(BU$3=$BQ$3,$G55+AQ55,IF(VLOOKUP($D55,'LGE Retirements'!$A$4:$C$49,3,FALSE)='LGE Meters Schedule'!BU$3,'LGE Meters Schedule'!BT55+AQ55-$F55,SUM(BT55,AQ55)))</f>
        <v>27694.457251309341</v>
      </c>
      <c r="BV55" s="6">
        <f>IF(BV$3=$BQ$3,$G55+AR55,IF(VLOOKUP($D55,'LGE Retirements'!$A$4:$C$49,3,FALSE)='LGE Meters Schedule'!BV$3,'LGE Meters Schedule'!BU55+AR55-$F55,SUM(BU55,AR55)))</f>
        <v>27806.341625976009</v>
      </c>
      <c r="BW55" s="6">
        <f>IF(BW$3=$BQ$3,$G55+AS55,IF(VLOOKUP($D55,'LGE Retirements'!$A$4:$C$49,3,FALSE)='LGE Meters Schedule'!BW$3,'LGE Meters Schedule'!BV55+AS55-$F55,SUM(BV55,AS55)))</f>
        <v>27918.226000642677</v>
      </c>
      <c r="BX55" s="6">
        <f>IF(BX$3=$BQ$3,$G55+AT55,IF(VLOOKUP($D55,'LGE Retirements'!$A$4:$C$49,3,FALSE)='LGE Meters Schedule'!BX$3,'LGE Meters Schedule'!BW55+AT55-$F55,SUM(BW55,AT55)))</f>
        <v>28030.110375309345</v>
      </c>
      <c r="BY55" s="6">
        <f>IF(BY$3=$BQ$3,$G55+AU55,IF(VLOOKUP($D55,'LGE Retirements'!$A$4:$C$49,3,FALSE)='LGE Meters Schedule'!BY$3,'LGE Meters Schedule'!BX55+AU55-$F55,SUM(BX55,AU55)))</f>
        <v>28141.994749976013</v>
      </c>
      <c r="BZ55" s="6">
        <f>IF(BZ$3=$BQ$3,$G55+AV55,IF(VLOOKUP($D55,'LGE Retirements'!$A$4:$C$49,3,FALSE)='LGE Meters Schedule'!BZ$3,'LGE Meters Schedule'!BY55+AV55-$F55,SUM(BY55,AV55)))</f>
        <v>28253.879124642681</v>
      </c>
      <c r="CA55" s="6">
        <f>IF(CA$3=$BQ$3,$G55+AW55,IF(VLOOKUP($D55,'LGE Retirements'!$A$4:$C$49,3,FALSE)='LGE Meters Schedule'!CA$3,'LGE Meters Schedule'!BZ55+AW55-$F55,SUM(BZ55,AW55)))</f>
        <v>28365.763499309349</v>
      </c>
      <c r="CB55" s="6">
        <f>IF(CB$3=$BQ$3,$G55+AX55,IF(VLOOKUP($D55,'LGE Retirements'!$A$4:$C$49,3,FALSE)='LGE Meters Schedule'!CB$3,'LGE Meters Schedule'!CA55+AX55-$F55,SUM(CA55,AX55)))</f>
        <v>28472.578672562038</v>
      </c>
      <c r="CC55" s="6">
        <f>IF(CC$3=$BQ$3,$G55+AY55,IF(VLOOKUP($D55,'LGE Retirements'!$A$4:$C$49,3,FALSE)='LGE Meters Schedule'!CC$3,'LGE Meters Schedule'!CB55+AY55-$F55,SUM(CB55,AY55)))</f>
        <v>28579.393845814728</v>
      </c>
      <c r="CD55" s="6">
        <f>IF(CD$3=$BQ$3,$G55+AZ55,IF(VLOOKUP($D55,'LGE Retirements'!$A$4:$C$49,3,FALSE)='LGE Meters Schedule'!CD$3,'LGE Meters Schedule'!CC55+AZ55-$F55,SUM(CC55,AZ55)))</f>
        <v>28686.209019067417</v>
      </c>
      <c r="CE55" s="6">
        <f>IF(CE$3=$BQ$3,$G55+BA55,IF(VLOOKUP($D55,'LGE Retirements'!$A$4:$C$49,3,FALSE)='LGE Meters Schedule'!CE$3,'LGE Meters Schedule'!CD55+BA55-$F55,SUM(CD55,BA55)))</f>
        <v>28793.024192320107</v>
      </c>
      <c r="CF55" s="6">
        <f>IF(CF$3=$BQ$3,$G55+BB55,IF(VLOOKUP($D55,'LGE Retirements'!$A$4:$C$49,3,FALSE)='LGE Meters Schedule'!CF$3,'LGE Meters Schedule'!CE55+BB55-$F55,SUM(CE55,BB55)))</f>
        <v>28899.839365572796</v>
      </c>
      <c r="CG55" s="6">
        <f>IF(CG$3=$BQ$3,$G55+BC55,IF(VLOOKUP($D55,'LGE Retirements'!$A$4:$C$49,3,FALSE)='LGE Meters Schedule'!CG$3,'LGE Meters Schedule'!CF55+BC55-$F55,SUM(CF55,BC55)))</f>
        <v>29006.654538825485</v>
      </c>
      <c r="CH55" s="6">
        <f>IF(CH$3=$BQ$3,$G55+BD55,IF(VLOOKUP($D55,'LGE Retirements'!$A$4:$C$49,3,FALSE)='LGE Meters Schedule'!CH$3,'LGE Meters Schedule'!CG55+BD55-$F55,SUM(CG55,BD55)))</f>
        <v>29113.469712078175</v>
      </c>
      <c r="CI55" s="6">
        <f>IF(CI$3=$BQ$3,$G55+BE55,IF(VLOOKUP($D55,'LGE Retirements'!$A$4:$C$49,3,FALSE)='LGE Meters Schedule'!CI$3,'LGE Meters Schedule'!CH55+BE55-$F55,SUM(CH55,BE55)))</f>
        <v>29220.284885330864</v>
      </c>
      <c r="CJ55" s="6">
        <f>IF(CJ$3=$BQ$3,$G55+BF55,IF(VLOOKUP($D55,'LGE Retirements'!$A$4:$C$49,3,FALSE)='LGE Meters Schedule'!CJ$3,'LGE Meters Schedule'!CI55+BF55-$F55,SUM(CI55,BF55)))</f>
        <v>29327.100058583554</v>
      </c>
      <c r="CK55" s="6">
        <f>IF(CK$3=$BQ$3,$G55+BG55,IF(VLOOKUP($D55,'LGE Retirements'!$A$4:$C$49,3,FALSE)='LGE Meters Schedule'!CK$3,'LGE Meters Schedule'!CJ55+BG55-$F55,SUM(CJ55,BG55)))</f>
        <v>29433.915231836243</v>
      </c>
      <c r="CL55" s="6">
        <f>IF(CL$3=$BQ$3,$G55+BH55,IF(VLOOKUP($D55,'LGE Retirements'!$A$4:$C$49,3,FALSE)='LGE Meters Schedule'!CL$3,'LGE Meters Schedule'!CK55+BH55-$F55,SUM(CK55,BH55)))</f>
        <v>-16492.557181537417</v>
      </c>
      <c r="CM55" s="6">
        <f>IF(CM$3=$BQ$3,$G55+BI55,IF(VLOOKUP($D55,'LGE Retirements'!$A$4:$C$49,3,FALSE)='LGE Meters Schedule'!CM$3,'LGE Meters Schedule'!CL55+BI55-$F55,SUM(CL55,BI55)))</f>
        <v>-16492.557181537417</v>
      </c>
      <c r="CN55" s="6">
        <f>IF(CN$3=$BQ$3,$G55+BJ55,IF(VLOOKUP($D55,'LGE Retirements'!$A$4:$C$49,3,FALSE)='LGE Meters Schedule'!CN$3,'LGE Meters Schedule'!CM55+BJ55-$F55,SUM(CM55,BJ55)))</f>
        <v>-16492.557181537417</v>
      </c>
      <c r="CO55" s="6">
        <f>IF(CO$3=$BQ$3,$G55+BK55,IF(VLOOKUP($D55,'LGE Retirements'!$A$4:$C$49,3,FALSE)='LGE Meters Schedule'!CO$3,'LGE Meters Schedule'!CN55+BK55-$F55,SUM(CN55,BK55)))</f>
        <v>-16492.557181537417</v>
      </c>
      <c r="CP55" s="6">
        <f>IF(CP$3=$BQ$3,$G55+BL55,IF(VLOOKUP($D55,'LGE Retirements'!$A$4:$C$49,3,FALSE)='LGE Meters Schedule'!CP$3,'LGE Meters Schedule'!CO55+BL55-$F55,SUM(CO55,BL55)))</f>
        <v>-16492.557181537417</v>
      </c>
      <c r="CQ55" s="6">
        <f>IF(CQ$3=$BQ$3,$G55+BM55,IF(VLOOKUP($D55,'LGE Retirements'!$A$4:$C$49,3,FALSE)='LGE Meters Schedule'!CQ$3,'LGE Meters Schedule'!CP55+BM55-$F55,SUM(CP55,BM55)))</f>
        <v>-16492.557181537417</v>
      </c>
      <c r="CR55" s="6">
        <f>IF(CR$3=$BQ$3,$G55+BN55,IF(VLOOKUP($D55,'LGE Retirements'!$A$4:$C$49,3,FALSE)='LGE Meters Schedule'!CR$3,'LGE Meters Schedule'!CQ55+BN55-$F55,SUM(CQ55,BN55)))</f>
        <v>-16492.557181537417</v>
      </c>
      <c r="CS55" s="6">
        <f>IF(CS$3=$BQ$3,$G55+BO55,IF(VLOOKUP($D55,'LGE Retirements'!$A$4:$C$49,3,FALSE)='LGE Meters Schedule'!CS$3,'LGE Meters Schedule'!CR55+BO55-$F55,SUM(CR55,BO55)))</f>
        <v>-16492.557181537417</v>
      </c>
      <c r="CT55" s="6">
        <f>IF(CT$3=$BQ$3,$G55,IF(VLOOKUP($D55,'LGE Retirements'!$A$4:$C$49,3,FALSE)='LGE Meters Schedule'!CT$3,'LGE Meters Schedule'!CS55-$F55,SUM(CS55)))</f>
        <v>-16492.557181537417</v>
      </c>
      <c r="CU55" s="6">
        <f>IF(CU$3=$BQ$3,$G55,IF(VLOOKUP($D55,'LGE Retirements'!$A$4:$C$49,3,FALSE)='LGE Meters Schedule'!CU$3,'LGE Meters Schedule'!CT55-$F55,SUM(CT55)))</f>
        <v>-16492.557181537417</v>
      </c>
      <c r="CV55" s="6">
        <f>IF(CV$3=$BQ$3,$G55,IF(VLOOKUP($D55,'LGE Retirements'!$A$4:$C$49,3,FALSE)='LGE Meters Schedule'!CV$3,'LGE Meters Schedule'!CU55-$F55,SUM(CU55)))</f>
        <v>-16492.557181537417</v>
      </c>
      <c r="CW55" s="6">
        <f>IF(CW$3=$BQ$3,$G55,IF(VLOOKUP($D55,'LGE Retirements'!$A$4:$C$49,3,FALSE)='LGE Meters Schedule'!CW$3,'LGE Meters Schedule'!CV55-$F55,SUM(CV55)))</f>
        <v>-16492.557181537417</v>
      </c>
      <c r="CX55" s="6">
        <f>IF(CX$3=$BQ$3,$G55,IF(VLOOKUP($D55,'LGE Retirements'!$A$4:$C$49,3,FALSE)='LGE Meters Schedule'!CX$3,'LGE Meters Schedule'!CW55-$F55,SUM(CW55)))</f>
        <v>-16492.557181537417</v>
      </c>
      <c r="CY55" s="6">
        <f>IF(CY$3=$BQ$3,$G55,IF(VLOOKUP($D55,'LGE Retirements'!$A$4:$C$49,3,FALSE)='LGE Meters Schedule'!CY$3,'LGE Meters Schedule'!CX55-$F55,SUM(CX55)))</f>
        <v>-16492.557181537417</v>
      </c>
      <c r="CZ55" s="6">
        <f>IF(CZ$3=$BQ$3,$G55,IF(VLOOKUP($D55,'LGE Retirements'!$A$4:$C$49,3,FALSE)='LGE Meters Schedule'!CZ$3,'LGE Meters Schedule'!CY55-$F55,SUM(CY55)))</f>
        <v>-16492.557181537417</v>
      </c>
      <c r="DA55" s="6">
        <f>IF(DA$3=$BQ$3,$G55,IF(VLOOKUP($D55,'LGE Retirements'!$A$4:$C$49,3,FALSE)='LGE Meters Schedule'!DA$3,'LGE Meters Schedule'!CZ55-$F55,SUM(CZ55)))</f>
        <v>-16492.557181537417</v>
      </c>
      <c r="DB55" s="6">
        <f>IF(DB$3=$BQ$3,$G55,IF(VLOOKUP($D55,'LGE Retirements'!$A$4:$C$49,3,FALSE)='LGE Meters Schedule'!DB$3,'LGE Meters Schedule'!DA55-$F55,SUM(DA55)))</f>
        <v>-16492.557181537417</v>
      </c>
      <c r="DC55" s="6">
        <f>IF(DC$3=$BQ$3,$G55,IF(VLOOKUP($D55,'LGE Retirements'!$A$4:$C$49,3,FALSE)='LGE Meters Schedule'!DC$3,'LGE Meters Schedule'!DB55-$F55,SUM(DB55)))</f>
        <v>-16492.557181537417</v>
      </c>
      <c r="DD55" s="6">
        <f>IF(DD$3=$BQ$3,$G55,IF(VLOOKUP($D55,'LGE Retirements'!$A$4:$C$49,3,FALSE)='LGE Meters Schedule'!DD$3,'LGE Meters Schedule'!DC55-$F55,SUM(DC55)))</f>
        <v>-16492.557181537417</v>
      </c>
      <c r="DE55" s="6">
        <f>IF(DE$3=$BQ$3,$G55,IF(VLOOKUP($D55,'LGE Retirements'!$A$4:$C$49,3,FALSE)='LGE Meters Schedule'!DE$3,'LGE Meters Schedule'!DD55-$F55,SUM(DD55)))</f>
        <v>-16492.557181537417</v>
      </c>
      <c r="DG55" s="8">
        <f t="shared" si="42"/>
        <v>18732.960247357336</v>
      </c>
      <c r="DH55" s="8">
        <f t="shared" si="43"/>
        <v>18621.075872690668</v>
      </c>
      <c r="DI55" s="8">
        <f t="shared" si="44"/>
        <v>18509.191498024</v>
      </c>
      <c r="DJ55" s="8">
        <f t="shared" si="45"/>
        <v>18397.307123357332</v>
      </c>
      <c r="DK55" s="8">
        <f t="shared" si="46"/>
        <v>18285.422748690664</v>
      </c>
      <c r="DL55" s="8">
        <f t="shared" si="47"/>
        <v>18173.538374023996</v>
      </c>
      <c r="DM55" s="8">
        <f t="shared" si="48"/>
        <v>18061.653999357328</v>
      </c>
      <c r="DN55" s="8">
        <f t="shared" si="49"/>
        <v>17949.76962469066</v>
      </c>
      <c r="DO55" s="8">
        <f t="shared" si="50"/>
        <v>17837.885250023992</v>
      </c>
      <c r="DP55" s="8">
        <f t="shared" si="51"/>
        <v>17726.000875357324</v>
      </c>
      <c r="DQ55" s="8">
        <f t="shared" si="52"/>
        <v>17614.116500690656</v>
      </c>
      <c r="DR55" s="8">
        <f t="shared" si="53"/>
        <v>17507.301327437966</v>
      </c>
      <c r="DS55" s="8">
        <f t="shared" si="54"/>
        <v>17400.486154185277</v>
      </c>
      <c r="DT55" s="8">
        <f t="shared" si="55"/>
        <v>17293.670980932588</v>
      </c>
      <c r="DU55" s="8">
        <f t="shared" si="56"/>
        <v>17186.855807679898</v>
      </c>
      <c r="DV55" s="8">
        <f t="shared" si="57"/>
        <v>17080.040634427209</v>
      </c>
      <c r="DW55" s="8">
        <f t="shared" si="58"/>
        <v>16973.225461174519</v>
      </c>
      <c r="DX55" s="8">
        <f t="shared" si="59"/>
        <v>16866.41028792183</v>
      </c>
      <c r="DY55" s="8">
        <f t="shared" si="60"/>
        <v>16759.59511466914</v>
      </c>
      <c r="DZ55" s="8">
        <f t="shared" si="61"/>
        <v>16652.779941416451</v>
      </c>
      <c r="EA55" s="8">
        <f t="shared" si="62"/>
        <v>16545.964768163762</v>
      </c>
      <c r="EB55" s="8">
        <f t="shared" si="63"/>
        <v>16492.557181537417</v>
      </c>
      <c r="EC55" s="8">
        <f t="shared" si="64"/>
        <v>16492.557181537417</v>
      </c>
      <c r="ED55" s="8">
        <f t="shared" si="65"/>
        <v>16492.557181537417</v>
      </c>
      <c r="EE55" s="8">
        <f t="shared" si="66"/>
        <v>16492.557181537417</v>
      </c>
      <c r="EF55" s="8">
        <f t="shared" si="67"/>
        <v>16492.557181537417</v>
      </c>
      <c r="EG55" s="8">
        <f t="shared" si="68"/>
        <v>16492.557181537417</v>
      </c>
      <c r="EH55" s="8">
        <f t="shared" si="69"/>
        <v>16492.557181537417</v>
      </c>
      <c r="EI55" s="8">
        <f t="shared" si="70"/>
        <v>16492.557181537417</v>
      </c>
      <c r="EJ55" s="8">
        <f t="shared" si="30"/>
        <v>16492.557181537417</v>
      </c>
      <c r="EK55" s="8">
        <f t="shared" si="31"/>
        <v>16492.557181537417</v>
      </c>
      <c r="EL55" s="8">
        <f t="shared" si="32"/>
        <v>16492.557181537417</v>
      </c>
      <c r="EM55" s="8">
        <f t="shared" si="33"/>
        <v>16492.557181537417</v>
      </c>
      <c r="EN55" s="8">
        <f t="shared" si="34"/>
        <v>16492.557181537417</v>
      </c>
      <c r="EO55" s="8">
        <f t="shared" si="35"/>
        <v>16492.557181537417</v>
      </c>
      <c r="EP55" s="8">
        <f t="shared" si="36"/>
        <v>16492.557181537417</v>
      </c>
      <c r="EQ55" s="8">
        <f t="shared" si="37"/>
        <v>16492.557181537417</v>
      </c>
      <c r="ER55" s="8">
        <f t="shared" si="38"/>
        <v>16492.557181537417</v>
      </c>
      <c r="ES55" s="8">
        <f t="shared" si="39"/>
        <v>16492.557181537417</v>
      </c>
      <c r="ET55" s="8">
        <f t="shared" si="40"/>
        <v>16492.557181537417</v>
      </c>
      <c r="EU55" s="8">
        <f t="shared" si="41"/>
        <v>16492.557181537417</v>
      </c>
    </row>
    <row r="56" spans="1:151" x14ac:dyDescent="0.25">
      <c r="A56" s="4" t="s">
        <v>33</v>
      </c>
      <c r="B56" s="4" t="s">
        <v>2</v>
      </c>
      <c r="C56" s="4" t="s">
        <v>4</v>
      </c>
      <c r="D56" s="7">
        <v>1999</v>
      </c>
      <c r="E56" s="24">
        <f>IFERROR(VLOOKUP(D56,'LGE Retirements'!$A$4:$C$49,3,FALSE),"N/A")</f>
        <v>43221</v>
      </c>
      <c r="F56" s="5">
        <v>716667.28</v>
      </c>
      <c r="G56" s="5">
        <v>402675.72944854602</v>
      </c>
      <c r="H56" s="5"/>
      <c r="I56" s="6">
        <f>IF(I$3=$I$3,F56,IF(VLOOKUP($D56,'LGE Retirements'!$A$4:$C$49,3,FALSE)='LGE Meters Schedule'!I$3,'LGE Meters Schedule'!G56-'LGE Meters Schedule'!$F56,G56))</f>
        <v>716667.28</v>
      </c>
      <c r="J56" s="6">
        <f>IF(J$3=$I$3,G56,IF(VLOOKUP($D56,'LGE Retirements'!$A$4:$C$49,3,FALSE)='LGE Meters Schedule'!J$3,'LGE Meters Schedule'!I56-'LGE Meters Schedule'!$F56,I56))</f>
        <v>716667.28</v>
      </c>
      <c r="K56" s="6">
        <f>IF(K$3=$I$3,I56,IF(VLOOKUP($D56,'LGE Retirements'!$A$4:$C$49,3,FALSE)='LGE Meters Schedule'!K$3,'LGE Meters Schedule'!J56-'LGE Meters Schedule'!$F56,J56))</f>
        <v>716667.28</v>
      </c>
      <c r="L56" s="6">
        <f>IF(L$3=$I$3,J56,IF(VLOOKUP($D56,'LGE Retirements'!$A$4:$C$49,3,FALSE)='LGE Meters Schedule'!L$3,'LGE Meters Schedule'!K56-'LGE Meters Schedule'!$F56,K56))</f>
        <v>716667.28</v>
      </c>
      <c r="M56" s="6">
        <f>IF(M$3=$I$3,K56,IF(VLOOKUP($D56,'LGE Retirements'!$A$4:$C$49,3,FALSE)='LGE Meters Schedule'!M$3,'LGE Meters Schedule'!L56-'LGE Meters Schedule'!$F56,L56))</f>
        <v>716667.28</v>
      </c>
      <c r="N56" s="6">
        <f>IF(N$3=$I$3,L56,IF(VLOOKUP($D56,'LGE Retirements'!$A$4:$C$49,3,FALSE)='LGE Meters Schedule'!N$3,'LGE Meters Schedule'!M56-'LGE Meters Schedule'!$F56,M56))</f>
        <v>716667.28</v>
      </c>
      <c r="O56" s="6">
        <f>IF(O$3=$I$3,M56,IF(VLOOKUP($D56,'LGE Retirements'!$A$4:$C$49,3,FALSE)='LGE Meters Schedule'!O$3,'LGE Meters Schedule'!N56-'LGE Meters Schedule'!$F56,N56))</f>
        <v>716667.28</v>
      </c>
      <c r="P56" s="6">
        <f>IF(P$3=$I$3,N56,IF(VLOOKUP($D56,'LGE Retirements'!$A$4:$C$49,3,FALSE)='LGE Meters Schedule'!P$3,'LGE Meters Schedule'!O56-'LGE Meters Schedule'!$F56,O56))</f>
        <v>716667.28</v>
      </c>
      <c r="Q56" s="6">
        <f>IF(Q$3=$I$3,O56,IF(VLOOKUP($D56,'LGE Retirements'!$A$4:$C$49,3,FALSE)='LGE Meters Schedule'!Q$3,'LGE Meters Schedule'!P56-'LGE Meters Schedule'!$F56,P56))</f>
        <v>716667.28</v>
      </c>
      <c r="R56" s="6">
        <f>IF(R$3=$I$3,P56,IF(VLOOKUP($D56,'LGE Retirements'!$A$4:$C$49,3,FALSE)='LGE Meters Schedule'!R$3,'LGE Meters Schedule'!Q56-'LGE Meters Schedule'!$F56,Q56))</f>
        <v>716667.28</v>
      </c>
      <c r="S56" s="6">
        <f>IF(S$3=$I$3,Q56,IF(VLOOKUP($D56,'LGE Retirements'!$A$4:$C$49,3,FALSE)='LGE Meters Schedule'!S$3,'LGE Meters Schedule'!R56-'LGE Meters Schedule'!$F56,R56))</f>
        <v>716667.28</v>
      </c>
      <c r="T56" s="6">
        <f>IF(T$3=$I$3,R56,IF(VLOOKUP($D56,'LGE Retirements'!$A$4:$C$49,3,FALSE)='LGE Meters Schedule'!T$3,'LGE Meters Schedule'!S56-'LGE Meters Schedule'!$F56,S56))</f>
        <v>716667.28</v>
      </c>
      <c r="U56" s="6">
        <f>IF(U$3=$I$3,S56,IF(VLOOKUP($D56,'LGE Retirements'!$A$4:$C$49,3,FALSE)='LGE Meters Schedule'!U$3,'LGE Meters Schedule'!T56-'LGE Meters Schedule'!$F56,T56))</f>
        <v>716667.28</v>
      </c>
      <c r="V56" s="6">
        <f>IF(V$3=$I$3,T56,IF(VLOOKUP($D56,'LGE Retirements'!$A$4:$C$49,3,FALSE)='LGE Meters Schedule'!V$3,'LGE Meters Schedule'!U56-'LGE Meters Schedule'!$F56,U56))</f>
        <v>716667.28</v>
      </c>
      <c r="W56" s="6">
        <f>IF(W$3=$I$3,U56,IF(VLOOKUP($D56,'LGE Retirements'!$A$4:$C$49,3,FALSE)='LGE Meters Schedule'!W$3,'LGE Meters Schedule'!V56-'LGE Meters Schedule'!$F56,V56))</f>
        <v>716667.28</v>
      </c>
      <c r="X56" s="6">
        <f>IF(X$3=$I$3,V56,IF(VLOOKUP($D56,'LGE Retirements'!$A$4:$C$49,3,FALSE)='LGE Meters Schedule'!X$3,'LGE Meters Schedule'!W56-'LGE Meters Schedule'!$F56,W56))</f>
        <v>716667.28</v>
      </c>
      <c r="Y56" s="6">
        <f>IF(Y$3=$I$3,W56,IF(VLOOKUP($D56,'LGE Retirements'!$A$4:$C$49,3,FALSE)='LGE Meters Schedule'!Y$3,'LGE Meters Schedule'!X56-'LGE Meters Schedule'!$F56,X56))</f>
        <v>716667.28</v>
      </c>
      <c r="Z56" s="6">
        <f>IF(Z$3=$I$3,X56,IF(VLOOKUP($D56,'LGE Retirements'!$A$4:$C$49,3,FALSE)='LGE Meters Schedule'!Z$3,'LGE Meters Schedule'!Y56-'LGE Meters Schedule'!$F56,Y56))</f>
        <v>716667.28</v>
      </c>
      <c r="AA56" s="6">
        <f>IF(AA$3=$I$3,Y56,IF(VLOOKUP($D56,'LGE Retirements'!$A$4:$C$49,3,FALSE)='LGE Meters Schedule'!AA$3,'LGE Meters Schedule'!Z56-'LGE Meters Schedule'!$F56,Z56))</f>
        <v>716667.28</v>
      </c>
      <c r="AB56" s="6">
        <f>IF(AB$3=$I$3,Z56,IF(VLOOKUP($D56,'LGE Retirements'!$A$4:$C$49,3,FALSE)='LGE Meters Schedule'!AB$3,'LGE Meters Schedule'!AA56-'LGE Meters Schedule'!$F56,AA56))</f>
        <v>716667.28</v>
      </c>
      <c r="AC56" s="6">
        <f>IF(AC$3=$I$3,AA56,IF(VLOOKUP($D56,'LGE Retirements'!$A$4:$C$49,3,FALSE)='LGE Meters Schedule'!AC$3,'LGE Meters Schedule'!AB56-'LGE Meters Schedule'!$F56,AB56))</f>
        <v>716667.28</v>
      </c>
      <c r="AD56" s="6">
        <f>IF(AD$3=$I$3,AB56,IF(VLOOKUP($D56,'LGE Retirements'!$A$4:$C$49,3,FALSE)='LGE Meters Schedule'!AD$3,'LGE Meters Schedule'!AC56-'LGE Meters Schedule'!$F56,AC56))</f>
        <v>0</v>
      </c>
      <c r="AE56" s="6">
        <f>IF(AE$3=$I$3,AC56,IF(VLOOKUP($D56,'LGE Retirements'!$A$4:$C$49,3,FALSE)='LGE Meters Schedule'!AE$3,'LGE Meters Schedule'!AD56-'LGE Meters Schedule'!$F56,AD56))</f>
        <v>0</v>
      </c>
      <c r="AF56" s="6">
        <f>IF(AF$3=$I$3,AD56,IF(VLOOKUP($D56,'LGE Retirements'!$A$4:$C$49,3,FALSE)='LGE Meters Schedule'!AF$3,'LGE Meters Schedule'!AE56-'LGE Meters Schedule'!$F56,AE56))</f>
        <v>0</v>
      </c>
      <c r="AG56" s="6">
        <f>IF(AG$3=$I$3,AE56,IF(VLOOKUP($D56,'LGE Retirements'!$A$4:$C$49,3,FALSE)='LGE Meters Schedule'!AG$3,'LGE Meters Schedule'!AF56-'LGE Meters Schedule'!$F56,AF56))</f>
        <v>0</v>
      </c>
      <c r="AH56" s="6">
        <f>IF(AH$3=$I$3,AF56,IF(VLOOKUP($D56,'LGE Retirements'!$A$4:$C$49,3,FALSE)='LGE Meters Schedule'!AH$3,'LGE Meters Schedule'!AG56-'LGE Meters Schedule'!$F56,AG56))</f>
        <v>0</v>
      </c>
      <c r="AI56" s="6">
        <f>IF(AI$3=$I$3,AG56,IF(VLOOKUP($D56,'LGE Retirements'!$A$4:$C$49,3,FALSE)='LGE Meters Schedule'!AI$3,'LGE Meters Schedule'!AH56-'LGE Meters Schedule'!$F56,AH56))</f>
        <v>0</v>
      </c>
      <c r="AJ56" s="6">
        <f>IF(AJ$3=$I$3,AH56,IF(VLOOKUP($D56,'LGE Retirements'!$A$4:$C$49,3,FALSE)='LGE Meters Schedule'!AJ$3,'LGE Meters Schedule'!AI56-'LGE Meters Schedule'!$F56,AI56))</f>
        <v>0</v>
      </c>
      <c r="AK56" s="6">
        <f>IF(AK$3=$I$3,AI56,IF(VLOOKUP($D56,'LGE Retirements'!$A$4:$C$49,3,FALSE)='LGE Meters Schedule'!AK$3,'LGE Meters Schedule'!AJ56-'LGE Meters Schedule'!$F56,AJ56))</f>
        <v>0</v>
      </c>
      <c r="AL56" s="6"/>
      <c r="AM56" s="21">
        <f>IF(AM$3&lt;'Depr. Rate'!$B$1,('Depr. Rate'!$B$3*'LGE Meters Schedule'!I56)/12,IF(I56=0,H56/2*'Depr. Rate'!$C$3/12,('Depr. Rate'!$C$3*'LGE Meters Schedule'!I56)/12))</f>
        <v>1743.8903813333334</v>
      </c>
      <c r="AN56" s="21">
        <f>IF(AN$3&lt;'Depr. Rate'!$B$1,('Depr. Rate'!$B$3*'LGE Meters Schedule'!J56)/12,IF(J56=0,I56/2*'Depr. Rate'!$C$3/12,('Depr. Rate'!$C$3*'LGE Meters Schedule'!J56)/12))</f>
        <v>1743.8903813333334</v>
      </c>
      <c r="AO56" s="21">
        <f>IF(AO$3&lt;'Depr. Rate'!$B$1,('Depr. Rate'!$B$3*'LGE Meters Schedule'!K56)/12,IF(K56=0,J56/2*'Depr. Rate'!$C$3/12,('Depr. Rate'!$C$3*'LGE Meters Schedule'!K56)/12))</f>
        <v>1743.8903813333334</v>
      </c>
      <c r="AP56" s="21">
        <f>IF(AP$3&lt;'Depr. Rate'!$B$1,('Depr. Rate'!$B$3*'LGE Meters Schedule'!L56)/12,IF(L56=0,K56/2*'Depr. Rate'!$C$3/12,('Depr. Rate'!$C$3*'LGE Meters Schedule'!L56)/12))</f>
        <v>1743.8903813333334</v>
      </c>
      <c r="AQ56" s="21">
        <f>IF(AQ$3&lt;'Depr. Rate'!$B$1,('Depr. Rate'!$B$3*'LGE Meters Schedule'!M56)/12,IF(M56=0,L56/2*'Depr. Rate'!$C$3/12,('Depr. Rate'!$C$3*'LGE Meters Schedule'!M56)/12))</f>
        <v>1743.8903813333334</v>
      </c>
      <c r="AR56" s="21">
        <f>IF(AR$3&lt;'Depr. Rate'!$B$1,('Depr. Rate'!$B$3*'LGE Meters Schedule'!N56)/12,IF(N56=0,M56/2*'Depr. Rate'!$C$3/12,('Depr. Rate'!$C$3*'LGE Meters Schedule'!N56)/12))</f>
        <v>1743.8903813333334</v>
      </c>
      <c r="AS56" s="21">
        <f>IF(AS$3&lt;'Depr. Rate'!$B$1,('Depr. Rate'!$B$3*'LGE Meters Schedule'!O56)/12,IF(O56=0,N56/2*'Depr. Rate'!$C$3/12,('Depr. Rate'!$C$3*'LGE Meters Schedule'!O56)/12))</f>
        <v>1743.8903813333334</v>
      </c>
      <c r="AT56" s="21">
        <f>IF(AT$3&lt;'Depr. Rate'!$B$1,('Depr. Rate'!$B$3*'LGE Meters Schedule'!P56)/12,IF(P56=0,O56/2*'Depr. Rate'!$C$3/12,('Depr. Rate'!$C$3*'LGE Meters Schedule'!P56)/12))</f>
        <v>1743.8903813333334</v>
      </c>
      <c r="AU56" s="21">
        <f>IF(AU$3&lt;'Depr. Rate'!$B$1,('Depr. Rate'!$B$3*'LGE Meters Schedule'!Q56)/12,IF(Q56=0,P56/2*'Depr. Rate'!$C$3/12,('Depr. Rate'!$C$3*'LGE Meters Schedule'!Q56)/12))</f>
        <v>1743.8903813333334</v>
      </c>
      <c r="AV56" s="21">
        <f>IF(AV$3&lt;'Depr. Rate'!$B$1,('Depr. Rate'!$B$3*'LGE Meters Schedule'!R56)/12,IF(R56=0,Q56/2*'Depr. Rate'!$C$3/12,('Depr. Rate'!$C$3*'LGE Meters Schedule'!R56)/12))</f>
        <v>1743.8903813333334</v>
      </c>
      <c r="AW56" s="21">
        <f>IF(AW$3&lt;'Depr. Rate'!$B$1,('Depr. Rate'!$B$3*'LGE Meters Schedule'!S56)/12,IF(S56=0,R56/2*'Depr. Rate'!$C$3/12,('Depr. Rate'!$C$3*'LGE Meters Schedule'!S56)/12))</f>
        <v>1743.8903813333334</v>
      </c>
      <c r="AX56" s="21">
        <f>IF(AX$3&lt;'Depr. Rate'!$B$1,('Depr. Rate'!$B$3*'LGE Meters Schedule'!T56)/12,IF(T56=0,S56/2*'Depr. Rate'!$C$3/12,('Depr. Rate'!$C$3*'LGE Meters Schedule'!T56)/12))</f>
        <v>1664.8790661857429</v>
      </c>
      <c r="AY56" s="21">
        <f>IF(AY$3&lt;'Depr. Rate'!$B$1,('Depr. Rate'!$B$3*'LGE Meters Schedule'!U56)/12,IF(U56=0,T56/2*'Depr. Rate'!$C$3/12,('Depr. Rate'!$C$3*'LGE Meters Schedule'!U56)/12))</f>
        <v>1664.8790661857429</v>
      </c>
      <c r="AZ56" s="21">
        <f>IF(AZ$3&lt;'Depr. Rate'!$B$1,('Depr. Rate'!$B$3*'LGE Meters Schedule'!V56)/12,IF(V56=0,U56/2*'Depr. Rate'!$C$3/12,('Depr. Rate'!$C$3*'LGE Meters Schedule'!V56)/12))</f>
        <v>1664.8790661857429</v>
      </c>
      <c r="BA56" s="21">
        <f>IF(BA$3&lt;'Depr. Rate'!$B$1,('Depr. Rate'!$B$3*'LGE Meters Schedule'!W56)/12,IF(W56=0,V56/2*'Depr. Rate'!$C$3/12,('Depr. Rate'!$C$3*'LGE Meters Schedule'!W56)/12))</f>
        <v>1664.8790661857429</v>
      </c>
      <c r="BB56" s="21">
        <f>IF(BB$3&lt;'Depr. Rate'!$B$1,('Depr. Rate'!$B$3*'LGE Meters Schedule'!X56)/12,IF(X56=0,W56/2*'Depr. Rate'!$C$3/12,('Depr. Rate'!$C$3*'LGE Meters Schedule'!X56)/12))</f>
        <v>1664.8790661857429</v>
      </c>
      <c r="BC56" s="21">
        <f>IF(BC$3&lt;'Depr. Rate'!$B$1,('Depr. Rate'!$B$3*'LGE Meters Schedule'!Y56)/12,IF(Y56=0,X56/2*'Depr. Rate'!$C$3/12,('Depr. Rate'!$C$3*'LGE Meters Schedule'!Y56)/12))</f>
        <v>1664.8790661857429</v>
      </c>
      <c r="BD56" s="21">
        <f>IF(BD$3&lt;'Depr. Rate'!$B$1,('Depr. Rate'!$B$3*'LGE Meters Schedule'!Z56)/12,IF(Z56=0,Y56/2*'Depr. Rate'!$C$3/12,('Depr. Rate'!$C$3*'LGE Meters Schedule'!Z56)/12))</f>
        <v>1664.8790661857429</v>
      </c>
      <c r="BE56" s="21">
        <f>IF(BE$3&lt;'Depr. Rate'!$B$1,('Depr. Rate'!$B$3*'LGE Meters Schedule'!AA56)/12,IF(AA56=0,Z56/2*'Depr. Rate'!$C$3/12,('Depr. Rate'!$C$3*'LGE Meters Schedule'!AA56)/12))</f>
        <v>1664.8790661857429</v>
      </c>
      <c r="BF56" s="21">
        <f>IF(BF$3&lt;'Depr. Rate'!$B$1,('Depr. Rate'!$B$3*'LGE Meters Schedule'!AB56)/12,IF(AB56=0,AA56/2*'Depr. Rate'!$C$3/12,('Depr. Rate'!$C$3*'LGE Meters Schedule'!AB56)/12))</f>
        <v>1664.8790661857429</v>
      </c>
      <c r="BG56" s="21">
        <f>IF(BG$3&lt;'Depr. Rate'!$B$1,('Depr. Rate'!$B$3*'LGE Meters Schedule'!AC56)/12,IF(AC56=0,AB56/2*'Depr. Rate'!$C$3/12,('Depr. Rate'!$C$3*'LGE Meters Schedule'!AC56)/12))</f>
        <v>1664.8790661857429</v>
      </c>
      <c r="BH56" s="21">
        <f>IF(BH$3&lt;'Depr. Rate'!$B$1,('Depr. Rate'!$B$3*'LGE Meters Schedule'!AD56)/12,IF(AD56=0,AC56/2*'Depr. Rate'!$C$3/12,('Depr. Rate'!$C$3*'LGE Meters Schedule'!AD56)/12))</f>
        <v>832.43953309287144</v>
      </c>
      <c r="BI56" s="21">
        <f>IF(BI$3&lt;'Depr. Rate'!$B$1,('Depr. Rate'!$B$3*'LGE Meters Schedule'!AE56)/12,IF(AE56=0,AD56/2*'Depr. Rate'!$C$3/12,('Depr. Rate'!$C$3*'LGE Meters Schedule'!AE56)/12))</f>
        <v>0</v>
      </c>
      <c r="BJ56" s="21">
        <f>IF(BJ$3&lt;'Depr. Rate'!$B$1,('Depr. Rate'!$B$3*'LGE Meters Schedule'!AF56)/12,IF(AF56=0,AE56/2*'Depr. Rate'!$C$3/12,('Depr. Rate'!$C$3*'LGE Meters Schedule'!AF56)/12))</f>
        <v>0</v>
      </c>
      <c r="BK56" s="21">
        <f>IF(BK$3&lt;'Depr. Rate'!$B$1,('Depr. Rate'!$B$3*'LGE Meters Schedule'!AG56)/12,IF(AG56=0,AF56/2*'Depr. Rate'!$C$3/12,('Depr. Rate'!$C$3*'LGE Meters Schedule'!AG56)/12))</f>
        <v>0</v>
      </c>
      <c r="BL56" s="21">
        <f>IF(BL$3&lt;'Depr. Rate'!$B$1,('Depr. Rate'!$B$3*'LGE Meters Schedule'!AH56)/12,IF(AH56=0,AG56/2*'Depr. Rate'!$C$3/12,('Depr. Rate'!$C$3*'LGE Meters Schedule'!AH56)/12))</f>
        <v>0</v>
      </c>
      <c r="BM56" s="21">
        <f>IF(BM$3&lt;'Depr. Rate'!$B$1,('Depr. Rate'!$B$3*'LGE Meters Schedule'!AI56)/12,IF(AI56=0,AH56/2*'Depr. Rate'!$C$3/12,('Depr. Rate'!$C$3*'LGE Meters Schedule'!AI56)/12))</f>
        <v>0</v>
      </c>
      <c r="BN56" s="21">
        <f>IF(BN$3&lt;'Depr. Rate'!$B$1,('Depr. Rate'!$B$3*'LGE Meters Schedule'!AJ56)/12,IF(AJ56=0,AI56/2*'Depr. Rate'!$C$3/12,('Depr. Rate'!$C$3*'LGE Meters Schedule'!AJ56)/12))</f>
        <v>0</v>
      </c>
      <c r="BO56" s="21">
        <f>IF(BO$3&lt;'Depr. Rate'!$B$1,('Depr. Rate'!$B$3*'LGE Meters Schedule'!AK56)/12,IF(AK56=0,AJ56/2*'Depr. Rate'!$C$3/12,('Depr. Rate'!$C$3*'LGE Meters Schedule'!AK56)/12))</f>
        <v>0</v>
      </c>
      <c r="BQ56" s="6">
        <f>IF(BQ$3=$BQ$3,$G56+AM56,IF(VLOOKUP($D56,'LGE Retirements'!$A$4:$C$49,3,FALSE)='LGE Meters Schedule'!BQ$3,'LGE Meters Schedule'!BP56+AM56-$F56,SUM(BP56,AM56)))</f>
        <v>404419.61982987938</v>
      </c>
      <c r="BR56" s="6">
        <f>IF(BR$3=$BQ$3,$G56+AN56,IF(VLOOKUP($D56,'LGE Retirements'!$A$4:$C$49,3,FALSE)='LGE Meters Schedule'!BR$3,'LGE Meters Schedule'!BQ56+AN56-$F56,SUM(BQ56,AN56)))</f>
        <v>406163.51021121274</v>
      </c>
      <c r="BS56" s="6">
        <f>IF(BS$3=$BQ$3,$G56+AO56,IF(VLOOKUP($D56,'LGE Retirements'!$A$4:$C$49,3,FALSE)='LGE Meters Schedule'!BS$3,'LGE Meters Schedule'!BR56+AO56-$F56,SUM(BR56,AO56)))</f>
        <v>407907.4005925461</v>
      </c>
      <c r="BT56" s="6">
        <f>IF(BT$3=$BQ$3,$G56+AP56,IF(VLOOKUP($D56,'LGE Retirements'!$A$4:$C$49,3,FALSE)='LGE Meters Schedule'!BT$3,'LGE Meters Schedule'!BS56+AP56-$F56,SUM(BS56,AP56)))</f>
        <v>409651.29097387946</v>
      </c>
      <c r="BU56" s="6">
        <f>IF(BU$3=$BQ$3,$G56+AQ56,IF(VLOOKUP($D56,'LGE Retirements'!$A$4:$C$49,3,FALSE)='LGE Meters Schedule'!BU$3,'LGE Meters Schedule'!BT56+AQ56-$F56,SUM(BT56,AQ56)))</f>
        <v>411395.18135521282</v>
      </c>
      <c r="BV56" s="6">
        <f>IF(BV$3=$BQ$3,$G56+AR56,IF(VLOOKUP($D56,'LGE Retirements'!$A$4:$C$49,3,FALSE)='LGE Meters Schedule'!BV$3,'LGE Meters Schedule'!BU56+AR56-$F56,SUM(BU56,AR56)))</f>
        <v>413139.07173654618</v>
      </c>
      <c r="BW56" s="6">
        <f>IF(BW$3=$BQ$3,$G56+AS56,IF(VLOOKUP($D56,'LGE Retirements'!$A$4:$C$49,3,FALSE)='LGE Meters Schedule'!BW$3,'LGE Meters Schedule'!BV56+AS56-$F56,SUM(BV56,AS56)))</f>
        <v>414882.96211787954</v>
      </c>
      <c r="BX56" s="6">
        <f>IF(BX$3=$BQ$3,$G56+AT56,IF(VLOOKUP($D56,'LGE Retirements'!$A$4:$C$49,3,FALSE)='LGE Meters Schedule'!BX$3,'LGE Meters Schedule'!BW56+AT56-$F56,SUM(BW56,AT56)))</f>
        <v>416626.8524992129</v>
      </c>
      <c r="BY56" s="6">
        <f>IF(BY$3=$BQ$3,$G56+AU56,IF(VLOOKUP($D56,'LGE Retirements'!$A$4:$C$49,3,FALSE)='LGE Meters Schedule'!BY$3,'LGE Meters Schedule'!BX56+AU56-$F56,SUM(BX56,AU56)))</f>
        <v>418370.74288054626</v>
      </c>
      <c r="BZ56" s="6">
        <f>IF(BZ$3=$BQ$3,$G56+AV56,IF(VLOOKUP($D56,'LGE Retirements'!$A$4:$C$49,3,FALSE)='LGE Meters Schedule'!BZ$3,'LGE Meters Schedule'!BY56+AV56-$F56,SUM(BY56,AV56)))</f>
        <v>420114.63326187962</v>
      </c>
      <c r="CA56" s="6">
        <f>IF(CA$3=$BQ$3,$G56+AW56,IF(VLOOKUP($D56,'LGE Retirements'!$A$4:$C$49,3,FALSE)='LGE Meters Schedule'!CA$3,'LGE Meters Schedule'!BZ56+AW56-$F56,SUM(BZ56,AW56)))</f>
        <v>421858.52364321298</v>
      </c>
      <c r="CB56" s="6">
        <f>IF(CB$3=$BQ$3,$G56+AX56,IF(VLOOKUP($D56,'LGE Retirements'!$A$4:$C$49,3,FALSE)='LGE Meters Schedule'!CB$3,'LGE Meters Schedule'!CA56+AX56-$F56,SUM(CA56,AX56)))</f>
        <v>423523.40270939871</v>
      </c>
      <c r="CC56" s="6">
        <f>IF(CC$3=$BQ$3,$G56+AY56,IF(VLOOKUP($D56,'LGE Retirements'!$A$4:$C$49,3,FALSE)='LGE Meters Schedule'!CC$3,'LGE Meters Schedule'!CB56+AY56-$F56,SUM(CB56,AY56)))</f>
        <v>425188.28177558444</v>
      </c>
      <c r="CD56" s="6">
        <f>IF(CD$3=$BQ$3,$G56+AZ56,IF(VLOOKUP($D56,'LGE Retirements'!$A$4:$C$49,3,FALSE)='LGE Meters Schedule'!CD$3,'LGE Meters Schedule'!CC56+AZ56-$F56,SUM(CC56,AZ56)))</f>
        <v>426853.16084177018</v>
      </c>
      <c r="CE56" s="6">
        <f>IF(CE$3=$BQ$3,$G56+BA56,IF(VLOOKUP($D56,'LGE Retirements'!$A$4:$C$49,3,FALSE)='LGE Meters Schedule'!CE$3,'LGE Meters Schedule'!CD56+BA56-$F56,SUM(CD56,BA56)))</f>
        <v>428518.03990795591</v>
      </c>
      <c r="CF56" s="6">
        <f>IF(CF$3=$BQ$3,$G56+BB56,IF(VLOOKUP($D56,'LGE Retirements'!$A$4:$C$49,3,FALSE)='LGE Meters Schedule'!CF$3,'LGE Meters Schedule'!CE56+BB56-$F56,SUM(CE56,BB56)))</f>
        <v>430182.91897414165</v>
      </c>
      <c r="CG56" s="6">
        <f>IF(CG$3=$BQ$3,$G56+BC56,IF(VLOOKUP($D56,'LGE Retirements'!$A$4:$C$49,3,FALSE)='LGE Meters Schedule'!CG$3,'LGE Meters Schedule'!CF56+BC56-$F56,SUM(CF56,BC56)))</f>
        <v>431847.79804032738</v>
      </c>
      <c r="CH56" s="6">
        <f>IF(CH$3=$BQ$3,$G56+BD56,IF(VLOOKUP($D56,'LGE Retirements'!$A$4:$C$49,3,FALSE)='LGE Meters Schedule'!CH$3,'LGE Meters Schedule'!CG56+BD56-$F56,SUM(CG56,BD56)))</f>
        <v>433512.67710651312</v>
      </c>
      <c r="CI56" s="6">
        <f>IF(CI$3=$BQ$3,$G56+BE56,IF(VLOOKUP($D56,'LGE Retirements'!$A$4:$C$49,3,FALSE)='LGE Meters Schedule'!CI$3,'LGE Meters Schedule'!CH56+BE56-$F56,SUM(CH56,BE56)))</f>
        <v>435177.55617269885</v>
      </c>
      <c r="CJ56" s="6">
        <f>IF(CJ$3=$BQ$3,$G56+BF56,IF(VLOOKUP($D56,'LGE Retirements'!$A$4:$C$49,3,FALSE)='LGE Meters Schedule'!CJ$3,'LGE Meters Schedule'!CI56+BF56-$F56,SUM(CI56,BF56)))</f>
        <v>436842.43523888459</v>
      </c>
      <c r="CK56" s="6">
        <f>IF(CK$3=$BQ$3,$G56+BG56,IF(VLOOKUP($D56,'LGE Retirements'!$A$4:$C$49,3,FALSE)='LGE Meters Schedule'!CK$3,'LGE Meters Schedule'!CJ56+BG56-$F56,SUM(CJ56,BG56)))</f>
        <v>438507.31430507032</v>
      </c>
      <c r="CL56" s="6">
        <f>IF(CL$3=$BQ$3,$G56+BH56,IF(VLOOKUP($D56,'LGE Retirements'!$A$4:$C$49,3,FALSE)='LGE Meters Schedule'!CL$3,'LGE Meters Schedule'!CK56+BH56-$F56,SUM(CK56,BH56)))</f>
        <v>-277327.52616183681</v>
      </c>
      <c r="CM56" s="6">
        <f>IF(CM$3=$BQ$3,$G56+BI56,IF(VLOOKUP($D56,'LGE Retirements'!$A$4:$C$49,3,FALSE)='LGE Meters Schedule'!CM$3,'LGE Meters Schedule'!CL56+BI56-$F56,SUM(CL56,BI56)))</f>
        <v>-277327.52616183681</v>
      </c>
      <c r="CN56" s="6">
        <f>IF(CN$3=$BQ$3,$G56+BJ56,IF(VLOOKUP($D56,'LGE Retirements'!$A$4:$C$49,3,FALSE)='LGE Meters Schedule'!CN$3,'LGE Meters Schedule'!CM56+BJ56-$F56,SUM(CM56,BJ56)))</f>
        <v>-277327.52616183681</v>
      </c>
      <c r="CO56" s="6">
        <f>IF(CO$3=$BQ$3,$G56+BK56,IF(VLOOKUP($D56,'LGE Retirements'!$A$4:$C$49,3,FALSE)='LGE Meters Schedule'!CO$3,'LGE Meters Schedule'!CN56+BK56-$F56,SUM(CN56,BK56)))</f>
        <v>-277327.52616183681</v>
      </c>
      <c r="CP56" s="6">
        <f>IF(CP$3=$BQ$3,$G56+BL56,IF(VLOOKUP($D56,'LGE Retirements'!$A$4:$C$49,3,FALSE)='LGE Meters Schedule'!CP$3,'LGE Meters Schedule'!CO56+BL56-$F56,SUM(CO56,BL56)))</f>
        <v>-277327.52616183681</v>
      </c>
      <c r="CQ56" s="6">
        <f>IF(CQ$3=$BQ$3,$G56+BM56,IF(VLOOKUP($D56,'LGE Retirements'!$A$4:$C$49,3,FALSE)='LGE Meters Schedule'!CQ$3,'LGE Meters Schedule'!CP56+BM56-$F56,SUM(CP56,BM56)))</f>
        <v>-277327.52616183681</v>
      </c>
      <c r="CR56" s="6">
        <f>IF(CR$3=$BQ$3,$G56+BN56,IF(VLOOKUP($D56,'LGE Retirements'!$A$4:$C$49,3,FALSE)='LGE Meters Schedule'!CR$3,'LGE Meters Schedule'!CQ56+BN56-$F56,SUM(CQ56,BN56)))</f>
        <v>-277327.52616183681</v>
      </c>
      <c r="CS56" s="6">
        <f>IF(CS$3=$BQ$3,$G56+BO56,IF(VLOOKUP($D56,'LGE Retirements'!$A$4:$C$49,3,FALSE)='LGE Meters Schedule'!CS$3,'LGE Meters Schedule'!CR56+BO56-$F56,SUM(CR56,BO56)))</f>
        <v>-277327.52616183681</v>
      </c>
      <c r="CT56" s="6">
        <f>IF(CT$3=$BQ$3,$G56,IF(VLOOKUP($D56,'LGE Retirements'!$A$4:$C$49,3,FALSE)='LGE Meters Schedule'!CT$3,'LGE Meters Schedule'!CS56-$F56,SUM(CS56)))</f>
        <v>-277327.52616183681</v>
      </c>
      <c r="CU56" s="6">
        <f>IF(CU$3=$BQ$3,$G56,IF(VLOOKUP($D56,'LGE Retirements'!$A$4:$C$49,3,FALSE)='LGE Meters Schedule'!CU$3,'LGE Meters Schedule'!CT56-$F56,SUM(CT56)))</f>
        <v>-277327.52616183681</v>
      </c>
      <c r="CV56" s="6">
        <f>IF(CV$3=$BQ$3,$G56,IF(VLOOKUP($D56,'LGE Retirements'!$A$4:$C$49,3,FALSE)='LGE Meters Schedule'!CV$3,'LGE Meters Schedule'!CU56-$F56,SUM(CU56)))</f>
        <v>-277327.52616183681</v>
      </c>
      <c r="CW56" s="6">
        <f>IF(CW$3=$BQ$3,$G56,IF(VLOOKUP($D56,'LGE Retirements'!$A$4:$C$49,3,FALSE)='LGE Meters Schedule'!CW$3,'LGE Meters Schedule'!CV56-$F56,SUM(CV56)))</f>
        <v>-277327.52616183681</v>
      </c>
      <c r="CX56" s="6">
        <f>IF(CX$3=$BQ$3,$G56,IF(VLOOKUP($D56,'LGE Retirements'!$A$4:$C$49,3,FALSE)='LGE Meters Schedule'!CX$3,'LGE Meters Schedule'!CW56-$F56,SUM(CW56)))</f>
        <v>-277327.52616183681</v>
      </c>
      <c r="CY56" s="6">
        <f>IF(CY$3=$BQ$3,$G56,IF(VLOOKUP($D56,'LGE Retirements'!$A$4:$C$49,3,FALSE)='LGE Meters Schedule'!CY$3,'LGE Meters Schedule'!CX56-$F56,SUM(CX56)))</f>
        <v>-277327.52616183681</v>
      </c>
      <c r="CZ56" s="6">
        <f>IF(CZ$3=$BQ$3,$G56,IF(VLOOKUP($D56,'LGE Retirements'!$A$4:$C$49,3,FALSE)='LGE Meters Schedule'!CZ$3,'LGE Meters Schedule'!CY56-$F56,SUM(CY56)))</f>
        <v>-277327.52616183681</v>
      </c>
      <c r="DA56" s="6">
        <f>IF(DA$3=$BQ$3,$G56,IF(VLOOKUP($D56,'LGE Retirements'!$A$4:$C$49,3,FALSE)='LGE Meters Schedule'!DA$3,'LGE Meters Schedule'!CZ56-$F56,SUM(CZ56)))</f>
        <v>-277327.52616183681</v>
      </c>
      <c r="DB56" s="6">
        <f>IF(DB$3=$BQ$3,$G56,IF(VLOOKUP($D56,'LGE Retirements'!$A$4:$C$49,3,FALSE)='LGE Meters Schedule'!DB$3,'LGE Meters Schedule'!DA56-$F56,SUM(DA56)))</f>
        <v>-277327.52616183681</v>
      </c>
      <c r="DC56" s="6">
        <f>IF(DC$3=$BQ$3,$G56,IF(VLOOKUP($D56,'LGE Retirements'!$A$4:$C$49,3,FALSE)='LGE Meters Schedule'!DC$3,'LGE Meters Schedule'!DB56-$F56,SUM(DB56)))</f>
        <v>-277327.52616183681</v>
      </c>
      <c r="DD56" s="6">
        <f>IF(DD$3=$BQ$3,$G56,IF(VLOOKUP($D56,'LGE Retirements'!$A$4:$C$49,3,FALSE)='LGE Meters Schedule'!DD$3,'LGE Meters Schedule'!DC56-$F56,SUM(DC56)))</f>
        <v>-277327.52616183681</v>
      </c>
      <c r="DE56" s="6">
        <f>IF(DE$3=$BQ$3,$G56,IF(VLOOKUP($D56,'LGE Retirements'!$A$4:$C$49,3,FALSE)='LGE Meters Schedule'!DE$3,'LGE Meters Schedule'!DD56-$F56,SUM(DD56)))</f>
        <v>-277327.52616183681</v>
      </c>
      <c r="DG56" s="8">
        <f t="shared" si="42"/>
        <v>312247.66017012065</v>
      </c>
      <c r="DH56" s="8">
        <f t="shared" si="43"/>
        <v>310503.76978878729</v>
      </c>
      <c r="DI56" s="8">
        <f t="shared" si="44"/>
        <v>308759.87940745393</v>
      </c>
      <c r="DJ56" s="8">
        <f t="shared" si="45"/>
        <v>307015.98902612057</v>
      </c>
      <c r="DK56" s="8">
        <f t="shared" si="46"/>
        <v>305272.09864478721</v>
      </c>
      <c r="DL56" s="8">
        <f t="shared" si="47"/>
        <v>303528.20826345385</v>
      </c>
      <c r="DM56" s="8">
        <f t="shared" si="48"/>
        <v>301784.31788212049</v>
      </c>
      <c r="DN56" s="8">
        <f t="shared" si="49"/>
        <v>300040.42750078713</v>
      </c>
      <c r="DO56" s="8">
        <f t="shared" si="50"/>
        <v>298296.53711945377</v>
      </c>
      <c r="DP56" s="8">
        <f t="shared" si="51"/>
        <v>296552.64673812041</v>
      </c>
      <c r="DQ56" s="8">
        <f t="shared" si="52"/>
        <v>294808.75635678705</v>
      </c>
      <c r="DR56" s="8">
        <f t="shared" si="53"/>
        <v>293143.87729060132</v>
      </c>
      <c r="DS56" s="8">
        <f t="shared" si="54"/>
        <v>291478.99822441558</v>
      </c>
      <c r="DT56" s="8">
        <f t="shared" si="55"/>
        <v>289814.11915822985</v>
      </c>
      <c r="DU56" s="8">
        <f t="shared" si="56"/>
        <v>288149.24009204411</v>
      </c>
      <c r="DV56" s="8">
        <f t="shared" si="57"/>
        <v>286484.36102585838</v>
      </c>
      <c r="DW56" s="8">
        <f t="shared" si="58"/>
        <v>284819.48195967264</v>
      </c>
      <c r="DX56" s="8">
        <f t="shared" si="59"/>
        <v>283154.60289348691</v>
      </c>
      <c r="DY56" s="8">
        <f t="shared" si="60"/>
        <v>281489.72382730118</v>
      </c>
      <c r="DZ56" s="8">
        <f t="shared" si="61"/>
        <v>279824.84476111544</v>
      </c>
      <c r="EA56" s="8">
        <f t="shared" si="62"/>
        <v>278159.96569492971</v>
      </c>
      <c r="EB56" s="8">
        <f t="shared" si="63"/>
        <v>277327.52616183681</v>
      </c>
      <c r="EC56" s="8">
        <f t="shared" si="64"/>
        <v>277327.52616183681</v>
      </c>
      <c r="ED56" s="8">
        <f t="shared" si="65"/>
        <v>277327.52616183681</v>
      </c>
      <c r="EE56" s="8">
        <f t="shared" si="66"/>
        <v>277327.52616183681</v>
      </c>
      <c r="EF56" s="8">
        <f t="shared" si="67"/>
        <v>277327.52616183681</v>
      </c>
      <c r="EG56" s="8">
        <f t="shared" si="68"/>
        <v>277327.52616183681</v>
      </c>
      <c r="EH56" s="8">
        <f t="shared" si="69"/>
        <v>277327.52616183681</v>
      </c>
      <c r="EI56" s="8">
        <f t="shared" si="70"/>
        <v>277327.52616183681</v>
      </c>
      <c r="EJ56" s="8">
        <f t="shared" si="30"/>
        <v>277327.52616183681</v>
      </c>
      <c r="EK56" s="8">
        <f t="shared" si="31"/>
        <v>277327.52616183681</v>
      </c>
      <c r="EL56" s="8">
        <f t="shared" si="32"/>
        <v>277327.52616183681</v>
      </c>
      <c r="EM56" s="8">
        <f t="shared" si="33"/>
        <v>277327.52616183681</v>
      </c>
      <c r="EN56" s="8">
        <f t="shared" si="34"/>
        <v>277327.52616183681</v>
      </c>
      <c r="EO56" s="8">
        <f t="shared" si="35"/>
        <v>277327.52616183681</v>
      </c>
      <c r="EP56" s="8">
        <f t="shared" si="36"/>
        <v>277327.52616183681</v>
      </c>
      <c r="EQ56" s="8">
        <f t="shared" si="37"/>
        <v>277327.52616183681</v>
      </c>
      <c r="ER56" s="8">
        <f t="shared" si="38"/>
        <v>277327.52616183681</v>
      </c>
      <c r="ES56" s="8">
        <f t="shared" si="39"/>
        <v>277327.52616183681</v>
      </c>
      <c r="ET56" s="8">
        <f t="shared" si="40"/>
        <v>277327.52616183681</v>
      </c>
      <c r="EU56" s="8">
        <f t="shared" si="41"/>
        <v>277327.52616183681</v>
      </c>
    </row>
    <row r="57" spans="1:151" x14ac:dyDescent="0.25">
      <c r="A57" s="4" t="s">
        <v>33</v>
      </c>
      <c r="B57" s="4" t="s">
        <v>2</v>
      </c>
      <c r="C57" s="4" t="s">
        <v>4</v>
      </c>
      <c r="D57" s="7">
        <v>2000</v>
      </c>
      <c r="E57" s="24">
        <f>IFERROR(VLOOKUP(D57,'LGE Retirements'!$A$4:$C$49,3,FALSE),"N/A")</f>
        <v>43252</v>
      </c>
      <c r="F57" s="5">
        <v>133714.74</v>
      </c>
      <c r="G57" s="5">
        <v>71220.016638904795</v>
      </c>
      <c r="H57" s="5"/>
      <c r="I57" s="6">
        <f>IF(I$3=$I$3,F57,IF(VLOOKUP($D57,'LGE Retirements'!$A$4:$C$49,3,FALSE)='LGE Meters Schedule'!I$3,'LGE Meters Schedule'!G57-'LGE Meters Schedule'!$F57,G57))</f>
        <v>133714.74</v>
      </c>
      <c r="J57" s="6">
        <f>IF(J$3=$I$3,G57,IF(VLOOKUP($D57,'LGE Retirements'!$A$4:$C$49,3,FALSE)='LGE Meters Schedule'!J$3,'LGE Meters Schedule'!I57-'LGE Meters Schedule'!$F57,I57))</f>
        <v>133714.74</v>
      </c>
      <c r="K57" s="6">
        <f>IF(K$3=$I$3,I57,IF(VLOOKUP($D57,'LGE Retirements'!$A$4:$C$49,3,FALSE)='LGE Meters Schedule'!K$3,'LGE Meters Schedule'!J57-'LGE Meters Schedule'!$F57,J57))</f>
        <v>133714.74</v>
      </c>
      <c r="L57" s="6">
        <f>IF(L$3=$I$3,J57,IF(VLOOKUP($D57,'LGE Retirements'!$A$4:$C$49,3,FALSE)='LGE Meters Schedule'!L$3,'LGE Meters Schedule'!K57-'LGE Meters Schedule'!$F57,K57))</f>
        <v>133714.74</v>
      </c>
      <c r="M57" s="6">
        <f>IF(M$3=$I$3,K57,IF(VLOOKUP($D57,'LGE Retirements'!$A$4:$C$49,3,FALSE)='LGE Meters Schedule'!M$3,'LGE Meters Schedule'!L57-'LGE Meters Schedule'!$F57,L57))</f>
        <v>133714.74</v>
      </c>
      <c r="N57" s="6">
        <f>IF(N$3=$I$3,L57,IF(VLOOKUP($D57,'LGE Retirements'!$A$4:$C$49,3,FALSE)='LGE Meters Schedule'!N$3,'LGE Meters Schedule'!M57-'LGE Meters Schedule'!$F57,M57))</f>
        <v>133714.74</v>
      </c>
      <c r="O57" s="6">
        <f>IF(O$3=$I$3,M57,IF(VLOOKUP($D57,'LGE Retirements'!$A$4:$C$49,3,FALSE)='LGE Meters Schedule'!O$3,'LGE Meters Schedule'!N57-'LGE Meters Schedule'!$F57,N57))</f>
        <v>133714.74</v>
      </c>
      <c r="P57" s="6">
        <f>IF(P$3=$I$3,N57,IF(VLOOKUP($D57,'LGE Retirements'!$A$4:$C$49,3,FALSE)='LGE Meters Schedule'!P$3,'LGE Meters Schedule'!O57-'LGE Meters Schedule'!$F57,O57))</f>
        <v>133714.74</v>
      </c>
      <c r="Q57" s="6">
        <f>IF(Q$3=$I$3,O57,IF(VLOOKUP($D57,'LGE Retirements'!$A$4:$C$49,3,FALSE)='LGE Meters Schedule'!Q$3,'LGE Meters Schedule'!P57-'LGE Meters Schedule'!$F57,P57))</f>
        <v>133714.74</v>
      </c>
      <c r="R57" s="6">
        <f>IF(R$3=$I$3,P57,IF(VLOOKUP($D57,'LGE Retirements'!$A$4:$C$49,3,FALSE)='LGE Meters Schedule'!R$3,'LGE Meters Schedule'!Q57-'LGE Meters Schedule'!$F57,Q57))</f>
        <v>133714.74</v>
      </c>
      <c r="S57" s="6">
        <f>IF(S$3=$I$3,Q57,IF(VLOOKUP($D57,'LGE Retirements'!$A$4:$C$49,3,FALSE)='LGE Meters Schedule'!S$3,'LGE Meters Schedule'!R57-'LGE Meters Schedule'!$F57,R57))</f>
        <v>133714.74</v>
      </c>
      <c r="T57" s="6">
        <f>IF(T$3=$I$3,R57,IF(VLOOKUP($D57,'LGE Retirements'!$A$4:$C$49,3,FALSE)='LGE Meters Schedule'!T$3,'LGE Meters Schedule'!S57-'LGE Meters Schedule'!$F57,S57))</f>
        <v>133714.74</v>
      </c>
      <c r="U57" s="6">
        <f>IF(U$3=$I$3,S57,IF(VLOOKUP($D57,'LGE Retirements'!$A$4:$C$49,3,FALSE)='LGE Meters Schedule'!U$3,'LGE Meters Schedule'!T57-'LGE Meters Schedule'!$F57,T57))</f>
        <v>133714.74</v>
      </c>
      <c r="V57" s="6">
        <f>IF(V$3=$I$3,T57,IF(VLOOKUP($D57,'LGE Retirements'!$A$4:$C$49,3,FALSE)='LGE Meters Schedule'!V$3,'LGE Meters Schedule'!U57-'LGE Meters Schedule'!$F57,U57))</f>
        <v>133714.74</v>
      </c>
      <c r="W57" s="6">
        <f>IF(W$3=$I$3,U57,IF(VLOOKUP($D57,'LGE Retirements'!$A$4:$C$49,3,FALSE)='LGE Meters Schedule'!W$3,'LGE Meters Schedule'!V57-'LGE Meters Schedule'!$F57,V57))</f>
        <v>133714.74</v>
      </c>
      <c r="X57" s="6">
        <f>IF(X$3=$I$3,V57,IF(VLOOKUP($D57,'LGE Retirements'!$A$4:$C$49,3,FALSE)='LGE Meters Schedule'!X$3,'LGE Meters Schedule'!W57-'LGE Meters Schedule'!$F57,W57))</f>
        <v>133714.74</v>
      </c>
      <c r="Y57" s="6">
        <f>IF(Y$3=$I$3,W57,IF(VLOOKUP($D57,'LGE Retirements'!$A$4:$C$49,3,FALSE)='LGE Meters Schedule'!Y$3,'LGE Meters Schedule'!X57-'LGE Meters Schedule'!$F57,X57))</f>
        <v>133714.74</v>
      </c>
      <c r="Z57" s="6">
        <f>IF(Z$3=$I$3,X57,IF(VLOOKUP($D57,'LGE Retirements'!$A$4:$C$49,3,FALSE)='LGE Meters Schedule'!Z$3,'LGE Meters Schedule'!Y57-'LGE Meters Schedule'!$F57,Y57))</f>
        <v>133714.74</v>
      </c>
      <c r="AA57" s="6">
        <f>IF(AA$3=$I$3,Y57,IF(VLOOKUP($D57,'LGE Retirements'!$A$4:$C$49,3,FALSE)='LGE Meters Schedule'!AA$3,'LGE Meters Schedule'!Z57-'LGE Meters Schedule'!$F57,Z57))</f>
        <v>133714.74</v>
      </c>
      <c r="AB57" s="6">
        <f>IF(AB$3=$I$3,Z57,IF(VLOOKUP($D57,'LGE Retirements'!$A$4:$C$49,3,FALSE)='LGE Meters Schedule'!AB$3,'LGE Meters Schedule'!AA57-'LGE Meters Schedule'!$F57,AA57))</f>
        <v>133714.74</v>
      </c>
      <c r="AC57" s="6">
        <f>IF(AC$3=$I$3,AA57,IF(VLOOKUP($D57,'LGE Retirements'!$A$4:$C$49,3,FALSE)='LGE Meters Schedule'!AC$3,'LGE Meters Schedule'!AB57-'LGE Meters Schedule'!$F57,AB57))</f>
        <v>133714.74</v>
      </c>
      <c r="AD57" s="6">
        <f>IF(AD$3=$I$3,AB57,IF(VLOOKUP($D57,'LGE Retirements'!$A$4:$C$49,3,FALSE)='LGE Meters Schedule'!AD$3,'LGE Meters Schedule'!AC57-'LGE Meters Schedule'!$F57,AC57))</f>
        <v>133714.74</v>
      </c>
      <c r="AE57" s="6">
        <f>IF(AE$3=$I$3,AC57,IF(VLOOKUP($D57,'LGE Retirements'!$A$4:$C$49,3,FALSE)='LGE Meters Schedule'!AE$3,'LGE Meters Schedule'!AD57-'LGE Meters Schedule'!$F57,AD57))</f>
        <v>0</v>
      </c>
      <c r="AF57" s="6">
        <f>IF(AF$3=$I$3,AD57,IF(VLOOKUP($D57,'LGE Retirements'!$A$4:$C$49,3,FALSE)='LGE Meters Schedule'!AF$3,'LGE Meters Schedule'!AE57-'LGE Meters Schedule'!$F57,AE57))</f>
        <v>0</v>
      </c>
      <c r="AG57" s="6">
        <f>IF(AG$3=$I$3,AE57,IF(VLOOKUP($D57,'LGE Retirements'!$A$4:$C$49,3,FALSE)='LGE Meters Schedule'!AG$3,'LGE Meters Schedule'!AF57-'LGE Meters Schedule'!$F57,AF57))</f>
        <v>0</v>
      </c>
      <c r="AH57" s="6">
        <f>IF(AH$3=$I$3,AF57,IF(VLOOKUP($D57,'LGE Retirements'!$A$4:$C$49,3,FALSE)='LGE Meters Schedule'!AH$3,'LGE Meters Schedule'!AG57-'LGE Meters Schedule'!$F57,AG57))</f>
        <v>0</v>
      </c>
      <c r="AI57" s="6">
        <f>IF(AI$3=$I$3,AG57,IF(VLOOKUP($D57,'LGE Retirements'!$A$4:$C$49,3,FALSE)='LGE Meters Schedule'!AI$3,'LGE Meters Schedule'!AH57-'LGE Meters Schedule'!$F57,AH57))</f>
        <v>0</v>
      </c>
      <c r="AJ57" s="6">
        <f>IF(AJ$3=$I$3,AH57,IF(VLOOKUP($D57,'LGE Retirements'!$A$4:$C$49,3,FALSE)='LGE Meters Schedule'!AJ$3,'LGE Meters Schedule'!AI57-'LGE Meters Schedule'!$F57,AI57))</f>
        <v>0</v>
      </c>
      <c r="AK57" s="6">
        <f>IF(AK$3=$I$3,AI57,IF(VLOOKUP($D57,'LGE Retirements'!$A$4:$C$49,3,FALSE)='LGE Meters Schedule'!AK$3,'LGE Meters Schedule'!AJ57-'LGE Meters Schedule'!$F57,AJ57))</f>
        <v>0</v>
      </c>
      <c r="AL57" s="6"/>
      <c r="AM57" s="21">
        <f>IF(AM$3&lt;'Depr. Rate'!$B$1,('Depr. Rate'!$B$3*'LGE Meters Schedule'!I57)/12,IF(I57=0,H57/2*'Depr. Rate'!$C$3/12,('Depr. Rate'!$C$3*'LGE Meters Schedule'!I57)/12))</f>
        <v>325.37253399999997</v>
      </c>
      <c r="AN57" s="21">
        <f>IF(AN$3&lt;'Depr. Rate'!$B$1,('Depr. Rate'!$B$3*'LGE Meters Schedule'!J57)/12,IF(J57=0,I57/2*'Depr. Rate'!$C$3/12,('Depr. Rate'!$C$3*'LGE Meters Schedule'!J57)/12))</f>
        <v>325.37253399999997</v>
      </c>
      <c r="AO57" s="21">
        <f>IF(AO$3&lt;'Depr. Rate'!$B$1,('Depr. Rate'!$B$3*'LGE Meters Schedule'!K57)/12,IF(K57=0,J57/2*'Depr. Rate'!$C$3/12,('Depr. Rate'!$C$3*'LGE Meters Schedule'!K57)/12))</f>
        <v>325.37253399999997</v>
      </c>
      <c r="AP57" s="21">
        <f>IF(AP$3&lt;'Depr. Rate'!$B$1,('Depr. Rate'!$B$3*'LGE Meters Schedule'!L57)/12,IF(L57=0,K57/2*'Depr. Rate'!$C$3/12,('Depr. Rate'!$C$3*'LGE Meters Schedule'!L57)/12))</f>
        <v>325.37253399999997</v>
      </c>
      <c r="AQ57" s="21">
        <f>IF(AQ$3&lt;'Depr. Rate'!$B$1,('Depr. Rate'!$B$3*'LGE Meters Schedule'!M57)/12,IF(M57=0,L57/2*'Depr. Rate'!$C$3/12,('Depr. Rate'!$C$3*'LGE Meters Schedule'!M57)/12))</f>
        <v>325.37253399999997</v>
      </c>
      <c r="AR57" s="21">
        <f>IF(AR$3&lt;'Depr. Rate'!$B$1,('Depr. Rate'!$B$3*'LGE Meters Schedule'!N57)/12,IF(N57=0,M57/2*'Depr. Rate'!$C$3/12,('Depr. Rate'!$C$3*'LGE Meters Schedule'!N57)/12))</f>
        <v>325.37253399999997</v>
      </c>
      <c r="AS57" s="21">
        <f>IF(AS$3&lt;'Depr. Rate'!$B$1,('Depr. Rate'!$B$3*'LGE Meters Schedule'!O57)/12,IF(O57=0,N57/2*'Depr. Rate'!$C$3/12,('Depr. Rate'!$C$3*'LGE Meters Schedule'!O57)/12))</f>
        <v>325.37253399999997</v>
      </c>
      <c r="AT57" s="21">
        <f>IF(AT$3&lt;'Depr. Rate'!$B$1,('Depr. Rate'!$B$3*'LGE Meters Schedule'!P57)/12,IF(P57=0,O57/2*'Depr. Rate'!$C$3/12,('Depr. Rate'!$C$3*'LGE Meters Schedule'!P57)/12))</f>
        <v>325.37253399999997</v>
      </c>
      <c r="AU57" s="21">
        <f>IF(AU$3&lt;'Depr. Rate'!$B$1,('Depr. Rate'!$B$3*'LGE Meters Schedule'!Q57)/12,IF(Q57=0,P57/2*'Depr. Rate'!$C$3/12,('Depr. Rate'!$C$3*'LGE Meters Schedule'!Q57)/12))</f>
        <v>325.37253399999997</v>
      </c>
      <c r="AV57" s="21">
        <f>IF(AV$3&lt;'Depr. Rate'!$B$1,('Depr. Rate'!$B$3*'LGE Meters Schedule'!R57)/12,IF(R57=0,Q57/2*'Depr. Rate'!$C$3/12,('Depr. Rate'!$C$3*'LGE Meters Schedule'!R57)/12))</f>
        <v>325.37253399999997</v>
      </c>
      <c r="AW57" s="21">
        <f>IF(AW$3&lt;'Depr. Rate'!$B$1,('Depr. Rate'!$B$3*'LGE Meters Schedule'!S57)/12,IF(S57=0,R57/2*'Depr. Rate'!$C$3/12,('Depr. Rate'!$C$3*'LGE Meters Schedule'!S57)/12))</f>
        <v>325.37253399999997</v>
      </c>
      <c r="AX57" s="21">
        <f>IF(AX$3&lt;'Depr. Rate'!$B$1,('Depr. Rate'!$B$3*'LGE Meters Schedule'!T57)/12,IF(T57=0,S57/2*'Depr. Rate'!$C$3/12,('Depr. Rate'!$C$3*'LGE Meters Schedule'!T57)/12))</f>
        <v>310.63071759948269</v>
      </c>
      <c r="AY57" s="21">
        <f>IF(AY$3&lt;'Depr. Rate'!$B$1,('Depr. Rate'!$B$3*'LGE Meters Schedule'!U57)/12,IF(U57=0,T57/2*'Depr. Rate'!$C$3/12,('Depr. Rate'!$C$3*'LGE Meters Schedule'!U57)/12))</f>
        <v>310.63071759948269</v>
      </c>
      <c r="AZ57" s="21">
        <f>IF(AZ$3&lt;'Depr. Rate'!$B$1,('Depr. Rate'!$B$3*'LGE Meters Schedule'!V57)/12,IF(V57=0,U57/2*'Depr. Rate'!$C$3/12,('Depr. Rate'!$C$3*'LGE Meters Schedule'!V57)/12))</f>
        <v>310.63071759948269</v>
      </c>
      <c r="BA57" s="21">
        <f>IF(BA$3&lt;'Depr. Rate'!$B$1,('Depr. Rate'!$B$3*'LGE Meters Schedule'!W57)/12,IF(W57=0,V57/2*'Depr. Rate'!$C$3/12,('Depr. Rate'!$C$3*'LGE Meters Schedule'!W57)/12))</f>
        <v>310.63071759948269</v>
      </c>
      <c r="BB57" s="21">
        <f>IF(BB$3&lt;'Depr. Rate'!$B$1,('Depr. Rate'!$B$3*'LGE Meters Schedule'!X57)/12,IF(X57=0,W57/2*'Depr. Rate'!$C$3/12,('Depr. Rate'!$C$3*'LGE Meters Schedule'!X57)/12))</f>
        <v>310.63071759948269</v>
      </c>
      <c r="BC57" s="21">
        <f>IF(BC$3&lt;'Depr. Rate'!$B$1,('Depr. Rate'!$B$3*'LGE Meters Schedule'!Y57)/12,IF(Y57=0,X57/2*'Depr. Rate'!$C$3/12,('Depr. Rate'!$C$3*'LGE Meters Schedule'!Y57)/12))</f>
        <v>310.63071759948269</v>
      </c>
      <c r="BD57" s="21">
        <f>IF(BD$3&lt;'Depr. Rate'!$B$1,('Depr. Rate'!$B$3*'LGE Meters Schedule'!Z57)/12,IF(Z57=0,Y57/2*'Depr. Rate'!$C$3/12,('Depr. Rate'!$C$3*'LGE Meters Schedule'!Z57)/12))</f>
        <v>310.63071759948269</v>
      </c>
      <c r="BE57" s="21">
        <f>IF(BE$3&lt;'Depr. Rate'!$B$1,('Depr. Rate'!$B$3*'LGE Meters Schedule'!AA57)/12,IF(AA57=0,Z57/2*'Depr. Rate'!$C$3/12,('Depr. Rate'!$C$3*'LGE Meters Schedule'!AA57)/12))</f>
        <v>310.63071759948269</v>
      </c>
      <c r="BF57" s="21">
        <f>IF(BF$3&lt;'Depr. Rate'!$B$1,('Depr. Rate'!$B$3*'LGE Meters Schedule'!AB57)/12,IF(AB57=0,AA57/2*'Depr. Rate'!$C$3/12,('Depr. Rate'!$C$3*'LGE Meters Schedule'!AB57)/12))</f>
        <v>310.63071759948269</v>
      </c>
      <c r="BG57" s="21">
        <f>IF(BG$3&lt;'Depr. Rate'!$B$1,('Depr. Rate'!$B$3*'LGE Meters Schedule'!AC57)/12,IF(AC57=0,AB57/2*'Depr. Rate'!$C$3/12,('Depr. Rate'!$C$3*'LGE Meters Schedule'!AC57)/12))</f>
        <v>310.63071759948269</v>
      </c>
      <c r="BH57" s="21">
        <f>IF(BH$3&lt;'Depr. Rate'!$B$1,('Depr. Rate'!$B$3*'LGE Meters Schedule'!AD57)/12,IF(AD57=0,AC57/2*'Depr. Rate'!$C$3/12,('Depr. Rate'!$C$3*'LGE Meters Schedule'!AD57)/12))</f>
        <v>310.63071759948269</v>
      </c>
      <c r="BI57" s="21">
        <f>IF(BI$3&lt;'Depr. Rate'!$B$1,('Depr. Rate'!$B$3*'LGE Meters Schedule'!AE57)/12,IF(AE57=0,AD57/2*'Depr. Rate'!$C$3/12,('Depr. Rate'!$C$3*'LGE Meters Schedule'!AE57)/12))</f>
        <v>155.31535879974135</v>
      </c>
      <c r="BJ57" s="21">
        <f>IF(BJ$3&lt;'Depr. Rate'!$B$1,('Depr. Rate'!$B$3*'LGE Meters Schedule'!AF57)/12,IF(AF57=0,AE57/2*'Depr. Rate'!$C$3/12,('Depr. Rate'!$C$3*'LGE Meters Schedule'!AF57)/12))</f>
        <v>0</v>
      </c>
      <c r="BK57" s="21">
        <f>IF(BK$3&lt;'Depr. Rate'!$B$1,('Depr. Rate'!$B$3*'LGE Meters Schedule'!AG57)/12,IF(AG57=0,AF57/2*'Depr. Rate'!$C$3/12,('Depr. Rate'!$C$3*'LGE Meters Schedule'!AG57)/12))</f>
        <v>0</v>
      </c>
      <c r="BL57" s="21">
        <f>IF(BL$3&lt;'Depr. Rate'!$B$1,('Depr. Rate'!$B$3*'LGE Meters Schedule'!AH57)/12,IF(AH57=0,AG57/2*'Depr. Rate'!$C$3/12,('Depr. Rate'!$C$3*'LGE Meters Schedule'!AH57)/12))</f>
        <v>0</v>
      </c>
      <c r="BM57" s="21">
        <f>IF(BM$3&lt;'Depr. Rate'!$B$1,('Depr. Rate'!$B$3*'LGE Meters Schedule'!AI57)/12,IF(AI57=0,AH57/2*'Depr. Rate'!$C$3/12,('Depr. Rate'!$C$3*'LGE Meters Schedule'!AI57)/12))</f>
        <v>0</v>
      </c>
      <c r="BN57" s="21">
        <f>IF(BN$3&lt;'Depr. Rate'!$B$1,('Depr. Rate'!$B$3*'LGE Meters Schedule'!AJ57)/12,IF(AJ57=0,AI57/2*'Depr. Rate'!$C$3/12,('Depr. Rate'!$C$3*'LGE Meters Schedule'!AJ57)/12))</f>
        <v>0</v>
      </c>
      <c r="BO57" s="21">
        <f>IF(BO$3&lt;'Depr. Rate'!$B$1,('Depr. Rate'!$B$3*'LGE Meters Schedule'!AK57)/12,IF(AK57=0,AJ57/2*'Depr. Rate'!$C$3/12,('Depr. Rate'!$C$3*'LGE Meters Schedule'!AK57)/12))</f>
        <v>0</v>
      </c>
      <c r="BQ57" s="6">
        <f>IF(BQ$3=$BQ$3,$G57+AM57,IF(VLOOKUP($D57,'LGE Retirements'!$A$4:$C$49,3,FALSE)='LGE Meters Schedule'!BQ$3,'LGE Meters Schedule'!BP57+AM57-$F57,SUM(BP57,AM57)))</f>
        <v>71545.38917290479</v>
      </c>
      <c r="BR57" s="6">
        <f>IF(BR$3=$BQ$3,$G57+AN57,IF(VLOOKUP($D57,'LGE Retirements'!$A$4:$C$49,3,FALSE)='LGE Meters Schedule'!BR$3,'LGE Meters Schedule'!BQ57+AN57-$F57,SUM(BQ57,AN57)))</f>
        <v>71870.761706904785</v>
      </c>
      <c r="BS57" s="6">
        <f>IF(BS$3=$BQ$3,$G57+AO57,IF(VLOOKUP($D57,'LGE Retirements'!$A$4:$C$49,3,FALSE)='LGE Meters Schedule'!BS$3,'LGE Meters Schedule'!BR57+AO57-$F57,SUM(BR57,AO57)))</f>
        <v>72196.134240904779</v>
      </c>
      <c r="BT57" s="6">
        <f>IF(BT$3=$BQ$3,$G57+AP57,IF(VLOOKUP($D57,'LGE Retirements'!$A$4:$C$49,3,FALSE)='LGE Meters Schedule'!BT$3,'LGE Meters Schedule'!BS57+AP57-$F57,SUM(BS57,AP57)))</f>
        <v>72521.506774904774</v>
      </c>
      <c r="BU57" s="6">
        <f>IF(BU$3=$BQ$3,$G57+AQ57,IF(VLOOKUP($D57,'LGE Retirements'!$A$4:$C$49,3,FALSE)='LGE Meters Schedule'!BU$3,'LGE Meters Schedule'!BT57+AQ57-$F57,SUM(BT57,AQ57)))</f>
        <v>72846.879308904769</v>
      </c>
      <c r="BV57" s="6">
        <f>IF(BV$3=$BQ$3,$G57+AR57,IF(VLOOKUP($D57,'LGE Retirements'!$A$4:$C$49,3,FALSE)='LGE Meters Schedule'!BV$3,'LGE Meters Schedule'!BU57+AR57-$F57,SUM(BU57,AR57)))</f>
        <v>73172.251842904763</v>
      </c>
      <c r="BW57" s="6">
        <f>IF(BW$3=$BQ$3,$G57+AS57,IF(VLOOKUP($D57,'LGE Retirements'!$A$4:$C$49,3,FALSE)='LGE Meters Schedule'!BW$3,'LGE Meters Schedule'!BV57+AS57-$F57,SUM(BV57,AS57)))</f>
        <v>73497.624376904758</v>
      </c>
      <c r="BX57" s="6">
        <f>IF(BX$3=$BQ$3,$G57+AT57,IF(VLOOKUP($D57,'LGE Retirements'!$A$4:$C$49,3,FALSE)='LGE Meters Schedule'!BX$3,'LGE Meters Schedule'!BW57+AT57-$F57,SUM(BW57,AT57)))</f>
        <v>73822.996910904752</v>
      </c>
      <c r="BY57" s="6">
        <f>IF(BY$3=$BQ$3,$G57+AU57,IF(VLOOKUP($D57,'LGE Retirements'!$A$4:$C$49,3,FALSE)='LGE Meters Schedule'!BY$3,'LGE Meters Schedule'!BX57+AU57-$F57,SUM(BX57,AU57)))</f>
        <v>74148.369444904747</v>
      </c>
      <c r="BZ57" s="6">
        <f>IF(BZ$3=$BQ$3,$G57+AV57,IF(VLOOKUP($D57,'LGE Retirements'!$A$4:$C$49,3,FALSE)='LGE Meters Schedule'!BZ$3,'LGE Meters Schedule'!BY57+AV57-$F57,SUM(BY57,AV57)))</f>
        <v>74473.741978904742</v>
      </c>
      <c r="CA57" s="6">
        <f>IF(CA$3=$BQ$3,$G57+AW57,IF(VLOOKUP($D57,'LGE Retirements'!$A$4:$C$49,3,FALSE)='LGE Meters Schedule'!CA$3,'LGE Meters Schedule'!BZ57+AW57-$F57,SUM(BZ57,AW57)))</f>
        <v>74799.114512904736</v>
      </c>
      <c r="CB57" s="6">
        <f>IF(CB$3=$BQ$3,$G57+AX57,IF(VLOOKUP($D57,'LGE Retirements'!$A$4:$C$49,3,FALSE)='LGE Meters Schedule'!CB$3,'LGE Meters Schedule'!CA57+AX57-$F57,SUM(CA57,AX57)))</f>
        <v>75109.745230504224</v>
      </c>
      <c r="CC57" s="6">
        <f>IF(CC$3=$BQ$3,$G57+AY57,IF(VLOOKUP($D57,'LGE Retirements'!$A$4:$C$49,3,FALSE)='LGE Meters Schedule'!CC$3,'LGE Meters Schedule'!CB57+AY57-$F57,SUM(CB57,AY57)))</f>
        <v>75420.375948103712</v>
      </c>
      <c r="CD57" s="6">
        <f>IF(CD$3=$BQ$3,$G57+AZ57,IF(VLOOKUP($D57,'LGE Retirements'!$A$4:$C$49,3,FALSE)='LGE Meters Schedule'!CD$3,'LGE Meters Schedule'!CC57+AZ57-$F57,SUM(CC57,AZ57)))</f>
        <v>75731.0066657032</v>
      </c>
      <c r="CE57" s="6">
        <f>IF(CE$3=$BQ$3,$G57+BA57,IF(VLOOKUP($D57,'LGE Retirements'!$A$4:$C$49,3,FALSE)='LGE Meters Schedule'!CE$3,'LGE Meters Schedule'!CD57+BA57-$F57,SUM(CD57,BA57)))</f>
        <v>76041.637383302688</v>
      </c>
      <c r="CF57" s="6">
        <f>IF(CF$3=$BQ$3,$G57+BB57,IF(VLOOKUP($D57,'LGE Retirements'!$A$4:$C$49,3,FALSE)='LGE Meters Schedule'!CF$3,'LGE Meters Schedule'!CE57+BB57-$F57,SUM(CE57,BB57)))</f>
        <v>76352.268100902176</v>
      </c>
      <c r="CG57" s="6">
        <f>IF(CG$3=$BQ$3,$G57+BC57,IF(VLOOKUP($D57,'LGE Retirements'!$A$4:$C$49,3,FALSE)='LGE Meters Schedule'!CG$3,'LGE Meters Schedule'!CF57+BC57-$F57,SUM(CF57,BC57)))</f>
        <v>76662.898818501664</v>
      </c>
      <c r="CH57" s="6">
        <f>IF(CH$3=$BQ$3,$G57+BD57,IF(VLOOKUP($D57,'LGE Retirements'!$A$4:$C$49,3,FALSE)='LGE Meters Schedule'!CH$3,'LGE Meters Schedule'!CG57+BD57-$F57,SUM(CG57,BD57)))</f>
        <v>76973.529536101152</v>
      </c>
      <c r="CI57" s="6">
        <f>IF(CI$3=$BQ$3,$G57+BE57,IF(VLOOKUP($D57,'LGE Retirements'!$A$4:$C$49,3,FALSE)='LGE Meters Schedule'!CI$3,'LGE Meters Schedule'!CH57+BE57-$F57,SUM(CH57,BE57)))</f>
        <v>77284.16025370064</v>
      </c>
      <c r="CJ57" s="6">
        <f>IF(CJ$3=$BQ$3,$G57+BF57,IF(VLOOKUP($D57,'LGE Retirements'!$A$4:$C$49,3,FALSE)='LGE Meters Schedule'!CJ$3,'LGE Meters Schedule'!CI57+BF57-$F57,SUM(CI57,BF57)))</f>
        <v>77594.790971300128</v>
      </c>
      <c r="CK57" s="6">
        <f>IF(CK$3=$BQ$3,$G57+BG57,IF(VLOOKUP($D57,'LGE Retirements'!$A$4:$C$49,3,FALSE)='LGE Meters Schedule'!CK$3,'LGE Meters Schedule'!CJ57+BG57-$F57,SUM(CJ57,BG57)))</f>
        <v>77905.421688899616</v>
      </c>
      <c r="CL57" s="6">
        <f>IF(CL$3=$BQ$3,$G57+BH57,IF(VLOOKUP($D57,'LGE Retirements'!$A$4:$C$49,3,FALSE)='LGE Meters Schedule'!CL$3,'LGE Meters Schedule'!CK57+BH57-$F57,SUM(CK57,BH57)))</f>
        <v>78216.052406499104</v>
      </c>
      <c r="CM57" s="6">
        <f>IF(CM$3=$BQ$3,$G57+BI57,IF(VLOOKUP($D57,'LGE Retirements'!$A$4:$C$49,3,FALSE)='LGE Meters Schedule'!CM$3,'LGE Meters Schedule'!CL57+BI57-$F57,SUM(CL57,BI57)))</f>
        <v>-55343.37223470115</v>
      </c>
      <c r="CN57" s="6">
        <f>IF(CN$3=$BQ$3,$G57+BJ57,IF(VLOOKUP($D57,'LGE Retirements'!$A$4:$C$49,3,FALSE)='LGE Meters Schedule'!CN$3,'LGE Meters Schedule'!CM57+BJ57-$F57,SUM(CM57,BJ57)))</f>
        <v>-55343.37223470115</v>
      </c>
      <c r="CO57" s="6">
        <f>IF(CO$3=$BQ$3,$G57+BK57,IF(VLOOKUP($D57,'LGE Retirements'!$A$4:$C$49,3,FALSE)='LGE Meters Schedule'!CO$3,'LGE Meters Schedule'!CN57+BK57-$F57,SUM(CN57,BK57)))</f>
        <v>-55343.37223470115</v>
      </c>
      <c r="CP57" s="6">
        <f>IF(CP$3=$BQ$3,$G57+BL57,IF(VLOOKUP($D57,'LGE Retirements'!$A$4:$C$49,3,FALSE)='LGE Meters Schedule'!CP$3,'LGE Meters Schedule'!CO57+BL57-$F57,SUM(CO57,BL57)))</f>
        <v>-55343.37223470115</v>
      </c>
      <c r="CQ57" s="6">
        <f>IF(CQ$3=$BQ$3,$G57+BM57,IF(VLOOKUP($D57,'LGE Retirements'!$A$4:$C$49,3,FALSE)='LGE Meters Schedule'!CQ$3,'LGE Meters Schedule'!CP57+BM57-$F57,SUM(CP57,BM57)))</f>
        <v>-55343.37223470115</v>
      </c>
      <c r="CR57" s="6">
        <f>IF(CR$3=$BQ$3,$G57+BN57,IF(VLOOKUP($D57,'LGE Retirements'!$A$4:$C$49,3,FALSE)='LGE Meters Schedule'!CR$3,'LGE Meters Schedule'!CQ57+BN57-$F57,SUM(CQ57,BN57)))</f>
        <v>-55343.37223470115</v>
      </c>
      <c r="CS57" s="6">
        <f>IF(CS$3=$BQ$3,$G57+BO57,IF(VLOOKUP($D57,'LGE Retirements'!$A$4:$C$49,3,FALSE)='LGE Meters Schedule'!CS$3,'LGE Meters Schedule'!CR57+BO57-$F57,SUM(CR57,BO57)))</f>
        <v>-55343.37223470115</v>
      </c>
      <c r="CT57" s="6">
        <f>IF(CT$3=$BQ$3,$G57,IF(VLOOKUP($D57,'LGE Retirements'!$A$4:$C$49,3,FALSE)='LGE Meters Schedule'!CT$3,'LGE Meters Schedule'!CS57-$F57,SUM(CS57)))</f>
        <v>-55343.37223470115</v>
      </c>
      <c r="CU57" s="6">
        <f>IF(CU$3=$BQ$3,$G57,IF(VLOOKUP($D57,'LGE Retirements'!$A$4:$C$49,3,FALSE)='LGE Meters Schedule'!CU$3,'LGE Meters Schedule'!CT57-$F57,SUM(CT57)))</f>
        <v>-55343.37223470115</v>
      </c>
      <c r="CV57" s="6">
        <f>IF(CV$3=$BQ$3,$G57,IF(VLOOKUP($D57,'LGE Retirements'!$A$4:$C$49,3,FALSE)='LGE Meters Schedule'!CV$3,'LGE Meters Schedule'!CU57-$F57,SUM(CU57)))</f>
        <v>-55343.37223470115</v>
      </c>
      <c r="CW57" s="6">
        <f>IF(CW$3=$BQ$3,$G57,IF(VLOOKUP($D57,'LGE Retirements'!$A$4:$C$49,3,FALSE)='LGE Meters Schedule'!CW$3,'LGE Meters Schedule'!CV57-$F57,SUM(CV57)))</f>
        <v>-55343.37223470115</v>
      </c>
      <c r="CX57" s="6">
        <f>IF(CX$3=$BQ$3,$G57,IF(VLOOKUP($D57,'LGE Retirements'!$A$4:$C$49,3,FALSE)='LGE Meters Schedule'!CX$3,'LGE Meters Schedule'!CW57-$F57,SUM(CW57)))</f>
        <v>-55343.37223470115</v>
      </c>
      <c r="CY57" s="6">
        <f>IF(CY$3=$BQ$3,$G57,IF(VLOOKUP($D57,'LGE Retirements'!$A$4:$C$49,3,FALSE)='LGE Meters Schedule'!CY$3,'LGE Meters Schedule'!CX57-$F57,SUM(CX57)))</f>
        <v>-55343.37223470115</v>
      </c>
      <c r="CZ57" s="6">
        <f>IF(CZ$3=$BQ$3,$G57,IF(VLOOKUP($D57,'LGE Retirements'!$A$4:$C$49,3,FALSE)='LGE Meters Schedule'!CZ$3,'LGE Meters Schedule'!CY57-$F57,SUM(CY57)))</f>
        <v>-55343.37223470115</v>
      </c>
      <c r="DA57" s="6">
        <f>IF(DA$3=$BQ$3,$G57,IF(VLOOKUP($D57,'LGE Retirements'!$A$4:$C$49,3,FALSE)='LGE Meters Schedule'!DA$3,'LGE Meters Schedule'!CZ57-$F57,SUM(CZ57)))</f>
        <v>-55343.37223470115</v>
      </c>
      <c r="DB57" s="6">
        <f>IF(DB$3=$BQ$3,$G57,IF(VLOOKUP($D57,'LGE Retirements'!$A$4:$C$49,3,FALSE)='LGE Meters Schedule'!DB$3,'LGE Meters Schedule'!DA57-$F57,SUM(DA57)))</f>
        <v>-55343.37223470115</v>
      </c>
      <c r="DC57" s="6">
        <f>IF(DC$3=$BQ$3,$G57,IF(VLOOKUP($D57,'LGE Retirements'!$A$4:$C$49,3,FALSE)='LGE Meters Schedule'!DC$3,'LGE Meters Schedule'!DB57-$F57,SUM(DB57)))</f>
        <v>-55343.37223470115</v>
      </c>
      <c r="DD57" s="6">
        <f>IF(DD$3=$BQ$3,$G57,IF(VLOOKUP($D57,'LGE Retirements'!$A$4:$C$49,3,FALSE)='LGE Meters Schedule'!DD$3,'LGE Meters Schedule'!DC57-$F57,SUM(DC57)))</f>
        <v>-55343.37223470115</v>
      </c>
      <c r="DE57" s="6">
        <f>IF(DE$3=$BQ$3,$G57,IF(VLOOKUP($D57,'LGE Retirements'!$A$4:$C$49,3,FALSE)='LGE Meters Schedule'!DE$3,'LGE Meters Schedule'!DD57-$F57,SUM(DD57)))</f>
        <v>-55343.37223470115</v>
      </c>
      <c r="DG57" s="8">
        <f t="shared" si="42"/>
        <v>62169.350827095201</v>
      </c>
      <c r="DH57" s="8">
        <f t="shared" si="43"/>
        <v>61843.978293095206</v>
      </c>
      <c r="DI57" s="8">
        <f t="shared" si="44"/>
        <v>61518.605759095211</v>
      </c>
      <c r="DJ57" s="8">
        <f t="shared" si="45"/>
        <v>61193.233225095217</v>
      </c>
      <c r="DK57" s="8">
        <f t="shared" si="46"/>
        <v>60867.860691095222</v>
      </c>
      <c r="DL57" s="8">
        <f t="shared" si="47"/>
        <v>60542.488157095228</v>
      </c>
      <c r="DM57" s="8">
        <f t="shared" si="48"/>
        <v>60217.115623095233</v>
      </c>
      <c r="DN57" s="8">
        <f t="shared" si="49"/>
        <v>59891.743089095238</v>
      </c>
      <c r="DO57" s="8">
        <f t="shared" si="50"/>
        <v>59566.370555095244</v>
      </c>
      <c r="DP57" s="8">
        <f t="shared" si="51"/>
        <v>59240.998021095249</v>
      </c>
      <c r="DQ57" s="8">
        <f t="shared" si="52"/>
        <v>58915.625487095254</v>
      </c>
      <c r="DR57" s="8">
        <f t="shared" si="53"/>
        <v>58604.994769495766</v>
      </c>
      <c r="DS57" s="8">
        <f t="shared" si="54"/>
        <v>58294.364051896278</v>
      </c>
      <c r="DT57" s="8">
        <f t="shared" si="55"/>
        <v>57983.73333429679</v>
      </c>
      <c r="DU57" s="8">
        <f t="shared" si="56"/>
        <v>57673.102616697302</v>
      </c>
      <c r="DV57" s="8">
        <f t="shared" si="57"/>
        <v>57362.471899097814</v>
      </c>
      <c r="DW57" s="8">
        <f t="shared" si="58"/>
        <v>57051.841181498326</v>
      </c>
      <c r="DX57" s="8">
        <f t="shared" si="59"/>
        <v>56741.210463898838</v>
      </c>
      <c r="DY57" s="8">
        <f t="shared" si="60"/>
        <v>56430.579746299351</v>
      </c>
      <c r="DZ57" s="8">
        <f t="shared" si="61"/>
        <v>56119.949028699863</v>
      </c>
      <c r="EA57" s="8">
        <f t="shared" si="62"/>
        <v>55809.318311100375</v>
      </c>
      <c r="EB57" s="8">
        <f t="shared" si="63"/>
        <v>55498.687593500887</v>
      </c>
      <c r="EC57" s="8">
        <f t="shared" si="64"/>
        <v>55343.37223470115</v>
      </c>
      <c r="ED57" s="8">
        <f t="shared" si="65"/>
        <v>55343.37223470115</v>
      </c>
      <c r="EE57" s="8">
        <f t="shared" si="66"/>
        <v>55343.37223470115</v>
      </c>
      <c r="EF57" s="8">
        <f t="shared" si="67"/>
        <v>55343.37223470115</v>
      </c>
      <c r="EG57" s="8">
        <f t="shared" si="68"/>
        <v>55343.37223470115</v>
      </c>
      <c r="EH57" s="8">
        <f t="shared" si="69"/>
        <v>55343.37223470115</v>
      </c>
      <c r="EI57" s="8">
        <f t="shared" si="70"/>
        <v>55343.37223470115</v>
      </c>
      <c r="EJ57" s="8">
        <f t="shared" si="30"/>
        <v>55343.37223470115</v>
      </c>
      <c r="EK57" s="8">
        <f t="shared" si="31"/>
        <v>55343.37223470115</v>
      </c>
      <c r="EL57" s="8">
        <f t="shared" si="32"/>
        <v>55343.37223470115</v>
      </c>
      <c r="EM57" s="8">
        <f t="shared" si="33"/>
        <v>55343.37223470115</v>
      </c>
      <c r="EN57" s="8">
        <f t="shared" si="34"/>
        <v>55343.37223470115</v>
      </c>
      <c r="EO57" s="8">
        <f t="shared" si="35"/>
        <v>55343.37223470115</v>
      </c>
      <c r="EP57" s="8">
        <f t="shared" si="36"/>
        <v>55343.37223470115</v>
      </c>
      <c r="EQ57" s="8">
        <f t="shared" si="37"/>
        <v>55343.37223470115</v>
      </c>
      <c r="ER57" s="8">
        <f t="shared" si="38"/>
        <v>55343.37223470115</v>
      </c>
      <c r="ES57" s="8">
        <f t="shared" si="39"/>
        <v>55343.37223470115</v>
      </c>
      <c r="ET57" s="8">
        <f t="shared" si="40"/>
        <v>55343.37223470115</v>
      </c>
      <c r="EU57" s="8">
        <f t="shared" si="41"/>
        <v>55343.37223470115</v>
      </c>
    </row>
    <row r="58" spans="1:151" x14ac:dyDescent="0.25">
      <c r="A58" s="4" t="s">
        <v>33</v>
      </c>
      <c r="B58" s="4" t="s">
        <v>2</v>
      </c>
      <c r="C58" s="4" t="s">
        <v>4</v>
      </c>
      <c r="D58" s="7">
        <v>2001</v>
      </c>
      <c r="E58" s="24">
        <f>IFERROR(VLOOKUP(D58,'LGE Retirements'!$A$4:$C$49,3,FALSE),"N/A")</f>
        <v>43252</v>
      </c>
      <c r="F58" s="5">
        <v>478648</v>
      </c>
      <c r="G58" s="5">
        <v>240504.99692928017</v>
      </c>
      <c r="H58" s="5"/>
      <c r="I58" s="6">
        <f>IF(I$3=$I$3,F58,IF(VLOOKUP($D58,'LGE Retirements'!$A$4:$C$49,3,FALSE)='LGE Meters Schedule'!I$3,'LGE Meters Schedule'!G58-'LGE Meters Schedule'!$F58,G58))</f>
        <v>478648</v>
      </c>
      <c r="J58" s="6">
        <f>IF(J$3=$I$3,G58,IF(VLOOKUP($D58,'LGE Retirements'!$A$4:$C$49,3,FALSE)='LGE Meters Schedule'!J$3,'LGE Meters Schedule'!I58-'LGE Meters Schedule'!$F58,I58))</f>
        <v>478648</v>
      </c>
      <c r="K58" s="6">
        <f>IF(K$3=$I$3,I58,IF(VLOOKUP($D58,'LGE Retirements'!$A$4:$C$49,3,FALSE)='LGE Meters Schedule'!K$3,'LGE Meters Schedule'!J58-'LGE Meters Schedule'!$F58,J58))</f>
        <v>478648</v>
      </c>
      <c r="L58" s="6">
        <f>IF(L$3=$I$3,J58,IF(VLOOKUP($D58,'LGE Retirements'!$A$4:$C$49,3,FALSE)='LGE Meters Schedule'!L$3,'LGE Meters Schedule'!K58-'LGE Meters Schedule'!$F58,K58))</f>
        <v>478648</v>
      </c>
      <c r="M58" s="6">
        <f>IF(M$3=$I$3,K58,IF(VLOOKUP($D58,'LGE Retirements'!$A$4:$C$49,3,FALSE)='LGE Meters Schedule'!M$3,'LGE Meters Schedule'!L58-'LGE Meters Schedule'!$F58,L58))</f>
        <v>478648</v>
      </c>
      <c r="N58" s="6">
        <f>IF(N$3=$I$3,L58,IF(VLOOKUP($D58,'LGE Retirements'!$A$4:$C$49,3,FALSE)='LGE Meters Schedule'!N$3,'LGE Meters Schedule'!M58-'LGE Meters Schedule'!$F58,M58))</f>
        <v>478648</v>
      </c>
      <c r="O58" s="6">
        <f>IF(O$3=$I$3,M58,IF(VLOOKUP($D58,'LGE Retirements'!$A$4:$C$49,3,FALSE)='LGE Meters Schedule'!O$3,'LGE Meters Schedule'!N58-'LGE Meters Schedule'!$F58,N58))</f>
        <v>478648</v>
      </c>
      <c r="P58" s="6">
        <f>IF(P$3=$I$3,N58,IF(VLOOKUP($D58,'LGE Retirements'!$A$4:$C$49,3,FALSE)='LGE Meters Schedule'!P$3,'LGE Meters Schedule'!O58-'LGE Meters Schedule'!$F58,O58))</f>
        <v>478648</v>
      </c>
      <c r="Q58" s="6">
        <f>IF(Q$3=$I$3,O58,IF(VLOOKUP($D58,'LGE Retirements'!$A$4:$C$49,3,FALSE)='LGE Meters Schedule'!Q$3,'LGE Meters Schedule'!P58-'LGE Meters Schedule'!$F58,P58))</f>
        <v>478648</v>
      </c>
      <c r="R58" s="6">
        <f>IF(R$3=$I$3,P58,IF(VLOOKUP($D58,'LGE Retirements'!$A$4:$C$49,3,FALSE)='LGE Meters Schedule'!R$3,'LGE Meters Schedule'!Q58-'LGE Meters Schedule'!$F58,Q58))</f>
        <v>478648</v>
      </c>
      <c r="S58" s="6">
        <f>IF(S$3=$I$3,Q58,IF(VLOOKUP($D58,'LGE Retirements'!$A$4:$C$49,3,FALSE)='LGE Meters Schedule'!S$3,'LGE Meters Schedule'!R58-'LGE Meters Schedule'!$F58,R58))</f>
        <v>478648</v>
      </c>
      <c r="T58" s="6">
        <f>IF(T$3=$I$3,R58,IF(VLOOKUP($D58,'LGE Retirements'!$A$4:$C$49,3,FALSE)='LGE Meters Schedule'!T$3,'LGE Meters Schedule'!S58-'LGE Meters Schedule'!$F58,S58))</f>
        <v>478648</v>
      </c>
      <c r="U58" s="6">
        <f>IF(U$3=$I$3,S58,IF(VLOOKUP($D58,'LGE Retirements'!$A$4:$C$49,3,FALSE)='LGE Meters Schedule'!U$3,'LGE Meters Schedule'!T58-'LGE Meters Schedule'!$F58,T58))</f>
        <v>478648</v>
      </c>
      <c r="V58" s="6">
        <f>IF(V$3=$I$3,T58,IF(VLOOKUP($D58,'LGE Retirements'!$A$4:$C$49,3,FALSE)='LGE Meters Schedule'!V$3,'LGE Meters Schedule'!U58-'LGE Meters Schedule'!$F58,U58))</f>
        <v>478648</v>
      </c>
      <c r="W58" s="6">
        <f>IF(W$3=$I$3,U58,IF(VLOOKUP($D58,'LGE Retirements'!$A$4:$C$49,3,FALSE)='LGE Meters Schedule'!W$3,'LGE Meters Schedule'!V58-'LGE Meters Schedule'!$F58,V58))</f>
        <v>478648</v>
      </c>
      <c r="X58" s="6">
        <f>IF(X$3=$I$3,V58,IF(VLOOKUP($D58,'LGE Retirements'!$A$4:$C$49,3,FALSE)='LGE Meters Schedule'!X$3,'LGE Meters Schedule'!W58-'LGE Meters Schedule'!$F58,W58))</f>
        <v>478648</v>
      </c>
      <c r="Y58" s="6">
        <f>IF(Y$3=$I$3,W58,IF(VLOOKUP($D58,'LGE Retirements'!$A$4:$C$49,3,FALSE)='LGE Meters Schedule'!Y$3,'LGE Meters Schedule'!X58-'LGE Meters Schedule'!$F58,X58))</f>
        <v>478648</v>
      </c>
      <c r="Z58" s="6">
        <f>IF(Z$3=$I$3,X58,IF(VLOOKUP($D58,'LGE Retirements'!$A$4:$C$49,3,FALSE)='LGE Meters Schedule'!Z$3,'LGE Meters Schedule'!Y58-'LGE Meters Schedule'!$F58,Y58))</f>
        <v>478648</v>
      </c>
      <c r="AA58" s="6">
        <f>IF(AA$3=$I$3,Y58,IF(VLOOKUP($D58,'LGE Retirements'!$A$4:$C$49,3,FALSE)='LGE Meters Schedule'!AA$3,'LGE Meters Schedule'!Z58-'LGE Meters Schedule'!$F58,Z58))</f>
        <v>478648</v>
      </c>
      <c r="AB58" s="6">
        <f>IF(AB$3=$I$3,Z58,IF(VLOOKUP($D58,'LGE Retirements'!$A$4:$C$49,3,FALSE)='LGE Meters Schedule'!AB$3,'LGE Meters Schedule'!AA58-'LGE Meters Schedule'!$F58,AA58))</f>
        <v>478648</v>
      </c>
      <c r="AC58" s="6">
        <f>IF(AC$3=$I$3,AA58,IF(VLOOKUP($D58,'LGE Retirements'!$A$4:$C$49,3,FALSE)='LGE Meters Schedule'!AC$3,'LGE Meters Schedule'!AB58-'LGE Meters Schedule'!$F58,AB58))</f>
        <v>478648</v>
      </c>
      <c r="AD58" s="6">
        <f>IF(AD$3=$I$3,AB58,IF(VLOOKUP($D58,'LGE Retirements'!$A$4:$C$49,3,FALSE)='LGE Meters Schedule'!AD$3,'LGE Meters Schedule'!AC58-'LGE Meters Schedule'!$F58,AC58))</f>
        <v>478648</v>
      </c>
      <c r="AE58" s="6">
        <f>IF(AE$3=$I$3,AC58,IF(VLOOKUP($D58,'LGE Retirements'!$A$4:$C$49,3,FALSE)='LGE Meters Schedule'!AE$3,'LGE Meters Schedule'!AD58-'LGE Meters Schedule'!$F58,AD58))</f>
        <v>0</v>
      </c>
      <c r="AF58" s="6">
        <f>IF(AF$3=$I$3,AD58,IF(VLOOKUP($D58,'LGE Retirements'!$A$4:$C$49,3,FALSE)='LGE Meters Schedule'!AF$3,'LGE Meters Schedule'!AE58-'LGE Meters Schedule'!$F58,AE58))</f>
        <v>0</v>
      </c>
      <c r="AG58" s="6">
        <f>IF(AG$3=$I$3,AE58,IF(VLOOKUP($D58,'LGE Retirements'!$A$4:$C$49,3,FALSE)='LGE Meters Schedule'!AG$3,'LGE Meters Schedule'!AF58-'LGE Meters Schedule'!$F58,AF58))</f>
        <v>0</v>
      </c>
      <c r="AH58" s="6">
        <f>IF(AH$3=$I$3,AF58,IF(VLOOKUP($D58,'LGE Retirements'!$A$4:$C$49,3,FALSE)='LGE Meters Schedule'!AH$3,'LGE Meters Schedule'!AG58-'LGE Meters Schedule'!$F58,AG58))</f>
        <v>0</v>
      </c>
      <c r="AI58" s="6">
        <f>IF(AI$3=$I$3,AG58,IF(VLOOKUP($D58,'LGE Retirements'!$A$4:$C$49,3,FALSE)='LGE Meters Schedule'!AI$3,'LGE Meters Schedule'!AH58-'LGE Meters Schedule'!$F58,AH58))</f>
        <v>0</v>
      </c>
      <c r="AJ58" s="6">
        <f>IF(AJ$3=$I$3,AH58,IF(VLOOKUP($D58,'LGE Retirements'!$A$4:$C$49,3,FALSE)='LGE Meters Schedule'!AJ$3,'LGE Meters Schedule'!AI58-'LGE Meters Schedule'!$F58,AI58))</f>
        <v>0</v>
      </c>
      <c r="AK58" s="6">
        <f>IF(AK$3=$I$3,AI58,IF(VLOOKUP($D58,'LGE Retirements'!$A$4:$C$49,3,FALSE)='LGE Meters Schedule'!AK$3,'LGE Meters Schedule'!AJ58-'LGE Meters Schedule'!$F58,AJ58))</f>
        <v>0</v>
      </c>
      <c r="AL58" s="6"/>
      <c r="AM58" s="21">
        <f>IF(AM$3&lt;'Depr. Rate'!$B$1,('Depr. Rate'!$B$3*'LGE Meters Schedule'!I58)/12,IF(I58=0,H58/2*'Depr. Rate'!$C$3/12,('Depr. Rate'!$C$3*'LGE Meters Schedule'!I58)/12))</f>
        <v>1164.7101333333333</v>
      </c>
      <c r="AN58" s="21">
        <f>IF(AN$3&lt;'Depr. Rate'!$B$1,('Depr. Rate'!$B$3*'LGE Meters Schedule'!J58)/12,IF(J58=0,I58/2*'Depr. Rate'!$C$3/12,('Depr. Rate'!$C$3*'LGE Meters Schedule'!J58)/12))</f>
        <v>1164.7101333333333</v>
      </c>
      <c r="AO58" s="21">
        <f>IF(AO$3&lt;'Depr. Rate'!$B$1,('Depr. Rate'!$B$3*'LGE Meters Schedule'!K58)/12,IF(K58=0,J58/2*'Depr. Rate'!$C$3/12,('Depr. Rate'!$C$3*'LGE Meters Schedule'!K58)/12))</f>
        <v>1164.7101333333333</v>
      </c>
      <c r="AP58" s="21">
        <f>IF(AP$3&lt;'Depr. Rate'!$B$1,('Depr. Rate'!$B$3*'LGE Meters Schedule'!L58)/12,IF(L58=0,K58/2*'Depr. Rate'!$C$3/12,('Depr. Rate'!$C$3*'LGE Meters Schedule'!L58)/12))</f>
        <v>1164.7101333333333</v>
      </c>
      <c r="AQ58" s="21">
        <f>IF(AQ$3&lt;'Depr. Rate'!$B$1,('Depr. Rate'!$B$3*'LGE Meters Schedule'!M58)/12,IF(M58=0,L58/2*'Depr. Rate'!$C$3/12,('Depr. Rate'!$C$3*'LGE Meters Schedule'!M58)/12))</f>
        <v>1164.7101333333333</v>
      </c>
      <c r="AR58" s="21">
        <f>IF(AR$3&lt;'Depr. Rate'!$B$1,('Depr. Rate'!$B$3*'LGE Meters Schedule'!N58)/12,IF(N58=0,M58/2*'Depr. Rate'!$C$3/12,('Depr. Rate'!$C$3*'LGE Meters Schedule'!N58)/12))</f>
        <v>1164.7101333333333</v>
      </c>
      <c r="AS58" s="21">
        <f>IF(AS$3&lt;'Depr. Rate'!$B$1,('Depr. Rate'!$B$3*'LGE Meters Schedule'!O58)/12,IF(O58=0,N58/2*'Depr. Rate'!$C$3/12,('Depr. Rate'!$C$3*'LGE Meters Schedule'!O58)/12))</f>
        <v>1164.7101333333333</v>
      </c>
      <c r="AT58" s="21">
        <f>IF(AT$3&lt;'Depr. Rate'!$B$1,('Depr. Rate'!$B$3*'LGE Meters Schedule'!P58)/12,IF(P58=0,O58/2*'Depr. Rate'!$C$3/12,('Depr. Rate'!$C$3*'LGE Meters Schedule'!P58)/12))</f>
        <v>1164.7101333333333</v>
      </c>
      <c r="AU58" s="21">
        <f>IF(AU$3&lt;'Depr. Rate'!$B$1,('Depr. Rate'!$B$3*'LGE Meters Schedule'!Q58)/12,IF(Q58=0,P58/2*'Depr. Rate'!$C$3/12,('Depr. Rate'!$C$3*'LGE Meters Schedule'!Q58)/12))</f>
        <v>1164.7101333333333</v>
      </c>
      <c r="AV58" s="21">
        <f>IF(AV$3&lt;'Depr. Rate'!$B$1,('Depr. Rate'!$B$3*'LGE Meters Schedule'!R58)/12,IF(R58=0,Q58/2*'Depr. Rate'!$C$3/12,('Depr. Rate'!$C$3*'LGE Meters Schedule'!R58)/12))</f>
        <v>1164.7101333333333</v>
      </c>
      <c r="AW58" s="21">
        <f>IF(AW$3&lt;'Depr. Rate'!$B$1,('Depr. Rate'!$B$3*'LGE Meters Schedule'!S58)/12,IF(S58=0,R58/2*'Depr. Rate'!$C$3/12,('Depr. Rate'!$C$3*'LGE Meters Schedule'!S58)/12))</f>
        <v>1164.7101333333333</v>
      </c>
      <c r="AX58" s="21">
        <f>IF(AX$3&lt;'Depr. Rate'!$B$1,('Depr. Rate'!$B$3*'LGE Meters Schedule'!T58)/12,IF(T58=0,S58/2*'Depr. Rate'!$C$3/12,('Depr. Rate'!$C$3*'LGE Meters Schedule'!T58)/12))</f>
        <v>1111.9400278350554</v>
      </c>
      <c r="AY58" s="21">
        <f>IF(AY$3&lt;'Depr. Rate'!$B$1,('Depr. Rate'!$B$3*'LGE Meters Schedule'!U58)/12,IF(U58=0,T58/2*'Depr. Rate'!$C$3/12,('Depr. Rate'!$C$3*'LGE Meters Schedule'!U58)/12))</f>
        <v>1111.9400278350554</v>
      </c>
      <c r="AZ58" s="21">
        <f>IF(AZ$3&lt;'Depr. Rate'!$B$1,('Depr. Rate'!$B$3*'LGE Meters Schedule'!V58)/12,IF(V58=0,U58/2*'Depr. Rate'!$C$3/12,('Depr. Rate'!$C$3*'LGE Meters Schedule'!V58)/12))</f>
        <v>1111.9400278350554</v>
      </c>
      <c r="BA58" s="21">
        <f>IF(BA$3&lt;'Depr. Rate'!$B$1,('Depr. Rate'!$B$3*'LGE Meters Schedule'!W58)/12,IF(W58=0,V58/2*'Depr. Rate'!$C$3/12,('Depr. Rate'!$C$3*'LGE Meters Schedule'!W58)/12))</f>
        <v>1111.9400278350554</v>
      </c>
      <c r="BB58" s="21">
        <f>IF(BB$3&lt;'Depr. Rate'!$B$1,('Depr. Rate'!$B$3*'LGE Meters Schedule'!X58)/12,IF(X58=0,W58/2*'Depr. Rate'!$C$3/12,('Depr. Rate'!$C$3*'LGE Meters Schedule'!X58)/12))</f>
        <v>1111.9400278350554</v>
      </c>
      <c r="BC58" s="21">
        <f>IF(BC$3&lt;'Depr. Rate'!$B$1,('Depr. Rate'!$B$3*'LGE Meters Schedule'!Y58)/12,IF(Y58=0,X58/2*'Depr. Rate'!$C$3/12,('Depr. Rate'!$C$3*'LGE Meters Schedule'!Y58)/12))</f>
        <v>1111.9400278350554</v>
      </c>
      <c r="BD58" s="21">
        <f>IF(BD$3&lt;'Depr. Rate'!$B$1,('Depr. Rate'!$B$3*'LGE Meters Schedule'!Z58)/12,IF(Z58=0,Y58/2*'Depr. Rate'!$C$3/12,('Depr. Rate'!$C$3*'LGE Meters Schedule'!Z58)/12))</f>
        <v>1111.9400278350554</v>
      </c>
      <c r="BE58" s="21">
        <f>IF(BE$3&lt;'Depr. Rate'!$B$1,('Depr. Rate'!$B$3*'LGE Meters Schedule'!AA58)/12,IF(AA58=0,Z58/2*'Depr. Rate'!$C$3/12,('Depr. Rate'!$C$3*'LGE Meters Schedule'!AA58)/12))</f>
        <v>1111.9400278350554</v>
      </c>
      <c r="BF58" s="21">
        <f>IF(BF$3&lt;'Depr. Rate'!$B$1,('Depr. Rate'!$B$3*'LGE Meters Schedule'!AB58)/12,IF(AB58=0,AA58/2*'Depr. Rate'!$C$3/12,('Depr. Rate'!$C$3*'LGE Meters Schedule'!AB58)/12))</f>
        <v>1111.9400278350554</v>
      </c>
      <c r="BG58" s="21">
        <f>IF(BG$3&lt;'Depr. Rate'!$B$1,('Depr. Rate'!$B$3*'LGE Meters Schedule'!AC58)/12,IF(AC58=0,AB58/2*'Depr. Rate'!$C$3/12,('Depr. Rate'!$C$3*'LGE Meters Schedule'!AC58)/12))</f>
        <v>1111.9400278350554</v>
      </c>
      <c r="BH58" s="21">
        <f>IF(BH$3&lt;'Depr. Rate'!$B$1,('Depr. Rate'!$B$3*'LGE Meters Schedule'!AD58)/12,IF(AD58=0,AC58/2*'Depr. Rate'!$C$3/12,('Depr. Rate'!$C$3*'LGE Meters Schedule'!AD58)/12))</f>
        <v>1111.9400278350554</v>
      </c>
      <c r="BI58" s="21">
        <f>IF(BI$3&lt;'Depr. Rate'!$B$1,('Depr. Rate'!$B$3*'LGE Meters Schedule'!AE58)/12,IF(AE58=0,AD58/2*'Depr. Rate'!$C$3/12,('Depr. Rate'!$C$3*'LGE Meters Schedule'!AE58)/12))</f>
        <v>555.97001391752769</v>
      </c>
      <c r="BJ58" s="21">
        <f>IF(BJ$3&lt;'Depr. Rate'!$B$1,('Depr. Rate'!$B$3*'LGE Meters Schedule'!AF58)/12,IF(AF58=0,AE58/2*'Depr. Rate'!$C$3/12,('Depr. Rate'!$C$3*'LGE Meters Schedule'!AF58)/12))</f>
        <v>0</v>
      </c>
      <c r="BK58" s="21">
        <f>IF(BK$3&lt;'Depr. Rate'!$B$1,('Depr. Rate'!$B$3*'LGE Meters Schedule'!AG58)/12,IF(AG58=0,AF58/2*'Depr. Rate'!$C$3/12,('Depr. Rate'!$C$3*'LGE Meters Schedule'!AG58)/12))</f>
        <v>0</v>
      </c>
      <c r="BL58" s="21">
        <f>IF(BL$3&lt;'Depr. Rate'!$B$1,('Depr. Rate'!$B$3*'LGE Meters Schedule'!AH58)/12,IF(AH58=0,AG58/2*'Depr. Rate'!$C$3/12,('Depr. Rate'!$C$3*'LGE Meters Schedule'!AH58)/12))</f>
        <v>0</v>
      </c>
      <c r="BM58" s="21">
        <f>IF(BM$3&lt;'Depr. Rate'!$B$1,('Depr. Rate'!$B$3*'LGE Meters Schedule'!AI58)/12,IF(AI58=0,AH58/2*'Depr. Rate'!$C$3/12,('Depr. Rate'!$C$3*'LGE Meters Schedule'!AI58)/12))</f>
        <v>0</v>
      </c>
      <c r="BN58" s="21">
        <f>IF(BN$3&lt;'Depr. Rate'!$B$1,('Depr. Rate'!$B$3*'LGE Meters Schedule'!AJ58)/12,IF(AJ58=0,AI58/2*'Depr. Rate'!$C$3/12,('Depr. Rate'!$C$3*'LGE Meters Schedule'!AJ58)/12))</f>
        <v>0</v>
      </c>
      <c r="BO58" s="21">
        <f>IF(BO$3&lt;'Depr. Rate'!$B$1,('Depr. Rate'!$B$3*'LGE Meters Schedule'!AK58)/12,IF(AK58=0,AJ58/2*'Depr. Rate'!$C$3/12,('Depr. Rate'!$C$3*'LGE Meters Schedule'!AK58)/12))</f>
        <v>0</v>
      </c>
      <c r="BQ58" s="6">
        <f>IF(BQ$3=$BQ$3,$G58+AM58,IF(VLOOKUP($D58,'LGE Retirements'!$A$4:$C$49,3,FALSE)='LGE Meters Schedule'!BQ$3,'LGE Meters Schedule'!BP58+AM58-$F58,SUM(BP58,AM58)))</f>
        <v>241669.70706261351</v>
      </c>
      <c r="BR58" s="6">
        <f>IF(BR$3=$BQ$3,$G58+AN58,IF(VLOOKUP($D58,'LGE Retirements'!$A$4:$C$49,3,FALSE)='LGE Meters Schedule'!BR$3,'LGE Meters Schedule'!BQ58+AN58-$F58,SUM(BQ58,AN58)))</f>
        <v>242834.41719594685</v>
      </c>
      <c r="BS58" s="6">
        <f>IF(BS$3=$BQ$3,$G58+AO58,IF(VLOOKUP($D58,'LGE Retirements'!$A$4:$C$49,3,FALSE)='LGE Meters Schedule'!BS$3,'LGE Meters Schedule'!BR58+AO58-$F58,SUM(BR58,AO58)))</f>
        <v>243999.12732928019</v>
      </c>
      <c r="BT58" s="6">
        <f>IF(BT$3=$BQ$3,$G58+AP58,IF(VLOOKUP($D58,'LGE Retirements'!$A$4:$C$49,3,FALSE)='LGE Meters Schedule'!BT$3,'LGE Meters Schedule'!BS58+AP58-$F58,SUM(BS58,AP58)))</f>
        <v>245163.83746261353</v>
      </c>
      <c r="BU58" s="6">
        <f>IF(BU$3=$BQ$3,$G58+AQ58,IF(VLOOKUP($D58,'LGE Retirements'!$A$4:$C$49,3,FALSE)='LGE Meters Schedule'!BU$3,'LGE Meters Schedule'!BT58+AQ58-$F58,SUM(BT58,AQ58)))</f>
        <v>246328.54759594687</v>
      </c>
      <c r="BV58" s="6">
        <f>IF(BV$3=$BQ$3,$G58+AR58,IF(VLOOKUP($D58,'LGE Retirements'!$A$4:$C$49,3,FALSE)='LGE Meters Schedule'!BV$3,'LGE Meters Schedule'!BU58+AR58-$F58,SUM(BU58,AR58)))</f>
        <v>247493.25772928022</v>
      </c>
      <c r="BW58" s="6">
        <f>IF(BW$3=$BQ$3,$G58+AS58,IF(VLOOKUP($D58,'LGE Retirements'!$A$4:$C$49,3,FALSE)='LGE Meters Schedule'!BW$3,'LGE Meters Schedule'!BV58+AS58-$F58,SUM(BV58,AS58)))</f>
        <v>248657.96786261356</v>
      </c>
      <c r="BX58" s="6">
        <f>IF(BX$3=$BQ$3,$G58+AT58,IF(VLOOKUP($D58,'LGE Retirements'!$A$4:$C$49,3,FALSE)='LGE Meters Schedule'!BX$3,'LGE Meters Schedule'!BW58+AT58-$F58,SUM(BW58,AT58)))</f>
        <v>249822.6779959469</v>
      </c>
      <c r="BY58" s="6">
        <f>IF(BY$3=$BQ$3,$G58+AU58,IF(VLOOKUP($D58,'LGE Retirements'!$A$4:$C$49,3,FALSE)='LGE Meters Schedule'!BY$3,'LGE Meters Schedule'!BX58+AU58-$F58,SUM(BX58,AU58)))</f>
        <v>250987.38812928024</v>
      </c>
      <c r="BZ58" s="6">
        <f>IF(BZ$3=$BQ$3,$G58+AV58,IF(VLOOKUP($D58,'LGE Retirements'!$A$4:$C$49,3,FALSE)='LGE Meters Schedule'!BZ$3,'LGE Meters Schedule'!BY58+AV58-$F58,SUM(BY58,AV58)))</f>
        <v>252152.09826261358</v>
      </c>
      <c r="CA58" s="6">
        <f>IF(CA$3=$BQ$3,$G58+AW58,IF(VLOOKUP($D58,'LGE Retirements'!$A$4:$C$49,3,FALSE)='LGE Meters Schedule'!CA$3,'LGE Meters Schedule'!BZ58+AW58-$F58,SUM(BZ58,AW58)))</f>
        <v>253316.80839594692</v>
      </c>
      <c r="CB58" s="6">
        <f>IF(CB$3=$BQ$3,$G58+AX58,IF(VLOOKUP($D58,'LGE Retirements'!$A$4:$C$49,3,FALSE)='LGE Meters Schedule'!CB$3,'LGE Meters Schedule'!CA58+AX58-$F58,SUM(CA58,AX58)))</f>
        <v>254428.74842378197</v>
      </c>
      <c r="CC58" s="6">
        <f>IF(CC$3=$BQ$3,$G58+AY58,IF(VLOOKUP($D58,'LGE Retirements'!$A$4:$C$49,3,FALSE)='LGE Meters Schedule'!CC$3,'LGE Meters Schedule'!CB58+AY58-$F58,SUM(CB58,AY58)))</f>
        <v>255540.68845161702</v>
      </c>
      <c r="CD58" s="6">
        <f>IF(CD$3=$BQ$3,$G58+AZ58,IF(VLOOKUP($D58,'LGE Retirements'!$A$4:$C$49,3,FALSE)='LGE Meters Schedule'!CD$3,'LGE Meters Schedule'!CC58+AZ58-$F58,SUM(CC58,AZ58)))</f>
        <v>256652.62847945208</v>
      </c>
      <c r="CE58" s="6">
        <f>IF(CE$3=$BQ$3,$G58+BA58,IF(VLOOKUP($D58,'LGE Retirements'!$A$4:$C$49,3,FALSE)='LGE Meters Schedule'!CE$3,'LGE Meters Schedule'!CD58+BA58-$F58,SUM(CD58,BA58)))</f>
        <v>257764.56850728713</v>
      </c>
      <c r="CF58" s="6">
        <f>IF(CF$3=$BQ$3,$G58+BB58,IF(VLOOKUP($D58,'LGE Retirements'!$A$4:$C$49,3,FALSE)='LGE Meters Schedule'!CF$3,'LGE Meters Schedule'!CE58+BB58-$F58,SUM(CE58,BB58)))</f>
        <v>258876.50853512218</v>
      </c>
      <c r="CG58" s="6">
        <f>IF(CG$3=$BQ$3,$G58+BC58,IF(VLOOKUP($D58,'LGE Retirements'!$A$4:$C$49,3,FALSE)='LGE Meters Schedule'!CG$3,'LGE Meters Schedule'!CF58+BC58-$F58,SUM(CF58,BC58)))</f>
        <v>259988.44856295723</v>
      </c>
      <c r="CH58" s="6">
        <f>IF(CH$3=$BQ$3,$G58+BD58,IF(VLOOKUP($D58,'LGE Retirements'!$A$4:$C$49,3,FALSE)='LGE Meters Schedule'!CH$3,'LGE Meters Schedule'!CG58+BD58-$F58,SUM(CG58,BD58)))</f>
        <v>261100.38859079228</v>
      </c>
      <c r="CI58" s="6">
        <f>IF(CI$3=$BQ$3,$G58+BE58,IF(VLOOKUP($D58,'LGE Retirements'!$A$4:$C$49,3,FALSE)='LGE Meters Schedule'!CI$3,'LGE Meters Schedule'!CH58+BE58-$F58,SUM(CH58,BE58)))</f>
        <v>262212.32861862733</v>
      </c>
      <c r="CJ58" s="6">
        <f>IF(CJ$3=$BQ$3,$G58+BF58,IF(VLOOKUP($D58,'LGE Retirements'!$A$4:$C$49,3,FALSE)='LGE Meters Schedule'!CJ$3,'LGE Meters Schedule'!CI58+BF58-$F58,SUM(CI58,BF58)))</f>
        <v>263324.26864646241</v>
      </c>
      <c r="CK58" s="6">
        <f>IF(CK$3=$BQ$3,$G58+BG58,IF(VLOOKUP($D58,'LGE Retirements'!$A$4:$C$49,3,FALSE)='LGE Meters Schedule'!CK$3,'LGE Meters Schedule'!CJ58+BG58-$F58,SUM(CJ58,BG58)))</f>
        <v>264436.20867429749</v>
      </c>
      <c r="CL58" s="6">
        <f>IF(CL$3=$BQ$3,$G58+BH58,IF(VLOOKUP($D58,'LGE Retirements'!$A$4:$C$49,3,FALSE)='LGE Meters Schedule'!CL$3,'LGE Meters Schedule'!CK58+BH58-$F58,SUM(CK58,BH58)))</f>
        <v>265548.14870213257</v>
      </c>
      <c r="CM58" s="6">
        <f>IF(CM$3=$BQ$3,$G58+BI58,IF(VLOOKUP($D58,'LGE Retirements'!$A$4:$C$49,3,FALSE)='LGE Meters Schedule'!CM$3,'LGE Meters Schedule'!CL58+BI58-$F58,SUM(CL58,BI58)))</f>
        <v>-212543.88128394989</v>
      </c>
      <c r="CN58" s="6">
        <f>IF(CN$3=$BQ$3,$G58+BJ58,IF(VLOOKUP($D58,'LGE Retirements'!$A$4:$C$49,3,FALSE)='LGE Meters Schedule'!CN$3,'LGE Meters Schedule'!CM58+BJ58-$F58,SUM(CM58,BJ58)))</f>
        <v>-212543.88128394989</v>
      </c>
      <c r="CO58" s="6">
        <f>IF(CO$3=$BQ$3,$G58+BK58,IF(VLOOKUP($D58,'LGE Retirements'!$A$4:$C$49,3,FALSE)='LGE Meters Schedule'!CO$3,'LGE Meters Schedule'!CN58+BK58-$F58,SUM(CN58,BK58)))</f>
        <v>-212543.88128394989</v>
      </c>
      <c r="CP58" s="6">
        <f>IF(CP$3=$BQ$3,$G58+BL58,IF(VLOOKUP($D58,'LGE Retirements'!$A$4:$C$49,3,FALSE)='LGE Meters Schedule'!CP$3,'LGE Meters Schedule'!CO58+BL58-$F58,SUM(CO58,BL58)))</f>
        <v>-212543.88128394989</v>
      </c>
      <c r="CQ58" s="6">
        <f>IF(CQ$3=$BQ$3,$G58+BM58,IF(VLOOKUP($D58,'LGE Retirements'!$A$4:$C$49,3,FALSE)='LGE Meters Schedule'!CQ$3,'LGE Meters Schedule'!CP58+BM58-$F58,SUM(CP58,BM58)))</f>
        <v>-212543.88128394989</v>
      </c>
      <c r="CR58" s="6">
        <f>IF(CR$3=$BQ$3,$G58+BN58,IF(VLOOKUP($D58,'LGE Retirements'!$A$4:$C$49,3,FALSE)='LGE Meters Schedule'!CR$3,'LGE Meters Schedule'!CQ58+BN58-$F58,SUM(CQ58,BN58)))</f>
        <v>-212543.88128394989</v>
      </c>
      <c r="CS58" s="6">
        <f>IF(CS$3=$BQ$3,$G58+BO58,IF(VLOOKUP($D58,'LGE Retirements'!$A$4:$C$49,3,FALSE)='LGE Meters Schedule'!CS$3,'LGE Meters Schedule'!CR58+BO58-$F58,SUM(CR58,BO58)))</f>
        <v>-212543.88128394989</v>
      </c>
      <c r="CT58" s="6">
        <f>IF(CT$3=$BQ$3,$G58,IF(VLOOKUP($D58,'LGE Retirements'!$A$4:$C$49,3,FALSE)='LGE Meters Schedule'!CT$3,'LGE Meters Schedule'!CS58-$F58,SUM(CS58)))</f>
        <v>-212543.88128394989</v>
      </c>
      <c r="CU58" s="6">
        <f>IF(CU$3=$BQ$3,$G58,IF(VLOOKUP($D58,'LGE Retirements'!$A$4:$C$49,3,FALSE)='LGE Meters Schedule'!CU$3,'LGE Meters Schedule'!CT58-$F58,SUM(CT58)))</f>
        <v>-212543.88128394989</v>
      </c>
      <c r="CV58" s="6">
        <f>IF(CV$3=$BQ$3,$G58,IF(VLOOKUP($D58,'LGE Retirements'!$A$4:$C$49,3,FALSE)='LGE Meters Schedule'!CV$3,'LGE Meters Schedule'!CU58-$F58,SUM(CU58)))</f>
        <v>-212543.88128394989</v>
      </c>
      <c r="CW58" s="6">
        <f>IF(CW$3=$BQ$3,$G58,IF(VLOOKUP($D58,'LGE Retirements'!$A$4:$C$49,3,FALSE)='LGE Meters Schedule'!CW$3,'LGE Meters Schedule'!CV58-$F58,SUM(CV58)))</f>
        <v>-212543.88128394989</v>
      </c>
      <c r="CX58" s="6">
        <f>IF(CX$3=$BQ$3,$G58,IF(VLOOKUP($D58,'LGE Retirements'!$A$4:$C$49,3,FALSE)='LGE Meters Schedule'!CX$3,'LGE Meters Schedule'!CW58-$F58,SUM(CW58)))</f>
        <v>-212543.88128394989</v>
      </c>
      <c r="CY58" s="6">
        <f>IF(CY$3=$BQ$3,$G58,IF(VLOOKUP($D58,'LGE Retirements'!$A$4:$C$49,3,FALSE)='LGE Meters Schedule'!CY$3,'LGE Meters Schedule'!CX58-$F58,SUM(CX58)))</f>
        <v>-212543.88128394989</v>
      </c>
      <c r="CZ58" s="6">
        <f>IF(CZ$3=$BQ$3,$G58,IF(VLOOKUP($D58,'LGE Retirements'!$A$4:$C$49,3,FALSE)='LGE Meters Schedule'!CZ$3,'LGE Meters Schedule'!CY58-$F58,SUM(CY58)))</f>
        <v>-212543.88128394989</v>
      </c>
      <c r="DA58" s="6">
        <f>IF(DA$3=$BQ$3,$G58,IF(VLOOKUP($D58,'LGE Retirements'!$A$4:$C$49,3,FALSE)='LGE Meters Schedule'!DA$3,'LGE Meters Schedule'!CZ58-$F58,SUM(CZ58)))</f>
        <v>-212543.88128394989</v>
      </c>
      <c r="DB58" s="6">
        <f>IF(DB$3=$BQ$3,$G58,IF(VLOOKUP($D58,'LGE Retirements'!$A$4:$C$49,3,FALSE)='LGE Meters Schedule'!DB$3,'LGE Meters Schedule'!DA58-$F58,SUM(DA58)))</f>
        <v>-212543.88128394989</v>
      </c>
      <c r="DC58" s="6">
        <f>IF(DC$3=$BQ$3,$G58,IF(VLOOKUP($D58,'LGE Retirements'!$A$4:$C$49,3,FALSE)='LGE Meters Schedule'!DC$3,'LGE Meters Schedule'!DB58-$F58,SUM(DB58)))</f>
        <v>-212543.88128394989</v>
      </c>
      <c r="DD58" s="6">
        <f>IF(DD$3=$BQ$3,$G58,IF(VLOOKUP($D58,'LGE Retirements'!$A$4:$C$49,3,FALSE)='LGE Meters Schedule'!DD$3,'LGE Meters Schedule'!DC58-$F58,SUM(DC58)))</f>
        <v>-212543.88128394989</v>
      </c>
      <c r="DE58" s="6">
        <f>IF(DE$3=$BQ$3,$G58,IF(VLOOKUP($D58,'LGE Retirements'!$A$4:$C$49,3,FALSE)='LGE Meters Schedule'!DE$3,'LGE Meters Schedule'!DD58-$F58,SUM(DD58)))</f>
        <v>-212543.88128394989</v>
      </c>
      <c r="DG58" s="8">
        <f t="shared" si="42"/>
        <v>236978.29293738649</v>
      </c>
      <c r="DH58" s="8">
        <f t="shared" si="43"/>
        <v>235813.58280405315</v>
      </c>
      <c r="DI58" s="8">
        <f t="shared" si="44"/>
        <v>234648.87267071981</v>
      </c>
      <c r="DJ58" s="8">
        <f t="shared" si="45"/>
        <v>233484.16253738647</v>
      </c>
      <c r="DK58" s="8">
        <f t="shared" si="46"/>
        <v>232319.45240405313</v>
      </c>
      <c r="DL58" s="8">
        <f t="shared" si="47"/>
        <v>231154.74227071978</v>
      </c>
      <c r="DM58" s="8">
        <f t="shared" si="48"/>
        <v>229990.03213738644</v>
      </c>
      <c r="DN58" s="8">
        <f t="shared" si="49"/>
        <v>228825.3220040531</v>
      </c>
      <c r="DO58" s="8">
        <f t="shared" si="50"/>
        <v>227660.61187071976</v>
      </c>
      <c r="DP58" s="8">
        <f t="shared" si="51"/>
        <v>226495.90173738642</v>
      </c>
      <c r="DQ58" s="8">
        <f t="shared" si="52"/>
        <v>225331.19160405308</v>
      </c>
      <c r="DR58" s="8">
        <f t="shared" si="53"/>
        <v>224219.25157621803</v>
      </c>
      <c r="DS58" s="8">
        <f t="shared" si="54"/>
        <v>223107.31154838298</v>
      </c>
      <c r="DT58" s="8">
        <f t="shared" si="55"/>
        <v>221995.37152054792</v>
      </c>
      <c r="DU58" s="8">
        <f t="shared" si="56"/>
        <v>220883.43149271287</v>
      </c>
      <c r="DV58" s="8">
        <f t="shared" si="57"/>
        <v>219771.49146487782</v>
      </c>
      <c r="DW58" s="8">
        <f t="shared" si="58"/>
        <v>218659.55143704277</v>
      </c>
      <c r="DX58" s="8">
        <f t="shared" si="59"/>
        <v>217547.61140920772</v>
      </c>
      <c r="DY58" s="8">
        <f t="shared" si="60"/>
        <v>216435.67138137267</v>
      </c>
      <c r="DZ58" s="8">
        <f t="shared" si="61"/>
        <v>215323.73135353759</v>
      </c>
      <c r="EA58" s="8">
        <f t="shared" si="62"/>
        <v>214211.79132570251</v>
      </c>
      <c r="EB58" s="8">
        <f t="shared" si="63"/>
        <v>213099.85129786743</v>
      </c>
      <c r="EC58" s="8">
        <f t="shared" si="64"/>
        <v>212543.88128394989</v>
      </c>
      <c r="ED58" s="8">
        <f t="shared" si="65"/>
        <v>212543.88128394989</v>
      </c>
      <c r="EE58" s="8">
        <f t="shared" si="66"/>
        <v>212543.88128394989</v>
      </c>
      <c r="EF58" s="8">
        <f t="shared" si="67"/>
        <v>212543.88128394989</v>
      </c>
      <c r="EG58" s="8">
        <f t="shared" si="68"/>
        <v>212543.88128394989</v>
      </c>
      <c r="EH58" s="8">
        <f t="shared" si="69"/>
        <v>212543.88128394989</v>
      </c>
      <c r="EI58" s="8">
        <f t="shared" si="70"/>
        <v>212543.88128394989</v>
      </c>
      <c r="EJ58" s="8">
        <f t="shared" si="30"/>
        <v>212543.88128394989</v>
      </c>
      <c r="EK58" s="8">
        <f t="shared" si="31"/>
        <v>212543.88128394989</v>
      </c>
      <c r="EL58" s="8">
        <f t="shared" si="32"/>
        <v>212543.88128394989</v>
      </c>
      <c r="EM58" s="8">
        <f t="shared" si="33"/>
        <v>212543.88128394989</v>
      </c>
      <c r="EN58" s="8">
        <f t="shared" si="34"/>
        <v>212543.88128394989</v>
      </c>
      <c r="EO58" s="8">
        <f t="shared" si="35"/>
        <v>212543.88128394989</v>
      </c>
      <c r="EP58" s="8">
        <f t="shared" si="36"/>
        <v>212543.88128394989</v>
      </c>
      <c r="EQ58" s="8">
        <f t="shared" si="37"/>
        <v>212543.88128394989</v>
      </c>
      <c r="ER58" s="8">
        <f t="shared" si="38"/>
        <v>212543.88128394989</v>
      </c>
      <c r="ES58" s="8">
        <f t="shared" si="39"/>
        <v>212543.88128394989</v>
      </c>
      <c r="ET58" s="8">
        <f t="shared" si="40"/>
        <v>212543.88128394989</v>
      </c>
      <c r="EU58" s="8">
        <f t="shared" si="41"/>
        <v>212543.88128394989</v>
      </c>
    </row>
    <row r="59" spans="1:151" x14ac:dyDescent="0.25">
      <c r="A59" s="4" t="s">
        <v>33</v>
      </c>
      <c r="B59" s="4" t="s">
        <v>2</v>
      </c>
      <c r="C59" s="4" t="s">
        <v>5</v>
      </c>
      <c r="D59" s="7">
        <v>2001</v>
      </c>
      <c r="E59" s="24">
        <f>IFERROR(VLOOKUP(D59,'LGE Retirements'!$A$4:$C$49,3,FALSE),"N/A")</f>
        <v>43252</v>
      </c>
      <c r="F59" s="5">
        <v>315487.11</v>
      </c>
      <c r="G59" s="5">
        <v>158521.9752757292</v>
      </c>
      <c r="H59" s="5"/>
      <c r="I59" s="6">
        <f>IF(I$3=$I$3,F59,IF(VLOOKUP($D59,'LGE Retirements'!$A$4:$C$49,3,FALSE)='LGE Meters Schedule'!I$3,'LGE Meters Schedule'!G59-'LGE Meters Schedule'!$F59,G59))</f>
        <v>315487.11</v>
      </c>
      <c r="J59" s="6">
        <f>IF(J$3=$I$3,G59,IF(VLOOKUP($D59,'LGE Retirements'!$A$4:$C$49,3,FALSE)='LGE Meters Schedule'!J$3,'LGE Meters Schedule'!I59-'LGE Meters Schedule'!$F59,I59))</f>
        <v>315487.11</v>
      </c>
      <c r="K59" s="6">
        <f>IF(K$3=$I$3,I59,IF(VLOOKUP($D59,'LGE Retirements'!$A$4:$C$49,3,FALSE)='LGE Meters Schedule'!K$3,'LGE Meters Schedule'!J59-'LGE Meters Schedule'!$F59,J59))</f>
        <v>315487.11</v>
      </c>
      <c r="L59" s="6">
        <f>IF(L$3=$I$3,J59,IF(VLOOKUP($D59,'LGE Retirements'!$A$4:$C$49,3,FALSE)='LGE Meters Schedule'!L$3,'LGE Meters Schedule'!K59-'LGE Meters Schedule'!$F59,K59))</f>
        <v>315487.11</v>
      </c>
      <c r="M59" s="6">
        <f>IF(M$3=$I$3,K59,IF(VLOOKUP($D59,'LGE Retirements'!$A$4:$C$49,3,FALSE)='LGE Meters Schedule'!M$3,'LGE Meters Schedule'!L59-'LGE Meters Schedule'!$F59,L59))</f>
        <v>315487.11</v>
      </c>
      <c r="N59" s="6">
        <f>IF(N$3=$I$3,L59,IF(VLOOKUP($D59,'LGE Retirements'!$A$4:$C$49,3,FALSE)='LGE Meters Schedule'!N$3,'LGE Meters Schedule'!M59-'LGE Meters Schedule'!$F59,M59))</f>
        <v>315487.11</v>
      </c>
      <c r="O59" s="6">
        <f>IF(O$3=$I$3,M59,IF(VLOOKUP($D59,'LGE Retirements'!$A$4:$C$49,3,FALSE)='LGE Meters Schedule'!O$3,'LGE Meters Schedule'!N59-'LGE Meters Schedule'!$F59,N59))</f>
        <v>315487.11</v>
      </c>
      <c r="P59" s="6">
        <f>IF(P$3=$I$3,N59,IF(VLOOKUP($D59,'LGE Retirements'!$A$4:$C$49,3,FALSE)='LGE Meters Schedule'!P$3,'LGE Meters Schedule'!O59-'LGE Meters Schedule'!$F59,O59))</f>
        <v>315487.11</v>
      </c>
      <c r="Q59" s="6">
        <f>IF(Q$3=$I$3,O59,IF(VLOOKUP($D59,'LGE Retirements'!$A$4:$C$49,3,FALSE)='LGE Meters Schedule'!Q$3,'LGE Meters Schedule'!P59-'LGE Meters Schedule'!$F59,P59))</f>
        <v>315487.11</v>
      </c>
      <c r="R59" s="6">
        <f>IF(R$3=$I$3,P59,IF(VLOOKUP($D59,'LGE Retirements'!$A$4:$C$49,3,FALSE)='LGE Meters Schedule'!R$3,'LGE Meters Schedule'!Q59-'LGE Meters Schedule'!$F59,Q59))</f>
        <v>315487.11</v>
      </c>
      <c r="S59" s="6">
        <f>IF(S$3=$I$3,Q59,IF(VLOOKUP($D59,'LGE Retirements'!$A$4:$C$49,3,FALSE)='LGE Meters Schedule'!S$3,'LGE Meters Schedule'!R59-'LGE Meters Schedule'!$F59,R59))</f>
        <v>315487.11</v>
      </c>
      <c r="T59" s="6">
        <f>IF(T$3=$I$3,R59,IF(VLOOKUP($D59,'LGE Retirements'!$A$4:$C$49,3,FALSE)='LGE Meters Schedule'!T$3,'LGE Meters Schedule'!S59-'LGE Meters Schedule'!$F59,S59))</f>
        <v>315487.11</v>
      </c>
      <c r="U59" s="6">
        <f>IF(U$3=$I$3,S59,IF(VLOOKUP($D59,'LGE Retirements'!$A$4:$C$49,3,FALSE)='LGE Meters Schedule'!U$3,'LGE Meters Schedule'!T59-'LGE Meters Schedule'!$F59,T59))</f>
        <v>315487.11</v>
      </c>
      <c r="V59" s="6">
        <f>IF(V$3=$I$3,T59,IF(VLOOKUP($D59,'LGE Retirements'!$A$4:$C$49,3,FALSE)='LGE Meters Schedule'!V$3,'LGE Meters Schedule'!U59-'LGE Meters Schedule'!$F59,U59))</f>
        <v>315487.11</v>
      </c>
      <c r="W59" s="6">
        <f>IF(W$3=$I$3,U59,IF(VLOOKUP($D59,'LGE Retirements'!$A$4:$C$49,3,FALSE)='LGE Meters Schedule'!W$3,'LGE Meters Schedule'!V59-'LGE Meters Schedule'!$F59,V59))</f>
        <v>315487.11</v>
      </c>
      <c r="X59" s="6">
        <f>IF(X$3=$I$3,V59,IF(VLOOKUP($D59,'LGE Retirements'!$A$4:$C$49,3,FALSE)='LGE Meters Schedule'!X$3,'LGE Meters Schedule'!W59-'LGE Meters Schedule'!$F59,W59))</f>
        <v>315487.11</v>
      </c>
      <c r="Y59" s="6">
        <f>IF(Y$3=$I$3,W59,IF(VLOOKUP($D59,'LGE Retirements'!$A$4:$C$49,3,FALSE)='LGE Meters Schedule'!Y$3,'LGE Meters Schedule'!X59-'LGE Meters Schedule'!$F59,X59))</f>
        <v>315487.11</v>
      </c>
      <c r="Z59" s="6">
        <f>IF(Z$3=$I$3,X59,IF(VLOOKUP($D59,'LGE Retirements'!$A$4:$C$49,3,FALSE)='LGE Meters Schedule'!Z$3,'LGE Meters Schedule'!Y59-'LGE Meters Schedule'!$F59,Y59))</f>
        <v>315487.11</v>
      </c>
      <c r="AA59" s="6">
        <f>IF(AA$3=$I$3,Y59,IF(VLOOKUP($D59,'LGE Retirements'!$A$4:$C$49,3,FALSE)='LGE Meters Schedule'!AA$3,'LGE Meters Schedule'!Z59-'LGE Meters Schedule'!$F59,Z59))</f>
        <v>315487.11</v>
      </c>
      <c r="AB59" s="6">
        <f>IF(AB$3=$I$3,Z59,IF(VLOOKUP($D59,'LGE Retirements'!$A$4:$C$49,3,FALSE)='LGE Meters Schedule'!AB$3,'LGE Meters Schedule'!AA59-'LGE Meters Schedule'!$F59,AA59))</f>
        <v>315487.11</v>
      </c>
      <c r="AC59" s="6">
        <f>IF(AC$3=$I$3,AA59,IF(VLOOKUP($D59,'LGE Retirements'!$A$4:$C$49,3,FALSE)='LGE Meters Schedule'!AC$3,'LGE Meters Schedule'!AB59-'LGE Meters Schedule'!$F59,AB59))</f>
        <v>315487.11</v>
      </c>
      <c r="AD59" s="6">
        <f>IF(AD$3=$I$3,AB59,IF(VLOOKUP($D59,'LGE Retirements'!$A$4:$C$49,3,FALSE)='LGE Meters Schedule'!AD$3,'LGE Meters Schedule'!AC59-'LGE Meters Schedule'!$F59,AC59))</f>
        <v>315487.11</v>
      </c>
      <c r="AE59" s="6">
        <f>IF(AE$3=$I$3,AC59,IF(VLOOKUP($D59,'LGE Retirements'!$A$4:$C$49,3,FALSE)='LGE Meters Schedule'!AE$3,'LGE Meters Schedule'!AD59-'LGE Meters Schedule'!$F59,AD59))</f>
        <v>0</v>
      </c>
      <c r="AF59" s="6">
        <f>IF(AF$3=$I$3,AD59,IF(VLOOKUP($D59,'LGE Retirements'!$A$4:$C$49,3,FALSE)='LGE Meters Schedule'!AF$3,'LGE Meters Schedule'!AE59-'LGE Meters Schedule'!$F59,AE59))</f>
        <v>0</v>
      </c>
      <c r="AG59" s="6">
        <f>IF(AG$3=$I$3,AE59,IF(VLOOKUP($D59,'LGE Retirements'!$A$4:$C$49,3,FALSE)='LGE Meters Schedule'!AG$3,'LGE Meters Schedule'!AF59-'LGE Meters Schedule'!$F59,AF59))</f>
        <v>0</v>
      </c>
      <c r="AH59" s="6">
        <f>IF(AH$3=$I$3,AF59,IF(VLOOKUP($D59,'LGE Retirements'!$A$4:$C$49,3,FALSE)='LGE Meters Schedule'!AH$3,'LGE Meters Schedule'!AG59-'LGE Meters Schedule'!$F59,AG59))</f>
        <v>0</v>
      </c>
      <c r="AI59" s="6">
        <f>IF(AI$3=$I$3,AG59,IF(VLOOKUP($D59,'LGE Retirements'!$A$4:$C$49,3,FALSE)='LGE Meters Schedule'!AI$3,'LGE Meters Schedule'!AH59-'LGE Meters Schedule'!$F59,AH59))</f>
        <v>0</v>
      </c>
      <c r="AJ59" s="6">
        <f>IF(AJ$3=$I$3,AH59,IF(VLOOKUP($D59,'LGE Retirements'!$A$4:$C$49,3,FALSE)='LGE Meters Schedule'!AJ$3,'LGE Meters Schedule'!AI59-'LGE Meters Schedule'!$F59,AI59))</f>
        <v>0</v>
      </c>
      <c r="AK59" s="6">
        <f>IF(AK$3=$I$3,AI59,IF(VLOOKUP($D59,'LGE Retirements'!$A$4:$C$49,3,FALSE)='LGE Meters Schedule'!AK$3,'LGE Meters Schedule'!AJ59-'LGE Meters Schedule'!$F59,AJ59))</f>
        <v>0</v>
      </c>
      <c r="AL59" s="6"/>
      <c r="AM59" s="21">
        <f>IF(AM$3&lt;'Depr. Rate'!$B$1,('Depr. Rate'!$B$3*'LGE Meters Schedule'!I59)/12,IF(I59=0,H59/2*'Depr. Rate'!$C$3/12,('Depr. Rate'!$C$3*'LGE Meters Schedule'!I59)/12))</f>
        <v>767.68530099999998</v>
      </c>
      <c r="AN59" s="21">
        <f>IF(AN$3&lt;'Depr. Rate'!$B$1,('Depr. Rate'!$B$3*'LGE Meters Schedule'!J59)/12,IF(J59=0,I59/2*'Depr. Rate'!$C$3/12,('Depr. Rate'!$C$3*'LGE Meters Schedule'!J59)/12))</f>
        <v>767.68530099999998</v>
      </c>
      <c r="AO59" s="21">
        <f>IF(AO$3&lt;'Depr. Rate'!$B$1,('Depr. Rate'!$B$3*'LGE Meters Schedule'!K59)/12,IF(K59=0,J59/2*'Depr. Rate'!$C$3/12,('Depr. Rate'!$C$3*'LGE Meters Schedule'!K59)/12))</f>
        <v>767.68530099999998</v>
      </c>
      <c r="AP59" s="21">
        <f>IF(AP$3&lt;'Depr. Rate'!$B$1,('Depr. Rate'!$B$3*'LGE Meters Schedule'!L59)/12,IF(L59=0,K59/2*'Depr. Rate'!$C$3/12,('Depr. Rate'!$C$3*'LGE Meters Schedule'!L59)/12))</f>
        <v>767.68530099999998</v>
      </c>
      <c r="AQ59" s="21">
        <f>IF(AQ$3&lt;'Depr. Rate'!$B$1,('Depr. Rate'!$B$3*'LGE Meters Schedule'!M59)/12,IF(M59=0,L59/2*'Depr. Rate'!$C$3/12,('Depr. Rate'!$C$3*'LGE Meters Schedule'!M59)/12))</f>
        <v>767.68530099999998</v>
      </c>
      <c r="AR59" s="21">
        <f>IF(AR$3&lt;'Depr. Rate'!$B$1,('Depr. Rate'!$B$3*'LGE Meters Schedule'!N59)/12,IF(N59=0,M59/2*'Depr. Rate'!$C$3/12,('Depr. Rate'!$C$3*'LGE Meters Schedule'!N59)/12))</f>
        <v>767.68530099999998</v>
      </c>
      <c r="AS59" s="21">
        <f>IF(AS$3&lt;'Depr. Rate'!$B$1,('Depr. Rate'!$B$3*'LGE Meters Schedule'!O59)/12,IF(O59=0,N59/2*'Depr. Rate'!$C$3/12,('Depr. Rate'!$C$3*'LGE Meters Schedule'!O59)/12))</f>
        <v>767.68530099999998</v>
      </c>
      <c r="AT59" s="21">
        <f>IF(AT$3&lt;'Depr. Rate'!$B$1,('Depr. Rate'!$B$3*'LGE Meters Schedule'!P59)/12,IF(P59=0,O59/2*'Depr. Rate'!$C$3/12,('Depr. Rate'!$C$3*'LGE Meters Schedule'!P59)/12))</f>
        <v>767.68530099999998</v>
      </c>
      <c r="AU59" s="21">
        <f>IF(AU$3&lt;'Depr. Rate'!$B$1,('Depr. Rate'!$B$3*'LGE Meters Schedule'!Q59)/12,IF(Q59=0,P59/2*'Depr. Rate'!$C$3/12,('Depr. Rate'!$C$3*'LGE Meters Schedule'!Q59)/12))</f>
        <v>767.68530099999998</v>
      </c>
      <c r="AV59" s="21">
        <f>IF(AV$3&lt;'Depr. Rate'!$B$1,('Depr. Rate'!$B$3*'LGE Meters Schedule'!R59)/12,IF(R59=0,Q59/2*'Depr. Rate'!$C$3/12,('Depr. Rate'!$C$3*'LGE Meters Schedule'!R59)/12))</f>
        <v>767.68530099999998</v>
      </c>
      <c r="AW59" s="21">
        <f>IF(AW$3&lt;'Depr. Rate'!$B$1,('Depr. Rate'!$B$3*'LGE Meters Schedule'!S59)/12,IF(S59=0,R59/2*'Depr. Rate'!$C$3/12,('Depr. Rate'!$C$3*'LGE Meters Schedule'!S59)/12))</f>
        <v>767.68530099999998</v>
      </c>
      <c r="AX59" s="21">
        <f>IF(AX$3&lt;'Depr. Rate'!$B$1,('Depr. Rate'!$B$3*'LGE Meters Schedule'!T59)/12,IF(T59=0,S59/2*'Depr. Rate'!$C$3/12,('Depr. Rate'!$C$3*'LGE Meters Schedule'!T59)/12))</f>
        <v>732.9033984786339</v>
      </c>
      <c r="AY59" s="21">
        <f>IF(AY$3&lt;'Depr. Rate'!$B$1,('Depr. Rate'!$B$3*'LGE Meters Schedule'!U59)/12,IF(U59=0,T59/2*'Depr. Rate'!$C$3/12,('Depr. Rate'!$C$3*'LGE Meters Schedule'!U59)/12))</f>
        <v>732.9033984786339</v>
      </c>
      <c r="AZ59" s="21">
        <f>IF(AZ$3&lt;'Depr. Rate'!$B$1,('Depr. Rate'!$B$3*'LGE Meters Schedule'!V59)/12,IF(V59=0,U59/2*'Depr. Rate'!$C$3/12,('Depr. Rate'!$C$3*'LGE Meters Schedule'!V59)/12))</f>
        <v>732.9033984786339</v>
      </c>
      <c r="BA59" s="21">
        <f>IF(BA$3&lt;'Depr. Rate'!$B$1,('Depr. Rate'!$B$3*'LGE Meters Schedule'!W59)/12,IF(W59=0,V59/2*'Depr. Rate'!$C$3/12,('Depr. Rate'!$C$3*'LGE Meters Schedule'!W59)/12))</f>
        <v>732.9033984786339</v>
      </c>
      <c r="BB59" s="21">
        <f>IF(BB$3&lt;'Depr. Rate'!$B$1,('Depr. Rate'!$B$3*'LGE Meters Schedule'!X59)/12,IF(X59=0,W59/2*'Depr. Rate'!$C$3/12,('Depr. Rate'!$C$3*'LGE Meters Schedule'!X59)/12))</f>
        <v>732.9033984786339</v>
      </c>
      <c r="BC59" s="21">
        <f>IF(BC$3&lt;'Depr. Rate'!$B$1,('Depr. Rate'!$B$3*'LGE Meters Schedule'!Y59)/12,IF(Y59=0,X59/2*'Depr. Rate'!$C$3/12,('Depr. Rate'!$C$3*'LGE Meters Schedule'!Y59)/12))</f>
        <v>732.9033984786339</v>
      </c>
      <c r="BD59" s="21">
        <f>IF(BD$3&lt;'Depr. Rate'!$B$1,('Depr. Rate'!$B$3*'LGE Meters Schedule'!Z59)/12,IF(Z59=0,Y59/2*'Depr. Rate'!$C$3/12,('Depr. Rate'!$C$3*'LGE Meters Schedule'!Z59)/12))</f>
        <v>732.9033984786339</v>
      </c>
      <c r="BE59" s="21">
        <f>IF(BE$3&lt;'Depr. Rate'!$B$1,('Depr. Rate'!$B$3*'LGE Meters Schedule'!AA59)/12,IF(AA59=0,Z59/2*'Depr. Rate'!$C$3/12,('Depr. Rate'!$C$3*'LGE Meters Schedule'!AA59)/12))</f>
        <v>732.9033984786339</v>
      </c>
      <c r="BF59" s="21">
        <f>IF(BF$3&lt;'Depr. Rate'!$B$1,('Depr. Rate'!$B$3*'LGE Meters Schedule'!AB59)/12,IF(AB59=0,AA59/2*'Depr. Rate'!$C$3/12,('Depr. Rate'!$C$3*'LGE Meters Schedule'!AB59)/12))</f>
        <v>732.9033984786339</v>
      </c>
      <c r="BG59" s="21">
        <f>IF(BG$3&lt;'Depr. Rate'!$B$1,('Depr. Rate'!$B$3*'LGE Meters Schedule'!AC59)/12,IF(AC59=0,AB59/2*'Depr. Rate'!$C$3/12,('Depr. Rate'!$C$3*'LGE Meters Schedule'!AC59)/12))</f>
        <v>732.9033984786339</v>
      </c>
      <c r="BH59" s="21">
        <f>IF(BH$3&lt;'Depr. Rate'!$B$1,('Depr. Rate'!$B$3*'LGE Meters Schedule'!AD59)/12,IF(AD59=0,AC59/2*'Depr. Rate'!$C$3/12,('Depr. Rate'!$C$3*'LGE Meters Schedule'!AD59)/12))</f>
        <v>732.9033984786339</v>
      </c>
      <c r="BI59" s="21">
        <f>IF(BI$3&lt;'Depr. Rate'!$B$1,('Depr. Rate'!$B$3*'LGE Meters Schedule'!AE59)/12,IF(AE59=0,AD59/2*'Depr. Rate'!$C$3/12,('Depr. Rate'!$C$3*'LGE Meters Schedule'!AE59)/12))</f>
        <v>366.45169923931695</v>
      </c>
      <c r="BJ59" s="21">
        <f>IF(BJ$3&lt;'Depr. Rate'!$B$1,('Depr. Rate'!$B$3*'LGE Meters Schedule'!AF59)/12,IF(AF59=0,AE59/2*'Depr. Rate'!$C$3/12,('Depr. Rate'!$C$3*'LGE Meters Schedule'!AF59)/12))</f>
        <v>0</v>
      </c>
      <c r="BK59" s="21">
        <f>IF(BK$3&lt;'Depr. Rate'!$B$1,('Depr. Rate'!$B$3*'LGE Meters Schedule'!AG59)/12,IF(AG59=0,AF59/2*'Depr. Rate'!$C$3/12,('Depr. Rate'!$C$3*'LGE Meters Schedule'!AG59)/12))</f>
        <v>0</v>
      </c>
      <c r="BL59" s="21">
        <f>IF(BL$3&lt;'Depr. Rate'!$B$1,('Depr. Rate'!$B$3*'LGE Meters Schedule'!AH59)/12,IF(AH59=0,AG59/2*'Depr. Rate'!$C$3/12,('Depr. Rate'!$C$3*'LGE Meters Schedule'!AH59)/12))</f>
        <v>0</v>
      </c>
      <c r="BM59" s="21">
        <f>IF(BM$3&lt;'Depr. Rate'!$B$1,('Depr. Rate'!$B$3*'LGE Meters Schedule'!AI59)/12,IF(AI59=0,AH59/2*'Depr. Rate'!$C$3/12,('Depr. Rate'!$C$3*'LGE Meters Schedule'!AI59)/12))</f>
        <v>0</v>
      </c>
      <c r="BN59" s="21">
        <f>IF(BN$3&lt;'Depr. Rate'!$B$1,('Depr. Rate'!$B$3*'LGE Meters Schedule'!AJ59)/12,IF(AJ59=0,AI59/2*'Depr. Rate'!$C$3/12,('Depr. Rate'!$C$3*'LGE Meters Schedule'!AJ59)/12))</f>
        <v>0</v>
      </c>
      <c r="BO59" s="21">
        <f>IF(BO$3&lt;'Depr. Rate'!$B$1,('Depr. Rate'!$B$3*'LGE Meters Schedule'!AK59)/12,IF(AK59=0,AJ59/2*'Depr. Rate'!$C$3/12,('Depr. Rate'!$C$3*'LGE Meters Schedule'!AK59)/12))</f>
        <v>0</v>
      </c>
      <c r="BQ59" s="6">
        <f>IF(BQ$3=$BQ$3,$G59+AM59,IF(VLOOKUP($D59,'LGE Retirements'!$A$4:$C$49,3,FALSE)='LGE Meters Schedule'!BQ$3,'LGE Meters Schedule'!BP59+AM59-$F59,SUM(BP59,AM59)))</f>
        <v>159289.66057672919</v>
      </c>
      <c r="BR59" s="6">
        <f>IF(BR$3=$BQ$3,$G59+AN59,IF(VLOOKUP($D59,'LGE Retirements'!$A$4:$C$49,3,FALSE)='LGE Meters Schedule'!BR$3,'LGE Meters Schedule'!BQ59+AN59-$F59,SUM(BQ59,AN59)))</f>
        <v>160057.34587772918</v>
      </c>
      <c r="BS59" s="6">
        <f>IF(BS$3=$BQ$3,$G59+AO59,IF(VLOOKUP($D59,'LGE Retirements'!$A$4:$C$49,3,FALSE)='LGE Meters Schedule'!BS$3,'LGE Meters Schedule'!BR59+AO59-$F59,SUM(BR59,AO59)))</f>
        <v>160825.03117872917</v>
      </c>
      <c r="BT59" s="6">
        <f>IF(BT$3=$BQ$3,$G59+AP59,IF(VLOOKUP($D59,'LGE Retirements'!$A$4:$C$49,3,FALSE)='LGE Meters Schedule'!BT$3,'LGE Meters Schedule'!BS59+AP59-$F59,SUM(BS59,AP59)))</f>
        <v>161592.71647972916</v>
      </c>
      <c r="BU59" s="6">
        <f>IF(BU$3=$BQ$3,$G59+AQ59,IF(VLOOKUP($D59,'LGE Retirements'!$A$4:$C$49,3,FALSE)='LGE Meters Schedule'!BU$3,'LGE Meters Schedule'!BT59+AQ59-$F59,SUM(BT59,AQ59)))</f>
        <v>162360.40178072915</v>
      </c>
      <c r="BV59" s="6">
        <f>IF(BV$3=$BQ$3,$G59+AR59,IF(VLOOKUP($D59,'LGE Retirements'!$A$4:$C$49,3,FALSE)='LGE Meters Schedule'!BV$3,'LGE Meters Schedule'!BU59+AR59-$F59,SUM(BU59,AR59)))</f>
        <v>163128.08708172914</v>
      </c>
      <c r="BW59" s="6">
        <f>IF(BW$3=$BQ$3,$G59+AS59,IF(VLOOKUP($D59,'LGE Retirements'!$A$4:$C$49,3,FALSE)='LGE Meters Schedule'!BW$3,'LGE Meters Schedule'!BV59+AS59-$F59,SUM(BV59,AS59)))</f>
        <v>163895.77238272913</v>
      </c>
      <c r="BX59" s="6">
        <f>IF(BX$3=$BQ$3,$G59+AT59,IF(VLOOKUP($D59,'LGE Retirements'!$A$4:$C$49,3,FALSE)='LGE Meters Schedule'!BX$3,'LGE Meters Schedule'!BW59+AT59-$F59,SUM(BW59,AT59)))</f>
        <v>164663.45768372912</v>
      </c>
      <c r="BY59" s="6">
        <f>IF(BY$3=$BQ$3,$G59+AU59,IF(VLOOKUP($D59,'LGE Retirements'!$A$4:$C$49,3,FALSE)='LGE Meters Schedule'!BY$3,'LGE Meters Schedule'!BX59+AU59-$F59,SUM(BX59,AU59)))</f>
        <v>165431.14298472911</v>
      </c>
      <c r="BZ59" s="6">
        <f>IF(BZ$3=$BQ$3,$G59+AV59,IF(VLOOKUP($D59,'LGE Retirements'!$A$4:$C$49,3,FALSE)='LGE Meters Schedule'!BZ$3,'LGE Meters Schedule'!BY59+AV59-$F59,SUM(BY59,AV59)))</f>
        <v>166198.82828572911</v>
      </c>
      <c r="CA59" s="6">
        <f>IF(CA$3=$BQ$3,$G59+AW59,IF(VLOOKUP($D59,'LGE Retirements'!$A$4:$C$49,3,FALSE)='LGE Meters Schedule'!CA$3,'LGE Meters Schedule'!BZ59+AW59-$F59,SUM(BZ59,AW59)))</f>
        <v>166966.5135867291</v>
      </c>
      <c r="CB59" s="6">
        <f>IF(CB$3=$BQ$3,$G59+AX59,IF(VLOOKUP($D59,'LGE Retirements'!$A$4:$C$49,3,FALSE)='LGE Meters Schedule'!CB$3,'LGE Meters Schedule'!CA59+AX59-$F59,SUM(CA59,AX59)))</f>
        <v>167699.41698520773</v>
      </c>
      <c r="CC59" s="6">
        <f>IF(CC$3=$BQ$3,$G59+AY59,IF(VLOOKUP($D59,'LGE Retirements'!$A$4:$C$49,3,FALSE)='LGE Meters Schedule'!CC$3,'LGE Meters Schedule'!CB59+AY59-$F59,SUM(CB59,AY59)))</f>
        <v>168432.32038368637</v>
      </c>
      <c r="CD59" s="6">
        <f>IF(CD$3=$BQ$3,$G59+AZ59,IF(VLOOKUP($D59,'LGE Retirements'!$A$4:$C$49,3,FALSE)='LGE Meters Schedule'!CD$3,'LGE Meters Schedule'!CC59+AZ59-$F59,SUM(CC59,AZ59)))</f>
        <v>169165.22378216501</v>
      </c>
      <c r="CE59" s="6">
        <f>IF(CE$3=$BQ$3,$G59+BA59,IF(VLOOKUP($D59,'LGE Retirements'!$A$4:$C$49,3,FALSE)='LGE Meters Schedule'!CE$3,'LGE Meters Schedule'!CD59+BA59-$F59,SUM(CD59,BA59)))</f>
        <v>169898.12718064364</v>
      </c>
      <c r="CF59" s="6">
        <f>IF(CF$3=$BQ$3,$G59+BB59,IF(VLOOKUP($D59,'LGE Retirements'!$A$4:$C$49,3,FALSE)='LGE Meters Schedule'!CF$3,'LGE Meters Schedule'!CE59+BB59-$F59,SUM(CE59,BB59)))</f>
        <v>170631.03057912228</v>
      </c>
      <c r="CG59" s="6">
        <f>IF(CG$3=$BQ$3,$G59+BC59,IF(VLOOKUP($D59,'LGE Retirements'!$A$4:$C$49,3,FALSE)='LGE Meters Schedule'!CG$3,'LGE Meters Schedule'!CF59+BC59-$F59,SUM(CF59,BC59)))</f>
        <v>171363.93397760091</v>
      </c>
      <c r="CH59" s="6">
        <f>IF(CH$3=$BQ$3,$G59+BD59,IF(VLOOKUP($D59,'LGE Retirements'!$A$4:$C$49,3,FALSE)='LGE Meters Schedule'!CH$3,'LGE Meters Schedule'!CG59+BD59-$F59,SUM(CG59,BD59)))</f>
        <v>172096.83737607955</v>
      </c>
      <c r="CI59" s="6">
        <f>IF(CI$3=$BQ$3,$G59+BE59,IF(VLOOKUP($D59,'LGE Retirements'!$A$4:$C$49,3,FALSE)='LGE Meters Schedule'!CI$3,'LGE Meters Schedule'!CH59+BE59-$F59,SUM(CH59,BE59)))</f>
        <v>172829.74077455819</v>
      </c>
      <c r="CJ59" s="6">
        <f>IF(CJ$3=$BQ$3,$G59+BF59,IF(VLOOKUP($D59,'LGE Retirements'!$A$4:$C$49,3,FALSE)='LGE Meters Schedule'!CJ$3,'LGE Meters Schedule'!CI59+BF59-$F59,SUM(CI59,BF59)))</f>
        <v>173562.64417303682</v>
      </c>
      <c r="CK59" s="6">
        <f>IF(CK$3=$BQ$3,$G59+BG59,IF(VLOOKUP($D59,'LGE Retirements'!$A$4:$C$49,3,FALSE)='LGE Meters Schedule'!CK$3,'LGE Meters Schedule'!CJ59+BG59-$F59,SUM(CJ59,BG59)))</f>
        <v>174295.54757151546</v>
      </c>
      <c r="CL59" s="6">
        <f>IF(CL$3=$BQ$3,$G59+BH59,IF(VLOOKUP($D59,'LGE Retirements'!$A$4:$C$49,3,FALSE)='LGE Meters Schedule'!CL$3,'LGE Meters Schedule'!CK59+BH59-$F59,SUM(CK59,BH59)))</f>
        <v>175028.4509699941</v>
      </c>
      <c r="CM59" s="6">
        <f>IF(CM$3=$BQ$3,$G59+BI59,IF(VLOOKUP($D59,'LGE Retirements'!$A$4:$C$49,3,FALSE)='LGE Meters Schedule'!CM$3,'LGE Meters Schedule'!CL59+BI59-$F59,SUM(CL59,BI59)))</f>
        <v>-140092.20733076657</v>
      </c>
      <c r="CN59" s="6">
        <f>IF(CN$3=$BQ$3,$G59+BJ59,IF(VLOOKUP($D59,'LGE Retirements'!$A$4:$C$49,3,FALSE)='LGE Meters Schedule'!CN$3,'LGE Meters Schedule'!CM59+BJ59-$F59,SUM(CM59,BJ59)))</f>
        <v>-140092.20733076657</v>
      </c>
      <c r="CO59" s="6">
        <f>IF(CO$3=$BQ$3,$G59+BK59,IF(VLOOKUP($D59,'LGE Retirements'!$A$4:$C$49,3,FALSE)='LGE Meters Schedule'!CO$3,'LGE Meters Schedule'!CN59+BK59-$F59,SUM(CN59,BK59)))</f>
        <v>-140092.20733076657</v>
      </c>
      <c r="CP59" s="6">
        <f>IF(CP$3=$BQ$3,$G59+BL59,IF(VLOOKUP($D59,'LGE Retirements'!$A$4:$C$49,3,FALSE)='LGE Meters Schedule'!CP$3,'LGE Meters Schedule'!CO59+BL59-$F59,SUM(CO59,BL59)))</f>
        <v>-140092.20733076657</v>
      </c>
      <c r="CQ59" s="6">
        <f>IF(CQ$3=$BQ$3,$G59+BM59,IF(VLOOKUP($D59,'LGE Retirements'!$A$4:$C$49,3,FALSE)='LGE Meters Schedule'!CQ$3,'LGE Meters Schedule'!CP59+BM59-$F59,SUM(CP59,BM59)))</f>
        <v>-140092.20733076657</v>
      </c>
      <c r="CR59" s="6">
        <f>IF(CR$3=$BQ$3,$G59+BN59,IF(VLOOKUP($D59,'LGE Retirements'!$A$4:$C$49,3,FALSE)='LGE Meters Schedule'!CR$3,'LGE Meters Schedule'!CQ59+BN59-$F59,SUM(CQ59,BN59)))</f>
        <v>-140092.20733076657</v>
      </c>
      <c r="CS59" s="6">
        <f>IF(CS$3=$BQ$3,$G59+BO59,IF(VLOOKUP($D59,'LGE Retirements'!$A$4:$C$49,3,FALSE)='LGE Meters Schedule'!CS$3,'LGE Meters Schedule'!CR59+BO59-$F59,SUM(CR59,BO59)))</f>
        <v>-140092.20733076657</v>
      </c>
      <c r="CT59" s="6">
        <f>IF(CT$3=$BQ$3,$G59,IF(VLOOKUP($D59,'LGE Retirements'!$A$4:$C$49,3,FALSE)='LGE Meters Schedule'!CT$3,'LGE Meters Schedule'!CS59-$F59,SUM(CS59)))</f>
        <v>-140092.20733076657</v>
      </c>
      <c r="CU59" s="6">
        <f>IF(CU$3=$BQ$3,$G59,IF(VLOOKUP($D59,'LGE Retirements'!$A$4:$C$49,3,FALSE)='LGE Meters Schedule'!CU$3,'LGE Meters Schedule'!CT59-$F59,SUM(CT59)))</f>
        <v>-140092.20733076657</v>
      </c>
      <c r="CV59" s="6">
        <f>IF(CV$3=$BQ$3,$G59,IF(VLOOKUP($D59,'LGE Retirements'!$A$4:$C$49,3,FALSE)='LGE Meters Schedule'!CV$3,'LGE Meters Schedule'!CU59-$F59,SUM(CU59)))</f>
        <v>-140092.20733076657</v>
      </c>
      <c r="CW59" s="6">
        <f>IF(CW$3=$BQ$3,$G59,IF(VLOOKUP($D59,'LGE Retirements'!$A$4:$C$49,3,FALSE)='LGE Meters Schedule'!CW$3,'LGE Meters Schedule'!CV59-$F59,SUM(CV59)))</f>
        <v>-140092.20733076657</v>
      </c>
      <c r="CX59" s="6">
        <f>IF(CX$3=$BQ$3,$G59,IF(VLOOKUP($D59,'LGE Retirements'!$A$4:$C$49,3,FALSE)='LGE Meters Schedule'!CX$3,'LGE Meters Schedule'!CW59-$F59,SUM(CW59)))</f>
        <v>-140092.20733076657</v>
      </c>
      <c r="CY59" s="6">
        <f>IF(CY$3=$BQ$3,$G59,IF(VLOOKUP($D59,'LGE Retirements'!$A$4:$C$49,3,FALSE)='LGE Meters Schedule'!CY$3,'LGE Meters Schedule'!CX59-$F59,SUM(CX59)))</f>
        <v>-140092.20733076657</v>
      </c>
      <c r="CZ59" s="6">
        <f>IF(CZ$3=$BQ$3,$G59,IF(VLOOKUP($D59,'LGE Retirements'!$A$4:$C$49,3,FALSE)='LGE Meters Schedule'!CZ$3,'LGE Meters Schedule'!CY59-$F59,SUM(CY59)))</f>
        <v>-140092.20733076657</v>
      </c>
      <c r="DA59" s="6">
        <f>IF(DA$3=$BQ$3,$G59,IF(VLOOKUP($D59,'LGE Retirements'!$A$4:$C$49,3,FALSE)='LGE Meters Schedule'!DA$3,'LGE Meters Schedule'!CZ59-$F59,SUM(CZ59)))</f>
        <v>-140092.20733076657</v>
      </c>
      <c r="DB59" s="6">
        <f>IF(DB$3=$BQ$3,$G59,IF(VLOOKUP($D59,'LGE Retirements'!$A$4:$C$49,3,FALSE)='LGE Meters Schedule'!DB$3,'LGE Meters Schedule'!DA59-$F59,SUM(DA59)))</f>
        <v>-140092.20733076657</v>
      </c>
      <c r="DC59" s="6">
        <f>IF(DC$3=$BQ$3,$G59,IF(VLOOKUP($D59,'LGE Retirements'!$A$4:$C$49,3,FALSE)='LGE Meters Schedule'!DC$3,'LGE Meters Schedule'!DB59-$F59,SUM(DB59)))</f>
        <v>-140092.20733076657</v>
      </c>
      <c r="DD59" s="6">
        <f>IF(DD$3=$BQ$3,$G59,IF(VLOOKUP($D59,'LGE Retirements'!$A$4:$C$49,3,FALSE)='LGE Meters Schedule'!DD$3,'LGE Meters Schedule'!DC59-$F59,SUM(DC59)))</f>
        <v>-140092.20733076657</v>
      </c>
      <c r="DE59" s="6">
        <f>IF(DE$3=$BQ$3,$G59,IF(VLOOKUP($D59,'LGE Retirements'!$A$4:$C$49,3,FALSE)='LGE Meters Schedule'!DE$3,'LGE Meters Schedule'!DD59-$F59,SUM(DD59)))</f>
        <v>-140092.20733076657</v>
      </c>
      <c r="DG59" s="8">
        <f t="shared" si="42"/>
        <v>156197.44942327079</v>
      </c>
      <c r="DH59" s="8">
        <f t="shared" si="43"/>
        <v>155429.7641222708</v>
      </c>
      <c r="DI59" s="8">
        <f t="shared" si="44"/>
        <v>154662.07882127081</v>
      </c>
      <c r="DJ59" s="8">
        <f t="shared" si="45"/>
        <v>153894.39352027082</v>
      </c>
      <c r="DK59" s="8">
        <f t="shared" si="46"/>
        <v>153126.70821927083</v>
      </c>
      <c r="DL59" s="8">
        <f t="shared" si="47"/>
        <v>152359.02291827084</v>
      </c>
      <c r="DM59" s="8">
        <f t="shared" si="48"/>
        <v>151591.33761727085</v>
      </c>
      <c r="DN59" s="8">
        <f t="shared" si="49"/>
        <v>150823.65231627086</v>
      </c>
      <c r="DO59" s="8">
        <f t="shared" si="50"/>
        <v>150055.96701527087</v>
      </c>
      <c r="DP59" s="8">
        <f t="shared" si="51"/>
        <v>149288.28171427088</v>
      </c>
      <c r="DQ59" s="8">
        <f t="shared" si="52"/>
        <v>148520.59641327089</v>
      </c>
      <c r="DR59" s="8">
        <f t="shared" si="53"/>
        <v>147787.69301479225</v>
      </c>
      <c r="DS59" s="8">
        <f t="shared" si="54"/>
        <v>147054.78961631362</v>
      </c>
      <c r="DT59" s="8">
        <f t="shared" si="55"/>
        <v>146321.88621783498</v>
      </c>
      <c r="DU59" s="8">
        <f t="shared" si="56"/>
        <v>145588.98281935634</v>
      </c>
      <c r="DV59" s="8">
        <f t="shared" si="57"/>
        <v>144856.07942087771</v>
      </c>
      <c r="DW59" s="8">
        <f t="shared" si="58"/>
        <v>144123.17602239907</v>
      </c>
      <c r="DX59" s="8">
        <f t="shared" si="59"/>
        <v>143390.27262392043</v>
      </c>
      <c r="DY59" s="8">
        <f t="shared" si="60"/>
        <v>142657.3692254418</v>
      </c>
      <c r="DZ59" s="8">
        <f t="shared" si="61"/>
        <v>141924.46582696316</v>
      </c>
      <c r="EA59" s="8">
        <f t="shared" si="62"/>
        <v>141191.56242848453</v>
      </c>
      <c r="EB59" s="8">
        <f t="shared" si="63"/>
        <v>140458.65903000589</v>
      </c>
      <c r="EC59" s="8">
        <f t="shared" si="64"/>
        <v>140092.20733076657</v>
      </c>
      <c r="ED59" s="8">
        <f t="shared" si="65"/>
        <v>140092.20733076657</v>
      </c>
      <c r="EE59" s="8">
        <f t="shared" si="66"/>
        <v>140092.20733076657</v>
      </c>
      <c r="EF59" s="8">
        <f t="shared" si="67"/>
        <v>140092.20733076657</v>
      </c>
      <c r="EG59" s="8">
        <f t="shared" si="68"/>
        <v>140092.20733076657</v>
      </c>
      <c r="EH59" s="8">
        <f t="shared" si="69"/>
        <v>140092.20733076657</v>
      </c>
      <c r="EI59" s="8">
        <f t="shared" si="70"/>
        <v>140092.20733076657</v>
      </c>
      <c r="EJ59" s="8">
        <f t="shared" si="30"/>
        <v>140092.20733076657</v>
      </c>
      <c r="EK59" s="8">
        <f t="shared" si="31"/>
        <v>140092.20733076657</v>
      </c>
      <c r="EL59" s="8">
        <f t="shared" si="32"/>
        <v>140092.20733076657</v>
      </c>
      <c r="EM59" s="8">
        <f t="shared" si="33"/>
        <v>140092.20733076657</v>
      </c>
      <c r="EN59" s="8">
        <f t="shared" si="34"/>
        <v>140092.20733076657</v>
      </c>
      <c r="EO59" s="8">
        <f t="shared" si="35"/>
        <v>140092.20733076657</v>
      </c>
      <c r="EP59" s="8">
        <f t="shared" si="36"/>
        <v>140092.20733076657</v>
      </c>
      <c r="EQ59" s="8">
        <f t="shared" si="37"/>
        <v>140092.20733076657</v>
      </c>
      <c r="ER59" s="8">
        <f t="shared" si="38"/>
        <v>140092.20733076657</v>
      </c>
      <c r="ES59" s="8">
        <f t="shared" si="39"/>
        <v>140092.20733076657</v>
      </c>
      <c r="ET59" s="8">
        <f t="shared" si="40"/>
        <v>140092.20733076657</v>
      </c>
      <c r="EU59" s="8">
        <f t="shared" si="41"/>
        <v>140092.20733076657</v>
      </c>
    </row>
    <row r="60" spans="1:151" x14ac:dyDescent="0.25">
      <c r="A60" s="4" t="s">
        <v>33</v>
      </c>
      <c r="B60" s="4" t="s">
        <v>2</v>
      </c>
      <c r="C60" s="4" t="s">
        <v>4</v>
      </c>
      <c r="D60" s="7">
        <v>2002</v>
      </c>
      <c r="E60" s="24">
        <f>IFERROR(VLOOKUP(D60,'LGE Retirements'!$A$4:$C$49,3,FALSE),"N/A")</f>
        <v>43252</v>
      </c>
      <c r="F60" s="5">
        <v>967588.9</v>
      </c>
      <c r="G60" s="5">
        <v>456193.71537849744</v>
      </c>
      <c r="H60" s="5"/>
      <c r="I60" s="6">
        <f>IF(I$3=$I$3,F60,IF(VLOOKUP($D60,'LGE Retirements'!$A$4:$C$49,3,FALSE)='LGE Meters Schedule'!I$3,'LGE Meters Schedule'!G60-'LGE Meters Schedule'!$F60,G60))</f>
        <v>967588.9</v>
      </c>
      <c r="J60" s="6">
        <f>IF(J$3=$I$3,G60,IF(VLOOKUP($D60,'LGE Retirements'!$A$4:$C$49,3,FALSE)='LGE Meters Schedule'!J$3,'LGE Meters Schedule'!I60-'LGE Meters Schedule'!$F60,I60))</f>
        <v>967588.9</v>
      </c>
      <c r="K60" s="6">
        <f>IF(K$3=$I$3,I60,IF(VLOOKUP($D60,'LGE Retirements'!$A$4:$C$49,3,FALSE)='LGE Meters Schedule'!K$3,'LGE Meters Schedule'!J60-'LGE Meters Schedule'!$F60,J60))</f>
        <v>967588.9</v>
      </c>
      <c r="L60" s="6">
        <f>IF(L$3=$I$3,J60,IF(VLOOKUP($D60,'LGE Retirements'!$A$4:$C$49,3,FALSE)='LGE Meters Schedule'!L$3,'LGE Meters Schedule'!K60-'LGE Meters Schedule'!$F60,K60))</f>
        <v>967588.9</v>
      </c>
      <c r="M60" s="6">
        <f>IF(M$3=$I$3,K60,IF(VLOOKUP($D60,'LGE Retirements'!$A$4:$C$49,3,FALSE)='LGE Meters Schedule'!M$3,'LGE Meters Schedule'!L60-'LGE Meters Schedule'!$F60,L60))</f>
        <v>967588.9</v>
      </c>
      <c r="N60" s="6">
        <f>IF(N$3=$I$3,L60,IF(VLOOKUP($D60,'LGE Retirements'!$A$4:$C$49,3,FALSE)='LGE Meters Schedule'!N$3,'LGE Meters Schedule'!M60-'LGE Meters Schedule'!$F60,M60))</f>
        <v>967588.9</v>
      </c>
      <c r="O60" s="6">
        <f>IF(O$3=$I$3,M60,IF(VLOOKUP($D60,'LGE Retirements'!$A$4:$C$49,3,FALSE)='LGE Meters Schedule'!O$3,'LGE Meters Schedule'!N60-'LGE Meters Schedule'!$F60,N60))</f>
        <v>967588.9</v>
      </c>
      <c r="P60" s="6">
        <f>IF(P$3=$I$3,N60,IF(VLOOKUP($D60,'LGE Retirements'!$A$4:$C$49,3,FALSE)='LGE Meters Schedule'!P$3,'LGE Meters Schedule'!O60-'LGE Meters Schedule'!$F60,O60))</f>
        <v>967588.9</v>
      </c>
      <c r="Q60" s="6">
        <f>IF(Q$3=$I$3,O60,IF(VLOOKUP($D60,'LGE Retirements'!$A$4:$C$49,3,FALSE)='LGE Meters Schedule'!Q$3,'LGE Meters Schedule'!P60-'LGE Meters Schedule'!$F60,P60))</f>
        <v>967588.9</v>
      </c>
      <c r="R60" s="6">
        <f>IF(R$3=$I$3,P60,IF(VLOOKUP($D60,'LGE Retirements'!$A$4:$C$49,3,FALSE)='LGE Meters Schedule'!R$3,'LGE Meters Schedule'!Q60-'LGE Meters Schedule'!$F60,Q60))</f>
        <v>967588.9</v>
      </c>
      <c r="S60" s="6">
        <f>IF(S$3=$I$3,Q60,IF(VLOOKUP($D60,'LGE Retirements'!$A$4:$C$49,3,FALSE)='LGE Meters Schedule'!S$3,'LGE Meters Schedule'!R60-'LGE Meters Schedule'!$F60,R60))</f>
        <v>967588.9</v>
      </c>
      <c r="T60" s="6">
        <f>IF(T$3=$I$3,R60,IF(VLOOKUP($D60,'LGE Retirements'!$A$4:$C$49,3,FALSE)='LGE Meters Schedule'!T$3,'LGE Meters Schedule'!S60-'LGE Meters Schedule'!$F60,S60))</f>
        <v>967588.9</v>
      </c>
      <c r="U60" s="6">
        <f>IF(U$3=$I$3,S60,IF(VLOOKUP($D60,'LGE Retirements'!$A$4:$C$49,3,FALSE)='LGE Meters Schedule'!U$3,'LGE Meters Schedule'!T60-'LGE Meters Schedule'!$F60,T60))</f>
        <v>967588.9</v>
      </c>
      <c r="V60" s="6">
        <f>IF(V$3=$I$3,T60,IF(VLOOKUP($D60,'LGE Retirements'!$A$4:$C$49,3,FALSE)='LGE Meters Schedule'!V$3,'LGE Meters Schedule'!U60-'LGE Meters Schedule'!$F60,U60))</f>
        <v>967588.9</v>
      </c>
      <c r="W60" s="6">
        <f>IF(W$3=$I$3,U60,IF(VLOOKUP($D60,'LGE Retirements'!$A$4:$C$49,3,FALSE)='LGE Meters Schedule'!W$3,'LGE Meters Schedule'!V60-'LGE Meters Schedule'!$F60,V60))</f>
        <v>967588.9</v>
      </c>
      <c r="X60" s="6">
        <f>IF(X$3=$I$3,V60,IF(VLOOKUP($D60,'LGE Retirements'!$A$4:$C$49,3,FALSE)='LGE Meters Schedule'!X$3,'LGE Meters Schedule'!W60-'LGE Meters Schedule'!$F60,W60))</f>
        <v>967588.9</v>
      </c>
      <c r="Y60" s="6">
        <f>IF(Y$3=$I$3,W60,IF(VLOOKUP($D60,'LGE Retirements'!$A$4:$C$49,3,FALSE)='LGE Meters Schedule'!Y$3,'LGE Meters Schedule'!X60-'LGE Meters Schedule'!$F60,X60))</f>
        <v>967588.9</v>
      </c>
      <c r="Z60" s="6">
        <f>IF(Z$3=$I$3,X60,IF(VLOOKUP($D60,'LGE Retirements'!$A$4:$C$49,3,FALSE)='LGE Meters Schedule'!Z$3,'LGE Meters Schedule'!Y60-'LGE Meters Schedule'!$F60,Y60))</f>
        <v>967588.9</v>
      </c>
      <c r="AA60" s="6">
        <f>IF(AA$3=$I$3,Y60,IF(VLOOKUP($D60,'LGE Retirements'!$A$4:$C$49,3,FALSE)='LGE Meters Schedule'!AA$3,'LGE Meters Schedule'!Z60-'LGE Meters Schedule'!$F60,Z60))</f>
        <v>967588.9</v>
      </c>
      <c r="AB60" s="6">
        <f>IF(AB$3=$I$3,Z60,IF(VLOOKUP($D60,'LGE Retirements'!$A$4:$C$49,3,FALSE)='LGE Meters Schedule'!AB$3,'LGE Meters Schedule'!AA60-'LGE Meters Schedule'!$F60,AA60))</f>
        <v>967588.9</v>
      </c>
      <c r="AC60" s="6">
        <f>IF(AC$3=$I$3,AA60,IF(VLOOKUP($D60,'LGE Retirements'!$A$4:$C$49,3,FALSE)='LGE Meters Schedule'!AC$3,'LGE Meters Schedule'!AB60-'LGE Meters Schedule'!$F60,AB60))</f>
        <v>967588.9</v>
      </c>
      <c r="AD60" s="6">
        <f>IF(AD$3=$I$3,AB60,IF(VLOOKUP($D60,'LGE Retirements'!$A$4:$C$49,3,FALSE)='LGE Meters Schedule'!AD$3,'LGE Meters Schedule'!AC60-'LGE Meters Schedule'!$F60,AC60))</f>
        <v>967588.9</v>
      </c>
      <c r="AE60" s="6">
        <f>IF(AE$3=$I$3,AC60,IF(VLOOKUP($D60,'LGE Retirements'!$A$4:$C$49,3,FALSE)='LGE Meters Schedule'!AE$3,'LGE Meters Schedule'!AD60-'LGE Meters Schedule'!$F60,AD60))</f>
        <v>0</v>
      </c>
      <c r="AF60" s="6">
        <f>IF(AF$3=$I$3,AD60,IF(VLOOKUP($D60,'LGE Retirements'!$A$4:$C$49,3,FALSE)='LGE Meters Schedule'!AF$3,'LGE Meters Schedule'!AE60-'LGE Meters Schedule'!$F60,AE60))</f>
        <v>0</v>
      </c>
      <c r="AG60" s="6">
        <f>IF(AG$3=$I$3,AE60,IF(VLOOKUP($D60,'LGE Retirements'!$A$4:$C$49,3,FALSE)='LGE Meters Schedule'!AG$3,'LGE Meters Schedule'!AF60-'LGE Meters Schedule'!$F60,AF60))</f>
        <v>0</v>
      </c>
      <c r="AH60" s="6">
        <f>IF(AH$3=$I$3,AF60,IF(VLOOKUP($D60,'LGE Retirements'!$A$4:$C$49,3,FALSE)='LGE Meters Schedule'!AH$3,'LGE Meters Schedule'!AG60-'LGE Meters Schedule'!$F60,AG60))</f>
        <v>0</v>
      </c>
      <c r="AI60" s="6">
        <f>IF(AI$3=$I$3,AG60,IF(VLOOKUP($D60,'LGE Retirements'!$A$4:$C$49,3,FALSE)='LGE Meters Schedule'!AI$3,'LGE Meters Schedule'!AH60-'LGE Meters Schedule'!$F60,AH60))</f>
        <v>0</v>
      </c>
      <c r="AJ60" s="6">
        <f>IF(AJ$3=$I$3,AH60,IF(VLOOKUP($D60,'LGE Retirements'!$A$4:$C$49,3,FALSE)='LGE Meters Schedule'!AJ$3,'LGE Meters Schedule'!AI60-'LGE Meters Schedule'!$F60,AI60))</f>
        <v>0</v>
      </c>
      <c r="AK60" s="6">
        <f>IF(AK$3=$I$3,AI60,IF(VLOOKUP($D60,'LGE Retirements'!$A$4:$C$49,3,FALSE)='LGE Meters Schedule'!AK$3,'LGE Meters Schedule'!AJ60-'LGE Meters Schedule'!$F60,AJ60))</f>
        <v>0</v>
      </c>
      <c r="AL60" s="6"/>
      <c r="AM60" s="21">
        <f>IF(AM$3&lt;'Depr. Rate'!$B$1,('Depr. Rate'!$B$3*'LGE Meters Schedule'!I60)/12,IF(I60=0,H60/2*'Depr. Rate'!$C$3/12,('Depr. Rate'!$C$3*'LGE Meters Schedule'!I60)/12))</f>
        <v>2354.4663233333335</v>
      </c>
      <c r="AN60" s="21">
        <f>IF(AN$3&lt;'Depr. Rate'!$B$1,('Depr. Rate'!$B$3*'LGE Meters Schedule'!J60)/12,IF(J60=0,I60/2*'Depr. Rate'!$C$3/12,('Depr. Rate'!$C$3*'LGE Meters Schedule'!J60)/12))</f>
        <v>2354.4663233333335</v>
      </c>
      <c r="AO60" s="21">
        <f>IF(AO$3&lt;'Depr. Rate'!$B$1,('Depr. Rate'!$B$3*'LGE Meters Schedule'!K60)/12,IF(K60=0,J60/2*'Depr. Rate'!$C$3/12,('Depr. Rate'!$C$3*'LGE Meters Schedule'!K60)/12))</f>
        <v>2354.4663233333335</v>
      </c>
      <c r="AP60" s="21">
        <f>IF(AP$3&lt;'Depr. Rate'!$B$1,('Depr. Rate'!$B$3*'LGE Meters Schedule'!L60)/12,IF(L60=0,K60/2*'Depr. Rate'!$C$3/12,('Depr. Rate'!$C$3*'LGE Meters Schedule'!L60)/12))</f>
        <v>2354.4663233333335</v>
      </c>
      <c r="AQ60" s="21">
        <f>IF(AQ$3&lt;'Depr. Rate'!$B$1,('Depr. Rate'!$B$3*'LGE Meters Schedule'!M60)/12,IF(M60=0,L60/2*'Depr. Rate'!$C$3/12,('Depr. Rate'!$C$3*'LGE Meters Schedule'!M60)/12))</f>
        <v>2354.4663233333335</v>
      </c>
      <c r="AR60" s="21">
        <f>IF(AR$3&lt;'Depr. Rate'!$B$1,('Depr. Rate'!$B$3*'LGE Meters Schedule'!N60)/12,IF(N60=0,M60/2*'Depr. Rate'!$C$3/12,('Depr. Rate'!$C$3*'LGE Meters Schedule'!N60)/12))</f>
        <v>2354.4663233333335</v>
      </c>
      <c r="AS60" s="21">
        <f>IF(AS$3&lt;'Depr. Rate'!$B$1,('Depr. Rate'!$B$3*'LGE Meters Schedule'!O60)/12,IF(O60=0,N60/2*'Depr. Rate'!$C$3/12,('Depr. Rate'!$C$3*'LGE Meters Schedule'!O60)/12))</f>
        <v>2354.4663233333335</v>
      </c>
      <c r="AT60" s="21">
        <f>IF(AT$3&lt;'Depr. Rate'!$B$1,('Depr. Rate'!$B$3*'LGE Meters Schedule'!P60)/12,IF(P60=0,O60/2*'Depr. Rate'!$C$3/12,('Depr. Rate'!$C$3*'LGE Meters Schedule'!P60)/12))</f>
        <v>2354.4663233333335</v>
      </c>
      <c r="AU60" s="21">
        <f>IF(AU$3&lt;'Depr. Rate'!$B$1,('Depr. Rate'!$B$3*'LGE Meters Schedule'!Q60)/12,IF(Q60=0,P60/2*'Depr. Rate'!$C$3/12,('Depr. Rate'!$C$3*'LGE Meters Schedule'!Q60)/12))</f>
        <v>2354.4663233333335</v>
      </c>
      <c r="AV60" s="21">
        <f>IF(AV$3&lt;'Depr. Rate'!$B$1,('Depr. Rate'!$B$3*'LGE Meters Schedule'!R60)/12,IF(R60=0,Q60/2*'Depr. Rate'!$C$3/12,('Depr. Rate'!$C$3*'LGE Meters Schedule'!R60)/12))</f>
        <v>2354.4663233333335</v>
      </c>
      <c r="AW60" s="21">
        <f>IF(AW$3&lt;'Depr. Rate'!$B$1,('Depr. Rate'!$B$3*'LGE Meters Schedule'!S60)/12,IF(S60=0,R60/2*'Depr. Rate'!$C$3/12,('Depr. Rate'!$C$3*'LGE Meters Schedule'!S60)/12))</f>
        <v>2354.4663233333335</v>
      </c>
      <c r="AX60" s="21">
        <f>IF(AX$3&lt;'Depr. Rate'!$B$1,('Depr. Rate'!$B$3*'LGE Meters Schedule'!T60)/12,IF(T60=0,S60/2*'Depr. Rate'!$C$3/12,('Depr. Rate'!$C$3*'LGE Meters Schedule'!T60)/12))</f>
        <v>2247.7913381000039</v>
      </c>
      <c r="AY60" s="21">
        <f>IF(AY$3&lt;'Depr. Rate'!$B$1,('Depr. Rate'!$B$3*'LGE Meters Schedule'!U60)/12,IF(U60=0,T60/2*'Depr. Rate'!$C$3/12,('Depr. Rate'!$C$3*'LGE Meters Schedule'!U60)/12))</f>
        <v>2247.7913381000039</v>
      </c>
      <c r="AZ60" s="21">
        <f>IF(AZ$3&lt;'Depr. Rate'!$B$1,('Depr. Rate'!$B$3*'LGE Meters Schedule'!V60)/12,IF(V60=0,U60/2*'Depr. Rate'!$C$3/12,('Depr. Rate'!$C$3*'LGE Meters Schedule'!V60)/12))</f>
        <v>2247.7913381000039</v>
      </c>
      <c r="BA60" s="21">
        <f>IF(BA$3&lt;'Depr. Rate'!$B$1,('Depr. Rate'!$B$3*'LGE Meters Schedule'!W60)/12,IF(W60=0,V60/2*'Depr. Rate'!$C$3/12,('Depr. Rate'!$C$3*'LGE Meters Schedule'!W60)/12))</f>
        <v>2247.7913381000039</v>
      </c>
      <c r="BB60" s="21">
        <f>IF(BB$3&lt;'Depr. Rate'!$B$1,('Depr. Rate'!$B$3*'LGE Meters Schedule'!X60)/12,IF(X60=0,W60/2*'Depr. Rate'!$C$3/12,('Depr. Rate'!$C$3*'LGE Meters Schedule'!X60)/12))</f>
        <v>2247.7913381000039</v>
      </c>
      <c r="BC60" s="21">
        <f>IF(BC$3&lt;'Depr. Rate'!$B$1,('Depr. Rate'!$B$3*'LGE Meters Schedule'!Y60)/12,IF(Y60=0,X60/2*'Depr. Rate'!$C$3/12,('Depr. Rate'!$C$3*'LGE Meters Schedule'!Y60)/12))</f>
        <v>2247.7913381000039</v>
      </c>
      <c r="BD60" s="21">
        <f>IF(BD$3&lt;'Depr. Rate'!$B$1,('Depr. Rate'!$B$3*'LGE Meters Schedule'!Z60)/12,IF(Z60=0,Y60/2*'Depr. Rate'!$C$3/12,('Depr. Rate'!$C$3*'LGE Meters Schedule'!Z60)/12))</f>
        <v>2247.7913381000039</v>
      </c>
      <c r="BE60" s="21">
        <f>IF(BE$3&lt;'Depr. Rate'!$B$1,('Depr. Rate'!$B$3*'LGE Meters Schedule'!AA60)/12,IF(AA60=0,Z60/2*'Depr. Rate'!$C$3/12,('Depr. Rate'!$C$3*'LGE Meters Schedule'!AA60)/12))</f>
        <v>2247.7913381000039</v>
      </c>
      <c r="BF60" s="21">
        <f>IF(BF$3&lt;'Depr. Rate'!$B$1,('Depr. Rate'!$B$3*'LGE Meters Schedule'!AB60)/12,IF(AB60=0,AA60/2*'Depr. Rate'!$C$3/12,('Depr. Rate'!$C$3*'LGE Meters Schedule'!AB60)/12))</f>
        <v>2247.7913381000039</v>
      </c>
      <c r="BG60" s="21">
        <f>IF(BG$3&lt;'Depr. Rate'!$B$1,('Depr. Rate'!$B$3*'LGE Meters Schedule'!AC60)/12,IF(AC60=0,AB60/2*'Depr. Rate'!$C$3/12,('Depr. Rate'!$C$3*'LGE Meters Schedule'!AC60)/12))</f>
        <v>2247.7913381000039</v>
      </c>
      <c r="BH60" s="21">
        <f>IF(BH$3&lt;'Depr. Rate'!$B$1,('Depr. Rate'!$B$3*'LGE Meters Schedule'!AD60)/12,IF(AD60=0,AC60/2*'Depr. Rate'!$C$3/12,('Depr. Rate'!$C$3*'LGE Meters Schedule'!AD60)/12))</f>
        <v>2247.7913381000039</v>
      </c>
      <c r="BI60" s="21">
        <f>IF(BI$3&lt;'Depr. Rate'!$B$1,('Depr. Rate'!$B$3*'LGE Meters Schedule'!AE60)/12,IF(AE60=0,AD60/2*'Depr. Rate'!$C$3/12,('Depr. Rate'!$C$3*'LGE Meters Schedule'!AE60)/12))</f>
        <v>1123.895669050002</v>
      </c>
      <c r="BJ60" s="21">
        <f>IF(BJ$3&lt;'Depr. Rate'!$B$1,('Depr. Rate'!$B$3*'LGE Meters Schedule'!AF60)/12,IF(AF60=0,AE60/2*'Depr. Rate'!$C$3/12,('Depr. Rate'!$C$3*'LGE Meters Schedule'!AF60)/12))</f>
        <v>0</v>
      </c>
      <c r="BK60" s="21">
        <f>IF(BK$3&lt;'Depr. Rate'!$B$1,('Depr. Rate'!$B$3*'LGE Meters Schedule'!AG60)/12,IF(AG60=0,AF60/2*'Depr. Rate'!$C$3/12,('Depr. Rate'!$C$3*'LGE Meters Schedule'!AG60)/12))</f>
        <v>0</v>
      </c>
      <c r="BL60" s="21">
        <f>IF(BL$3&lt;'Depr. Rate'!$B$1,('Depr. Rate'!$B$3*'LGE Meters Schedule'!AH60)/12,IF(AH60=0,AG60/2*'Depr. Rate'!$C$3/12,('Depr. Rate'!$C$3*'LGE Meters Schedule'!AH60)/12))</f>
        <v>0</v>
      </c>
      <c r="BM60" s="21">
        <f>IF(BM$3&lt;'Depr. Rate'!$B$1,('Depr. Rate'!$B$3*'LGE Meters Schedule'!AI60)/12,IF(AI60=0,AH60/2*'Depr. Rate'!$C$3/12,('Depr. Rate'!$C$3*'LGE Meters Schedule'!AI60)/12))</f>
        <v>0</v>
      </c>
      <c r="BN60" s="21">
        <f>IF(BN$3&lt;'Depr. Rate'!$B$1,('Depr. Rate'!$B$3*'LGE Meters Schedule'!AJ60)/12,IF(AJ60=0,AI60/2*'Depr. Rate'!$C$3/12,('Depr. Rate'!$C$3*'LGE Meters Schedule'!AJ60)/12))</f>
        <v>0</v>
      </c>
      <c r="BO60" s="21">
        <f>IF(BO$3&lt;'Depr. Rate'!$B$1,('Depr. Rate'!$B$3*'LGE Meters Schedule'!AK60)/12,IF(AK60=0,AJ60/2*'Depr. Rate'!$C$3/12,('Depr. Rate'!$C$3*'LGE Meters Schedule'!AK60)/12))</f>
        <v>0</v>
      </c>
      <c r="BQ60" s="6">
        <f>IF(BQ$3=$BQ$3,$G60+AM60,IF(VLOOKUP($D60,'LGE Retirements'!$A$4:$C$49,3,FALSE)='LGE Meters Schedule'!BQ$3,'LGE Meters Schedule'!BP60+AM60-$F60,SUM(BP60,AM60)))</f>
        <v>458548.18170183076</v>
      </c>
      <c r="BR60" s="6">
        <f>IF(BR$3=$BQ$3,$G60+AN60,IF(VLOOKUP($D60,'LGE Retirements'!$A$4:$C$49,3,FALSE)='LGE Meters Schedule'!BR$3,'LGE Meters Schedule'!BQ60+AN60-$F60,SUM(BQ60,AN60)))</f>
        <v>460902.64802516409</v>
      </c>
      <c r="BS60" s="6">
        <f>IF(BS$3=$BQ$3,$G60+AO60,IF(VLOOKUP($D60,'LGE Retirements'!$A$4:$C$49,3,FALSE)='LGE Meters Schedule'!BS$3,'LGE Meters Schedule'!BR60+AO60-$F60,SUM(BR60,AO60)))</f>
        <v>463257.11434849742</v>
      </c>
      <c r="BT60" s="6">
        <f>IF(BT$3=$BQ$3,$G60+AP60,IF(VLOOKUP($D60,'LGE Retirements'!$A$4:$C$49,3,FALSE)='LGE Meters Schedule'!BT$3,'LGE Meters Schedule'!BS60+AP60-$F60,SUM(BS60,AP60)))</f>
        <v>465611.58067183074</v>
      </c>
      <c r="BU60" s="6">
        <f>IF(BU$3=$BQ$3,$G60+AQ60,IF(VLOOKUP($D60,'LGE Retirements'!$A$4:$C$49,3,FALSE)='LGE Meters Schedule'!BU$3,'LGE Meters Schedule'!BT60+AQ60-$F60,SUM(BT60,AQ60)))</f>
        <v>467966.04699516407</v>
      </c>
      <c r="BV60" s="6">
        <f>IF(BV$3=$BQ$3,$G60+AR60,IF(VLOOKUP($D60,'LGE Retirements'!$A$4:$C$49,3,FALSE)='LGE Meters Schedule'!BV$3,'LGE Meters Schedule'!BU60+AR60-$F60,SUM(BU60,AR60)))</f>
        <v>470320.5133184974</v>
      </c>
      <c r="BW60" s="6">
        <f>IF(BW$3=$BQ$3,$G60+AS60,IF(VLOOKUP($D60,'LGE Retirements'!$A$4:$C$49,3,FALSE)='LGE Meters Schedule'!BW$3,'LGE Meters Schedule'!BV60+AS60-$F60,SUM(BV60,AS60)))</f>
        <v>472674.97964183072</v>
      </c>
      <c r="BX60" s="6">
        <f>IF(BX$3=$BQ$3,$G60+AT60,IF(VLOOKUP($D60,'LGE Retirements'!$A$4:$C$49,3,FALSE)='LGE Meters Schedule'!BX$3,'LGE Meters Schedule'!BW60+AT60-$F60,SUM(BW60,AT60)))</f>
        <v>475029.44596516405</v>
      </c>
      <c r="BY60" s="6">
        <f>IF(BY$3=$BQ$3,$G60+AU60,IF(VLOOKUP($D60,'LGE Retirements'!$A$4:$C$49,3,FALSE)='LGE Meters Schedule'!BY$3,'LGE Meters Schedule'!BX60+AU60-$F60,SUM(BX60,AU60)))</f>
        <v>477383.91228849738</v>
      </c>
      <c r="BZ60" s="6">
        <f>IF(BZ$3=$BQ$3,$G60+AV60,IF(VLOOKUP($D60,'LGE Retirements'!$A$4:$C$49,3,FALSE)='LGE Meters Schedule'!BZ$3,'LGE Meters Schedule'!BY60+AV60-$F60,SUM(BY60,AV60)))</f>
        <v>479738.3786118307</v>
      </c>
      <c r="CA60" s="6">
        <f>IF(CA$3=$BQ$3,$G60+AW60,IF(VLOOKUP($D60,'LGE Retirements'!$A$4:$C$49,3,FALSE)='LGE Meters Schedule'!CA$3,'LGE Meters Schedule'!BZ60+AW60-$F60,SUM(BZ60,AW60)))</f>
        <v>482092.84493516403</v>
      </c>
      <c r="CB60" s="6">
        <f>IF(CB$3=$BQ$3,$G60+AX60,IF(VLOOKUP($D60,'LGE Retirements'!$A$4:$C$49,3,FALSE)='LGE Meters Schedule'!CB$3,'LGE Meters Schedule'!CA60+AX60-$F60,SUM(CA60,AX60)))</f>
        <v>484340.63627326401</v>
      </c>
      <c r="CC60" s="6">
        <f>IF(CC$3=$BQ$3,$G60+AY60,IF(VLOOKUP($D60,'LGE Retirements'!$A$4:$C$49,3,FALSE)='LGE Meters Schedule'!CC$3,'LGE Meters Schedule'!CB60+AY60-$F60,SUM(CB60,AY60)))</f>
        <v>486588.42761136399</v>
      </c>
      <c r="CD60" s="6">
        <f>IF(CD$3=$BQ$3,$G60+AZ60,IF(VLOOKUP($D60,'LGE Retirements'!$A$4:$C$49,3,FALSE)='LGE Meters Schedule'!CD$3,'LGE Meters Schedule'!CC60+AZ60-$F60,SUM(CC60,AZ60)))</f>
        <v>488836.21894946398</v>
      </c>
      <c r="CE60" s="6">
        <f>IF(CE$3=$BQ$3,$G60+BA60,IF(VLOOKUP($D60,'LGE Retirements'!$A$4:$C$49,3,FALSE)='LGE Meters Schedule'!CE$3,'LGE Meters Schedule'!CD60+BA60-$F60,SUM(CD60,BA60)))</f>
        <v>491084.01028756396</v>
      </c>
      <c r="CF60" s="6">
        <f>IF(CF$3=$BQ$3,$G60+BB60,IF(VLOOKUP($D60,'LGE Retirements'!$A$4:$C$49,3,FALSE)='LGE Meters Schedule'!CF$3,'LGE Meters Schedule'!CE60+BB60-$F60,SUM(CE60,BB60)))</f>
        <v>493331.80162566394</v>
      </c>
      <c r="CG60" s="6">
        <f>IF(CG$3=$BQ$3,$G60+BC60,IF(VLOOKUP($D60,'LGE Retirements'!$A$4:$C$49,3,FALSE)='LGE Meters Schedule'!CG$3,'LGE Meters Schedule'!CF60+BC60-$F60,SUM(CF60,BC60)))</f>
        <v>495579.59296376392</v>
      </c>
      <c r="CH60" s="6">
        <f>IF(CH$3=$BQ$3,$G60+BD60,IF(VLOOKUP($D60,'LGE Retirements'!$A$4:$C$49,3,FALSE)='LGE Meters Schedule'!CH$3,'LGE Meters Schedule'!CG60+BD60-$F60,SUM(CG60,BD60)))</f>
        <v>497827.3843018639</v>
      </c>
      <c r="CI60" s="6">
        <f>IF(CI$3=$BQ$3,$G60+BE60,IF(VLOOKUP($D60,'LGE Retirements'!$A$4:$C$49,3,FALSE)='LGE Meters Schedule'!CI$3,'LGE Meters Schedule'!CH60+BE60-$F60,SUM(CH60,BE60)))</f>
        <v>500075.17563996388</v>
      </c>
      <c r="CJ60" s="6">
        <f>IF(CJ$3=$BQ$3,$G60+BF60,IF(VLOOKUP($D60,'LGE Retirements'!$A$4:$C$49,3,FALSE)='LGE Meters Schedule'!CJ$3,'LGE Meters Schedule'!CI60+BF60-$F60,SUM(CI60,BF60)))</f>
        <v>502322.96697806387</v>
      </c>
      <c r="CK60" s="6">
        <f>IF(CK$3=$BQ$3,$G60+BG60,IF(VLOOKUP($D60,'LGE Retirements'!$A$4:$C$49,3,FALSE)='LGE Meters Schedule'!CK$3,'LGE Meters Schedule'!CJ60+BG60-$F60,SUM(CJ60,BG60)))</f>
        <v>504570.75831616385</v>
      </c>
      <c r="CL60" s="6">
        <f>IF(CL$3=$BQ$3,$G60+BH60,IF(VLOOKUP($D60,'LGE Retirements'!$A$4:$C$49,3,FALSE)='LGE Meters Schedule'!CL$3,'LGE Meters Schedule'!CK60+BH60-$F60,SUM(CK60,BH60)))</f>
        <v>506818.54965426383</v>
      </c>
      <c r="CM60" s="6">
        <f>IF(CM$3=$BQ$3,$G60+BI60,IF(VLOOKUP($D60,'LGE Retirements'!$A$4:$C$49,3,FALSE)='LGE Meters Schedule'!CM$3,'LGE Meters Schedule'!CL60+BI60-$F60,SUM(CL60,BI60)))</f>
        <v>-459646.4546766862</v>
      </c>
      <c r="CN60" s="6">
        <f>IF(CN$3=$BQ$3,$G60+BJ60,IF(VLOOKUP($D60,'LGE Retirements'!$A$4:$C$49,3,FALSE)='LGE Meters Schedule'!CN$3,'LGE Meters Schedule'!CM60+BJ60-$F60,SUM(CM60,BJ60)))</f>
        <v>-459646.4546766862</v>
      </c>
      <c r="CO60" s="6">
        <f>IF(CO$3=$BQ$3,$G60+BK60,IF(VLOOKUP($D60,'LGE Retirements'!$A$4:$C$49,3,FALSE)='LGE Meters Schedule'!CO$3,'LGE Meters Schedule'!CN60+BK60-$F60,SUM(CN60,BK60)))</f>
        <v>-459646.4546766862</v>
      </c>
      <c r="CP60" s="6">
        <f>IF(CP$3=$BQ$3,$G60+BL60,IF(VLOOKUP($D60,'LGE Retirements'!$A$4:$C$49,3,FALSE)='LGE Meters Schedule'!CP$3,'LGE Meters Schedule'!CO60+BL60-$F60,SUM(CO60,BL60)))</f>
        <v>-459646.4546766862</v>
      </c>
      <c r="CQ60" s="6">
        <f>IF(CQ$3=$BQ$3,$G60+BM60,IF(VLOOKUP($D60,'LGE Retirements'!$A$4:$C$49,3,FALSE)='LGE Meters Schedule'!CQ$3,'LGE Meters Schedule'!CP60+BM60-$F60,SUM(CP60,BM60)))</f>
        <v>-459646.4546766862</v>
      </c>
      <c r="CR60" s="6">
        <f>IF(CR$3=$BQ$3,$G60+BN60,IF(VLOOKUP($D60,'LGE Retirements'!$A$4:$C$49,3,FALSE)='LGE Meters Schedule'!CR$3,'LGE Meters Schedule'!CQ60+BN60-$F60,SUM(CQ60,BN60)))</f>
        <v>-459646.4546766862</v>
      </c>
      <c r="CS60" s="6">
        <f>IF(CS$3=$BQ$3,$G60+BO60,IF(VLOOKUP($D60,'LGE Retirements'!$A$4:$C$49,3,FALSE)='LGE Meters Schedule'!CS$3,'LGE Meters Schedule'!CR60+BO60-$F60,SUM(CR60,BO60)))</f>
        <v>-459646.4546766862</v>
      </c>
      <c r="CT60" s="6">
        <f>IF(CT$3=$BQ$3,$G60,IF(VLOOKUP($D60,'LGE Retirements'!$A$4:$C$49,3,FALSE)='LGE Meters Schedule'!CT$3,'LGE Meters Schedule'!CS60-$F60,SUM(CS60)))</f>
        <v>-459646.4546766862</v>
      </c>
      <c r="CU60" s="6">
        <f>IF(CU$3=$BQ$3,$G60,IF(VLOOKUP($D60,'LGE Retirements'!$A$4:$C$49,3,FALSE)='LGE Meters Schedule'!CU$3,'LGE Meters Schedule'!CT60-$F60,SUM(CT60)))</f>
        <v>-459646.4546766862</v>
      </c>
      <c r="CV60" s="6">
        <f>IF(CV$3=$BQ$3,$G60,IF(VLOOKUP($D60,'LGE Retirements'!$A$4:$C$49,3,FALSE)='LGE Meters Schedule'!CV$3,'LGE Meters Schedule'!CU60-$F60,SUM(CU60)))</f>
        <v>-459646.4546766862</v>
      </c>
      <c r="CW60" s="6">
        <f>IF(CW$3=$BQ$3,$G60,IF(VLOOKUP($D60,'LGE Retirements'!$A$4:$C$49,3,FALSE)='LGE Meters Schedule'!CW$3,'LGE Meters Schedule'!CV60-$F60,SUM(CV60)))</f>
        <v>-459646.4546766862</v>
      </c>
      <c r="CX60" s="6">
        <f>IF(CX$3=$BQ$3,$G60,IF(VLOOKUP($D60,'LGE Retirements'!$A$4:$C$49,3,FALSE)='LGE Meters Schedule'!CX$3,'LGE Meters Schedule'!CW60-$F60,SUM(CW60)))</f>
        <v>-459646.4546766862</v>
      </c>
      <c r="CY60" s="6">
        <f>IF(CY$3=$BQ$3,$G60,IF(VLOOKUP($D60,'LGE Retirements'!$A$4:$C$49,3,FALSE)='LGE Meters Schedule'!CY$3,'LGE Meters Schedule'!CX60-$F60,SUM(CX60)))</f>
        <v>-459646.4546766862</v>
      </c>
      <c r="CZ60" s="6">
        <f>IF(CZ$3=$BQ$3,$G60,IF(VLOOKUP($D60,'LGE Retirements'!$A$4:$C$49,3,FALSE)='LGE Meters Schedule'!CZ$3,'LGE Meters Schedule'!CY60-$F60,SUM(CY60)))</f>
        <v>-459646.4546766862</v>
      </c>
      <c r="DA60" s="6">
        <f>IF(DA$3=$BQ$3,$G60,IF(VLOOKUP($D60,'LGE Retirements'!$A$4:$C$49,3,FALSE)='LGE Meters Schedule'!DA$3,'LGE Meters Schedule'!CZ60-$F60,SUM(CZ60)))</f>
        <v>-459646.4546766862</v>
      </c>
      <c r="DB60" s="6">
        <f>IF(DB$3=$BQ$3,$G60,IF(VLOOKUP($D60,'LGE Retirements'!$A$4:$C$49,3,FALSE)='LGE Meters Schedule'!DB$3,'LGE Meters Schedule'!DA60-$F60,SUM(DA60)))</f>
        <v>-459646.4546766862</v>
      </c>
      <c r="DC60" s="6">
        <f>IF(DC$3=$BQ$3,$G60,IF(VLOOKUP($D60,'LGE Retirements'!$A$4:$C$49,3,FALSE)='LGE Meters Schedule'!DC$3,'LGE Meters Schedule'!DB60-$F60,SUM(DB60)))</f>
        <v>-459646.4546766862</v>
      </c>
      <c r="DD60" s="6">
        <f>IF(DD$3=$BQ$3,$G60,IF(VLOOKUP($D60,'LGE Retirements'!$A$4:$C$49,3,FALSE)='LGE Meters Schedule'!DD$3,'LGE Meters Schedule'!DC60-$F60,SUM(DC60)))</f>
        <v>-459646.4546766862</v>
      </c>
      <c r="DE60" s="6">
        <f>IF(DE$3=$BQ$3,$G60,IF(VLOOKUP($D60,'LGE Retirements'!$A$4:$C$49,3,FALSE)='LGE Meters Schedule'!DE$3,'LGE Meters Schedule'!DD60-$F60,SUM(DD60)))</f>
        <v>-459646.4546766862</v>
      </c>
      <c r="DG60" s="8">
        <f t="shared" si="42"/>
        <v>509040.71829816926</v>
      </c>
      <c r="DH60" s="8">
        <f t="shared" si="43"/>
        <v>506686.25197483593</v>
      </c>
      <c r="DI60" s="8">
        <f t="shared" si="44"/>
        <v>504331.78565150261</v>
      </c>
      <c r="DJ60" s="8">
        <f t="shared" si="45"/>
        <v>501977.31932816928</v>
      </c>
      <c r="DK60" s="8">
        <f t="shared" si="46"/>
        <v>499622.85300483595</v>
      </c>
      <c r="DL60" s="8">
        <f t="shared" si="47"/>
        <v>497268.38668150263</v>
      </c>
      <c r="DM60" s="8">
        <f t="shared" si="48"/>
        <v>494913.9203581693</v>
      </c>
      <c r="DN60" s="8">
        <f t="shared" si="49"/>
        <v>492559.45403483597</v>
      </c>
      <c r="DO60" s="8">
        <f t="shared" si="50"/>
        <v>490204.98771150265</v>
      </c>
      <c r="DP60" s="8">
        <f t="shared" si="51"/>
        <v>487850.52138816932</v>
      </c>
      <c r="DQ60" s="8">
        <f t="shared" si="52"/>
        <v>485496.05506483599</v>
      </c>
      <c r="DR60" s="8">
        <f t="shared" si="53"/>
        <v>483248.26372673601</v>
      </c>
      <c r="DS60" s="8">
        <f t="shared" si="54"/>
        <v>481000.47238863603</v>
      </c>
      <c r="DT60" s="8">
        <f t="shared" si="55"/>
        <v>478752.68105053605</v>
      </c>
      <c r="DU60" s="8">
        <f t="shared" si="56"/>
        <v>476504.88971243607</v>
      </c>
      <c r="DV60" s="8">
        <f t="shared" si="57"/>
        <v>474257.09837433608</v>
      </c>
      <c r="DW60" s="8">
        <f t="shared" si="58"/>
        <v>472009.3070362361</v>
      </c>
      <c r="DX60" s="8">
        <f t="shared" si="59"/>
        <v>469761.51569813612</v>
      </c>
      <c r="DY60" s="8">
        <f t="shared" si="60"/>
        <v>467513.72436003614</v>
      </c>
      <c r="DZ60" s="8">
        <f t="shared" si="61"/>
        <v>465265.93302193616</v>
      </c>
      <c r="EA60" s="8">
        <f t="shared" si="62"/>
        <v>463018.14168383618</v>
      </c>
      <c r="EB60" s="8">
        <f t="shared" si="63"/>
        <v>460770.35034573619</v>
      </c>
      <c r="EC60" s="8">
        <f t="shared" si="64"/>
        <v>459646.4546766862</v>
      </c>
      <c r="ED60" s="8">
        <f t="shared" si="65"/>
        <v>459646.4546766862</v>
      </c>
      <c r="EE60" s="8">
        <f t="shared" si="66"/>
        <v>459646.4546766862</v>
      </c>
      <c r="EF60" s="8">
        <f t="shared" si="67"/>
        <v>459646.4546766862</v>
      </c>
      <c r="EG60" s="8">
        <f t="shared" si="68"/>
        <v>459646.4546766862</v>
      </c>
      <c r="EH60" s="8">
        <f t="shared" si="69"/>
        <v>459646.4546766862</v>
      </c>
      <c r="EI60" s="8">
        <f t="shared" si="70"/>
        <v>459646.4546766862</v>
      </c>
      <c r="EJ60" s="8">
        <f t="shared" si="30"/>
        <v>459646.4546766862</v>
      </c>
      <c r="EK60" s="8">
        <f t="shared" si="31"/>
        <v>459646.4546766862</v>
      </c>
      <c r="EL60" s="8">
        <f t="shared" si="32"/>
        <v>459646.4546766862</v>
      </c>
      <c r="EM60" s="8">
        <f t="shared" si="33"/>
        <v>459646.4546766862</v>
      </c>
      <c r="EN60" s="8">
        <f t="shared" si="34"/>
        <v>459646.4546766862</v>
      </c>
      <c r="EO60" s="8">
        <f t="shared" si="35"/>
        <v>459646.4546766862</v>
      </c>
      <c r="EP60" s="8">
        <f t="shared" si="36"/>
        <v>459646.4546766862</v>
      </c>
      <c r="EQ60" s="8">
        <f t="shared" si="37"/>
        <v>459646.4546766862</v>
      </c>
      <c r="ER60" s="8">
        <f t="shared" si="38"/>
        <v>459646.4546766862</v>
      </c>
      <c r="ES60" s="8">
        <f t="shared" si="39"/>
        <v>459646.4546766862</v>
      </c>
      <c r="ET60" s="8">
        <f t="shared" si="40"/>
        <v>459646.4546766862</v>
      </c>
      <c r="EU60" s="8">
        <f t="shared" si="41"/>
        <v>459646.4546766862</v>
      </c>
    </row>
    <row r="61" spans="1:151" x14ac:dyDescent="0.25">
      <c r="A61" s="4" t="s">
        <v>33</v>
      </c>
      <c r="B61" s="4" t="s">
        <v>2</v>
      </c>
      <c r="C61" s="4" t="s">
        <v>5</v>
      </c>
      <c r="D61" s="7">
        <v>2002</v>
      </c>
      <c r="E61" s="24">
        <f>IFERROR(VLOOKUP(D61,'LGE Retirements'!$A$4:$C$49,3,FALSE),"N/A")</f>
        <v>43252</v>
      </c>
      <c r="F61" s="5">
        <v>444599.44</v>
      </c>
      <c r="G61" s="5">
        <v>209617.40093215121</v>
      </c>
      <c r="H61" s="5"/>
      <c r="I61" s="6">
        <f>IF(I$3=$I$3,F61,IF(VLOOKUP($D61,'LGE Retirements'!$A$4:$C$49,3,FALSE)='LGE Meters Schedule'!I$3,'LGE Meters Schedule'!G61-'LGE Meters Schedule'!$F61,G61))</f>
        <v>444599.44</v>
      </c>
      <c r="J61" s="6">
        <f>IF(J$3=$I$3,G61,IF(VLOOKUP($D61,'LGE Retirements'!$A$4:$C$49,3,FALSE)='LGE Meters Schedule'!J$3,'LGE Meters Schedule'!I61-'LGE Meters Schedule'!$F61,I61))</f>
        <v>444599.44</v>
      </c>
      <c r="K61" s="6">
        <f>IF(K$3=$I$3,I61,IF(VLOOKUP($D61,'LGE Retirements'!$A$4:$C$49,3,FALSE)='LGE Meters Schedule'!K$3,'LGE Meters Schedule'!J61-'LGE Meters Schedule'!$F61,J61))</f>
        <v>444599.44</v>
      </c>
      <c r="L61" s="6">
        <f>IF(L$3=$I$3,J61,IF(VLOOKUP($D61,'LGE Retirements'!$A$4:$C$49,3,FALSE)='LGE Meters Schedule'!L$3,'LGE Meters Schedule'!K61-'LGE Meters Schedule'!$F61,K61))</f>
        <v>444599.44</v>
      </c>
      <c r="M61" s="6">
        <f>IF(M$3=$I$3,K61,IF(VLOOKUP($D61,'LGE Retirements'!$A$4:$C$49,3,FALSE)='LGE Meters Schedule'!M$3,'LGE Meters Schedule'!L61-'LGE Meters Schedule'!$F61,L61))</f>
        <v>444599.44</v>
      </c>
      <c r="N61" s="6">
        <f>IF(N$3=$I$3,L61,IF(VLOOKUP($D61,'LGE Retirements'!$A$4:$C$49,3,FALSE)='LGE Meters Schedule'!N$3,'LGE Meters Schedule'!M61-'LGE Meters Schedule'!$F61,M61))</f>
        <v>444599.44</v>
      </c>
      <c r="O61" s="6">
        <f>IF(O$3=$I$3,M61,IF(VLOOKUP($D61,'LGE Retirements'!$A$4:$C$49,3,FALSE)='LGE Meters Schedule'!O$3,'LGE Meters Schedule'!N61-'LGE Meters Schedule'!$F61,N61))</f>
        <v>444599.44</v>
      </c>
      <c r="P61" s="6">
        <f>IF(P$3=$I$3,N61,IF(VLOOKUP($D61,'LGE Retirements'!$A$4:$C$49,3,FALSE)='LGE Meters Schedule'!P$3,'LGE Meters Schedule'!O61-'LGE Meters Schedule'!$F61,O61))</f>
        <v>444599.44</v>
      </c>
      <c r="Q61" s="6">
        <f>IF(Q$3=$I$3,O61,IF(VLOOKUP($D61,'LGE Retirements'!$A$4:$C$49,3,FALSE)='LGE Meters Schedule'!Q$3,'LGE Meters Schedule'!P61-'LGE Meters Schedule'!$F61,P61))</f>
        <v>444599.44</v>
      </c>
      <c r="R61" s="6">
        <f>IF(R$3=$I$3,P61,IF(VLOOKUP($D61,'LGE Retirements'!$A$4:$C$49,3,FALSE)='LGE Meters Schedule'!R$3,'LGE Meters Schedule'!Q61-'LGE Meters Schedule'!$F61,Q61))</f>
        <v>444599.44</v>
      </c>
      <c r="S61" s="6">
        <f>IF(S$3=$I$3,Q61,IF(VLOOKUP($D61,'LGE Retirements'!$A$4:$C$49,3,FALSE)='LGE Meters Schedule'!S$3,'LGE Meters Schedule'!R61-'LGE Meters Schedule'!$F61,R61))</f>
        <v>444599.44</v>
      </c>
      <c r="T61" s="6">
        <f>IF(T$3=$I$3,R61,IF(VLOOKUP($D61,'LGE Retirements'!$A$4:$C$49,3,FALSE)='LGE Meters Schedule'!T$3,'LGE Meters Schedule'!S61-'LGE Meters Schedule'!$F61,S61))</f>
        <v>444599.44</v>
      </c>
      <c r="U61" s="6">
        <f>IF(U$3=$I$3,S61,IF(VLOOKUP($D61,'LGE Retirements'!$A$4:$C$49,3,FALSE)='LGE Meters Schedule'!U$3,'LGE Meters Schedule'!T61-'LGE Meters Schedule'!$F61,T61))</f>
        <v>444599.44</v>
      </c>
      <c r="V61" s="6">
        <f>IF(V$3=$I$3,T61,IF(VLOOKUP($D61,'LGE Retirements'!$A$4:$C$49,3,FALSE)='LGE Meters Schedule'!V$3,'LGE Meters Schedule'!U61-'LGE Meters Schedule'!$F61,U61))</f>
        <v>444599.44</v>
      </c>
      <c r="W61" s="6">
        <f>IF(W$3=$I$3,U61,IF(VLOOKUP($D61,'LGE Retirements'!$A$4:$C$49,3,FALSE)='LGE Meters Schedule'!W$3,'LGE Meters Schedule'!V61-'LGE Meters Schedule'!$F61,V61))</f>
        <v>444599.44</v>
      </c>
      <c r="X61" s="6">
        <f>IF(X$3=$I$3,V61,IF(VLOOKUP($D61,'LGE Retirements'!$A$4:$C$49,3,FALSE)='LGE Meters Schedule'!X$3,'LGE Meters Schedule'!W61-'LGE Meters Schedule'!$F61,W61))</f>
        <v>444599.44</v>
      </c>
      <c r="Y61" s="6">
        <f>IF(Y$3=$I$3,W61,IF(VLOOKUP($D61,'LGE Retirements'!$A$4:$C$49,3,FALSE)='LGE Meters Schedule'!Y$3,'LGE Meters Schedule'!X61-'LGE Meters Schedule'!$F61,X61))</f>
        <v>444599.44</v>
      </c>
      <c r="Z61" s="6">
        <f>IF(Z$3=$I$3,X61,IF(VLOOKUP($D61,'LGE Retirements'!$A$4:$C$49,3,FALSE)='LGE Meters Schedule'!Z$3,'LGE Meters Schedule'!Y61-'LGE Meters Schedule'!$F61,Y61))</f>
        <v>444599.44</v>
      </c>
      <c r="AA61" s="6">
        <f>IF(AA$3=$I$3,Y61,IF(VLOOKUP($D61,'LGE Retirements'!$A$4:$C$49,3,FALSE)='LGE Meters Schedule'!AA$3,'LGE Meters Schedule'!Z61-'LGE Meters Schedule'!$F61,Z61))</f>
        <v>444599.44</v>
      </c>
      <c r="AB61" s="6">
        <f>IF(AB$3=$I$3,Z61,IF(VLOOKUP($D61,'LGE Retirements'!$A$4:$C$49,3,FALSE)='LGE Meters Schedule'!AB$3,'LGE Meters Schedule'!AA61-'LGE Meters Schedule'!$F61,AA61))</f>
        <v>444599.44</v>
      </c>
      <c r="AC61" s="6">
        <f>IF(AC$3=$I$3,AA61,IF(VLOOKUP($D61,'LGE Retirements'!$A$4:$C$49,3,FALSE)='LGE Meters Schedule'!AC$3,'LGE Meters Schedule'!AB61-'LGE Meters Schedule'!$F61,AB61))</f>
        <v>444599.44</v>
      </c>
      <c r="AD61" s="6">
        <f>IF(AD$3=$I$3,AB61,IF(VLOOKUP($D61,'LGE Retirements'!$A$4:$C$49,3,FALSE)='LGE Meters Schedule'!AD$3,'LGE Meters Schedule'!AC61-'LGE Meters Schedule'!$F61,AC61))</f>
        <v>444599.44</v>
      </c>
      <c r="AE61" s="6">
        <f>IF(AE$3=$I$3,AC61,IF(VLOOKUP($D61,'LGE Retirements'!$A$4:$C$49,3,FALSE)='LGE Meters Schedule'!AE$3,'LGE Meters Schedule'!AD61-'LGE Meters Schedule'!$F61,AD61))</f>
        <v>0</v>
      </c>
      <c r="AF61" s="6">
        <f>IF(AF$3=$I$3,AD61,IF(VLOOKUP($D61,'LGE Retirements'!$A$4:$C$49,3,FALSE)='LGE Meters Schedule'!AF$3,'LGE Meters Schedule'!AE61-'LGE Meters Schedule'!$F61,AE61))</f>
        <v>0</v>
      </c>
      <c r="AG61" s="6">
        <f>IF(AG$3=$I$3,AE61,IF(VLOOKUP($D61,'LGE Retirements'!$A$4:$C$49,3,FALSE)='LGE Meters Schedule'!AG$3,'LGE Meters Schedule'!AF61-'LGE Meters Schedule'!$F61,AF61))</f>
        <v>0</v>
      </c>
      <c r="AH61" s="6">
        <f>IF(AH$3=$I$3,AF61,IF(VLOOKUP($D61,'LGE Retirements'!$A$4:$C$49,3,FALSE)='LGE Meters Schedule'!AH$3,'LGE Meters Schedule'!AG61-'LGE Meters Schedule'!$F61,AG61))</f>
        <v>0</v>
      </c>
      <c r="AI61" s="6">
        <f>IF(AI$3=$I$3,AG61,IF(VLOOKUP($D61,'LGE Retirements'!$A$4:$C$49,3,FALSE)='LGE Meters Schedule'!AI$3,'LGE Meters Schedule'!AH61-'LGE Meters Schedule'!$F61,AH61))</f>
        <v>0</v>
      </c>
      <c r="AJ61" s="6">
        <f>IF(AJ$3=$I$3,AH61,IF(VLOOKUP($D61,'LGE Retirements'!$A$4:$C$49,3,FALSE)='LGE Meters Schedule'!AJ$3,'LGE Meters Schedule'!AI61-'LGE Meters Schedule'!$F61,AI61))</f>
        <v>0</v>
      </c>
      <c r="AK61" s="6">
        <f>IF(AK$3=$I$3,AI61,IF(VLOOKUP($D61,'LGE Retirements'!$A$4:$C$49,3,FALSE)='LGE Meters Schedule'!AK$3,'LGE Meters Schedule'!AJ61-'LGE Meters Schedule'!$F61,AJ61))</f>
        <v>0</v>
      </c>
      <c r="AL61" s="6"/>
      <c r="AM61" s="21">
        <f>IF(AM$3&lt;'Depr. Rate'!$B$1,('Depr. Rate'!$B$3*'LGE Meters Schedule'!I61)/12,IF(I61=0,H61/2*'Depr. Rate'!$C$3/12,('Depr. Rate'!$C$3*'LGE Meters Schedule'!I61)/12))</f>
        <v>1081.8586373333335</v>
      </c>
      <c r="AN61" s="21">
        <f>IF(AN$3&lt;'Depr. Rate'!$B$1,('Depr. Rate'!$B$3*'LGE Meters Schedule'!J61)/12,IF(J61=0,I61/2*'Depr. Rate'!$C$3/12,('Depr. Rate'!$C$3*'LGE Meters Schedule'!J61)/12))</f>
        <v>1081.8586373333335</v>
      </c>
      <c r="AO61" s="21">
        <f>IF(AO$3&lt;'Depr. Rate'!$B$1,('Depr. Rate'!$B$3*'LGE Meters Schedule'!K61)/12,IF(K61=0,J61/2*'Depr. Rate'!$C$3/12,('Depr. Rate'!$C$3*'LGE Meters Schedule'!K61)/12))</f>
        <v>1081.8586373333335</v>
      </c>
      <c r="AP61" s="21">
        <f>IF(AP$3&lt;'Depr. Rate'!$B$1,('Depr. Rate'!$B$3*'LGE Meters Schedule'!L61)/12,IF(L61=0,K61/2*'Depr. Rate'!$C$3/12,('Depr. Rate'!$C$3*'LGE Meters Schedule'!L61)/12))</f>
        <v>1081.8586373333335</v>
      </c>
      <c r="AQ61" s="21">
        <f>IF(AQ$3&lt;'Depr. Rate'!$B$1,('Depr. Rate'!$B$3*'LGE Meters Schedule'!M61)/12,IF(M61=0,L61/2*'Depr. Rate'!$C$3/12,('Depr. Rate'!$C$3*'LGE Meters Schedule'!M61)/12))</f>
        <v>1081.8586373333335</v>
      </c>
      <c r="AR61" s="21">
        <f>IF(AR$3&lt;'Depr. Rate'!$B$1,('Depr. Rate'!$B$3*'LGE Meters Schedule'!N61)/12,IF(N61=0,M61/2*'Depr. Rate'!$C$3/12,('Depr. Rate'!$C$3*'LGE Meters Schedule'!N61)/12))</f>
        <v>1081.8586373333335</v>
      </c>
      <c r="AS61" s="21">
        <f>IF(AS$3&lt;'Depr. Rate'!$B$1,('Depr. Rate'!$B$3*'LGE Meters Schedule'!O61)/12,IF(O61=0,N61/2*'Depr. Rate'!$C$3/12,('Depr. Rate'!$C$3*'LGE Meters Schedule'!O61)/12))</f>
        <v>1081.8586373333335</v>
      </c>
      <c r="AT61" s="21">
        <f>IF(AT$3&lt;'Depr. Rate'!$B$1,('Depr. Rate'!$B$3*'LGE Meters Schedule'!P61)/12,IF(P61=0,O61/2*'Depr. Rate'!$C$3/12,('Depr. Rate'!$C$3*'LGE Meters Schedule'!P61)/12))</f>
        <v>1081.8586373333335</v>
      </c>
      <c r="AU61" s="21">
        <f>IF(AU$3&lt;'Depr. Rate'!$B$1,('Depr. Rate'!$B$3*'LGE Meters Schedule'!Q61)/12,IF(Q61=0,P61/2*'Depr. Rate'!$C$3/12,('Depr. Rate'!$C$3*'LGE Meters Schedule'!Q61)/12))</f>
        <v>1081.8586373333335</v>
      </c>
      <c r="AV61" s="21">
        <f>IF(AV$3&lt;'Depr. Rate'!$B$1,('Depr. Rate'!$B$3*'LGE Meters Schedule'!R61)/12,IF(R61=0,Q61/2*'Depr. Rate'!$C$3/12,('Depr. Rate'!$C$3*'LGE Meters Schedule'!R61)/12))</f>
        <v>1081.8586373333335</v>
      </c>
      <c r="AW61" s="21">
        <f>IF(AW$3&lt;'Depr. Rate'!$B$1,('Depr. Rate'!$B$3*'LGE Meters Schedule'!S61)/12,IF(S61=0,R61/2*'Depr. Rate'!$C$3/12,('Depr. Rate'!$C$3*'LGE Meters Schedule'!S61)/12))</f>
        <v>1081.8586373333335</v>
      </c>
      <c r="AX61" s="21">
        <f>IF(AX$3&lt;'Depr. Rate'!$B$1,('Depr. Rate'!$B$3*'LGE Meters Schedule'!T61)/12,IF(T61=0,S61/2*'Depr. Rate'!$C$3/12,('Depr. Rate'!$C$3*'LGE Meters Schedule'!T61)/12))</f>
        <v>1032.8423260706197</v>
      </c>
      <c r="AY61" s="21">
        <f>IF(AY$3&lt;'Depr. Rate'!$B$1,('Depr. Rate'!$B$3*'LGE Meters Schedule'!U61)/12,IF(U61=0,T61/2*'Depr. Rate'!$C$3/12,('Depr. Rate'!$C$3*'LGE Meters Schedule'!U61)/12))</f>
        <v>1032.8423260706197</v>
      </c>
      <c r="AZ61" s="21">
        <f>IF(AZ$3&lt;'Depr. Rate'!$B$1,('Depr. Rate'!$B$3*'LGE Meters Schedule'!V61)/12,IF(V61=0,U61/2*'Depr. Rate'!$C$3/12,('Depr. Rate'!$C$3*'LGE Meters Schedule'!V61)/12))</f>
        <v>1032.8423260706197</v>
      </c>
      <c r="BA61" s="21">
        <f>IF(BA$3&lt;'Depr. Rate'!$B$1,('Depr. Rate'!$B$3*'LGE Meters Schedule'!W61)/12,IF(W61=0,V61/2*'Depr. Rate'!$C$3/12,('Depr. Rate'!$C$3*'LGE Meters Schedule'!W61)/12))</f>
        <v>1032.8423260706197</v>
      </c>
      <c r="BB61" s="21">
        <f>IF(BB$3&lt;'Depr. Rate'!$B$1,('Depr. Rate'!$B$3*'LGE Meters Schedule'!X61)/12,IF(X61=0,W61/2*'Depr. Rate'!$C$3/12,('Depr. Rate'!$C$3*'LGE Meters Schedule'!X61)/12))</f>
        <v>1032.8423260706197</v>
      </c>
      <c r="BC61" s="21">
        <f>IF(BC$3&lt;'Depr. Rate'!$B$1,('Depr. Rate'!$B$3*'LGE Meters Schedule'!Y61)/12,IF(Y61=0,X61/2*'Depr. Rate'!$C$3/12,('Depr. Rate'!$C$3*'LGE Meters Schedule'!Y61)/12))</f>
        <v>1032.8423260706197</v>
      </c>
      <c r="BD61" s="21">
        <f>IF(BD$3&lt;'Depr. Rate'!$B$1,('Depr. Rate'!$B$3*'LGE Meters Schedule'!Z61)/12,IF(Z61=0,Y61/2*'Depr. Rate'!$C$3/12,('Depr. Rate'!$C$3*'LGE Meters Schedule'!Z61)/12))</f>
        <v>1032.8423260706197</v>
      </c>
      <c r="BE61" s="21">
        <f>IF(BE$3&lt;'Depr. Rate'!$B$1,('Depr. Rate'!$B$3*'LGE Meters Schedule'!AA61)/12,IF(AA61=0,Z61/2*'Depr. Rate'!$C$3/12,('Depr. Rate'!$C$3*'LGE Meters Schedule'!AA61)/12))</f>
        <v>1032.8423260706197</v>
      </c>
      <c r="BF61" s="21">
        <f>IF(BF$3&lt;'Depr. Rate'!$B$1,('Depr. Rate'!$B$3*'LGE Meters Schedule'!AB61)/12,IF(AB61=0,AA61/2*'Depr. Rate'!$C$3/12,('Depr. Rate'!$C$3*'LGE Meters Schedule'!AB61)/12))</f>
        <v>1032.8423260706197</v>
      </c>
      <c r="BG61" s="21">
        <f>IF(BG$3&lt;'Depr. Rate'!$B$1,('Depr. Rate'!$B$3*'LGE Meters Schedule'!AC61)/12,IF(AC61=0,AB61/2*'Depr. Rate'!$C$3/12,('Depr. Rate'!$C$3*'LGE Meters Schedule'!AC61)/12))</f>
        <v>1032.8423260706197</v>
      </c>
      <c r="BH61" s="21">
        <f>IF(BH$3&lt;'Depr. Rate'!$B$1,('Depr. Rate'!$B$3*'LGE Meters Schedule'!AD61)/12,IF(AD61=0,AC61/2*'Depr. Rate'!$C$3/12,('Depr. Rate'!$C$3*'LGE Meters Schedule'!AD61)/12))</f>
        <v>1032.8423260706197</v>
      </c>
      <c r="BI61" s="21">
        <f>IF(BI$3&lt;'Depr. Rate'!$B$1,('Depr. Rate'!$B$3*'LGE Meters Schedule'!AE61)/12,IF(AE61=0,AD61/2*'Depr. Rate'!$C$3/12,('Depr. Rate'!$C$3*'LGE Meters Schedule'!AE61)/12))</f>
        <v>516.42116303530986</v>
      </c>
      <c r="BJ61" s="21">
        <f>IF(BJ$3&lt;'Depr. Rate'!$B$1,('Depr. Rate'!$B$3*'LGE Meters Schedule'!AF61)/12,IF(AF61=0,AE61/2*'Depr. Rate'!$C$3/12,('Depr. Rate'!$C$3*'LGE Meters Schedule'!AF61)/12))</f>
        <v>0</v>
      </c>
      <c r="BK61" s="21">
        <f>IF(BK$3&lt;'Depr. Rate'!$B$1,('Depr. Rate'!$B$3*'LGE Meters Schedule'!AG61)/12,IF(AG61=0,AF61/2*'Depr. Rate'!$C$3/12,('Depr. Rate'!$C$3*'LGE Meters Schedule'!AG61)/12))</f>
        <v>0</v>
      </c>
      <c r="BL61" s="21">
        <f>IF(BL$3&lt;'Depr. Rate'!$B$1,('Depr. Rate'!$B$3*'LGE Meters Schedule'!AH61)/12,IF(AH61=0,AG61/2*'Depr. Rate'!$C$3/12,('Depr. Rate'!$C$3*'LGE Meters Schedule'!AH61)/12))</f>
        <v>0</v>
      </c>
      <c r="BM61" s="21">
        <f>IF(BM$3&lt;'Depr. Rate'!$B$1,('Depr. Rate'!$B$3*'LGE Meters Schedule'!AI61)/12,IF(AI61=0,AH61/2*'Depr. Rate'!$C$3/12,('Depr. Rate'!$C$3*'LGE Meters Schedule'!AI61)/12))</f>
        <v>0</v>
      </c>
      <c r="BN61" s="21">
        <f>IF(BN$3&lt;'Depr. Rate'!$B$1,('Depr. Rate'!$B$3*'LGE Meters Schedule'!AJ61)/12,IF(AJ61=0,AI61/2*'Depr. Rate'!$C$3/12,('Depr. Rate'!$C$3*'LGE Meters Schedule'!AJ61)/12))</f>
        <v>0</v>
      </c>
      <c r="BO61" s="21">
        <f>IF(BO$3&lt;'Depr. Rate'!$B$1,('Depr. Rate'!$B$3*'LGE Meters Schedule'!AK61)/12,IF(AK61=0,AJ61/2*'Depr. Rate'!$C$3/12,('Depr. Rate'!$C$3*'LGE Meters Schedule'!AK61)/12))</f>
        <v>0</v>
      </c>
      <c r="BQ61" s="6">
        <f>IF(BQ$3=$BQ$3,$G61+AM61,IF(VLOOKUP($D61,'LGE Retirements'!$A$4:$C$49,3,FALSE)='LGE Meters Schedule'!BQ$3,'LGE Meters Schedule'!BP61+AM61-$F61,SUM(BP61,AM61)))</f>
        <v>210699.25956948454</v>
      </c>
      <c r="BR61" s="6">
        <f>IF(BR$3=$BQ$3,$G61+AN61,IF(VLOOKUP($D61,'LGE Retirements'!$A$4:$C$49,3,FALSE)='LGE Meters Schedule'!BR$3,'LGE Meters Schedule'!BQ61+AN61-$F61,SUM(BQ61,AN61)))</f>
        <v>211781.11820681786</v>
      </c>
      <c r="BS61" s="6">
        <f>IF(BS$3=$BQ$3,$G61+AO61,IF(VLOOKUP($D61,'LGE Retirements'!$A$4:$C$49,3,FALSE)='LGE Meters Schedule'!BS$3,'LGE Meters Schedule'!BR61+AO61-$F61,SUM(BR61,AO61)))</f>
        <v>212862.97684415118</v>
      </c>
      <c r="BT61" s="6">
        <f>IF(BT$3=$BQ$3,$G61+AP61,IF(VLOOKUP($D61,'LGE Retirements'!$A$4:$C$49,3,FALSE)='LGE Meters Schedule'!BT$3,'LGE Meters Schedule'!BS61+AP61-$F61,SUM(BS61,AP61)))</f>
        <v>213944.83548148451</v>
      </c>
      <c r="BU61" s="6">
        <f>IF(BU$3=$BQ$3,$G61+AQ61,IF(VLOOKUP($D61,'LGE Retirements'!$A$4:$C$49,3,FALSE)='LGE Meters Schedule'!BU$3,'LGE Meters Schedule'!BT61+AQ61-$F61,SUM(BT61,AQ61)))</f>
        <v>215026.69411881783</v>
      </c>
      <c r="BV61" s="6">
        <f>IF(BV$3=$BQ$3,$G61+AR61,IF(VLOOKUP($D61,'LGE Retirements'!$A$4:$C$49,3,FALSE)='LGE Meters Schedule'!BV$3,'LGE Meters Schedule'!BU61+AR61-$F61,SUM(BU61,AR61)))</f>
        <v>216108.55275615116</v>
      </c>
      <c r="BW61" s="6">
        <f>IF(BW$3=$BQ$3,$G61+AS61,IF(VLOOKUP($D61,'LGE Retirements'!$A$4:$C$49,3,FALSE)='LGE Meters Schedule'!BW$3,'LGE Meters Schedule'!BV61+AS61-$F61,SUM(BV61,AS61)))</f>
        <v>217190.41139348448</v>
      </c>
      <c r="BX61" s="6">
        <f>IF(BX$3=$BQ$3,$G61+AT61,IF(VLOOKUP($D61,'LGE Retirements'!$A$4:$C$49,3,FALSE)='LGE Meters Schedule'!BX$3,'LGE Meters Schedule'!BW61+AT61-$F61,SUM(BW61,AT61)))</f>
        <v>218272.2700308178</v>
      </c>
      <c r="BY61" s="6">
        <f>IF(BY$3=$BQ$3,$G61+AU61,IF(VLOOKUP($D61,'LGE Retirements'!$A$4:$C$49,3,FALSE)='LGE Meters Schedule'!BY$3,'LGE Meters Schedule'!BX61+AU61-$F61,SUM(BX61,AU61)))</f>
        <v>219354.12866815113</v>
      </c>
      <c r="BZ61" s="6">
        <f>IF(BZ$3=$BQ$3,$G61+AV61,IF(VLOOKUP($D61,'LGE Retirements'!$A$4:$C$49,3,FALSE)='LGE Meters Schedule'!BZ$3,'LGE Meters Schedule'!BY61+AV61-$F61,SUM(BY61,AV61)))</f>
        <v>220435.98730548445</v>
      </c>
      <c r="CA61" s="6">
        <f>IF(CA$3=$BQ$3,$G61+AW61,IF(VLOOKUP($D61,'LGE Retirements'!$A$4:$C$49,3,FALSE)='LGE Meters Schedule'!CA$3,'LGE Meters Schedule'!BZ61+AW61-$F61,SUM(BZ61,AW61)))</f>
        <v>221517.84594281777</v>
      </c>
      <c r="CB61" s="6">
        <f>IF(CB$3=$BQ$3,$G61+AX61,IF(VLOOKUP($D61,'LGE Retirements'!$A$4:$C$49,3,FALSE)='LGE Meters Schedule'!CB$3,'LGE Meters Schedule'!CA61+AX61-$F61,SUM(CA61,AX61)))</f>
        <v>222550.68826888839</v>
      </c>
      <c r="CC61" s="6">
        <f>IF(CC$3=$BQ$3,$G61+AY61,IF(VLOOKUP($D61,'LGE Retirements'!$A$4:$C$49,3,FALSE)='LGE Meters Schedule'!CC$3,'LGE Meters Schedule'!CB61+AY61-$F61,SUM(CB61,AY61)))</f>
        <v>223583.53059495901</v>
      </c>
      <c r="CD61" s="6">
        <f>IF(CD$3=$BQ$3,$G61+AZ61,IF(VLOOKUP($D61,'LGE Retirements'!$A$4:$C$49,3,FALSE)='LGE Meters Schedule'!CD$3,'LGE Meters Schedule'!CC61+AZ61-$F61,SUM(CC61,AZ61)))</f>
        <v>224616.37292102963</v>
      </c>
      <c r="CE61" s="6">
        <f>IF(CE$3=$BQ$3,$G61+BA61,IF(VLOOKUP($D61,'LGE Retirements'!$A$4:$C$49,3,FALSE)='LGE Meters Schedule'!CE$3,'LGE Meters Schedule'!CD61+BA61-$F61,SUM(CD61,BA61)))</f>
        <v>225649.21524710025</v>
      </c>
      <c r="CF61" s="6">
        <f>IF(CF$3=$BQ$3,$G61+BB61,IF(VLOOKUP($D61,'LGE Retirements'!$A$4:$C$49,3,FALSE)='LGE Meters Schedule'!CF$3,'LGE Meters Schedule'!CE61+BB61-$F61,SUM(CE61,BB61)))</f>
        <v>226682.05757317087</v>
      </c>
      <c r="CG61" s="6">
        <f>IF(CG$3=$BQ$3,$G61+BC61,IF(VLOOKUP($D61,'LGE Retirements'!$A$4:$C$49,3,FALSE)='LGE Meters Schedule'!CG$3,'LGE Meters Schedule'!CF61+BC61-$F61,SUM(CF61,BC61)))</f>
        <v>227714.89989924149</v>
      </c>
      <c r="CH61" s="6">
        <f>IF(CH$3=$BQ$3,$G61+BD61,IF(VLOOKUP($D61,'LGE Retirements'!$A$4:$C$49,3,FALSE)='LGE Meters Schedule'!CH$3,'LGE Meters Schedule'!CG61+BD61-$F61,SUM(CG61,BD61)))</f>
        <v>228747.7422253121</v>
      </c>
      <c r="CI61" s="6">
        <f>IF(CI$3=$BQ$3,$G61+BE61,IF(VLOOKUP($D61,'LGE Retirements'!$A$4:$C$49,3,FALSE)='LGE Meters Schedule'!CI$3,'LGE Meters Schedule'!CH61+BE61-$F61,SUM(CH61,BE61)))</f>
        <v>229780.58455138272</v>
      </c>
      <c r="CJ61" s="6">
        <f>IF(CJ$3=$BQ$3,$G61+BF61,IF(VLOOKUP($D61,'LGE Retirements'!$A$4:$C$49,3,FALSE)='LGE Meters Schedule'!CJ$3,'LGE Meters Schedule'!CI61+BF61-$F61,SUM(CI61,BF61)))</f>
        <v>230813.42687745334</v>
      </c>
      <c r="CK61" s="6">
        <f>IF(CK$3=$BQ$3,$G61+BG61,IF(VLOOKUP($D61,'LGE Retirements'!$A$4:$C$49,3,FALSE)='LGE Meters Schedule'!CK$3,'LGE Meters Schedule'!CJ61+BG61-$F61,SUM(CJ61,BG61)))</f>
        <v>231846.26920352396</v>
      </c>
      <c r="CL61" s="6">
        <f>IF(CL$3=$BQ$3,$G61+BH61,IF(VLOOKUP($D61,'LGE Retirements'!$A$4:$C$49,3,FALSE)='LGE Meters Schedule'!CL$3,'LGE Meters Schedule'!CK61+BH61-$F61,SUM(CK61,BH61)))</f>
        <v>232879.11152959458</v>
      </c>
      <c r="CM61" s="6">
        <f>IF(CM$3=$BQ$3,$G61+BI61,IF(VLOOKUP($D61,'LGE Retirements'!$A$4:$C$49,3,FALSE)='LGE Meters Schedule'!CM$3,'LGE Meters Schedule'!CL61+BI61-$F61,SUM(CL61,BI61)))</f>
        <v>-211203.9073073701</v>
      </c>
      <c r="CN61" s="6">
        <f>IF(CN$3=$BQ$3,$G61+BJ61,IF(VLOOKUP($D61,'LGE Retirements'!$A$4:$C$49,3,FALSE)='LGE Meters Schedule'!CN$3,'LGE Meters Schedule'!CM61+BJ61-$F61,SUM(CM61,BJ61)))</f>
        <v>-211203.9073073701</v>
      </c>
      <c r="CO61" s="6">
        <f>IF(CO$3=$BQ$3,$G61+BK61,IF(VLOOKUP($D61,'LGE Retirements'!$A$4:$C$49,3,FALSE)='LGE Meters Schedule'!CO$3,'LGE Meters Schedule'!CN61+BK61-$F61,SUM(CN61,BK61)))</f>
        <v>-211203.9073073701</v>
      </c>
      <c r="CP61" s="6">
        <f>IF(CP$3=$BQ$3,$G61+BL61,IF(VLOOKUP($D61,'LGE Retirements'!$A$4:$C$49,3,FALSE)='LGE Meters Schedule'!CP$3,'LGE Meters Schedule'!CO61+BL61-$F61,SUM(CO61,BL61)))</f>
        <v>-211203.9073073701</v>
      </c>
      <c r="CQ61" s="6">
        <f>IF(CQ$3=$BQ$3,$G61+BM61,IF(VLOOKUP($D61,'LGE Retirements'!$A$4:$C$49,3,FALSE)='LGE Meters Schedule'!CQ$3,'LGE Meters Schedule'!CP61+BM61-$F61,SUM(CP61,BM61)))</f>
        <v>-211203.9073073701</v>
      </c>
      <c r="CR61" s="6">
        <f>IF(CR$3=$BQ$3,$G61+BN61,IF(VLOOKUP($D61,'LGE Retirements'!$A$4:$C$49,3,FALSE)='LGE Meters Schedule'!CR$3,'LGE Meters Schedule'!CQ61+BN61-$F61,SUM(CQ61,BN61)))</f>
        <v>-211203.9073073701</v>
      </c>
      <c r="CS61" s="6">
        <f>IF(CS$3=$BQ$3,$G61+BO61,IF(VLOOKUP($D61,'LGE Retirements'!$A$4:$C$49,3,FALSE)='LGE Meters Schedule'!CS$3,'LGE Meters Schedule'!CR61+BO61-$F61,SUM(CR61,BO61)))</f>
        <v>-211203.9073073701</v>
      </c>
      <c r="CT61" s="6">
        <f>IF(CT$3=$BQ$3,$G61,IF(VLOOKUP($D61,'LGE Retirements'!$A$4:$C$49,3,FALSE)='LGE Meters Schedule'!CT$3,'LGE Meters Schedule'!CS61-$F61,SUM(CS61)))</f>
        <v>-211203.9073073701</v>
      </c>
      <c r="CU61" s="6">
        <f>IF(CU$3=$BQ$3,$G61,IF(VLOOKUP($D61,'LGE Retirements'!$A$4:$C$49,3,FALSE)='LGE Meters Schedule'!CU$3,'LGE Meters Schedule'!CT61-$F61,SUM(CT61)))</f>
        <v>-211203.9073073701</v>
      </c>
      <c r="CV61" s="6">
        <f>IF(CV$3=$BQ$3,$G61,IF(VLOOKUP($D61,'LGE Retirements'!$A$4:$C$49,3,FALSE)='LGE Meters Schedule'!CV$3,'LGE Meters Schedule'!CU61-$F61,SUM(CU61)))</f>
        <v>-211203.9073073701</v>
      </c>
      <c r="CW61" s="6">
        <f>IF(CW$3=$BQ$3,$G61,IF(VLOOKUP($D61,'LGE Retirements'!$A$4:$C$49,3,FALSE)='LGE Meters Schedule'!CW$3,'LGE Meters Schedule'!CV61-$F61,SUM(CV61)))</f>
        <v>-211203.9073073701</v>
      </c>
      <c r="CX61" s="6">
        <f>IF(CX$3=$BQ$3,$G61,IF(VLOOKUP($D61,'LGE Retirements'!$A$4:$C$49,3,FALSE)='LGE Meters Schedule'!CX$3,'LGE Meters Schedule'!CW61-$F61,SUM(CW61)))</f>
        <v>-211203.9073073701</v>
      </c>
      <c r="CY61" s="6">
        <f>IF(CY$3=$BQ$3,$G61,IF(VLOOKUP($D61,'LGE Retirements'!$A$4:$C$49,3,FALSE)='LGE Meters Schedule'!CY$3,'LGE Meters Schedule'!CX61-$F61,SUM(CX61)))</f>
        <v>-211203.9073073701</v>
      </c>
      <c r="CZ61" s="6">
        <f>IF(CZ$3=$BQ$3,$G61,IF(VLOOKUP($D61,'LGE Retirements'!$A$4:$C$49,3,FALSE)='LGE Meters Schedule'!CZ$3,'LGE Meters Schedule'!CY61-$F61,SUM(CY61)))</f>
        <v>-211203.9073073701</v>
      </c>
      <c r="DA61" s="6">
        <f>IF(DA$3=$BQ$3,$G61,IF(VLOOKUP($D61,'LGE Retirements'!$A$4:$C$49,3,FALSE)='LGE Meters Schedule'!DA$3,'LGE Meters Schedule'!CZ61-$F61,SUM(CZ61)))</f>
        <v>-211203.9073073701</v>
      </c>
      <c r="DB61" s="6">
        <f>IF(DB$3=$BQ$3,$G61,IF(VLOOKUP($D61,'LGE Retirements'!$A$4:$C$49,3,FALSE)='LGE Meters Schedule'!DB$3,'LGE Meters Schedule'!DA61-$F61,SUM(DA61)))</f>
        <v>-211203.9073073701</v>
      </c>
      <c r="DC61" s="6">
        <f>IF(DC$3=$BQ$3,$G61,IF(VLOOKUP($D61,'LGE Retirements'!$A$4:$C$49,3,FALSE)='LGE Meters Schedule'!DC$3,'LGE Meters Schedule'!DB61-$F61,SUM(DB61)))</f>
        <v>-211203.9073073701</v>
      </c>
      <c r="DD61" s="6">
        <f>IF(DD$3=$BQ$3,$G61,IF(VLOOKUP($D61,'LGE Retirements'!$A$4:$C$49,3,FALSE)='LGE Meters Schedule'!DD$3,'LGE Meters Schedule'!DC61-$F61,SUM(DC61)))</f>
        <v>-211203.9073073701</v>
      </c>
      <c r="DE61" s="6">
        <f>IF(DE$3=$BQ$3,$G61,IF(VLOOKUP($D61,'LGE Retirements'!$A$4:$C$49,3,FALSE)='LGE Meters Schedule'!DE$3,'LGE Meters Schedule'!DD61-$F61,SUM(DD61)))</f>
        <v>-211203.9073073701</v>
      </c>
      <c r="DG61" s="8">
        <f t="shared" si="42"/>
        <v>233900.18043051547</v>
      </c>
      <c r="DH61" s="8">
        <f t="shared" si="43"/>
        <v>232818.32179318214</v>
      </c>
      <c r="DI61" s="8">
        <f t="shared" si="44"/>
        <v>231736.46315584882</v>
      </c>
      <c r="DJ61" s="8">
        <f t="shared" si="45"/>
        <v>230654.60451851549</v>
      </c>
      <c r="DK61" s="8">
        <f t="shared" si="46"/>
        <v>229572.74588118217</v>
      </c>
      <c r="DL61" s="8">
        <f t="shared" si="47"/>
        <v>228490.88724384885</v>
      </c>
      <c r="DM61" s="8">
        <f t="shared" si="48"/>
        <v>227409.02860651552</v>
      </c>
      <c r="DN61" s="8">
        <f t="shared" si="49"/>
        <v>226327.1699691822</v>
      </c>
      <c r="DO61" s="8">
        <f t="shared" si="50"/>
        <v>225245.31133184888</v>
      </c>
      <c r="DP61" s="8">
        <f t="shared" si="51"/>
        <v>224163.45269451555</v>
      </c>
      <c r="DQ61" s="8">
        <f t="shared" si="52"/>
        <v>223081.59405718223</v>
      </c>
      <c r="DR61" s="8">
        <f t="shared" si="53"/>
        <v>222048.75173111161</v>
      </c>
      <c r="DS61" s="8">
        <f t="shared" si="54"/>
        <v>221015.90940504099</v>
      </c>
      <c r="DT61" s="8">
        <f t="shared" si="55"/>
        <v>219983.06707897037</v>
      </c>
      <c r="DU61" s="8">
        <f t="shared" si="56"/>
        <v>218950.22475289975</v>
      </c>
      <c r="DV61" s="8">
        <f t="shared" si="57"/>
        <v>217917.38242682914</v>
      </c>
      <c r="DW61" s="8">
        <f t="shared" si="58"/>
        <v>216884.54010075852</v>
      </c>
      <c r="DX61" s="8">
        <f t="shared" si="59"/>
        <v>215851.6977746879</v>
      </c>
      <c r="DY61" s="8">
        <f t="shared" si="60"/>
        <v>214818.85544861728</v>
      </c>
      <c r="DZ61" s="8">
        <f t="shared" si="61"/>
        <v>213786.01312254666</v>
      </c>
      <c r="EA61" s="8">
        <f t="shared" si="62"/>
        <v>212753.17079647604</v>
      </c>
      <c r="EB61" s="8">
        <f t="shared" si="63"/>
        <v>211720.32847040542</v>
      </c>
      <c r="EC61" s="8">
        <f t="shared" si="64"/>
        <v>211203.9073073701</v>
      </c>
      <c r="ED61" s="8">
        <f t="shared" si="65"/>
        <v>211203.9073073701</v>
      </c>
      <c r="EE61" s="8">
        <f t="shared" si="66"/>
        <v>211203.9073073701</v>
      </c>
      <c r="EF61" s="8">
        <f t="shared" si="67"/>
        <v>211203.9073073701</v>
      </c>
      <c r="EG61" s="8">
        <f t="shared" si="68"/>
        <v>211203.9073073701</v>
      </c>
      <c r="EH61" s="8">
        <f t="shared" si="69"/>
        <v>211203.9073073701</v>
      </c>
      <c r="EI61" s="8">
        <f t="shared" si="70"/>
        <v>211203.9073073701</v>
      </c>
      <c r="EJ61" s="8">
        <f t="shared" si="30"/>
        <v>211203.9073073701</v>
      </c>
      <c r="EK61" s="8">
        <f t="shared" si="31"/>
        <v>211203.9073073701</v>
      </c>
      <c r="EL61" s="8">
        <f t="shared" si="32"/>
        <v>211203.9073073701</v>
      </c>
      <c r="EM61" s="8">
        <f t="shared" si="33"/>
        <v>211203.9073073701</v>
      </c>
      <c r="EN61" s="8">
        <f t="shared" si="34"/>
        <v>211203.9073073701</v>
      </c>
      <c r="EO61" s="8">
        <f t="shared" si="35"/>
        <v>211203.9073073701</v>
      </c>
      <c r="EP61" s="8">
        <f t="shared" si="36"/>
        <v>211203.9073073701</v>
      </c>
      <c r="EQ61" s="8">
        <f t="shared" si="37"/>
        <v>211203.9073073701</v>
      </c>
      <c r="ER61" s="8">
        <f t="shared" si="38"/>
        <v>211203.9073073701</v>
      </c>
      <c r="ES61" s="8">
        <f t="shared" si="39"/>
        <v>211203.9073073701</v>
      </c>
      <c r="ET61" s="8">
        <f t="shared" si="40"/>
        <v>211203.9073073701</v>
      </c>
      <c r="EU61" s="8">
        <f t="shared" si="41"/>
        <v>211203.9073073701</v>
      </c>
    </row>
    <row r="62" spans="1:151" x14ac:dyDescent="0.25">
      <c r="A62" s="4" t="s">
        <v>33</v>
      </c>
      <c r="B62" s="4" t="s">
        <v>2</v>
      </c>
      <c r="C62" s="4" t="s">
        <v>4</v>
      </c>
      <c r="D62" s="7">
        <v>2003</v>
      </c>
      <c r="E62" s="24">
        <f>IFERROR(VLOOKUP(D62,'LGE Retirements'!$A$4:$C$49,3,FALSE),"N/A")</f>
        <v>43282</v>
      </c>
      <c r="F62" s="5">
        <v>672701.55</v>
      </c>
      <c r="G62" s="5">
        <v>295794.35197623621</v>
      </c>
      <c r="H62" s="5"/>
      <c r="I62" s="6">
        <f>IF(I$3=$I$3,F62,IF(VLOOKUP($D62,'LGE Retirements'!$A$4:$C$49,3,FALSE)='LGE Meters Schedule'!I$3,'LGE Meters Schedule'!G62-'LGE Meters Schedule'!$F62,G62))</f>
        <v>672701.55</v>
      </c>
      <c r="J62" s="6">
        <f>IF(J$3=$I$3,G62,IF(VLOOKUP($D62,'LGE Retirements'!$A$4:$C$49,3,FALSE)='LGE Meters Schedule'!J$3,'LGE Meters Schedule'!I62-'LGE Meters Schedule'!$F62,I62))</f>
        <v>672701.55</v>
      </c>
      <c r="K62" s="6">
        <f>IF(K$3=$I$3,I62,IF(VLOOKUP($D62,'LGE Retirements'!$A$4:$C$49,3,FALSE)='LGE Meters Schedule'!K$3,'LGE Meters Schedule'!J62-'LGE Meters Schedule'!$F62,J62))</f>
        <v>672701.55</v>
      </c>
      <c r="L62" s="6">
        <f>IF(L$3=$I$3,J62,IF(VLOOKUP($D62,'LGE Retirements'!$A$4:$C$49,3,FALSE)='LGE Meters Schedule'!L$3,'LGE Meters Schedule'!K62-'LGE Meters Schedule'!$F62,K62))</f>
        <v>672701.55</v>
      </c>
      <c r="M62" s="6">
        <f>IF(M$3=$I$3,K62,IF(VLOOKUP($D62,'LGE Retirements'!$A$4:$C$49,3,FALSE)='LGE Meters Schedule'!M$3,'LGE Meters Schedule'!L62-'LGE Meters Schedule'!$F62,L62))</f>
        <v>672701.55</v>
      </c>
      <c r="N62" s="6">
        <f>IF(N$3=$I$3,L62,IF(VLOOKUP($D62,'LGE Retirements'!$A$4:$C$49,3,FALSE)='LGE Meters Schedule'!N$3,'LGE Meters Schedule'!M62-'LGE Meters Schedule'!$F62,M62))</f>
        <v>672701.55</v>
      </c>
      <c r="O62" s="6">
        <f>IF(O$3=$I$3,M62,IF(VLOOKUP($D62,'LGE Retirements'!$A$4:$C$49,3,FALSE)='LGE Meters Schedule'!O$3,'LGE Meters Schedule'!N62-'LGE Meters Schedule'!$F62,N62))</f>
        <v>672701.55</v>
      </c>
      <c r="P62" s="6">
        <f>IF(P$3=$I$3,N62,IF(VLOOKUP($D62,'LGE Retirements'!$A$4:$C$49,3,FALSE)='LGE Meters Schedule'!P$3,'LGE Meters Schedule'!O62-'LGE Meters Schedule'!$F62,O62))</f>
        <v>672701.55</v>
      </c>
      <c r="Q62" s="6">
        <f>IF(Q$3=$I$3,O62,IF(VLOOKUP($D62,'LGE Retirements'!$A$4:$C$49,3,FALSE)='LGE Meters Schedule'!Q$3,'LGE Meters Schedule'!P62-'LGE Meters Schedule'!$F62,P62))</f>
        <v>672701.55</v>
      </c>
      <c r="R62" s="6">
        <f>IF(R$3=$I$3,P62,IF(VLOOKUP($D62,'LGE Retirements'!$A$4:$C$49,3,FALSE)='LGE Meters Schedule'!R$3,'LGE Meters Schedule'!Q62-'LGE Meters Schedule'!$F62,Q62))</f>
        <v>672701.55</v>
      </c>
      <c r="S62" s="6">
        <f>IF(S$3=$I$3,Q62,IF(VLOOKUP($D62,'LGE Retirements'!$A$4:$C$49,3,FALSE)='LGE Meters Schedule'!S$3,'LGE Meters Schedule'!R62-'LGE Meters Schedule'!$F62,R62))</f>
        <v>672701.55</v>
      </c>
      <c r="T62" s="6">
        <f>IF(T$3=$I$3,R62,IF(VLOOKUP($D62,'LGE Retirements'!$A$4:$C$49,3,FALSE)='LGE Meters Schedule'!T$3,'LGE Meters Schedule'!S62-'LGE Meters Schedule'!$F62,S62))</f>
        <v>672701.55</v>
      </c>
      <c r="U62" s="6">
        <f>IF(U$3=$I$3,S62,IF(VLOOKUP($D62,'LGE Retirements'!$A$4:$C$49,3,FALSE)='LGE Meters Schedule'!U$3,'LGE Meters Schedule'!T62-'LGE Meters Schedule'!$F62,T62))</f>
        <v>672701.55</v>
      </c>
      <c r="V62" s="6">
        <f>IF(V$3=$I$3,T62,IF(VLOOKUP($D62,'LGE Retirements'!$A$4:$C$49,3,FALSE)='LGE Meters Schedule'!V$3,'LGE Meters Schedule'!U62-'LGE Meters Schedule'!$F62,U62))</f>
        <v>672701.55</v>
      </c>
      <c r="W62" s="6">
        <f>IF(W$3=$I$3,U62,IF(VLOOKUP($D62,'LGE Retirements'!$A$4:$C$49,3,FALSE)='LGE Meters Schedule'!W$3,'LGE Meters Schedule'!V62-'LGE Meters Schedule'!$F62,V62))</f>
        <v>672701.55</v>
      </c>
      <c r="X62" s="6">
        <f>IF(X$3=$I$3,V62,IF(VLOOKUP($D62,'LGE Retirements'!$A$4:$C$49,3,FALSE)='LGE Meters Schedule'!X$3,'LGE Meters Schedule'!W62-'LGE Meters Schedule'!$F62,W62))</f>
        <v>672701.55</v>
      </c>
      <c r="Y62" s="6">
        <f>IF(Y$3=$I$3,W62,IF(VLOOKUP($D62,'LGE Retirements'!$A$4:$C$49,3,FALSE)='LGE Meters Schedule'!Y$3,'LGE Meters Schedule'!X62-'LGE Meters Schedule'!$F62,X62))</f>
        <v>672701.55</v>
      </c>
      <c r="Z62" s="6">
        <f>IF(Z$3=$I$3,X62,IF(VLOOKUP($D62,'LGE Retirements'!$A$4:$C$49,3,FALSE)='LGE Meters Schedule'!Z$3,'LGE Meters Schedule'!Y62-'LGE Meters Schedule'!$F62,Y62))</f>
        <v>672701.55</v>
      </c>
      <c r="AA62" s="6">
        <f>IF(AA$3=$I$3,Y62,IF(VLOOKUP($D62,'LGE Retirements'!$A$4:$C$49,3,FALSE)='LGE Meters Schedule'!AA$3,'LGE Meters Schedule'!Z62-'LGE Meters Schedule'!$F62,Z62))</f>
        <v>672701.55</v>
      </c>
      <c r="AB62" s="6">
        <f>IF(AB$3=$I$3,Z62,IF(VLOOKUP($D62,'LGE Retirements'!$A$4:$C$49,3,FALSE)='LGE Meters Schedule'!AB$3,'LGE Meters Schedule'!AA62-'LGE Meters Schedule'!$F62,AA62))</f>
        <v>672701.55</v>
      </c>
      <c r="AC62" s="6">
        <f>IF(AC$3=$I$3,AA62,IF(VLOOKUP($D62,'LGE Retirements'!$A$4:$C$49,3,FALSE)='LGE Meters Schedule'!AC$3,'LGE Meters Schedule'!AB62-'LGE Meters Schedule'!$F62,AB62))</f>
        <v>672701.55</v>
      </c>
      <c r="AD62" s="6">
        <f>IF(AD$3=$I$3,AB62,IF(VLOOKUP($D62,'LGE Retirements'!$A$4:$C$49,3,FALSE)='LGE Meters Schedule'!AD$3,'LGE Meters Schedule'!AC62-'LGE Meters Schedule'!$F62,AC62))</f>
        <v>672701.55</v>
      </c>
      <c r="AE62" s="6">
        <f>IF(AE$3=$I$3,AC62,IF(VLOOKUP($D62,'LGE Retirements'!$A$4:$C$49,3,FALSE)='LGE Meters Schedule'!AE$3,'LGE Meters Schedule'!AD62-'LGE Meters Schedule'!$F62,AD62))</f>
        <v>672701.55</v>
      </c>
      <c r="AF62" s="6">
        <f>IF(AF$3=$I$3,AD62,IF(VLOOKUP($D62,'LGE Retirements'!$A$4:$C$49,3,FALSE)='LGE Meters Schedule'!AF$3,'LGE Meters Schedule'!AE62-'LGE Meters Schedule'!$F62,AE62))</f>
        <v>0</v>
      </c>
      <c r="AG62" s="6">
        <f>IF(AG$3=$I$3,AE62,IF(VLOOKUP($D62,'LGE Retirements'!$A$4:$C$49,3,FALSE)='LGE Meters Schedule'!AG$3,'LGE Meters Schedule'!AF62-'LGE Meters Schedule'!$F62,AF62))</f>
        <v>0</v>
      </c>
      <c r="AH62" s="6">
        <f>IF(AH$3=$I$3,AF62,IF(VLOOKUP($D62,'LGE Retirements'!$A$4:$C$49,3,FALSE)='LGE Meters Schedule'!AH$3,'LGE Meters Schedule'!AG62-'LGE Meters Schedule'!$F62,AG62))</f>
        <v>0</v>
      </c>
      <c r="AI62" s="6">
        <f>IF(AI$3=$I$3,AG62,IF(VLOOKUP($D62,'LGE Retirements'!$A$4:$C$49,3,FALSE)='LGE Meters Schedule'!AI$3,'LGE Meters Schedule'!AH62-'LGE Meters Schedule'!$F62,AH62))</f>
        <v>0</v>
      </c>
      <c r="AJ62" s="6">
        <f>IF(AJ$3=$I$3,AH62,IF(VLOOKUP($D62,'LGE Retirements'!$A$4:$C$49,3,FALSE)='LGE Meters Schedule'!AJ$3,'LGE Meters Schedule'!AI62-'LGE Meters Schedule'!$F62,AI62))</f>
        <v>0</v>
      </c>
      <c r="AK62" s="6">
        <f>IF(AK$3=$I$3,AI62,IF(VLOOKUP($D62,'LGE Retirements'!$A$4:$C$49,3,FALSE)='LGE Meters Schedule'!AK$3,'LGE Meters Schedule'!AJ62-'LGE Meters Schedule'!$F62,AJ62))</f>
        <v>0</v>
      </c>
      <c r="AL62" s="6"/>
      <c r="AM62" s="21">
        <f>IF(AM$3&lt;'Depr. Rate'!$B$1,('Depr. Rate'!$B$3*'LGE Meters Schedule'!I62)/12,IF(I62=0,H62/2*'Depr. Rate'!$C$3/12,('Depr. Rate'!$C$3*'LGE Meters Schedule'!I62)/12))</f>
        <v>1636.9071050000002</v>
      </c>
      <c r="AN62" s="21">
        <f>IF(AN$3&lt;'Depr. Rate'!$B$1,('Depr. Rate'!$B$3*'LGE Meters Schedule'!J62)/12,IF(J62=0,I62/2*'Depr. Rate'!$C$3/12,('Depr. Rate'!$C$3*'LGE Meters Schedule'!J62)/12))</f>
        <v>1636.9071050000002</v>
      </c>
      <c r="AO62" s="21">
        <f>IF(AO$3&lt;'Depr. Rate'!$B$1,('Depr. Rate'!$B$3*'LGE Meters Schedule'!K62)/12,IF(K62=0,J62/2*'Depr. Rate'!$C$3/12,('Depr. Rate'!$C$3*'LGE Meters Schedule'!K62)/12))</f>
        <v>1636.9071050000002</v>
      </c>
      <c r="AP62" s="21">
        <f>IF(AP$3&lt;'Depr. Rate'!$B$1,('Depr. Rate'!$B$3*'LGE Meters Schedule'!L62)/12,IF(L62=0,K62/2*'Depr. Rate'!$C$3/12,('Depr. Rate'!$C$3*'LGE Meters Schedule'!L62)/12))</f>
        <v>1636.9071050000002</v>
      </c>
      <c r="AQ62" s="21">
        <f>IF(AQ$3&lt;'Depr. Rate'!$B$1,('Depr. Rate'!$B$3*'LGE Meters Schedule'!M62)/12,IF(M62=0,L62/2*'Depr. Rate'!$C$3/12,('Depr. Rate'!$C$3*'LGE Meters Schedule'!M62)/12))</f>
        <v>1636.9071050000002</v>
      </c>
      <c r="AR62" s="21">
        <f>IF(AR$3&lt;'Depr. Rate'!$B$1,('Depr. Rate'!$B$3*'LGE Meters Schedule'!N62)/12,IF(N62=0,M62/2*'Depr. Rate'!$C$3/12,('Depr. Rate'!$C$3*'LGE Meters Schedule'!N62)/12))</f>
        <v>1636.9071050000002</v>
      </c>
      <c r="AS62" s="21">
        <f>IF(AS$3&lt;'Depr. Rate'!$B$1,('Depr. Rate'!$B$3*'LGE Meters Schedule'!O62)/12,IF(O62=0,N62/2*'Depr. Rate'!$C$3/12,('Depr. Rate'!$C$3*'LGE Meters Schedule'!O62)/12))</f>
        <v>1636.9071050000002</v>
      </c>
      <c r="AT62" s="21">
        <f>IF(AT$3&lt;'Depr. Rate'!$B$1,('Depr. Rate'!$B$3*'LGE Meters Schedule'!P62)/12,IF(P62=0,O62/2*'Depr. Rate'!$C$3/12,('Depr. Rate'!$C$3*'LGE Meters Schedule'!P62)/12))</f>
        <v>1636.9071050000002</v>
      </c>
      <c r="AU62" s="21">
        <f>IF(AU$3&lt;'Depr. Rate'!$B$1,('Depr. Rate'!$B$3*'LGE Meters Schedule'!Q62)/12,IF(Q62=0,P62/2*'Depr. Rate'!$C$3/12,('Depr. Rate'!$C$3*'LGE Meters Schedule'!Q62)/12))</f>
        <v>1636.9071050000002</v>
      </c>
      <c r="AV62" s="21">
        <f>IF(AV$3&lt;'Depr. Rate'!$B$1,('Depr. Rate'!$B$3*'LGE Meters Schedule'!R62)/12,IF(R62=0,Q62/2*'Depr. Rate'!$C$3/12,('Depr. Rate'!$C$3*'LGE Meters Schedule'!R62)/12))</f>
        <v>1636.9071050000002</v>
      </c>
      <c r="AW62" s="21">
        <f>IF(AW$3&lt;'Depr. Rate'!$B$1,('Depr. Rate'!$B$3*'LGE Meters Schedule'!S62)/12,IF(S62=0,R62/2*'Depr. Rate'!$C$3/12,('Depr. Rate'!$C$3*'LGE Meters Schedule'!S62)/12))</f>
        <v>1636.9071050000002</v>
      </c>
      <c r="AX62" s="21">
        <f>IF(AX$3&lt;'Depr. Rate'!$B$1,('Depr. Rate'!$B$3*'LGE Meters Schedule'!T62)/12,IF(T62=0,S62/2*'Depr. Rate'!$C$3/12,('Depr. Rate'!$C$3*'LGE Meters Schedule'!T62)/12))</f>
        <v>1562.7429347488862</v>
      </c>
      <c r="AY62" s="21">
        <f>IF(AY$3&lt;'Depr. Rate'!$B$1,('Depr. Rate'!$B$3*'LGE Meters Schedule'!U62)/12,IF(U62=0,T62/2*'Depr. Rate'!$C$3/12,('Depr. Rate'!$C$3*'LGE Meters Schedule'!U62)/12))</f>
        <v>1562.7429347488862</v>
      </c>
      <c r="AZ62" s="21">
        <f>IF(AZ$3&lt;'Depr. Rate'!$B$1,('Depr. Rate'!$B$3*'LGE Meters Schedule'!V62)/12,IF(V62=0,U62/2*'Depr. Rate'!$C$3/12,('Depr. Rate'!$C$3*'LGE Meters Schedule'!V62)/12))</f>
        <v>1562.7429347488862</v>
      </c>
      <c r="BA62" s="21">
        <f>IF(BA$3&lt;'Depr. Rate'!$B$1,('Depr. Rate'!$B$3*'LGE Meters Schedule'!W62)/12,IF(W62=0,V62/2*'Depr. Rate'!$C$3/12,('Depr. Rate'!$C$3*'LGE Meters Schedule'!W62)/12))</f>
        <v>1562.7429347488862</v>
      </c>
      <c r="BB62" s="21">
        <f>IF(BB$3&lt;'Depr. Rate'!$B$1,('Depr. Rate'!$B$3*'LGE Meters Schedule'!X62)/12,IF(X62=0,W62/2*'Depr. Rate'!$C$3/12,('Depr. Rate'!$C$3*'LGE Meters Schedule'!X62)/12))</f>
        <v>1562.7429347488862</v>
      </c>
      <c r="BC62" s="21">
        <f>IF(BC$3&lt;'Depr. Rate'!$B$1,('Depr. Rate'!$B$3*'LGE Meters Schedule'!Y62)/12,IF(Y62=0,X62/2*'Depr. Rate'!$C$3/12,('Depr. Rate'!$C$3*'LGE Meters Schedule'!Y62)/12))</f>
        <v>1562.7429347488862</v>
      </c>
      <c r="BD62" s="21">
        <f>IF(BD$3&lt;'Depr. Rate'!$B$1,('Depr. Rate'!$B$3*'LGE Meters Schedule'!Z62)/12,IF(Z62=0,Y62/2*'Depr. Rate'!$C$3/12,('Depr. Rate'!$C$3*'LGE Meters Schedule'!Z62)/12))</f>
        <v>1562.7429347488862</v>
      </c>
      <c r="BE62" s="21">
        <f>IF(BE$3&lt;'Depr. Rate'!$B$1,('Depr. Rate'!$B$3*'LGE Meters Schedule'!AA62)/12,IF(AA62=0,Z62/2*'Depr. Rate'!$C$3/12,('Depr. Rate'!$C$3*'LGE Meters Schedule'!AA62)/12))</f>
        <v>1562.7429347488862</v>
      </c>
      <c r="BF62" s="21">
        <f>IF(BF$3&lt;'Depr. Rate'!$B$1,('Depr. Rate'!$B$3*'LGE Meters Schedule'!AB62)/12,IF(AB62=0,AA62/2*'Depr. Rate'!$C$3/12,('Depr. Rate'!$C$3*'LGE Meters Schedule'!AB62)/12))</f>
        <v>1562.7429347488862</v>
      </c>
      <c r="BG62" s="21">
        <f>IF(BG$3&lt;'Depr. Rate'!$B$1,('Depr. Rate'!$B$3*'LGE Meters Schedule'!AC62)/12,IF(AC62=0,AB62/2*'Depr. Rate'!$C$3/12,('Depr. Rate'!$C$3*'LGE Meters Schedule'!AC62)/12))</f>
        <v>1562.7429347488862</v>
      </c>
      <c r="BH62" s="21">
        <f>IF(BH$3&lt;'Depr. Rate'!$B$1,('Depr. Rate'!$B$3*'LGE Meters Schedule'!AD62)/12,IF(AD62=0,AC62/2*'Depr. Rate'!$C$3/12,('Depr. Rate'!$C$3*'LGE Meters Schedule'!AD62)/12))</f>
        <v>1562.7429347488862</v>
      </c>
      <c r="BI62" s="21">
        <f>IF(BI$3&lt;'Depr. Rate'!$B$1,('Depr. Rate'!$B$3*'LGE Meters Schedule'!AE62)/12,IF(AE62=0,AD62/2*'Depr. Rate'!$C$3/12,('Depr. Rate'!$C$3*'LGE Meters Schedule'!AE62)/12))</f>
        <v>1562.7429347488862</v>
      </c>
      <c r="BJ62" s="21">
        <f>IF(BJ$3&lt;'Depr. Rate'!$B$1,('Depr. Rate'!$B$3*'LGE Meters Schedule'!AF62)/12,IF(AF62=0,AE62/2*'Depr. Rate'!$C$3/12,('Depr. Rate'!$C$3*'LGE Meters Schedule'!AF62)/12))</f>
        <v>781.37146737444311</v>
      </c>
      <c r="BK62" s="21">
        <f>IF(BK$3&lt;'Depr. Rate'!$B$1,('Depr. Rate'!$B$3*'LGE Meters Schedule'!AG62)/12,IF(AG62=0,AF62/2*'Depr. Rate'!$C$3/12,('Depr. Rate'!$C$3*'LGE Meters Schedule'!AG62)/12))</f>
        <v>0</v>
      </c>
      <c r="BL62" s="21">
        <f>IF(BL$3&lt;'Depr. Rate'!$B$1,('Depr. Rate'!$B$3*'LGE Meters Schedule'!AH62)/12,IF(AH62=0,AG62/2*'Depr. Rate'!$C$3/12,('Depr. Rate'!$C$3*'LGE Meters Schedule'!AH62)/12))</f>
        <v>0</v>
      </c>
      <c r="BM62" s="21">
        <f>IF(BM$3&lt;'Depr. Rate'!$B$1,('Depr. Rate'!$B$3*'LGE Meters Schedule'!AI62)/12,IF(AI62=0,AH62/2*'Depr. Rate'!$C$3/12,('Depr. Rate'!$C$3*'LGE Meters Schedule'!AI62)/12))</f>
        <v>0</v>
      </c>
      <c r="BN62" s="21">
        <f>IF(BN$3&lt;'Depr. Rate'!$B$1,('Depr. Rate'!$B$3*'LGE Meters Schedule'!AJ62)/12,IF(AJ62=0,AI62/2*'Depr. Rate'!$C$3/12,('Depr. Rate'!$C$3*'LGE Meters Schedule'!AJ62)/12))</f>
        <v>0</v>
      </c>
      <c r="BO62" s="21">
        <f>IF(BO$3&lt;'Depr. Rate'!$B$1,('Depr. Rate'!$B$3*'LGE Meters Schedule'!AK62)/12,IF(AK62=0,AJ62/2*'Depr. Rate'!$C$3/12,('Depr. Rate'!$C$3*'LGE Meters Schedule'!AK62)/12))</f>
        <v>0</v>
      </c>
      <c r="BQ62" s="6">
        <f>IF(BQ$3=$BQ$3,$G62+AM62,IF(VLOOKUP($D62,'LGE Retirements'!$A$4:$C$49,3,FALSE)='LGE Meters Schedule'!BQ$3,'LGE Meters Schedule'!BP62+AM62-$F62,SUM(BP62,AM62)))</f>
        <v>297431.2590812362</v>
      </c>
      <c r="BR62" s="6">
        <f>IF(BR$3=$BQ$3,$G62+AN62,IF(VLOOKUP($D62,'LGE Retirements'!$A$4:$C$49,3,FALSE)='LGE Meters Schedule'!BR$3,'LGE Meters Schedule'!BQ62+AN62-$F62,SUM(BQ62,AN62)))</f>
        <v>299068.16618623619</v>
      </c>
      <c r="BS62" s="6">
        <f>IF(BS$3=$BQ$3,$G62+AO62,IF(VLOOKUP($D62,'LGE Retirements'!$A$4:$C$49,3,FALSE)='LGE Meters Schedule'!BS$3,'LGE Meters Schedule'!BR62+AO62-$F62,SUM(BR62,AO62)))</f>
        <v>300705.07329123619</v>
      </c>
      <c r="BT62" s="6">
        <f>IF(BT$3=$BQ$3,$G62+AP62,IF(VLOOKUP($D62,'LGE Retirements'!$A$4:$C$49,3,FALSE)='LGE Meters Schedule'!BT$3,'LGE Meters Schedule'!BS62+AP62-$F62,SUM(BS62,AP62)))</f>
        <v>302341.98039623618</v>
      </c>
      <c r="BU62" s="6">
        <f>IF(BU$3=$BQ$3,$G62+AQ62,IF(VLOOKUP($D62,'LGE Retirements'!$A$4:$C$49,3,FALSE)='LGE Meters Schedule'!BU$3,'LGE Meters Schedule'!BT62+AQ62-$F62,SUM(BT62,AQ62)))</f>
        <v>303978.88750123617</v>
      </c>
      <c r="BV62" s="6">
        <f>IF(BV$3=$BQ$3,$G62+AR62,IF(VLOOKUP($D62,'LGE Retirements'!$A$4:$C$49,3,FALSE)='LGE Meters Schedule'!BV$3,'LGE Meters Schedule'!BU62+AR62-$F62,SUM(BU62,AR62)))</f>
        <v>305615.79460623616</v>
      </c>
      <c r="BW62" s="6">
        <f>IF(BW$3=$BQ$3,$G62+AS62,IF(VLOOKUP($D62,'LGE Retirements'!$A$4:$C$49,3,FALSE)='LGE Meters Schedule'!BW$3,'LGE Meters Schedule'!BV62+AS62-$F62,SUM(BV62,AS62)))</f>
        <v>307252.70171123615</v>
      </c>
      <c r="BX62" s="6">
        <f>IF(BX$3=$BQ$3,$G62+AT62,IF(VLOOKUP($D62,'LGE Retirements'!$A$4:$C$49,3,FALSE)='LGE Meters Schedule'!BX$3,'LGE Meters Schedule'!BW62+AT62-$F62,SUM(BW62,AT62)))</f>
        <v>308889.60881623614</v>
      </c>
      <c r="BY62" s="6">
        <f>IF(BY$3=$BQ$3,$G62+AU62,IF(VLOOKUP($D62,'LGE Retirements'!$A$4:$C$49,3,FALSE)='LGE Meters Schedule'!BY$3,'LGE Meters Schedule'!BX62+AU62-$F62,SUM(BX62,AU62)))</f>
        <v>310526.51592123613</v>
      </c>
      <c r="BZ62" s="6">
        <f>IF(BZ$3=$BQ$3,$G62+AV62,IF(VLOOKUP($D62,'LGE Retirements'!$A$4:$C$49,3,FALSE)='LGE Meters Schedule'!BZ$3,'LGE Meters Schedule'!BY62+AV62-$F62,SUM(BY62,AV62)))</f>
        <v>312163.42302623612</v>
      </c>
      <c r="CA62" s="6">
        <f>IF(CA$3=$BQ$3,$G62+AW62,IF(VLOOKUP($D62,'LGE Retirements'!$A$4:$C$49,3,FALSE)='LGE Meters Schedule'!CA$3,'LGE Meters Schedule'!BZ62+AW62-$F62,SUM(BZ62,AW62)))</f>
        <v>313800.33013123611</v>
      </c>
      <c r="CB62" s="6">
        <f>IF(CB$3=$BQ$3,$G62+AX62,IF(VLOOKUP($D62,'LGE Retirements'!$A$4:$C$49,3,FALSE)='LGE Meters Schedule'!CB$3,'LGE Meters Schedule'!CA62+AX62-$F62,SUM(CA62,AX62)))</f>
        <v>315363.07306598499</v>
      </c>
      <c r="CC62" s="6">
        <f>IF(CC$3=$BQ$3,$G62+AY62,IF(VLOOKUP($D62,'LGE Retirements'!$A$4:$C$49,3,FALSE)='LGE Meters Schedule'!CC$3,'LGE Meters Schedule'!CB62+AY62-$F62,SUM(CB62,AY62)))</f>
        <v>316925.81600073387</v>
      </c>
      <c r="CD62" s="6">
        <f>IF(CD$3=$BQ$3,$G62+AZ62,IF(VLOOKUP($D62,'LGE Retirements'!$A$4:$C$49,3,FALSE)='LGE Meters Schedule'!CD$3,'LGE Meters Schedule'!CC62+AZ62-$F62,SUM(CC62,AZ62)))</f>
        <v>318488.55893548275</v>
      </c>
      <c r="CE62" s="6">
        <f>IF(CE$3=$BQ$3,$G62+BA62,IF(VLOOKUP($D62,'LGE Retirements'!$A$4:$C$49,3,FALSE)='LGE Meters Schedule'!CE$3,'LGE Meters Schedule'!CD62+BA62-$F62,SUM(CD62,BA62)))</f>
        <v>320051.30187023163</v>
      </c>
      <c r="CF62" s="6">
        <f>IF(CF$3=$BQ$3,$G62+BB62,IF(VLOOKUP($D62,'LGE Retirements'!$A$4:$C$49,3,FALSE)='LGE Meters Schedule'!CF$3,'LGE Meters Schedule'!CE62+BB62-$F62,SUM(CE62,BB62)))</f>
        <v>321614.04480498051</v>
      </c>
      <c r="CG62" s="6">
        <f>IF(CG$3=$BQ$3,$G62+BC62,IF(VLOOKUP($D62,'LGE Retirements'!$A$4:$C$49,3,FALSE)='LGE Meters Schedule'!CG$3,'LGE Meters Schedule'!CF62+BC62-$F62,SUM(CF62,BC62)))</f>
        <v>323176.78773972939</v>
      </c>
      <c r="CH62" s="6">
        <f>IF(CH$3=$BQ$3,$G62+BD62,IF(VLOOKUP($D62,'LGE Retirements'!$A$4:$C$49,3,FALSE)='LGE Meters Schedule'!CH$3,'LGE Meters Schedule'!CG62+BD62-$F62,SUM(CG62,BD62)))</f>
        <v>324739.53067447827</v>
      </c>
      <c r="CI62" s="6">
        <f>IF(CI$3=$BQ$3,$G62+BE62,IF(VLOOKUP($D62,'LGE Retirements'!$A$4:$C$49,3,FALSE)='LGE Meters Schedule'!CI$3,'LGE Meters Schedule'!CH62+BE62-$F62,SUM(CH62,BE62)))</f>
        <v>326302.27360922715</v>
      </c>
      <c r="CJ62" s="6">
        <f>IF(CJ$3=$BQ$3,$G62+BF62,IF(VLOOKUP($D62,'LGE Retirements'!$A$4:$C$49,3,FALSE)='LGE Meters Schedule'!CJ$3,'LGE Meters Schedule'!CI62+BF62-$F62,SUM(CI62,BF62)))</f>
        <v>327865.01654397603</v>
      </c>
      <c r="CK62" s="6">
        <f>IF(CK$3=$BQ$3,$G62+BG62,IF(VLOOKUP($D62,'LGE Retirements'!$A$4:$C$49,3,FALSE)='LGE Meters Schedule'!CK$3,'LGE Meters Schedule'!CJ62+BG62-$F62,SUM(CJ62,BG62)))</f>
        <v>329427.75947872491</v>
      </c>
      <c r="CL62" s="6">
        <f>IF(CL$3=$BQ$3,$G62+BH62,IF(VLOOKUP($D62,'LGE Retirements'!$A$4:$C$49,3,FALSE)='LGE Meters Schedule'!CL$3,'LGE Meters Schedule'!CK62+BH62-$F62,SUM(CK62,BH62)))</f>
        <v>330990.50241347379</v>
      </c>
      <c r="CM62" s="6">
        <f>IF(CM$3=$BQ$3,$G62+BI62,IF(VLOOKUP($D62,'LGE Retirements'!$A$4:$C$49,3,FALSE)='LGE Meters Schedule'!CM$3,'LGE Meters Schedule'!CL62+BI62-$F62,SUM(CL62,BI62)))</f>
        <v>332553.24534822267</v>
      </c>
      <c r="CN62" s="6">
        <f>IF(CN$3=$BQ$3,$G62+BJ62,IF(VLOOKUP($D62,'LGE Retirements'!$A$4:$C$49,3,FALSE)='LGE Meters Schedule'!CN$3,'LGE Meters Schedule'!CM62+BJ62-$F62,SUM(CM62,BJ62)))</f>
        <v>-339366.93318440294</v>
      </c>
      <c r="CO62" s="6">
        <f>IF(CO$3=$BQ$3,$G62+BK62,IF(VLOOKUP($D62,'LGE Retirements'!$A$4:$C$49,3,FALSE)='LGE Meters Schedule'!CO$3,'LGE Meters Schedule'!CN62+BK62-$F62,SUM(CN62,BK62)))</f>
        <v>-339366.93318440294</v>
      </c>
      <c r="CP62" s="6">
        <f>IF(CP$3=$BQ$3,$G62+BL62,IF(VLOOKUP($D62,'LGE Retirements'!$A$4:$C$49,3,FALSE)='LGE Meters Schedule'!CP$3,'LGE Meters Schedule'!CO62+BL62-$F62,SUM(CO62,BL62)))</f>
        <v>-339366.93318440294</v>
      </c>
      <c r="CQ62" s="6">
        <f>IF(CQ$3=$BQ$3,$G62+BM62,IF(VLOOKUP($D62,'LGE Retirements'!$A$4:$C$49,3,FALSE)='LGE Meters Schedule'!CQ$3,'LGE Meters Schedule'!CP62+BM62-$F62,SUM(CP62,BM62)))</f>
        <v>-339366.93318440294</v>
      </c>
      <c r="CR62" s="6">
        <f>IF(CR$3=$BQ$3,$G62+BN62,IF(VLOOKUP($D62,'LGE Retirements'!$A$4:$C$49,3,FALSE)='LGE Meters Schedule'!CR$3,'LGE Meters Schedule'!CQ62+BN62-$F62,SUM(CQ62,BN62)))</f>
        <v>-339366.93318440294</v>
      </c>
      <c r="CS62" s="6">
        <f>IF(CS$3=$BQ$3,$G62+BO62,IF(VLOOKUP($D62,'LGE Retirements'!$A$4:$C$49,3,FALSE)='LGE Meters Schedule'!CS$3,'LGE Meters Schedule'!CR62+BO62-$F62,SUM(CR62,BO62)))</f>
        <v>-339366.93318440294</v>
      </c>
      <c r="CT62" s="6">
        <f>IF(CT$3=$BQ$3,$G62,IF(VLOOKUP($D62,'LGE Retirements'!$A$4:$C$49,3,FALSE)='LGE Meters Schedule'!CT$3,'LGE Meters Schedule'!CS62-$F62,SUM(CS62)))</f>
        <v>-339366.93318440294</v>
      </c>
      <c r="CU62" s="6">
        <f>IF(CU$3=$BQ$3,$G62,IF(VLOOKUP($D62,'LGE Retirements'!$A$4:$C$49,3,FALSE)='LGE Meters Schedule'!CU$3,'LGE Meters Schedule'!CT62-$F62,SUM(CT62)))</f>
        <v>-339366.93318440294</v>
      </c>
      <c r="CV62" s="6">
        <f>IF(CV$3=$BQ$3,$G62,IF(VLOOKUP($D62,'LGE Retirements'!$A$4:$C$49,3,FALSE)='LGE Meters Schedule'!CV$3,'LGE Meters Schedule'!CU62-$F62,SUM(CU62)))</f>
        <v>-339366.93318440294</v>
      </c>
      <c r="CW62" s="6">
        <f>IF(CW$3=$BQ$3,$G62,IF(VLOOKUP($D62,'LGE Retirements'!$A$4:$C$49,3,FALSE)='LGE Meters Schedule'!CW$3,'LGE Meters Schedule'!CV62-$F62,SUM(CV62)))</f>
        <v>-339366.93318440294</v>
      </c>
      <c r="CX62" s="6">
        <f>IF(CX$3=$BQ$3,$G62,IF(VLOOKUP($D62,'LGE Retirements'!$A$4:$C$49,3,FALSE)='LGE Meters Schedule'!CX$3,'LGE Meters Schedule'!CW62-$F62,SUM(CW62)))</f>
        <v>-339366.93318440294</v>
      </c>
      <c r="CY62" s="6">
        <f>IF(CY$3=$BQ$3,$G62,IF(VLOOKUP($D62,'LGE Retirements'!$A$4:$C$49,3,FALSE)='LGE Meters Schedule'!CY$3,'LGE Meters Schedule'!CX62-$F62,SUM(CX62)))</f>
        <v>-339366.93318440294</v>
      </c>
      <c r="CZ62" s="6">
        <f>IF(CZ$3=$BQ$3,$G62,IF(VLOOKUP($D62,'LGE Retirements'!$A$4:$C$49,3,FALSE)='LGE Meters Schedule'!CZ$3,'LGE Meters Schedule'!CY62-$F62,SUM(CY62)))</f>
        <v>-339366.93318440294</v>
      </c>
      <c r="DA62" s="6">
        <f>IF(DA$3=$BQ$3,$G62,IF(VLOOKUP($D62,'LGE Retirements'!$A$4:$C$49,3,FALSE)='LGE Meters Schedule'!DA$3,'LGE Meters Schedule'!CZ62-$F62,SUM(CZ62)))</f>
        <v>-339366.93318440294</v>
      </c>
      <c r="DB62" s="6">
        <f>IF(DB$3=$BQ$3,$G62,IF(VLOOKUP($D62,'LGE Retirements'!$A$4:$C$49,3,FALSE)='LGE Meters Schedule'!DB$3,'LGE Meters Schedule'!DA62-$F62,SUM(DA62)))</f>
        <v>-339366.93318440294</v>
      </c>
      <c r="DC62" s="6">
        <f>IF(DC$3=$BQ$3,$G62,IF(VLOOKUP($D62,'LGE Retirements'!$A$4:$C$49,3,FALSE)='LGE Meters Schedule'!DC$3,'LGE Meters Schedule'!DB62-$F62,SUM(DB62)))</f>
        <v>-339366.93318440294</v>
      </c>
      <c r="DD62" s="6">
        <f>IF(DD$3=$BQ$3,$G62,IF(VLOOKUP($D62,'LGE Retirements'!$A$4:$C$49,3,FALSE)='LGE Meters Schedule'!DD$3,'LGE Meters Schedule'!DC62-$F62,SUM(DC62)))</f>
        <v>-339366.93318440294</v>
      </c>
      <c r="DE62" s="6">
        <f>IF(DE$3=$BQ$3,$G62,IF(VLOOKUP($D62,'LGE Retirements'!$A$4:$C$49,3,FALSE)='LGE Meters Schedule'!DE$3,'LGE Meters Schedule'!DD62-$F62,SUM(DD62)))</f>
        <v>-339366.93318440294</v>
      </c>
      <c r="DG62" s="8">
        <f t="shared" si="42"/>
        <v>375270.29091876384</v>
      </c>
      <c r="DH62" s="8">
        <f t="shared" si="43"/>
        <v>373633.38381376385</v>
      </c>
      <c r="DI62" s="8">
        <f t="shared" si="44"/>
        <v>371996.47670876386</v>
      </c>
      <c r="DJ62" s="8">
        <f t="shared" si="45"/>
        <v>370359.56960376387</v>
      </c>
      <c r="DK62" s="8">
        <f t="shared" si="46"/>
        <v>368722.66249876388</v>
      </c>
      <c r="DL62" s="8">
        <f t="shared" si="47"/>
        <v>367085.75539376389</v>
      </c>
      <c r="DM62" s="8">
        <f t="shared" si="48"/>
        <v>365448.8482887639</v>
      </c>
      <c r="DN62" s="8">
        <f t="shared" si="49"/>
        <v>363811.94118376391</v>
      </c>
      <c r="DO62" s="8">
        <f t="shared" si="50"/>
        <v>362175.03407876391</v>
      </c>
      <c r="DP62" s="8">
        <f t="shared" si="51"/>
        <v>360538.12697376392</v>
      </c>
      <c r="DQ62" s="8">
        <f t="shared" si="52"/>
        <v>358901.21986876393</v>
      </c>
      <c r="DR62" s="8">
        <f t="shared" si="53"/>
        <v>357338.47693401505</v>
      </c>
      <c r="DS62" s="8">
        <f t="shared" si="54"/>
        <v>355775.73399926617</v>
      </c>
      <c r="DT62" s="8">
        <f t="shared" si="55"/>
        <v>354212.99106451729</v>
      </c>
      <c r="DU62" s="8">
        <f t="shared" si="56"/>
        <v>352650.24812976841</v>
      </c>
      <c r="DV62" s="8">
        <f t="shared" si="57"/>
        <v>351087.50519501953</v>
      </c>
      <c r="DW62" s="8">
        <f t="shared" si="58"/>
        <v>349524.76226027065</v>
      </c>
      <c r="DX62" s="8">
        <f t="shared" si="59"/>
        <v>347962.01932552177</v>
      </c>
      <c r="DY62" s="8">
        <f t="shared" si="60"/>
        <v>346399.27639077289</v>
      </c>
      <c r="DZ62" s="8">
        <f t="shared" si="61"/>
        <v>344836.53345602402</v>
      </c>
      <c r="EA62" s="8">
        <f t="shared" si="62"/>
        <v>343273.79052127514</v>
      </c>
      <c r="EB62" s="8">
        <f t="shared" si="63"/>
        <v>341711.04758652626</v>
      </c>
      <c r="EC62" s="8">
        <f t="shared" si="64"/>
        <v>340148.30465177738</v>
      </c>
      <c r="ED62" s="8">
        <f t="shared" si="65"/>
        <v>339366.93318440294</v>
      </c>
      <c r="EE62" s="8">
        <f t="shared" si="66"/>
        <v>339366.93318440294</v>
      </c>
      <c r="EF62" s="8">
        <f t="shared" si="67"/>
        <v>339366.93318440294</v>
      </c>
      <c r="EG62" s="8">
        <f t="shared" si="68"/>
        <v>339366.93318440294</v>
      </c>
      <c r="EH62" s="8">
        <f t="shared" si="69"/>
        <v>339366.93318440294</v>
      </c>
      <c r="EI62" s="8">
        <f t="shared" si="70"/>
        <v>339366.93318440294</v>
      </c>
      <c r="EJ62" s="8">
        <f t="shared" si="30"/>
        <v>339366.93318440294</v>
      </c>
      <c r="EK62" s="8">
        <f t="shared" si="31"/>
        <v>339366.93318440294</v>
      </c>
      <c r="EL62" s="8">
        <f t="shared" si="32"/>
        <v>339366.93318440294</v>
      </c>
      <c r="EM62" s="8">
        <f t="shared" si="33"/>
        <v>339366.93318440294</v>
      </c>
      <c r="EN62" s="8">
        <f t="shared" si="34"/>
        <v>339366.93318440294</v>
      </c>
      <c r="EO62" s="8">
        <f t="shared" si="35"/>
        <v>339366.93318440294</v>
      </c>
      <c r="EP62" s="8">
        <f t="shared" si="36"/>
        <v>339366.93318440294</v>
      </c>
      <c r="EQ62" s="8">
        <f t="shared" si="37"/>
        <v>339366.93318440294</v>
      </c>
      <c r="ER62" s="8">
        <f t="shared" si="38"/>
        <v>339366.93318440294</v>
      </c>
      <c r="ES62" s="8">
        <f t="shared" si="39"/>
        <v>339366.93318440294</v>
      </c>
      <c r="ET62" s="8">
        <f t="shared" si="40"/>
        <v>339366.93318440294</v>
      </c>
      <c r="EU62" s="8">
        <f t="shared" si="41"/>
        <v>339366.93318440294</v>
      </c>
    </row>
    <row r="63" spans="1:151" x14ac:dyDescent="0.25">
      <c r="A63" s="4" t="s">
        <v>33</v>
      </c>
      <c r="B63" s="4" t="s">
        <v>2</v>
      </c>
      <c r="C63" s="4" t="s">
        <v>5</v>
      </c>
      <c r="D63" s="7">
        <v>2003</v>
      </c>
      <c r="E63" s="24">
        <f>IFERROR(VLOOKUP(D63,'LGE Retirements'!$A$4:$C$49,3,FALSE),"N/A")</f>
        <v>43282</v>
      </c>
      <c r="F63" s="5">
        <v>153883.72000000003</v>
      </c>
      <c r="G63" s="5">
        <v>67664.382870966409</v>
      </c>
      <c r="H63" s="5"/>
      <c r="I63" s="6">
        <f>IF(I$3=$I$3,F63,IF(VLOOKUP($D63,'LGE Retirements'!$A$4:$C$49,3,FALSE)='LGE Meters Schedule'!I$3,'LGE Meters Schedule'!G63-'LGE Meters Schedule'!$F63,G63))</f>
        <v>153883.72000000003</v>
      </c>
      <c r="J63" s="6">
        <f>IF(J$3=$I$3,G63,IF(VLOOKUP($D63,'LGE Retirements'!$A$4:$C$49,3,FALSE)='LGE Meters Schedule'!J$3,'LGE Meters Schedule'!I63-'LGE Meters Schedule'!$F63,I63))</f>
        <v>153883.72000000003</v>
      </c>
      <c r="K63" s="6">
        <f>IF(K$3=$I$3,I63,IF(VLOOKUP($D63,'LGE Retirements'!$A$4:$C$49,3,FALSE)='LGE Meters Schedule'!K$3,'LGE Meters Schedule'!J63-'LGE Meters Schedule'!$F63,J63))</f>
        <v>153883.72000000003</v>
      </c>
      <c r="L63" s="6">
        <f>IF(L$3=$I$3,J63,IF(VLOOKUP($D63,'LGE Retirements'!$A$4:$C$49,3,FALSE)='LGE Meters Schedule'!L$3,'LGE Meters Schedule'!K63-'LGE Meters Schedule'!$F63,K63))</f>
        <v>153883.72000000003</v>
      </c>
      <c r="M63" s="6">
        <f>IF(M$3=$I$3,K63,IF(VLOOKUP($D63,'LGE Retirements'!$A$4:$C$49,3,FALSE)='LGE Meters Schedule'!M$3,'LGE Meters Schedule'!L63-'LGE Meters Schedule'!$F63,L63))</f>
        <v>153883.72000000003</v>
      </c>
      <c r="N63" s="6">
        <f>IF(N$3=$I$3,L63,IF(VLOOKUP($D63,'LGE Retirements'!$A$4:$C$49,3,FALSE)='LGE Meters Schedule'!N$3,'LGE Meters Schedule'!M63-'LGE Meters Schedule'!$F63,M63))</f>
        <v>153883.72000000003</v>
      </c>
      <c r="O63" s="6">
        <f>IF(O$3=$I$3,M63,IF(VLOOKUP($D63,'LGE Retirements'!$A$4:$C$49,3,FALSE)='LGE Meters Schedule'!O$3,'LGE Meters Schedule'!N63-'LGE Meters Schedule'!$F63,N63))</f>
        <v>153883.72000000003</v>
      </c>
      <c r="P63" s="6">
        <f>IF(P$3=$I$3,N63,IF(VLOOKUP($D63,'LGE Retirements'!$A$4:$C$49,3,FALSE)='LGE Meters Schedule'!P$3,'LGE Meters Schedule'!O63-'LGE Meters Schedule'!$F63,O63))</f>
        <v>153883.72000000003</v>
      </c>
      <c r="Q63" s="6">
        <f>IF(Q$3=$I$3,O63,IF(VLOOKUP($D63,'LGE Retirements'!$A$4:$C$49,3,FALSE)='LGE Meters Schedule'!Q$3,'LGE Meters Schedule'!P63-'LGE Meters Schedule'!$F63,P63))</f>
        <v>153883.72000000003</v>
      </c>
      <c r="R63" s="6">
        <f>IF(R$3=$I$3,P63,IF(VLOOKUP($D63,'LGE Retirements'!$A$4:$C$49,3,FALSE)='LGE Meters Schedule'!R$3,'LGE Meters Schedule'!Q63-'LGE Meters Schedule'!$F63,Q63))</f>
        <v>153883.72000000003</v>
      </c>
      <c r="S63" s="6">
        <f>IF(S$3=$I$3,Q63,IF(VLOOKUP($D63,'LGE Retirements'!$A$4:$C$49,3,FALSE)='LGE Meters Schedule'!S$3,'LGE Meters Schedule'!R63-'LGE Meters Schedule'!$F63,R63))</f>
        <v>153883.72000000003</v>
      </c>
      <c r="T63" s="6">
        <f>IF(T$3=$I$3,R63,IF(VLOOKUP($D63,'LGE Retirements'!$A$4:$C$49,3,FALSE)='LGE Meters Schedule'!T$3,'LGE Meters Schedule'!S63-'LGE Meters Schedule'!$F63,S63))</f>
        <v>153883.72000000003</v>
      </c>
      <c r="U63" s="6">
        <f>IF(U$3=$I$3,S63,IF(VLOOKUP($D63,'LGE Retirements'!$A$4:$C$49,3,FALSE)='LGE Meters Schedule'!U$3,'LGE Meters Schedule'!T63-'LGE Meters Schedule'!$F63,T63))</f>
        <v>153883.72000000003</v>
      </c>
      <c r="V63" s="6">
        <f>IF(V$3=$I$3,T63,IF(VLOOKUP($D63,'LGE Retirements'!$A$4:$C$49,3,FALSE)='LGE Meters Schedule'!V$3,'LGE Meters Schedule'!U63-'LGE Meters Schedule'!$F63,U63))</f>
        <v>153883.72000000003</v>
      </c>
      <c r="W63" s="6">
        <f>IF(W$3=$I$3,U63,IF(VLOOKUP($D63,'LGE Retirements'!$A$4:$C$49,3,FALSE)='LGE Meters Schedule'!W$3,'LGE Meters Schedule'!V63-'LGE Meters Schedule'!$F63,V63))</f>
        <v>153883.72000000003</v>
      </c>
      <c r="X63" s="6">
        <f>IF(X$3=$I$3,V63,IF(VLOOKUP($D63,'LGE Retirements'!$A$4:$C$49,3,FALSE)='LGE Meters Schedule'!X$3,'LGE Meters Schedule'!W63-'LGE Meters Schedule'!$F63,W63))</f>
        <v>153883.72000000003</v>
      </c>
      <c r="Y63" s="6">
        <f>IF(Y$3=$I$3,W63,IF(VLOOKUP($D63,'LGE Retirements'!$A$4:$C$49,3,FALSE)='LGE Meters Schedule'!Y$3,'LGE Meters Schedule'!X63-'LGE Meters Schedule'!$F63,X63))</f>
        <v>153883.72000000003</v>
      </c>
      <c r="Z63" s="6">
        <f>IF(Z$3=$I$3,X63,IF(VLOOKUP($D63,'LGE Retirements'!$A$4:$C$49,3,FALSE)='LGE Meters Schedule'!Z$3,'LGE Meters Schedule'!Y63-'LGE Meters Schedule'!$F63,Y63))</f>
        <v>153883.72000000003</v>
      </c>
      <c r="AA63" s="6">
        <f>IF(AA$3=$I$3,Y63,IF(VLOOKUP($D63,'LGE Retirements'!$A$4:$C$49,3,FALSE)='LGE Meters Schedule'!AA$3,'LGE Meters Schedule'!Z63-'LGE Meters Schedule'!$F63,Z63))</f>
        <v>153883.72000000003</v>
      </c>
      <c r="AB63" s="6">
        <f>IF(AB$3=$I$3,Z63,IF(VLOOKUP($D63,'LGE Retirements'!$A$4:$C$49,3,FALSE)='LGE Meters Schedule'!AB$3,'LGE Meters Schedule'!AA63-'LGE Meters Schedule'!$F63,AA63))</f>
        <v>153883.72000000003</v>
      </c>
      <c r="AC63" s="6">
        <f>IF(AC$3=$I$3,AA63,IF(VLOOKUP($D63,'LGE Retirements'!$A$4:$C$49,3,FALSE)='LGE Meters Schedule'!AC$3,'LGE Meters Schedule'!AB63-'LGE Meters Schedule'!$F63,AB63))</f>
        <v>153883.72000000003</v>
      </c>
      <c r="AD63" s="6">
        <f>IF(AD$3=$I$3,AB63,IF(VLOOKUP($D63,'LGE Retirements'!$A$4:$C$49,3,FALSE)='LGE Meters Schedule'!AD$3,'LGE Meters Schedule'!AC63-'LGE Meters Schedule'!$F63,AC63))</f>
        <v>153883.72000000003</v>
      </c>
      <c r="AE63" s="6">
        <f>IF(AE$3=$I$3,AC63,IF(VLOOKUP($D63,'LGE Retirements'!$A$4:$C$49,3,FALSE)='LGE Meters Schedule'!AE$3,'LGE Meters Schedule'!AD63-'LGE Meters Schedule'!$F63,AD63))</f>
        <v>153883.72000000003</v>
      </c>
      <c r="AF63" s="6">
        <f>IF(AF$3=$I$3,AD63,IF(VLOOKUP($D63,'LGE Retirements'!$A$4:$C$49,3,FALSE)='LGE Meters Schedule'!AF$3,'LGE Meters Schedule'!AE63-'LGE Meters Schedule'!$F63,AE63))</f>
        <v>0</v>
      </c>
      <c r="AG63" s="6">
        <f>IF(AG$3=$I$3,AE63,IF(VLOOKUP($D63,'LGE Retirements'!$A$4:$C$49,3,FALSE)='LGE Meters Schedule'!AG$3,'LGE Meters Schedule'!AF63-'LGE Meters Schedule'!$F63,AF63))</f>
        <v>0</v>
      </c>
      <c r="AH63" s="6">
        <f>IF(AH$3=$I$3,AF63,IF(VLOOKUP($D63,'LGE Retirements'!$A$4:$C$49,3,FALSE)='LGE Meters Schedule'!AH$3,'LGE Meters Schedule'!AG63-'LGE Meters Schedule'!$F63,AG63))</f>
        <v>0</v>
      </c>
      <c r="AI63" s="6">
        <f>IF(AI$3=$I$3,AG63,IF(VLOOKUP($D63,'LGE Retirements'!$A$4:$C$49,3,FALSE)='LGE Meters Schedule'!AI$3,'LGE Meters Schedule'!AH63-'LGE Meters Schedule'!$F63,AH63))</f>
        <v>0</v>
      </c>
      <c r="AJ63" s="6">
        <f>IF(AJ$3=$I$3,AH63,IF(VLOOKUP($D63,'LGE Retirements'!$A$4:$C$49,3,FALSE)='LGE Meters Schedule'!AJ$3,'LGE Meters Schedule'!AI63-'LGE Meters Schedule'!$F63,AI63))</f>
        <v>0</v>
      </c>
      <c r="AK63" s="6">
        <f>IF(AK$3=$I$3,AI63,IF(VLOOKUP($D63,'LGE Retirements'!$A$4:$C$49,3,FALSE)='LGE Meters Schedule'!AK$3,'LGE Meters Schedule'!AJ63-'LGE Meters Schedule'!$F63,AJ63))</f>
        <v>0</v>
      </c>
      <c r="AL63" s="6"/>
      <c r="AM63" s="21">
        <f>IF(AM$3&lt;'Depr. Rate'!$B$1,('Depr. Rate'!$B$3*'LGE Meters Schedule'!I63)/12,IF(I63=0,H63/2*'Depr. Rate'!$C$3/12,('Depr. Rate'!$C$3*'LGE Meters Schedule'!I63)/12))</f>
        <v>374.45038533333337</v>
      </c>
      <c r="AN63" s="21">
        <f>IF(AN$3&lt;'Depr. Rate'!$B$1,('Depr. Rate'!$B$3*'LGE Meters Schedule'!J63)/12,IF(J63=0,I63/2*'Depr. Rate'!$C$3/12,('Depr. Rate'!$C$3*'LGE Meters Schedule'!J63)/12))</f>
        <v>374.45038533333337</v>
      </c>
      <c r="AO63" s="21">
        <f>IF(AO$3&lt;'Depr. Rate'!$B$1,('Depr. Rate'!$B$3*'LGE Meters Schedule'!K63)/12,IF(K63=0,J63/2*'Depr. Rate'!$C$3/12,('Depr. Rate'!$C$3*'LGE Meters Schedule'!K63)/12))</f>
        <v>374.45038533333337</v>
      </c>
      <c r="AP63" s="21">
        <f>IF(AP$3&lt;'Depr. Rate'!$B$1,('Depr. Rate'!$B$3*'LGE Meters Schedule'!L63)/12,IF(L63=0,K63/2*'Depr. Rate'!$C$3/12,('Depr. Rate'!$C$3*'LGE Meters Schedule'!L63)/12))</f>
        <v>374.45038533333337</v>
      </c>
      <c r="AQ63" s="21">
        <f>IF(AQ$3&lt;'Depr. Rate'!$B$1,('Depr. Rate'!$B$3*'LGE Meters Schedule'!M63)/12,IF(M63=0,L63/2*'Depr. Rate'!$C$3/12,('Depr. Rate'!$C$3*'LGE Meters Schedule'!M63)/12))</f>
        <v>374.45038533333337</v>
      </c>
      <c r="AR63" s="21">
        <f>IF(AR$3&lt;'Depr. Rate'!$B$1,('Depr. Rate'!$B$3*'LGE Meters Schedule'!N63)/12,IF(N63=0,M63/2*'Depr. Rate'!$C$3/12,('Depr. Rate'!$C$3*'LGE Meters Schedule'!N63)/12))</f>
        <v>374.45038533333337</v>
      </c>
      <c r="AS63" s="21">
        <f>IF(AS$3&lt;'Depr. Rate'!$B$1,('Depr. Rate'!$B$3*'LGE Meters Schedule'!O63)/12,IF(O63=0,N63/2*'Depr. Rate'!$C$3/12,('Depr. Rate'!$C$3*'LGE Meters Schedule'!O63)/12))</f>
        <v>374.45038533333337</v>
      </c>
      <c r="AT63" s="21">
        <f>IF(AT$3&lt;'Depr. Rate'!$B$1,('Depr. Rate'!$B$3*'LGE Meters Schedule'!P63)/12,IF(P63=0,O63/2*'Depr. Rate'!$C$3/12,('Depr. Rate'!$C$3*'LGE Meters Schedule'!P63)/12))</f>
        <v>374.45038533333337</v>
      </c>
      <c r="AU63" s="21">
        <f>IF(AU$3&lt;'Depr. Rate'!$B$1,('Depr. Rate'!$B$3*'LGE Meters Schedule'!Q63)/12,IF(Q63=0,P63/2*'Depr. Rate'!$C$3/12,('Depr. Rate'!$C$3*'LGE Meters Schedule'!Q63)/12))</f>
        <v>374.45038533333337</v>
      </c>
      <c r="AV63" s="21">
        <f>IF(AV$3&lt;'Depr. Rate'!$B$1,('Depr. Rate'!$B$3*'LGE Meters Schedule'!R63)/12,IF(R63=0,Q63/2*'Depr. Rate'!$C$3/12,('Depr. Rate'!$C$3*'LGE Meters Schedule'!R63)/12))</f>
        <v>374.45038533333337</v>
      </c>
      <c r="AW63" s="21">
        <f>IF(AW$3&lt;'Depr. Rate'!$B$1,('Depr. Rate'!$B$3*'LGE Meters Schedule'!S63)/12,IF(S63=0,R63/2*'Depr. Rate'!$C$3/12,('Depr. Rate'!$C$3*'LGE Meters Schedule'!S63)/12))</f>
        <v>374.45038533333337</v>
      </c>
      <c r="AX63" s="21">
        <f>IF(AX$3&lt;'Depr. Rate'!$B$1,('Depr. Rate'!$B$3*'LGE Meters Schedule'!T63)/12,IF(T63=0,S63/2*'Depr. Rate'!$C$3/12,('Depr. Rate'!$C$3*'LGE Meters Schedule'!T63)/12))</f>
        <v>357.48497413581987</v>
      </c>
      <c r="AY63" s="21">
        <f>IF(AY$3&lt;'Depr. Rate'!$B$1,('Depr. Rate'!$B$3*'LGE Meters Schedule'!U63)/12,IF(U63=0,T63/2*'Depr. Rate'!$C$3/12,('Depr. Rate'!$C$3*'LGE Meters Schedule'!U63)/12))</f>
        <v>357.48497413581987</v>
      </c>
      <c r="AZ63" s="21">
        <f>IF(AZ$3&lt;'Depr. Rate'!$B$1,('Depr. Rate'!$B$3*'LGE Meters Schedule'!V63)/12,IF(V63=0,U63/2*'Depr. Rate'!$C$3/12,('Depr. Rate'!$C$3*'LGE Meters Schedule'!V63)/12))</f>
        <v>357.48497413581987</v>
      </c>
      <c r="BA63" s="21">
        <f>IF(BA$3&lt;'Depr. Rate'!$B$1,('Depr. Rate'!$B$3*'LGE Meters Schedule'!W63)/12,IF(W63=0,V63/2*'Depr. Rate'!$C$3/12,('Depr. Rate'!$C$3*'LGE Meters Schedule'!W63)/12))</f>
        <v>357.48497413581987</v>
      </c>
      <c r="BB63" s="21">
        <f>IF(BB$3&lt;'Depr. Rate'!$B$1,('Depr. Rate'!$B$3*'LGE Meters Schedule'!X63)/12,IF(X63=0,W63/2*'Depr. Rate'!$C$3/12,('Depr. Rate'!$C$3*'LGE Meters Schedule'!X63)/12))</f>
        <v>357.48497413581987</v>
      </c>
      <c r="BC63" s="21">
        <f>IF(BC$3&lt;'Depr. Rate'!$B$1,('Depr. Rate'!$B$3*'LGE Meters Schedule'!Y63)/12,IF(Y63=0,X63/2*'Depr. Rate'!$C$3/12,('Depr. Rate'!$C$3*'LGE Meters Schedule'!Y63)/12))</f>
        <v>357.48497413581987</v>
      </c>
      <c r="BD63" s="21">
        <f>IF(BD$3&lt;'Depr. Rate'!$B$1,('Depr. Rate'!$B$3*'LGE Meters Schedule'!Z63)/12,IF(Z63=0,Y63/2*'Depr. Rate'!$C$3/12,('Depr. Rate'!$C$3*'LGE Meters Schedule'!Z63)/12))</f>
        <v>357.48497413581987</v>
      </c>
      <c r="BE63" s="21">
        <f>IF(BE$3&lt;'Depr. Rate'!$B$1,('Depr. Rate'!$B$3*'LGE Meters Schedule'!AA63)/12,IF(AA63=0,Z63/2*'Depr. Rate'!$C$3/12,('Depr. Rate'!$C$3*'LGE Meters Schedule'!AA63)/12))</f>
        <v>357.48497413581987</v>
      </c>
      <c r="BF63" s="21">
        <f>IF(BF$3&lt;'Depr. Rate'!$B$1,('Depr. Rate'!$B$3*'LGE Meters Schedule'!AB63)/12,IF(AB63=0,AA63/2*'Depr. Rate'!$C$3/12,('Depr. Rate'!$C$3*'LGE Meters Schedule'!AB63)/12))</f>
        <v>357.48497413581987</v>
      </c>
      <c r="BG63" s="21">
        <f>IF(BG$3&lt;'Depr. Rate'!$B$1,('Depr. Rate'!$B$3*'LGE Meters Schedule'!AC63)/12,IF(AC63=0,AB63/2*'Depr. Rate'!$C$3/12,('Depr. Rate'!$C$3*'LGE Meters Schedule'!AC63)/12))</f>
        <v>357.48497413581987</v>
      </c>
      <c r="BH63" s="21">
        <f>IF(BH$3&lt;'Depr. Rate'!$B$1,('Depr. Rate'!$B$3*'LGE Meters Schedule'!AD63)/12,IF(AD63=0,AC63/2*'Depr. Rate'!$C$3/12,('Depr. Rate'!$C$3*'LGE Meters Schedule'!AD63)/12))</f>
        <v>357.48497413581987</v>
      </c>
      <c r="BI63" s="21">
        <f>IF(BI$3&lt;'Depr. Rate'!$B$1,('Depr. Rate'!$B$3*'LGE Meters Schedule'!AE63)/12,IF(AE63=0,AD63/2*'Depr. Rate'!$C$3/12,('Depr. Rate'!$C$3*'LGE Meters Schedule'!AE63)/12))</f>
        <v>357.48497413581987</v>
      </c>
      <c r="BJ63" s="21">
        <f>IF(BJ$3&lt;'Depr. Rate'!$B$1,('Depr. Rate'!$B$3*'LGE Meters Schedule'!AF63)/12,IF(AF63=0,AE63/2*'Depr. Rate'!$C$3/12,('Depr. Rate'!$C$3*'LGE Meters Schedule'!AF63)/12))</f>
        <v>178.74248706790993</v>
      </c>
      <c r="BK63" s="21">
        <f>IF(BK$3&lt;'Depr. Rate'!$B$1,('Depr. Rate'!$B$3*'LGE Meters Schedule'!AG63)/12,IF(AG63=0,AF63/2*'Depr. Rate'!$C$3/12,('Depr. Rate'!$C$3*'LGE Meters Schedule'!AG63)/12))</f>
        <v>0</v>
      </c>
      <c r="BL63" s="21">
        <f>IF(BL$3&lt;'Depr. Rate'!$B$1,('Depr. Rate'!$B$3*'LGE Meters Schedule'!AH63)/12,IF(AH63=0,AG63/2*'Depr. Rate'!$C$3/12,('Depr. Rate'!$C$3*'LGE Meters Schedule'!AH63)/12))</f>
        <v>0</v>
      </c>
      <c r="BM63" s="21">
        <f>IF(BM$3&lt;'Depr. Rate'!$B$1,('Depr. Rate'!$B$3*'LGE Meters Schedule'!AI63)/12,IF(AI63=0,AH63/2*'Depr. Rate'!$C$3/12,('Depr. Rate'!$C$3*'LGE Meters Schedule'!AI63)/12))</f>
        <v>0</v>
      </c>
      <c r="BN63" s="21">
        <f>IF(BN$3&lt;'Depr. Rate'!$B$1,('Depr. Rate'!$B$3*'LGE Meters Schedule'!AJ63)/12,IF(AJ63=0,AI63/2*'Depr. Rate'!$C$3/12,('Depr. Rate'!$C$3*'LGE Meters Schedule'!AJ63)/12))</f>
        <v>0</v>
      </c>
      <c r="BO63" s="21">
        <f>IF(BO$3&lt;'Depr. Rate'!$B$1,('Depr. Rate'!$B$3*'LGE Meters Schedule'!AK63)/12,IF(AK63=0,AJ63/2*'Depr. Rate'!$C$3/12,('Depr. Rate'!$C$3*'LGE Meters Schedule'!AK63)/12))</f>
        <v>0</v>
      </c>
      <c r="BQ63" s="6">
        <f>IF(BQ$3=$BQ$3,$G63+AM63,IF(VLOOKUP($D63,'LGE Retirements'!$A$4:$C$49,3,FALSE)='LGE Meters Schedule'!BQ$3,'LGE Meters Schedule'!BP63+AM63-$F63,SUM(BP63,AM63)))</f>
        <v>68038.833256299738</v>
      </c>
      <c r="BR63" s="6">
        <f>IF(BR$3=$BQ$3,$G63+AN63,IF(VLOOKUP($D63,'LGE Retirements'!$A$4:$C$49,3,FALSE)='LGE Meters Schedule'!BR$3,'LGE Meters Schedule'!BQ63+AN63-$F63,SUM(BQ63,AN63)))</f>
        <v>68413.283641633068</v>
      </c>
      <c r="BS63" s="6">
        <f>IF(BS$3=$BQ$3,$G63+AO63,IF(VLOOKUP($D63,'LGE Retirements'!$A$4:$C$49,3,FALSE)='LGE Meters Schedule'!BS$3,'LGE Meters Schedule'!BR63+AO63-$F63,SUM(BR63,AO63)))</f>
        <v>68787.734026966398</v>
      </c>
      <c r="BT63" s="6">
        <f>IF(BT$3=$BQ$3,$G63+AP63,IF(VLOOKUP($D63,'LGE Retirements'!$A$4:$C$49,3,FALSE)='LGE Meters Schedule'!BT$3,'LGE Meters Schedule'!BS63+AP63-$F63,SUM(BS63,AP63)))</f>
        <v>69162.184412299728</v>
      </c>
      <c r="BU63" s="6">
        <f>IF(BU$3=$BQ$3,$G63+AQ63,IF(VLOOKUP($D63,'LGE Retirements'!$A$4:$C$49,3,FALSE)='LGE Meters Schedule'!BU$3,'LGE Meters Schedule'!BT63+AQ63-$F63,SUM(BT63,AQ63)))</f>
        <v>69536.634797633058</v>
      </c>
      <c r="BV63" s="6">
        <f>IF(BV$3=$BQ$3,$G63+AR63,IF(VLOOKUP($D63,'LGE Retirements'!$A$4:$C$49,3,FALSE)='LGE Meters Schedule'!BV$3,'LGE Meters Schedule'!BU63+AR63-$F63,SUM(BU63,AR63)))</f>
        <v>69911.085182966388</v>
      </c>
      <c r="BW63" s="6">
        <f>IF(BW$3=$BQ$3,$G63+AS63,IF(VLOOKUP($D63,'LGE Retirements'!$A$4:$C$49,3,FALSE)='LGE Meters Schedule'!BW$3,'LGE Meters Schedule'!BV63+AS63-$F63,SUM(BV63,AS63)))</f>
        <v>70285.535568299718</v>
      </c>
      <c r="BX63" s="6">
        <f>IF(BX$3=$BQ$3,$G63+AT63,IF(VLOOKUP($D63,'LGE Retirements'!$A$4:$C$49,3,FALSE)='LGE Meters Schedule'!BX$3,'LGE Meters Schedule'!BW63+AT63-$F63,SUM(BW63,AT63)))</f>
        <v>70659.985953633048</v>
      </c>
      <c r="BY63" s="6">
        <f>IF(BY$3=$BQ$3,$G63+AU63,IF(VLOOKUP($D63,'LGE Retirements'!$A$4:$C$49,3,FALSE)='LGE Meters Schedule'!BY$3,'LGE Meters Schedule'!BX63+AU63-$F63,SUM(BX63,AU63)))</f>
        <v>71034.436338966378</v>
      </c>
      <c r="BZ63" s="6">
        <f>IF(BZ$3=$BQ$3,$G63+AV63,IF(VLOOKUP($D63,'LGE Retirements'!$A$4:$C$49,3,FALSE)='LGE Meters Schedule'!BZ$3,'LGE Meters Schedule'!BY63+AV63-$F63,SUM(BY63,AV63)))</f>
        <v>71408.886724299708</v>
      </c>
      <c r="CA63" s="6">
        <f>IF(CA$3=$BQ$3,$G63+AW63,IF(VLOOKUP($D63,'LGE Retirements'!$A$4:$C$49,3,FALSE)='LGE Meters Schedule'!CA$3,'LGE Meters Schedule'!BZ63+AW63-$F63,SUM(BZ63,AW63)))</f>
        <v>71783.337109633037</v>
      </c>
      <c r="CB63" s="6">
        <f>IF(CB$3=$BQ$3,$G63+AX63,IF(VLOOKUP($D63,'LGE Retirements'!$A$4:$C$49,3,FALSE)='LGE Meters Schedule'!CB$3,'LGE Meters Schedule'!CA63+AX63-$F63,SUM(CA63,AX63)))</f>
        <v>72140.822083768857</v>
      </c>
      <c r="CC63" s="6">
        <f>IF(CC$3=$BQ$3,$G63+AY63,IF(VLOOKUP($D63,'LGE Retirements'!$A$4:$C$49,3,FALSE)='LGE Meters Schedule'!CC$3,'LGE Meters Schedule'!CB63+AY63-$F63,SUM(CB63,AY63)))</f>
        <v>72498.307057904676</v>
      </c>
      <c r="CD63" s="6">
        <f>IF(CD$3=$BQ$3,$G63+AZ63,IF(VLOOKUP($D63,'LGE Retirements'!$A$4:$C$49,3,FALSE)='LGE Meters Schedule'!CD$3,'LGE Meters Schedule'!CC63+AZ63-$F63,SUM(CC63,AZ63)))</f>
        <v>72855.792032040496</v>
      </c>
      <c r="CE63" s="6">
        <f>IF(CE$3=$BQ$3,$G63+BA63,IF(VLOOKUP($D63,'LGE Retirements'!$A$4:$C$49,3,FALSE)='LGE Meters Schedule'!CE$3,'LGE Meters Schedule'!CD63+BA63-$F63,SUM(CD63,BA63)))</f>
        <v>73213.277006176315</v>
      </c>
      <c r="CF63" s="6">
        <f>IF(CF$3=$BQ$3,$G63+BB63,IF(VLOOKUP($D63,'LGE Retirements'!$A$4:$C$49,3,FALSE)='LGE Meters Schedule'!CF$3,'LGE Meters Schedule'!CE63+BB63-$F63,SUM(CE63,BB63)))</f>
        <v>73570.761980312134</v>
      </c>
      <c r="CG63" s="6">
        <f>IF(CG$3=$BQ$3,$G63+BC63,IF(VLOOKUP($D63,'LGE Retirements'!$A$4:$C$49,3,FALSE)='LGE Meters Schedule'!CG$3,'LGE Meters Schedule'!CF63+BC63-$F63,SUM(CF63,BC63)))</f>
        <v>73928.246954447954</v>
      </c>
      <c r="CH63" s="6">
        <f>IF(CH$3=$BQ$3,$G63+BD63,IF(VLOOKUP($D63,'LGE Retirements'!$A$4:$C$49,3,FALSE)='LGE Meters Schedule'!CH$3,'LGE Meters Schedule'!CG63+BD63-$F63,SUM(CG63,BD63)))</f>
        <v>74285.731928583773</v>
      </c>
      <c r="CI63" s="6">
        <f>IF(CI$3=$BQ$3,$G63+BE63,IF(VLOOKUP($D63,'LGE Retirements'!$A$4:$C$49,3,FALSE)='LGE Meters Schedule'!CI$3,'LGE Meters Schedule'!CH63+BE63-$F63,SUM(CH63,BE63)))</f>
        <v>74643.216902719592</v>
      </c>
      <c r="CJ63" s="6">
        <f>IF(CJ$3=$BQ$3,$G63+BF63,IF(VLOOKUP($D63,'LGE Retirements'!$A$4:$C$49,3,FALSE)='LGE Meters Schedule'!CJ$3,'LGE Meters Schedule'!CI63+BF63-$F63,SUM(CI63,BF63)))</f>
        <v>75000.701876855412</v>
      </c>
      <c r="CK63" s="6">
        <f>IF(CK$3=$BQ$3,$G63+BG63,IF(VLOOKUP($D63,'LGE Retirements'!$A$4:$C$49,3,FALSE)='LGE Meters Schedule'!CK$3,'LGE Meters Schedule'!CJ63+BG63-$F63,SUM(CJ63,BG63)))</f>
        <v>75358.186850991231</v>
      </c>
      <c r="CL63" s="6">
        <f>IF(CL$3=$BQ$3,$G63+BH63,IF(VLOOKUP($D63,'LGE Retirements'!$A$4:$C$49,3,FALSE)='LGE Meters Schedule'!CL$3,'LGE Meters Schedule'!CK63+BH63-$F63,SUM(CK63,BH63)))</f>
        <v>75715.67182512705</v>
      </c>
      <c r="CM63" s="6">
        <f>IF(CM$3=$BQ$3,$G63+BI63,IF(VLOOKUP($D63,'LGE Retirements'!$A$4:$C$49,3,FALSE)='LGE Meters Schedule'!CM$3,'LGE Meters Schedule'!CL63+BI63-$F63,SUM(CL63,BI63)))</f>
        <v>76073.15679926287</v>
      </c>
      <c r="CN63" s="6">
        <f>IF(CN$3=$BQ$3,$G63+BJ63,IF(VLOOKUP($D63,'LGE Retirements'!$A$4:$C$49,3,FALSE)='LGE Meters Schedule'!CN$3,'LGE Meters Schedule'!CM63+BJ63-$F63,SUM(CM63,BJ63)))</f>
        <v>-77631.820713669251</v>
      </c>
      <c r="CO63" s="6">
        <f>IF(CO$3=$BQ$3,$G63+BK63,IF(VLOOKUP($D63,'LGE Retirements'!$A$4:$C$49,3,FALSE)='LGE Meters Schedule'!CO$3,'LGE Meters Schedule'!CN63+BK63-$F63,SUM(CN63,BK63)))</f>
        <v>-77631.820713669251</v>
      </c>
      <c r="CP63" s="6">
        <f>IF(CP$3=$BQ$3,$G63+BL63,IF(VLOOKUP($D63,'LGE Retirements'!$A$4:$C$49,3,FALSE)='LGE Meters Schedule'!CP$3,'LGE Meters Schedule'!CO63+BL63-$F63,SUM(CO63,BL63)))</f>
        <v>-77631.820713669251</v>
      </c>
      <c r="CQ63" s="6">
        <f>IF(CQ$3=$BQ$3,$G63+BM63,IF(VLOOKUP($D63,'LGE Retirements'!$A$4:$C$49,3,FALSE)='LGE Meters Schedule'!CQ$3,'LGE Meters Schedule'!CP63+BM63-$F63,SUM(CP63,BM63)))</f>
        <v>-77631.820713669251</v>
      </c>
      <c r="CR63" s="6">
        <f>IF(CR$3=$BQ$3,$G63+BN63,IF(VLOOKUP($D63,'LGE Retirements'!$A$4:$C$49,3,FALSE)='LGE Meters Schedule'!CR$3,'LGE Meters Schedule'!CQ63+BN63-$F63,SUM(CQ63,BN63)))</f>
        <v>-77631.820713669251</v>
      </c>
      <c r="CS63" s="6">
        <f>IF(CS$3=$BQ$3,$G63+BO63,IF(VLOOKUP($D63,'LGE Retirements'!$A$4:$C$49,3,FALSE)='LGE Meters Schedule'!CS$3,'LGE Meters Schedule'!CR63+BO63-$F63,SUM(CR63,BO63)))</f>
        <v>-77631.820713669251</v>
      </c>
      <c r="CT63" s="6">
        <f>IF(CT$3=$BQ$3,$G63,IF(VLOOKUP($D63,'LGE Retirements'!$A$4:$C$49,3,FALSE)='LGE Meters Schedule'!CT$3,'LGE Meters Schedule'!CS63-$F63,SUM(CS63)))</f>
        <v>-77631.820713669251</v>
      </c>
      <c r="CU63" s="6">
        <f>IF(CU$3=$BQ$3,$G63,IF(VLOOKUP($D63,'LGE Retirements'!$A$4:$C$49,3,FALSE)='LGE Meters Schedule'!CU$3,'LGE Meters Schedule'!CT63-$F63,SUM(CT63)))</f>
        <v>-77631.820713669251</v>
      </c>
      <c r="CV63" s="6">
        <f>IF(CV$3=$BQ$3,$G63,IF(VLOOKUP($D63,'LGE Retirements'!$A$4:$C$49,3,FALSE)='LGE Meters Schedule'!CV$3,'LGE Meters Schedule'!CU63-$F63,SUM(CU63)))</f>
        <v>-77631.820713669251</v>
      </c>
      <c r="CW63" s="6">
        <f>IF(CW$3=$BQ$3,$G63,IF(VLOOKUP($D63,'LGE Retirements'!$A$4:$C$49,3,FALSE)='LGE Meters Schedule'!CW$3,'LGE Meters Schedule'!CV63-$F63,SUM(CV63)))</f>
        <v>-77631.820713669251</v>
      </c>
      <c r="CX63" s="6">
        <f>IF(CX$3=$BQ$3,$G63,IF(VLOOKUP($D63,'LGE Retirements'!$A$4:$C$49,3,FALSE)='LGE Meters Schedule'!CX$3,'LGE Meters Schedule'!CW63-$F63,SUM(CW63)))</f>
        <v>-77631.820713669251</v>
      </c>
      <c r="CY63" s="6">
        <f>IF(CY$3=$BQ$3,$G63,IF(VLOOKUP($D63,'LGE Retirements'!$A$4:$C$49,3,FALSE)='LGE Meters Schedule'!CY$3,'LGE Meters Schedule'!CX63-$F63,SUM(CX63)))</f>
        <v>-77631.820713669251</v>
      </c>
      <c r="CZ63" s="6">
        <f>IF(CZ$3=$BQ$3,$G63,IF(VLOOKUP($D63,'LGE Retirements'!$A$4:$C$49,3,FALSE)='LGE Meters Schedule'!CZ$3,'LGE Meters Schedule'!CY63-$F63,SUM(CY63)))</f>
        <v>-77631.820713669251</v>
      </c>
      <c r="DA63" s="6">
        <f>IF(DA$3=$BQ$3,$G63,IF(VLOOKUP($D63,'LGE Retirements'!$A$4:$C$49,3,FALSE)='LGE Meters Schedule'!DA$3,'LGE Meters Schedule'!CZ63-$F63,SUM(CZ63)))</f>
        <v>-77631.820713669251</v>
      </c>
      <c r="DB63" s="6">
        <f>IF(DB$3=$BQ$3,$G63,IF(VLOOKUP($D63,'LGE Retirements'!$A$4:$C$49,3,FALSE)='LGE Meters Schedule'!DB$3,'LGE Meters Schedule'!DA63-$F63,SUM(DA63)))</f>
        <v>-77631.820713669251</v>
      </c>
      <c r="DC63" s="6">
        <f>IF(DC$3=$BQ$3,$G63,IF(VLOOKUP($D63,'LGE Retirements'!$A$4:$C$49,3,FALSE)='LGE Meters Schedule'!DC$3,'LGE Meters Schedule'!DB63-$F63,SUM(DB63)))</f>
        <v>-77631.820713669251</v>
      </c>
      <c r="DD63" s="6">
        <f>IF(DD$3=$BQ$3,$G63,IF(VLOOKUP($D63,'LGE Retirements'!$A$4:$C$49,3,FALSE)='LGE Meters Schedule'!DD$3,'LGE Meters Schedule'!DC63-$F63,SUM(DC63)))</f>
        <v>-77631.820713669251</v>
      </c>
      <c r="DE63" s="6">
        <f>IF(DE$3=$BQ$3,$G63,IF(VLOOKUP($D63,'LGE Retirements'!$A$4:$C$49,3,FALSE)='LGE Meters Schedule'!DE$3,'LGE Meters Schedule'!DD63-$F63,SUM(DD63)))</f>
        <v>-77631.820713669251</v>
      </c>
      <c r="DG63" s="8">
        <f t="shared" si="42"/>
        <v>85844.886743700292</v>
      </c>
      <c r="DH63" s="8">
        <f t="shared" si="43"/>
        <v>85470.436358366962</v>
      </c>
      <c r="DI63" s="8">
        <f t="shared" si="44"/>
        <v>85095.985973033632</v>
      </c>
      <c r="DJ63" s="8">
        <f t="shared" si="45"/>
        <v>84721.535587700302</v>
      </c>
      <c r="DK63" s="8">
        <f t="shared" si="46"/>
        <v>84347.085202366972</v>
      </c>
      <c r="DL63" s="8">
        <f t="shared" si="47"/>
        <v>83972.634817033642</v>
      </c>
      <c r="DM63" s="8">
        <f t="shared" si="48"/>
        <v>83598.184431700312</v>
      </c>
      <c r="DN63" s="8">
        <f t="shared" si="49"/>
        <v>83223.734046366983</v>
      </c>
      <c r="DO63" s="8">
        <f t="shared" si="50"/>
        <v>82849.283661033653</v>
      </c>
      <c r="DP63" s="8">
        <f t="shared" si="51"/>
        <v>82474.833275700323</v>
      </c>
      <c r="DQ63" s="8">
        <f t="shared" si="52"/>
        <v>82100.382890366993</v>
      </c>
      <c r="DR63" s="8">
        <f t="shared" si="53"/>
        <v>81742.897916231173</v>
      </c>
      <c r="DS63" s="8">
        <f t="shared" si="54"/>
        <v>81385.412942095354</v>
      </c>
      <c r="DT63" s="8">
        <f t="shared" si="55"/>
        <v>81027.927967959535</v>
      </c>
      <c r="DU63" s="8">
        <f t="shared" si="56"/>
        <v>80670.442993823715</v>
      </c>
      <c r="DV63" s="8">
        <f t="shared" si="57"/>
        <v>80312.958019687896</v>
      </c>
      <c r="DW63" s="8">
        <f t="shared" si="58"/>
        <v>79955.473045552077</v>
      </c>
      <c r="DX63" s="8">
        <f t="shared" si="59"/>
        <v>79597.988071416257</v>
      </c>
      <c r="DY63" s="8">
        <f t="shared" si="60"/>
        <v>79240.503097280438</v>
      </c>
      <c r="DZ63" s="8">
        <f t="shared" si="61"/>
        <v>78883.018123144619</v>
      </c>
      <c r="EA63" s="8">
        <f t="shared" si="62"/>
        <v>78525.533149008799</v>
      </c>
      <c r="EB63" s="8">
        <f t="shared" si="63"/>
        <v>78168.04817487298</v>
      </c>
      <c r="EC63" s="8">
        <f t="shared" si="64"/>
        <v>77810.563200737161</v>
      </c>
      <c r="ED63" s="8">
        <f t="shared" si="65"/>
        <v>77631.820713669251</v>
      </c>
      <c r="EE63" s="8">
        <f t="shared" si="66"/>
        <v>77631.820713669251</v>
      </c>
      <c r="EF63" s="8">
        <f t="shared" si="67"/>
        <v>77631.820713669251</v>
      </c>
      <c r="EG63" s="8">
        <f t="shared" si="68"/>
        <v>77631.820713669251</v>
      </c>
      <c r="EH63" s="8">
        <f t="shared" si="69"/>
        <v>77631.820713669251</v>
      </c>
      <c r="EI63" s="8">
        <f t="shared" si="70"/>
        <v>77631.820713669251</v>
      </c>
      <c r="EJ63" s="8">
        <f t="shared" si="30"/>
        <v>77631.820713669251</v>
      </c>
      <c r="EK63" s="8">
        <f t="shared" si="31"/>
        <v>77631.820713669251</v>
      </c>
      <c r="EL63" s="8">
        <f t="shared" si="32"/>
        <v>77631.820713669251</v>
      </c>
      <c r="EM63" s="8">
        <f t="shared" si="33"/>
        <v>77631.820713669251</v>
      </c>
      <c r="EN63" s="8">
        <f t="shared" si="34"/>
        <v>77631.820713669251</v>
      </c>
      <c r="EO63" s="8">
        <f t="shared" si="35"/>
        <v>77631.820713669251</v>
      </c>
      <c r="EP63" s="8">
        <f t="shared" si="36"/>
        <v>77631.820713669251</v>
      </c>
      <c r="EQ63" s="8">
        <f t="shared" si="37"/>
        <v>77631.820713669251</v>
      </c>
      <c r="ER63" s="8">
        <f t="shared" si="38"/>
        <v>77631.820713669251</v>
      </c>
      <c r="ES63" s="8">
        <f t="shared" si="39"/>
        <v>77631.820713669251</v>
      </c>
      <c r="ET63" s="8">
        <f t="shared" si="40"/>
        <v>77631.820713669251</v>
      </c>
      <c r="EU63" s="8">
        <f t="shared" si="41"/>
        <v>77631.820713669251</v>
      </c>
    </row>
    <row r="64" spans="1:151" x14ac:dyDescent="0.25">
      <c r="A64" s="4" t="s">
        <v>33</v>
      </c>
      <c r="B64" s="4" t="s">
        <v>2</v>
      </c>
      <c r="C64" s="4" t="s">
        <v>4</v>
      </c>
      <c r="D64" s="7">
        <v>2004</v>
      </c>
      <c r="E64" s="24">
        <f>IFERROR(VLOOKUP(D64,'LGE Retirements'!$A$4:$C$49,3,FALSE),"N/A")</f>
        <v>43282</v>
      </c>
      <c r="F64" s="5">
        <v>554906.69999999995</v>
      </c>
      <c r="G64" s="5">
        <v>225987.99539806799</v>
      </c>
      <c r="H64" s="5"/>
      <c r="I64" s="6">
        <f>IF(I$3=$I$3,F64,IF(VLOOKUP($D64,'LGE Retirements'!$A$4:$C$49,3,FALSE)='LGE Meters Schedule'!I$3,'LGE Meters Schedule'!G64-'LGE Meters Schedule'!$F64,G64))</f>
        <v>554906.69999999995</v>
      </c>
      <c r="J64" s="6">
        <f>IF(J$3=$I$3,G64,IF(VLOOKUP($D64,'LGE Retirements'!$A$4:$C$49,3,FALSE)='LGE Meters Schedule'!J$3,'LGE Meters Schedule'!I64-'LGE Meters Schedule'!$F64,I64))</f>
        <v>554906.69999999995</v>
      </c>
      <c r="K64" s="6">
        <f>IF(K$3=$I$3,I64,IF(VLOOKUP($D64,'LGE Retirements'!$A$4:$C$49,3,FALSE)='LGE Meters Schedule'!K$3,'LGE Meters Schedule'!J64-'LGE Meters Schedule'!$F64,J64))</f>
        <v>554906.69999999995</v>
      </c>
      <c r="L64" s="6">
        <f>IF(L$3=$I$3,J64,IF(VLOOKUP($D64,'LGE Retirements'!$A$4:$C$49,3,FALSE)='LGE Meters Schedule'!L$3,'LGE Meters Schedule'!K64-'LGE Meters Schedule'!$F64,K64))</f>
        <v>554906.69999999995</v>
      </c>
      <c r="M64" s="6">
        <f>IF(M$3=$I$3,K64,IF(VLOOKUP($D64,'LGE Retirements'!$A$4:$C$49,3,FALSE)='LGE Meters Schedule'!M$3,'LGE Meters Schedule'!L64-'LGE Meters Schedule'!$F64,L64))</f>
        <v>554906.69999999995</v>
      </c>
      <c r="N64" s="6">
        <f>IF(N$3=$I$3,L64,IF(VLOOKUP($D64,'LGE Retirements'!$A$4:$C$49,3,FALSE)='LGE Meters Schedule'!N$3,'LGE Meters Schedule'!M64-'LGE Meters Schedule'!$F64,M64))</f>
        <v>554906.69999999995</v>
      </c>
      <c r="O64" s="6">
        <f>IF(O$3=$I$3,M64,IF(VLOOKUP($D64,'LGE Retirements'!$A$4:$C$49,3,FALSE)='LGE Meters Schedule'!O$3,'LGE Meters Schedule'!N64-'LGE Meters Schedule'!$F64,N64))</f>
        <v>554906.69999999995</v>
      </c>
      <c r="P64" s="6">
        <f>IF(P$3=$I$3,N64,IF(VLOOKUP($D64,'LGE Retirements'!$A$4:$C$49,3,FALSE)='LGE Meters Schedule'!P$3,'LGE Meters Schedule'!O64-'LGE Meters Schedule'!$F64,O64))</f>
        <v>554906.69999999995</v>
      </c>
      <c r="Q64" s="6">
        <f>IF(Q$3=$I$3,O64,IF(VLOOKUP($D64,'LGE Retirements'!$A$4:$C$49,3,FALSE)='LGE Meters Schedule'!Q$3,'LGE Meters Schedule'!P64-'LGE Meters Schedule'!$F64,P64))</f>
        <v>554906.69999999995</v>
      </c>
      <c r="R64" s="6">
        <f>IF(R$3=$I$3,P64,IF(VLOOKUP($D64,'LGE Retirements'!$A$4:$C$49,3,FALSE)='LGE Meters Schedule'!R$3,'LGE Meters Schedule'!Q64-'LGE Meters Schedule'!$F64,Q64))</f>
        <v>554906.69999999995</v>
      </c>
      <c r="S64" s="6">
        <f>IF(S$3=$I$3,Q64,IF(VLOOKUP($D64,'LGE Retirements'!$A$4:$C$49,3,FALSE)='LGE Meters Schedule'!S$3,'LGE Meters Schedule'!R64-'LGE Meters Schedule'!$F64,R64))</f>
        <v>554906.69999999995</v>
      </c>
      <c r="T64" s="6">
        <f>IF(T$3=$I$3,R64,IF(VLOOKUP($D64,'LGE Retirements'!$A$4:$C$49,3,FALSE)='LGE Meters Schedule'!T$3,'LGE Meters Schedule'!S64-'LGE Meters Schedule'!$F64,S64))</f>
        <v>554906.69999999995</v>
      </c>
      <c r="U64" s="6">
        <f>IF(U$3=$I$3,S64,IF(VLOOKUP($D64,'LGE Retirements'!$A$4:$C$49,3,FALSE)='LGE Meters Schedule'!U$3,'LGE Meters Schedule'!T64-'LGE Meters Schedule'!$F64,T64))</f>
        <v>554906.69999999995</v>
      </c>
      <c r="V64" s="6">
        <f>IF(V$3=$I$3,T64,IF(VLOOKUP($D64,'LGE Retirements'!$A$4:$C$49,3,FALSE)='LGE Meters Schedule'!V$3,'LGE Meters Schedule'!U64-'LGE Meters Schedule'!$F64,U64))</f>
        <v>554906.69999999995</v>
      </c>
      <c r="W64" s="6">
        <f>IF(W$3=$I$3,U64,IF(VLOOKUP($D64,'LGE Retirements'!$A$4:$C$49,3,FALSE)='LGE Meters Schedule'!W$3,'LGE Meters Schedule'!V64-'LGE Meters Schedule'!$F64,V64))</f>
        <v>554906.69999999995</v>
      </c>
      <c r="X64" s="6">
        <f>IF(X$3=$I$3,V64,IF(VLOOKUP($D64,'LGE Retirements'!$A$4:$C$49,3,FALSE)='LGE Meters Schedule'!X$3,'LGE Meters Schedule'!W64-'LGE Meters Schedule'!$F64,W64))</f>
        <v>554906.69999999995</v>
      </c>
      <c r="Y64" s="6">
        <f>IF(Y$3=$I$3,W64,IF(VLOOKUP($D64,'LGE Retirements'!$A$4:$C$49,3,FALSE)='LGE Meters Schedule'!Y$3,'LGE Meters Schedule'!X64-'LGE Meters Schedule'!$F64,X64))</f>
        <v>554906.69999999995</v>
      </c>
      <c r="Z64" s="6">
        <f>IF(Z$3=$I$3,X64,IF(VLOOKUP($D64,'LGE Retirements'!$A$4:$C$49,3,FALSE)='LGE Meters Schedule'!Z$3,'LGE Meters Schedule'!Y64-'LGE Meters Schedule'!$F64,Y64))</f>
        <v>554906.69999999995</v>
      </c>
      <c r="AA64" s="6">
        <f>IF(AA$3=$I$3,Y64,IF(VLOOKUP($D64,'LGE Retirements'!$A$4:$C$49,3,FALSE)='LGE Meters Schedule'!AA$3,'LGE Meters Schedule'!Z64-'LGE Meters Schedule'!$F64,Z64))</f>
        <v>554906.69999999995</v>
      </c>
      <c r="AB64" s="6">
        <f>IF(AB$3=$I$3,Z64,IF(VLOOKUP($D64,'LGE Retirements'!$A$4:$C$49,3,FALSE)='LGE Meters Schedule'!AB$3,'LGE Meters Schedule'!AA64-'LGE Meters Schedule'!$F64,AA64))</f>
        <v>554906.69999999995</v>
      </c>
      <c r="AC64" s="6">
        <f>IF(AC$3=$I$3,AA64,IF(VLOOKUP($D64,'LGE Retirements'!$A$4:$C$49,3,FALSE)='LGE Meters Schedule'!AC$3,'LGE Meters Schedule'!AB64-'LGE Meters Schedule'!$F64,AB64))</f>
        <v>554906.69999999995</v>
      </c>
      <c r="AD64" s="6">
        <f>IF(AD$3=$I$3,AB64,IF(VLOOKUP($D64,'LGE Retirements'!$A$4:$C$49,3,FALSE)='LGE Meters Schedule'!AD$3,'LGE Meters Schedule'!AC64-'LGE Meters Schedule'!$F64,AC64))</f>
        <v>554906.69999999995</v>
      </c>
      <c r="AE64" s="6">
        <f>IF(AE$3=$I$3,AC64,IF(VLOOKUP($D64,'LGE Retirements'!$A$4:$C$49,3,FALSE)='LGE Meters Schedule'!AE$3,'LGE Meters Schedule'!AD64-'LGE Meters Schedule'!$F64,AD64))</f>
        <v>554906.69999999995</v>
      </c>
      <c r="AF64" s="6">
        <f>IF(AF$3=$I$3,AD64,IF(VLOOKUP($D64,'LGE Retirements'!$A$4:$C$49,3,FALSE)='LGE Meters Schedule'!AF$3,'LGE Meters Schedule'!AE64-'LGE Meters Schedule'!$F64,AE64))</f>
        <v>0</v>
      </c>
      <c r="AG64" s="6">
        <f>IF(AG$3=$I$3,AE64,IF(VLOOKUP($D64,'LGE Retirements'!$A$4:$C$49,3,FALSE)='LGE Meters Schedule'!AG$3,'LGE Meters Schedule'!AF64-'LGE Meters Schedule'!$F64,AF64))</f>
        <v>0</v>
      </c>
      <c r="AH64" s="6">
        <f>IF(AH$3=$I$3,AF64,IF(VLOOKUP($D64,'LGE Retirements'!$A$4:$C$49,3,FALSE)='LGE Meters Schedule'!AH$3,'LGE Meters Schedule'!AG64-'LGE Meters Schedule'!$F64,AG64))</f>
        <v>0</v>
      </c>
      <c r="AI64" s="6">
        <f>IF(AI$3=$I$3,AG64,IF(VLOOKUP($D64,'LGE Retirements'!$A$4:$C$49,3,FALSE)='LGE Meters Schedule'!AI$3,'LGE Meters Schedule'!AH64-'LGE Meters Schedule'!$F64,AH64))</f>
        <v>0</v>
      </c>
      <c r="AJ64" s="6">
        <f>IF(AJ$3=$I$3,AH64,IF(VLOOKUP($D64,'LGE Retirements'!$A$4:$C$49,3,FALSE)='LGE Meters Schedule'!AJ$3,'LGE Meters Schedule'!AI64-'LGE Meters Schedule'!$F64,AI64))</f>
        <v>0</v>
      </c>
      <c r="AK64" s="6">
        <f>IF(AK$3=$I$3,AI64,IF(VLOOKUP($D64,'LGE Retirements'!$A$4:$C$49,3,FALSE)='LGE Meters Schedule'!AK$3,'LGE Meters Schedule'!AJ64-'LGE Meters Schedule'!$F64,AJ64))</f>
        <v>0</v>
      </c>
      <c r="AL64" s="6"/>
      <c r="AM64" s="21">
        <f>IF(AM$3&lt;'Depr. Rate'!$B$1,('Depr. Rate'!$B$3*'LGE Meters Schedule'!I64)/12,IF(I64=0,H64/2*'Depr. Rate'!$C$3/12,('Depr. Rate'!$C$3*'LGE Meters Schedule'!I64)/12))</f>
        <v>1350.2729699999998</v>
      </c>
      <c r="AN64" s="21">
        <f>IF(AN$3&lt;'Depr. Rate'!$B$1,('Depr. Rate'!$B$3*'LGE Meters Schedule'!J64)/12,IF(J64=0,I64/2*'Depr. Rate'!$C$3/12,('Depr. Rate'!$C$3*'LGE Meters Schedule'!J64)/12))</f>
        <v>1350.2729699999998</v>
      </c>
      <c r="AO64" s="21">
        <f>IF(AO$3&lt;'Depr. Rate'!$B$1,('Depr. Rate'!$B$3*'LGE Meters Schedule'!K64)/12,IF(K64=0,J64/2*'Depr. Rate'!$C$3/12,('Depr. Rate'!$C$3*'LGE Meters Schedule'!K64)/12))</f>
        <v>1350.2729699999998</v>
      </c>
      <c r="AP64" s="21">
        <f>IF(AP$3&lt;'Depr. Rate'!$B$1,('Depr. Rate'!$B$3*'LGE Meters Schedule'!L64)/12,IF(L64=0,K64/2*'Depr. Rate'!$C$3/12,('Depr. Rate'!$C$3*'LGE Meters Schedule'!L64)/12))</f>
        <v>1350.2729699999998</v>
      </c>
      <c r="AQ64" s="21">
        <f>IF(AQ$3&lt;'Depr. Rate'!$B$1,('Depr. Rate'!$B$3*'LGE Meters Schedule'!M64)/12,IF(M64=0,L64/2*'Depr. Rate'!$C$3/12,('Depr. Rate'!$C$3*'LGE Meters Schedule'!M64)/12))</f>
        <v>1350.2729699999998</v>
      </c>
      <c r="AR64" s="21">
        <f>IF(AR$3&lt;'Depr. Rate'!$B$1,('Depr. Rate'!$B$3*'LGE Meters Schedule'!N64)/12,IF(N64=0,M64/2*'Depr. Rate'!$C$3/12,('Depr. Rate'!$C$3*'LGE Meters Schedule'!N64)/12))</f>
        <v>1350.2729699999998</v>
      </c>
      <c r="AS64" s="21">
        <f>IF(AS$3&lt;'Depr. Rate'!$B$1,('Depr. Rate'!$B$3*'LGE Meters Schedule'!O64)/12,IF(O64=0,N64/2*'Depr. Rate'!$C$3/12,('Depr. Rate'!$C$3*'LGE Meters Schedule'!O64)/12))</f>
        <v>1350.2729699999998</v>
      </c>
      <c r="AT64" s="21">
        <f>IF(AT$3&lt;'Depr. Rate'!$B$1,('Depr. Rate'!$B$3*'LGE Meters Schedule'!P64)/12,IF(P64=0,O64/2*'Depr. Rate'!$C$3/12,('Depr. Rate'!$C$3*'LGE Meters Schedule'!P64)/12))</f>
        <v>1350.2729699999998</v>
      </c>
      <c r="AU64" s="21">
        <f>IF(AU$3&lt;'Depr. Rate'!$B$1,('Depr. Rate'!$B$3*'LGE Meters Schedule'!Q64)/12,IF(Q64=0,P64/2*'Depr. Rate'!$C$3/12,('Depr. Rate'!$C$3*'LGE Meters Schedule'!Q64)/12))</f>
        <v>1350.2729699999998</v>
      </c>
      <c r="AV64" s="21">
        <f>IF(AV$3&lt;'Depr. Rate'!$B$1,('Depr. Rate'!$B$3*'LGE Meters Schedule'!R64)/12,IF(R64=0,Q64/2*'Depr. Rate'!$C$3/12,('Depr. Rate'!$C$3*'LGE Meters Schedule'!R64)/12))</f>
        <v>1350.2729699999998</v>
      </c>
      <c r="AW64" s="21">
        <f>IF(AW$3&lt;'Depr. Rate'!$B$1,('Depr. Rate'!$B$3*'LGE Meters Schedule'!S64)/12,IF(S64=0,R64/2*'Depr. Rate'!$C$3/12,('Depr. Rate'!$C$3*'LGE Meters Schedule'!S64)/12))</f>
        <v>1350.2729699999998</v>
      </c>
      <c r="AX64" s="21">
        <f>IF(AX$3&lt;'Depr. Rate'!$B$1,('Depr. Rate'!$B$3*'LGE Meters Schedule'!T64)/12,IF(T64=0,S64/2*'Depr. Rate'!$C$3/12,('Depr. Rate'!$C$3*'LGE Meters Schedule'!T64)/12))</f>
        <v>1289.0954760990512</v>
      </c>
      <c r="AY64" s="21">
        <f>IF(AY$3&lt;'Depr. Rate'!$B$1,('Depr. Rate'!$B$3*'LGE Meters Schedule'!U64)/12,IF(U64=0,T64/2*'Depr. Rate'!$C$3/12,('Depr. Rate'!$C$3*'LGE Meters Schedule'!U64)/12))</f>
        <v>1289.0954760990512</v>
      </c>
      <c r="AZ64" s="21">
        <f>IF(AZ$3&lt;'Depr. Rate'!$B$1,('Depr. Rate'!$B$3*'LGE Meters Schedule'!V64)/12,IF(V64=0,U64/2*'Depr. Rate'!$C$3/12,('Depr. Rate'!$C$3*'LGE Meters Schedule'!V64)/12))</f>
        <v>1289.0954760990512</v>
      </c>
      <c r="BA64" s="21">
        <f>IF(BA$3&lt;'Depr. Rate'!$B$1,('Depr. Rate'!$B$3*'LGE Meters Schedule'!W64)/12,IF(W64=0,V64/2*'Depr. Rate'!$C$3/12,('Depr. Rate'!$C$3*'LGE Meters Schedule'!W64)/12))</f>
        <v>1289.0954760990512</v>
      </c>
      <c r="BB64" s="21">
        <f>IF(BB$3&lt;'Depr. Rate'!$B$1,('Depr. Rate'!$B$3*'LGE Meters Schedule'!X64)/12,IF(X64=0,W64/2*'Depr. Rate'!$C$3/12,('Depr. Rate'!$C$3*'LGE Meters Schedule'!X64)/12))</f>
        <v>1289.0954760990512</v>
      </c>
      <c r="BC64" s="21">
        <f>IF(BC$3&lt;'Depr. Rate'!$B$1,('Depr. Rate'!$B$3*'LGE Meters Schedule'!Y64)/12,IF(Y64=0,X64/2*'Depr. Rate'!$C$3/12,('Depr. Rate'!$C$3*'LGE Meters Schedule'!Y64)/12))</f>
        <v>1289.0954760990512</v>
      </c>
      <c r="BD64" s="21">
        <f>IF(BD$3&lt;'Depr. Rate'!$B$1,('Depr. Rate'!$B$3*'LGE Meters Schedule'!Z64)/12,IF(Z64=0,Y64/2*'Depr. Rate'!$C$3/12,('Depr. Rate'!$C$3*'LGE Meters Schedule'!Z64)/12))</f>
        <v>1289.0954760990512</v>
      </c>
      <c r="BE64" s="21">
        <f>IF(BE$3&lt;'Depr. Rate'!$B$1,('Depr. Rate'!$B$3*'LGE Meters Schedule'!AA64)/12,IF(AA64=0,Z64/2*'Depr. Rate'!$C$3/12,('Depr. Rate'!$C$3*'LGE Meters Schedule'!AA64)/12))</f>
        <v>1289.0954760990512</v>
      </c>
      <c r="BF64" s="21">
        <f>IF(BF$3&lt;'Depr. Rate'!$B$1,('Depr. Rate'!$B$3*'LGE Meters Schedule'!AB64)/12,IF(AB64=0,AA64/2*'Depr. Rate'!$C$3/12,('Depr. Rate'!$C$3*'LGE Meters Schedule'!AB64)/12))</f>
        <v>1289.0954760990512</v>
      </c>
      <c r="BG64" s="21">
        <f>IF(BG$3&lt;'Depr. Rate'!$B$1,('Depr. Rate'!$B$3*'LGE Meters Schedule'!AC64)/12,IF(AC64=0,AB64/2*'Depr. Rate'!$C$3/12,('Depr. Rate'!$C$3*'LGE Meters Schedule'!AC64)/12))</f>
        <v>1289.0954760990512</v>
      </c>
      <c r="BH64" s="21">
        <f>IF(BH$3&lt;'Depr. Rate'!$B$1,('Depr. Rate'!$B$3*'LGE Meters Schedule'!AD64)/12,IF(AD64=0,AC64/2*'Depr. Rate'!$C$3/12,('Depr. Rate'!$C$3*'LGE Meters Schedule'!AD64)/12))</f>
        <v>1289.0954760990512</v>
      </c>
      <c r="BI64" s="21">
        <f>IF(BI$3&lt;'Depr. Rate'!$B$1,('Depr. Rate'!$B$3*'LGE Meters Schedule'!AE64)/12,IF(AE64=0,AD64/2*'Depr. Rate'!$C$3/12,('Depr. Rate'!$C$3*'LGE Meters Schedule'!AE64)/12))</f>
        <v>1289.0954760990512</v>
      </c>
      <c r="BJ64" s="21">
        <f>IF(BJ$3&lt;'Depr. Rate'!$B$1,('Depr. Rate'!$B$3*'LGE Meters Schedule'!AF64)/12,IF(AF64=0,AE64/2*'Depr. Rate'!$C$3/12,('Depr. Rate'!$C$3*'LGE Meters Schedule'!AF64)/12))</f>
        <v>644.54773804952561</v>
      </c>
      <c r="BK64" s="21">
        <f>IF(BK$3&lt;'Depr. Rate'!$B$1,('Depr. Rate'!$B$3*'LGE Meters Schedule'!AG64)/12,IF(AG64=0,AF64/2*'Depr. Rate'!$C$3/12,('Depr. Rate'!$C$3*'LGE Meters Schedule'!AG64)/12))</f>
        <v>0</v>
      </c>
      <c r="BL64" s="21">
        <f>IF(BL$3&lt;'Depr. Rate'!$B$1,('Depr. Rate'!$B$3*'LGE Meters Schedule'!AH64)/12,IF(AH64=0,AG64/2*'Depr. Rate'!$C$3/12,('Depr. Rate'!$C$3*'LGE Meters Schedule'!AH64)/12))</f>
        <v>0</v>
      </c>
      <c r="BM64" s="21">
        <f>IF(BM$3&lt;'Depr. Rate'!$B$1,('Depr. Rate'!$B$3*'LGE Meters Schedule'!AI64)/12,IF(AI64=0,AH64/2*'Depr. Rate'!$C$3/12,('Depr. Rate'!$C$3*'LGE Meters Schedule'!AI64)/12))</f>
        <v>0</v>
      </c>
      <c r="BN64" s="21">
        <f>IF(BN$3&lt;'Depr. Rate'!$B$1,('Depr. Rate'!$B$3*'LGE Meters Schedule'!AJ64)/12,IF(AJ64=0,AI64/2*'Depr. Rate'!$C$3/12,('Depr. Rate'!$C$3*'LGE Meters Schedule'!AJ64)/12))</f>
        <v>0</v>
      </c>
      <c r="BO64" s="21">
        <f>IF(BO$3&lt;'Depr. Rate'!$B$1,('Depr. Rate'!$B$3*'LGE Meters Schedule'!AK64)/12,IF(AK64=0,AJ64/2*'Depr. Rate'!$C$3/12,('Depr. Rate'!$C$3*'LGE Meters Schedule'!AK64)/12))</f>
        <v>0</v>
      </c>
      <c r="BQ64" s="6">
        <f>IF(BQ$3=$BQ$3,$G64+AM64,IF(VLOOKUP($D64,'LGE Retirements'!$A$4:$C$49,3,FALSE)='LGE Meters Schedule'!BQ$3,'LGE Meters Schedule'!BP64+AM64-$F64,SUM(BP64,AM64)))</f>
        <v>227338.26836806798</v>
      </c>
      <c r="BR64" s="6">
        <f>IF(BR$3=$BQ$3,$G64+AN64,IF(VLOOKUP($D64,'LGE Retirements'!$A$4:$C$49,3,FALSE)='LGE Meters Schedule'!BR$3,'LGE Meters Schedule'!BQ64+AN64-$F64,SUM(BQ64,AN64)))</f>
        <v>228688.54133806797</v>
      </c>
      <c r="BS64" s="6">
        <f>IF(BS$3=$BQ$3,$G64+AO64,IF(VLOOKUP($D64,'LGE Retirements'!$A$4:$C$49,3,FALSE)='LGE Meters Schedule'!BS$3,'LGE Meters Schedule'!BR64+AO64-$F64,SUM(BR64,AO64)))</f>
        <v>230038.81430806796</v>
      </c>
      <c r="BT64" s="6">
        <f>IF(BT$3=$BQ$3,$G64+AP64,IF(VLOOKUP($D64,'LGE Retirements'!$A$4:$C$49,3,FALSE)='LGE Meters Schedule'!BT$3,'LGE Meters Schedule'!BS64+AP64-$F64,SUM(BS64,AP64)))</f>
        <v>231389.08727806795</v>
      </c>
      <c r="BU64" s="6">
        <f>IF(BU$3=$BQ$3,$G64+AQ64,IF(VLOOKUP($D64,'LGE Retirements'!$A$4:$C$49,3,FALSE)='LGE Meters Schedule'!BU$3,'LGE Meters Schedule'!BT64+AQ64-$F64,SUM(BT64,AQ64)))</f>
        <v>232739.36024806794</v>
      </c>
      <c r="BV64" s="6">
        <f>IF(BV$3=$BQ$3,$G64+AR64,IF(VLOOKUP($D64,'LGE Retirements'!$A$4:$C$49,3,FALSE)='LGE Meters Schedule'!BV$3,'LGE Meters Schedule'!BU64+AR64-$F64,SUM(BU64,AR64)))</f>
        <v>234089.63321806793</v>
      </c>
      <c r="BW64" s="6">
        <f>IF(BW$3=$BQ$3,$G64+AS64,IF(VLOOKUP($D64,'LGE Retirements'!$A$4:$C$49,3,FALSE)='LGE Meters Schedule'!BW$3,'LGE Meters Schedule'!BV64+AS64-$F64,SUM(BV64,AS64)))</f>
        <v>235439.90618806792</v>
      </c>
      <c r="BX64" s="6">
        <f>IF(BX$3=$BQ$3,$G64+AT64,IF(VLOOKUP($D64,'LGE Retirements'!$A$4:$C$49,3,FALSE)='LGE Meters Schedule'!BX$3,'LGE Meters Schedule'!BW64+AT64-$F64,SUM(BW64,AT64)))</f>
        <v>236790.17915806791</v>
      </c>
      <c r="BY64" s="6">
        <f>IF(BY$3=$BQ$3,$G64+AU64,IF(VLOOKUP($D64,'LGE Retirements'!$A$4:$C$49,3,FALSE)='LGE Meters Schedule'!BY$3,'LGE Meters Schedule'!BX64+AU64-$F64,SUM(BX64,AU64)))</f>
        <v>238140.4521280679</v>
      </c>
      <c r="BZ64" s="6">
        <f>IF(BZ$3=$BQ$3,$G64+AV64,IF(VLOOKUP($D64,'LGE Retirements'!$A$4:$C$49,3,FALSE)='LGE Meters Schedule'!BZ$3,'LGE Meters Schedule'!BY64+AV64-$F64,SUM(BY64,AV64)))</f>
        <v>239490.72509806789</v>
      </c>
      <c r="CA64" s="6">
        <f>IF(CA$3=$BQ$3,$G64+AW64,IF(VLOOKUP($D64,'LGE Retirements'!$A$4:$C$49,3,FALSE)='LGE Meters Schedule'!CA$3,'LGE Meters Schedule'!BZ64+AW64-$F64,SUM(BZ64,AW64)))</f>
        <v>240840.99806806789</v>
      </c>
      <c r="CB64" s="6">
        <f>IF(CB$3=$BQ$3,$G64+AX64,IF(VLOOKUP($D64,'LGE Retirements'!$A$4:$C$49,3,FALSE)='LGE Meters Schedule'!CB$3,'LGE Meters Schedule'!CA64+AX64-$F64,SUM(CA64,AX64)))</f>
        <v>242130.09354416694</v>
      </c>
      <c r="CC64" s="6">
        <f>IF(CC$3=$BQ$3,$G64+AY64,IF(VLOOKUP($D64,'LGE Retirements'!$A$4:$C$49,3,FALSE)='LGE Meters Schedule'!CC$3,'LGE Meters Schedule'!CB64+AY64-$F64,SUM(CB64,AY64)))</f>
        <v>243419.189020266</v>
      </c>
      <c r="CD64" s="6">
        <f>IF(CD$3=$BQ$3,$G64+AZ64,IF(VLOOKUP($D64,'LGE Retirements'!$A$4:$C$49,3,FALSE)='LGE Meters Schedule'!CD$3,'LGE Meters Schedule'!CC64+AZ64-$F64,SUM(CC64,AZ64)))</f>
        <v>244708.28449636506</v>
      </c>
      <c r="CE64" s="6">
        <f>IF(CE$3=$BQ$3,$G64+BA64,IF(VLOOKUP($D64,'LGE Retirements'!$A$4:$C$49,3,FALSE)='LGE Meters Schedule'!CE$3,'LGE Meters Schedule'!CD64+BA64-$F64,SUM(CD64,BA64)))</f>
        <v>245997.37997246411</v>
      </c>
      <c r="CF64" s="6">
        <f>IF(CF$3=$BQ$3,$G64+BB64,IF(VLOOKUP($D64,'LGE Retirements'!$A$4:$C$49,3,FALSE)='LGE Meters Schedule'!CF$3,'LGE Meters Schedule'!CE64+BB64-$F64,SUM(CE64,BB64)))</f>
        <v>247286.47544856317</v>
      </c>
      <c r="CG64" s="6">
        <f>IF(CG$3=$BQ$3,$G64+BC64,IF(VLOOKUP($D64,'LGE Retirements'!$A$4:$C$49,3,FALSE)='LGE Meters Schedule'!CG$3,'LGE Meters Schedule'!CF64+BC64-$F64,SUM(CF64,BC64)))</f>
        <v>248575.57092466223</v>
      </c>
      <c r="CH64" s="6">
        <f>IF(CH$3=$BQ$3,$G64+BD64,IF(VLOOKUP($D64,'LGE Retirements'!$A$4:$C$49,3,FALSE)='LGE Meters Schedule'!CH$3,'LGE Meters Schedule'!CG64+BD64-$F64,SUM(CG64,BD64)))</f>
        <v>249864.66640076129</v>
      </c>
      <c r="CI64" s="6">
        <f>IF(CI$3=$BQ$3,$G64+BE64,IF(VLOOKUP($D64,'LGE Retirements'!$A$4:$C$49,3,FALSE)='LGE Meters Schedule'!CI$3,'LGE Meters Schedule'!CH64+BE64-$F64,SUM(CH64,BE64)))</f>
        <v>251153.76187686034</v>
      </c>
      <c r="CJ64" s="6">
        <f>IF(CJ$3=$BQ$3,$G64+BF64,IF(VLOOKUP($D64,'LGE Retirements'!$A$4:$C$49,3,FALSE)='LGE Meters Schedule'!CJ$3,'LGE Meters Schedule'!CI64+BF64-$F64,SUM(CI64,BF64)))</f>
        <v>252442.8573529594</v>
      </c>
      <c r="CK64" s="6">
        <f>IF(CK$3=$BQ$3,$G64+BG64,IF(VLOOKUP($D64,'LGE Retirements'!$A$4:$C$49,3,FALSE)='LGE Meters Schedule'!CK$3,'LGE Meters Schedule'!CJ64+BG64-$F64,SUM(CJ64,BG64)))</f>
        <v>253731.95282905846</v>
      </c>
      <c r="CL64" s="6">
        <f>IF(CL$3=$BQ$3,$G64+BH64,IF(VLOOKUP($D64,'LGE Retirements'!$A$4:$C$49,3,FALSE)='LGE Meters Schedule'!CL$3,'LGE Meters Schedule'!CK64+BH64-$F64,SUM(CK64,BH64)))</f>
        <v>255021.04830515751</v>
      </c>
      <c r="CM64" s="6">
        <f>IF(CM$3=$BQ$3,$G64+BI64,IF(VLOOKUP($D64,'LGE Retirements'!$A$4:$C$49,3,FALSE)='LGE Meters Schedule'!CM$3,'LGE Meters Schedule'!CL64+BI64-$F64,SUM(CL64,BI64)))</f>
        <v>256310.14378125657</v>
      </c>
      <c r="CN64" s="6">
        <f>IF(CN$3=$BQ$3,$G64+BJ64,IF(VLOOKUP($D64,'LGE Retirements'!$A$4:$C$49,3,FALSE)='LGE Meters Schedule'!CN$3,'LGE Meters Schedule'!CM64+BJ64-$F64,SUM(CM64,BJ64)))</f>
        <v>-297952.00848069385</v>
      </c>
      <c r="CO64" s="6">
        <f>IF(CO$3=$BQ$3,$G64+BK64,IF(VLOOKUP($D64,'LGE Retirements'!$A$4:$C$49,3,FALSE)='LGE Meters Schedule'!CO$3,'LGE Meters Schedule'!CN64+BK64-$F64,SUM(CN64,BK64)))</f>
        <v>-297952.00848069385</v>
      </c>
      <c r="CP64" s="6">
        <f>IF(CP$3=$BQ$3,$G64+BL64,IF(VLOOKUP($D64,'LGE Retirements'!$A$4:$C$49,3,FALSE)='LGE Meters Schedule'!CP$3,'LGE Meters Schedule'!CO64+BL64-$F64,SUM(CO64,BL64)))</f>
        <v>-297952.00848069385</v>
      </c>
      <c r="CQ64" s="6">
        <f>IF(CQ$3=$BQ$3,$G64+BM64,IF(VLOOKUP($D64,'LGE Retirements'!$A$4:$C$49,3,FALSE)='LGE Meters Schedule'!CQ$3,'LGE Meters Schedule'!CP64+BM64-$F64,SUM(CP64,BM64)))</f>
        <v>-297952.00848069385</v>
      </c>
      <c r="CR64" s="6">
        <f>IF(CR$3=$BQ$3,$G64+BN64,IF(VLOOKUP($D64,'LGE Retirements'!$A$4:$C$49,3,FALSE)='LGE Meters Schedule'!CR$3,'LGE Meters Schedule'!CQ64+BN64-$F64,SUM(CQ64,BN64)))</f>
        <v>-297952.00848069385</v>
      </c>
      <c r="CS64" s="6">
        <f>IF(CS$3=$BQ$3,$G64+BO64,IF(VLOOKUP($D64,'LGE Retirements'!$A$4:$C$49,3,FALSE)='LGE Meters Schedule'!CS$3,'LGE Meters Schedule'!CR64+BO64-$F64,SUM(CR64,BO64)))</f>
        <v>-297952.00848069385</v>
      </c>
      <c r="CT64" s="6">
        <f>IF(CT$3=$BQ$3,$G64,IF(VLOOKUP($D64,'LGE Retirements'!$A$4:$C$49,3,FALSE)='LGE Meters Schedule'!CT$3,'LGE Meters Schedule'!CS64-$F64,SUM(CS64)))</f>
        <v>-297952.00848069385</v>
      </c>
      <c r="CU64" s="6">
        <f>IF(CU$3=$BQ$3,$G64,IF(VLOOKUP($D64,'LGE Retirements'!$A$4:$C$49,3,FALSE)='LGE Meters Schedule'!CU$3,'LGE Meters Schedule'!CT64-$F64,SUM(CT64)))</f>
        <v>-297952.00848069385</v>
      </c>
      <c r="CV64" s="6">
        <f>IF(CV$3=$BQ$3,$G64,IF(VLOOKUP($D64,'LGE Retirements'!$A$4:$C$49,3,FALSE)='LGE Meters Schedule'!CV$3,'LGE Meters Schedule'!CU64-$F64,SUM(CU64)))</f>
        <v>-297952.00848069385</v>
      </c>
      <c r="CW64" s="6">
        <f>IF(CW$3=$BQ$3,$G64,IF(VLOOKUP($D64,'LGE Retirements'!$A$4:$C$49,3,FALSE)='LGE Meters Schedule'!CW$3,'LGE Meters Schedule'!CV64-$F64,SUM(CV64)))</f>
        <v>-297952.00848069385</v>
      </c>
      <c r="CX64" s="6">
        <f>IF(CX$3=$BQ$3,$G64,IF(VLOOKUP($D64,'LGE Retirements'!$A$4:$C$49,3,FALSE)='LGE Meters Schedule'!CX$3,'LGE Meters Schedule'!CW64-$F64,SUM(CW64)))</f>
        <v>-297952.00848069385</v>
      </c>
      <c r="CY64" s="6">
        <f>IF(CY$3=$BQ$3,$G64,IF(VLOOKUP($D64,'LGE Retirements'!$A$4:$C$49,3,FALSE)='LGE Meters Schedule'!CY$3,'LGE Meters Schedule'!CX64-$F64,SUM(CX64)))</f>
        <v>-297952.00848069385</v>
      </c>
      <c r="CZ64" s="6">
        <f>IF(CZ$3=$BQ$3,$G64,IF(VLOOKUP($D64,'LGE Retirements'!$A$4:$C$49,3,FALSE)='LGE Meters Schedule'!CZ$3,'LGE Meters Schedule'!CY64-$F64,SUM(CY64)))</f>
        <v>-297952.00848069385</v>
      </c>
      <c r="DA64" s="6">
        <f>IF(DA$3=$BQ$3,$G64,IF(VLOOKUP($D64,'LGE Retirements'!$A$4:$C$49,3,FALSE)='LGE Meters Schedule'!DA$3,'LGE Meters Schedule'!CZ64-$F64,SUM(CZ64)))</f>
        <v>-297952.00848069385</v>
      </c>
      <c r="DB64" s="6">
        <f>IF(DB$3=$BQ$3,$G64,IF(VLOOKUP($D64,'LGE Retirements'!$A$4:$C$49,3,FALSE)='LGE Meters Schedule'!DB$3,'LGE Meters Schedule'!DA64-$F64,SUM(DA64)))</f>
        <v>-297952.00848069385</v>
      </c>
      <c r="DC64" s="6">
        <f>IF(DC$3=$BQ$3,$G64,IF(VLOOKUP($D64,'LGE Retirements'!$A$4:$C$49,3,FALSE)='LGE Meters Schedule'!DC$3,'LGE Meters Schedule'!DB64-$F64,SUM(DB64)))</f>
        <v>-297952.00848069385</v>
      </c>
      <c r="DD64" s="6">
        <f>IF(DD$3=$BQ$3,$G64,IF(VLOOKUP($D64,'LGE Retirements'!$A$4:$C$49,3,FALSE)='LGE Meters Schedule'!DD$3,'LGE Meters Schedule'!DC64-$F64,SUM(DC64)))</f>
        <v>-297952.00848069385</v>
      </c>
      <c r="DE64" s="6">
        <f>IF(DE$3=$BQ$3,$G64,IF(VLOOKUP($D64,'LGE Retirements'!$A$4:$C$49,3,FALSE)='LGE Meters Schedule'!DE$3,'LGE Meters Schedule'!DD64-$F64,SUM(DD64)))</f>
        <v>-297952.00848069385</v>
      </c>
      <c r="DG64" s="8">
        <f t="shared" si="42"/>
        <v>327568.43163193198</v>
      </c>
      <c r="DH64" s="8">
        <f t="shared" si="43"/>
        <v>326218.15866193199</v>
      </c>
      <c r="DI64" s="8">
        <f t="shared" si="44"/>
        <v>324867.885691932</v>
      </c>
      <c r="DJ64" s="8">
        <f t="shared" si="45"/>
        <v>323517.612721932</v>
      </c>
      <c r="DK64" s="8">
        <f t="shared" si="46"/>
        <v>322167.33975193201</v>
      </c>
      <c r="DL64" s="8">
        <f t="shared" si="47"/>
        <v>320817.06678193202</v>
      </c>
      <c r="DM64" s="8">
        <f t="shared" si="48"/>
        <v>319466.79381193203</v>
      </c>
      <c r="DN64" s="8">
        <f t="shared" si="49"/>
        <v>318116.52084193204</v>
      </c>
      <c r="DO64" s="8">
        <f t="shared" si="50"/>
        <v>316766.24787193205</v>
      </c>
      <c r="DP64" s="8">
        <f t="shared" si="51"/>
        <v>315415.97490193206</v>
      </c>
      <c r="DQ64" s="8">
        <f t="shared" si="52"/>
        <v>314065.70193193207</v>
      </c>
      <c r="DR64" s="8">
        <f t="shared" si="53"/>
        <v>312776.60645583301</v>
      </c>
      <c r="DS64" s="8">
        <f t="shared" si="54"/>
        <v>311487.51097973395</v>
      </c>
      <c r="DT64" s="8">
        <f t="shared" si="55"/>
        <v>310198.4155036349</v>
      </c>
      <c r="DU64" s="8">
        <f t="shared" si="56"/>
        <v>308909.32002753584</v>
      </c>
      <c r="DV64" s="8">
        <f t="shared" si="57"/>
        <v>307620.22455143678</v>
      </c>
      <c r="DW64" s="8">
        <f t="shared" si="58"/>
        <v>306331.12907533773</v>
      </c>
      <c r="DX64" s="8">
        <f t="shared" si="59"/>
        <v>305042.03359923867</v>
      </c>
      <c r="DY64" s="8">
        <f t="shared" si="60"/>
        <v>303752.93812313961</v>
      </c>
      <c r="DZ64" s="8">
        <f t="shared" si="61"/>
        <v>302463.84264704055</v>
      </c>
      <c r="EA64" s="8">
        <f t="shared" si="62"/>
        <v>301174.7471709415</v>
      </c>
      <c r="EB64" s="8">
        <f t="shared" si="63"/>
        <v>299885.65169484244</v>
      </c>
      <c r="EC64" s="8">
        <f t="shared" si="64"/>
        <v>298596.55621874338</v>
      </c>
      <c r="ED64" s="8">
        <f t="shared" si="65"/>
        <v>297952.00848069385</v>
      </c>
      <c r="EE64" s="8">
        <f t="shared" si="66"/>
        <v>297952.00848069385</v>
      </c>
      <c r="EF64" s="8">
        <f t="shared" si="67"/>
        <v>297952.00848069385</v>
      </c>
      <c r="EG64" s="8">
        <f t="shared" si="68"/>
        <v>297952.00848069385</v>
      </c>
      <c r="EH64" s="8">
        <f t="shared" si="69"/>
        <v>297952.00848069385</v>
      </c>
      <c r="EI64" s="8">
        <f t="shared" si="70"/>
        <v>297952.00848069385</v>
      </c>
      <c r="EJ64" s="8">
        <f t="shared" si="30"/>
        <v>297952.00848069385</v>
      </c>
      <c r="EK64" s="8">
        <f t="shared" si="31"/>
        <v>297952.00848069385</v>
      </c>
      <c r="EL64" s="8">
        <f t="shared" si="32"/>
        <v>297952.00848069385</v>
      </c>
      <c r="EM64" s="8">
        <f t="shared" si="33"/>
        <v>297952.00848069385</v>
      </c>
      <c r="EN64" s="8">
        <f t="shared" si="34"/>
        <v>297952.00848069385</v>
      </c>
      <c r="EO64" s="8">
        <f t="shared" si="35"/>
        <v>297952.00848069385</v>
      </c>
      <c r="EP64" s="8">
        <f t="shared" si="36"/>
        <v>297952.00848069385</v>
      </c>
      <c r="EQ64" s="8">
        <f t="shared" si="37"/>
        <v>297952.00848069385</v>
      </c>
      <c r="ER64" s="8">
        <f t="shared" si="38"/>
        <v>297952.00848069385</v>
      </c>
      <c r="ES64" s="8">
        <f t="shared" si="39"/>
        <v>297952.00848069385</v>
      </c>
      <c r="ET64" s="8">
        <f t="shared" si="40"/>
        <v>297952.00848069385</v>
      </c>
      <c r="EU64" s="8">
        <f t="shared" si="41"/>
        <v>297952.00848069385</v>
      </c>
    </row>
    <row r="65" spans="1:151" x14ac:dyDescent="0.25">
      <c r="A65" s="4" t="s">
        <v>33</v>
      </c>
      <c r="B65" s="4" t="s">
        <v>2</v>
      </c>
      <c r="C65" s="4" t="s">
        <v>5</v>
      </c>
      <c r="D65" s="7">
        <v>2004</v>
      </c>
      <c r="E65" s="24">
        <f>IFERROR(VLOOKUP(D65,'LGE Retirements'!$A$4:$C$49,3,FALSE),"N/A")</f>
        <v>43282</v>
      </c>
      <c r="F65" s="5">
        <v>128140.25000000001</v>
      </c>
      <c r="G65" s="5">
        <v>52185.63449910999</v>
      </c>
      <c r="H65" s="5"/>
      <c r="I65" s="6">
        <f>IF(I$3=$I$3,F65,IF(VLOOKUP($D65,'LGE Retirements'!$A$4:$C$49,3,FALSE)='LGE Meters Schedule'!I$3,'LGE Meters Schedule'!G65-'LGE Meters Schedule'!$F65,G65))</f>
        <v>128140.25000000001</v>
      </c>
      <c r="J65" s="6">
        <f>IF(J$3=$I$3,G65,IF(VLOOKUP($D65,'LGE Retirements'!$A$4:$C$49,3,FALSE)='LGE Meters Schedule'!J$3,'LGE Meters Schedule'!I65-'LGE Meters Schedule'!$F65,I65))</f>
        <v>128140.25000000001</v>
      </c>
      <c r="K65" s="6">
        <f>IF(K$3=$I$3,I65,IF(VLOOKUP($D65,'LGE Retirements'!$A$4:$C$49,3,FALSE)='LGE Meters Schedule'!K$3,'LGE Meters Schedule'!J65-'LGE Meters Schedule'!$F65,J65))</f>
        <v>128140.25000000001</v>
      </c>
      <c r="L65" s="6">
        <f>IF(L$3=$I$3,J65,IF(VLOOKUP($D65,'LGE Retirements'!$A$4:$C$49,3,FALSE)='LGE Meters Schedule'!L$3,'LGE Meters Schedule'!K65-'LGE Meters Schedule'!$F65,K65))</f>
        <v>128140.25000000001</v>
      </c>
      <c r="M65" s="6">
        <f>IF(M$3=$I$3,K65,IF(VLOOKUP($D65,'LGE Retirements'!$A$4:$C$49,3,FALSE)='LGE Meters Schedule'!M$3,'LGE Meters Schedule'!L65-'LGE Meters Schedule'!$F65,L65))</f>
        <v>128140.25000000001</v>
      </c>
      <c r="N65" s="6">
        <f>IF(N$3=$I$3,L65,IF(VLOOKUP($D65,'LGE Retirements'!$A$4:$C$49,3,FALSE)='LGE Meters Schedule'!N$3,'LGE Meters Schedule'!M65-'LGE Meters Schedule'!$F65,M65))</f>
        <v>128140.25000000001</v>
      </c>
      <c r="O65" s="6">
        <f>IF(O$3=$I$3,M65,IF(VLOOKUP($D65,'LGE Retirements'!$A$4:$C$49,3,FALSE)='LGE Meters Schedule'!O$3,'LGE Meters Schedule'!N65-'LGE Meters Schedule'!$F65,N65))</f>
        <v>128140.25000000001</v>
      </c>
      <c r="P65" s="6">
        <f>IF(P$3=$I$3,N65,IF(VLOOKUP($D65,'LGE Retirements'!$A$4:$C$49,3,FALSE)='LGE Meters Schedule'!P$3,'LGE Meters Schedule'!O65-'LGE Meters Schedule'!$F65,O65))</f>
        <v>128140.25000000001</v>
      </c>
      <c r="Q65" s="6">
        <f>IF(Q$3=$I$3,O65,IF(VLOOKUP($D65,'LGE Retirements'!$A$4:$C$49,3,FALSE)='LGE Meters Schedule'!Q$3,'LGE Meters Schedule'!P65-'LGE Meters Schedule'!$F65,P65))</f>
        <v>128140.25000000001</v>
      </c>
      <c r="R65" s="6">
        <f>IF(R$3=$I$3,P65,IF(VLOOKUP($D65,'LGE Retirements'!$A$4:$C$49,3,FALSE)='LGE Meters Schedule'!R$3,'LGE Meters Schedule'!Q65-'LGE Meters Schedule'!$F65,Q65))</f>
        <v>128140.25000000001</v>
      </c>
      <c r="S65" s="6">
        <f>IF(S$3=$I$3,Q65,IF(VLOOKUP($D65,'LGE Retirements'!$A$4:$C$49,3,FALSE)='LGE Meters Schedule'!S$3,'LGE Meters Schedule'!R65-'LGE Meters Schedule'!$F65,R65))</f>
        <v>128140.25000000001</v>
      </c>
      <c r="T65" s="6">
        <f>IF(T$3=$I$3,R65,IF(VLOOKUP($D65,'LGE Retirements'!$A$4:$C$49,3,FALSE)='LGE Meters Schedule'!T$3,'LGE Meters Schedule'!S65-'LGE Meters Schedule'!$F65,S65))</f>
        <v>128140.25000000001</v>
      </c>
      <c r="U65" s="6">
        <f>IF(U$3=$I$3,S65,IF(VLOOKUP($D65,'LGE Retirements'!$A$4:$C$49,3,FALSE)='LGE Meters Schedule'!U$3,'LGE Meters Schedule'!T65-'LGE Meters Schedule'!$F65,T65))</f>
        <v>128140.25000000001</v>
      </c>
      <c r="V65" s="6">
        <f>IF(V$3=$I$3,T65,IF(VLOOKUP($D65,'LGE Retirements'!$A$4:$C$49,3,FALSE)='LGE Meters Schedule'!V$3,'LGE Meters Schedule'!U65-'LGE Meters Schedule'!$F65,U65))</f>
        <v>128140.25000000001</v>
      </c>
      <c r="W65" s="6">
        <f>IF(W$3=$I$3,U65,IF(VLOOKUP($D65,'LGE Retirements'!$A$4:$C$49,3,FALSE)='LGE Meters Schedule'!W$3,'LGE Meters Schedule'!V65-'LGE Meters Schedule'!$F65,V65))</f>
        <v>128140.25000000001</v>
      </c>
      <c r="X65" s="6">
        <f>IF(X$3=$I$3,V65,IF(VLOOKUP($D65,'LGE Retirements'!$A$4:$C$49,3,FALSE)='LGE Meters Schedule'!X$3,'LGE Meters Schedule'!W65-'LGE Meters Schedule'!$F65,W65))</f>
        <v>128140.25000000001</v>
      </c>
      <c r="Y65" s="6">
        <f>IF(Y$3=$I$3,W65,IF(VLOOKUP($D65,'LGE Retirements'!$A$4:$C$49,3,FALSE)='LGE Meters Schedule'!Y$3,'LGE Meters Schedule'!X65-'LGE Meters Schedule'!$F65,X65))</f>
        <v>128140.25000000001</v>
      </c>
      <c r="Z65" s="6">
        <f>IF(Z$3=$I$3,X65,IF(VLOOKUP($D65,'LGE Retirements'!$A$4:$C$49,3,FALSE)='LGE Meters Schedule'!Z$3,'LGE Meters Schedule'!Y65-'LGE Meters Schedule'!$F65,Y65))</f>
        <v>128140.25000000001</v>
      </c>
      <c r="AA65" s="6">
        <f>IF(AA$3=$I$3,Y65,IF(VLOOKUP($D65,'LGE Retirements'!$A$4:$C$49,3,FALSE)='LGE Meters Schedule'!AA$3,'LGE Meters Schedule'!Z65-'LGE Meters Schedule'!$F65,Z65))</f>
        <v>128140.25000000001</v>
      </c>
      <c r="AB65" s="6">
        <f>IF(AB$3=$I$3,Z65,IF(VLOOKUP($D65,'LGE Retirements'!$A$4:$C$49,3,FALSE)='LGE Meters Schedule'!AB$3,'LGE Meters Schedule'!AA65-'LGE Meters Schedule'!$F65,AA65))</f>
        <v>128140.25000000001</v>
      </c>
      <c r="AC65" s="6">
        <f>IF(AC$3=$I$3,AA65,IF(VLOOKUP($D65,'LGE Retirements'!$A$4:$C$49,3,FALSE)='LGE Meters Schedule'!AC$3,'LGE Meters Schedule'!AB65-'LGE Meters Schedule'!$F65,AB65))</f>
        <v>128140.25000000001</v>
      </c>
      <c r="AD65" s="6">
        <f>IF(AD$3=$I$3,AB65,IF(VLOOKUP($D65,'LGE Retirements'!$A$4:$C$49,3,FALSE)='LGE Meters Schedule'!AD$3,'LGE Meters Schedule'!AC65-'LGE Meters Schedule'!$F65,AC65))</f>
        <v>128140.25000000001</v>
      </c>
      <c r="AE65" s="6">
        <f>IF(AE$3=$I$3,AC65,IF(VLOOKUP($D65,'LGE Retirements'!$A$4:$C$49,3,FALSE)='LGE Meters Schedule'!AE$3,'LGE Meters Schedule'!AD65-'LGE Meters Schedule'!$F65,AD65))</f>
        <v>128140.25000000001</v>
      </c>
      <c r="AF65" s="6">
        <f>IF(AF$3=$I$3,AD65,IF(VLOOKUP($D65,'LGE Retirements'!$A$4:$C$49,3,FALSE)='LGE Meters Schedule'!AF$3,'LGE Meters Schedule'!AE65-'LGE Meters Schedule'!$F65,AE65))</f>
        <v>0</v>
      </c>
      <c r="AG65" s="6">
        <f>IF(AG$3=$I$3,AE65,IF(VLOOKUP($D65,'LGE Retirements'!$A$4:$C$49,3,FALSE)='LGE Meters Schedule'!AG$3,'LGE Meters Schedule'!AF65-'LGE Meters Schedule'!$F65,AF65))</f>
        <v>0</v>
      </c>
      <c r="AH65" s="6">
        <f>IF(AH$3=$I$3,AF65,IF(VLOOKUP($D65,'LGE Retirements'!$A$4:$C$49,3,FALSE)='LGE Meters Schedule'!AH$3,'LGE Meters Schedule'!AG65-'LGE Meters Schedule'!$F65,AG65))</f>
        <v>0</v>
      </c>
      <c r="AI65" s="6">
        <f>IF(AI$3=$I$3,AG65,IF(VLOOKUP($D65,'LGE Retirements'!$A$4:$C$49,3,FALSE)='LGE Meters Schedule'!AI$3,'LGE Meters Schedule'!AH65-'LGE Meters Schedule'!$F65,AH65))</f>
        <v>0</v>
      </c>
      <c r="AJ65" s="6">
        <f>IF(AJ$3=$I$3,AH65,IF(VLOOKUP($D65,'LGE Retirements'!$A$4:$C$49,3,FALSE)='LGE Meters Schedule'!AJ$3,'LGE Meters Schedule'!AI65-'LGE Meters Schedule'!$F65,AI65))</f>
        <v>0</v>
      </c>
      <c r="AK65" s="6">
        <f>IF(AK$3=$I$3,AI65,IF(VLOOKUP($D65,'LGE Retirements'!$A$4:$C$49,3,FALSE)='LGE Meters Schedule'!AK$3,'LGE Meters Schedule'!AJ65-'LGE Meters Schedule'!$F65,AJ65))</f>
        <v>0</v>
      </c>
      <c r="AL65" s="6"/>
      <c r="AM65" s="21">
        <f>IF(AM$3&lt;'Depr. Rate'!$B$1,('Depr. Rate'!$B$3*'LGE Meters Schedule'!I65)/12,IF(I65=0,H65/2*'Depr. Rate'!$C$3/12,('Depr. Rate'!$C$3*'LGE Meters Schedule'!I65)/12))</f>
        <v>311.80794166666669</v>
      </c>
      <c r="AN65" s="21">
        <f>IF(AN$3&lt;'Depr. Rate'!$B$1,('Depr. Rate'!$B$3*'LGE Meters Schedule'!J65)/12,IF(J65=0,I65/2*'Depr. Rate'!$C$3/12,('Depr. Rate'!$C$3*'LGE Meters Schedule'!J65)/12))</f>
        <v>311.80794166666669</v>
      </c>
      <c r="AO65" s="21">
        <f>IF(AO$3&lt;'Depr. Rate'!$B$1,('Depr. Rate'!$B$3*'LGE Meters Schedule'!K65)/12,IF(K65=0,J65/2*'Depr. Rate'!$C$3/12,('Depr. Rate'!$C$3*'LGE Meters Schedule'!K65)/12))</f>
        <v>311.80794166666669</v>
      </c>
      <c r="AP65" s="21">
        <f>IF(AP$3&lt;'Depr. Rate'!$B$1,('Depr. Rate'!$B$3*'LGE Meters Schedule'!L65)/12,IF(L65=0,K65/2*'Depr. Rate'!$C$3/12,('Depr. Rate'!$C$3*'LGE Meters Schedule'!L65)/12))</f>
        <v>311.80794166666669</v>
      </c>
      <c r="AQ65" s="21">
        <f>IF(AQ$3&lt;'Depr. Rate'!$B$1,('Depr. Rate'!$B$3*'LGE Meters Schedule'!M65)/12,IF(M65=0,L65/2*'Depr. Rate'!$C$3/12,('Depr. Rate'!$C$3*'LGE Meters Schedule'!M65)/12))</f>
        <v>311.80794166666669</v>
      </c>
      <c r="AR65" s="21">
        <f>IF(AR$3&lt;'Depr. Rate'!$B$1,('Depr. Rate'!$B$3*'LGE Meters Schedule'!N65)/12,IF(N65=0,M65/2*'Depr. Rate'!$C$3/12,('Depr. Rate'!$C$3*'LGE Meters Schedule'!N65)/12))</f>
        <v>311.80794166666669</v>
      </c>
      <c r="AS65" s="21">
        <f>IF(AS$3&lt;'Depr. Rate'!$B$1,('Depr. Rate'!$B$3*'LGE Meters Schedule'!O65)/12,IF(O65=0,N65/2*'Depr. Rate'!$C$3/12,('Depr. Rate'!$C$3*'LGE Meters Schedule'!O65)/12))</f>
        <v>311.80794166666669</v>
      </c>
      <c r="AT65" s="21">
        <f>IF(AT$3&lt;'Depr. Rate'!$B$1,('Depr. Rate'!$B$3*'LGE Meters Schedule'!P65)/12,IF(P65=0,O65/2*'Depr. Rate'!$C$3/12,('Depr. Rate'!$C$3*'LGE Meters Schedule'!P65)/12))</f>
        <v>311.80794166666669</v>
      </c>
      <c r="AU65" s="21">
        <f>IF(AU$3&lt;'Depr. Rate'!$B$1,('Depr. Rate'!$B$3*'LGE Meters Schedule'!Q65)/12,IF(Q65=0,P65/2*'Depr. Rate'!$C$3/12,('Depr. Rate'!$C$3*'LGE Meters Schedule'!Q65)/12))</f>
        <v>311.80794166666669</v>
      </c>
      <c r="AV65" s="21">
        <f>IF(AV$3&lt;'Depr. Rate'!$B$1,('Depr. Rate'!$B$3*'LGE Meters Schedule'!R65)/12,IF(R65=0,Q65/2*'Depr. Rate'!$C$3/12,('Depr. Rate'!$C$3*'LGE Meters Schedule'!R65)/12))</f>
        <v>311.80794166666669</v>
      </c>
      <c r="AW65" s="21">
        <f>IF(AW$3&lt;'Depr. Rate'!$B$1,('Depr. Rate'!$B$3*'LGE Meters Schedule'!S65)/12,IF(S65=0,R65/2*'Depr. Rate'!$C$3/12,('Depr. Rate'!$C$3*'LGE Meters Schedule'!S65)/12))</f>
        <v>311.80794166666669</v>
      </c>
      <c r="AX65" s="21">
        <f>IF(AX$3&lt;'Depr. Rate'!$B$1,('Depr. Rate'!$B$3*'LGE Meters Schedule'!T65)/12,IF(T65=0,S65/2*'Depr. Rate'!$C$3/12,('Depr. Rate'!$C$3*'LGE Meters Schedule'!T65)/12))</f>
        <v>297.68070304647875</v>
      </c>
      <c r="AY65" s="21">
        <f>IF(AY$3&lt;'Depr. Rate'!$B$1,('Depr. Rate'!$B$3*'LGE Meters Schedule'!U65)/12,IF(U65=0,T65/2*'Depr. Rate'!$C$3/12,('Depr. Rate'!$C$3*'LGE Meters Schedule'!U65)/12))</f>
        <v>297.68070304647875</v>
      </c>
      <c r="AZ65" s="21">
        <f>IF(AZ$3&lt;'Depr. Rate'!$B$1,('Depr. Rate'!$B$3*'LGE Meters Schedule'!V65)/12,IF(V65=0,U65/2*'Depr. Rate'!$C$3/12,('Depr. Rate'!$C$3*'LGE Meters Schedule'!V65)/12))</f>
        <v>297.68070304647875</v>
      </c>
      <c r="BA65" s="21">
        <f>IF(BA$3&lt;'Depr. Rate'!$B$1,('Depr. Rate'!$B$3*'LGE Meters Schedule'!W65)/12,IF(W65=0,V65/2*'Depr. Rate'!$C$3/12,('Depr. Rate'!$C$3*'LGE Meters Schedule'!W65)/12))</f>
        <v>297.68070304647875</v>
      </c>
      <c r="BB65" s="21">
        <f>IF(BB$3&lt;'Depr. Rate'!$B$1,('Depr. Rate'!$B$3*'LGE Meters Schedule'!X65)/12,IF(X65=0,W65/2*'Depr. Rate'!$C$3/12,('Depr. Rate'!$C$3*'LGE Meters Schedule'!X65)/12))</f>
        <v>297.68070304647875</v>
      </c>
      <c r="BC65" s="21">
        <f>IF(BC$3&lt;'Depr. Rate'!$B$1,('Depr. Rate'!$B$3*'LGE Meters Schedule'!Y65)/12,IF(Y65=0,X65/2*'Depr. Rate'!$C$3/12,('Depr. Rate'!$C$3*'LGE Meters Schedule'!Y65)/12))</f>
        <v>297.68070304647875</v>
      </c>
      <c r="BD65" s="21">
        <f>IF(BD$3&lt;'Depr. Rate'!$B$1,('Depr. Rate'!$B$3*'LGE Meters Schedule'!Z65)/12,IF(Z65=0,Y65/2*'Depr. Rate'!$C$3/12,('Depr. Rate'!$C$3*'LGE Meters Schedule'!Z65)/12))</f>
        <v>297.68070304647875</v>
      </c>
      <c r="BE65" s="21">
        <f>IF(BE$3&lt;'Depr. Rate'!$B$1,('Depr. Rate'!$B$3*'LGE Meters Schedule'!AA65)/12,IF(AA65=0,Z65/2*'Depr. Rate'!$C$3/12,('Depr. Rate'!$C$3*'LGE Meters Schedule'!AA65)/12))</f>
        <v>297.68070304647875</v>
      </c>
      <c r="BF65" s="21">
        <f>IF(BF$3&lt;'Depr. Rate'!$B$1,('Depr. Rate'!$B$3*'LGE Meters Schedule'!AB65)/12,IF(AB65=0,AA65/2*'Depr. Rate'!$C$3/12,('Depr. Rate'!$C$3*'LGE Meters Schedule'!AB65)/12))</f>
        <v>297.68070304647875</v>
      </c>
      <c r="BG65" s="21">
        <f>IF(BG$3&lt;'Depr. Rate'!$B$1,('Depr. Rate'!$B$3*'LGE Meters Schedule'!AC65)/12,IF(AC65=0,AB65/2*'Depr. Rate'!$C$3/12,('Depr. Rate'!$C$3*'LGE Meters Schedule'!AC65)/12))</f>
        <v>297.68070304647875</v>
      </c>
      <c r="BH65" s="21">
        <f>IF(BH$3&lt;'Depr. Rate'!$B$1,('Depr. Rate'!$B$3*'LGE Meters Schedule'!AD65)/12,IF(AD65=0,AC65/2*'Depr. Rate'!$C$3/12,('Depr. Rate'!$C$3*'LGE Meters Schedule'!AD65)/12))</f>
        <v>297.68070304647875</v>
      </c>
      <c r="BI65" s="21">
        <f>IF(BI$3&lt;'Depr. Rate'!$B$1,('Depr. Rate'!$B$3*'LGE Meters Schedule'!AE65)/12,IF(AE65=0,AD65/2*'Depr. Rate'!$C$3/12,('Depr. Rate'!$C$3*'LGE Meters Schedule'!AE65)/12))</f>
        <v>297.68070304647875</v>
      </c>
      <c r="BJ65" s="21">
        <f>IF(BJ$3&lt;'Depr. Rate'!$B$1,('Depr. Rate'!$B$3*'LGE Meters Schedule'!AF65)/12,IF(AF65=0,AE65/2*'Depr. Rate'!$C$3/12,('Depr. Rate'!$C$3*'LGE Meters Schedule'!AF65)/12))</f>
        <v>148.84035152323938</v>
      </c>
      <c r="BK65" s="21">
        <f>IF(BK$3&lt;'Depr. Rate'!$B$1,('Depr. Rate'!$B$3*'LGE Meters Schedule'!AG65)/12,IF(AG65=0,AF65/2*'Depr. Rate'!$C$3/12,('Depr. Rate'!$C$3*'LGE Meters Schedule'!AG65)/12))</f>
        <v>0</v>
      </c>
      <c r="BL65" s="21">
        <f>IF(BL$3&lt;'Depr. Rate'!$B$1,('Depr. Rate'!$B$3*'LGE Meters Schedule'!AH65)/12,IF(AH65=0,AG65/2*'Depr. Rate'!$C$3/12,('Depr. Rate'!$C$3*'LGE Meters Schedule'!AH65)/12))</f>
        <v>0</v>
      </c>
      <c r="BM65" s="21">
        <f>IF(BM$3&lt;'Depr. Rate'!$B$1,('Depr. Rate'!$B$3*'LGE Meters Schedule'!AI65)/12,IF(AI65=0,AH65/2*'Depr. Rate'!$C$3/12,('Depr. Rate'!$C$3*'LGE Meters Schedule'!AI65)/12))</f>
        <v>0</v>
      </c>
      <c r="BN65" s="21">
        <f>IF(BN$3&lt;'Depr. Rate'!$B$1,('Depr. Rate'!$B$3*'LGE Meters Schedule'!AJ65)/12,IF(AJ65=0,AI65/2*'Depr. Rate'!$C$3/12,('Depr. Rate'!$C$3*'LGE Meters Schedule'!AJ65)/12))</f>
        <v>0</v>
      </c>
      <c r="BO65" s="21">
        <f>IF(BO$3&lt;'Depr. Rate'!$B$1,('Depr. Rate'!$B$3*'LGE Meters Schedule'!AK65)/12,IF(AK65=0,AJ65/2*'Depr. Rate'!$C$3/12,('Depr. Rate'!$C$3*'LGE Meters Schedule'!AK65)/12))</f>
        <v>0</v>
      </c>
      <c r="BQ65" s="6">
        <f>IF(BQ$3=$BQ$3,$G65+AM65,IF(VLOOKUP($D65,'LGE Retirements'!$A$4:$C$49,3,FALSE)='LGE Meters Schedule'!BQ$3,'LGE Meters Schedule'!BP65+AM65-$F65,SUM(BP65,AM65)))</f>
        <v>52497.442440776656</v>
      </c>
      <c r="BR65" s="6">
        <f>IF(BR$3=$BQ$3,$G65+AN65,IF(VLOOKUP($D65,'LGE Retirements'!$A$4:$C$49,3,FALSE)='LGE Meters Schedule'!BR$3,'LGE Meters Schedule'!BQ65+AN65-$F65,SUM(BQ65,AN65)))</f>
        <v>52809.250382443322</v>
      </c>
      <c r="BS65" s="6">
        <f>IF(BS$3=$BQ$3,$G65+AO65,IF(VLOOKUP($D65,'LGE Retirements'!$A$4:$C$49,3,FALSE)='LGE Meters Schedule'!BS$3,'LGE Meters Schedule'!BR65+AO65-$F65,SUM(BR65,AO65)))</f>
        <v>53121.058324109988</v>
      </c>
      <c r="BT65" s="6">
        <f>IF(BT$3=$BQ$3,$G65+AP65,IF(VLOOKUP($D65,'LGE Retirements'!$A$4:$C$49,3,FALSE)='LGE Meters Schedule'!BT$3,'LGE Meters Schedule'!BS65+AP65-$F65,SUM(BS65,AP65)))</f>
        <v>53432.866265776654</v>
      </c>
      <c r="BU65" s="6">
        <f>IF(BU$3=$BQ$3,$G65+AQ65,IF(VLOOKUP($D65,'LGE Retirements'!$A$4:$C$49,3,FALSE)='LGE Meters Schedule'!BU$3,'LGE Meters Schedule'!BT65+AQ65-$F65,SUM(BT65,AQ65)))</f>
        <v>53744.67420744332</v>
      </c>
      <c r="BV65" s="6">
        <f>IF(BV$3=$BQ$3,$G65+AR65,IF(VLOOKUP($D65,'LGE Retirements'!$A$4:$C$49,3,FALSE)='LGE Meters Schedule'!BV$3,'LGE Meters Schedule'!BU65+AR65-$F65,SUM(BU65,AR65)))</f>
        <v>54056.482149109986</v>
      </c>
      <c r="BW65" s="6">
        <f>IF(BW$3=$BQ$3,$G65+AS65,IF(VLOOKUP($D65,'LGE Retirements'!$A$4:$C$49,3,FALSE)='LGE Meters Schedule'!BW$3,'LGE Meters Schedule'!BV65+AS65-$F65,SUM(BV65,AS65)))</f>
        <v>54368.290090776653</v>
      </c>
      <c r="BX65" s="6">
        <f>IF(BX$3=$BQ$3,$G65+AT65,IF(VLOOKUP($D65,'LGE Retirements'!$A$4:$C$49,3,FALSE)='LGE Meters Schedule'!BX$3,'LGE Meters Schedule'!BW65+AT65-$F65,SUM(BW65,AT65)))</f>
        <v>54680.098032443319</v>
      </c>
      <c r="BY65" s="6">
        <f>IF(BY$3=$BQ$3,$G65+AU65,IF(VLOOKUP($D65,'LGE Retirements'!$A$4:$C$49,3,FALSE)='LGE Meters Schedule'!BY$3,'LGE Meters Schedule'!BX65+AU65-$F65,SUM(BX65,AU65)))</f>
        <v>54991.905974109985</v>
      </c>
      <c r="BZ65" s="6">
        <f>IF(BZ$3=$BQ$3,$G65+AV65,IF(VLOOKUP($D65,'LGE Retirements'!$A$4:$C$49,3,FALSE)='LGE Meters Schedule'!BZ$3,'LGE Meters Schedule'!BY65+AV65-$F65,SUM(BY65,AV65)))</f>
        <v>55303.713915776651</v>
      </c>
      <c r="CA65" s="6">
        <f>IF(CA$3=$BQ$3,$G65+AW65,IF(VLOOKUP($D65,'LGE Retirements'!$A$4:$C$49,3,FALSE)='LGE Meters Schedule'!CA$3,'LGE Meters Schedule'!BZ65+AW65-$F65,SUM(BZ65,AW65)))</f>
        <v>55615.521857443317</v>
      </c>
      <c r="CB65" s="6">
        <f>IF(CB$3=$BQ$3,$G65+AX65,IF(VLOOKUP($D65,'LGE Retirements'!$A$4:$C$49,3,FALSE)='LGE Meters Schedule'!CB$3,'LGE Meters Schedule'!CA65+AX65-$F65,SUM(CA65,AX65)))</f>
        <v>55913.202560489794</v>
      </c>
      <c r="CC65" s="6">
        <f>IF(CC$3=$BQ$3,$G65+AY65,IF(VLOOKUP($D65,'LGE Retirements'!$A$4:$C$49,3,FALSE)='LGE Meters Schedule'!CC$3,'LGE Meters Schedule'!CB65+AY65-$F65,SUM(CB65,AY65)))</f>
        <v>56210.883263536271</v>
      </c>
      <c r="CD65" s="6">
        <f>IF(CD$3=$BQ$3,$G65+AZ65,IF(VLOOKUP($D65,'LGE Retirements'!$A$4:$C$49,3,FALSE)='LGE Meters Schedule'!CD$3,'LGE Meters Schedule'!CC65+AZ65-$F65,SUM(CC65,AZ65)))</f>
        <v>56508.563966582748</v>
      </c>
      <c r="CE65" s="6">
        <f>IF(CE$3=$BQ$3,$G65+BA65,IF(VLOOKUP($D65,'LGE Retirements'!$A$4:$C$49,3,FALSE)='LGE Meters Schedule'!CE$3,'LGE Meters Schedule'!CD65+BA65-$F65,SUM(CD65,BA65)))</f>
        <v>56806.244669629225</v>
      </c>
      <c r="CF65" s="6">
        <f>IF(CF$3=$BQ$3,$G65+BB65,IF(VLOOKUP($D65,'LGE Retirements'!$A$4:$C$49,3,FALSE)='LGE Meters Schedule'!CF$3,'LGE Meters Schedule'!CE65+BB65-$F65,SUM(CE65,BB65)))</f>
        <v>57103.925372675702</v>
      </c>
      <c r="CG65" s="6">
        <f>IF(CG$3=$BQ$3,$G65+BC65,IF(VLOOKUP($D65,'LGE Retirements'!$A$4:$C$49,3,FALSE)='LGE Meters Schedule'!CG$3,'LGE Meters Schedule'!CF65+BC65-$F65,SUM(CF65,BC65)))</f>
        <v>57401.606075722179</v>
      </c>
      <c r="CH65" s="6">
        <f>IF(CH$3=$BQ$3,$G65+BD65,IF(VLOOKUP($D65,'LGE Retirements'!$A$4:$C$49,3,FALSE)='LGE Meters Schedule'!CH$3,'LGE Meters Schedule'!CG65+BD65-$F65,SUM(CG65,BD65)))</f>
        <v>57699.286778768655</v>
      </c>
      <c r="CI65" s="6">
        <f>IF(CI$3=$BQ$3,$G65+BE65,IF(VLOOKUP($D65,'LGE Retirements'!$A$4:$C$49,3,FALSE)='LGE Meters Schedule'!CI$3,'LGE Meters Schedule'!CH65+BE65-$F65,SUM(CH65,BE65)))</f>
        <v>57996.967481815132</v>
      </c>
      <c r="CJ65" s="6">
        <f>IF(CJ$3=$BQ$3,$G65+BF65,IF(VLOOKUP($D65,'LGE Retirements'!$A$4:$C$49,3,FALSE)='LGE Meters Schedule'!CJ$3,'LGE Meters Schedule'!CI65+BF65-$F65,SUM(CI65,BF65)))</f>
        <v>58294.648184861609</v>
      </c>
      <c r="CK65" s="6">
        <f>IF(CK$3=$BQ$3,$G65+BG65,IF(VLOOKUP($D65,'LGE Retirements'!$A$4:$C$49,3,FALSE)='LGE Meters Schedule'!CK$3,'LGE Meters Schedule'!CJ65+BG65-$F65,SUM(CJ65,BG65)))</f>
        <v>58592.328887908086</v>
      </c>
      <c r="CL65" s="6">
        <f>IF(CL$3=$BQ$3,$G65+BH65,IF(VLOOKUP($D65,'LGE Retirements'!$A$4:$C$49,3,FALSE)='LGE Meters Schedule'!CL$3,'LGE Meters Schedule'!CK65+BH65-$F65,SUM(CK65,BH65)))</f>
        <v>58890.009590954563</v>
      </c>
      <c r="CM65" s="6">
        <f>IF(CM$3=$BQ$3,$G65+BI65,IF(VLOOKUP($D65,'LGE Retirements'!$A$4:$C$49,3,FALSE)='LGE Meters Schedule'!CM$3,'LGE Meters Schedule'!CL65+BI65-$F65,SUM(CL65,BI65)))</f>
        <v>59187.69029400104</v>
      </c>
      <c r="CN65" s="6">
        <f>IF(CN$3=$BQ$3,$G65+BJ65,IF(VLOOKUP($D65,'LGE Retirements'!$A$4:$C$49,3,FALSE)='LGE Meters Schedule'!CN$3,'LGE Meters Schedule'!CM65+BJ65-$F65,SUM(CM65,BJ65)))</f>
        <v>-68803.719354475732</v>
      </c>
      <c r="CO65" s="6">
        <f>IF(CO$3=$BQ$3,$G65+BK65,IF(VLOOKUP($D65,'LGE Retirements'!$A$4:$C$49,3,FALSE)='LGE Meters Schedule'!CO$3,'LGE Meters Schedule'!CN65+BK65-$F65,SUM(CN65,BK65)))</f>
        <v>-68803.719354475732</v>
      </c>
      <c r="CP65" s="6">
        <f>IF(CP$3=$BQ$3,$G65+BL65,IF(VLOOKUP($D65,'LGE Retirements'!$A$4:$C$49,3,FALSE)='LGE Meters Schedule'!CP$3,'LGE Meters Schedule'!CO65+BL65-$F65,SUM(CO65,BL65)))</f>
        <v>-68803.719354475732</v>
      </c>
      <c r="CQ65" s="6">
        <f>IF(CQ$3=$BQ$3,$G65+BM65,IF(VLOOKUP($D65,'LGE Retirements'!$A$4:$C$49,3,FALSE)='LGE Meters Schedule'!CQ$3,'LGE Meters Schedule'!CP65+BM65-$F65,SUM(CP65,BM65)))</f>
        <v>-68803.719354475732</v>
      </c>
      <c r="CR65" s="6">
        <f>IF(CR$3=$BQ$3,$G65+BN65,IF(VLOOKUP($D65,'LGE Retirements'!$A$4:$C$49,3,FALSE)='LGE Meters Schedule'!CR$3,'LGE Meters Schedule'!CQ65+BN65-$F65,SUM(CQ65,BN65)))</f>
        <v>-68803.719354475732</v>
      </c>
      <c r="CS65" s="6">
        <f>IF(CS$3=$BQ$3,$G65+BO65,IF(VLOOKUP($D65,'LGE Retirements'!$A$4:$C$49,3,FALSE)='LGE Meters Schedule'!CS$3,'LGE Meters Schedule'!CR65+BO65-$F65,SUM(CR65,BO65)))</f>
        <v>-68803.719354475732</v>
      </c>
      <c r="CT65" s="6">
        <f>IF(CT$3=$BQ$3,$G65,IF(VLOOKUP($D65,'LGE Retirements'!$A$4:$C$49,3,FALSE)='LGE Meters Schedule'!CT$3,'LGE Meters Schedule'!CS65-$F65,SUM(CS65)))</f>
        <v>-68803.719354475732</v>
      </c>
      <c r="CU65" s="6">
        <f>IF(CU$3=$BQ$3,$G65,IF(VLOOKUP($D65,'LGE Retirements'!$A$4:$C$49,3,FALSE)='LGE Meters Schedule'!CU$3,'LGE Meters Schedule'!CT65-$F65,SUM(CT65)))</f>
        <v>-68803.719354475732</v>
      </c>
      <c r="CV65" s="6">
        <f>IF(CV$3=$BQ$3,$G65,IF(VLOOKUP($D65,'LGE Retirements'!$A$4:$C$49,3,FALSE)='LGE Meters Schedule'!CV$3,'LGE Meters Schedule'!CU65-$F65,SUM(CU65)))</f>
        <v>-68803.719354475732</v>
      </c>
      <c r="CW65" s="6">
        <f>IF(CW$3=$BQ$3,$G65,IF(VLOOKUP($D65,'LGE Retirements'!$A$4:$C$49,3,FALSE)='LGE Meters Schedule'!CW$3,'LGE Meters Schedule'!CV65-$F65,SUM(CV65)))</f>
        <v>-68803.719354475732</v>
      </c>
      <c r="CX65" s="6">
        <f>IF(CX$3=$BQ$3,$G65,IF(VLOOKUP($D65,'LGE Retirements'!$A$4:$C$49,3,FALSE)='LGE Meters Schedule'!CX$3,'LGE Meters Schedule'!CW65-$F65,SUM(CW65)))</f>
        <v>-68803.719354475732</v>
      </c>
      <c r="CY65" s="6">
        <f>IF(CY$3=$BQ$3,$G65,IF(VLOOKUP($D65,'LGE Retirements'!$A$4:$C$49,3,FALSE)='LGE Meters Schedule'!CY$3,'LGE Meters Schedule'!CX65-$F65,SUM(CX65)))</f>
        <v>-68803.719354475732</v>
      </c>
      <c r="CZ65" s="6">
        <f>IF(CZ$3=$BQ$3,$G65,IF(VLOOKUP($D65,'LGE Retirements'!$A$4:$C$49,3,FALSE)='LGE Meters Schedule'!CZ$3,'LGE Meters Schedule'!CY65-$F65,SUM(CY65)))</f>
        <v>-68803.719354475732</v>
      </c>
      <c r="DA65" s="6">
        <f>IF(DA$3=$BQ$3,$G65,IF(VLOOKUP($D65,'LGE Retirements'!$A$4:$C$49,3,FALSE)='LGE Meters Schedule'!DA$3,'LGE Meters Schedule'!CZ65-$F65,SUM(CZ65)))</f>
        <v>-68803.719354475732</v>
      </c>
      <c r="DB65" s="6">
        <f>IF(DB$3=$BQ$3,$G65,IF(VLOOKUP($D65,'LGE Retirements'!$A$4:$C$49,3,FALSE)='LGE Meters Schedule'!DB$3,'LGE Meters Schedule'!DA65-$F65,SUM(DA65)))</f>
        <v>-68803.719354475732</v>
      </c>
      <c r="DC65" s="6">
        <f>IF(DC$3=$BQ$3,$G65,IF(VLOOKUP($D65,'LGE Retirements'!$A$4:$C$49,3,FALSE)='LGE Meters Schedule'!DC$3,'LGE Meters Schedule'!DB65-$F65,SUM(DB65)))</f>
        <v>-68803.719354475732</v>
      </c>
      <c r="DD65" s="6">
        <f>IF(DD$3=$BQ$3,$G65,IF(VLOOKUP($D65,'LGE Retirements'!$A$4:$C$49,3,FALSE)='LGE Meters Schedule'!DD$3,'LGE Meters Schedule'!DC65-$F65,SUM(DC65)))</f>
        <v>-68803.719354475732</v>
      </c>
      <c r="DE65" s="6">
        <f>IF(DE$3=$BQ$3,$G65,IF(VLOOKUP($D65,'LGE Retirements'!$A$4:$C$49,3,FALSE)='LGE Meters Schedule'!DE$3,'LGE Meters Schedule'!DD65-$F65,SUM(DD65)))</f>
        <v>-68803.719354475732</v>
      </c>
      <c r="DG65" s="8">
        <f t="shared" si="42"/>
        <v>75642.807559223351</v>
      </c>
      <c r="DH65" s="8">
        <f t="shared" si="43"/>
        <v>75330.999617556692</v>
      </c>
      <c r="DI65" s="8">
        <f t="shared" si="44"/>
        <v>75019.191675890033</v>
      </c>
      <c r="DJ65" s="8">
        <f t="shared" si="45"/>
        <v>74707.38373422336</v>
      </c>
      <c r="DK65" s="8">
        <f t="shared" si="46"/>
        <v>74395.575792556687</v>
      </c>
      <c r="DL65" s="8">
        <f t="shared" si="47"/>
        <v>74083.767850890028</v>
      </c>
      <c r="DM65" s="8">
        <f t="shared" si="48"/>
        <v>73771.959909223369</v>
      </c>
      <c r="DN65" s="8">
        <f t="shared" si="49"/>
        <v>73460.151967556696</v>
      </c>
      <c r="DO65" s="8">
        <f t="shared" si="50"/>
        <v>73148.344025890023</v>
      </c>
      <c r="DP65" s="8">
        <f t="shared" si="51"/>
        <v>72836.536084223364</v>
      </c>
      <c r="DQ65" s="8">
        <f t="shared" si="52"/>
        <v>72524.728142556705</v>
      </c>
      <c r="DR65" s="8">
        <f t="shared" si="53"/>
        <v>72227.047439510221</v>
      </c>
      <c r="DS65" s="8">
        <f t="shared" si="54"/>
        <v>71929.366736463737</v>
      </c>
      <c r="DT65" s="8">
        <f t="shared" si="55"/>
        <v>71631.686033417267</v>
      </c>
      <c r="DU65" s="8">
        <f t="shared" si="56"/>
        <v>71334.005330370797</v>
      </c>
      <c r="DV65" s="8">
        <f t="shared" si="57"/>
        <v>71036.324627324313</v>
      </c>
      <c r="DW65" s="8">
        <f t="shared" si="58"/>
        <v>70738.643924277829</v>
      </c>
      <c r="DX65" s="8">
        <f t="shared" si="59"/>
        <v>70440.963221231359</v>
      </c>
      <c r="DY65" s="8">
        <f t="shared" si="60"/>
        <v>70143.282518184889</v>
      </c>
      <c r="DZ65" s="8">
        <f t="shared" si="61"/>
        <v>69845.601815138405</v>
      </c>
      <c r="EA65" s="8">
        <f t="shared" si="62"/>
        <v>69547.921112091921</v>
      </c>
      <c r="EB65" s="8">
        <f t="shared" si="63"/>
        <v>69250.240409045451</v>
      </c>
      <c r="EC65" s="8">
        <f t="shared" si="64"/>
        <v>68952.559705998981</v>
      </c>
      <c r="ED65" s="8">
        <f t="shared" si="65"/>
        <v>68803.719354475732</v>
      </c>
      <c r="EE65" s="8">
        <f t="shared" si="66"/>
        <v>68803.719354475732</v>
      </c>
      <c r="EF65" s="8">
        <f t="shared" si="67"/>
        <v>68803.719354475732</v>
      </c>
      <c r="EG65" s="8">
        <f t="shared" si="68"/>
        <v>68803.719354475732</v>
      </c>
      <c r="EH65" s="8">
        <f t="shared" si="69"/>
        <v>68803.719354475732</v>
      </c>
      <c r="EI65" s="8">
        <f t="shared" si="70"/>
        <v>68803.719354475732</v>
      </c>
      <c r="EJ65" s="8">
        <f t="shared" si="30"/>
        <v>68803.719354475732</v>
      </c>
      <c r="EK65" s="8">
        <f t="shared" si="31"/>
        <v>68803.719354475732</v>
      </c>
      <c r="EL65" s="8">
        <f t="shared" si="32"/>
        <v>68803.719354475732</v>
      </c>
      <c r="EM65" s="8">
        <f t="shared" si="33"/>
        <v>68803.719354475732</v>
      </c>
      <c r="EN65" s="8">
        <f t="shared" si="34"/>
        <v>68803.719354475732</v>
      </c>
      <c r="EO65" s="8">
        <f t="shared" si="35"/>
        <v>68803.719354475732</v>
      </c>
      <c r="EP65" s="8">
        <f t="shared" si="36"/>
        <v>68803.719354475732</v>
      </c>
      <c r="EQ65" s="8">
        <f t="shared" si="37"/>
        <v>68803.719354475732</v>
      </c>
      <c r="ER65" s="8">
        <f t="shared" si="38"/>
        <v>68803.719354475732</v>
      </c>
      <c r="ES65" s="8">
        <f t="shared" si="39"/>
        <v>68803.719354475732</v>
      </c>
      <c r="ET65" s="8">
        <f t="shared" si="40"/>
        <v>68803.719354475732</v>
      </c>
      <c r="EU65" s="8">
        <f t="shared" si="41"/>
        <v>68803.719354475732</v>
      </c>
    </row>
    <row r="66" spans="1:151" x14ac:dyDescent="0.25">
      <c r="A66" s="4" t="s">
        <v>33</v>
      </c>
      <c r="B66" s="4" t="s">
        <v>2</v>
      </c>
      <c r="C66" s="4" t="s">
        <v>4</v>
      </c>
      <c r="D66" s="7">
        <v>2005</v>
      </c>
      <c r="E66" s="24">
        <f>IFERROR(VLOOKUP(D66,'LGE Retirements'!$A$4:$C$49,3,FALSE),"N/A")</f>
        <v>43282</v>
      </c>
      <c r="F66" s="5">
        <v>423920.23</v>
      </c>
      <c r="G66" s="5">
        <v>158629.368843542</v>
      </c>
      <c r="H66" s="5"/>
      <c r="I66" s="6">
        <f>IF(I$3=$I$3,F66,IF(VLOOKUP($D66,'LGE Retirements'!$A$4:$C$49,3,FALSE)='LGE Meters Schedule'!I$3,'LGE Meters Schedule'!G66-'LGE Meters Schedule'!$F66,G66))</f>
        <v>423920.23</v>
      </c>
      <c r="J66" s="6">
        <f>IF(J$3=$I$3,G66,IF(VLOOKUP($D66,'LGE Retirements'!$A$4:$C$49,3,FALSE)='LGE Meters Schedule'!J$3,'LGE Meters Schedule'!I66-'LGE Meters Schedule'!$F66,I66))</f>
        <v>423920.23</v>
      </c>
      <c r="K66" s="6">
        <f>IF(K$3=$I$3,I66,IF(VLOOKUP($D66,'LGE Retirements'!$A$4:$C$49,3,FALSE)='LGE Meters Schedule'!K$3,'LGE Meters Schedule'!J66-'LGE Meters Schedule'!$F66,J66))</f>
        <v>423920.23</v>
      </c>
      <c r="L66" s="6">
        <f>IF(L$3=$I$3,J66,IF(VLOOKUP($D66,'LGE Retirements'!$A$4:$C$49,3,FALSE)='LGE Meters Schedule'!L$3,'LGE Meters Schedule'!K66-'LGE Meters Schedule'!$F66,K66))</f>
        <v>423920.23</v>
      </c>
      <c r="M66" s="6">
        <f>IF(M$3=$I$3,K66,IF(VLOOKUP($D66,'LGE Retirements'!$A$4:$C$49,3,FALSE)='LGE Meters Schedule'!M$3,'LGE Meters Schedule'!L66-'LGE Meters Schedule'!$F66,L66))</f>
        <v>423920.23</v>
      </c>
      <c r="N66" s="6">
        <f>IF(N$3=$I$3,L66,IF(VLOOKUP($D66,'LGE Retirements'!$A$4:$C$49,3,FALSE)='LGE Meters Schedule'!N$3,'LGE Meters Schedule'!M66-'LGE Meters Schedule'!$F66,M66))</f>
        <v>423920.23</v>
      </c>
      <c r="O66" s="6">
        <f>IF(O$3=$I$3,M66,IF(VLOOKUP($D66,'LGE Retirements'!$A$4:$C$49,3,FALSE)='LGE Meters Schedule'!O$3,'LGE Meters Schedule'!N66-'LGE Meters Schedule'!$F66,N66))</f>
        <v>423920.23</v>
      </c>
      <c r="P66" s="6">
        <f>IF(P$3=$I$3,N66,IF(VLOOKUP($D66,'LGE Retirements'!$A$4:$C$49,3,FALSE)='LGE Meters Schedule'!P$3,'LGE Meters Schedule'!O66-'LGE Meters Schedule'!$F66,O66))</f>
        <v>423920.23</v>
      </c>
      <c r="Q66" s="6">
        <f>IF(Q$3=$I$3,O66,IF(VLOOKUP($D66,'LGE Retirements'!$A$4:$C$49,3,FALSE)='LGE Meters Schedule'!Q$3,'LGE Meters Schedule'!P66-'LGE Meters Schedule'!$F66,P66))</f>
        <v>423920.23</v>
      </c>
      <c r="R66" s="6">
        <f>IF(R$3=$I$3,P66,IF(VLOOKUP($D66,'LGE Retirements'!$A$4:$C$49,3,FALSE)='LGE Meters Schedule'!R$3,'LGE Meters Schedule'!Q66-'LGE Meters Schedule'!$F66,Q66))</f>
        <v>423920.23</v>
      </c>
      <c r="S66" s="6">
        <f>IF(S$3=$I$3,Q66,IF(VLOOKUP($D66,'LGE Retirements'!$A$4:$C$49,3,FALSE)='LGE Meters Schedule'!S$3,'LGE Meters Schedule'!R66-'LGE Meters Schedule'!$F66,R66))</f>
        <v>423920.23</v>
      </c>
      <c r="T66" s="6">
        <f>IF(T$3=$I$3,R66,IF(VLOOKUP($D66,'LGE Retirements'!$A$4:$C$49,3,FALSE)='LGE Meters Schedule'!T$3,'LGE Meters Schedule'!S66-'LGE Meters Schedule'!$F66,S66))</f>
        <v>423920.23</v>
      </c>
      <c r="U66" s="6">
        <f>IF(U$3=$I$3,S66,IF(VLOOKUP($D66,'LGE Retirements'!$A$4:$C$49,3,FALSE)='LGE Meters Schedule'!U$3,'LGE Meters Schedule'!T66-'LGE Meters Schedule'!$F66,T66))</f>
        <v>423920.23</v>
      </c>
      <c r="V66" s="6">
        <f>IF(V$3=$I$3,T66,IF(VLOOKUP($D66,'LGE Retirements'!$A$4:$C$49,3,FALSE)='LGE Meters Schedule'!V$3,'LGE Meters Schedule'!U66-'LGE Meters Schedule'!$F66,U66))</f>
        <v>423920.23</v>
      </c>
      <c r="W66" s="6">
        <f>IF(W$3=$I$3,U66,IF(VLOOKUP($D66,'LGE Retirements'!$A$4:$C$49,3,FALSE)='LGE Meters Schedule'!W$3,'LGE Meters Schedule'!V66-'LGE Meters Schedule'!$F66,V66))</f>
        <v>423920.23</v>
      </c>
      <c r="X66" s="6">
        <f>IF(X$3=$I$3,V66,IF(VLOOKUP($D66,'LGE Retirements'!$A$4:$C$49,3,FALSE)='LGE Meters Schedule'!X$3,'LGE Meters Schedule'!W66-'LGE Meters Schedule'!$F66,W66))</f>
        <v>423920.23</v>
      </c>
      <c r="Y66" s="6">
        <f>IF(Y$3=$I$3,W66,IF(VLOOKUP($D66,'LGE Retirements'!$A$4:$C$49,3,FALSE)='LGE Meters Schedule'!Y$3,'LGE Meters Schedule'!X66-'LGE Meters Schedule'!$F66,X66))</f>
        <v>423920.23</v>
      </c>
      <c r="Z66" s="6">
        <f>IF(Z$3=$I$3,X66,IF(VLOOKUP($D66,'LGE Retirements'!$A$4:$C$49,3,FALSE)='LGE Meters Schedule'!Z$3,'LGE Meters Schedule'!Y66-'LGE Meters Schedule'!$F66,Y66))</f>
        <v>423920.23</v>
      </c>
      <c r="AA66" s="6">
        <f>IF(AA$3=$I$3,Y66,IF(VLOOKUP($D66,'LGE Retirements'!$A$4:$C$49,3,FALSE)='LGE Meters Schedule'!AA$3,'LGE Meters Schedule'!Z66-'LGE Meters Schedule'!$F66,Z66))</f>
        <v>423920.23</v>
      </c>
      <c r="AB66" s="6">
        <f>IF(AB$3=$I$3,Z66,IF(VLOOKUP($D66,'LGE Retirements'!$A$4:$C$49,3,FALSE)='LGE Meters Schedule'!AB$3,'LGE Meters Schedule'!AA66-'LGE Meters Schedule'!$F66,AA66))</f>
        <v>423920.23</v>
      </c>
      <c r="AC66" s="6">
        <f>IF(AC$3=$I$3,AA66,IF(VLOOKUP($D66,'LGE Retirements'!$A$4:$C$49,3,FALSE)='LGE Meters Schedule'!AC$3,'LGE Meters Schedule'!AB66-'LGE Meters Schedule'!$F66,AB66))</f>
        <v>423920.23</v>
      </c>
      <c r="AD66" s="6">
        <f>IF(AD$3=$I$3,AB66,IF(VLOOKUP($D66,'LGE Retirements'!$A$4:$C$49,3,FALSE)='LGE Meters Schedule'!AD$3,'LGE Meters Schedule'!AC66-'LGE Meters Schedule'!$F66,AC66))</f>
        <v>423920.23</v>
      </c>
      <c r="AE66" s="6">
        <f>IF(AE$3=$I$3,AC66,IF(VLOOKUP($D66,'LGE Retirements'!$A$4:$C$49,3,FALSE)='LGE Meters Schedule'!AE$3,'LGE Meters Schedule'!AD66-'LGE Meters Schedule'!$F66,AD66))</f>
        <v>423920.23</v>
      </c>
      <c r="AF66" s="6">
        <f>IF(AF$3=$I$3,AD66,IF(VLOOKUP($D66,'LGE Retirements'!$A$4:$C$49,3,FALSE)='LGE Meters Schedule'!AF$3,'LGE Meters Schedule'!AE66-'LGE Meters Schedule'!$F66,AE66))</f>
        <v>0</v>
      </c>
      <c r="AG66" s="6">
        <f>IF(AG$3=$I$3,AE66,IF(VLOOKUP($D66,'LGE Retirements'!$A$4:$C$49,3,FALSE)='LGE Meters Schedule'!AG$3,'LGE Meters Schedule'!AF66-'LGE Meters Schedule'!$F66,AF66))</f>
        <v>0</v>
      </c>
      <c r="AH66" s="6">
        <f>IF(AH$3=$I$3,AF66,IF(VLOOKUP($D66,'LGE Retirements'!$A$4:$C$49,3,FALSE)='LGE Meters Schedule'!AH$3,'LGE Meters Schedule'!AG66-'LGE Meters Schedule'!$F66,AG66))</f>
        <v>0</v>
      </c>
      <c r="AI66" s="6">
        <f>IF(AI$3=$I$3,AG66,IF(VLOOKUP($D66,'LGE Retirements'!$A$4:$C$49,3,FALSE)='LGE Meters Schedule'!AI$3,'LGE Meters Schedule'!AH66-'LGE Meters Schedule'!$F66,AH66))</f>
        <v>0</v>
      </c>
      <c r="AJ66" s="6">
        <f>IF(AJ$3=$I$3,AH66,IF(VLOOKUP($D66,'LGE Retirements'!$A$4:$C$49,3,FALSE)='LGE Meters Schedule'!AJ$3,'LGE Meters Schedule'!AI66-'LGE Meters Schedule'!$F66,AI66))</f>
        <v>0</v>
      </c>
      <c r="AK66" s="6">
        <f>IF(AK$3=$I$3,AI66,IF(VLOOKUP($D66,'LGE Retirements'!$A$4:$C$49,3,FALSE)='LGE Meters Schedule'!AK$3,'LGE Meters Schedule'!AJ66-'LGE Meters Schedule'!$F66,AJ66))</f>
        <v>0</v>
      </c>
      <c r="AL66" s="6"/>
      <c r="AM66" s="21">
        <f>IF(AM$3&lt;'Depr. Rate'!$B$1,('Depr. Rate'!$B$3*'LGE Meters Schedule'!I66)/12,IF(I66=0,H66/2*'Depr. Rate'!$C$3/12,('Depr. Rate'!$C$3*'LGE Meters Schedule'!I66)/12))</f>
        <v>1031.5392263333333</v>
      </c>
      <c r="AN66" s="21">
        <f>IF(AN$3&lt;'Depr. Rate'!$B$1,('Depr. Rate'!$B$3*'LGE Meters Schedule'!J66)/12,IF(J66=0,I66/2*'Depr. Rate'!$C$3/12,('Depr. Rate'!$C$3*'LGE Meters Schedule'!J66)/12))</f>
        <v>1031.5392263333333</v>
      </c>
      <c r="AO66" s="21">
        <f>IF(AO$3&lt;'Depr. Rate'!$B$1,('Depr. Rate'!$B$3*'LGE Meters Schedule'!K66)/12,IF(K66=0,J66/2*'Depr. Rate'!$C$3/12,('Depr. Rate'!$C$3*'LGE Meters Schedule'!K66)/12))</f>
        <v>1031.5392263333333</v>
      </c>
      <c r="AP66" s="21">
        <f>IF(AP$3&lt;'Depr. Rate'!$B$1,('Depr. Rate'!$B$3*'LGE Meters Schedule'!L66)/12,IF(L66=0,K66/2*'Depr. Rate'!$C$3/12,('Depr. Rate'!$C$3*'LGE Meters Schedule'!L66)/12))</f>
        <v>1031.5392263333333</v>
      </c>
      <c r="AQ66" s="21">
        <f>IF(AQ$3&lt;'Depr. Rate'!$B$1,('Depr. Rate'!$B$3*'LGE Meters Schedule'!M66)/12,IF(M66=0,L66/2*'Depr. Rate'!$C$3/12,('Depr. Rate'!$C$3*'LGE Meters Schedule'!M66)/12))</f>
        <v>1031.5392263333333</v>
      </c>
      <c r="AR66" s="21">
        <f>IF(AR$3&lt;'Depr. Rate'!$B$1,('Depr. Rate'!$B$3*'LGE Meters Schedule'!N66)/12,IF(N66=0,M66/2*'Depr. Rate'!$C$3/12,('Depr. Rate'!$C$3*'LGE Meters Schedule'!N66)/12))</f>
        <v>1031.5392263333333</v>
      </c>
      <c r="AS66" s="21">
        <f>IF(AS$3&lt;'Depr. Rate'!$B$1,('Depr. Rate'!$B$3*'LGE Meters Schedule'!O66)/12,IF(O66=0,N66/2*'Depr. Rate'!$C$3/12,('Depr. Rate'!$C$3*'LGE Meters Schedule'!O66)/12))</f>
        <v>1031.5392263333333</v>
      </c>
      <c r="AT66" s="21">
        <f>IF(AT$3&lt;'Depr. Rate'!$B$1,('Depr. Rate'!$B$3*'LGE Meters Schedule'!P66)/12,IF(P66=0,O66/2*'Depr. Rate'!$C$3/12,('Depr. Rate'!$C$3*'LGE Meters Schedule'!P66)/12))</f>
        <v>1031.5392263333333</v>
      </c>
      <c r="AU66" s="21">
        <f>IF(AU$3&lt;'Depr. Rate'!$B$1,('Depr. Rate'!$B$3*'LGE Meters Schedule'!Q66)/12,IF(Q66=0,P66/2*'Depr. Rate'!$C$3/12,('Depr. Rate'!$C$3*'LGE Meters Schedule'!Q66)/12))</f>
        <v>1031.5392263333333</v>
      </c>
      <c r="AV66" s="21">
        <f>IF(AV$3&lt;'Depr. Rate'!$B$1,('Depr. Rate'!$B$3*'LGE Meters Schedule'!R66)/12,IF(R66=0,Q66/2*'Depr. Rate'!$C$3/12,('Depr. Rate'!$C$3*'LGE Meters Schedule'!R66)/12))</f>
        <v>1031.5392263333333</v>
      </c>
      <c r="AW66" s="21">
        <f>IF(AW$3&lt;'Depr. Rate'!$B$1,('Depr. Rate'!$B$3*'LGE Meters Schedule'!S66)/12,IF(S66=0,R66/2*'Depr. Rate'!$C$3/12,('Depr. Rate'!$C$3*'LGE Meters Schedule'!S66)/12))</f>
        <v>1031.5392263333333</v>
      </c>
      <c r="AX66" s="21">
        <f>IF(AX$3&lt;'Depr. Rate'!$B$1,('Depr. Rate'!$B$3*'LGE Meters Schedule'!T66)/12,IF(T66=0,S66/2*'Depr. Rate'!$C$3/12,('Depr. Rate'!$C$3*'LGE Meters Schedule'!T66)/12))</f>
        <v>984.8027618334205</v>
      </c>
      <c r="AY66" s="21">
        <f>IF(AY$3&lt;'Depr. Rate'!$B$1,('Depr. Rate'!$B$3*'LGE Meters Schedule'!U66)/12,IF(U66=0,T66/2*'Depr. Rate'!$C$3/12,('Depr. Rate'!$C$3*'LGE Meters Schedule'!U66)/12))</f>
        <v>984.8027618334205</v>
      </c>
      <c r="AZ66" s="21">
        <f>IF(AZ$3&lt;'Depr. Rate'!$B$1,('Depr. Rate'!$B$3*'LGE Meters Schedule'!V66)/12,IF(V66=0,U66/2*'Depr. Rate'!$C$3/12,('Depr. Rate'!$C$3*'LGE Meters Schedule'!V66)/12))</f>
        <v>984.8027618334205</v>
      </c>
      <c r="BA66" s="21">
        <f>IF(BA$3&lt;'Depr. Rate'!$B$1,('Depr. Rate'!$B$3*'LGE Meters Schedule'!W66)/12,IF(W66=0,V66/2*'Depr. Rate'!$C$3/12,('Depr. Rate'!$C$3*'LGE Meters Schedule'!W66)/12))</f>
        <v>984.8027618334205</v>
      </c>
      <c r="BB66" s="21">
        <f>IF(BB$3&lt;'Depr. Rate'!$B$1,('Depr. Rate'!$B$3*'LGE Meters Schedule'!X66)/12,IF(X66=0,W66/2*'Depr. Rate'!$C$3/12,('Depr. Rate'!$C$3*'LGE Meters Schedule'!X66)/12))</f>
        <v>984.8027618334205</v>
      </c>
      <c r="BC66" s="21">
        <f>IF(BC$3&lt;'Depr. Rate'!$B$1,('Depr. Rate'!$B$3*'LGE Meters Schedule'!Y66)/12,IF(Y66=0,X66/2*'Depr. Rate'!$C$3/12,('Depr. Rate'!$C$3*'LGE Meters Schedule'!Y66)/12))</f>
        <v>984.8027618334205</v>
      </c>
      <c r="BD66" s="21">
        <f>IF(BD$3&lt;'Depr. Rate'!$B$1,('Depr. Rate'!$B$3*'LGE Meters Schedule'!Z66)/12,IF(Z66=0,Y66/2*'Depr. Rate'!$C$3/12,('Depr. Rate'!$C$3*'LGE Meters Schedule'!Z66)/12))</f>
        <v>984.8027618334205</v>
      </c>
      <c r="BE66" s="21">
        <f>IF(BE$3&lt;'Depr. Rate'!$B$1,('Depr. Rate'!$B$3*'LGE Meters Schedule'!AA66)/12,IF(AA66=0,Z66/2*'Depr. Rate'!$C$3/12,('Depr. Rate'!$C$3*'LGE Meters Schedule'!AA66)/12))</f>
        <v>984.8027618334205</v>
      </c>
      <c r="BF66" s="21">
        <f>IF(BF$3&lt;'Depr. Rate'!$B$1,('Depr. Rate'!$B$3*'LGE Meters Schedule'!AB66)/12,IF(AB66=0,AA66/2*'Depr. Rate'!$C$3/12,('Depr. Rate'!$C$3*'LGE Meters Schedule'!AB66)/12))</f>
        <v>984.8027618334205</v>
      </c>
      <c r="BG66" s="21">
        <f>IF(BG$3&lt;'Depr. Rate'!$B$1,('Depr. Rate'!$B$3*'LGE Meters Schedule'!AC66)/12,IF(AC66=0,AB66/2*'Depr. Rate'!$C$3/12,('Depr. Rate'!$C$3*'LGE Meters Schedule'!AC66)/12))</f>
        <v>984.8027618334205</v>
      </c>
      <c r="BH66" s="21">
        <f>IF(BH$3&lt;'Depr. Rate'!$B$1,('Depr. Rate'!$B$3*'LGE Meters Schedule'!AD66)/12,IF(AD66=0,AC66/2*'Depr. Rate'!$C$3/12,('Depr. Rate'!$C$3*'LGE Meters Schedule'!AD66)/12))</f>
        <v>984.8027618334205</v>
      </c>
      <c r="BI66" s="21">
        <f>IF(BI$3&lt;'Depr. Rate'!$B$1,('Depr. Rate'!$B$3*'LGE Meters Schedule'!AE66)/12,IF(AE66=0,AD66/2*'Depr. Rate'!$C$3/12,('Depr. Rate'!$C$3*'LGE Meters Schedule'!AE66)/12))</f>
        <v>984.8027618334205</v>
      </c>
      <c r="BJ66" s="21">
        <f>IF(BJ$3&lt;'Depr. Rate'!$B$1,('Depr. Rate'!$B$3*'LGE Meters Schedule'!AF66)/12,IF(AF66=0,AE66/2*'Depr. Rate'!$C$3/12,('Depr. Rate'!$C$3*'LGE Meters Schedule'!AF66)/12))</f>
        <v>492.40138091671025</v>
      </c>
      <c r="BK66" s="21">
        <f>IF(BK$3&lt;'Depr. Rate'!$B$1,('Depr. Rate'!$B$3*'LGE Meters Schedule'!AG66)/12,IF(AG66=0,AF66/2*'Depr. Rate'!$C$3/12,('Depr. Rate'!$C$3*'LGE Meters Schedule'!AG66)/12))</f>
        <v>0</v>
      </c>
      <c r="BL66" s="21">
        <f>IF(BL$3&lt;'Depr. Rate'!$B$1,('Depr. Rate'!$B$3*'LGE Meters Schedule'!AH66)/12,IF(AH66=0,AG66/2*'Depr. Rate'!$C$3/12,('Depr. Rate'!$C$3*'LGE Meters Schedule'!AH66)/12))</f>
        <v>0</v>
      </c>
      <c r="BM66" s="21">
        <f>IF(BM$3&lt;'Depr. Rate'!$B$1,('Depr. Rate'!$B$3*'LGE Meters Schedule'!AI66)/12,IF(AI66=0,AH66/2*'Depr. Rate'!$C$3/12,('Depr. Rate'!$C$3*'LGE Meters Schedule'!AI66)/12))</f>
        <v>0</v>
      </c>
      <c r="BN66" s="21">
        <f>IF(BN$3&lt;'Depr. Rate'!$B$1,('Depr. Rate'!$B$3*'LGE Meters Schedule'!AJ66)/12,IF(AJ66=0,AI66/2*'Depr. Rate'!$C$3/12,('Depr. Rate'!$C$3*'LGE Meters Schedule'!AJ66)/12))</f>
        <v>0</v>
      </c>
      <c r="BO66" s="21">
        <f>IF(BO$3&lt;'Depr. Rate'!$B$1,('Depr. Rate'!$B$3*'LGE Meters Schedule'!AK66)/12,IF(AK66=0,AJ66/2*'Depr. Rate'!$C$3/12,('Depr. Rate'!$C$3*'LGE Meters Schedule'!AK66)/12))</f>
        <v>0</v>
      </c>
      <c r="BQ66" s="6">
        <f>IF(BQ$3=$BQ$3,$G66+AM66,IF(VLOOKUP($D66,'LGE Retirements'!$A$4:$C$49,3,FALSE)='LGE Meters Schedule'!BQ$3,'LGE Meters Schedule'!BP66+AM66-$F66,SUM(BP66,AM66)))</f>
        <v>159660.90806987532</v>
      </c>
      <c r="BR66" s="6">
        <f>IF(BR$3=$BQ$3,$G66+AN66,IF(VLOOKUP($D66,'LGE Retirements'!$A$4:$C$49,3,FALSE)='LGE Meters Schedule'!BR$3,'LGE Meters Schedule'!BQ66+AN66-$F66,SUM(BQ66,AN66)))</f>
        <v>160692.44729620864</v>
      </c>
      <c r="BS66" s="6">
        <f>IF(BS$3=$BQ$3,$G66+AO66,IF(VLOOKUP($D66,'LGE Retirements'!$A$4:$C$49,3,FALSE)='LGE Meters Schedule'!BS$3,'LGE Meters Schedule'!BR66+AO66-$F66,SUM(BR66,AO66)))</f>
        <v>161723.98652254196</v>
      </c>
      <c r="BT66" s="6">
        <f>IF(BT$3=$BQ$3,$G66+AP66,IF(VLOOKUP($D66,'LGE Retirements'!$A$4:$C$49,3,FALSE)='LGE Meters Schedule'!BT$3,'LGE Meters Schedule'!BS66+AP66-$F66,SUM(BS66,AP66)))</f>
        <v>162755.52574887528</v>
      </c>
      <c r="BU66" s="6">
        <f>IF(BU$3=$BQ$3,$G66+AQ66,IF(VLOOKUP($D66,'LGE Retirements'!$A$4:$C$49,3,FALSE)='LGE Meters Schedule'!BU$3,'LGE Meters Schedule'!BT66+AQ66-$F66,SUM(BT66,AQ66)))</f>
        <v>163787.0649752086</v>
      </c>
      <c r="BV66" s="6">
        <f>IF(BV$3=$BQ$3,$G66+AR66,IF(VLOOKUP($D66,'LGE Retirements'!$A$4:$C$49,3,FALSE)='LGE Meters Schedule'!BV$3,'LGE Meters Schedule'!BU66+AR66-$F66,SUM(BU66,AR66)))</f>
        <v>164818.60420154192</v>
      </c>
      <c r="BW66" s="6">
        <f>IF(BW$3=$BQ$3,$G66+AS66,IF(VLOOKUP($D66,'LGE Retirements'!$A$4:$C$49,3,FALSE)='LGE Meters Schedule'!BW$3,'LGE Meters Schedule'!BV66+AS66-$F66,SUM(BV66,AS66)))</f>
        <v>165850.14342787524</v>
      </c>
      <c r="BX66" s="6">
        <f>IF(BX$3=$BQ$3,$G66+AT66,IF(VLOOKUP($D66,'LGE Retirements'!$A$4:$C$49,3,FALSE)='LGE Meters Schedule'!BX$3,'LGE Meters Schedule'!BW66+AT66-$F66,SUM(BW66,AT66)))</f>
        <v>166881.68265420856</v>
      </c>
      <c r="BY66" s="6">
        <f>IF(BY$3=$BQ$3,$G66+AU66,IF(VLOOKUP($D66,'LGE Retirements'!$A$4:$C$49,3,FALSE)='LGE Meters Schedule'!BY$3,'LGE Meters Schedule'!BX66+AU66-$F66,SUM(BX66,AU66)))</f>
        <v>167913.22188054188</v>
      </c>
      <c r="BZ66" s="6">
        <f>IF(BZ$3=$BQ$3,$G66+AV66,IF(VLOOKUP($D66,'LGE Retirements'!$A$4:$C$49,3,FALSE)='LGE Meters Schedule'!BZ$3,'LGE Meters Schedule'!BY66+AV66-$F66,SUM(BY66,AV66)))</f>
        <v>168944.7611068752</v>
      </c>
      <c r="CA66" s="6">
        <f>IF(CA$3=$BQ$3,$G66+AW66,IF(VLOOKUP($D66,'LGE Retirements'!$A$4:$C$49,3,FALSE)='LGE Meters Schedule'!CA$3,'LGE Meters Schedule'!BZ66+AW66-$F66,SUM(BZ66,AW66)))</f>
        <v>169976.30033320852</v>
      </c>
      <c r="CB66" s="6">
        <f>IF(CB$3=$BQ$3,$G66+AX66,IF(VLOOKUP($D66,'LGE Retirements'!$A$4:$C$49,3,FALSE)='LGE Meters Schedule'!CB$3,'LGE Meters Schedule'!CA66+AX66-$F66,SUM(CA66,AX66)))</f>
        <v>170961.10309504194</v>
      </c>
      <c r="CC66" s="6">
        <f>IF(CC$3=$BQ$3,$G66+AY66,IF(VLOOKUP($D66,'LGE Retirements'!$A$4:$C$49,3,FALSE)='LGE Meters Schedule'!CC$3,'LGE Meters Schedule'!CB66+AY66-$F66,SUM(CB66,AY66)))</f>
        <v>171945.90585687535</v>
      </c>
      <c r="CD66" s="6">
        <f>IF(CD$3=$BQ$3,$G66+AZ66,IF(VLOOKUP($D66,'LGE Retirements'!$A$4:$C$49,3,FALSE)='LGE Meters Schedule'!CD$3,'LGE Meters Schedule'!CC66+AZ66-$F66,SUM(CC66,AZ66)))</f>
        <v>172930.70861870877</v>
      </c>
      <c r="CE66" s="6">
        <f>IF(CE$3=$BQ$3,$G66+BA66,IF(VLOOKUP($D66,'LGE Retirements'!$A$4:$C$49,3,FALSE)='LGE Meters Schedule'!CE$3,'LGE Meters Schedule'!CD66+BA66-$F66,SUM(CD66,BA66)))</f>
        <v>173915.51138054219</v>
      </c>
      <c r="CF66" s="6">
        <f>IF(CF$3=$BQ$3,$G66+BB66,IF(VLOOKUP($D66,'LGE Retirements'!$A$4:$C$49,3,FALSE)='LGE Meters Schedule'!CF$3,'LGE Meters Schedule'!CE66+BB66-$F66,SUM(CE66,BB66)))</f>
        <v>174900.3141423756</v>
      </c>
      <c r="CG66" s="6">
        <f>IF(CG$3=$BQ$3,$G66+BC66,IF(VLOOKUP($D66,'LGE Retirements'!$A$4:$C$49,3,FALSE)='LGE Meters Schedule'!CG$3,'LGE Meters Schedule'!CF66+BC66-$F66,SUM(CF66,BC66)))</f>
        <v>175885.11690420902</v>
      </c>
      <c r="CH66" s="6">
        <f>IF(CH$3=$BQ$3,$G66+BD66,IF(VLOOKUP($D66,'LGE Retirements'!$A$4:$C$49,3,FALSE)='LGE Meters Schedule'!CH$3,'LGE Meters Schedule'!CG66+BD66-$F66,SUM(CG66,BD66)))</f>
        <v>176869.91966604243</v>
      </c>
      <c r="CI66" s="6">
        <f>IF(CI$3=$BQ$3,$G66+BE66,IF(VLOOKUP($D66,'LGE Retirements'!$A$4:$C$49,3,FALSE)='LGE Meters Schedule'!CI$3,'LGE Meters Schedule'!CH66+BE66-$F66,SUM(CH66,BE66)))</f>
        <v>177854.72242787585</v>
      </c>
      <c r="CJ66" s="6">
        <f>IF(CJ$3=$BQ$3,$G66+BF66,IF(VLOOKUP($D66,'LGE Retirements'!$A$4:$C$49,3,FALSE)='LGE Meters Schedule'!CJ$3,'LGE Meters Schedule'!CI66+BF66-$F66,SUM(CI66,BF66)))</f>
        <v>178839.52518970927</v>
      </c>
      <c r="CK66" s="6">
        <f>IF(CK$3=$BQ$3,$G66+BG66,IF(VLOOKUP($D66,'LGE Retirements'!$A$4:$C$49,3,FALSE)='LGE Meters Schedule'!CK$3,'LGE Meters Schedule'!CJ66+BG66-$F66,SUM(CJ66,BG66)))</f>
        <v>179824.32795154268</v>
      </c>
      <c r="CL66" s="6">
        <f>IF(CL$3=$BQ$3,$G66+BH66,IF(VLOOKUP($D66,'LGE Retirements'!$A$4:$C$49,3,FALSE)='LGE Meters Schedule'!CL$3,'LGE Meters Schedule'!CK66+BH66-$F66,SUM(CK66,BH66)))</f>
        <v>180809.1307133761</v>
      </c>
      <c r="CM66" s="6">
        <f>IF(CM$3=$BQ$3,$G66+BI66,IF(VLOOKUP($D66,'LGE Retirements'!$A$4:$C$49,3,FALSE)='LGE Meters Schedule'!CM$3,'LGE Meters Schedule'!CL66+BI66-$F66,SUM(CL66,BI66)))</f>
        <v>181793.93347520952</v>
      </c>
      <c r="CN66" s="6">
        <f>IF(CN$3=$BQ$3,$G66+BJ66,IF(VLOOKUP($D66,'LGE Retirements'!$A$4:$C$49,3,FALSE)='LGE Meters Schedule'!CN$3,'LGE Meters Schedule'!CM66+BJ66-$F66,SUM(CM66,BJ66)))</f>
        <v>-241633.89514387376</v>
      </c>
      <c r="CO66" s="6">
        <f>IF(CO$3=$BQ$3,$G66+BK66,IF(VLOOKUP($D66,'LGE Retirements'!$A$4:$C$49,3,FALSE)='LGE Meters Schedule'!CO$3,'LGE Meters Schedule'!CN66+BK66-$F66,SUM(CN66,BK66)))</f>
        <v>-241633.89514387376</v>
      </c>
      <c r="CP66" s="6">
        <f>IF(CP$3=$BQ$3,$G66+BL66,IF(VLOOKUP($D66,'LGE Retirements'!$A$4:$C$49,3,FALSE)='LGE Meters Schedule'!CP$3,'LGE Meters Schedule'!CO66+BL66-$F66,SUM(CO66,BL66)))</f>
        <v>-241633.89514387376</v>
      </c>
      <c r="CQ66" s="6">
        <f>IF(CQ$3=$BQ$3,$G66+BM66,IF(VLOOKUP($D66,'LGE Retirements'!$A$4:$C$49,3,FALSE)='LGE Meters Schedule'!CQ$3,'LGE Meters Schedule'!CP66+BM66-$F66,SUM(CP66,BM66)))</f>
        <v>-241633.89514387376</v>
      </c>
      <c r="CR66" s="6">
        <f>IF(CR$3=$BQ$3,$G66+BN66,IF(VLOOKUP($D66,'LGE Retirements'!$A$4:$C$49,3,FALSE)='LGE Meters Schedule'!CR$3,'LGE Meters Schedule'!CQ66+BN66-$F66,SUM(CQ66,BN66)))</f>
        <v>-241633.89514387376</v>
      </c>
      <c r="CS66" s="6">
        <f>IF(CS$3=$BQ$3,$G66+BO66,IF(VLOOKUP($D66,'LGE Retirements'!$A$4:$C$49,3,FALSE)='LGE Meters Schedule'!CS$3,'LGE Meters Schedule'!CR66+BO66-$F66,SUM(CR66,BO66)))</f>
        <v>-241633.89514387376</v>
      </c>
      <c r="CT66" s="6">
        <f>IF(CT$3=$BQ$3,$G66,IF(VLOOKUP($D66,'LGE Retirements'!$A$4:$C$49,3,FALSE)='LGE Meters Schedule'!CT$3,'LGE Meters Schedule'!CS66-$F66,SUM(CS66)))</f>
        <v>-241633.89514387376</v>
      </c>
      <c r="CU66" s="6">
        <f>IF(CU$3=$BQ$3,$G66,IF(VLOOKUP($D66,'LGE Retirements'!$A$4:$C$49,3,FALSE)='LGE Meters Schedule'!CU$3,'LGE Meters Schedule'!CT66-$F66,SUM(CT66)))</f>
        <v>-241633.89514387376</v>
      </c>
      <c r="CV66" s="6">
        <f>IF(CV$3=$BQ$3,$G66,IF(VLOOKUP($D66,'LGE Retirements'!$A$4:$C$49,3,FALSE)='LGE Meters Schedule'!CV$3,'LGE Meters Schedule'!CU66-$F66,SUM(CU66)))</f>
        <v>-241633.89514387376</v>
      </c>
      <c r="CW66" s="6">
        <f>IF(CW$3=$BQ$3,$G66,IF(VLOOKUP($D66,'LGE Retirements'!$A$4:$C$49,3,FALSE)='LGE Meters Schedule'!CW$3,'LGE Meters Schedule'!CV66-$F66,SUM(CV66)))</f>
        <v>-241633.89514387376</v>
      </c>
      <c r="CX66" s="6">
        <f>IF(CX$3=$BQ$3,$G66,IF(VLOOKUP($D66,'LGE Retirements'!$A$4:$C$49,3,FALSE)='LGE Meters Schedule'!CX$3,'LGE Meters Schedule'!CW66-$F66,SUM(CW66)))</f>
        <v>-241633.89514387376</v>
      </c>
      <c r="CY66" s="6">
        <f>IF(CY$3=$BQ$3,$G66,IF(VLOOKUP($D66,'LGE Retirements'!$A$4:$C$49,3,FALSE)='LGE Meters Schedule'!CY$3,'LGE Meters Schedule'!CX66-$F66,SUM(CX66)))</f>
        <v>-241633.89514387376</v>
      </c>
      <c r="CZ66" s="6">
        <f>IF(CZ$3=$BQ$3,$G66,IF(VLOOKUP($D66,'LGE Retirements'!$A$4:$C$49,3,FALSE)='LGE Meters Schedule'!CZ$3,'LGE Meters Schedule'!CY66-$F66,SUM(CY66)))</f>
        <v>-241633.89514387376</v>
      </c>
      <c r="DA66" s="6">
        <f>IF(DA$3=$BQ$3,$G66,IF(VLOOKUP($D66,'LGE Retirements'!$A$4:$C$49,3,FALSE)='LGE Meters Schedule'!DA$3,'LGE Meters Schedule'!CZ66-$F66,SUM(CZ66)))</f>
        <v>-241633.89514387376</v>
      </c>
      <c r="DB66" s="6">
        <f>IF(DB$3=$BQ$3,$G66,IF(VLOOKUP($D66,'LGE Retirements'!$A$4:$C$49,3,FALSE)='LGE Meters Schedule'!DB$3,'LGE Meters Schedule'!DA66-$F66,SUM(DA66)))</f>
        <v>-241633.89514387376</v>
      </c>
      <c r="DC66" s="6">
        <f>IF(DC$3=$BQ$3,$G66,IF(VLOOKUP($D66,'LGE Retirements'!$A$4:$C$49,3,FALSE)='LGE Meters Schedule'!DC$3,'LGE Meters Schedule'!DB66-$F66,SUM(DB66)))</f>
        <v>-241633.89514387376</v>
      </c>
      <c r="DD66" s="6">
        <f>IF(DD$3=$BQ$3,$G66,IF(VLOOKUP($D66,'LGE Retirements'!$A$4:$C$49,3,FALSE)='LGE Meters Schedule'!DD$3,'LGE Meters Schedule'!DC66-$F66,SUM(DC66)))</f>
        <v>-241633.89514387376</v>
      </c>
      <c r="DE66" s="6">
        <f>IF(DE$3=$BQ$3,$G66,IF(VLOOKUP($D66,'LGE Retirements'!$A$4:$C$49,3,FALSE)='LGE Meters Schedule'!DE$3,'LGE Meters Schedule'!DD66-$F66,SUM(DD66)))</f>
        <v>-241633.89514387376</v>
      </c>
      <c r="DG66" s="8">
        <f t="shared" si="42"/>
        <v>264259.32193012466</v>
      </c>
      <c r="DH66" s="8">
        <f t="shared" si="43"/>
        <v>263227.78270379134</v>
      </c>
      <c r="DI66" s="8">
        <f t="shared" si="44"/>
        <v>262196.24347745802</v>
      </c>
      <c r="DJ66" s="8">
        <f t="shared" si="45"/>
        <v>261164.7042511247</v>
      </c>
      <c r="DK66" s="8">
        <f t="shared" si="46"/>
        <v>260133.16502479138</v>
      </c>
      <c r="DL66" s="8">
        <f t="shared" si="47"/>
        <v>259101.62579845806</v>
      </c>
      <c r="DM66" s="8">
        <f t="shared" si="48"/>
        <v>258070.08657212474</v>
      </c>
      <c r="DN66" s="8">
        <f t="shared" si="49"/>
        <v>257038.54734579142</v>
      </c>
      <c r="DO66" s="8">
        <f t="shared" si="50"/>
        <v>256007.0081194581</v>
      </c>
      <c r="DP66" s="8">
        <f t="shared" si="51"/>
        <v>254975.46889312478</v>
      </c>
      <c r="DQ66" s="8">
        <f t="shared" si="52"/>
        <v>253943.92966679146</v>
      </c>
      <c r="DR66" s="8">
        <f t="shared" si="53"/>
        <v>252959.12690495804</v>
      </c>
      <c r="DS66" s="8">
        <f t="shared" si="54"/>
        <v>251974.32414312463</v>
      </c>
      <c r="DT66" s="8">
        <f t="shared" si="55"/>
        <v>250989.52138129121</v>
      </c>
      <c r="DU66" s="8">
        <f t="shared" si="56"/>
        <v>250004.7186194578</v>
      </c>
      <c r="DV66" s="8">
        <f t="shared" si="57"/>
        <v>249019.91585762438</v>
      </c>
      <c r="DW66" s="8">
        <f t="shared" si="58"/>
        <v>248035.11309579096</v>
      </c>
      <c r="DX66" s="8">
        <f t="shared" si="59"/>
        <v>247050.31033395755</v>
      </c>
      <c r="DY66" s="8">
        <f t="shared" si="60"/>
        <v>246065.50757212413</v>
      </c>
      <c r="DZ66" s="8">
        <f t="shared" si="61"/>
        <v>245080.70481029071</v>
      </c>
      <c r="EA66" s="8">
        <f t="shared" si="62"/>
        <v>244095.9020484573</v>
      </c>
      <c r="EB66" s="8">
        <f t="shared" si="63"/>
        <v>243111.09928662388</v>
      </c>
      <c r="EC66" s="8">
        <f t="shared" si="64"/>
        <v>242126.29652479046</v>
      </c>
      <c r="ED66" s="8">
        <f t="shared" si="65"/>
        <v>241633.89514387376</v>
      </c>
      <c r="EE66" s="8">
        <f t="shared" si="66"/>
        <v>241633.89514387376</v>
      </c>
      <c r="EF66" s="8">
        <f t="shared" si="67"/>
        <v>241633.89514387376</v>
      </c>
      <c r="EG66" s="8">
        <f t="shared" si="68"/>
        <v>241633.89514387376</v>
      </c>
      <c r="EH66" s="8">
        <f t="shared" si="69"/>
        <v>241633.89514387376</v>
      </c>
      <c r="EI66" s="8">
        <f t="shared" si="70"/>
        <v>241633.89514387376</v>
      </c>
      <c r="EJ66" s="8">
        <f t="shared" si="30"/>
        <v>241633.89514387376</v>
      </c>
      <c r="EK66" s="8">
        <f t="shared" si="31"/>
        <v>241633.89514387376</v>
      </c>
      <c r="EL66" s="8">
        <f t="shared" si="32"/>
        <v>241633.89514387376</v>
      </c>
      <c r="EM66" s="8">
        <f t="shared" si="33"/>
        <v>241633.89514387376</v>
      </c>
      <c r="EN66" s="8">
        <f t="shared" si="34"/>
        <v>241633.89514387376</v>
      </c>
      <c r="EO66" s="8">
        <f t="shared" si="35"/>
        <v>241633.89514387376</v>
      </c>
      <c r="EP66" s="8">
        <f t="shared" si="36"/>
        <v>241633.89514387376</v>
      </c>
      <c r="EQ66" s="8">
        <f t="shared" si="37"/>
        <v>241633.89514387376</v>
      </c>
      <c r="ER66" s="8">
        <f t="shared" si="38"/>
        <v>241633.89514387376</v>
      </c>
      <c r="ES66" s="8">
        <f t="shared" si="39"/>
        <v>241633.89514387376</v>
      </c>
      <c r="ET66" s="8">
        <f t="shared" si="40"/>
        <v>241633.89514387376</v>
      </c>
      <c r="EU66" s="8">
        <f t="shared" si="41"/>
        <v>241633.89514387376</v>
      </c>
    </row>
    <row r="67" spans="1:151" x14ac:dyDescent="0.25">
      <c r="A67" s="4" t="s">
        <v>33</v>
      </c>
      <c r="B67" s="4" t="s">
        <v>2</v>
      </c>
      <c r="C67" s="4" t="s">
        <v>5</v>
      </c>
      <c r="D67" s="7">
        <v>2005</v>
      </c>
      <c r="E67" s="24">
        <f>IFERROR(VLOOKUP(D67,'LGE Retirements'!$A$4:$C$49,3,FALSE),"N/A")</f>
        <v>43282</v>
      </c>
      <c r="F67" s="5">
        <v>150011.11000000002</v>
      </c>
      <c r="G67" s="5">
        <v>56133.597820559706</v>
      </c>
      <c r="H67" s="5"/>
      <c r="I67" s="6">
        <f>IF(I$3=$I$3,F67,IF(VLOOKUP($D67,'LGE Retirements'!$A$4:$C$49,3,FALSE)='LGE Meters Schedule'!I$3,'LGE Meters Schedule'!G67-'LGE Meters Schedule'!$F67,G67))</f>
        <v>150011.11000000002</v>
      </c>
      <c r="J67" s="6">
        <f>IF(J$3=$I$3,G67,IF(VLOOKUP($D67,'LGE Retirements'!$A$4:$C$49,3,FALSE)='LGE Meters Schedule'!J$3,'LGE Meters Schedule'!I67-'LGE Meters Schedule'!$F67,I67))</f>
        <v>150011.11000000002</v>
      </c>
      <c r="K67" s="6">
        <f>IF(K$3=$I$3,I67,IF(VLOOKUP($D67,'LGE Retirements'!$A$4:$C$49,3,FALSE)='LGE Meters Schedule'!K$3,'LGE Meters Schedule'!J67-'LGE Meters Schedule'!$F67,J67))</f>
        <v>150011.11000000002</v>
      </c>
      <c r="L67" s="6">
        <f>IF(L$3=$I$3,J67,IF(VLOOKUP($D67,'LGE Retirements'!$A$4:$C$49,3,FALSE)='LGE Meters Schedule'!L$3,'LGE Meters Schedule'!K67-'LGE Meters Schedule'!$F67,K67))</f>
        <v>150011.11000000002</v>
      </c>
      <c r="M67" s="6">
        <f>IF(M$3=$I$3,K67,IF(VLOOKUP($D67,'LGE Retirements'!$A$4:$C$49,3,FALSE)='LGE Meters Schedule'!M$3,'LGE Meters Schedule'!L67-'LGE Meters Schedule'!$F67,L67))</f>
        <v>150011.11000000002</v>
      </c>
      <c r="N67" s="6">
        <f>IF(N$3=$I$3,L67,IF(VLOOKUP($D67,'LGE Retirements'!$A$4:$C$49,3,FALSE)='LGE Meters Schedule'!N$3,'LGE Meters Schedule'!M67-'LGE Meters Schedule'!$F67,M67))</f>
        <v>150011.11000000002</v>
      </c>
      <c r="O67" s="6">
        <f>IF(O$3=$I$3,M67,IF(VLOOKUP($D67,'LGE Retirements'!$A$4:$C$49,3,FALSE)='LGE Meters Schedule'!O$3,'LGE Meters Schedule'!N67-'LGE Meters Schedule'!$F67,N67))</f>
        <v>150011.11000000002</v>
      </c>
      <c r="P67" s="6">
        <f>IF(P$3=$I$3,N67,IF(VLOOKUP($D67,'LGE Retirements'!$A$4:$C$49,3,FALSE)='LGE Meters Schedule'!P$3,'LGE Meters Schedule'!O67-'LGE Meters Schedule'!$F67,O67))</f>
        <v>150011.11000000002</v>
      </c>
      <c r="Q67" s="6">
        <f>IF(Q$3=$I$3,O67,IF(VLOOKUP($D67,'LGE Retirements'!$A$4:$C$49,3,FALSE)='LGE Meters Schedule'!Q$3,'LGE Meters Schedule'!P67-'LGE Meters Schedule'!$F67,P67))</f>
        <v>150011.11000000002</v>
      </c>
      <c r="R67" s="6">
        <f>IF(R$3=$I$3,P67,IF(VLOOKUP($D67,'LGE Retirements'!$A$4:$C$49,3,FALSE)='LGE Meters Schedule'!R$3,'LGE Meters Schedule'!Q67-'LGE Meters Schedule'!$F67,Q67))</f>
        <v>150011.11000000002</v>
      </c>
      <c r="S67" s="6">
        <f>IF(S$3=$I$3,Q67,IF(VLOOKUP($D67,'LGE Retirements'!$A$4:$C$49,3,FALSE)='LGE Meters Schedule'!S$3,'LGE Meters Schedule'!R67-'LGE Meters Schedule'!$F67,R67))</f>
        <v>150011.11000000002</v>
      </c>
      <c r="T67" s="6">
        <f>IF(T$3=$I$3,R67,IF(VLOOKUP($D67,'LGE Retirements'!$A$4:$C$49,3,FALSE)='LGE Meters Schedule'!T$3,'LGE Meters Schedule'!S67-'LGE Meters Schedule'!$F67,S67))</f>
        <v>150011.11000000002</v>
      </c>
      <c r="U67" s="6">
        <f>IF(U$3=$I$3,S67,IF(VLOOKUP($D67,'LGE Retirements'!$A$4:$C$49,3,FALSE)='LGE Meters Schedule'!U$3,'LGE Meters Schedule'!T67-'LGE Meters Schedule'!$F67,T67))</f>
        <v>150011.11000000002</v>
      </c>
      <c r="V67" s="6">
        <f>IF(V$3=$I$3,T67,IF(VLOOKUP($D67,'LGE Retirements'!$A$4:$C$49,3,FALSE)='LGE Meters Schedule'!V$3,'LGE Meters Schedule'!U67-'LGE Meters Schedule'!$F67,U67))</f>
        <v>150011.11000000002</v>
      </c>
      <c r="W67" s="6">
        <f>IF(W$3=$I$3,U67,IF(VLOOKUP($D67,'LGE Retirements'!$A$4:$C$49,3,FALSE)='LGE Meters Schedule'!W$3,'LGE Meters Schedule'!V67-'LGE Meters Schedule'!$F67,V67))</f>
        <v>150011.11000000002</v>
      </c>
      <c r="X67" s="6">
        <f>IF(X$3=$I$3,V67,IF(VLOOKUP($D67,'LGE Retirements'!$A$4:$C$49,3,FALSE)='LGE Meters Schedule'!X$3,'LGE Meters Schedule'!W67-'LGE Meters Schedule'!$F67,W67))</f>
        <v>150011.11000000002</v>
      </c>
      <c r="Y67" s="6">
        <f>IF(Y$3=$I$3,W67,IF(VLOOKUP($D67,'LGE Retirements'!$A$4:$C$49,3,FALSE)='LGE Meters Schedule'!Y$3,'LGE Meters Schedule'!X67-'LGE Meters Schedule'!$F67,X67))</f>
        <v>150011.11000000002</v>
      </c>
      <c r="Z67" s="6">
        <f>IF(Z$3=$I$3,X67,IF(VLOOKUP($D67,'LGE Retirements'!$A$4:$C$49,3,FALSE)='LGE Meters Schedule'!Z$3,'LGE Meters Schedule'!Y67-'LGE Meters Schedule'!$F67,Y67))</f>
        <v>150011.11000000002</v>
      </c>
      <c r="AA67" s="6">
        <f>IF(AA$3=$I$3,Y67,IF(VLOOKUP($D67,'LGE Retirements'!$A$4:$C$49,3,FALSE)='LGE Meters Schedule'!AA$3,'LGE Meters Schedule'!Z67-'LGE Meters Schedule'!$F67,Z67))</f>
        <v>150011.11000000002</v>
      </c>
      <c r="AB67" s="6">
        <f>IF(AB$3=$I$3,Z67,IF(VLOOKUP($D67,'LGE Retirements'!$A$4:$C$49,3,FALSE)='LGE Meters Schedule'!AB$3,'LGE Meters Schedule'!AA67-'LGE Meters Schedule'!$F67,AA67))</f>
        <v>150011.11000000002</v>
      </c>
      <c r="AC67" s="6">
        <f>IF(AC$3=$I$3,AA67,IF(VLOOKUP($D67,'LGE Retirements'!$A$4:$C$49,3,FALSE)='LGE Meters Schedule'!AC$3,'LGE Meters Schedule'!AB67-'LGE Meters Schedule'!$F67,AB67))</f>
        <v>150011.11000000002</v>
      </c>
      <c r="AD67" s="6">
        <f>IF(AD$3=$I$3,AB67,IF(VLOOKUP($D67,'LGE Retirements'!$A$4:$C$49,3,FALSE)='LGE Meters Schedule'!AD$3,'LGE Meters Schedule'!AC67-'LGE Meters Schedule'!$F67,AC67))</f>
        <v>150011.11000000002</v>
      </c>
      <c r="AE67" s="6">
        <f>IF(AE$3=$I$3,AC67,IF(VLOOKUP($D67,'LGE Retirements'!$A$4:$C$49,3,FALSE)='LGE Meters Schedule'!AE$3,'LGE Meters Schedule'!AD67-'LGE Meters Schedule'!$F67,AD67))</f>
        <v>150011.11000000002</v>
      </c>
      <c r="AF67" s="6">
        <f>IF(AF$3=$I$3,AD67,IF(VLOOKUP($D67,'LGE Retirements'!$A$4:$C$49,3,FALSE)='LGE Meters Schedule'!AF$3,'LGE Meters Schedule'!AE67-'LGE Meters Schedule'!$F67,AE67))</f>
        <v>0</v>
      </c>
      <c r="AG67" s="6">
        <f>IF(AG$3=$I$3,AE67,IF(VLOOKUP($D67,'LGE Retirements'!$A$4:$C$49,3,FALSE)='LGE Meters Schedule'!AG$3,'LGE Meters Schedule'!AF67-'LGE Meters Schedule'!$F67,AF67))</f>
        <v>0</v>
      </c>
      <c r="AH67" s="6">
        <f>IF(AH$3=$I$3,AF67,IF(VLOOKUP($D67,'LGE Retirements'!$A$4:$C$49,3,FALSE)='LGE Meters Schedule'!AH$3,'LGE Meters Schedule'!AG67-'LGE Meters Schedule'!$F67,AG67))</f>
        <v>0</v>
      </c>
      <c r="AI67" s="6">
        <f>IF(AI$3=$I$3,AG67,IF(VLOOKUP($D67,'LGE Retirements'!$A$4:$C$49,3,FALSE)='LGE Meters Schedule'!AI$3,'LGE Meters Schedule'!AH67-'LGE Meters Schedule'!$F67,AH67))</f>
        <v>0</v>
      </c>
      <c r="AJ67" s="6">
        <f>IF(AJ$3=$I$3,AH67,IF(VLOOKUP($D67,'LGE Retirements'!$A$4:$C$49,3,FALSE)='LGE Meters Schedule'!AJ$3,'LGE Meters Schedule'!AI67-'LGE Meters Schedule'!$F67,AI67))</f>
        <v>0</v>
      </c>
      <c r="AK67" s="6">
        <f>IF(AK$3=$I$3,AI67,IF(VLOOKUP($D67,'LGE Retirements'!$A$4:$C$49,3,FALSE)='LGE Meters Schedule'!AK$3,'LGE Meters Schedule'!AJ67-'LGE Meters Schedule'!$F67,AJ67))</f>
        <v>0</v>
      </c>
      <c r="AL67" s="6"/>
      <c r="AM67" s="21">
        <f>IF(AM$3&lt;'Depr. Rate'!$B$1,('Depr. Rate'!$B$3*'LGE Meters Schedule'!I67)/12,IF(I67=0,H67/2*'Depr. Rate'!$C$3/12,('Depr. Rate'!$C$3*'LGE Meters Schedule'!I67)/12))</f>
        <v>365.0270343333334</v>
      </c>
      <c r="AN67" s="21">
        <f>IF(AN$3&lt;'Depr. Rate'!$B$1,('Depr. Rate'!$B$3*'LGE Meters Schedule'!J67)/12,IF(J67=0,I67/2*'Depr. Rate'!$C$3/12,('Depr. Rate'!$C$3*'LGE Meters Schedule'!J67)/12))</f>
        <v>365.0270343333334</v>
      </c>
      <c r="AO67" s="21">
        <f>IF(AO$3&lt;'Depr. Rate'!$B$1,('Depr. Rate'!$B$3*'LGE Meters Schedule'!K67)/12,IF(K67=0,J67/2*'Depr. Rate'!$C$3/12,('Depr. Rate'!$C$3*'LGE Meters Schedule'!K67)/12))</f>
        <v>365.0270343333334</v>
      </c>
      <c r="AP67" s="21">
        <f>IF(AP$3&lt;'Depr. Rate'!$B$1,('Depr. Rate'!$B$3*'LGE Meters Schedule'!L67)/12,IF(L67=0,K67/2*'Depr. Rate'!$C$3/12,('Depr. Rate'!$C$3*'LGE Meters Schedule'!L67)/12))</f>
        <v>365.0270343333334</v>
      </c>
      <c r="AQ67" s="21">
        <f>IF(AQ$3&lt;'Depr. Rate'!$B$1,('Depr. Rate'!$B$3*'LGE Meters Schedule'!M67)/12,IF(M67=0,L67/2*'Depr. Rate'!$C$3/12,('Depr. Rate'!$C$3*'LGE Meters Schedule'!M67)/12))</f>
        <v>365.0270343333334</v>
      </c>
      <c r="AR67" s="21">
        <f>IF(AR$3&lt;'Depr. Rate'!$B$1,('Depr. Rate'!$B$3*'LGE Meters Schedule'!N67)/12,IF(N67=0,M67/2*'Depr. Rate'!$C$3/12,('Depr. Rate'!$C$3*'LGE Meters Schedule'!N67)/12))</f>
        <v>365.0270343333334</v>
      </c>
      <c r="AS67" s="21">
        <f>IF(AS$3&lt;'Depr. Rate'!$B$1,('Depr. Rate'!$B$3*'LGE Meters Schedule'!O67)/12,IF(O67=0,N67/2*'Depr. Rate'!$C$3/12,('Depr. Rate'!$C$3*'LGE Meters Schedule'!O67)/12))</f>
        <v>365.0270343333334</v>
      </c>
      <c r="AT67" s="21">
        <f>IF(AT$3&lt;'Depr. Rate'!$B$1,('Depr. Rate'!$B$3*'LGE Meters Schedule'!P67)/12,IF(P67=0,O67/2*'Depr. Rate'!$C$3/12,('Depr. Rate'!$C$3*'LGE Meters Schedule'!P67)/12))</f>
        <v>365.0270343333334</v>
      </c>
      <c r="AU67" s="21">
        <f>IF(AU$3&lt;'Depr. Rate'!$B$1,('Depr. Rate'!$B$3*'LGE Meters Schedule'!Q67)/12,IF(Q67=0,P67/2*'Depr. Rate'!$C$3/12,('Depr. Rate'!$C$3*'LGE Meters Schedule'!Q67)/12))</f>
        <v>365.0270343333334</v>
      </c>
      <c r="AV67" s="21">
        <f>IF(AV$3&lt;'Depr. Rate'!$B$1,('Depr. Rate'!$B$3*'LGE Meters Schedule'!R67)/12,IF(R67=0,Q67/2*'Depr. Rate'!$C$3/12,('Depr. Rate'!$C$3*'LGE Meters Schedule'!R67)/12))</f>
        <v>365.0270343333334</v>
      </c>
      <c r="AW67" s="21">
        <f>IF(AW$3&lt;'Depr. Rate'!$B$1,('Depr. Rate'!$B$3*'LGE Meters Schedule'!S67)/12,IF(S67=0,R67/2*'Depr. Rate'!$C$3/12,('Depr. Rate'!$C$3*'LGE Meters Schedule'!S67)/12))</f>
        <v>365.0270343333334</v>
      </c>
      <c r="AX67" s="21">
        <f>IF(AX$3&lt;'Depr. Rate'!$B$1,('Depr. Rate'!$B$3*'LGE Meters Schedule'!T67)/12,IF(T67=0,S67/2*'Depr. Rate'!$C$3/12,('Depr. Rate'!$C$3*'LGE Meters Schedule'!T67)/12))</f>
        <v>348.48857162041327</v>
      </c>
      <c r="AY67" s="21">
        <f>IF(AY$3&lt;'Depr. Rate'!$B$1,('Depr. Rate'!$B$3*'LGE Meters Schedule'!U67)/12,IF(U67=0,T67/2*'Depr. Rate'!$C$3/12,('Depr. Rate'!$C$3*'LGE Meters Schedule'!U67)/12))</f>
        <v>348.48857162041327</v>
      </c>
      <c r="AZ67" s="21">
        <f>IF(AZ$3&lt;'Depr. Rate'!$B$1,('Depr. Rate'!$B$3*'LGE Meters Schedule'!V67)/12,IF(V67=0,U67/2*'Depr. Rate'!$C$3/12,('Depr. Rate'!$C$3*'LGE Meters Schedule'!V67)/12))</f>
        <v>348.48857162041327</v>
      </c>
      <c r="BA67" s="21">
        <f>IF(BA$3&lt;'Depr. Rate'!$B$1,('Depr. Rate'!$B$3*'LGE Meters Schedule'!W67)/12,IF(W67=0,V67/2*'Depr. Rate'!$C$3/12,('Depr. Rate'!$C$3*'LGE Meters Schedule'!W67)/12))</f>
        <v>348.48857162041327</v>
      </c>
      <c r="BB67" s="21">
        <f>IF(BB$3&lt;'Depr. Rate'!$B$1,('Depr. Rate'!$B$3*'LGE Meters Schedule'!X67)/12,IF(X67=0,W67/2*'Depr. Rate'!$C$3/12,('Depr. Rate'!$C$3*'LGE Meters Schedule'!X67)/12))</f>
        <v>348.48857162041327</v>
      </c>
      <c r="BC67" s="21">
        <f>IF(BC$3&lt;'Depr. Rate'!$B$1,('Depr. Rate'!$B$3*'LGE Meters Schedule'!Y67)/12,IF(Y67=0,X67/2*'Depr. Rate'!$C$3/12,('Depr. Rate'!$C$3*'LGE Meters Schedule'!Y67)/12))</f>
        <v>348.48857162041327</v>
      </c>
      <c r="BD67" s="21">
        <f>IF(BD$3&lt;'Depr. Rate'!$B$1,('Depr. Rate'!$B$3*'LGE Meters Schedule'!Z67)/12,IF(Z67=0,Y67/2*'Depr. Rate'!$C$3/12,('Depr. Rate'!$C$3*'LGE Meters Schedule'!Z67)/12))</f>
        <v>348.48857162041327</v>
      </c>
      <c r="BE67" s="21">
        <f>IF(BE$3&lt;'Depr. Rate'!$B$1,('Depr. Rate'!$B$3*'LGE Meters Schedule'!AA67)/12,IF(AA67=0,Z67/2*'Depr. Rate'!$C$3/12,('Depr. Rate'!$C$3*'LGE Meters Schedule'!AA67)/12))</f>
        <v>348.48857162041327</v>
      </c>
      <c r="BF67" s="21">
        <f>IF(BF$3&lt;'Depr. Rate'!$B$1,('Depr. Rate'!$B$3*'LGE Meters Schedule'!AB67)/12,IF(AB67=0,AA67/2*'Depr. Rate'!$C$3/12,('Depr. Rate'!$C$3*'LGE Meters Schedule'!AB67)/12))</f>
        <v>348.48857162041327</v>
      </c>
      <c r="BG67" s="21">
        <f>IF(BG$3&lt;'Depr. Rate'!$B$1,('Depr. Rate'!$B$3*'LGE Meters Schedule'!AC67)/12,IF(AC67=0,AB67/2*'Depr. Rate'!$C$3/12,('Depr. Rate'!$C$3*'LGE Meters Schedule'!AC67)/12))</f>
        <v>348.48857162041327</v>
      </c>
      <c r="BH67" s="21">
        <f>IF(BH$3&lt;'Depr. Rate'!$B$1,('Depr. Rate'!$B$3*'LGE Meters Schedule'!AD67)/12,IF(AD67=0,AC67/2*'Depr. Rate'!$C$3/12,('Depr. Rate'!$C$3*'LGE Meters Schedule'!AD67)/12))</f>
        <v>348.48857162041327</v>
      </c>
      <c r="BI67" s="21">
        <f>IF(BI$3&lt;'Depr. Rate'!$B$1,('Depr. Rate'!$B$3*'LGE Meters Schedule'!AE67)/12,IF(AE67=0,AD67/2*'Depr. Rate'!$C$3/12,('Depr. Rate'!$C$3*'LGE Meters Schedule'!AE67)/12))</f>
        <v>348.48857162041327</v>
      </c>
      <c r="BJ67" s="21">
        <f>IF(BJ$3&lt;'Depr. Rate'!$B$1,('Depr. Rate'!$B$3*'LGE Meters Schedule'!AF67)/12,IF(AF67=0,AE67/2*'Depr. Rate'!$C$3/12,('Depr. Rate'!$C$3*'LGE Meters Schedule'!AF67)/12))</f>
        <v>174.24428581020663</v>
      </c>
      <c r="BK67" s="21">
        <f>IF(BK$3&lt;'Depr. Rate'!$B$1,('Depr. Rate'!$B$3*'LGE Meters Schedule'!AG67)/12,IF(AG67=0,AF67/2*'Depr. Rate'!$C$3/12,('Depr. Rate'!$C$3*'LGE Meters Schedule'!AG67)/12))</f>
        <v>0</v>
      </c>
      <c r="BL67" s="21">
        <f>IF(BL$3&lt;'Depr. Rate'!$B$1,('Depr. Rate'!$B$3*'LGE Meters Schedule'!AH67)/12,IF(AH67=0,AG67/2*'Depr. Rate'!$C$3/12,('Depr. Rate'!$C$3*'LGE Meters Schedule'!AH67)/12))</f>
        <v>0</v>
      </c>
      <c r="BM67" s="21">
        <f>IF(BM$3&lt;'Depr. Rate'!$B$1,('Depr. Rate'!$B$3*'LGE Meters Schedule'!AI67)/12,IF(AI67=0,AH67/2*'Depr. Rate'!$C$3/12,('Depr. Rate'!$C$3*'LGE Meters Schedule'!AI67)/12))</f>
        <v>0</v>
      </c>
      <c r="BN67" s="21">
        <f>IF(BN$3&lt;'Depr. Rate'!$B$1,('Depr. Rate'!$B$3*'LGE Meters Schedule'!AJ67)/12,IF(AJ67=0,AI67/2*'Depr. Rate'!$C$3/12,('Depr. Rate'!$C$3*'LGE Meters Schedule'!AJ67)/12))</f>
        <v>0</v>
      </c>
      <c r="BO67" s="21">
        <f>IF(BO$3&lt;'Depr. Rate'!$B$1,('Depr. Rate'!$B$3*'LGE Meters Schedule'!AK67)/12,IF(AK67=0,AJ67/2*'Depr. Rate'!$C$3/12,('Depr. Rate'!$C$3*'LGE Meters Schedule'!AK67)/12))</f>
        <v>0</v>
      </c>
      <c r="BQ67" s="6">
        <f>IF(BQ$3=$BQ$3,$G67+AM67,IF(VLOOKUP($D67,'LGE Retirements'!$A$4:$C$49,3,FALSE)='LGE Meters Schedule'!BQ$3,'LGE Meters Schedule'!BP67+AM67-$F67,SUM(BP67,AM67)))</f>
        <v>56498.624854893038</v>
      </c>
      <c r="BR67" s="6">
        <f>IF(BR$3=$BQ$3,$G67+AN67,IF(VLOOKUP($D67,'LGE Retirements'!$A$4:$C$49,3,FALSE)='LGE Meters Schedule'!BR$3,'LGE Meters Schedule'!BQ67+AN67-$F67,SUM(BQ67,AN67)))</f>
        <v>56863.65188922637</v>
      </c>
      <c r="BS67" s="6">
        <f>IF(BS$3=$BQ$3,$G67+AO67,IF(VLOOKUP($D67,'LGE Retirements'!$A$4:$C$49,3,FALSE)='LGE Meters Schedule'!BS$3,'LGE Meters Schedule'!BR67+AO67-$F67,SUM(BR67,AO67)))</f>
        <v>57228.678923559703</v>
      </c>
      <c r="BT67" s="6">
        <f>IF(BT$3=$BQ$3,$G67+AP67,IF(VLOOKUP($D67,'LGE Retirements'!$A$4:$C$49,3,FALSE)='LGE Meters Schedule'!BT$3,'LGE Meters Schedule'!BS67+AP67-$F67,SUM(BS67,AP67)))</f>
        <v>57593.705957893035</v>
      </c>
      <c r="BU67" s="6">
        <f>IF(BU$3=$BQ$3,$G67+AQ67,IF(VLOOKUP($D67,'LGE Retirements'!$A$4:$C$49,3,FALSE)='LGE Meters Schedule'!BU$3,'LGE Meters Schedule'!BT67+AQ67-$F67,SUM(BT67,AQ67)))</f>
        <v>57958.732992226367</v>
      </c>
      <c r="BV67" s="6">
        <f>IF(BV$3=$BQ$3,$G67+AR67,IF(VLOOKUP($D67,'LGE Retirements'!$A$4:$C$49,3,FALSE)='LGE Meters Schedule'!BV$3,'LGE Meters Schedule'!BU67+AR67-$F67,SUM(BU67,AR67)))</f>
        <v>58323.760026559699</v>
      </c>
      <c r="BW67" s="6">
        <f>IF(BW$3=$BQ$3,$G67+AS67,IF(VLOOKUP($D67,'LGE Retirements'!$A$4:$C$49,3,FALSE)='LGE Meters Schedule'!BW$3,'LGE Meters Schedule'!BV67+AS67-$F67,SUM(BV67,AS67)))</f>
        <v>58688.787060893032</v>
      </c>
      <c r="BX67" s="6">
        <f>IF(BX$3=$BQ$3,$G67+AT67,IF(VLOOKUP($D67,'LGE Retirements'!$A$4:$C$49,3,FALSE)='LGE Meters Schedule'!BX$3,'LGE Meters Schedule'!BW67+AT67-$F67,SUM(BW67,AT67)))</f>
        <v>59053.814095226364</v>
      </c>
      <c r="BY67" s="6">
        <f>IF(BY$3=$BQ$3,$G67+AU67,IF(VLOOKUP($D67,'LGE Retirements'!$A$4:$C$49,3,FALSE)='LGE Meters Schedule'!BY$3,'LGE Meters Schedule'!BX67+AU67-$F67,SUM(BX67,AU67)))</f>
        <v>59418.841129559696</v>
      </c>
      <c r="BZ67" s="6">
        <f>IF(BZ$3=$BQ$3,$G67+AV67,IF(VLOOKUP($D67,'LGE Retirements'!$A$4:$C$49,3,FALSE)='LGE Meters Schedule'!BZ$3,'LGE Meters Schedule'!BY67+AV67-$F67,SUM(BY67,AV67)))</f>
        <v>59783.868163893028</v>
      </c>
      <c r="CA67" s="6">
        <f>IF(CA$3=$BQ$3,$G67+AW67,IF(VLOOKUP($D67,'LGE Retirements'!$A$4:$C$49,3,FALSE)='LGE Meters Schedule'!CA$3,'LGE Meters Schedule'!BZ67+AW67-$F67,SUM(BZ67,AW67)))</f>
        <v>60148.895198226361</v>
      </c>
      <c r="CB67" s="6">
        <f>IF(CB$3=$BQ$3,$G67+AX67,IF(VLOOKUP($D67,'LGE Retirements'!$A$4:$C$49,3,FALSE)='LGE Meters Schedule'!CB$3,'LGE Meters Schedule'!CA67+AX67-$F67,SUM(CA67,AX67)))</f>
        <v>60497.383769846776</v>
      </c>
      <c r="CC67" s="6">
        <f>IF(CC$3=$BQ$3,$G67+AY67,IF(VLOOKUP($D67,'LGE Retirements'!$A$4:$C$49,3,FALSE)='LGE Meters Schedule'!CC$3,'LGE Meters Schedule'!CB67+AY67-$F67,SUM(CB67,AY67)))</f>
        <v>60845.872341467191</v>
      </c>
      <c r="CD67" s="6">
        <f>IF(CD$3=$BQ$3,$G67+AZ67,IF(VLOOKUP($D67,'LGE Retirements'!$A$4:$C$49,3,FALSE)='LGE Meters Schedule'!CD$3,'LGE Meters Schedule'!CC67+AZ67-$F67,SUM(CC67,AZ67)))</f>
        <v>61194.360913087607</v>
      </c>
      <c r="CE67" s="6">
        <f>IF(CE$3=$BQ$3,$G67+BA67,IF(VLOOKUP($D67,'LGE Retirements'!$A$4:$C$49,3,FALSE)='LGE Meters Schedule'!CE$3,'LGE Meters Schedule'!CD67+BA67-$F67,SUM(CD67,BA67)))</f>
        <v>61542.849484708022</v>
      </c>
      <c r="CF67" s="6">
        <f>IF(CF$3=$BQ$3,$G67+BB67,IF(VLOOKUP($D67,'LGE Retirements'!$A$4:$C$49,3,FALSE)='LGE Meters Schedule'!CF$3,'LGE Meters Schedule'!CE67+BB67-$F67,SUM(CE67,BB67)))</f>
        <v>61891.338056328437</v>
      </c>
      <c r="CG67" s="6">
        <f>IF(CG$3=$BQ$3,$G67+BC67,IF(VLOOKUP($D67,'LGE Retirements'!$A$4:$C$49,3,FALSE)='LGE Meters Schedule'!CG$3,'LGE Meters Schedule'!CF67+BC67-$F67,SUM(CF67,BC67)))</f>
        <v>62239.826627948853</v>
      </c>
      <c r="CH67" s="6">
        <f>IF(CH$3=$BQ$3,$G67+BD67,IF(VLOOKUP($D67,'LGE Retirements'!$A$4:$C$49,3,FALSE)='LGE Meters Schedule'!CH$3,'LGE Meters Schedule'!CG67+BD67-$F67,SUM(CG67,BD67)))</f>
        <v>62588.315199569268</v>
      </c>
      <c r="CI67" s="6">
        <f>IF(CI$3=$BQ$3,$G67+BE67,IF(VLOOKUP($D67,'LGE Retirements'!$A$4:$C$49,3,FALSE)='LGE Meters Schedule'!CI$3,'LGE Meters Schedule'!CH67+BE67-$F67,SUM(CH67,BE67)))</f>
        <v>62936.803771189683</v>
      </c>
      <c r="CJ67" s="6">
        <f>IF(CJ$3=$BQ$3,$G67+BF67,IF(VLOOKUP($D67,'LGE Retirements'!$A$4:$C$49,3,FALSE)='LGE Meters Schedule'!CJ$3,'LGE Meters Schedule'!CI67+BF67-$F67,SUM(CI67,BF67)))</f>
        <v>63285.292342810098</v>
      </c>
      <c r="CK67" s="6">
        <f>IF(CK$3=$BQ$3,$G67+BG67,IF(VLOOKUP($D67,'LGE Retirements'!$A$4:$C$49,3,FALSE)='LGE Meters Schedule'!CK$3,'LGE Meters Schedule'!CJ67+BG67-$F67,SUM(CJ67,BG67)))</f>
        <v>63633.780914430514</v>
      </c>
      <c r="CL67" s="6">
        <f>IF(CL$3=$BQ$3,$G67+BH67,IF(VLOOKUP($D67,'LGE Retirements'!$A$4:$C$49,3,FALSE)='LGE Meters Schedule'!CL$3,'LGE Meters Schedule'!CK67+BH67-$F67,SUM(CK67,BH67)))</f>
        <v>63982.269486050929</v>
      </c>
      <c r="CM67" s="6">
        <f>IF(CM$3=$BQ$3,$G67+BI67,IF(VLOOKUP($D67,'LGE Retirements'!$A$4:$C$49,3,FALSE)='LGE Meters Schedule'!CM$3,'LGE Meters Schedule'!CL67+BI67-$F67,SUM(CL67,BI67)))</f>
        <v>64330.758057671344</v>
      </c>
      <c r="CN67" s="6">
        <f>IF(CN$3=$BQ$3,$G67+BJ67,IF(VLOOKUP($D67,'LGE Retirements'!$A$4:$C$49,3,FALSE)='LGE Meters Schedule'!CN$3,'LGE Meters Schedule'!CM67+BJ67-$F67,SUM(CM67,BJ67)))</f>
        <v>-85506.107656518463</v>
      </c>
      <c r="CO67" s="6">
        <f>IF(CO$3=$BQ$3,$G67+BK67,IF(VLOOKUP($D67,'LGE Retirements'!$A$4:$C$49,3,FALSE)='LGE Meters Schedule'!CO$3,'LGE Meters Schedule'!CN67+BK67-$F67,SUM(CN67,BK67)))</f>
        <v>-85506.107656518463</v>
      </c>
      <c r="CP67" s="6">
        <f>IF(CP$3=$BQ$3,$G67+BL67,IF(VLOOKUP($D67,'LGE Retirements'!$A$4:$C$49,3,FALSE)='LGE Meters Schedule'!CP$3,'LGE Meters Schedule'!CO67+BL67-$F67,SUM(CO67,BL67)))</f>
        <v>-85506.107656518463</v>
      </c>
      <c r="CQ67" s="6">
        <f>IF(CQ$3=$BQ$3,$G67+BM67,IF(VLOOKUP($D67,'LGE Retirements'!$A$4:$C$49,3,FALSE)='LGE Meters Schedule'!CQ$3,'LGE Meters Schedule'!CP67+BM67-$F67,SUM(CP67,BM67)))</f>
        <v>-85506.107656518463</v>
      </c>
      <c r="CR67" s="6">
        <f>IF(CR$3=$BQ$3,$G67+BN67,IF(VLOOKUP($D67,'LGE Retirements'!$A$4:$C$49,3,FALSE)='LGE Meters Schedule'!CR$3,'LGE Meters Schedule'!CQ67+BN67-$F67,SUM(CQ67,BN67)))</f>
        <v>-85506.107656518463</v>
      </c>
      <c r="CS67" s="6">
        <f>IF(CS$3=$BQ$3,$G67+BO67,IF(VLOOKUP($D67,'LGE Retirements'!$A$4:$C$49,3,FALSE)='LGE Meters Schedule'!CS$3,'LGE Meters Schedule'!CR67+BO67-$F67,SUM(CR67,BO67)))</f>
        <v>-85506.107656518463</v>
      </c>
      <c r="CT67" s="6">
        <f>IF(CT$3=$BQ$3,$G67,IF(VLOOKUP($D67,'LGE Retirements'!$A$4:$C$49,3,FALSE)='LGE Meters Schedule'!CT$3,'LGE Meters Schedule'!CS67-$F67,SUM(CS67)))</f>
        <v>-85506.107656518463</v>
      </c>
      <c r="CU67" s="6">
        <f>IF(CU$3=$BQ$3,$G67,IF(VLOOKUP($D67,'LGE Retirements'!$A$4:$C$49,3,FALSE)='LGE Meters Schedule'!CU$3,'LGE Meters Schedule'!CT67-$F67,SUM(CT67)))</f>
        <v>-85506.107656518463</v>
      </c>
      <c r="CV67" s="6">
        <f>IF(CV$3=$BQ$3,$G67,IF(VLOOKUP($D67,'LGE Retirements'!$A$4:$C$49,3,FALSE)='LGE Meters Schedule'!CV$3,'LGE Meters Schedule'!CU67-$F67,SUM(CU67)))</f>
        <v>-85506.107656518463</v>
      </c>
      <c r="CW67" s="6">
        <f>IF(CW$3=$BQ$3,$G67,IF(VLOOKUP($D67,'LGE Retirements'!$A$4:$C$49,3,FALSE)='LGE Meters Schedule'!CW$3,'LGE Meters Schedule'!CV67-$F67,SUM(CV67)))</f>
        <v>-85506.107656518463</v>
      </c>
      <c r="CX67" s="6">
        <f>IF(CX$3=$BQ$3,$G67,IF(VLOOKUP($D67,'LGE Retirements'!$A$4:$C$49,3,FALSE)='LGE Meters Schedule'!CX$3,'LGE Meters Schedule'!CW67-$F67,SUM(CW67)))</f>
        <v>-85506.107656518463</v>
      </c>
      <c r="CY67" s="6">
        <f>IF(CY$3=$BQ$3,$G67,IF(VLOOKUP($D67,'LGE Retirements'!$A$4:$C$49,3,FALSE)='LGE Meters Schedule'!CY$3,'LGE Meters Schedule'!CX67-$F67,SUM(CX67)))</f>
        <v>-85506.107656518463</v>
      </c>
      <c r="CZ67" s="6">
        <f>IF(CZ$3=$BQ$3,$G67,IF(VLOOKUP($D67,'LGE Retirements'!$A$4:$C$49,3,FALSE)='LGE Meters Schedule'!CZ$3,'LGE Meters Schedule'!CY67-$F67,SUM(CY67)))</f>
        <v>-85506.107656518463</v>
      </c>
      <c r="DA67" s="6">
        <f>IF(DA$3=$BQ$3,$G67,IF(VLOOKUP($D67,'LGE Retirements'!$A$4:$C$49,3,FALSE)='LGE Meters Schedule'!DA$3,'LGE Meters Schedule'!CZ67-$F67,SUM(CZ67)))</f>
        <v>-85506.107656518463</v>
      </c>
      <c r="DB67" s="6">
        <f>IF(DB$3=$BQ$3,$G67,IF(VLOOKUP($D67,'LGE Retirements'!$A$4:$C$49,3,FALSE)='LGE Meters Schedule'!DB$3,'LGE Meters Schedule'!DA67-$F67,SUM(DA67)))</f>
        <v>-85506.107656518463</v>
      </c>
      <c r="DC67" s="6">
        <f>IF(DC$3=$BQ$3,$G67,IF(VLOOKUP($D67,'LGE Retirements'!$A$4:$C$49,3,FALSE)='LGE Meters Schedule'!DC$3,'LGE Meters Schedule'!DB67-$F67,SUM(DB67)))</f>
        <v>-85506.107656518463</v>
      </c>
      <c r="DD67" s="6">
        <f>IF(DD$3=$BQ$3,$G67,IF(VLOOKUP($D67,'LGE Retirements'!$A$4:$C$49,3,FALSE)='LGE Meters Schedule'!DD$3,'LGE Meters Schedule'!DC67-$F67,SUM(DC67)))</f>
        <v>-85506.107656518463</v>
      </c>
      <c r="DE67" s="6">
        <f>IF(DE$3=$BQ$3,$G67,IF(VLOOKUP($D67,'LGE Retirements'!$A$4:$C$49,3,FALSE)='LGE Meters Schedule'!DE$3,'LGE Meters Schedule'!DD67-$F67,SUM(DD67)))</f>
        <v>-85506.107656518463</v>
      </c>
      <c r="DG67" s="8">
        <f t="shared" si="42"/>
        <v>93512.48514510697</v>
      </c>
      <c r="DH67" s="8">
        <f t="shared" si="43"/>
        <v>93147.458110773645</v>
      </c>
      <c r="DI67" s="8">
        <f t="shared" si="44"/>
        <v>92782.43107644032</v>
      </c>
      <c r="DJ67" s="8">
        <f t="shared" si="45"/>
        <v>92417.40404210698</v>
      </c>
      <c r="DK67" s="8">
        <f t="shared" si="46"/>
        <v>92052.377007773641</v>
      </c>
      <c r="DL67" s="8">
        <f t="shared" si="47"/>
        <v>91687.349973440316</v>
      </c>
      <c r="DM67" s="8">
        <f t="shared" si="48"/>
        <v>91322.322939106991</v>
      </c>
      <c r="DN67" s="8">
        <f t="shared" si="49"/>
        <v>90957.295904773651</v>
      </c>
      <c r="DO67" s="8">
        <f t="shared" si="50"/>
        <v>90592.268870440312</v>
      </c>
      <c r="DP67" s="8">
        <f t="shared" si="51"/>
        <v>90227.241836106987</v>
      </c>
      <c r="DQ67" s="8">
        <f t="shared" si="52"/>
        <v>89862.214801773662</v>
      </c>
      <c r="DR67" s="8">
        <f t="shared" si="53"/>
        <v>89513.726230153232</v>
      </c>
      <c r="DS67" s="8">
        <f t="shared" si="54"/>
        <v>89165.237658532831</v>
      </c>
      <c r="DT67" s="8">
        <f t="shared" si="55"/>
        <v>88816.749086912401</v>
      </c>
      <c r="DU67" s="8">
        <f t="shared" si="56"/>
        <v>88468.260515292</v>
      </c>
      <c r="DV67" s="8">
        <f t="shared" si="57"/>
        <v>88119.771943671571</v>
      </c>
      <c r="DW67" s="8">
        <f t="shared" si="58"/>
        <v>87771.28337205117</v>
      </c>
      <c r="DX67" s="8">
        <f t="shared" si="59"/>
        <v>87422.79480043074</v>
      </c>
      <c r="DY67" s="8">
        <f t="shared" si="60"/>
        <v>87074.306228810339</v>
      </c>
      <c r="DZ67" s="8">
        <f t="shared" si="61"/>
        <v>86725.817657189909</v>
      </c>
      <c r="EA67" s="8">
        <f t="shared" si="62"/>
        <v>86377.329085569509</v>
      </c>
      <c r="EB67" s="8">
        <f t="shared" si="63"/>
        <v>86028.840513949079</v>
      </c>
      <c r="EC67" s="8">
        <f t="shared" si="64"/>
        <v>85680.351942328678</v>
      </c>
      <c r="ED67" s="8">
        <f t="shared" si="65"/>
        <v>85506.107656518463</v>
      </c>
      <c r="EE67" s="8">
        <f t="shared" si="66"/>
        <v>85506.107656518463</v>
      </c>
      <c r="EF67" s="8">
        <f t="shared" si="67"/>
        <v>85506.107656518463</v>
      </c>
      <c r="EG67" s="8">
        <f t="shared" si="68"/>
        <v>85506.107656518463</v>
      </c>
      <c r="EH67" s="8">
        <f t="shared" si="69"/>
        <v>85506.107656518463</v>
      </c>
      <c r="EI67" s="8">
        <f t="shared" si="70"/>
        <v>85506.107656518463</v>
      </c>
      <c r="EJ67" s="8">
        <f t="shared" si="30"/>
        <v>85506.107656518463</v>
      </c>
      <c r="EK67" s="8">
        <f t="shared" si="31"/>
        <v>85506.107656518463</v>
      </c>
      <c r="EL67" s="8">
        <f t="shared" si="32"/>
        <v>85506.107656518463</v>
      </c>
      <c r="EM67" s="8">
        <f t="shared" si="33"/>
        <v>85506.107656518463</v>
      </c>
      <c r="EN67" s="8">
        <f t="shared" si="34"/>
        <v>85506.107656518463</v>
      </c>
      <c r="EO67" s="8">
        <f t="shared" si="35"/>
        <v>85506.107656518463</v>
      </c>
      <c r="EP67" s="8">
        <f t="shared" si="36"/>
        <v>85506.107656518463</v>
      </c>
      <c r="EQ67" s="8">
        <f t="shared" si="37"/>
        <v>85506.107656518463</v>
      </c>
      <c r="ER67" s="8">
        <f t="shared" si="38"/>
        <v>85506.107656518463</v>
      </c>
      <c r="ES67" s="8">
        <f t="shared" si="39"/>
        <v>85506.107656518463</v>
      </c>
      <c r="ET67" s="8">
        <f t="shared" si="40"/>
        <v>85506.107656518463</v>
      </c>
      <c r="EU67" s="8">
        <f t="shared" si="41"/>
        <v>85506.107656518463</v>
      </c>
    </row>
    <row r="68" spans="1:151" x14ac:dyDescent="0.25">
      <c r="A68" s="4" t="s">
        <v>33</v>
      </c>
      <c r="B68" s="4" t="s">
        <v>2</v>
      </c>
      <c r="C68" s="4" t="s">
        <v>4</v>
      </c>
      <c r="D68" s="7">
        <v>2006</v>
      </c>
      <c r="E68" s="24">
        <f>IFERROR(VLOOKUP(D68,'LGE Retirements'!$A$4:$C$49,3,FALSE),"N/A")</f>
        <v>43282</v>
      </c>
      <c r="F68" s="5">
        <v>481750.84</v>
      </c>
      <c r="G68" s="5">
        <v>164097.31928913802</v>
      </c>
      <c r="H68" s="5"/>
      <c r="I68" s="6">
        <f>IF(I$3=$I$3,F68,IF(VLOOKUP($D68,'LGE Retirements'!$A$4:$C$49,3,FALSE)='LGE Meters Schedule'!I$3,'LGE Meters Schedule'!G68-'LGE Meters Schedule'!$F68,G68))</f>
        <v>481750.84</v>
      </c>
      <c r="J68" s="6">
        <f>IF(J$3=$I$3,G68,IF(VLOOKUP($D68,'LGE Retirements'!$A$4:$C$49,3,FALSE)='LGE Meters Schedule'!J$3,'LGE Meters Schedule'!I68-'LGE Meters Schedule'!$F68,I68))</f>
        <v>481750.84</v>
      </c>
      <c r="K68" s="6">
        <f>IF(K$3=$I$3,I68,IF(VLOOKUP($D68,'LGE Retirements'!$A$4:$C$49,3,FALSE)='LGE Meters Schedule'!K$3,'LGE Meters Schedule'!J68-'LGE Meters Schedule'!$F68,J68))</f>
        <v>481750.84</v>
      </c>
      <c r="L68" s="6">
        <f>IF(L$3=$I$3,J68,IF(VLOOKUP($D68,'LGE Retirements'!$A$4:$C$49,3,FALSE)='LGE Meters Schedule'!L$3,'LGE Meters Schedule'!K68-'LGE Meters Schedule'!$F68,K68))</f>
        <v>481750.84</v>
      </c>
      <c r="M68" s="6">
        <f>IF(M$3=$I$3,K68,IF(VLOOKUP($D68,'LGE Retirements'!$A$4:$C$49,3,FALSE)='LGE Meters Schedule'!M$3,'LGE Meters Schedule'!L68-'LGE Meters Schedule'!$F68,L68))</f>
        <v>481750.84</v>
      </c>
      <c r="N68" s="6">
        <f>IF(N$3=$I$3,L68,IF(VLOOKUP($D68,'LGE Retirements'!$A$4:$C$49,3,FALSE)='LGE Meters Schedule'!N$3,'LGE Meters Schedule'!M68-'LGE Meters Schedule'!$F68,M68))</f>
        <v>481750.84</v>
      </c>
      <c r="O68" s="6">
        <f>IF(O$3=$I$3,M68,IF(VLOOKUP($D68,'LGE Retirements'!$A$4:$C$49,3,FALSE)='LGE Meters Schedule'!O$3,'LGE Meters Schedule'!N68-'LGE Meters Schedule'!$F68,N68))</f>
        <v>481750.84</v>
      </c>
      <c r="P68" s="6">
        <f>IF(P$3=$I$3,N68,IF(VLOOKUP($D68,'LGE Retirements'!$A$4:$C$49,3,FALSE)='LGE Meters Schedule'!P$3,'LGE Meters Schedule'!O68-'LGE Meters Schedule'!$F68,O68))</f>
        <v>481750.84</v>
      </c>
      <c r="Q68" s="6">
        <f>IF(Q$3=$I$3,O68,IF(VLOOKUP($D68,'LGE Retirements'!$A$4:$C$49,3,FALSE)='LGE Meters Schedule'!Q$3,'LGE Meters Schedule'!P68-'LGE Meters Schedule'!$F68,P68))</f>
        <v>481750.84</v>
      </c>
      <c r="R68" s="6">
        <f>IF(R$3=$I$3,P68,IF(VLOOKUP($D68,'LGE Retirements'!$A$4:$C$49,3,FALSE)='LGE Meters Schedule'!R$3,'LGE Meters Schedule'!Q68-'LGE Meters Schedule'!$F68,Q68))</f>
        <v>481750.84</v>
      </c>
      <c r="S68" s="6">
        <f>IF(S$3=$I$3,Q68,IF(VLOOKUP($D68,'LGE Retirements'!$A$4:$C$49,3,FALSE)='LGE Meters Schedule'!S$3,'LGE Meters Schedule'!R68-'LGE Meters Schedule'!$F68,R68))</f>
        <v>481750.84</v>
      </c>
      <c r="T68" s="6">
        <f>IF(T$3=$I$3,R68,IF(VLOOKUP($D68,'LGE Retirements'!$A$4:$C$49,3,FALSE)='LGE Meters Schedule'!T$3,'LGE Meters Schedule'!S68-'LGE Meters Schedule'!$F68,S68))</f>
        <v>481750.84</v>
      </c>
      <c r="U68" s="6">
        <f>IF(U$3=$I$3,S68,IF(VLOOKUP($D68,'LGE Retirements'!$A$4:$C$49,3,FALSE)='LGE Meters Schedule'!U$3,'LGE Meters Schedule'!T68-'LGE Meters Schedule'!$F68,T68))</f>
        <v>481750.84</v>
      </c>
      <c r="V68" s="6">
        <f>IF(V$3=$I$3,T68,IF(VLOOKUP($D68,'LGE Retirements'!$A$4:$C$49,3,FALSE)='LGE Meters Schedule'!V$3,'LGE Meters Schedule'!U68-'LGE Meters Schedule'!$F68,U68))</f>
        <v>481750.84</v>
      </c>
      <c r="W68" s="6">
        <f>IF(W$3=$I$3,U68,IF(VLOOKUP($D68,'LGE Retirements'!$A$4:$C$49,3,FALSE)='LGE Meters Schedule'!W$3,'LGE Meters Schedule'!V68-'LGE Meters Schedule'!$F68,V68))</f>
        <v>481750.84</v>
      </c>
      <c r="X68" s="6">
        <f>IF(X$3=$I$3,V68,IF(VLOOKUP($D68,'LGE Retirements'!$A$4:$C$49,3,FALSE)='LGE Meters Schedule'!X$3,'LGE Meters Schedule'!W68-'LGE Meters Schedule'!$F68,W68))</f>
        <v>481750.84</v>
      </c>
      <c r="Y68" s="6">
        <f>IF(Y$3=$I$3,W68,IF(VLOOKUP($D68,'LGE Retirements'!$A$4:$C$49,3,FALSE)='LGE Meters Schedule'!Y$3,'LGE Meters Schedule'!X68-'LGE Meters Schedule'!$F68,X68))</f>
        <v>481750.84</v>
      </c>
      <c r="Z68" s="6">
        <f>IF(Z$3=$I$3,X68,IF(VLOOKUP($D68,'LGE Retirements'!$A$4:$C$49,3,FALSE)='LGE Meters Schedule'!Z$3,'LGE Meters Schedule'!Y68-'LGE Meters Schedule'!$F68,Y68))</f>
        <v>481750.84</v>
      </c>
      <c r="AA68" s="6">
        <f>IF(AA$3=$I$3,Y68,IF(VLOOKUP($D68,'LGE Retirements'!$A$4:$C$49,3,FALSE)='LGE Meters Schedule'!AA$3,'LGE Meters Schedule'!Z68-'LGE Meters Schedule'!$F68,Z68))</f>
        <v>481750.84</v>
      </c>
      <c r="AB68" s="6">
        <f>IF(AB$3=$I$3,Z68,IF(VLOOKUP($D68,'LGE Retirements'!$A$4:$C$49,3,FALSE)='LGE Meters Schedule'!AB$3,'LGE Meters Schedule'!AA68-'LGE Meters Schedule'!$F68,AA68))</f>
        <v>481750.84</v>
      </c>
      <c r="AC68" s="6">
        <f>IF(AC$3=$I$3,AA68,IF(VLOOKUP($D68,'LGE Retirements'!$A$4:$C$49,3,FALSE)='LGE Meters Schedule'!AC$3,'LGE Meters Schedule'!AB68-'LGE Meters Schedule'!$F68,AB68))</f>
        <v>481750.84</v>
      </c>
      <c r="AD68" s="6">
        <f>IF(AD$3=$I$3,AB68,IF(VLOOKUP($D68,'LGE Retirements'!$A$4:$C$49,3,FALSE)='LGE Meters Schedule'!AD$3,'LGE Meters Schedule'!AC68-'LGE Meters Schedule'!$F68,AC68))</f>
        <v>481750.84</v>
      </c>
      <c r="AE68" s="6">
        <f>IF(AE$3=$I$3,AC68,IF(VLOOKUP($D68,'LGE Retirements'!$A$4:$C$49,3,FALSE)='LGE Meters Schedule'!AE$3,'LGE Meters Schedule'!AD68-'LGE Meters Schedule'!$F68,AD68))</f>
        <v>481750.84</v>
      </c>
      <c r="AF68" s="6">
        <f>IF(AF$3=$I$3,AD68,IF(VLOOKUP($D68,'LGE Retirements'!$A$4:$C$49,3,FALSE)='LGE Meters Schedule'!AF$3,'LGE Meters Schedule'!AE68-'LGE Meters Schedule'!$F68,AE68))</f>
        <v>0</v>
      </c>
      <c r="AG68" s="6">
        <f>IF(AG$3=$I$3,AE68,IF(VLOOKUP($D68,'LGE Retirements'!$A$4:$C$49,3,FALSE)='LGE Meters Schedule'!AG$3,'LGE Meters Schedule'!AF68-'LGE Meters Schedule'!$F68,AF68))</f>
        <v>0</v>
      </c>
      <c r="AH68" s="6">
        <f>IF(AH$3=$I$3,AF68,IF(VLOOKUP($D68,'LGE Retirements'!$A$4:$C$49,3,FALSE)='LGE Meters Schedule'!AH$3,'LGE Meters Schedule'!AG68-'LGE Meters Schedule'!$F68,AG68))</f>
        <v>0</v>
      </c>
      <c r="AI68" s="6">
        <f>IF(AI$3=$I$3,AG68,IF(VLOOKUP($D68,'LGE Retirements'!$A$4:$C$49,3,FALSE)='LGE Meters Schedule'!AI$3,'LGE Meters Schedule'!AH68-'LGE Meters Schedule'!$F68,AH68))</f>
        <v>0</v>
      </c>
      <c r="AJ68" s="6">
        <f>IF(AJ$3=$I$3,AH68,IF(VLOOKUP($D68,'LGE Retirements'!$A$4:$C$49,3,FALSE)='LGE Meters Schedule'!AJ$3,'LGE Meters Schedule'!AI68-'LGE Meters Schedule'!$F68,AI68))</f>
        <v>0</v>
      </c>
      <c r="AK68" s="6">
        <f>IF(AK$3=$I$3,AI68,IF(VLOOKUP($D68,'LGE Retirements'!$A$4:$C$49,3,FALSE)='LGE Meters Schedule'!AK$3,'LGE Meters Schedule'!AJ68-'LGE Meters Schedule'!$F68,AJ68))</f>
        <v>0</v>
      </c>
      <c r="AL68" s="6"/>
      <c r="AM68" s="21">
        <f>IF(AM$3&lt;'Depr. Rate'!$B$1,('Depr. Rate'!$B$3*'LGE Meters Schedule'!I68)/12,IF(I68=0,H68/2*'Depr. Rate'!$C$3/12,('Depr. Rate'!$C$3*'LGE Meters Schedule'!I68)/12))</f>
        <v>1172.2603773333333</v>
      </c>
      <c r="AN68" s="21">
        <f>IF(AN$3&lt;'Depr. Rate'!$B$1,('Depr. Rate'!$B$3*'LGE Meters Schedule'!J68)/12,IF(J68=0,I68/2*'Depr. Rate'!$C$3/12,('Depr. Rate'!$C$3*'LGE Meters Schedule'!J68)/12))</f>
        <v>1172.2603773333333</v>
      </c>
      <c r="AO68" s="21">
        <f>IF(AO$3&lt;'Depr. Rate'!$B$1,('Depr. Rate'!$B$3*'LGE Meters Schedule'!K68)/12,IF(K68=0,J68/2*'Depr. Rate'!$C$3/12,('Depr. Rate'!$C$3*'LGE Meters Schedule'!K68)/12))</f>
        <v>1172.2603773333333</v>
      </c>
      <c r="AP68" s="21">
        <f>IF(AP$3&lt;'Depr. Rate'!$B$1,('Depr. Rate'!$B$3*'LGE Meters Schedule'!L68)/12,IF(L68=0,K68/2*'Depr. Rate'!$C$3/12,('Depr. Rate'!$C$3*'LGE Meters Schedule'!L68)/12))</f>
        <v>1172.2603773333333</v>
      </c>
      <c r="AQ68" s="21">
        <f>IF(AQ$3&lt;'Depr. Rate'!$B$1,('Depr. Rate'!$B$3*'LGE Meters Schedule'!M68)/12,IF(M68=0,L68/2*'Depr. Rate'!$C$3/12,('Depr. Rate'!$C$3*'LGE Meters Schedule'!M68)/12))</f>
        <v>1172.2603773333333</v>
      </c>
      <c r="AR68" s="21">
        <f>IF(AR$3&lt;'Depr. Rate'!$B$1,('Depr. Rate'!$B$3*'LGE Meters Schedule'!N68)/12,IF(N68=0,M68/2*'Depr. Rate'!$C$3/12,('Depr. Rate'!$C$3*'LGE Meters Schedule'!N68)/12))</f>
        <v>1172.2603773333333</v>
      </c>
      <c r="AS68" s="21">
        <f>IF(AS$3&lt;'Depr. Rate'!$B$1,('Depr. Rate'!$B$3*'LGE Meters Schedule'!O68)/12,IF(O68=0,N68/2*'Depr. Rate'!$C$3/12,('Depr. Rate'!$C$3*'LGE Meters Schedule'!O68)/12))</f>
        <v>1172.2603773333333</v>
      </c>
      <c r="AT68" s="21">
        <f>IF(AT$3&lt;'Depr. Rate'!$B$1,('Depr. Rate'!$B$3*'LGE Meters Schedule'!P68)/12,IF(P68=0,O68/2*'Depr. Rate'!$C$3/12,('Depr. Rate'!$C$3*'LGE Meters Schedule'!P68)/12))</f>
        <v>1172.2603773333333</v>
      </c>
      <c r="AU68" s="21">
        <f>IF(AU$3&lt;'Depr. Rate'!$B$1,('Depr. Rate'!$B$3*'LGE Meters Schedule'!Q68)/12,IF(Q68=0,P68/2*'Depr. Rate'!$C$3/12,('Depr. Rate'!$C$3*'LGE Meters Schedule'!Q68)/12))</f>
        <v>1172.2603773333333</v>
      </c>
      <c r="AV68" s="21">
        <f>IF(AV$3&lt;'Depr. Rate'!$B$1,('Depr. Rate'!$B$3*'LGE Meters Schedule'!R68)/12,IF(R68=0,Q68/2*'Depr. Rate'!$C$3/12,('Depr. Rate'!$C$3*'LGE Meters Schedule'!R68)/12))</f>
        <v>1172.2603773333333</v>
      </c>
      <c r="AW68" s="21">
        <f>IF(AW$3&lt;'Depr. Rate'!$B$1,('Depr. Rate'!$B$3*'LGE Meters Schedule'!S68)/12,IF(S68=0,R68/2*'Depr. Rate'!$C$3/12,('Depr. Rate'!$C$3*'LGE Meters Schedule'!S68)/12))</f>
        <v>1172.2603773333333</v>
      </c>
      <c r="AX68" s="21">
        <f>IF(AX$3&lt;'Depr. Rate'!$B$1,('Depr. Rate'!$B$3*'LGE Meters Schedule'!T68)/12,IF(T68=0,S68/2*'Depr. Rate'!$C$3/12,('Depr. Rate'!$C$3*'LGE Meters Schedule'!T68)/12))</f>
        <v>1119.1481891476853</v>
      </c>
      <c r="AY68" s="21">
        <f>IF(AY$3&lt;'Depr. Rate'!$B$1,('Depr. Rate'!$B$3*'LGE Meters Schedule'!U68)/12,IF(U68=0,T68/2*'Depr. Rate'!$C$3/12,('Depr. Rate'!$C$3*'LGE Meters Schedule'!U68)/12))</f>
        <v>1119.1481891476853</v>
      </c>
      <c r="AZ68" s="21">
        <f>IF(AZ$3&lt;'Depr. Rate'!$B$1,('Depr. Rate'!$B$3*'LGE Meters Schedule'!V68)/12,IF(V68=0,U68/2*'Depr. Rate'!$C$3/12,('Depr. Rate'!$C$3*'LGE Meters Schedule'!V68)/12))</f>
        <v>1119.1481891476853</v>
      </c>
      <c r="BA68" s="21">
        <f>IF(BA$3&lt;'Depr. Rate'!$B$1,('Depr. Rate'!$B$3*'LGE Meters Schedule'!W68)/12,IF(W68=0,V68/2*'Depr. Rate'!$C$3/12,('Depr. Rate'!$C$3*'LGE Meters Schedule'!W68)/12))</f>
        <v>1119.1481891476853</v>
      </c>
      <c r="BB68" s="21">
        <f>IF(BB$3&lt;'Depr. Rate'!$B$1,('Depr. Rate'!$B$3*'LGE Meters Schedule'!X68)/12,IF(X68=0,W68/2*'Depr. Rate'!$C$3/12,('Depr. Rate'!$C$3*'LGE Meters Schedule'!X68)/12))</f>
        <v>1119.1481891476853</v>
      </c>
      <c r="BC68" s="21">
        <f>IF(BC$3&lt;'Depr. Rate'!$B$1,('Depr. Rate'!$B$3*'LGE Meters Schedule'!Y68)/12,IF(Y68=0,X68/2*'Depr. Rate'!$C$3/12,('Depr. Rate'!$C$3*'LGE Meters Schedule'!Y68)/12))</f>
        <v>1119.1481891476853</v>
      </c>
      <c r="BD68" s="21">
        <f>IF(BD$3&lt;'Depr. Rate'!$B$1,('Depr. Rate'!$B$3*'LGE Meters Schedule'!Z68)/12,IF(Z68=0,Y68/2*'Depr. Rate'!$C$3/12,('Depr. Rate'!$C$3*'LGE Meters Schedule'!Z68)/12))</f>
        <v>1119.1481891476853</v>
      </c>
      <c r="BE68" s="21">
        <f>IF(BE$3&lt;'Depr. Rate'!$B$1,('Depr. Rate'!$B$3*'LGE Meters Schedule'!AA68)/12,IF(AA68=0,Z68/2*'Depr. Rate'!$C$3/12,('Depr. Rate'!$C$3*'LGE Meters Schedule'!AA68)/12))</f>
        <v>1119.1481891476853</v>
      </c>
      <c r="BF68" s="21">
        <f>IF(BF$3&lt;'Depr. Rate'!$B$1,('Depr. Rate'!$B$3*'LGE Meters Schedule'!AB68)/12,IF(AB68=0,AA68/2*'Depr. Rate'!$C$3/12,('Depr. Rate'!$C$3*'LGE Meters Schedule'!AB68)/12))</f>
        <v>1119.1481891476853</v>
      </c>
      <c r="BG68" s="21">
        <f>IF(BG$3&lt;'Depr. Rate'!$B$1,('Depr. Rate'!$B$3*'LGE Meters Schedule'!AC68)/12,IF(AC68=0,AB68/2*'Depr. Rate'!$C$3/12,('Depr. Rate'!$C$3*'LGE Meters Schedule'!AC68)/12))</f>
        <v>1119.1481891476853</v>
      </c>
      <c r="BH68" s="21">
        <f>IF(BH$3&lt;'Depr. Rate'!$B$1,('Depr. Rate'!$B$3*'LGE Meters Schedule'!AD68)/12,IF(AD68=0,AC68/2*'Depr. Rate'!$C$3/12,('Depr. Rate'!$C$3*'LGE Meters Schedule'!AD68)/12))</f>
        <v>1119.1481891476853</v>
      </c>
      <c r="BI68" s="21">
        <f>IF(BI$3&lt;'Depr. Rate'!$B$1,('Depr. Rate'!$B$3*'LGE Meters Schedule'!AE68)/12,IF(AE68=0,AD68/2*'Depr. Rate'!$C$3/12,('Depr. Rate'!$C$3*'LGE Meters Schedule'!AE68)/12))</f>
        <v>1119.1481891476853</v>
      </c>
      <c r="BJ68" s="21">
        <f>IF(BJ$3&lt;'Depr. Rate'!$B$1,('Depr. Rate'!$B$3*'LGE Meters Schedule'!AF68)/12,IF(AF68=0,AE68/2*'Depr. Rate'!$C$3/12,('Depr. Rate'!$C$3*'LGE Meters Schedule'!AF68)/12))</f>
        <v>559.57409457384267</v>
      </c>
      <c r="BK68" s="21">
        <f>IF(BK$3&lt;'Depr. Rate'!$B$1,('Depr. Rate'!$B$3*'LGE Meters Schedule'!AG68)/12,IF(AG68=0,AF68/2*'Depr. Rate'!$C$3/12,('Depr. Rate'!$C$3*'LGE Meters Schedule'!AG68)/12))</f>
        <v>0</v>
      </c>
      <c r="BL68" s="21">
        <f>IF(BL$3&lt;'Depr. Rate'!$B$1,('Depr. Rate'!$B$3*'LGE Meters Schedule'!AH68)/12,IF(AH68=0,AG68/2*'Depr. Rate'!$C$3/12,('Depr. Rate'!$C$3*'LGE Meters Schedule'!AH68)/12))</f>
        <v>0</v>
      </c>
      <c r="BM68" s="21">
        <f>IF(BM$3&lt;'Depr. Rate'!$B$1,('Depr. Rate'!$B$3*'LGE Meters Schedule'!AI68)/12,IF(AI68=0,AH68/2*'Depr. Rate'!$C$3/12,('Depr. Rate'!$C$3*'LGE Meters Schedule'!AI68)/12))</f>
        <v>0</v>
      </c>
      <c r="BN68" s="21">
        <f>IF(BN$3&lt;'Depr. Rate'!$B$1,('Depr. Rate'!$B$3*'LGE Meters Schedule'!AJ68)/12,IF(AJ68=0,AI68/2*'Depr. Rate'!$C$3/12,('Depr. Rate'!$C$3*'LGE Meters Schedule'!AJ68)/12))</f>
        <v>0</v>
      </c>
      <c r="BO68" s="21">
        <f>IF(BO$3&lt;'Depr. Rate'!$B$1,('Depr. Rate'!$B$3*'LGE Meters Schedule'!AK68)/12,IF(AK68=0,AJ68/2*'Depr. Rate'!$C$3/12,('Depr. Rate'!$C$3*'LGE Meters Schedule'!AK68)/12))</f>
        <v>0</v>
      </c>
      <c r="BQ68" s="6">
        <f>IF(BQ$3=$BQ$3,$G68+AM68,IF(VLOOKUP($D68,'LGE Retirements'!$A$4:$C$49,3,FALSE)='LGE Meters Schedule'!BQ$3,'LGE Meters Schedule'!BP68+AM68-$F68,SUM(BP68,AM68)))</f>
        <v>165269.57966647134</v>
      </c>
      <c r="BR68" s="6">
        <f>IF(BR$3=$BQ$3,$G68+AN68,IF(VLOOKUP($D68,'LGE Retirements'!$A$4:$C$49,3,FALSE)='LGE Meters Schedule'!BR$3,'LGE Meters Schedule'!BQ68+AN68-$F68,SUM(BQ68,AN68)))</f>
        <v>166441.84004380467</v>
      </c>
      <c r="BS68" s="6">
        <f>IF(BS$3=$BQ$3,$G68+AO68,IF(VLOOKUP($D68,'LGE Retirements'!$A$4:$C$49,3,FALSE)='LGE Meters Schedule'!BS$3,'LGE Meters Schedule'!BR68+AO68-$F68,SUM(BR68,AO68)))</f>
        <v>167614.10042113799</v>
      </c>
      <c r="BT68" s="6">
        <f>IF(BT$3=$BQ$3,$G68+AP68,IF(VLOOKUP($D68,'LGE Retirements'!$A$4:$C$49,3,FALSE)='LGE Meters Schedule'!BT$3,'LGE Meters Schedule'!BS68+AP68-$F68,SUM(BS68,AP68)))</f>
        <v>168786.36079847132</v>
      </c>
      <c r="BU68" s="6">
        <f>IF(BU$3=$BQ$3,$G68+AQ68,IF(VLOOKUP($D68,'LGE Retirements'!$A$4:$C$49,3,FALSE)='LGE Meters Schedule'!BU$3,'LGE Meters Schedule'!BT68+AQ68-$F68,SUM(BT68,AQ68)))</f>
        <v>169958.62117580464</v>
      </c>
      <c r="BV68" s="6">
        <f>IF(BV$3=$BQ$3,$G68+AR68,IF(VLOOKUP($D68,'LGE Retirements'!$A$4:$C$49,3,FALSE)='LGE Meters Schedule'!BV$3,'LGE Meters Schedule'!BU68+AR68-$F68,SUM(BU68,AR68)))</f>
        <v>171130.88155313797</v>
      </c>
      <c r="BW68" s="6">
        <f>IF(BW$3=$BQ$3,$G68+AS68,IF(VLOOKUP($D68,'LGE Retirements'!$A$4:$C$49,3,FALSE)='LGE Meters Schedule'!BW$3,'LGE Meters Schedule'!BV68+AS68-$F68,SUM(BV68,AS68)))</f>
        <v>172303.14193047129</v>
      </c>
      <c r="BX68" s="6">
        <f>IF(BX$3=$BQ$3,$G68+AT68,IF(VLOOKUP($D68,'LGE Retirements'!$A$4:$C$49,3,FALSE)='LGE Meters Schedule'!BX$3,'LGE Meters Schedule'!BW68+AT68-$F68,SUM(BW68,AT68)))</f>
        <v>173475.40230780462</v>
      </c>
      <c r="BY68" s="6">
        <f>IF(BY$3=$BQ$3,$G68+AU68,IF(VLOOKUP($D68,'LGE Retirements'!$A$4:$C$49,3,FALSE)='LGE Meters Schedule'!BY$3,'LGE Meters Schedule'!BX68+AU68-$F68,SUM(BX68,AU68)))</f>
        <v>174647.66268513794</v>
      </c>
      <c r="BZ68" s="6">
        <f>IF(BZ$3=$BQ$3,$G68+AV68,IF(VLOOKUP($D68,'LGE Retirements'!$A$4:$C$49,3,FALSE)='LGE Meters Schedule'!BZ$3,'LGE Meters Schedule'!BY68+AV68-$F68,SUM(BY68,AV68)))</f>
        <v>175819.92306247127</v>
      </c>
      <c r="CA68" s="6">
        <f>IF(CA$3=$BQ$3,$G68+AW68,IF(VLOOKUP($D68,'LGE Retirements'!$A$4:$C$49,3,FALSE)='LGE Meters Schedule'!CA$3,'LGE Meters Schedule'!BZ68+AW68-$F68,SUM(BZ68,AW68)))</f>
        <v>176992.18343980459</v>
      </c>
      <c r="CB68" s="6">
        <f>IF(CB$3=$BQ$3,$G68+AX68,IF(VLOOKUP($D68,'LGE Retirements'!$A$4:$C$49,3,FALSE)='LGE Meters Schedule'!CB$3,'LGE Meters Schedule'!CA68+AX68-$F68,SUM(CA68,AX68)))</f>
        <v>178111.33162895226</v>
      </c>
      <c r="CC68" s="6">
        <f>IF(CC$3=$BQ$3,$G68+AY68,IF(VLOOKUP($D68,'LGE Retirements'!$A$4:$C$49,3,FALSE)='LGE Meters Schedule'!CC$3,'LGE Meters Schedule'!CB68+AY68-$F68,SUM(CB68,AY68)))</f>
        <v>179230.47981809994</v>
      </c>
      <c r="CD68" s="6">
        <f>IF(CD$3=$BQ$3,$G68+AZ68,IF(VLOOKUP($D68,'LGE Retirements'!$A$4:$C$49,3,FALSE)='LGE Meters Schedule'!CD$3,'LGE Meters Schedule'!CC68+AZ68-$F68,SUM(CC68,AZ68)))</f>
        <v>180349.62800724761</v>
      </c>
      <c r="CE68" s="6">
        <f>IF(CE$3=$BQ$3,$G68+BA68,IF(VLOOKUP($D68,'LGE Retirements'!$A$4:$C$49,3,FALSE)='LGE Meters Schedule'!CE$3,'LGE Meters Schedule'!CD68+BA68-$F68,SUM(CD68,BA68)))</f>
        <v>181468.77619639528</v>
      </c>
      <c r="CF68" s="6">
        <f>IF(CF$3=$BQ$3,$G68+BB68,IF(VLOOKUP($D68,'LGE Retirements'!$A$4:$C$49,3,FALSE)='LGE Meters Schedule'!CF$3,'LGE Meters Schedule'!CE68+BB68-$F68,SUM(CE68,BB68)))</f>
        <v>182587.92438554295</v>
      </c>
      <c r="CG68" s="6">
        <f>IF(CG$3=$BQ$3,$G68+BC68,IF(VLOOKUP($D68,'LGE Retirements'!$A$4:$C$49,3,FALSE)='LGE Meters Schedule'!CG$3,'LGE Meters Schedule'!CF68+BC68-$F68,SUM(CF68,BC68)))</f>
        <v>183707.07257469062</v>
      </c>
      <c r="CH68" s="6">
        <f>IF(CH$3=$BQ$3,$G68+BD68,IF(VLOOKUP($D68,'LGE Retirements'!$A$4:$C$49,3,FALSE)='LGE Meters Schedule'!CH$3,'LGE Meters Schedule'!CG68+BD68-$F68,SUM(CG68,BD68)))</f>
        <v>184826.2207638383</v>
      </c>
      <c r="CI68" s="6">
        <f>IF(CI$3=$BQ$3,$G68+BE68,IF(VLOOKUP($D68,'LGE Retirements'!$A$4:$C$49,3,FALSE)='LGE Meters Schedule'!CI$3,'LGE Meters Schedule'!CH68+BE68-$F68,SUM(CH68,BE68)))</f>
        <v>185945.36895298597</v>
      </c>
      <c r="CJ68" s="6">
        <f>IF(CJ$3=$BQ$3,$G68+BF68,IF(VLOOKUP($D68,'LGE Retirements'!$A$4:$C$49,3,FALSE)='LGE Meters Schedule'!CJ$3,'LGE Meters Schedule'!CI68+BF68-$F68,SUM(CI68,BF68)))</f>
        <v>187064.51714213364</v>
      </c>
      <c r="CK68" s="6">
        <f>IF(CK$3=$BQ$3,$G68+BG68,IF(VLOOKUP($D68,'LGE Retirements'!$A$4:$C$49,3,FALSE)='LGE Meters Schedule'!CK$3,'LGE Meters Schedule'!CJ68+BG68-$F68,SUM(CJ68,BG68)))</f>
        <v>188183.66533128131</v>
      </c>
      <c r="CL68" s="6">
        <f>IF(CL$3=$BQ$3,$G68+BH68,IF(VLOOKUP($D68,'LGE Retirements'!$A$4:$C$49,3,FALSE)='LGE Meters Schedule'!CL$3,'LGE Meters Schedule'!CK68+BH68-$F68,SUM(CK68,BH68)))</f>
        <v>189302.81352042899</v>
      </c>
      <c r="CM68" s="6">
        <f>IF(CM$3=$BQ$3,$G68+BI68,IF(VLOOKUP($D68,'LGE Retirements'!$A$4:$C$49,3,FALSE)='LGE Meters Schedule'!CM$3,'LGE Meters Schedule'!CL68+BI68-$F68,SUM(CL68,BI68)))</f>
        <v>190421.96170957666</v>
      </c>
      <c r="CN68" s="6">
        <f>IF(CN$3=$BQ$3,$G68+BJ68,IF(VLOOKUP($D68,'LGE Retirements'!$A$4:$C$49,3,FALSE)='LGE Meters Schedule'!CN$3,'LGE Meters Schedule'!CM68+BJ68-$F68,SUM(CM68,BJ68)))</f>
        <v>-290769.30419584952</v>
      </c>
      <c r="CO68" s="6">
        <f>IF(CO$3=$BQ$3,$G68+BK68,IF(VLOOKUP($D68,'LGE Retirements'!$A$4:$C$49,3,FALSE)='LGE Meters Schedule'!CO$3,'LGE Meters Schedule'!CN68+BK68-$F68,SUM(CN68,BK68)))</f>
        <v>-290769.30419584952</v>
      </c>
      <c r="CP68" s="6">
        <f>IF(CP$3=$BQ$3,$G68+BL68,IF(VLOOKUP($D68,'LGE Retirements'!$A$4:$C$49,3,FALSE)='LGE Meters Schedule'!CP$3,'LGE Meters Schedule'!CO68+BL68-$F68,SUM(CO68,BL68)))</f>
        <v>-290769.30419584952</v>
      </c>
      <c r="CQ68" s="6">
        <f>IF(CQ$3=$BQ$3,$G68+BM68,IF(VLOOKUP($D68,'LGE Retirements'!$A$4:$C$49,3,FALSE)='LGE Meters Schedule'!CQ$3,'LGE Meters Schedule'!CP68+BM68-$F68,SUM(CP68,BM68)))</f>
        <v>-290769.30419584952</v>
      </c>
      <c r="CR68" s="6">
        <f>IF(CR$3=$BQ$3,$G68+BN68,IF(VLOOKUP($D68,'LGE Retirements'!$A$4:$C$49,3,FALSE)='LGE Meters Schedule'!CR$3,'LGE Meters Schedule'!CQ68+BN68-$F68,SUM(CQ68,BN68)))</f>
        <v>-290769.30419584952</v>
      </c>
      <c r="CS68" s="6">
        <f>IF(CS$3=$BQ$3,$G68+BO68,IF(VLOOKUP($D68,'LGE Retirements'!$A$4:$C$49,3,FALSE)='LGE Meters Schedule'!CS$3,'LGE Meters Schedule'!CR68+BO68-$F68,SUM(CR68,BO68)))</f>
        <v>-290769.30419584952</v>
      </c>
      <c r="CT68" s="6">
        <f>IF(CT$3=$BQ$3,$G68,IF(VLOOKUP($D68,'LGE Retirements'!$A$4:$C$49,3,FALSE)='LGE Meters Schedule'!CT$3,'LGE Meters Schedule'!CS68-$F68,SUM(CS68)))</f>
        <v>-290769.30419584952</v>
      </c>
      <c r="CU68" s="6">
        <f>IF(CU$3=$BQ$3,$G68,IF(VLOOKUP($D68,'LGE Retirements'!$A$4:$C$49,3,FALSE)='LGE Meters Schedule'!CU$3,'LGE Meters Schedule'!CT68-$F68,SUM(CT68)))</f>
        <v>-290769.30419584952</v>
      </c>
      <c r="CV68" s="6">
        <f>IF(CV$3=$BQ$3,$G68,IF(VLOOKUP($D68,'LGE Retirements'!$A$4:$C$49,3,FALSE)='LGE Meters Schedule'!CV$3,'LGE Meters Schedule'!CU68-$F68,SUM(CU68)))</f>
        <v>-290769.30419584952</v>
      </c>
      <c r="CW68" s="6">
        <f>IF(CW$3=$BQ$3,$G68,IF(VLOOKUP($D68,'LGE Retirements'!$A$4:$C$49,3,FALSE)='LGE Meters Schedule'!CW$3,'LGE Meters Schedule'!CV68-$F68,SUM(CV68)))</f>
        <v>-290769.30419584952</v>
      </c>
      <c r="CX68" s="6">
        <f>IF(CX$3=$BQ$3,$G68,IF(VLOOKUP($D68,'LGE Retirements'!$A$4:$C$49,3,FALSE)='LGE Meters Schedule'!CX$3,'LGE Meters Schedule'!CW68-$F68,SUM(CW68)))</f>
        <v>-290769.30419584952</v>
      </c>
      <c r="CY68" s="6">
        <f>IF(CY$3=$BQ$3,$G68,IF(VLOOKUP($D68,'LGE Retirements'!$A$4:$C$49,3,FALSE)='LGE Meters Schedule'!CY$3,'LGE Meters Schedule'!CX68-$F68,SUM(CX68)))</f>
        <v>-290769.30419584952</v>
      </c>
      <c r="CZ68" s="6">
        <f>IF(CZ$3=$BQ$3,$G68,IF(VLOOKUP($D68,'LGE Retirements'!$A$4:$C$49,3,FALSE)='LGE Meters Schedule'!CZ$3,'LGE Meters Schedule'!CY68-$F68,SUM(CY68)))</f>
        <v>-290769.30419584952</v>
      </c>
      <c r="DA68" s="6">
        <f>IF(DA$3=$BQ$3,$G68,IF(VLOOKUP($D68,'LGE Retirements'!$A$4:$C$49,3,FALSE)='LGE Meters Schedule'!DA$3,'LGE Meters Schedule'!CZ68-$F68,SUM(CZ68)))</f>
        <v>-290769.30419584952</v>
      </c>
      <c r="DB68" s="6">
        <f>IF(DB$3=$BQ$3,$G68,IF(VLOOKUP($D68,'LGE Retirements'!$A$4:$C$49,3,FALSE)='LGE Meters Schedule'!DB$3,'LGE Meters Schedule'!DA68-$F68,SUM(DA68)))</f>
        <v>-290769.30419584952</v>
      </c>
      <c r="DC68" s="6">
        <f>IF(DC$3=$BQ$3,$G68,IF(VLOOKUP($D68,'LGE Retirements'!$A$4:$C$49,3,FALSE)='LGE Meters Schedule'!DC$3,'LGE Meters Schedule'!DB68-$F68,SUM(DB68)))</f>
        <v>-290769.30419584952</v>
      </c>
      <c r="DD68" s="6">
        <f>IF(DD$3=$BQ$3,$G68,IF(VLOOKUP($D68,'LGE Retirements'!$A$4:$C$49,3,FALSE)='LGE Meters Schedule'!DD$3,'LGE Meters Schedule'!DC68-$F68,SUM(DC68)))</f>
        <v>-290769.30419584952</v>
      </c>
      <c r="DE68" s="6">
        <f>IF(DE$3=$BQ$3,$G68,IF(VLOOKUP($D68,'LGE Retirements'!$A$4:$C$49,3,FALSE)='LGE Meters Schedule'!DE$3,'LGE Meters Schedule'!DD68-$F68,SUM(DD68)))</f>
        <v>-290769.30419584952</v>
      </c>
      <c r="DG68" s="8">
        <f t="shared" ref="DG68:DG90" si="71">I68-BQ68</f>
        <v>316481.26033352868</v>
      </c>
      <c r="DH68" s="8">
        <f t="shared" ref="DH68:DH90" si="72">J68-BR68</f>
        <v>315308.99995619536</v>
      </c>
      <c r="DI68" s="8">
        <f t="shared" ref="DI68:DI90" si="73">K68-BS68</f>
        <v>314136.73957886203</v>
      </c>
      <c r="DJ68" s="8">
        <f t="shared" ref="DJ68:DJ90" si="74">L68-BT68</f>
        <v>312964.47920152871</v>
      </c>
      <c r="DK68" s="8">
        <f t="shared" ref="DK68:DK90" si="75">M68-BU68</f>
        <v>311792.21882419538</v>
      </c>
      <c r="DL68" s="8">
        <f t="shared" ref="DL68:DL90" si="76">N68-BV68</f>
        <v>310619.95844686206</v>
      </c>
      <c r="DM68" s="8">
        <f t="shared" ref="DM68:DM90" si="77">O68-BW68</f>
        <v>309447.69806952873</v>
      </c>
      <c r="DN68" s="8">
        <f t="shared" ref="DN68:DN90" si="78">P68-BX68</f>
        <v>308275.43769219541</v>
      </c>
      <c r="DO68" s="8">
        <f t="shared" ref="DO68:DO90" si="79">Q68-BY68</f>
        <v>307103.17731486209</v>
      </c>
      <c r="DP68" s="8">
        <f t="shared" ref="DP68:DP90" si="80">R68-BZ68</f>
        <v>305930.91693752876</v>
      </c>
      <c r="DQ68" s="8">
        <f t="shared" ref="DQ68:DQ90" si="81">S68-CA68</f>
        <v>304758.65656019544</v>
      </c>
      <c r="DR68" s="8">
        <f t="shared" ref="DR68:DR90" si="82">T68-CB68</f>
        <v>303639.50837104779</v>
      </c>
      <c r="DS68" s="8">
        <f t="shared" ref="DS68:DS90" si="83">U68-CC68</f>
        <v>302520.36018190009</v>
      </c>
      <c r="DT68" s="8">
        <f t="shared" ref="DT68:DT90" si="84">V68-CD68</f>
        <v>301401.21199275239</v>
      </c>
      <c r="DU68" s="8">
        <f t="shared" ref="DU68:DU90" si="85">W68-CE68</f>
        <v>300282.06380360475</v>
      </c>
      <c r="DV68" s="8">
        <f t="shared" ref="DV68:DV90" si="86">X68-CF68</f>
        <v>299162.9156144571</v>
      </c>
      <c r="DW68" s="8">
        <f t="shared" ref="DW68:DW90" si="87">Y68-CG68</f>
        <v>298043.7674253094</v>
      </c>
      <c r="DX68" s="8">
        <f t="shared" ref="DX68:DX90" si="88">Z68-CH68</f>
        <v>296924.6192361617</v>
      </c>
      <c r="DY68" s="8">
        <f t="shared" ref="DY68:DY90" si="89">AA68-CI68</f>
        <v>295805.47104701406</v>
      </c>
      <c r="DZ68" s="8">
        <f t="shared" ref="DZ68:DZ90" si="90">AB68-CJ68</f>
        <v>294686.32285786641</v>
      </c>
      <c r="EA68" s="8">
        <f t="shared" ref="EA68:EA90" si="91">AC68-CK68</f>
        <v>293567.17466871871</v>
      </c>
      <c r="EB68" s="8">
        <f t="shared" ref="EB68:EB90" si="92">AD68-CL68</f>
        <v>292448.02647957101</v>
      </c>
      <c r="EC68" s="8">
        <f t="shared" ref="EC68:EC90" si="93">AE68-CM68</f>
        <v>291328.87829042337</v>
      </c>
      <c r="ED68" s="8">
        <f t="shared" ref="ED68:ED90" si="94">AF68-CN68</f>
        <v>290769.30419584952</v>
      </c>
      <c r="EE68" s="8">
        <f t="shared" ref="EE68:EE90" si="95">AG68-CO68</f>
        <v>290769.30419584952</v>
      </c>
      <c r="EF68" s="8">
        <f t="shared" ref="EF68:EF90" si="96">AH68-CP68</f>
        <v>290769.30419584952</v>
      </c>
      <c r="EG68" s="8">
        <f t="shared" ref="EG68:EG90" si="97">AI68-CQ68</f>
        <v>290769.30419584952</v>
      </c>
      <c r="EH68" s="8">
        <f t="shared" ref="EH68:EH90" si="98">AJ68-CR68</f>
        <v>290769.30419584952</v>
      </c>
      <c r="EI68" s="8">
        <f t="shared" ref="EI68:EI90" si="99">AK68-CS68</f>
        <v>290769.30419584952</v>
      </c>
      <c r="EJ68" s="8">
        <f t="shared" si="30"/>
        <v>290769.30419584952</v>
      </c>
      <c r="EK68" s="8">
        <f t="shared" si="31"/>
        <v>290769.30419584952</v>
      </c>
      <c r="EL68" s="8">
        <f t="shared" si="32"/>
        <v>290769.30419584952</v>
      </c>
      <c r="EM68" s="8">
        <f t="shared" si="33"/>
        <v>290769.30419584952</v>
      </c>
      <c r="EN68" s="8">
        <f t="shared" si="34"/>
        <v>290769.30419584952</v>
      </c>
      <c r="EO68" s="8">
        <f t="shared" si="35"/>
        <v>290769.30419584952</v>
      </c>
      <c r="EP68" s="8">
        <f t="shared" si="36"/>
        <v>290769.30419584952</v>
      </c>
      <c r="EQ68" s="8">
        <f t="shared" si="37"/>
        <v>290769.30419584952</v>
      </c>
      <c r="ER68" s="8">
        <f t="shared" si="38"/>
        <v>290769.30419584952</v>
      </c>
      <c r="ES68" s="8">
        <f t="shared" si="39"/>
        <v>290769.30419584952</v>
      </c>
      <c r="ET68" s="8">
        <f t="shared" si="40"/>
        <v>290769.30419584952</v>
      </c>
      <c r="EU68" s="8">
        <f t="shared" si="41"/>
        <v>290769.30419584952</v>
      </c>
    </row>
    <row r="69" spans="1:151" x14ac:dyDescent="0.25">
      <c r="A69" s="4" t="s">
        <v>33</v>
      </c>
      <c r="B69" s="4" t="s">
        <v>2</v>
      </c>
      <c r="C69" s="4" t="s">
        <v>5</v>
      </c>
      <c r="D69" s="7">
        <v>2006</v>
      </c>
      <c r="E69" s="24">
        <f>IFERROR(VLOOKUP(D69,'LGE Retirements'!$A$4:$C$49,3,FALSE),"N/A")</f>
        <v>43282</v>
      </c>
      <c r="F69" s="5">
        <v>52567.670000000006</v>
      </c>
      <c r="G69" s="5">
        <v>17905.965100706504</v>
      </c>
      <c r="H69" s="5"/>
      <c r="I69" s="6">
        <f>IF(I$3=$I$3,F69,IF(VLOOKUP($D69,'LGE Retirements'!$A$4:$C$49,3,FALSE)='LGE Meters Schedule'!I$3,'LGE Meters Schedule'!G69-'LGE Meters Schedule'!$F69,G69))</f>
        <v>52567.670000000006</v>
      </c>
      <c r="J69" s="6">
        <f>IF(J$3=$I$3,G69,IF(VLOOKUP($D69,'LGE Retirements'!$A$4:$C$49,3,FALSE)='LGE Meters Schedule'!J$3,'LGE Meters Schedule'!I69-'LGE Meters Schedule'!$F69,I69))</f>
        <v>52567.670000000006</v>
      </c>
      <c r="K69" s="6">
        <f>IF(K$3=$I$3,I69,IF(VLOOKUP($D69,'LGE Retirements'!$A$4:$C$49,3,FALSE)='LGE Meters Schedule'!K$3,'LGE Meters Schedule'!J69-'LGE Meters Schedule'!$F69,J69))</f>
        <v>52567.670000000006</v>
      </c>
      <c r="L69" s="6">
        <f>IF(L$3=$I$3,J69,IF(VLOOKUP($D69,'LGE Retirements'!$A$4:$C$49,3,FALSE)='LGE Meters Schedule'!L$3,'LGE Meters Schedule'!K69-'LGE Meters Schedule'!$F69,K69))</f>
        <v>52567.670000000006</v>
      </c>
      <c r="M69" s="6">
        <f>IF(M$3=$I$3,K69,IF(VLOOKUP($D69,'LGE Retirements'!$A$4:$C$49,3,FALSE)='LGE Meters Schedule'!M$3,'LGE Meters Schedule'!L69-'LGE Meters Schedule'!$F69,L69))</f>
        <v>52567.670000000006</v>
      </c>
      <c r="N69" s="6">
        <f>IF(N$3=$I$3,L69,IF(VLOOKUP($D69,'LGE Retirements'!$A$4:$C$49,3,FALSE)='LGE Meters Schedule'!N$3,'LGE Meters Schedule'!M69-'LGE Meters Schedule'!$F69,M69))</f>
        <v>52567.670000000006</v>
      </c>
      <c r="O69" s="6">
        <f>IF(O$3=$I$3,M69,IF(VLOOKUP($D69,'LGE Retirements'!$A$4:$C$49,3,FALSE)='LGE Meters Schedule'!O$3,'LGE Meters Schedule'!N69-'LGE Meters Schedule'!$F69,N69))</f>
        <v>52567.670000000006</v>
      </c>
      <c r="P69" s="6">
        <f>IF(P$3=$I$3,N69,IF(VLOOKUP($D69,'LGE Retirements'!$A$4:$C$49,3,FALSE)='LGE Meters Schedule'!P$3,'LGE Meters Schedule'!O69-'LGE Meters Schedule'!$F69,O69))</f>
        <v>52567.670000000006</v>
      </c>
      <c r="Q69" s="6">
        <f>IF(Q$3=$I$3,O69,IF(VLOOKUP($D69,'LGE Retirements'!$A$4:$C$49,3,FALSE)='LGE Meters Schedule'!Q$3,'LGE Meters Schedule'!P69-'LGE Meters Schedule'!$F69,P69))</f>
        <v>52567.670000000006</v>
      </c>
      <c r="R69" s="6">
        <f>IF(R$3=$I$3,P69,IF(VLOOKUP($D69,'LGE Retirements'!$A$4:$C$49,3,FALSE)='LGE Meters Schedule'!R$3,'LGE Meters Schedule'!Q69-'LGE Meters Schedule'!$F69,Q69))</f>
        <v>52567.670000000006</v>
      </c>
      <c r="S69" s="6">
        <f>IF(S$3=$I$3,Q69,IF(VLOOKUP($D69,'LGE Retirements'!$A$4:$C$49,3,FALSE)='LGE Meters Schedule'!S$3,'LGE Meters Schedule'!R69-'LGE Meters Schedule'!$F69,R69))</f>
        <v>52567.670000000006</v>
      </c>
      <c r="T69" s="6">
        <f>IF(T$3=$I$3,R69,IF(VLOOKUP($D69,'LGE Retirements'!$A$4:$C$49,3,FALSE)='LGE Meters Schedule'!T$3,'LGE Meters Schedule'!S69-'LGE Meters Schedule'!$F69,S69))</f>
        <v>52567.670000000006</v>
      </c>
      <c r="U69" s="6">
        <f>IF(U$3=$I$3,S69,IF(VLOOKUP($D69,'LGE Retirements'!$A$4:$C$49,3,FALSE)='LGE Meters Schedule'!U$3,'LGE Meters Schedule'!T69-'LGE Meters Schedule'!$F69,T69))</f>
        <v>52567.670000000006</v>
      </c>
      <c r="V69" s="6">
        <f>IF(V$3=$I$3,T69,IF(VLOOKUP($D69,'LGE Retirements'!$A$4:$C$49,3,FALSE)='LGE Meters Schedule'!V$3,'LGE Meters Schedule'!U69-'LGE Meters Schedule'!$F69,U69))</f>
        <v>52567.670000000006</v>
      </c>
      <c r="W69" s="6">
        <f>IF(W$3=$I$3,U69,IF(VLOOKUP($D69,'LGE Retirements'!$A$4:$C$49,3,FALSE)='LGE Meters Schedule'!W$3,'LGE Meters Schedule'!V69-'LGE Meters Schedule'!$F69,V69))</f>
        <v>52567.670000000006</v>
      </c>
      <c r="X69" s="6">
        <f>IF(X$3=$I$3,V69,IF(VLOOKUP($D69,'LGE Retirements'!$A$4:$C$49,3,FALSE)='LGE Meters Schedule'!X$3,'LGE Meters Schedule'!W69-'LGE Meters Schedule'!$F69,W69))</f>
        <v>52567.670000000006</v>
      </c>
      <c r="Y69" s="6">
        <f>IF(Y$3=$I$3,W69,IF(VLOOKUP($D69,'LGE Retirements'!$A$4:$C$49,3,FALSE)='LGE Meters Schedule'!Y$3,'LGE Meters Schedule'!X69-'LGE Meters Schedule'!$F69,X69))</f>
        <v>52567.670000000006</v>
      </c>
      <c r="Z69" s="6">
        <f>IF(Z$3=$I$3,X69,IF(VLOOKUP($D69,'LGE Retirements'!$A$4:$C$49,3,FALSE)='LGE Meters Schedule'!Z$3,'LGE Meters Schedule'!Y69-'LGE Meters Schedule'!$F69,Y69))</f>
        <v>52567.670000000006</v>
      </c>
      <c r="AA69" s="6">
        <f>IF(AA$3=$I$3,Y69,IF(VLOOKUP($D69,'LGE Retirements'!$A$4:$C$49,3,FALSE)='LGE Meters Schedule'!AA$3,'LGE Meters Schedule'!Z69-'LGE Meters Schedule'!$F69,Z69))</f>
        <v>52567.670000000006</v>
      </c>
      <c r="AB69" s="6">
        <f>IF(AB$3=$I$3,Z69,IF(VLOOKUP($D69,'LGE Retirements'!$A$4:$C$49,3,FALSE)='LGE Meters Schedule'!AB$3,'LGE Meters Schedule'!AA69-'LGE Meters Schedule'!$F69,AA69))</f>
        <v>52567.670000000006</v>
      </c>
      <c r="AC69" s="6">
        <f>IF(AC$3=$I$3,AA69,IF(VLOOKUP($D69,'LGE Retirements'!$A$4:$C$49,3,FALSE)='LGE Meters Schedule'!AC$3,'LGE Meters Schedule'!AB69-'LGE Meters Schedule'!$F69,AB69))</f>
        <v>52567.670000000006</v>
      </c>
      <c r="AD69" s="6">
        <f>IF(AD$3=$I$3,AB69,IF(VLOOKUP($D69,'LGE Retirements'!$A$4:$C$49,3,FALSE)='LGE Meters Schedule'!AD$3,'LGE Meters Schedule'!AC69-'LGE Meters Schedule'!$F69,AC69))</f>
        <v>52567.670000000006</v>
      </c>
      <c r="AE69" s="6">
        <f>IF(AE$3=$I$3,AC69,IF(VLOOKUP($D69,'LGE Retirements'!$A$4:$C$49,3,FALSE)='LGE Meters Schedule'!AE$3,'LGE Meters Schedule'!AD69-'LGE Meters Schedule'!$F69,AD69))</f>
        <v>52567.670000000006</v>
      </c>
      <c r="AF69" s="6">
        <f>IF(AF$3=$I$3,AD69,IF(VLOOKUP($D69,'LGE Retirements'!$A$4:$C$49,3,FALSE)='LGE Meters Schedule'!AF$3,'LGE Meters Schedule'!AE69-'LGE Meters Schedule'!$F69,AE69))</f>
        <v>0</v>
      </c>
      <c r="AG69" s="6">
        <f>IF(AG$3=$I$3,AE69,IF(VLOOKUP($D69,'LGE Retirements'!$A$4:$C$49,3,FALSE)='LGE Meters Schedule'!AG$3,'LGE Meters Schedule'!AF69-'LGE Meters Schedule'!$F69,AF69))</f>
        <v>0</v>
      </c>
      <c r="AH69" s="6">
        <f>IF(AH$3=$I$3,AF69,IF(VLOOKUP($D69,'LGE Retirements'!$A$4:$C$49,3,FALSE)='LGE Meters Schedule'!AH$3,'LGE Meters Schedule'!AG69-'LGE Meters Schedule'!$F69,AG69))</f>
        <v>0</v>
      </c>
      <c r="AI69" s="6">
        <f>IF(AI$3=$I$3,AG69,IF(VLOOKUP($D69,'LGE Retirements'!$A$4:$C$49,3,FALSE)='LGE Meters Schedule'!AI$3,'LGE Meters Schedule'!AH69-'LGE Meters Schedule'!$F69,AH69))</f>
        <v>0</v>
      </c>
      <c r="AJ69" s="6">
        <f>IF(AJ$3=$I$3,AH69,IF(VLOOKUP($D69,'LGE Retirements'!$A$4:$C$49,3,FALSE)='LGE Meters Schedule'!AJ$3,'LGE Meters Schedule'!AI69-'LGE Meters Schedule'!$F69,AI69))</f>
        <v>0</v>
      </c>
      <c r="AK69" s="6">
        <f>IF(AK$3=$I$3,AI69,IF(VLOOKUP($D69,'LGE Retirements'!$A$4:$C$49,3,FALSE)='LGE Meters Schedule'!AK$3,'LGE Meters Schedule'!AJ69-'LGE Meters Schedule'!$F69,AJ69))</f>
        <v>0</v>
      </c>
      <c r="AL69" s="6"/>
      <c r="AM69" s="21">
        <f>IF(AM$3&lt;'Depr. Rate'!$B$1,('Depr. Rate'!$B$3*'LGE Meters Schedule'!I69)/12,IF(I69=0,H69/2*'Depr. Rate'!$C$3/12,('Depr. Rate'!$C$3*'LGE Meters Schedule'!I69)/12))</f>
        <v>127.91466366666668</v>
      </c>
      <c r="AN69" s="21">
        <f>IF(AN$3&lt;'Depr. Rate'!$B$1,('Depr. Rate'!$B$3*'LGE Meters Schedule'!J69)/12,IF(J69=0,I69/2*'Depr. Rate'!$C$3/12,('Depr. Rate'!$C$3*'LGE Meters Schedule'!J69)/12))</f>
        <v>127.91466366666668</v>
      </c>
      <c r="AO69" s="21">
        <f>IF(AO$3&lt;'Depr. Rate'!$B$1,('Depr. Rate'!$B$3*'LGE Meters Schedule'!K69)/12,IF(K69=0,J69/2*'Depr. Rate'!$C$3/12,('Depr. Rate'!$C$3*'LGE Meters Schedule'!K69)/12))</f>
        <v>127.91466366666668</v>
      </c>
      <c r="AP69" s="21">
        <f>IF(AP$3&lt;'Depr. Rate'!$B$1,('Depr. Rate'!$B$3*'LGE Meters Schedule'!L69)/12,IF(L69=0,K69/2*'Depr. Rate'!$C$3/12,('Depr. Rate'!$C$3*'LGE Meters Schedule'!L69)/12))</f>
        <v>127.91466366666668</v>
      </c>
      <c r="AQ69" s="21">
        <f>IF(AQ$3&lt;'Depr. Rate'!$B$1,('Depr. Rate'!$B$3*'LGE Meters Schedule'!M69)/12,IF(M69=0,L69/2*'Depr. Rate'!$C$3/12,('Depr. Rate'!$C$3*'LGE Meters Schedule'!M69)/12))</f>
        <v>127.91466366666668</v>
      </c>
      <c r="AR69" s="21">
        <f>IF(AR$3&lt;'Depr. Rate'!$B$1,('Depr. Rate'!$B$3*'LGE Meters Schedule'!N69)/12,IF(N69=0,M69/2*'Depr. Rate'!$C$3/12,('Depr. Rate'!$C$3*'LGE Meters Schedule'!N69)/12))</f>
        <v>127.91466366666668</v>
      </c>
      <c r="AS69" s="21">
        <f>IF(AS$3&lt;'Depr. Rate'!$B$1,('Depr. Rate'!$B$3*'LGE Meters Schedule'!O69)/12,IF(O69=0,N69/2*'Depr. Rate'!$C$3/12,('Depr. Rate'!$C$3*'LGE Meters Schedule'!O69)/12))</f>
        <v>127.91466366666668</v>
      </c>
      <c r="AT69" s="21">
        <f>IF(AT$3&lt;'Depr. Rate'!$B$1,('Depr. Rate'!$B$3*'LGE Meters Schedule'!P69)/12,IF(P69=0,O69/2*'Depr. Rate'!$C$3/12,('Depr. Rate'!$C$3*'LGE Meters Schedule'!P69)/12))</f>
        <v>127.91466366666668</v>
      </c>
      <c r="AU69" s="21">
        <f>IF(AU$3&lt;'Depr. Rate'!$B$1,('Depr. Rate'!$B$3*'LGE Meters Schedule'!Q69)/12,IF(Q69=0,P69/2*'Depr. Rate'!$C$3/12,('Depr. Rate'!$C$3*'LGE Meters Schedule'!Q69)/12))</f>
        <v>127.91466366666668</v>
      </c>
      <c r="AV69" s="21">
        <f>IF(AV$3&lt;'Depr. Rate'!$B$1,('Depr. Rate'!$B$3*'LGE Meters Schedule'!R69)/12,IF(R69=0,Q69/2*'Depr. Rate'!$C$3/12,('Depr. Rate'!$C$3*'LGE Meters Schedule'!R69)/12))</f>
        <v>127.91466366666668</v>
      </c>
      <c r="AW69" s="21">
        <f>IF(AW$3&lt;'Depr. Rate'!$B$1,('Depr. Rate'!$B$3*'LGE Meters Schedule'!S69)/12,IF(S69=0,R69/2*'Depr. Rate'!$C$3/12,('Depr. Rate'!$C$3*'LGE Meters Schedule'!S69)/12))</f>
        <v>127.91466366666668</v>
      </c>
      <c r="AX69" s="21">
        <f>IF(AX$3&lt;'Depr. Rate'!$B$1,('Depr. Rate'!$B$3*'LGE Meters Schedule'!T69)/12,IF(T69=0,S69/2*'Depr. Rate'!$C$3/12,('Depr. Rate'!$C$3*'LGE Meters Schedule'!T69)/12))</f>
        <v>122.11916991823638</v>
      </c>
      <c r="AY69" s="21">
        <f>IF(AY$3&lt;'Depr. Rate'!$B$1,('Depr. Rate'!$B$3*'LGE Meters Schedule'!U69)/12,IF(U69=0,T69/2*'Depr. Rate'!$C$3/12,('Depr. Rate'!$C$3*'LGE Meters Schedule'!U69)/12))</f>
        <v>122.11916991823638</v>
      </c>
      <c r="AZ69" s="21">
        <f>IF(AZ$3&lt;'Depr. Rate'!$B$1,('Depr. Rate'!$B$3*'LGE Meters Schedule'!V69)/12,IF(V69=0,U69/2*'Depr. Rate'!$C$3/12,('Depr. Rate'!$C$3*'LGE Meters Schedule'!V69)/12))</f>
        <v>122.11916991823638</v>
      </c>
      <c r="BA69" s="21">
        <f>IF(BA$3&lt;'Depr. Rate'!$B$1,('Depr. Rate'!$B$3*'LGE Meters Schedule'!W69)/12,IF(W69=0,V69/2*'Depr. Rate'!$C$3/12,('Depr. Rate'!$C$3*'LGE Meters Schedule'!W69)/12))</f>
        <v>122.11916991823638</v>
      </c>
      <c r="BB69" s="21">
        <f>IF(BB$3&lt;'Depr. Rate'!$B$1,('Depr. Rate'!$B$3*'LGE Meters Schedule'!X69)/12,IF(X69=0,W69/2*'Depr. Rate'!$C$3/12,('Depr. Rate'!$C$3*'LGE Meters Schedule'!X69)/12))</f>
        <v>122.11916991823638</v>
      </c>
      <c r="BC69" s="21">
        <f>IF(BC$3&lt;'Depr. Rate'!$B$1,('Depr. Rate'!$B$3*'LGE Meters Schedule'!Y69)/12,IF(Y69=0,X69/2*'Depr. Rate'!$C$3/12,('Depr. Rate'!$C$3*'LGE Meters Schedule'!Y69)/12))</f>
        <v>122.11916991823638</v>
      </c>
      <c r="BD69" s="21">
        <f>IF(BD$3&lt;'Depr. Rate'!$B$1,('Depr. Rate'!$B$3*'LGE Meters Schedule'!Z69)/12,IF(Z69=0,Y69/2*'Depr. Rate'!$C$3/12,('Depr. Rate'!$C$3*'LGE Meters Schedule'!Z69)/12))</f>
        <v>122.11916991823638</v>
      </c>
      <c r="BE69" s="21">
        <f>IF(BE$3&lt;'Depr. Rate'!$B$1,('Depr. Rate'!$B$3*'LGE Meters Schedule'!AA69)/12,IF(AA69=0,Z69/2*'Depr. Rate'!$C$3/12,('Depr. Rate'!$C$3*'LGE Meters Schedule'!AA69)/12))</f>
        <v>122.11916991823638</v>
      </c>
      <c r="BF69" s="21">
        <f>IF(BF$3&lt;'Depr. Rate'!$B$1,('Depr. Rate'!$B$3*'LGE Meters Schedule'!AB69)/12,IF(AB69=0,AA69/2*'Depr. Rate'!$C$3/12,('Depr. Rate'!$C$3*'LGE Meters Schedule'!AB69)/12))</f>
        <v>122.11916991823638</v>
      </c>
      <c r="BG69" s="21">
        <f>IF(BG$3&lt;'Depr. Rate'!$B$1,('Depr. Rate'!$B$3*'LGE Meters Schedule'!AC69)/12,IF(AC69=0,AB69/2*'Depr. Rate'!$C$3/12,('Depr. Rate'!$C$3*'LGE Meters Schedule'!AC69)/12))</f>
        <v>122.11916991823638</v>
      </c>
      <c r="BH69" s="21">
        <f>IF(BH$3&lt;'Depr. Rate'!$B$1,('Depr. Rate'!$B$3*'LGE Meters Schedule'!AD69)/12,IF(AD69=0,AC69/2*'Depr. Rate'!$C$3/12,('Depr. Rate'!$C$3*'LGE Meters Schedule'!AD69)/12))</f>
        <v>122.11916991823638</v>
      </c>
      <c r="BI69" s="21">
        <f>IF(BI$3&lt;'Depr. Rate'!$B$1,('Depr. Rate'!$B$3*'LGE Meters Schedule'!AE69)/12,IF(AE69=0,AD69/2*'Depr. Rate'!$C$3/12,('Depr. Rate'!$C$3*'LGE Meters Schedule'!AE69)/12))</f>
        <v>122.11916991823638</v>
      </c>
      <c r="BJ69" s="21">
        <f>IF(BJ$3&lt;'Depr. Rate'!$B$1,('Depr. Rate'!$B$3*'LGE Meters Schedule'!AF69)/12,IF(AF69=0,AE69/2*'Depr. Rate'!$C$3/12,('Depr. Rate'!$C$3*'LGE Meters Schedule'!AF69)/12))</f>
        <v>61.05958495911819</v>
      </c>
      <c r="BK69" s="21">
        <f>IF(BK$3&lt;'Depr. Rate'!$B$1,('Depr. Rate'!$B$3*'LGE Meters Schedule'!AG69)/12,IF(AG69=0,AF69/2*'Depr. Rate'!$C$3/12,('Depr. Rate'!$C$3*'LGE Meters Schedule'!AG69)/12))</f>
        <v>0</v>
      </c>
      <c r="BL69" s="21">
        <f>IF(BL$3&lt;'Depr. Rate'!$B$1,('Depr. Rate'!$B$3*'LGE Meters Schedule'!AH69)/12,IF(AH69=0,AG69/2*'Depr. Rate'!$C$3/12,('Depr. Rate'!$C$3*'LGE Meters Schedule'!AH69)/12))</f>
        <v>0</v>
      </c>
      <c r="BM69" s="21">
        <f>IF(BM$3&lt;'Depr. Rate'!$B$1,('Depr. Rate'!$B$3*'LGE Meters Schedule'!AI69)/12,IF(AI69=0,AH69/2*'Depr. Rate'!$C$3/12,('Depr. Rate'!$C$3*'LGE Meters Schedule'!AI69)/12))</f>
        <v>0</v>
      </c>
      <c r="BN69" s="21">
        <f>IF(BN$3&lt;'Depr. Rate'!$B$1,('Depr. Rate'!$B$3*'LGE Meters Schedule'!AJ69)/12,IF(AJ69=0,AI69/2*'Depr. Rate'!$C$3/12,('Depr. Rate'!$C$3*'LGE Meters Schedule'!AJ69)/12))</f>
        <v>0</v>
      </c>
      <c r="BO69" s="21">
        <f>IF(BO$3&lt;'Depr. Rate'!$B$1,('Depr. Rate'!$B$3*'LGE Meters Schedule'!AK69)/12,IF(AK69=0,AJ69/2*'Depr. Rate'!$C$3/12,('Depr. Rate'!$C$3*'LGE Meters Schedule'!AK69)/12))</f>
        <v>0</v>
      </c>
      <c r="BQ69" s="6">
        <f>IF(BQ$3=$BQ$3,$G69+AM69,IF(VLOOKUP($D69,'LGE Retirements'!$A$4:$C$49,3,FALSE)='LGE Meters Schedule'!BQ$3,'LGE Meters Schedule'!BP69+AM69-$F69,SUM(BP69,AM69)))</f>
        <v>18033.87976437317</v>
      </c>
      <c r="BR69" s="6">
        <f>IF(BR$3=$BQ$3,$G69+AN69,IF(VLOOKUP($D69,'LGE Retirements'!$A$4:$C$49,3,FALSE)='LGE Meters Schedule'!BR$3,'LGE Meters Schedule'!BQ69+AN69-$F69,SUM(BQ69,AN69)))</f>
        <v>18161.794428039837</v>
      </c>
      <c r="BS69" s="6">
        <f>IF(BS$3=$BQ$3,$G69+AO69,IF(VLOOKUP($D69,'LGE Retirements'!$A$4:$C$49,3,FALSE)='LGE Meters Schedule'!BS$3,'LGE Meters Schedule'!BR69+AO69-$F69,SUM(BR69,AO69)))</f>
        <v>18289.709091706503</v>
      </c>
      <c r="BT69" s="6">
        <f>IF(BT$3=$BQ$3,$G69+AP69,IF(VLOOKUP($D69,'LGE Retirements'!$A$4:$C$49,3,FALSE)='LGE Meters Schedule'!BT$3,'LGE Meters Schedule'!BS69+AP69-$F69,SUM(BS69,AP69)))</f>
        <v>18417.62375537317</v>
      </c>
      <c r="BU69" s="6">
        <f>IF(BU$3=$BQ$3,$G69+AQ69,IF(VLOOKUP($D69,'LGE Retirements'!$A$4:$C$49,3,FALSE)='LGE Meters Schedule'!BU$3,'LGE Meters Schedule'!BT69+AQ69-$F69,SUM(BT69,AQ69)))</f>
        <v>18545.538419039836</v>
      </c>
      <c r="BV69" s="6">
        <f>IF(BV$3=$BQ$3,$G69+AR69,IF(VLOOKUP($D69,'LGE Retirements'!$A$4:$C$49,3,FALSE)='LGE Meters Schedule'!BV$3,'LGE Meters Schedule'!BU69+AR69-$F69,SUM(BU69,AR69)))</f>
        <v>18673.453082706503</v>
      </c>
      <c r="BW69" s="6">
        <f>IF(BW$3=$BQ$3,$G69+AS69,IF(VLOOKUP($D69,'LGE Retirements'!$A$4:$C$49,3,FALSE)='LGE Meters Schedule'!BW$3,'LGE Meters Schedule'!BV69+AS69-$F69,SUM(BV69,AS69)))</f>
        <v>18801.367746373169</v>
      </c>
      <c r="BX69" s="6">
        <f>IF(BX$3=$BQ$3,$G69+AT69,IF(VLOOKUP($D69,'LGE Retirements'!$A$4:$C$49,3,FALSE)='LGE Meters Schedule'!BX$3,'LGE Meters Schedule'!BW69+AT69-$F69,SUM(BW69,AT69)))</f>
        <v>18929.282410039836</v>
      </c>
      <c r="BY69" s="6">
        <f>IF(BY$3=$BQ$3,$G69+AU69,IF(VLOOKUP($D69,'LGE Retirements'!$A$4:$C$49,3,FALSE)='LGE Meters Schedule'!BY$3,'LGE Meters Schedule'!BX69+AU69-$F69,SUM(BX69,AU69)))</f>
        <v>19057.197073706502</v>
      </c>
      <c r="BZ69" s="6">
        <f>IF(BZ$3=$BQ$3,$G69+AV69,IF(VLOOKUP($D69,'LGE Retirements'!$A$4:$C$49,3,FALSE)='LGE Meters Schedule'!BZ$3,'LGE Meters Schedule'!BY69+AV69-$F69,SUM(BY69,AV69)))</f>
        <v>19185.111737373169</v>
      </c>
      <c r="CA69" s="6">
        <f>IF(CA$3=$BQ$3,$G69+AW69,IF(VLOOKUP($D69,'LGE Retirements'!$A$4:$C$49,3,FALSE)='LGE Meters Schedule'!CA$3,'LGE Meters Schedule'!BZ69+AW69-$F69,SUM(BZ69,AW69)))</f>
        <v>19313.026401039835</v>
      </c>
      <c r="CB69" s="6">
        <f>IF(CB$3=$BQ$3,$G69+AX69,IF(VLOOKUP($D69,'LGE Retirements'!$A$4:$C$49,3,FALSE)='LGE Meters Schedule'!CB$3,'LGE Meters Schedule'!CA69+AX69-$F69,SUM(CA69,AX69)))</f>
        <v>19435.145570958073</v>
      </c>
      <c r="CC69" s="6">
        <f>IF(CC$3=$BQ$3,$G69+AY69,IF(VLOOKUP($D69,'LGE Retirements'!$A$4:$C$49,3,FALSE)='LGE Meters Schedule'!CC$3,'LGE Meters Schedule'!CB69+AY69-$F69,SUM(CB69,AY69)))</f>
        <v>19557.264740876311</v>
      </c>
      <c r="CD69" s="6">
        <f>IF(CD$3=$BQ$3,$G69+AZ69,IF(VLOOKUP($D69,'LGE Retirements'!$A$4:$C$49,3,FALSE)='LGE Meters Schedule'!CD$3,'LGE Meters Schedule'!CC69+AZ69-$F69,SUM(CC69,AZ69)))</f>
        <v>19679.38391079455</v>
      </c>
      <c r="CE69" s="6">
        <f>IF(CE$3=$BQ$3,$G69+BA69,IF(VLOOKUP($D69,'LGE Retirements'!$A$4:$C$49,3,FALSE)='LGE Meters Schedule'!CE$3,'LGE Meters Schedule'!CD69+BA69-$F69,SUM(CD69,BA69)))</f>
        <v>19801.503080712788</v>
      </c>
      <c r="CF69" s="6">
        <f>IF(CF$3=$BQ$3,$G69+BB69,IF(VLOOKUP($D69,'LGE Retirements'!$A$4:$C$49,3,FALSE)='LGE Meters Schedule'!CF$3,'LGE Meters Schedule'!CE69+BB69-$F69,SUM(CE69,BB69)))</f>
        <v>19923.622250631026</v>
      </c>
      <c r="CG69" s="6">
        <f>IF(CG$3=$BQ$3,$G69+BC69,IF(VLOOKUP($D69,'LGE Retirements'!$A$4:$C$49,3,FALSE)='LGE Meters Schedule'!CG$3,'LGE Meters Schedule'!CF69+BC69-$F69,SUM(CF69,BC69)))</f>
        <v>20045.741420549264</v>
      </c>
      <c r="CH69" s="6">
        <f>IF(CH$3=$BQ$3,$G69+BD69,IF(VLOOKUP($D69,'LGE Retirements'!$A$4:$C$49,3,FALSE)='LGE Meters Schedule'!CH$3,'LGE Meters Schedule'!CG69+BD69-$F69,SUM(CG69,BD69)))</f>
        <v>20167.860590467502</v>
      </c>
      <c r="CI69" s="6">
        <f>IF(CI$3=$BQ$3,$G69+BE69,IF(VLOOKUP($D69,'LGE Retirements'!$A$4:$C$49,3,FALSE)='LGE Meters Schedule'!CI$3,'LGE Meters Schedule'!CH69+BE69-$F69,SUM(CH69,BE69)))</f>
        <v>20289.979760385741</v>
      </c>
      <c r="CJ69" s="6">
        <f>IF(CJ$3=$BQ$3,$G69+BF69,IF(VLOOKUP($D69,'LGE Retirements'!$A$4:$C$49,3,FALSE)='LGE Meters Schedule'!CJ$3,'LGE Meters Schedule'!CI69+BF69-$F69,SUM(CI69,BF69)))</f>
        <v>20412.098930303979</v>
      </c>
      <c r="CK69" s="6">
        <f>IF(CK$3=$BQ$3,$G69+BG69,IF(VLOOKUP($D69,'LGE Retirements'!$A$4:$C$49,3,FALSE)='LGE Meters Schedule'!CK$3,'LGE Meters Schedule'!CJ69+BG69-$F69,SUM(CJ69,BG69)))</f>
        <v>20534.218100222217</v>
      </c>
      <c r="CL69" s="6">
        <f>IF(CL$3=$BQ$3,$G69+BH69,IF(VLOOKUP($D69,'LGE Retirements'!$A$4:$C$49,3,FALSE)='LGE Meters Schedule'!CL$3,'LGE Meters Schedule'!CK69+BH69-$F69,SUM(CK69,BH69)))</f>
        <v>20656.337270140455</v>
      </c>
      <c r="CM69" s="6">
        <f>IF(CM$3=$BQ$3,$G69+BI69,IF(VLOOKUP($D69,'LGE Retirements'!$A$4:$C$49,3,FALSE)='LGE Meters Schedule'!CM$3,'LGE Meters Schedule'!CL69+BI69-$F69,SUM(CL69,BI69)))</f>
        <v>20778.456440058693</v>
      </c>
      <c r="CN69" s="6">
        <f>IF(CN$3=$BQ$3,$G69+BJ69,IF(VLOOKUP($D69,'LGE Retirements'!$A$4:$C$49,3,FALSE)='LGE Meters Schedule'!CN$3,'LGE Meters Schedule'!CM69+BJ69-$F69,SUM(CM69,BJ69)))</f>
        <v>-31728.153974982193</v>
      </c>
      <c r="CO69" s="6">
        <f>IF(CO$3=$BQ$3,$G69+BK69,IF(VLOOKUP($D69,'LGE Retirements'!$A$4:$C$49,3,FALSE)='LGE Meters Schedule'!CO$3,'LGE Meters Schedule'!CN69+BK69-$F69,SUM(CN69,BK69)))</f>
        <v>-31728.153974982193</v>
      </c>
      <c r="CP69" s="6">
        <f>IF(CP$3=$BQ$3,$G69+BL69,IF(VLOOKUP($D69,'LGE Retirements'!$A$4:$C$49,3,FALSE)='LGE Meters Schedule'!CP$3,'LGE Meters Schedule'!CO69+BL69-$F69,SUM(CO69,BL69)))</f>
        <v>-31728.153974982193</v>
      </c>
      <c r="CQ69" s="6">
        <f>IF(CQ$3=$BQ$3,$G69+BM69,IF(VLOOKUP($D69,'LGE Retirements'!$A$4:$C$49,3,FALSE)='LGE Meters Schedule'!CQ$3,'LGE Meters Schedule'!CP69+BM69-$F69,SUM(CP69,BM69)))</f>
        <v>-31728.153974982193</v>
      </c>
      <c r="CR69" s="6">
        <f>IF(CR$3=$BQ$3,$G69+BN69,IF(VLOOKUP($D69,'LGE Retirements'!$A$4:$C$49,3,FALSE)='LGE Meters Schedule'!CR$3,'LGE Meters Schedule'!CQ69+BN69-$F69,SUM(CQ69,BN69)))</f>
        <v>-31728.153974982193</v>
      </c>
      <c r="CS69" s="6">
        <f>IF(CS$3=$BQ$3,$G69+BO69,IF(VLOOKUP($D69,'LGE Retirements'!$A$4:$C$49,3,FALSE)='LGE Meters Schedule'!CS$3,'LGE Meters Schedule'!CR69+BO69-$F69,SUM(CR69,BO69)))</f>
        <v>-31728.153974982193</v>
      </c>
      <c r="CT69" s="6">
        <f>IF(CT$3=$BQ$3,$G69,IF(VLOOKUP($D69,'LGE Retirements'!$A$4:$C$49,3,FALSE)='LGE Meters Schedule'!CT$3,'LGE Meters Schedule'!CS69-$F69,SUM(CS69)))</f>
        <v>-31728.153974982193</v>
      </c>
      <c r="CU69" s="6">
        <f>IF(CU$3=$BQ$3,$G69,IF(VLOOKUP($D69,'LGE Retirements'!$A$4:$C$49,3,FALSE)='LGE Meters Schedule'!CU$3,'LGE Meters Schedule'!CT69-$F69,SUM(CT69)))</f>
        <v>-31728.153974982193</v>
      </c>
      <c r="CV69" s="6">
        <f>IF(CV$3=$BQ$3,$G69,IF(VLOOKUP($D69,'LGE Retirements'!$A$4:$C$49,3,FALSE)='LGE Meters Schedule'!CV$3,'LGE Meters Schedule'!CU69-$F69,SUM(CU69)))</f>
        <v>-31728.153974982193</v>
      </c>
      <c r="CW69" s="6">
        <f>IF(CW$3=$BQ$3,$G69,IF(VLOOKUP($D69,'LGE Retirements'!$A$4:$C$49,3,FALSE)='LGE Meters Schedule'!CW$3,'LGE Meters Schedule'!CV69-$F69,SUM(CV69)))</f>
        <v>-31728.153974982193</v>
      </c>
      <c r="CX69" s="6">
        <f>IF(CX$3=$BQ$3,$G69,IF(VLOOKUP($D69,'LGE Retirements'!$A$4:$C$49,3,FALSE)='LGE Meters Schedule'!CX$3,'LGE Meters Schedule'!CW69-$F69,SUM(CW69)))</f>
        <v>-31728.153974982193</v>
      </c>
      <c r="CY69" s="6">
        <f>IF(CY$3=$BQ$3,$G69,IF(VLOOKUP($D69,'LGE Retirements'!$A$4:$C$49,3,FALSE)='LGE Meters Schedule'!CY$3,'LGE Meters Schedule'!CX69-$F69,SUM(CX69)))</f>
        <v>-31728.153974982193</v>
      </c>
      <c r="CZ69" s="6">
        <f>IF(CZ$3=$BQ$3,$G69,IF(VLOOKUP($D69,'LGE Retirements'!$A$4:$C$49,3,FALSE)='LGE Meters Schedule'!CZ$3,'LGE Meters Schedule'!CY69-$F69,SUM(CY69)))</f>
        <v>-31728.153974982193</v>
      </c>
      <c r="DA69" s="6">
        <f>IF(DA$3=$BQ$3,$G69,IF(VLOOKUP($D69,'LGE Retirements'!$A$4:$C$49,3,FALSE)='LGE Meters Schedule'!DA$3,'LGE Meters Schedule'!CZ69-$F69,SUM(CZ69)))</f>
        <v>-31728.153974982193</v>
      </c>
      <c r="DB69" s="6">
        <f>IF(DB$3=$BQ$3,$G69,IF(VLOOKUP($D69,'LGE Retirements'!$A$4:$C$49,3,FALSE)='LGE Meters Schedule'!DB$3,'LGE Meters Schedule'!DA69-$F69,SUM(DA69)))</f>
        <v>-31728.153974982193</v>
      </c>
      <c r="DC69" s="6">
        <f>IF(DC$3=$BQ$3,$G69,IF(VLOOKUP($D69,'LGE Retirements'!$A$4:$C$49,3,FALSE)='LGE Meters Schedule'!DC$3,'LGE Meters Schedule'!DB69-$F69,SUM(DB69)))</f>
        <v>-31728.153974982193</v>
      </c>
      <c r="DD69" s="6">
        <f>IF(DD$3=$BQ$3,$G69,IF(VLOOKUP($D69,'LGE Retirements'!$A$4:$C$49,3,FALSE)='LGE Meters Schedule'!DD$3,'LGE Meters Schedule'!DC69-$F69,SUM(DC69)))</f>
        <v>-31728.153974982193</v>
      </c>
      <c r="DE69" s="6">
        <f>IF(DE$3=$BQ$3,$G69,IF(VLOOKUP($D69,'LGE Retirements'!$A$4:$C$49,3,FALSE)='LGE Meters Schedule'!DE$3,'LGE Meters Schedule'!DD69-$F69,SUM(DD69)))</f>
        <v>-31728.153974982193</v>
      </c>
      <c r="DG69" s="8">
        <f t="shared" si="71"/>
        <v>34533.790235626831</v>
      </c>
      <c r="DH69" s="8">
        <f t="shared" si="72"/>
        <v>34405.875571960169</v>
      </c>
      <c r="DI69" s="8">
        <f t="shared" si="73"/>
        <v>34277.960908293506</v>
      </c>
      <c r="DJ69" s="8">
        <f t="shared" si="74"/>
        <v>34150.046244626836</v>
      </c>
      <c r="DK69" s="8">
        <f t="shared" si="75"/>
        <v>34022.131580960166</v>
      </c>
      <c r="DL69" s="8">
        <f t="shared" si="76"/>
        <v>33894.216917293503</v>
      </c>
      <c r="DM69" s="8">
        <f t="shared" si="77"/>
        <v>33766.30225362684</v>
      </c>
      <c r="DN69" s="8">
        <f t="shared" si="78"/>
        <v>33638.38758996017</v>
      </c>
      <c r="DO69" s="8">
        <f t="shared" si="79"/>
        <v>33510.4729262935</v>
      </c>
      <c r="DP69" s="8">
        <f t="shared" si="80"/>
        <v>33382.558262626837</v>
      </c>
      <c r="DQ69" s="8">
        <f t="shared" si="81"/>
        <v>33254.643598960174</v>
      </c>
      <c r="DR69" s="8">
        <f t="shared" si="82"/>
        <v>33132.524429041936</v>
      </c>
      <c r="DS69" s="8">
        <f t="shared" si="83"/>
        <v>33010.405259123698</v>
      </c>
      <c r="DT69" s="8">
        <f t="shared" si="84"/>
        <v>32888.28608920546</v>
      </c>
      <c r="DU69" s="8">
        <f t="shared" si="85"/>
        <v>32766.166919287218</v>
      </c>
      <c r="DV69" s="8">
        <f t="shared" si="86"/>
        <v>32644.04774936898</v>
      </c>
      <c r="DW69" s="8">
        <f t="shared" si="87"/>
        <v>32521.928579450741</v>
      </c>
      <c r="DX69" s="8">
        <f t="shared" si="88"/>
        <v>32399.809409532503</v>
      </c>
      <c r="DY69" s="8">
        <f t="shared" si="89"/>
        <v>32277.690239614265</v>
      </c>
      <c r="DZ69" s="8">
        <f t="shared" si="90"/>
        <v>32155.571069696027</v>
      </c>
      <c r="EA69" s="8">
        <f t="shared" si="91"/>
        <v>32033.451899777789</v>
      </c>
      <c r="EB69" s="8">
        <f t="shared" si="92"/>
        <v>31911.33272985955</v>
      </c>
      <c r="EC69" s="8">
        <f t="shared" si="93"/>
        <v>31789.213559941312</v>
      </c>
      <c r="ED69" s="8">
        <f t="shared" si="94"/>
        <v>31728.153974982193</v>
      </c>
      <c r="EE69" s="8">
        <f t="shared" si="95"/>
        <v>31728.153974982193</v>
      </c>
      <c r="EF69" s="8">
        <f t="shared" si="96"/>
        <v>31728.153974982193</v>
      </c>
      <c r="EG69" s="8">
        <f t="shared" si="97"/>
        <v>31728.153974982193</v>
      </c>
      <c r="EH69" s="8">
        <f t="shared" si="98"/>
        <v>31728.153974982193</v>
      </c>
      <c r="EI69" s="8">
        <f t="shared" si="99"/>
        <v>31728.153974982193</v>
      </c>
      <c r="EJ69" s="8">
        <f t="shared" ref="EJ69:EJ90" si="100">-CT69</f>
        <v>31728.153974982193</v>
      </c>
      <c r="EK69" s="8">
        <f t="shared" ref="EK69:EK90" si="101">-CU69</f>
        <v>31728.153974982193</v>
      </c>
      <c r="EL69" s="8">
        <f t="shared" ref="EL69:EL90" si="102">-CV69</f>
        <v>31728.153974982193</v>
      </c>
      <c r="EM69" s="8">
        <f t="shared" ref="EM69:EM90" si="103">-CW69</f>
        <v>31728.153974982193</v>
      </c>
      <c r="EN69" s="8">
        <f t="shared" ref="EN69:EN90" si="104">-CX69</f>
        <v>31728.153974982193</v>
      </c>
      <c r="EO69" s="8">
        <f t="shared" ref="EO69:EO90" si="105">-CY69</f>
        <v>31728.153974982193</v>
      </c>
      <c r="EP69" s="8">
        <f t="shared" ref="EP69:EP90" si="106">-CZ69</f>
        <v>31728.153974982193</v>
      </c>
      <c r="EQ69" s="8">
        <f t="shared" ref="EQ69:EQ90" si="107">-DA69</f>
        <v>31728.153974982193</v>
      </c>
      <c r="ER69" s="8">
        <f t="shared" ref="ER69:ER90" si="108">-DB69</f>
        <v>31728.153974982193</v>
      </c>
      <c r="ES69" s="8">
        <f t="shared" ref="ES69:ES90" si="109">-DC69</f>
        <v>31728.153974982193</v>
      </c>
      <c r="ET69" s="8">
        <f t="shared" ref="ET69:ET90" si="110">-DD69</f>
        <v>31728.153974982193</v>
      </c>
      <c r="EU69" s="8">
        <f t="shared" ref="EU69:EU90" si="111">-DE69</f>
        <v>31728.153974982193</v>
      </c>
    </row>
    <row r="70" spans="1:151" x14ac:dyDescent="0.25">
      <c r="A70" s="4" t="s">
        <v>33</v>
      </c>
      <c r="B70" s="4" t="s">
        <v>2</v>
      </c>
      <c r="C70" s="4" t="s">
        <v>3</v>
      </c>
      <c r="D70" s="7">
        <v>2007</v>
      </c>
      <c r="E70" s="24">
        <f>IFERROR(VLOOKUP(D70,'LGE Retirements'!$A$4:$C$49,3,FALSE),"N/A")</f>
        <v>43313</v>
      </c>
      <c r="F70" s="5">
        <v>126608.47</v>
      </c>
      <c r="G70" s="5">
        <v>38824.581015767792</v>
      </c>
      <c r="H70" s="5"/>
      <c r="I70" s="6">
        <f>IF(I$3=$I$3,F70,IF(VLOOKUP($D70,'LGE Retirements'!$A$4:$C$49,3,FALSE)='LGE Meters Schedule'!I$3,'LGE Meters Schedule'!G70-'LGE Meters Schedule'!$F70,G70))</f>
        <v>126608.47</v>
      </c>
      <c r="J70" s="6">
        <f>IF(J$3=$I$3,G70,IF(VLOOKUP($D70,'LGE Retirements'!$A$4:$C$49,3,FALSE)='LGE Meters Schedule'!J$3,'LGE Meters Schedule'!I70-'LGE Meters Schedule'!$F70,I70))</f>
        <v>126608.47</v>
      </c>
      <c r="K70" s="6">
        <f>IF(K$3=$I$3,I70,IF(VLOOKUP($D70,'LGE Retirements'!$A$4:$C$49,3,FALSE)='LGE Meters Schedule'!K$3,'LGE Meters Schedule'!J70-'LGE Meters Schedule'!$F70,J70))</f>
        <v>126608.47</v>
      </c>
      <c r="L70" s="6">
        <f>IF(L$3=$I$3,J70,IF(VLOOKUP($D70,'LGE Retirements'!$A$4:$C$49,3,FALSE)='LGE Meters Schedule'!L$3,'LGE Meters Schedule'!K70-'LGE Meters Schedule'!$F70,K70))</f>
        <v>126608.47</v>
      </c>
      <c r="M70" s="6">
        <f>IF(M$3=$I$3,K70,IF(VLOOKUP($D70,'LGE Retirements'!$A$4:$C$49,3,FALSE)='LGE Meters Schedule'!M$3,'LGE Meters Schedule'!L70-'LGE Meters Schedule'!$F70,L70))</f>
        <v>126608.47</v>
      </c>
      <c r="N70" s="6">
        <f>IF(N$3=$I$3,L70,IF(VLOOKUP($D70,'LGE Retirements'!$A$4:$C$49,3,FALSE)='LGE Meters Schedule'!N$3,'LGE Meters Schedule'!M70-'LGE Meters Schedule'!$F70,M70))</f>
        <v>126608.47</v>
      </c>
      <c r="O70" s="6">
        <f>IF(O$3=$I$3,M70,IF(VLOOKUP($D70,'LGE Retirements'!$A$4:$C$49,3,FALSE)='LGE Meters Schedule'!O$3,'LGE Meters Schedule'!N70-'LGE Meters Schedule'!$F70,N70))</f>
        <v>126608.47</v>
      </c>
      <c r="P70" s="6">
        <f>IF(P$3=$I$3,N70,IF(VLOOKUP($D70,'LGE Retirements'!$A$4:$C$49,3,FALSE)='LGE Meters Schedule'!P$3,'LGE Meters Schedule'!O70-'LGE Meters Schedule'!$F70,O70))</f>
        <v>126608.47</v>
      </c>
      <c r="Q70" s="6">
        <f>IF(Q$3=$I$3,O70,IF(VLOOKUP($D70,'LGE Retirements'!$A$4:$C$49,3,FALSE)='LGE Meters Schedule'!Q$3,'LGE Meters Schedule'!P70-'LGE Meters Schedule'!$F70,P70))</f>
        <v>126608.47</v>
      </c>
      <c r="R70" s="6">
        <f>IF(R$3=$I$3,P70,IF(VLOOKUP($D70,'LGE Retirements'!$A$4:$C$49,3,FALSE)='LGE Meters Schedule'!R$3,'LGE Meters Schedule'!Q70-'LGE Meters Schedule'!$F70,Q70))</f>
        <v>126608.47</v>
      </c>
      <c r="S70" s="6">
        <f>IF(S$3=$I$3,Q70,IF(VLOOKUP($D70,'LGE Retirements'!$A$4:$C$49,3,FALSE)='LGE Meters Schedule'!S$3,'LGE Meters Schedule'!R70-'LGE Meters Schedule'!$F70,R70))</f>
        <v>126608.47</v>
      </c>
      <c r="T70" s="6">
        <f>IF(T$3=$I$3,R70,IF(VLOOKUP($D70,'LGE Retirements'!$A$4:$C$49,3,FALSE)='LGE Meters Schedule'!T$3,'LGE Meters Schedule'!S70-'LGE Meters Schedule'!$F70,S70))</f>
        <v>126608.47</v>
      </c>
      <c r="U70" s="6">
        <f>IF(U$3=$I$3,S70,IF(VLOOKUP($D70,'LGE Retirements'!$A$4:$C$49,3,FALSE)='LGE Meters Schedule'!U$3,'LGE Meters Schedule'!T70-'LGE Meters Schedule'!$F70,T70))</f>
        <v>126608.47</v>
      </c>
      <c r="V70" s="6">
        <f>IF(V$3=$I$3,T70,IF(VLOOKUP($D70,'LGE Retirements'!$A$4:$C$49,3,FALSE)='LGE Meters Schedule'!V$3,'LGE Meters Schedule'!U70-'LGE Meters Schedule'!$F70,U70))</f>
        <v>126608.47</v>
      </c>
      <c r="W70" s="6">
        <f>IF(W$3=$I$3,U70,IF(VLOOKUP($D70,'LGE Retirements'!$A$4:$C$49,3,FALSE)='LGE Meters Schedule'!W$3,'LGE Meters Schedule'!V70-'LGE Meters Schedule'!$F70,V70))</f>
        <v>126608.47</v>
      </c>
      <c r="X70" s="6">
        <f>IF(X$3=$I$3,V70,IF(VLOOKUP($D70,'LGE Retirements'!$A$4:$C$49,3,FALSE)='LGE Meters Schedule'!X$3,'LGE Meters Schedule'!W70-'LGE Meters Schedule'!$F70,W70))</f>
        <v>126608.47</v>
      </c>
      <c r="Y70" s="6">
        <f>IF(Y$3=$I$3,W70,IF(VLOOKUP($D70,'LGE Retirements'!$A$4:$C$49,3,FALSE)='LGE Meters Schedule'!Y$3,'LGE Meters Schedule'!X70-'LGE Meters Schedule'!$F70,X70))</f>
        <v>126608.47</v>
      </c>
      <c r="Z70" s="6">
        <f>IF(Z$3=$I$3,X70,IF(VLOOKUP($D70,'LGE Retirements'!$A$4:$C$49,3,FALSE)='LGE Meters Schedule'!Z$3,'LGE Meters Schedule'!Y70-'LGE Meters Schedule'!$F70,Y70))</f>
        <v>126608.47</v>
      </c>
      <c r="AA70" s="6">
        <f>IF(AA$3=$I$3,Y70,IF(VLOOKUP($D70,'LGE Retirements'!$A$4:$C$49,3,FALSE)='LGE Meters Schedule'!AA$3,'LGE Meters Schedule'!Z70-'LGE Meters Schedule'!$F70,Z70))</f>
        <v>126608.47</v>
      </c>
      <c r="AB70" s="6">
        <f>IF(AB$3=$I$3,Z70,IF(VLOOKUP($D70,'LGE Retirements'!$A$4:$C$49,3,FALSE)='LGE Meters Schedule'!AB$3,'LGE Meters Schedule'!AA70-'LGE Meters Schedule'!$F70,AA70))</f>
        <v>126608.47</v>
      </c>
      <c r="AC70" s="6">
        <f>IF(AC$3=$I$3,AA70,IF(VLOOKUP($D70,'LGE Retirements'!$A$4:$C$49,3,FALSE)='LGE Meters Schedule'!AC$3,'LGE Meters Schedule'!AB70-'LGE Meters Schedule'!$F70,AB70))</f>
        <v>126608.47</v>
      </c>
      <c r="AD70" s="6">
        <f>IF(AD$3=$I$3,AB70,IF(VLOOKUP($D70,'LGE Retirements'!$A$4:$C$49,3,FALSE)='LGE Meters Schedule'!AD$3,'LGE Meters Schedule'!AC70-'LGE Meters Schedule'!$F70,AC70))</f>
        <v>126608.47</v>
      </c>
      <c r="AE70" s="6">
        <f>IF(AE$3=$I$3,AC70,IF(VLOOKUP($D70,'LGE Retirements'!$A$4:$C$49,3,FALSE)='LGE Meters Schedule'!AE$3,'LGE Meters Schedule'!AD70-'LGE Meters Schedule'!$F70,AD70))</f>
        <v>126608.47</v>
      </c>
      <c r="AF70" s="6">
        <f>IF(AF$3=$I$3,AD70,IF(VLOOKUP($D70,'LGE Retirements'!$A$4:$C$49,3,FALSE)='LGE Meters Schedule'!AF$3,'LGE Meters Schedule'!AE70-'LGE Meters Schedule'!$F70,AE70))</f>
        <v>126608.47</v>
      </c>
      <c r="AG70" s="6">
        <f>IF(AG$3=$I$3,AE70,IF(VLOOKUP($D70,'LGE Retirements'!$A$4:$C$49,3,FALSE)='LGE Meters Schedule'!AG$3,'LGE Meters Schedule'!AF70-'LGE Meters Schedule'!$F70,AF70))</f>
        <v>0</v>
      </c>
      <c r="AH70" s="6">
        <f>IF(AH$3=$I$3,AF70,IF(VLOOKUP($D70,'LGE Retirements'!$A$4:$C$49,3,FALSE)='LGE Meters Schedule'!AH$3,'LGE Meters Schedule'!AG70-'LGE Meters Schedule'!$F70,AG70))</f>
        <v>0</v>
      </c>
      <c r="AI70" s="6">
        <f>IF(AI$3=$I$3,AG70,IF(VLOOKUP($D70,'LGE Retirements'!$A$4:$C$49,3,FALSE)='LGE Meters Schedule'!AI$3,'LGE Meters Schedule'!AH70-'LGE Meters Schedule'!$F70,AH70))</f>
        <v>0</v>
      </c>
      <c r="AJ70" s="6">
        <f>IF(AJ$3=$I$3,AH70,IF(VLOOKUP($D70,'LGE Retirements'!$A$4:$C$49,3,FALSE)='LGE Meters Schedule'!AJ$3,'LGE Meters Schedule'!AI70-'LGE Meters Schedule'!$F70,AI70))</f>
        <v>0</v>
      </c>
      <c r="AK70" s="6">
        <f>IF(AK$3=$I$3,AI70,IF(VLOOKUP($D70,'LGE Retirements'!$A$4:$C$49,3,FALSE)='LGE Meters Schedule'!AK$3,'LGE Meters Schedule'!AJ70-'LGE Meters Schedule'!$F70,AJ70))</f>
        <v>0</v>
      </c>
      <c r="AL70" s="6"/>
      <c r="AM70" s="21">
        <f>IF(AM$3&lt;'Depr. Rate'!$B$1,('Depr. Rate'!$B$3*'LGE Meters Schedule'!I70)/12,IF(I70=0,H70/2*'Depr. Rate'!$C$3/12,('Depr. Rate'!$C$3*'LGE Meters Schedule'!I70)/12))</f>
        <v>308.08061033333337</v>
      </c>
      <c r="AN70" s="21">
        <f>IF(AN$3&lt;'Depr. Rate'!$B$1,('Depr. Rate'!$B$3*'LGE Meters Schedule'!J70)/12,IF(J70=0,I70/2*'Depr. Rate'!$C$3/12,('Depr. Rate'!$C$3*'LGE Meters Schedule'!J70)/12))</f>
        <v>308.08061033333337</v>
      </c>
      <c r="AO70" s="21">
        <f>IF(AO$3&lt;'Depr. Rate'!$B$1,('Depr. Rate'!$B$3*'LGE Meters Schedule'!K70)/12,IF(K70=0,J70/2*'Depr. Rate'!$C$3/12,('Depr. Rate'!$C$3*'LGE Meters Schedule'!K70)/12))</f>
        <v>308.08061033333337</v>
      </c>
      <c r="AP70" s="21">
        <f>IF(AP$3&lt;'Depr. Rate'!$B$1,('Depr. Rate'!$B$3*'LGE Meters Schedule'!L70)/12,IF(L70=0,K70/2*'Depr. Rate'!$C$3/12,('Depr. Rate'!$C$3*'LGE Meters Schedule'!L70)/12))</f>
        <v>308.08061033333337</v>
      </c>
      <c r="AQ70" s="21">
        <f>IF(AQ$3&lt;'Depr. Rate'!$B$1,('Depr. Rate'!$B$3*'LGE Meters Schedule'!M70)/12,IF(M70=0,L70/2*'Depr. Rate'!$C$3/12,('Depr. Rate'!$C$3*'LGE Meters Schedule'!M70)/12))</f>
        <v>308.08061033333337</v>
      </c>
      <c r="AR70" s="21">
        <f>IF(AR$3&lt;'Depr. Rate'!$B$1,('Depr. Rate'!$B$3*'LGE Meters Schedule'!N70)/12,IF(N70=0,M70/2*'Depr. Rate'!$C$3/12,('Depr. Rate'!$C$3*'LGE Meters Schedule'!N70)/12))</f>
        <v>308.08061033333337</v>
      </c>
      <c r="AS70" s="21">
        <f>IF(AS$3&lt;'Depr. Rate'!$B$1,('Depr. Rate'!$B$3*'LGE Meters Schedule'!O70)/12,IF(O70=0,N70/2*'Depr. Rate'!$C$3/12,('Depr. Rate'!$C$3*'LGE Meters Schedule'!O70)/12))</f>
        <v>308.08061033333337</v>
      </c>
      <c r="AT70" s="21">
        <f>IF(AT$3&lt;'Depr. Rate'!$B$1,('Depr. Rate'!$B$3*'LGE Meters Schedule'!P70)/12,IF(P70=0,O70/2*'Depr. Rate'!$C$3/12,('Depr. Rate'!$C$3*'LGE Meters Schedule'!P70)/12))</f>
        <v>308.08061033333337</v>
      </c>
      <c r="AU70" s="21">
        <f>IF(AU$3&lt;'Depr. Rate'!$B$1,('Depr. Rate'!$B$3*'LGE Meters Schedule'!Q70)/12,IF(Q70=0,P70/2*'Depr. Rate'!$C$3/12,('Depr. Rate'!$C$3*'LGE Meters Schedule'!Q70)/12))</f>
        <v>308.08061033333337</v>
      </c>
      <c r="AV70" s="21">
        <f>IF(AV$3&lt;'Depr. Rate'!$B$1,('Depr. Rate'!$B$3*'LGE Meters Schedule'!R70)/12,IF(R70=0,Q70/2*'Depr. Rate'!$C$3/12,('Depr. Rate'!$C$3*'LGE Meters Schedule'!R70)/12))</f>
        <v>308.08061033333337</v>
      </c>
      <c r="AW70" s="21">
        <f>IF(AW$3&lt;'Depr. Rate'!$B$1,('Depr. Rate'!$B$3*'LGE Meters Schedule'!S70)/12,IF(S70=0,R70/2*'Depr. Rate'!$C$3/12,('Depr. Rate'!$C$3*'LGE Meters Schedule'!S70)/12))</f>
        <v>308.08061033333337</v>
      </c>
      <c r="AX70" s="21">
        <f>IF(AX$3&lt;'Depr. Rate'!$B$1,('Depr. Rate'!$B$3*'LGE Meters Schedule'!T70)/12,IF(T70=0,S70/2*'Depr. Rate'!$C$3/12,('Depr. Rate'!$C$3*'LGE Meters Schedule'!T70)/12))</f>
        <v>294.12224778115393</v>
      </c>
      <c r="AY70" s="21">
        <f>IF(AY$3&lt;'Depr. Rate'!$B$1,('Depr. Rate'!$B$3*'LGE Meters Schedule'!U70)/12,IF(U70=0,T70/2*'Depr. Rate'!$C$3/12,('Depr. Rate'!$C$3*'LGE Meters Schedule'!U70)/12))</f>
        <v>294.12224778115393</v>
      </c>
      <c r="AZ70" s="21">
        <f>IF(AZ$3&lt;'Depr. Rate'!$B$1,('Depr. Rate'!$B$3*'LGE Meters Schedule'!V70)/12,IF(V70=0,U70/2*'Depr. Rate'!$C$3/12,('Depr. Rate'!$C$3*'LGE Meters Schedule'!V70)/12))</f>
        <v>294.12224778115393</v>
      </c>
      <c r="BA70" s="21">
        <f>IF(BA$3&lt;'Depr. Rate'!$B$1,('Depr. Rate'!$B$3*'LGE Meters Schedule'!W70)/12,IF(W70=0,V70/2*'Depr. Rate'!$C$3/12,('Depr. Rate'!$C$3*'LGE Meters Schedule'!W70)/12))</f>
        <v>294.12224778115393</v>
      </c>
      <c r="BB70" s="21">
        <f>IF(BB$3&lt;'Depr. Rate'!$B$1,('Depr. Rate'!$B$3*'LGE Meters Schedule'!X70)/12,IF(X70=0,W70/2*'Depr. Rate'!$C$3/12,('Depr. Rate'!$C$3*'LGE Meters Schedule'!X70)/12))</f>
        <v>294.12224778115393</v>
      </c>
      <c r="BC70" s="21">
        <f>IF(BC$3&lt;'Depr. Rate'!$B$1,('Depr. Rate'!$B$3*'LGE Meters Schedule'!Y70)/12,IF(Y70=0,X70/2*'Depr. Rate'!$C$3/12,('Depr. Rate'!$C$3*'LGE Meters Schedule'!Y70)/12))</f>
        <v>294.12224778115393</v>
      </c>
      <c r="BD70" s="21">
        <f>IF(BD$3&lt;'Depr. Rate'!$B$1,('Depr. Rate'!$B$3*'LGE Meters Schedule'!Z70)/12,IF(Z70=0,Y70/2*'Depr. Rate'!$C$3/12,('Depr. Rate'!$C$3*'LGE Meters Schedule'!Z70)/12))</f>
        <v>294.12224778115393</v>
      </c>
      <c r="BE70" s="21">
        <f>IF(BE$3&lt;'Depr. Rate'!$B$1,('Depr. Rate'!$B$3*'LGE Meters Schedule'!AA70)/12,IF(AA70=0,Z70/2*'Depr. Rate'!$C$3/12,('Depr. Rate'!$C$3*'LGE Meters Schedule'!AA70)/12))</f>
        <v>294.12224778115393</v>
      </c>
      <c r="BF70" s="21">
        <f>IF(BF$3&lt;'Depr. Rate'!$B$1,('Depr. Rate'!$B$3*'LGE Meters Schedule'!AB70)/12,IF(AB70=0,AA70/2*'Depr. Rate'!$C$3/12,('Depr. Rate'!$C$3*'LGE Meters Schedule'!AB70)/12))</f>
        <v>294.12224778115393</v>
      </c>
      <c r="BG70" s="21">
        <f>IF(BG$3&lt;'Depr. Rate'!$B$1,('Depr. Rate'!$B$3*'LGE Meters Schedule'!AC70)/12,IF(AC70=0,AB70/2*'Depr. Rate'!$C$3/12,('Depr. Rate'!$C$3*'LGE Meters Schedule'!AC70)/12))</f>
        <v>294.12224778115393</v>
      </c>
      <c r="BH70" s="21">
        <f>IF(BH$3&lt;'Depr. Rate'!$B$1,('Depr. Rate'!$B$3*'LGE Meters Schedule'!AD70)/12,IF(AD70=0,AC70/2*'Depr. Rate'!$C$3/12,('Depr. Rate'!$C$3*'LGE Meters Schedule'!AD70)/12))</f>
        <v>294.12224778115393</v>
      </c>
      <c r="BI70" s="21">
        <f>IF(BI$3&lt;'Depr. Rate'!$B$1,('Depr. Rate'!$B$3*'LGE Meters Schedule'!AE70)/12,IF(AE70=0,AD70/2*'Depr. Rate'!$C$3/12,('Depr. Rate'!$C$3*'LGE Meters Schedule'!AE70)/12))</f>
        <v>294.12224778115393</v>
      </c>
      <c r="BJ70" s="21">
        <f>IF(BJ$3&lt;'Depr. Rate'!$B$1,('Depr. Rate'!$B$3*'LGE Meters Schedule'!AF70)/12,IF(AF70=0,AE70/2*'Depr. Rate'!$C$3/12,('Depr. Rate'!$C$3*'LGE Meters Schedule'!AF70)/12))</f>
        <v>294.12224778115393</v>
      </c>
      <c r="BK70" s="21">
        <f>IF(BK$3&lt;'Depr. Rate'!$B$1,('Depr. Rate'!$B$3*'LGE Meters Schedule'!AG70)/12,IF(AG70=0,AF70/2*'Depr. Rate'!$C$3/12,('Depr. Rate'!$C$3*'LGE Meters Schedule'!AG70)/12))</f>
        <v>147.06112389057697</v>
      </c>
      <c r="BL70" s="21">
        <f>IF(BL$3&lt;'Depr. Rate'!$B$1,('Depr. Rate'!$B$3*'LGE Meters Schedule'!AH70)/12,IF(AH70=0,AG70/2*'Depr. Rate'!$C$3/12,('Depr. Rate'!$C$3*'LGE Meters Schedule'!AH70)/12))</f>
        <v>0</v>
      </c>
      <c r="BM70" s="21">
        <f>IF(BM$3&lt;'Depr. Rate'!$B$1,('Depr. Rate'!$B$3*'LGE Meters Schedule'!AI70)/12,IF(AI70=0,AH70/2*'Depr. Rate'!$C$3/12,('Depr. Rate'!$C$3*'LGE Meters Schedule'!AI70)/12))</f>
        <v>0</v>
      </c>
      <c r="BN70" s="21">
        <f>IF(BN$3&lt;'Depr. Rate'!$B$1,('Depr. Rate'!$B$3*'LGE Meters Schedule'!AJ70)/12,IF(AJ70=0,AI70/2*'Depr. Rate'!$C$3/12,('Depr. Rate'!$C$3*'LGE Meters Schedule'!AJ70)/12))</f>
        <v>0</v>
      </c>
      <c r="BO70" s="21">
        <f>IF(BO$3&lt;'Depr. Rate'!$B$1,('Depr. Rate'!$B$3*'LGE Meters Schedule'!AK70)/12,IF(AK70=0,AJ70/2*'Depr. Rate'!$C$3/12,('Depr. Rate'!$C$3*'LGE Meters Schedule'!AK70)/12))</f>
        <v>0</v>
      </c>
      <c r="BQ70" s="6">
        <f>IF(BQ$3=$BQ$3,$G70+AM70,IF(VLOOKUP($D70,'LGE Retirements'!$A$4:$C$49,3,FALSE)='LGE Meters Schedule'!BQ$3,'LGE Meters Schedule'!BP70+AM70-$F70,SUM(BP70,AM70)))</f>
        <v>39132.661626101122</v>
      </c>
      <c r="BR70" s="6">
        <f>IF(BR$3=$BQ$3,$G70+AN70,IF(VLOOKUP($D70,'LGE Retirements'!$A$4:$C$49,3,FALSE)='LGE Meters Schedule'!BR$3,'LGE Meters Schedule'!BQ70+AN70-$F70,SUM(BQ70,AN70)))</f>
        <v>39440.742236434453</v>
      </c>
      <c r="BS70" s="6">
        <f>IF(BS$3=$BQ$3,$G70+AO70,IF(VLOOKUP($D70,'LGE Retirements'!$A$4:$C$49,3,FALSE)='LGE Meters Schedule'!BS$3,'LGE Meters Schedule'!BR70+AO70-$F70,SUM(BR70,AO70)))</f>
        <v>39748.822846767784</v>
      </c>
      <c r="BT70" s="6">
        <f>IF(BT$3=$BQ$3,$G70+AP70,IF(VLOOKUP($D70,'LGE Retirements'!$A$4:$C$49,3,FALSE)='LGE Meters Schedule'!BT$3,'LGE Meters Schedule'!BS70+AP70-$F70,SUM(BS70,AP70)))</f>
        <v>40056.903457101114</v>
      </c>
      <c r="BU70" s="6">
        <f>IF(BU$3=$BQ$3,$G70+AQ70,IF(VLOOKUP($D70,'LGE Retirements'!$A$4:$C$49,3,FALSE)='LGE Meters Schedule'!BU$3,'LGE Meters Schedule'!BT70+AQ70-$F70,SUM(BT70,AQ70)))</f>
        <v>40364.984067434445</v>
      </c>
      <c r="BV70" s="6">
        <f>IF(BV$3=$BQ$3,$G70+AR70,IF(VLOOKUP($D70,'LGE Retirements'!$A$4:$C$49,3,FALSE)='LGE Meters Schedule'!BV$3,'LGE Meters Schedule'!BU70+AR70-$F70,SUM(BU70,AR70)))</f>
        <v>40673.064677767776</v>
      </c>
      <c r="BW70" s="6">
        <f>IF(BW$3=$BQ$3,$G70+AS70,IF(VLOOKUP($D70,'LGE Retirements'!$A$4:$C$49,3,FALSE)='LGE Meters Schedule'!BW$3,'LGE Meters Schedule'!BV70+AS70-$F70,SUM(BV70,AS70)))</f>
        <v>40981.145288101106</v>
      </c>
      <c r="BX70" s="6">
        <f>IF(BX$3=$BQ$3,$G70+AT70,IF(VLOOKUP($D70,'LGE Retirements'!$A$4:$C$49,3,FALSE)='LGE Meters Schedule'!BX$3,'LGE Meters Schedule'!BW70+AT70-$F70,SUM(BW70,AT70)))</f>
        <v>41289.225898434437</v>
      </c>
      <c r="BY70" s="6">
        <f>IF(BY$3=$BQ$3,$G70+AU70,IF(VLOOKUP($D70,'LGE Retirements'!$A$4:$C$49,3,FALSE)='LGE Meters Schedule'!BY$3,'LGE Meters Schedule'!BX70+AU70-$F70,SUM(BX70,AU70)))</f>
        <v>41597.306508767768</v>
      </c>
      <c r="BZ70" s="6">
        <f>IF(BZ$3=$BQ$3,$G70+AV70,IF(VLOOKUP($D70,'LGE Retirements'!$A$4:$C$49,3,FALSE)='LGE Meters Schedule'!BZ$3,'LGE Meters Schedule'!BY70+AV70-$F70,SUM(BY70,AV70)))</f>
        <v>41905.387119101099</v>
      </c>
      <c r="CA70" s="6">
        <f>IF(CA$3=$BQ$3,$G70+AW70,IF(VLOOKUP($D70,'LGE Retirements'!$A$4:$C$49,3,FALSE)='LGE Meters Schedule'!CA$3,'LGE Meters Schedule'!BZ70+AW70-$F70,SUM(BZ70,AW70)))</f>
        <v>42213.467729434429</v>
      </c>
      <c r="CB70" s="6">
        <f>IF(CB$3=$BQ$3,$G70+AX70,IF(VLOOKUP($D70,'LGE Retirements'!$A$4:$C$49,3,FALSE)='LGE Meters Schedule'!CB$3,'LGE Meters Schedule'!CA70+AX70-$F70,SUM(CA70,AX70)))</f>
        <v>42507.589977215583</v>
      </c>
      <c r="CC70" s="6">
        <f>IF(CC$3=$BQ$3,$G70+AY70,IF(VLOOKUP($D70,'LGE Retirements'!$A$4:$C$49,3,FALSE)='LGE Meters Schedule'!CC$3,'LGE Meters Schedule'!CB70+AY70-$F70,SUM(CB70,AY70)))</f>
        <v>42801.712224996736</v>
      </c>
      <c r="CD70" s="6">
        <f>IF(CD$3=$BQ$3,$G70+AZ70,IF(VLOOKUP($D70,'LGE Retirements'!$A$4:$C$49,3,FALSE)='LGE Meters Schedule'!CD$3,'LGE Meters Schedule'!CC70+AZ70-$F70,SUM(CC70,AZ70)))</f>
        <v>43095.834472777889</v>
      </c>
      <c r="CE70" s="6">
        <f>IF(CE$3=$BQ$3,$G70+BA70,IF(VLOOKUP($D70,'LGE Retirements'!$A$4:$C$49,3,FALSE)='LGE Meters Schedule'!CE$3,'LGE Meters Schedule'!CD70+BA70-$F70,SUM(CD70,BA70)))</f>
        <v>43389.956720559043</v>
      </c>
      <c r="CF70" s="6">
        <f>IF(CF$3=$BQ$3,$G70+BB70,IF(VLOOKUP($D70,'LGE Retirements'!$A$4:$C$49,3,FALSE)='LGE Meters Schedule'!CF$3,'LGE Meters Schedule'!CE70+BB70-$F70,SUM(CE70,BB70)))</f>
        <v>43684.078968340196</v>
      </c>
      <c r="CG70" s="6">
        <f>IF(CG$3=$BQ$3,$G70+BC70,IF(VLOOKUP($D70,'LGE Retirements'!$A$4:$C$49,3,FALSE)='LGE Meters Schedule'!CG$3,'LGE Meters Schedule'!CF70+BC70-$F70,SUM(CF70,BC70)))</f>
        <v>43978.20121612135</v>
      </c>
      <c r="CH70" s="6">
        <f>IF(CH$3=$BQ$3,$G70+BD70,IF(VLOOKUP($D70,'LGE Retirements'!$A$4:$C$49,3,FALSE)='LGE Meters Schedule'!CH$3,'LGE Meters Schedule'!CG70+BD70-$F70,SUM(CG70,BD70)))</f>
        <v>44272.323463902503</v>
      </c>
      <c r="CI70" s="6">
        <f>IF(CI$3=$BQ$3,$G70+BE70,IF(VLOOKUP($D70,'LGE Retirements'!$A$4:$C$49,3,FALSE)='LGE Meters Schedule'!CI$3,'LGE Meters Schedule'!CH70+BE70-$F70,SUM(CH70,BE70)))</f>
        <v>44566.445711683657</v>
      </c>
      <c r="CJ70" s="6">
        <f>IF(CJ$3=$BQ$3,$G70+BF70,IF(VLOOKUP($D70,'LGE Retirements'!$A$4:$C$49,3,FALSE)='LGE Meters Schedule'!CJ$3,'LGE Meters Schedule'!CI70+BF70-$F70,SUM(CI70,BF70)))</f>
        <v>44860.56795946481</v>
      </c>
      <c r="CK70" s="6">
        <f>IF(CK$3=$BQ$3,$G70+BG70,IF(VLOOKUP($D70,'LGE Retirements'!$A$4:$C$49,3,FALSE)='LGE Meters Schedule'!CK$3,'LGE Meters Schedule'!CJ70+BG70-$F70,SUM(CJ70,BG70)))</f>
        <v>45154.690207245963</v>
      </c>
      <c r="CL70" s="6">
        <f>IF(CL$3=$BQ$3,$G70+BH70,IF(VLOOKUP($D70,'LGE Retirements'!$A$4:$C$49,3,FALSE)='LGE Meters Schedule'!CL$3,'LGE Meters Schedule'!CK70+BH70-$F70,SUM(CK70,BH70)))</f>
        <v>45448.812455027117</v>
      </c>
      <c r="CM70" s="6">
        <f>IF(CM$3=$BQ$3,$G70+BI70,IF(VLOOKUP($D70,'LGE Retirements'!$A$4:$C$49,3,FALSE)='LGE Meters Schedule'!CM$3,'LGE Meters Schedule'!CL70+BI70-$F70,SUM(CL70,BI70)))</f>
        <v>45742.93470280827</v>
      </c>
      <c r="CN70" s="6">
        <f>IF(CN$3=$BQ$3,$G70+BJ70,IF(VLOOKUP($D70,'LGE Retirements'!$A$4:$C$49,3,FALSE)='LGE Meters Schedule'!CN$3,'LGE Meters Schedule'!CM70+BJ70-$F70,SUM(CM70,BJ70)))</f>
        <v>46037.056950589424</v>
      </c>
      <c r="CO70" s="6">
        <f>IF(CO$3=$BQ$3,$G70+BK70,IF(VLOOKUP($D70,'LGE Retirements'!$A$4:$C$49,3,FALSE)='LGE Meters Schedule'!CO$3,'LGE Meters Schedule'!CN70+BK70-$F70,SUM(CN70,BK70)))</f>
        <v>-80424.351925519994</v>
      </c>
      <c r="CP70" s="6">
        <f>IF(CP$3=$BQ$3,$G70+BL70,IF(VLOOKUP($D70,'LGE Retirements'!$A$4:$C$49,3,FALSE)='LGE Meters Schedule'!CP$3,'LGE Meters Schedule'!CO70+BL70-$F70,SUM(CO70,BL70)))</f>
        <v>-80424.351925519994</v>
      </c>
      <c r="CQ70" s="6">
        <f>IF(CQ$3=$BQ$3,$G70+BM70,IF(VLOOKUP($D70,'LGE Retirements'!$A$4:$C$49,3,FALSE)='LGE Meters Schedule'!CQ$3,'LGE Meters Schedule'!CP70+BM70-$F70,SUM(CP70,BM70)))</f>
        <v>-80424.351925519994</v>
      </c>
      <c r="CR70" s="6">
        <f>IF(CR$3=$BQ$3,$G70+BN70,IF(VLOOKUP($D70,'LGE Retirements'!$A$4:$C$49,3,FALSE)='LGE Meters Schedule'!CR$3,'LGE Meters Schedule'!CQ70+BN70-$F70,SUM(CQ70,BN70)))</f>
        <v>-80424.351925519994</v>
      </c>
      <c r="CS70" s="6">
        <f>IF(CS$3=$BQ$3,$G70+BO70,IF(VLOOKUP($D70,'LGE Retirements'!$A$4:$C$49,3,FALSE)='LGE Meters Schedule'!CS$3,'LGE Meters Schedule'!CR70+BO70-$F70,SUM(CR70,BO70)))</f>
        <v>-80424.351925519994</v>
      </c>
      <c r="CT70" s="6">
        <f>IF(CT$3=$BQ$3,$G70,IF(VLOOKUP($D70,'LGE Retirements'!$A$4:$C$49,3,FALSE)='LGE Meters Schedule'!CT$3,'LGE Meters Schedule'!CS70-$F70,SUM(CS70)))</f>
        <v>-80424.351925519994</v>
      </c>
      <c r="CU70" s="6">
        <f>IF(CU$3=$BQ$3,$G70,IF(VLOOKUP($D70,'LGE Retirements'!$A$4:$C$49,3,FALSE)='LGE Meters Schedule'!CU$3,'LGE Meters Schedule'!CT70-$F70,SUM(CT70)))</f>
        <v>-80424.351925519994</v>
      </c>
      <c r="CV70" s="6">
        <f>IF(CV$3=$BQ$3,$G70,IF(VLOOKUP($D70,'LGE Retirements'!$A$4:$C$49,3,FALSE)='LGE Meters Schedule'!CV$3,'LGE Meters Schedule'!CU70-$F70,SUM(CU70)))</f>
        <v>-80424.351925519994</v>
      </c>
      <c r="CW70" s="6">
        <f>IF(CW$3=$BQ$3,$G70,IF(VLOOKUP($D70,'LGE Retirements'!$A$4:$C$49,3,FALSE)='LGE Meters Schedule'!CW$3,'LGE Meters Schedule'!CV70-$F70,SUM(CV70)))</f>
        <v>-80424.351925519994</v>
      </c>
      <c r="CX70" s="6">
        <f>IF(CX$3=$BQ$3,$G70,IF(VLOOKUP($D70,'LGE Retirements'!$A$4:$C$49,3,FALSE)='LGE Meters Schedule'!CX$3,'LGE Meters Schedule'!CW70-$F70,SUM(CW70)))</f>
        <v>-80424.351925519994</v>
      </c>
      <c r="CY70" s="6">
        <f>IF(CY$3=$BQ$3,$G70,IF(VLOOKUP($D70,'LGE Retirements'!$A$4:$C$49,3,FALSE)='LGE Meters Schedule'!CY$3,'LGE Meters Schedule'!CX70-$F70,SUM(CX70)))</f>
        <v>-80424.351925519994</v>
      </c>
      <c r="CZ70" s="6">
        <f>IF(CZ$3=$BQ$3,$G70,IF(VLOOKUP($D70,'LGE Retirements'!$A$4:$C$49,3,FALSE)='LGE Meters Schedule'!CZ$3,'LGE Meters Schedule'!CY70-$F70,SUM(CY70)))</f>
        <v>-80424.351925519994</v>
      </c>
      <c r="DA70" s="6">
        <f>IF(DA$3=$BQ$3,$G70,IF(VLOOKUP($D70,'LGE Retirements'!$A$4:$C$49,3,FALSE)='LGE Meters Schedule'!DA$3,'LGE Meters Schedule'!CZ70-$F70,SUM(CZ70)))</f>
        <v>-80424.351925519994</v>
      </c>
      <c r="DB70" s="6">
        <f>IF(DB$3=$BQ$3,$G70,IF(VLOOKUP($D70,'LGE Retirements'!$A$4:$C$49,3,FALSE)='LGE Meters Schedule'!DB$3,'LGE Meters Schedule'!DA70-$F70,SUM(DA70)))</f>
        <v>-80424.351925519994</v>
      </c>
      <c r="DC70" s="6">
        <f>IF(DC$3=$BQ$3,$G70,IF(VLOOKUP($D70,'LGE Retirements'!$A$4:$C$49,3,FALSE)='LGE Meters Schedule'!DC$3,'LGE Meters Schedule'!DB70-$F70,SUM(DB70)))</f>
        <v>-80424.351925519994</v>
      </c>
      <c r="DD70" s="6">
        <f>IF(DD$3=$BQ$3,$G70,IF(VLOOKUP($D70,'LGE Retirements'!$A$4:$C$49,3,FALSE)='LGE Meters Schedule'!DD$3,'LGE Meters Schedule'!DC70-$F70,SUM(DC70)))</f>
        <v>-80424.351925519994</v>
      </c>
      <c r="DE70" s="6">
        <f>IF(DE$3=$BQ$3,$G70,IF(VLOOKUP($D70,'LGE Retirements'!$A$4:$C$49,3,FALSE)='LGE Meters Schedule'!DE$3,'LGE Meters Schedule'!DD70-$F70,SUM(DD70)))</f>
        <v>-80424.351925519994</v>
      </c>
      <c r="DG70" s="8">
        <f t="shared" si="71"/>
        <v>87475.808373898879</v>
      </c>
      <c r="DH70" s="8">
        <f t="shared" si="72"/>
        <v>87167.727763565548</v>
      </c>
      <c r="DI70" s="8">
        <f t="shared" si="73"/>
        <v>86859.647153232218</v>
      </c>
      <c r="DJ70" s="8">
        <f t="shared" si="74"/>
        <v>86551.566542898887</v>
      </c>
      <c r="DK70" s="8">
        <f t="shared" si="75"/>
        <v>86243.485932565556</v>
      </c>
      <c r="DL70" s="8">
        <f t="shared" si="76"/>
        <v>85935.405322232225</v>
      </c>
      <c r="DM70" s="8">
        <f t="shared" si="77"/>
        <v>85627.324711898895</v>
      </c>
      <c r="DN70" s="8">
        <f t="shared" si="78"/>
        <v>85319.244101565564</v>
      </c>
      <c r="DO70" s="8">
        <f t="shared" si="79"/>
        <v>85011.163491232233</v>
      </c>
      <c r="DP70" s="8">
        <f t="shared" si="80"/>
        <v>84703.082880898903</v>
      </c>
      <c r="DQ70" s="8">
        <f t="shared" si="81"/>
        <v>84395.002270565572</v>
      </c>
      <c r="DR70" s="8">
        <f t="shared" si="82"/>
        <v>84100.880022784419</v>
      </c>
      <c r="DS70" s="8">
        <f t="shared" si="83"/>
        <v>83806.757775003265</v>
      </c>
      <c r="DT70" s="8">
        <f t="shared" si="84"/>
        <v>83512.635527222112</v>
      </c>
      <c r="DU70" s="8">
        <f t="shared" si="85"/>
        <v>83218.513279440958</v>
      </c>
      <c r="DV70" s="8">
        <f t="shared" si="86"/>
        <v>82924.391031659805</v>
      </c>
      <c r="DW70" s="8">
        <f t="shared" si="87"/>
        <v>82630.268783878651</v>
      </c>
      <c r="DX70" s="8">
        <f t="shared" si="88"/>
        <v>82336.146536097498</v>
      </c>
      <c r="DY70" s="8">
        <f t="shared" si="89"/>
        <v>82042.024288316345</v>
      </c>
      <c r="DZ70" s="8">
        <f t="shared" si="90"/>
        <v>81747.902040535191</v>
      </c>
      <c r="EA70" s="8">
        <f t="shared" si="91"/>
        <v>81453.779792754038</v>
      </c>
      <c r="EB70" s="8">
        <f t="shared" si="92"/>
        <v>81159.657544972884</v>
      </c>
      <c r="EC70" s="8">
        <f t="shared" si="93"/>
        <v>80865.535297191731</v>
      </c>
      <c r="ED70" s="8">
        <f t="shared" si="94"/>
        <v>80571.413049410578</v>
      </c>
      <c r="EE70" s="8">
        <f t="shared" si="95"/>
        <v>80424.351925519994</v>
      </c>
      <c r="EF70" s="8">
        <f t="shared" si="96"/>
        <v>80424.351925519994</v>
      </c>
      <c r="EG70" s="8">
        <f t="shared" si="97"/>
        <v>80424.351925519994</v>
      </c>
      <c r="EH70" s="8">
        <f t="shared" si="98"/>
        <v>80424.351925519994</v>
      </c>
      <c r="EI70" s="8">
        <f t="shared" si="99"/>
        <v>80424.351925519994</v>
      </c>
      <c r="EJ70" s="8">
        <f t="shared" si="100"/>
        <v>80424.351925519994</v>
      </c>
      <c r="EK70" s="8">
        <f t="shared" si="101"/>
        <v>80424.351925519994</v>
      </c>
      <c r="EL70" s="8">
        <f t="shared" si="102"/>
        <v>80424.351925519994</v>
      </c>
      <c r="EM70" s="8">
        <f t="shared" si="103"/>
        <v>80424.351925519994</v>
      </c>
      <c r="EN70" s="8">
        <f t="shared" si="104"/>
        <v>80424.351925519994</v>
      </c>
      <c r="EO70" s="8">
        <f t="shared" si="105"/>
        <v>80424.351925519994</v>
      </c>
      <c r="EP70" s="8">
        <f t="shared" si="106"/>
        <v>80424.351925519994</v>
      </c>
      <c r="EQ70" s="8">
        <f t="shared" si="107"/>
        <v>80424.351925519994</v>
      </c>
      <c r="ER70" s="8">
        <f t="shared" si="108"/>
        <v>80424.351925519994</v>
      </c>
      <c r="ES70" s="8">
        <f t="shared" si="109"/>
        <v>80424.351925519994</v>
      </c>
      <c r="ET70" s="8">
        <f t="shared" si="110"/>
        <v>80424.351925519994</v>
      </c>
      <c r="EU70" s="8">
        <f t="shared" si="111"/>
        <v>80424.351925519994</v>
      </c>
    </row>
    <row r="71" spans="1:151" x14ac:dyDescent="0.25">
      <c r="A71" s="4" t="s">
        <v>33</v>
      </c>
      <c r="B71" s="4" t="s">
        <v>2</v>
      </c>
      <c r="C71" s="4" t="s">
        <v>35</v>
      </c>
      <c r="D71" s="7">
        <v>2007</v>
      </c>
      <c r="E71" s="24">
        <f>IFERROR(VLOOKUP(D71,'LGE Retirements'!$A$4:$C$49,3,FALSE),"N/A")</f>
        <v>43313</v>
      </c>
      <c r="F71" s="5">
        <v>18320.419999999998</v>
      </c>
      <c r="G71" s="5">
        <v>5617.9703501107997</v>
      </c>
      <c r="H71" s="5"/>
      <c r="I71" s="6">
        <f>IF(I$3=$I$3,F71,IF(VLOOKUP($D71,'LGE Retirements'!$A$4:$C$49,3,FALSE)='LGE Meters Schedule'!I$3,'LGE Meters Schedule'!G71-'LGE Meters Schedule'!$F71,G71))</f>
        <v>18320.419999999998</v>
      </c>
      <c r="J71" s="6">
        <f>IF(J$3=$I$3,G71,IF(VLOOKUP($D71,'LGE Retirements'!$A$4:$C$49,3,FALSE)='LGE Meters Schedule'!J$3,'LGE Meters Schedule'!I71-'LGE Meters Schedule'!$F71,I71))</f>
        <v>18320.419999999998</v>
      </c>
      <c r="K71" s="6">
        <f>IF(K$3=$I$3,I71,IF(VLOOKUP($D71,'LGE Retirements'!$A$4:$C$49,3,FALSE)='LGE Meters Schedule'!K$3,'LGE Meters Schedule'!J71-'LGE Meters Schedule'!$F71,J71))</f>
        <v>18320.419999999998</v>
      </c>
      <c r="L71" s="6">
        <f>IF(L$3=$I$3,J71,IF(VLOOKUP($D71,'LGE Retirements'!$A$4:$C$49,3,FALSE)='LGE Meters Schedule'!L$3,'LGE Meters Schedule'!K71-'LGE Meters Schedule'!$F71,K71))</f>
        <v>18320.419999999998</v>
      </c>
      <c r="M71" s="6">
        <f>IF(M$3=$I$3,K71,IF(VLOOKUP($D71,'LGE Retirements'!$A$4:$C$49,3,FALSE)='LGE Meters Schedule'!M$3,'LGE Meters Schedule'!L71-'LGE Meters Schedule'!$F71,L71))</f>
        <v>18320.419999999998</v>
      </c>
      <c r="N71" s="6">
        <f>IF(N$3=$I$3,L71,IF(VLOOKUP($D71,'LGE Retirements'!$A$4:$C$49,3,FALSE)='LGE Meters Schedule'!N$3,'LGE Meters Schedule'!M71-'LGE Meters Schedule'!$F71,M71))</f>
        <v>18320.419999999998</v>
      </c>
      <c r="O71" s="6">
        <f>IF(O$3=$I$3,M71,IF(VLOOKUP($D71,'LGE Retirements'!$A$4:$C$49,3,FALSE)='LGE Meters Schedule'!O$3,'LGE Meters Schedule'!N71-'LGE Meters Schedule'!$F71,N71))</f>
        <v>18320.419999999998</v>
      </c>
      <c r="P71" s="6">
        <f>IF(P$3=$I$3,N71,IF(VLOOKUP($D71,'LGE Retirements'!$A$4:$C$49,3,FALSE)='LGE Meters Schedule'!P$3,'LGE Meters Schedule'!O71-'LGE Meters Schedule'!$F71,O71))</f>
        <v>18320.419999999998</v>
      </c>
      <c r="Q71" s="6">
        <f>IF(Q$3=$I$3,O71,IF(VLOOKUP($D71,'LGE Retirements'!$A$4:$C$49,3,FALSE)='LGE Meters Schedule'!Q$3,'LGE Meters Schedule'!P71-'LGE Meters Schedule'!$F71,P71))</f>
        <v>18320.419999999998</v>
      </c>
      <c r="R71" s="6">
        <f>IF(R$3=$I$3,P71,IF(VLOOKUP($D71,'LGE Retirements'!$A$4:$C$49,3,FALSE)='LGE Meters Schedule'!R$3,'LGE Meters Schedule'!Q71-'LGE Meters Schedule'!$F71,Q71))</f>
        <v>18320.419999999998</v>
      </c>
      <c r="S71" s="6">
        <f>IF(S$3=$I$3,Q71,IF(VLOOKUP($D71,'LGE Retirements'!$A$4:$C$49,3,FALSE)='LGE Meters Schedule'!S$3,'LGE Meters Schedule'!R71-'LGE Meters Schedule'!$F71,R71))</f>
        <v>18320.419999999998</v>
      </c>
      <c r="T71" s="6">
        <f>IF(T$3=$I$3,R71,IF(VLOOKUP($D71,'LGE Retirements'!$A$4:$C$49,3,FALSE)='LGE Meters Schedule'!T$3,'LGE Meters Schedule'!S71-'LGE Meters Schedule'!$F71,S71))</f>
        <v>18320.419999999998</v>
      </c>
      <c r="U71" s="6">
        <f>IF(U$3=$I$3,S71,IF(VLOOKUP($D71,'LGE Retirements'!$A$4:$C$49,3,FALSE)='LGE Meters Schedule'!U$3,'LGE Meters Schedule'!T71-'LGE Meters Schedule'!$F71,T71))</f>
        <v>18320.419999999998</v>
      </c>
      <c r="V71" s="6">
        <f>IF(V$3=$I$3,T71,IF(VLOOKUP($D71,'LGE Retirements'!$A$4:$C$49,3,FALSE)='LGE Meters Schedule'!V$3,'LGE Meters Schedule'!U71-'LGE Meters Schedule'!$F71,U71))</f>
        <v>18320.419999999998</v>
      </c>
      <c r="W71" s="6">
        <f>IF(W$3=$I$3,U71,IF(VLOOKUP($D71,'LGE Retirements'!$A$4:$C$49,3,FALSE)='LGE Meters Schedule'!W$3,'LGE Meters Schedule'!V71-'LGE Meters Schedule'!$F71,V71))</f>
        <v>18320.419999999998</v>
      </c>
      <c r="X71" s="6">
        <f>IF(X$3=$I$3,V71,IF(VLOOKUP($D71,'LGE Retirements'!$A$4:$C$49,3,FALSE)='LGE Meters Schedule'!X$3,'LGE Meters Schedule'!W71-'LGE Meters Schedule'!$F71,W71))</f>
        <v>18320.419999999998</v>
      </c>
      <c r="Y71" s="6">
        <f>IF(Y$3=$I$3,W71,IF(VLOOKUP($D71,'LGE Retirements'!$A$4:$C$49,3,FALSE)='LGE Meters Schedule'!Y$3,'LGE Meters Schedule'!X71-'LGE Meters Schedule'!$F71,X71))</f>
        <v>18320.419999999998</v>
      </c>
      <c r="Z71" s="6">
        <f>IF(Z$3=$I$3,X71,IF(VLOOKUP($D71,'LGE Retirements'!$A$4:$C$49,3,FALSE)='LGE Meters Schedule'!Z$3,'LGE Meters Schedule'!Y71-'LGE Meters Schedule'!$F71,Y71))</f>
        <v>18320.419999999998</v>
      </c>
      <c r="AA71" s="6">
        <f>IF(AA$3=$I$3,Y71,IF(VLOOKUP($D71,'LGE Retirements'!$A$4:$C$49,3,FALSE)='LGE Meters Schedule'!AA$3,'LGE Meters Schedule'!Z71-'LGE Meters Schedule'!$F71,Z71))</f>
        <v>18320.419999999998</v>
      </c>
      <c r="AB71" s="6">
        <f>IF(AB$3=$I$3,Z71,IF(VLOOKUP($D71,'LGE Retirements'!$A$4:$C$49,3,FALSE)='LGE Meters Schedule'!AB$3,'LGE Meters Schedule'!AA71-'LGE Meters Schedule'!$F71,AA71))</f>
        <v>18320.419999999998</v>
      </c>
      <c r="AC71" s="6">
        <f>IF(AC$3=$I$3,AA71,IF(VLOOKUP($D71,'LGE Retirements'!$A$4:$C$49,3,FALSE)='LGE Meters Schedule'!AC$3,'LGE Meters Schedule'!AB71-'LGE Meters Schedule'!$F71,AB71))</f>
        <v>18320.419999999998</v>
      </c>
      <c r="AD71" s="6">
        <f>IF(AD$3=$I$3,AB71,IF(VLOOKUP($D71,'LGE Retirements'!$A$4:$C$49,3,FALSE)='LGE Meters Schedule'!AD$3,'LGE Meters Schedule'!AC71-'LGE Meters Schedule'!$F71,AC71))</f>
        <v>18320.419999999998</v>
      </c>
      <c r="AE71" s="6">
        <f>IF(AE$3=$I$3,AC71,IF(VLOOKUP($D71,'LGE Retirements'!$A$4:$C$49,3,FALSE)='LGE Meters Schedule'!AE$3,'LGE Meters Schedule'!AD71-'LGE Meters Schedule'!$F71,AD71))</f>
        <v>18320.419999999998</v>
      </c>
      <c r="AF71" s="6">
        <f>IF(AF$3=$I$3,AD71,IF(VLOOKUP($D71,'LGE Retirements'!$A$4:$C$49,3,FALSE)='LGE Meters Schedule'!AF$3,'LGE Meters Schedule'!AE71-'LGE Meters Schedule'!$F71,AE71))</f>
        <v>18320.419999999998</v>
      </c>
      <c r="AG71" s="6">
        <f>IF(AG$3=$I$3,AE71,IF(VLOOKUP($D71,'LGE Retirements'!$A$4:$C$49,3,FALSE)='LGE Meters Schedule'!AG$3,'LGE Meters Schedule'!AF71-'LGE Meters Schedule'!$F71,AF71))</f>
        <v>0</v>
      </c>
      <c r="AH71" s="6">
        <f>IF(AH$3=$I$3,AF71,IF(VLOOKUP($D71,'LGE Retirements'!$A$4:$C$49,3,FALSE)='LGE Meters Schedule'!AH$3,'LGE Meters Schedule'!AG71-'LGE Meters Schedule'!$F71,AG71))</f>
        <v>0</v>
      </c>
      <c r="AI71" s="6">
        <f>IF(AI$3=$I$3,AG71,IF(VLOOKUP($D71,'LGE Retirements'!$A$4:$C$49,3,FALSE)='LGE Meters Schedule'!AI$3,'LGE Meters Schedule'!AH71-'LGE Meters Schedule'!$F71,AH71))</f>
        <v>0</v>
      </c>
      <c r="AJ71" s="6">
        <f>IF(AJ$3=$I$3,AH71,IF(VLOOKUP($D71,'LGE Retirements'!$A$4:$C$49,3,FALSE)='LGE Meters Schedule'!AJ$3,'LGE Meters Schedule'!AI71-'LGE Meters Schedule'!$F71,AI71))</f>
        <v>0</v>
      </c>
      <c r="AK71" s="6">
        <f>IF(AK$3=$I$3,AI71,IF(VLOOKUP($D71,'LGE Retirements'!$A$4:$C$49,3,FALSE)='LGE Meters Schedule'!AK$3,'LGE Meters Schedule'!AJ71-'LGE Meters Schedule'!$F71,AJ71))</f>
        <v>0</v>
      </c>
      <c r="AL71" s="6"/>
      <c r="AM71" s="21">
        <f>IF(AM$3&lt;'Depr. Rate'!$B$1,('Depr. Rate'!$B$3*'LGE Meters Schedule'!I71)/12,IF(I71=0,H71/2*'Depr. Rate'!$C$3/12,('Depr. Rate'!$C$3*'LGE Meters Schedule'!I71)/12))</f>
        <v>44.579688666666662</v>
      </c>
      <c r="AN71" s="21">
        <f>IF(AN$3&lt;'Depr. Rate'!$B$1,('Depr. Rate'!$B$3*'LGE Meters Schedule'!J71)/12,IF(J71=0,I71/2*'Depr. Rate'!$C$3/12,('Depr. Rate'!$C$3*'LGE Meters Schedule'!J71)/12))</f>
        <v>44.579688666666662</v>
      </c>
      <c r="AO71" s="21">
        <f>IF(AO$3&lt;'Depr. Rate'!$B$1,('Depr. Rate'!$B$3*'LGE Meters Schedule'!K71)/12,IF(K71=0,J71/2*'Depr. Rate'!$C$3/12,('Depr. Rate'!$C$3*'LGE Meters Schedule'!K71)/12))</f>
        <v>44.579688666666662</v>
      </c>
      <c r="AP71" s="21">
        <f>IF(AP$3&lt;'Depr. Rate'!$B$1,('Depr. Rate'!$B$3*'LGE Meters Schedule'!L71)/12,IF(L71=0,K71/2*'Depr. Rate'!$C$3/12,('Depr. Rate'!$C$3*'LGE Meters Schedule'!L71)/12))</f>
        <v>44.579688666666662</v>
      </c>
      <c r="AQ71" s="21">
        <f>IF(AQ$3&lt;'Depr. Rate'!$B$1,('Depr. Rate'!$B$3*'LGE Meters Schedule'!M71)/12,IF(M71=0,L71/2*'Depr. Rate'!$C$3/12,('Depr. Rate'!$C$3*'LGE Meters Schedule'!M71)/12))</f>
        <v>44.579688666666662</v>
      </c>
      <c r="AR71" s="21">
        <f>IF(AR$3&lt;'Depr. Rate'!$B$1,('Depr. Rate'!$B$3*'LGE Meters Schedule'!N71)/12,IF(N71=0,M71/2*'Depr. Rate'!$C$3/12,('Depr. Rate'!$C$3*'LGE Meters Schedule'!N71)/12))</f>
        <v>44.579688666666662</v>
      </c>
      <c r="AS71" s="21">
        <f>IF(AS$3&lt;'Depr. Rate'!$B$1,('Depr. Rate'!$B$3*'LGE Meters Schedule'!O71)/12,IF(O71=0,N71/2*'Depr. Rate'!$C$3/12,('Depr. Rate'!$C$3*'LGE Meters Schedule'!O71)/12))</f>
        <v>44.579688666666662</v>
      </c>
      <c r="AT71" s="21">
        <f>IF(AT$3&lt;'Depr. Rate'!$B$1,('Depr. Rate'!$B$3*'LGE Meters Schedule'!P71)/12,IF(P71=0,O71/2*'Depr. Rate'!$C$3/12,('Depr. Rate'!$C$3*'LGE Meters Schedule'!P71)/12))</f>
        <v>44.579688666666662</v>
      </c>
      <c r="AU71" s="21">
        <f>IF(AU$3&lt;'Depr. Rate'!$B$1,('Depr. Rate'!$B$3*'LGE Meters Schedule'!Q71)/12,IF(Q71=0,P71/2*'Depr. Rate'!$C$3/12,('Depr. Rate'!$C$3*'LGE Meters Schedule'!Q71)/12))</f>
        <v>44.579688666666662</v>
      </c>
      <c r="AV71" s="21">
        <f>IF(AV$3&lt;'Depr. Rate'!$B$1,('Depr. Rate'!$B$3*'LGE Meters Schedule'!R71)/12,IF(R71=0,Q71/2*'Depr. Rate'!$C$3/12,('Depr. Rate'!$C$3*'LGE Meters Schedule'!R71)/12))</f>
        <v>44.579688666666662</v>
      </c>
      <c r="AW71" s="21">
        <f>IF(AW$3&lt;'Depr. Rate'!$B$1,('Depr. Rate'!$B$3*'LGE Meters Schedule'!S71)/12,IF(S71=0,R71/2*'Depr. Rate'!$C$3/12,('Depr. Rate'!$C$3*'LGE Meters Schedule'!S71)/12))</f>
        <v>44.579688666666662</v>
      </c>
      <c r="AX71" s="21">
        <f>IF(AX$3&lt;'Depr. Rate'!$B$1,('Depr. Rate'!$B$3*'LGE Meters Schedule'!T71)/12,IF(T71=0,S71/2*'Depr. Rate'!$C$3/12,('Depr. Rate'!$C$3*'LGE Meters Schedule'!T71)/12))</f>
        <v>42.55989437906333</v>
      </c>
      <c r="AY71" s="21">
        <f>IF(AY$3&lt;'Depr. Rate'!$B$1,('Depr. Rate'!$B$3*'LGE Meters Schedule'!U71)/12,IF(U71=0,T71/2*'Depr. Rate'!$C$3/12,('Depr. Rate'!$C$3*'LGE Meters Schedule'!U71)/12))</f>
        <v>42.55989437906333</v>
      </c>
      <c r="AZ71" s="21">
        <f>IF(AZ$3&lt;'Depr. Rate'!$B$1,('Depr. Rate'!$B$3*'LGE Meters Schedule'!V71)/12,IF(V71=0,U71/2*'Depr. Rate'!$C$3/12,('Depr. Rate'!$C$3*'LGE Meters Schedule'!V71)/12))</f>
        <v>42.55989437906333</v>
      </c>
      <c r="BA71" s="21">
        <f>IF(BA$3&lt;'Depr. Rate'!$B$1,('Depr. Rate'!$B$3*'LGE Meters Schedule'!W71)/12,IF(W71=0,V71/2*'Depr. Rate'!$C$3/12,('Depr. Rate'!$C$3*'LGE Meters Schedule'!W71)/12))</f>
        <v>42.55989437906333</v>
      </c>
      <c r="BB71" s="21">
        <f>IF(BB$3&lt;'Depr. Rate'!$B$1,('Depr. Rate'!$B$3*'LGE Meters Schedule'!X71)/12,IF(X71=0,W71/2*'Depr. Rate'!$C$3/12,('Depr. Rate'!$C$3*'LGE Meters Schedule'!X71)/12))</f>
        <v>42.55989437906333</v>
      </c>
      <c r="BC71" s="21">
        <f>IF(BC$3&lt;'Depr. Rate'!$B$1,('Depr. Rate'!$B$3*'LGE Meters Schedule'!Y71)/12,IF(Y71=0,X71/2*'Depr. Rate'!$C$3/12,('Depr. Rate'!$C$3*'LGE Meters Schedule'!Y71)/12))</f>
        <v>42.55989437906333</v>
      </c>
      <c r="BD71" s="21">
        <f>IF(BD$3&lt;'Depr. Rate'!$B$1,('Depr. Rate'!$B$3*'LGE Meters Schedule'!Z71)/12,IF(Z71=0,Y71/2*'Depr. Rate'!$C$3/12,('Depr. Rate'!$C$3*'LGE Meters Schedule'!Z71)/12))</f>
        <v>42.55989437906333</v>
      </c>
      <c r="BE71" s="21">
        <f>IF(BE$3&lt;'Depr. Rate'!$B$1,('Depr. Rate'!$B$3*'LGE Meters Schedule'!AA71)/12,IF(AA71=0,Z71/2*'Depr. Rate'!$C$3/12,('Depr. Rate'!$C$3*'LGE Meters Schedule'!AA71)/12))</f>
        <v>42.55989437906333</v>
      </c>
      <c r="BF71" s="21">
        <f>IF(BF$3&lt;'Depr. Rate'!$B$1,('Depr. Rate'!$B$3*'LGE Meters Schedule'!AB71)/12,IF(AB71=0,AA71/2*'Depr. Rate'!$C$3/12,('Depr. Rate'!$C$3*'LGE Meters Schedule'!AB71)/12))</f>
        <v>42.55989437906333</v>
      </c>
      <c r="BG71" s="21">
        <f>IF(BG$3&lt;'Depr. Rate'!$B$1,('Depr. Rate'!$B$3*'LGE Meters Schedule'!AC71)/12,IF(AC71=0,AB71/2*'Depr. Rate'!$C$3/12,('Depr. Rate'!$C$3*'LGE Meters Schedule'!AC71)/12))</f>
        <v>42.55989437906333</v>
      </c>
      <c r="BH71" s="21">
        <f>IF(BH$3&lt;'Depr. Rate'!$B$1,('Depr. Rate'!$B$3*'LGE Meters Schedule'!AD71)/12,IF(AD71=0,AC71/2*'Depr. Rate'!$C$3/12,('Depr. Rate'!$C$3*'LGE Meters Schedule'!AD71)/12))</f>
        <v>42.55989437906333</v>
      </c>
      <c r="BI71" s="21">
        <f>IF(BI$3&lt;'Depr. Rate'!$B$1,('Depr. Rate'!$B$3*'LGE Meters Schedule'!AE71)/12,IF(AE71=0,AD71/2*'Depr. Rate'!$C$3/12,('Depr. Rate'!$C$3*'LGE Meters Schedule'!AE71)/12))</f>
        <v>42.55989437906333</v>
      </c>
      <c r="BJ71" s="21">
        <f>IF(BJ$3&lt;'Depr. Rate'!$B$1,('Depr. Rate'!$B$3*'LGE Meters Schedule'!AF71)/12,IF(AF71=0,AE71/2*'Depr. Rate'!$C$3/12,('Depr. Rate'!$C$3*'LGE Meters Schedule'!AF71)/12))</f>
        <v>42.55989437906333</v>
      </c>
      <c r="BK71" s="21">
        <f>IF(BK$3&lt;'Depr. Rate'!$B$1,('Depr. Rate'!$B$3*'LGE Meters Schedule'!AG71)/12,IF(AG71=0,AF71/2*'Depr. Rate'!$C$3/12,('Depr. Rate'!$C$3*'LGE Meters Schedule'!AG71)/12))</f>
        <v>21.279947189531665</v>
      </c>
      <c r="BL71" s="21">
        <f>IF(BL$3&lt;'Depr. Rate'!$B$1,('Depr. Rate'!$B$3*'LGE Meters Schedule'!AH71)/12,IF(AH71=0,AG71/2*'Depr. Rate'!$C$3/12,('Depr. Rate'!$C$3*'LGE Meters Schedule'!AH71)/12))</f>
        <v>0</v>
      </c>
      <c r="BM71" s="21">
        <f>IF(BM$3&lt;'Depr. Rate'!$B$1,('Depr. Rate'!$B$3*'LGE Meters Schedule'!AI71)/12,IF(AI71=0,AH71/2*'Depr. Rate'!$C$3/12,('Depr. Rate'!$C$3*'LGE Meters Schedule'!AI71)/12))</f>
        <v>0</v>
      </c>
      <c r="BN71" s="21">
        <f>IF(BN$3&lt;'Depr. Rate'!$B$1,('Depr. Rate'!$B$3*'LGE Meters Schedule'!AJ71)/12,IF(AJ71=0,AI71/2*'Depr. Rate'!$C$3/12,('Depr. Rate'!$C$3*'LGE Meters Schedule'!AJ71)/12))</f>
        <v>0</v>
      </c>
      <c r="BO71" s="21">
        <f>IF(BO$3&lt;'Depr. Rate'!$B$1,('Depr. Rate'!$B$3*'LGE Meters Schedule'!AK71)/12,IF(AK71=0,AJ71/2*'Depr. Rate'!$C$3/12,('Depr. Rate'!$C$3*'LGE Meters Schedule'!AK71)/12))</f>
        <v>0</v>
      </c>
      <c r="BQ71" s="6">
        <f>IF(BQ$3=$BQ$3,$G71+AM71,IF(VLOOKUP($D71,'LGE Retirements'!$A$4:$C$49,3,FALSE)='LGE Meters Schedule'!BQ$3,'LGE Meters Schedule'!BP71+AM71-$F71,SUM(BP71,AM71)))</f>
        <v>5662.5500387774664</v>
      </c>
      <c r="BR71" s="6">
        <f>IF(BR$3=$BQ$3,$G71+AN71,IF(VLOOKUP($D71,'LGE Retirements'!$A$4:$C$49,3,FALSE)='LGE Meters Schedule'!BR$3,'LGE Meters Schedule'!BQ71+AN71-$F71,SUM(BQ71,AN71)))</f>
        <v>5707.1297274441331</v>
      </c>
      <c r="BS71" s="6">
        <f>IF(BS$3=$BQ$3,$G71+AO71,IF(VLOOKUP($D71,'LGE Retirements'!$A$4:$C$49,3,FALSE)='LGE Meters Schedule'!BS$3,'LGE Meters Schedule'!BR71+AO71-$F71,SUM(BR71,AO71)))</f>
        <v>5751.7094161107998</v>
      </c>
      <c r="BT71" s="6">
        <f>IF(BT$3=$BQ$3,$G71+AP71,IF(VLOOKUP($D71,'LGE Retirements'!$A$4:$C$49,3,FALSE)='LGE Meters Schedule'!BT$3,'LGE Meters Schedule'!BS71+AP71-$F71,SUM(BS71,AP71)))</f>
        <v>5796.2891047774665</v>
      </c>
      <c r="BU71" s="6">
        <f>IF(BU$3=$BQ$3,$G71+AQ71,IF(VLOOKUP($D71,'LGE Retirements'!$A$4:$C$49,3,FALSE)='LGE Meters Schedule'!BU$3,'LGE Meters Schedule'!BT71+AQ71-$F71,SUM(BT71,AQ71)))</f>
        <v>5840.8687934441332</v>
      </c>
      <c r="BV71" s="6">
        <f>IF(BV$3=$BQ$3,$G71+AR71,IF(VLOOKUP($D71,'LGE Retirements'!$A$4:$C$49,3,FALSE)='LGE Meters Schedule'!BV$3,'LGE Meters Schedule'!BU71+AR71-$F71,SUM(BU71,AR71)))</f>
        <v>5885.4484821107999</v>
      </c>
      <c r="BW71" s="6">
        <f>IF(BW$3=$BQ$3,$G71+AS71,IF(VLOOKUP($D71,'LGE Retirements'!$A$4:$C$49,3,FALSE)='LGE Meters Schedule'!BW$3,'LGE Meters Schedule'!BV71+AS71-$F71,SUM(BV71,AS71)))</f>
        <v>5930.0281707774666</v>
      </c>
      <c r="BX71" s="6">
        <f>IF(BX$3=$BQ$3,$G71+AT71,IF(VLOOKUP($D71,'LGE Retirements'!$A$4:$C$49,3,FALSE)='LGE Meters Schedule'!BX$3,'LGE Meters Schedule'!BW71+AT71-$F71,SUM(BW71,AT71)))</f>
        <v>5974.6078594441333</v>
      </c>
      <c r="BY71" s="6">
        <f>IF(BY$3=$BQ$3,$G71+AU71,IF(VLOOKUP($D71,'LGE Retirements'!$A$4:$C$49,3,FALSE)='LGE Meters Schedule'!BY$3,'LGE Meters Schedule'!BX71+AU71-$F71,SUM(BX71,AU71)))</f>
        <v>6019.1875481108</v>
      </c>
      <c r="BZ71" s="6">
        <f>IF(BZ$3=$BQ$3,$G71+AV71,IF(VLOOKUP($D71,'LGE Retirements'!$A$4:$C$49,3,FALSE)='LGE Meters Schedule'!BZ$3,'LGE Meters Schedule'!BY71+AV71-$F71,SUM(BY71,AV71)))</f>
        <v>6063.7672367774667</v>
      </c>
      <c r="CA71" s="6">
        <f>IF(CA$3=$BQ$3,$G71+AW71,IF(VLOOKUP($D71,'LGE Retirements'!$A$4:$C$49,3,FALSE)='LGE Meters Schedule'!CA$3,'LGE Meters Schedule'!BZ71+AW71-$F71,SUM(BZ71,AW71)))</f>
        <v>6108.3469254441334</v>
      </c>
      <c r="CB71" s="6">
        <f>IF(CB$3=$BQ$3,$G71+AX71,IF(VLOOKUP($D71,'LGE Retirements'!$A$4:$C$49,3,FALSE)='LGE Meters Schedule'!CB$3,'LGE Meters Schedule'!CA71+AX71-$F71,SUM(CA71,AX71)))</f>
        <v>6150.9068198231971</v>
      </c>
      <c r="CC71" s="6">
        <f>IF(CC$3=$BQ$3,$G71+AY71,IF(VLOOKUP($D71,'LGE Retirements'!$A$4:$C$49,3,FALSE)='LGE Meters Schedule'!CC$3,'LGE Meters Schedule'!CB71+AY71-$F71,SUM(CB71,AY71)))</f>
        <v>6193.4667142022608</v>
      </c>
      <c r="CD71" s="6">
        <f>IF(CD$3=$BQ$3,$G71+AZ71,IF(VLOOKUP($D71,'LGE Retirements'!$A$4:$C$49,3,FALSE)='LGE Meters Schedule'!CD$3,'LGE Meters Schedule'!CC71+AZ71-$F71,SUM(CC71,AZ71)))</f>
        <v>6236.0266085813246</v>
      </c>
      <c r="CE71" s="6">
        <f>IF(CE$3=$BQ$3,$G71+BA71,IF(VLOOKUP($D71,'LGE Retirements'!$A$4:$C$49,3,FALSE)='LGE Meters Schedule'!CE$3,'LGE Meters Schedule'!CD71+BA71-$F71,SUM(CD71,BA71)))</f>
        <v>6278.5865029603883</v>
      </c>
      <c r="CF71" s="6">
        <f>IF(CF$3=$BQ$3,$G71+BB71,IF(VLOOKUP($D71,'LGE Retirements'!$A$4:$C$49,3,FALSE)='LGE Meters Schedule'!CF$3,'LGE Meters Schedule'!CE71+BB71-$F71,SUM(CE71,BB71)))</f>
        <v>6321.1463973394521</v>
      </c>
      <c r="CG71" s="6">
        <f>IF(CG$3=$BQ$3,$G71+BC71,IF(VLOOKUP($D71,'LGE Retirements'!$A$4:$C$49,3,FALSE)='LGE Meters Schedule'!CG$3,'LGE Meters Schedule'!CF71+BC71-$F71,SUM(CF71,BC71)))</f>
        <v>6363.7062917185158</v>
      </c>
      <c r="CH71" s="6">
        <f>IF(CH$3=$BQ$3,$G71+BD71,IF(VLOOKUP($D71,'LGE Retirements'!$A$4:$C$49,3,FALSE)='LGE Meters Schedule'!CH$3,'LGE Meters Schedule'!CG71+BD71-$F71,SUM(CG71,BD71)))</f>
        <v>6406.2661860975795</v>
      </c>
      <c r="CI71" s="6">
        <f>IF(CI$3=$BQ$3,$G71+BE71,IF(VLOOKUP($D71,'LGE Retirements'!$A$4:$C$49,3,FALSE)='LGE Meters Schedule'!CI$3,'LGE Meters Schedule'!CH71+BE71-$F71,SUM(CH71,BE71)))</f>
        <v>6448.8260804766433</v>
      </c>
      <c r="CJ71" s="6">
        <f>IF(CJ$3=$BQ$3,$G71+BF71,IF(VLOOKUP($D71,'LGE Retirements'!$A$4:$C$49,3,FALSE)='LGE Meters Schedule'!CJ$3,'LGE Meters Schedule'!CI71+BF71-$F71,SUM(CI71,BF71)))</f>
        <v>6491.385974855707</v>
      </c>
      <c r="CK71" s="6">
        <f>IF(CK$3=$BQ$3,$G71+BG71,IF(VLOOKUP($D71,'LGE Retirements'!$A$4:$C$49,3,FALSE)='LGE Meters Schedule'!CK$3,'LGE Meters Schedule'!CJ71+BG71-$F71,SUM(CJ71,BG71)))</f>
        <v>6533.9458692347707</v>
      </c>
      <c r="CL71" s="6">
        <f>IF(CL$3=$BQ$3,$G71+BH71,IF(VLOOKUP($D71,'LGE Retirements'!$A$4:$C$49,3,FALSE)='LGE Meters Schedule'!CL$3,'LGE Meters Schedule'!CK71+BH71-$F71,SUM(CK71,BH71)))</f>
        <v>6576.5057636138345</v>
      </c>
      <c r="CM71" s="6">
        <f>IF(CM$3=$BQ$3,$G71+BI71,IF(VLOOKUP($D71,'LGE Retirements'!$A$4:$C$49,3,FALSE)='LGE Meters Schedule'!CM$3,'LGE Meters Schedule'!CL71+BI71-$F71,SUM(CL71,BI71)))</f>
        <v>6619.0656579928982</v>
      </c>
      <c r="CN71" s="6">
        <f>IF(CN$3=$BQ$3,$G71+BJ71,IF(VLOOKUP($D71,'LGE Retirements'!$A$4:$C$49,3,FALSE)='LGE Meters Schedule'!CN$3,'LGE Meters Schedule'!CM71+BJ71-$F71,SUM(CM71,BJ71)))</f>
        <v>6661.6255523719619</v>
      </c>
      <c r="CO71" s="6">
        <f>IF(CO$3=$BQ$3,$G71+BK71,IF(VLOOKUP($D71,'LGE Retirements'!$A$4:$C$49,3,FALSE)='LGE Meters Schedule'!CO$3,'LGE Meters Schedule'!CN71+BK71-$F71,SUM(CN71,BK71)))</f>
        <v>-11637.514500438505</v>
      </c>
      <c r="CP71" s="6">
        <f>IF(CP$3=$BQ$3,$G71+BL71,IF(VLOOKUP($D71,'LGE Retirements'!$A$4:$C$49,3,FALSE)='LGE Meters Schedule'!CP$3,'LGE Meters Schedule'!CO71+BL71-$F71,SUM(CO71,BL71)))</f>
        <v>-11637.514500438505</v>
      </c>
      <c r="CQ71" s="6">
        <f>IF(CQ$3=$BQ$3,$G71+BM71,IF(VLOOKUP($D71,'LGE Retirements'!$A$4:$C$49,3,FALSE)='LGE Meters Schedule'!CQ$3,'LGE Meters Schedule'!CP71+BM71-$F71,SUM(CP71,BM71)))</f>
        <v>-11637.514500438505</v>
      </c>
      <c r="CR71" s="6">
        <f>IF(CR$3=$BQ$3,$G71+BN71,IF(VLOOKUP($D71,'LGE Retirements'!$A$4:$C$49,3,FALSE)='LGE Meters Schedule'!CR$3,'LGE Meters Schedule'!CQ71+BN71-$F71,SUM(CQ71,BN71)))</f>
        <v>-11637.514500438505</v>
      </c>
      <c r="CS71" s="6">
        <f>IF(CS$3=$BQ$3,$G71+BO71,IF(VLOOKUP($D71,'LGE Retirements'!$A$4:$C$49,3,FALSE)='LGE Meters Schedule'!CS$3,'LGE Meters Schedule'!CR71+BO71-$F71,SUM(CR71,BO71)))</f>
        <v>-11637.514500438505</v>
      </c>
      <c r="CT71" s="6">
        <f>IF(CT$3=$BQ$3,$G71,IF(VLOOKUP($D71,'LGE Retirements'!$A$4:$C$49,3,FALSE)='LGE Meters Schedule'!CT$3,'LGE Meters Schedule'!CS71-$F71,SUM(CS71)))</f>
        <v>-11637.514500438505</v>
      </c>
      <c r="CU71" s="6">
        <f>IF(CU$3=$BQ$3,$G71,IF(VLOOKUP($D71,'LGE Retirements'!$A$4:$C$49,3,FALSE)='LGE Meters Schedule'!CU$3,'LGE Meters Schedule'!CT71-$F71,SUM(CT71)))</f>
        <v>-11637.514500438505</v>
      </c>
      <c r="CV71" s="6">
        <f>IF(CV$3=$BQ$3,$G71,IF(VLOOKUP($D71,'LGE Retirements'!$A$4:$C$49,3,FALSE)='LGE Meters Schedule'!CV$3,'LGE Meters Schedule'!CU71-$F71,SUM(CU71)))</f>
        <v>-11637.514500438505</v>
      </c>
      <c r="CW71" s="6">
        <f>IF(CW$3=$BQ$3,$G71,IF(VLOOKUP($D71,'LGE Retirements'!$A$4:$C$49,3,FALSE)='LGE Meters Schedule'!CW$3,'LGE Meters Schedule'!CV71-$F71,SUM(CV71)))</f>
        <v>-11637.514500438505</v>
      </c>
      <c r="CX71" s="6">
        <f>IF(CX$3=$BQ$3,$G71,IF(VLOOKUP($D71,'LGE Retirements'!$A$4:$C$49,3,FALSE)='LGE Meters Schedule'!CX$3,'LGE Meters Schedule'!CW71-$F71,SUM(CW71)))</f>
        <v>-11637.514500438505</v>
      </c>
      <c r="CY71" s="6">
        <f>IF(CY$3=$BQ$3,$G71,IF(VLOOKUP($D71,'LGE Retirements'!$A$4:$C$49,3,FALSE)='LGE Meters Schedule'!CY$3,'LGE Meters Schedule'!CX71-$F71,SUM(CX71)))</f>
        <v>-11637.514500438505</v>
      </c>
      <c r="CZ71" s="6">
        <f>IF(CZ$3=$BQ$3,$G71,IF(VLOOKUP($D71,'LGE Retirements'!$A$4:$C$49,3,FALSE)='LGE Meters Schedule'!CZ$3,'LGE Meters Schedule'!CY71-$F71,SUM(CY71)))</f>
        <v>-11637.514500438505</v>
      </c>
      <c r="DA71" s="6">
        <f>IF(DA$3=$BQ$3,$G71,IF(VLOOKUP($D71,'LGE Retirements'!$A$4:$C$49,3,FALSE)='LGE Meters Schedule'!DA$3,'LGE Meters Schedule'!CZ71-$F71,SUM(CZ71)))</f>
        <v>-11637.514500438505</v>
      </c>
      <c r="DB71" s="6">
        <f>IF(DB$3=$BQ$3,$G71,IF(VLOOKUP($D71,'LGE Retirements'!$A$4:$C$49,3,FALSE)='LGE Meters Schedule'!DB$3,'LGE Meters Schedule'!DA71-$F71,SUM(DA71)))</f>
        <v>-11637.514500438505</v>
      </c>
      <c r="DC71" s="6">
        <f>IF(DC$3=$BQ$3,$G71,IF(VLOOKUP($D71,'LGE Retirements'!$A$4:$C$49,3,FALSE)='LGE Meters Schedule'!DC$3,'LGE Meters Schedule'!DB71-$F71,SUM(DB71)))</f>
        <v>-11637.514500438505</v>
      </c>
      <c r="DD71" s="6">
        <f>IF(DD$3=$BQ$3,$G71,IF(VLOOKUP($D71,'LGE Retirements'!$A$4:$C$49,3,FALSE)='LGE Meters Schedule'!DD$3,'LGE Meters Schedule'!DC71-$F71,SUM(DC71)))</f>
        <v>-11637.514500438505</v>
      </c>
      <c r="DE71" s="6">
        <f>IF(DE$3=$BQ$3,$G71,IF(VLOOKUP($D71,'LGE Retirements'!$A$4:$C$49,3,FALSE)='LGE Meters Schedule'!DE$3,'LGE Meters Schedule'!DD71-$F71,SUM(DD71)))</f>
        <v>-11637.514500438505</v>
      </c>
      <c r="DG71" s="8">
        <f t="shared" si="71"/>
        <v>12657.869961222532</v>
      </c>
      <c r="DH71" s="8">
        <f t="shared" si="72"/>
        <v>12613.290272555865</v>
      </c>
      <c r="DI71" s="8">
        <f t="shared" si="73"/>
        <v>12568.710583889198</v>
      </c>
      <c r="DJ71" s="8">
        <f t="shared" si="74"/>
        <v>12524.130895222532</v>
      </c>
      <c r="DK71" s="8">
        <f t="shared" si="75"/>
        <v>12479.551206555865</v>
      </c>
      <c r="DL71" s="8">
        <f t="shared" si="76"/>
        <v>12434.971517889198</v>
      </c>
      <c r="DM71" s="8">
        <f t="shared" si="77"/>
        <v>12390.391829222532</v>
      </c>
      <c r="DN71" s="8">
        <f t="shared" si="78"/>
        <v>12345.812140555865</v>
      </c>
      <c r="DO71" s="8">
        <f t="shared" si="79"/>
        <v>12301.232451889198</v>
      </c>
      <c r="DP71" s="8">
        <f t="shared" si="80"/>
        <v>12256.652763222532</v>
      </c>
      <c r="DQ71" s="8">
        <f t="shared" si="81"/>
        <v>12212.073074555865</v>
      </c>
      <c r="DR71" s="8">
        <f t="shared" si="82"/>
        <v>12169.5131801768</v>
      </c>
      <c r="DS71" s="8">
        <f t="shared" si="83"/>
        <v>12126.953285797737</v>
      </c>
      <c r="DT71" s="8">
        <f t="shared" si="84"/>
        <v>12084.393391418675</v>
      </c>
      <c r="DU71" s="8">
        <f t="shared" si="85"/>
        <v>12041.83349703961</v>
      </c>
      <c r="DV71" s="8">
        <f t="shared" si="86"/>
        <v>11999.273602660545</v>
      </c>
      <c r="DW71" s="8">
        <f t="shared" si="87"/>
        <v>11956.713708281482</v>
      </c>
      <c r="DX71" s="8">
        <f t="shared" si="88"/>
        <v>11914.15381390242</v>
      </c>
      <c r="DY71" s="8">
        <f t="shared" si="89"/>
        <v>11871.593919523355</v>
      </c>
      <c r="DZ71" s="8">
        <f t="shared" si="90"/>
        <v>11829.03402514429</v>
      </c>
      <c r="EA71" s="8">
        <f t="shared" si="91"/>
        <v>11786.474130765228</v>
      </c>
      <c r="EB71" s="8">
        <f t="shared" si="92"/>
        <v>11743.914236386165</v>
      </c>
      <c r="EC71" s="8">
        <f t="shared" si="93"/>
        <v>11701.3543420071</v>
      </c>
      <c r="ED71" s="8">
        <f t="shared" si="94"/>
        <v>11658.794447628035</v>
      </c>
      <c r="EE71" s="8">
        <f t="shared" si="95"/>
        <v>11637.514500438505</v>
      </c>
      <c r="EF71" s="8">
        <f t="shared" si="96"/>
        <v>11637.514500438505</v>
      </c>
      <c r="EG71" s="8">
        <f t="shared" si="97"/>
        <v>11637.514500438505</v>
      </c>
      <c r="EH71" s="8">
        <f t="shared" si="98"/>
        <v>11637.514500438505</v>
      </c>
      <c r="EI71" s="8">
        <f t="shared" si="99"/>
        <v>11637.514500438505</v>
      </c>
      <c r="EJ71" s="8">
        <f t="shared" si="100"/>
        <v>11637.514500438505</v>
      </c>
      <c r="EK71" s="8">
        <f t="shared" si="101"/>
        <v>11637.514500438505</v>
      </c>
      <c r="EL71" s="8">
        <f t="shared" si="102"/>
        <v>11637.514500438505</v>
      </c>
      <c r="EM71" s="8">
        <f t="shared" si="103"/>
        <v>11637.514500438505</v>
      </c>
      <c r="EN71" s="8">
        <f t="shared" si="104"/>
        <v>11637.514500438505</v>
      </c>
      <c r="EO71" s="8">
        <f t="shared" si="105"/>
        <v>11637.514500438505</v>
      </c>
      <c r="EP71" s="8">
        <f t="shared" si="106"/>
        <v>11637.514500438505</v>
      </c>
      <c r="EQ71" s="8">
        <f t="shared" si="107"/>
        <v>11637.514500438505</v>
      </c>
      <c r="ER71" s="8">
        <f t="shared" si="108"/>
        <v>11637.514500438505</v>
      </c>
      <c r="ES71" s="8">
        <f t="shared" si="109"/>
        <v>11637.514500438505</v>
      </c>
      <c r="ET71" s="8">
        <f t="shared" si="110"/>
        <v>11637.514500438505</v>
      </c>
      <c r="EU71" s="8">
        <f t="shared" si="111"/>
        <v>11637.514500438505</v>
      </c>
    </row>
    <row r="72" spans="1:151" x14ac:dyDescent="0.25">
      <c r="A72" s="4" t="s">
        <v>33</v>
      </c>
      <c r="B72" s="4" t="s">
        <v>2</v>
      </c>
      <c r="C72" s="4" t="s">
        <v>4</v>
      </c>
      <c r="D72" s="7">
        <v>2008</v>
      </c>
      <c r="E72" s="24">
        <f>IFERROR(VLOOKUP(D72,'LGE Retirements'!$A$4:$C$49,3,FALSE),"N/A")</f>
        <v>43313</v>
      </c>
      <c r="F72" s="5">
        <v>209955.7</v>
      </c>
      <c r="G72" s="5">
        <v>57188.182871197991</v>
      </c>
      <c r="H72" s="5"/>
      <c r="I72" s="6">
        <f>IF(I$3=$I$3,F72,IF(VLOOKUP($D72,'LGE Retirements'!$A$4:$C$49,3,FALSE)='LGE Meters Schedule'!I$3,'LGE Meters Schedule'!G72-'LGE Meters Schedule'!$F72,G72))</f>
        <v>209955.7</v>
      </c>
      <c r="J72" s="6">
        <f>IF(J$3=$I$3,G72,IF(VLOOKUP($D72,'LGE Retirements'!$A$4:$C$49,3,FALSE)='LGE Meters Schedule'!J$3,'LGE Meters Schedule'!I72-'LGE Meters Schedule'!$F72,I72))</f>
        <v>209955.7</v>
      </c>
      <c r="K72" s="6">
        <f>IF(K$3=$I$3,I72,IF(VLOOKUP($D72,'LGE Retirements'!$A$4:$C$49,3,FALSE)='LGE Meters Schedule'!K$3,'LGE Meters Schedule'!J72-'LGE Meters Schedule'!$F72,J72))</f>
        <v>209955.7</v>
      </c>
      <c r="L72" s="6">
        <f>IF(L$3=$I$3,J72,IF(VLOOKUP($D72,'LGE Retirements'!$A$4:$C$49,3,FALSE)='LGE Meters Schedule'!L$3,'LGE Meters Schedule'!K72-'LGE Meters Schedule'!$F72,K72))</f>
        <v>209955.7</v>
      </c>
      <c r="M72" s="6">
        <f>IF(M$3=$I$3,K72,IF(VLOOKUP($D72,'LGE Retirements'!$A$4:$C$49,3,FALSE)='LGE Meters Schedule'!M$3,'LGE Meters Schedule'!L72-'LGE Meters Schedule'!$F72,L72))</f>
        <v>209955.7</v>
      </c>
      <c r="N72" s="6">
        <f>IF(N$3=$I$3,L72,IF(VLOOKUP($D72,'LGE Retirements'!$A$4:$C$49,3,FALSE)='LGE Meters Schedule'!N$3,'LGE Meters Schedule'!M72-'LGE Meters Schedule'!$F72,M72))</f>
        <v>209955.7</v>
      </c>
      <c r="O72" s="6">
        <f>IF(O$3=$I$3,M72,IF(VLOOKUP($D72,'LGE Retirements'!$A$4:$C$49,3,FALSE)='LGE Meters Schedule'!O$3,'LGE Meters Schedule'!N72-'LGE Meters Schedule'!$F72,N72))</f>
        <v>209955.7</v>
      </c>
      <c r="P72" s="6">
        <f>IF(P$3=$I$3,N72,IF(VLOOKUP($D72,'LGE Retirements'!$A$4:$C$49,3,FALSE)='LGE Meters Schedule'!P$3,'LGE Meters Schedule'!O72-'LGE Meters Schedule'!$F72,O72))</f>
        <v>209955.7</v>
      </c>
      <c r="Q72" s="6">
        <f>IF(Q$3=$I$3,O72,IF(VLOOKUP($D72,'LGE Retirements'!$A$4:$C$49,3,FALSE)='LGE Meters Schedule'!Q$3,'LGE Meters Schedule'!P72-'LGE Meters Schedule'!$F72,P72))</f>
        <v>209955.7</v>
      </c>
      <c r="R72" s="6">
        <f>IF(R$3=$I$3,P72,IF(VLOOKUP($D72,'LGE Retirements'!$A$4:$C$49,3,FALSE)='LGE Meters Schedule'!R$3,'LGE Meters Schedule'!Q72-'LGE Meters Schedule'!$F72,Q72))</f>
        <v>209955.7</v>
      </c>
      <c r="S72" s="6">
        <f>IF(S$3=$I$3,Q72,IF(VLOOKUP($D72,'LGE Retirements'!$A$4:$C$49,3,FALSE)='LGE Meters Schedule'!S$3,'LGE Meters Schedule'!R72-'LGE Meters Schedule'!$F72,R72))</f>
        <v>209955.7</v>
      </c>
      <c r="T72" s="6">
        <f>IF(T$3=$I$3,R72,IF(VLOOKUP($D72,'LGE Retirements'!$A$4:$C$49,3,FALSE)='LGE Meters Schedule'!T$3,'LGE Meters Schedule'!S72-'LGE Meters Schedule'!$F72,S72))</f>
        <v>209955.7</v>
      </c>
      <c r="U72" s="6">
        <f>IF(U$3=$I$3,S72,IF(VLOOKUP($D72,'LGE Retirements'!$A$4:$C$49,3,FALSE)='LGE Meters Schedule'!U$3,'LGE Meters Schedule'!T72-'LGE Meters Schedule'!$F72,T72))</f>
        <v>209955.7</v>
      </c>
      <c r="V72" s="6">
        <f>IF(V$3=$I$3,T72,IF(VLOOKUP($D72,'LGE Retirements'!$A$4:$C$49,3,FALSE)='LGE Meters Schedule'!V$3,'LGE Meters Schedule'!U72-'LGE Meters Schedule'!$F72,U72))</f>
        <v>209955.7</v>
      </c>
      <c r="W72" s="6">
        <f>IF(W$3=$I$3,U72,IF(VLOOKUP($D72,'LGE Retirements'!$A$4:$C$49,3,FALSE)='LGE Meters Schedule'!W$3,'LGE Meters Schedule'!V72-'LGE Meters Schedule'!$F72,V72))</f>
        <v>209955.7</v>
      </c>
      <c r="X72" s="6">
        <f>IF(X$3=$I$3,V72,IF(VLOOKUP($D72,'LGE Retirements'!$A$4:$C$49,3,FALSE)='LGE Meters Schedule'!X$3,'LGE Meters Schedule'!W72-'LGE Meters Schedule'!$F72,W72))</f>
        <v>209955.7</v>
      </c>
      <c r="Y72" s="6">
        <f>IF(Y$3=$I$3,W72,IF(VLOOKUP($D72,'LGE Retirements'!$A$4:$C$49,3,FALSE)='LGE Meters Schedule'!Y$3,'LGE Meters Schedule'!X72-'LGE Meters Schedule'!$F72,X72))</f>
        <v>209955.7</v>
      </c>
      <c r="Z72" s="6">
        <f>IF(Z$3=$I$3,X72,IF(VLOOKUP($D72,'LGE Retirements'!$A$4:$C$49,3,FALSE)='LGE Meters Schedule'!Z$3,'LGE Meters Schedule'!Y72-'LGE Meters Schedule'!$F72,Y72))</f>
        <v>209955.7</v>
      </c>
      <c r="AA72" s="6">
        <f>IF(AA$3=$I$3,Y72,IF(VLOOKUP($D72,'LGE Retirements'!$A$4:$C$49,3,FALSE)='LGE Meters Schedule'!AA$3,'LGE Meters Schedule'!Z72-'LGE Meters Schedule'!$F72,Z72))</f>
        <v>209955.7</v>
      </c>
      <c r="AB72" s="6">
        <f>IF(AB$3=$I$3,Z72,IF(VLOOKUP($D72,'LGE Retirements'!$A$4:$C$49,3,FALSE)='LGE Meters Schedule'!AB$3,'LGE Meters Schedule'!AA72-'LGE Meters Schedule'!$F72,AA72))</f>
        <v>209955.7</v>
      </c>
      <c r="AC72" s="6">
        <f>IF(AC$3=$I$3,AA72,IF(VLOOKUP($D72,'LGE Retirements'!$A$4:$C$49,3,FALSE)='LGE Meters Schedule'!AC$3,'LGE Meters Schedule'!AB72-'LGE Meters Schedule'!$F72,AB72))</f>
        <v>209955.7</v>
      </c>
      <c r="AD72" s="6">
        <f>IF(AD$3=$I$3,AB72,IF(VLOOKUP($D72,'LGE Retirements'!$A$4:$C$49,3,FALSE)='LGE Meters Schedule'!AD$3,'LGE Meters Schedule'!AC72-'LGE Meters Schedule'!$F72,AC72))</f>
        <v>209955.7</v>
      </c>
      <c r="AE72" s="6">
        <f>IF(AE$3=$I$3,AC72,IF(VLOOKUP($D72,'LGE Retirements'!$A$4:$C$49,3,FALSE)='LGE Meters Schedule'!AE$3,'LGE Meters Schedule'!AD72-'LGE Meters Schedule'!$F72,AD72))</f>
        <v>209955.7</v>
      </c>
      <c r="AF72" s="6">
        <f>IF(AF$3=$I$3,AD72,IF(VLOOKUP($D72,'LGE Retirements'!$A$4:$C$49,3,FALSE)='LGE Meters Schedule'!AF$3,'LGE Meters Schedule'!AE72-'LGE Meters Schedule'!$F72,AE72))</f>
        <v>209955.7</v>
      </c>
      <c r="AG72" s="6">
        <f>IF(AG$3=$I$3,AE72,IF(VLOOKUP($D72,'LGE Retirements'!$A$4:$C$49,3,FALSE)='LGE Meters Schedule'!AG$3,'LGE Meters Schedule'!AF72-'LGE Meters Schedule'!$F72,AF72))</f>
        <v>0</v>
      </c>
      <c r="AH72" s="6">
        <f>IF(AH$3=$I$3,AF72,IF(VLOOKUP($D72,'LGE Retirements'!$A$4:$C$49,3,FALSE)='LGE Meters Schedule'!AH$3,'LGE Meters Schedule'!AG72-'LGE Meters Schedule'!$F72,AG72))</f>
        <v>0</v>
      </c>
      <c r="AI72" s="6">
        <f>IF(AI$3=$I$3,AG72,IF(VLOOKUP($D72,'LGE Retirements'!$A$4:$C$49,3,FALSE)='LGE Meters Schedule'!AI$3,'LGE Meters Schedule'!AH72-'LGE Meters Schedule'!$F72,AH72))</f>
        <v>0</v>
      </c>
      <c r="AJ72" s="6">
        <f>IF(AJ$3=$I$3,AH72,IF(VLOOKUP($D72,'LGE Retirements'!$A$4:$C$49,3,FALSE)='LGE Meters Schedule'!AJ$3,'LGE Meters Schedule'!AI72-'LGE Meters Schedule'!$F72,AI72))</f>
        <v>0</v>
      </c>
      <c r="AK72" s="6">
        <f>IF(AK$3=$I$3,AI72,IF(VLOOKUP($D72,'LGE Retirements'!$A$4:$C$49,3,FALSE)='LGE Meters Schedule'!AK$3,'LGE Meters Schedule'!AJ72-'LGE Meters Schedule'!$F72,AJ72))</f>
        <v>0</v>
      </c>
      <c r="AL72" s="6"/>
      <c r="AM72" s="21">
        <f>IF(AM$3&lt;'Depr. Rate'!$B$1,('Depr. Rate'!$B$3*'LGE Meters Schedule'!I72)/12,IF(I72=0,H72/2*'Depr. Rate'!$C$3/12,('Depr. Rate'!$C$3*'LGE Meters Schedule'!I72)/12))</f>
        <v>510.89220333333338</v>
      </c>
      <c r="AN72" s="21">
        <f>IF(AN$3&lt;'Depr. Rate'!$B$1,('Depr. Rate'!$B$3*'LGE Meters Schedule'!J72)/12,IF(J72=0,I72/2*'Depr. Rate'!$C$3/12,('Depr. Rate'!$C$3*'LGE Meters Schedule'!J72)/12))</f>
        <v>510.89220333333338</v>
      </c>
      <c r="AO72" s="21">
        <f>IF(AO$3&lt;'Depr. Rate'!$B$1,('Depr. Rate'!$B$3*'LGE Meters Schedule'!K72)/12,IF(K72=0,J72/2*'Depr. Rate'!$C$3/12,('Depr. Rate'!$C$3*'LGE Meters Schedule'!K72)/12))</f>
        <v>510.89220333333338</v>
      </c>
      <c r="AP72" s="21">
        <f>IF(AP$3&lt;'Depr. Rate'!$B$1,('Depr. Rate'!$B$3*'LGE Meters Schedule'!L72)/12,IF(L72=0,K72/2*'Depr. Rate'!$C$3/12,('Depr. Rate'!$C$3*'LGE Meters Schedule'!L72)/12))</f>
        <v>510.89220333333338</v>
      </c>
      <c r="AQ72" s="21">
        <f>IF(AQ$3&lt;'Depr. Rate'!$B$1,('Depr. Rate'!$B$3*'LGE Meters Schedule'!M72)/12,IF(M72=0,L72/2*'Depr. Rate'!$C$3/12,('Depr. Rate'!$C$3*'LGE Meters Schedule'!M72)/12))</f>
        <v>510.89220333333338</v>
      </c>
      <c r="AR72" s="21">
        <f>IF(AR$3&lt;'Depr. Rate'!$B$1,('Depr. Rate'!$B$3*'LGE Meters Schedule'!N72)/12,IF(N72=0,M72/2*'Depr. Rate'!$C$3/12,('Depr. Rate'!$C$3*'LGE Meters Schedule'!N72)/12))</f>
        <v>510.89220333333338</v>
      </c>
      <c r="AS72" s="21">
        <f>IF(AS$3&lt;'Depr. Rate'!$B$1,('Depr. Rate'!$B$3*'LGE Meters Schedule'!O72)/12,IF(O72=0,N72/2*'Depr. Rate'!$C$3/12,('Depr. Rate'!$C$3*'LGE Meters Schedule'!O72)/12))</f>
        <v>510.89220333333338</v>
      </c>
      <c r="AT72" s="21">
        <f>IF(AT$3&lt;'Depr. Rate'!$B$1,('Depr. Rate'!$B$3*'LGE Meters Schedule'!P72)/12,IF(P72=0,O72/2*'Depr. Rate'!$C$3/12,('Depr. Rate'!$C$3*'LGE Meters Schedule'!P72)/12))</f>
        <v>510.89220333333338</v>
      </c>
      <c r="AU72" s="21">
        <f>IF(AU$3&lt;'Depr. Rate'!$B$1,('Depr. Rate'!$B$3*'LGE Meters Schedule'!Q72)/12,IF(Q72=0,P72/2*'Depr. Rate'!$C$3/12,('Depr. Rate'!$C$3*'LGE Meters Schedule'!Q72)/12))</f>
        <v>510.89220333333338</v>
      </c>
      <c r="AV72" s="21">
        <f>IF(AV$3&lt;'Depr. Rate'!$B$1,('Depr. Rate'!$B$3*'LGE Meters Schedule'!R72)/12,IF(R72=0,Q72/2*'Depr. Rate'!$C$3/12,('Depr. Rate'!$C$3*'LGE Meters Schedule'!R72)/12))</f>
        <v>510.89220333333338</v>
      </c>
      <c r="AW72" s="21">
        <f>IF(AW$3&lt;'Depr. Rate'!$B$1,('Depr. Rate'!$B$3*'LGE Meters Schedule'!S72)/12,IF(S72=0,R72/2*'Depr. Rate'!$C$3/12,('Depr. Rate'!$C$3*'LGE Meters Schedule'!S72)/12))</f>
        <v>510.89220333333338</v>
      </c>
      <c r="AX72" s="21">
        <f>IF(AX$3&lt;'Depr. Rate'!$B$1,('Depr. Rate'!$B$3*'LGE Meters Schedule'!T72)/12,IF(T72=0,S72/2*'Depr. Rate'!$C$3/12,('Depr. Rate'!$C$3*'LGE Meters Schedule'!T72)/12))</f>
        <v>487.74495433414228</v>
      </c>
      <c r="AY72" s="21">
        <f>IF(AY$3&lt;'Depr. Rate'!$B$1,('Depr. Rate'!$B$3*'LGE Meters Schedule'!U72)/12,IF(U72=0,T72/2*'Depr. Rate'!$C$3/12,('Depr. Rate'!$C$3*'LGE Meters Schedule'!U72)/12))</f>
        <v>487.74495433414228</v>
      </c>
      <c r="AZ72" s="21">
        <f>IF(AZ$3&lt;'Depr. Rate'!$B$1,('Depr. Rate'!$B$3*'LGE Meters Schedule'!V72)/12,IF(V72=0,U72/2*'Depr. Rate'!$C$3/12,('Depr. Rate'!$C$3*'LGE Meters Schedule'!V72)/12))</f>
        <v>487.74495433414228</v>
      </c>
      <c r="BA72" s="21">
        <f>IF(BA$3&lt;'Depr. Rate'!$B$1,('Depr. Rate'!$B$3*'LGE Meters Schedule'!W72)/12,IF(W72=0,V72/2*'Depr. Rate'!$C$3/12,('Depr. Rate'!$C$3*'LGE Meters Schedule'!W72)/12))</f>
        <v>487.74495433414228</v>
      </c>
      <c r="BB72" s="21">
        <f>IF(BB$3&lt;'Depr. Rate'!$B$1,('Depr. Rate'!$B$3*'LGE Meters Schedule'!X72)/12,IF(X72=0,W72/2*'Depr. Rate'!$C$3/12,('Depr. Rate'!$C$3*'LGE Meters Schedule'!X72)/12))</f>
        <v>487.74495433414228</v>
      </c>
      <c r="BC72" s="21">
        <f>IF(BC$3&lt;'Depr. Rate'!$B$1,('Depr. Rate'!$B$3*'LGE Meters Schedule'!Y72)/12,IF(Y72=0,X72/2*'Depr. Rate'!$C$3/12,('Depr. Rate'!$C$3*'LGE Meters Schedule'!Y72)/12))</f>
        <v>487.74495433414228</v>
      </c>
      <c r="BD72" s="21">
        <f>IF(BD$3&lt;'Depr. Rate'!$B$1,('Depr. Rate'!$B$3*'LGE Meters Schedule'!Z72)/12,IF(Z72=0,Y72/2*'Depr. Rate'!$C$3/12,('Depr. Rate'!$C$3*'LGE Meters Schedule'!Z72)/12))</f>
        <v>487.74495433414228</v>
      </c>
      <c r="BE72" s="21">
        <f>IF(BE$3&lt;'Depr. Rate'!$B$1,('Depr. Rate'!$B$3*'LGE Meters Schedule'!AA72)/12,IF(AA72=0,Z72/2*'Depr. Rate'!$C$3/12,('Depr. Rate'!$C$3*'LGE Meters Schedule'!AA72)/12))</f>
        <v>487.74495433414228</v>
      </c>
      <c r="BF72" s="21">
        <f>IF(BF$3&lt;'Depr. Rate'!$B$1,('Depr. Rate'!$B$3*'LGE Meters Schedule'!AB72)/12,IF(AB72=0,AA72/2*'Depr. Rate'!$C$3/12,('Depr. Rate'!$C$3*'LGE Meters Schedule'!AB72)/12))</f>
        <v>487.74495433414228</v>
      </c>
      <c r="BG72" s="21">
        <f>IF(BG$3&lt;'Depr. Rate'!$B$1,('Depr. Rate'!$B$3*'LGE Meters Schedule'!AC72)/12,IF(AC72=0,AB72/2*'Depr. Rate'!$C$3/12,('Depr. Rate'!$C$3*'LGE Meters Schedule'!AC72)/12))</f>
        <v>487.74495433414228</v>
      </c>
      <c r="BH72" s="21">
        <f>IF(BH$3&lt;'Depr. Rate'!$B$1,('Depr. Rate'!$B$3*'LGE Meters Schedule'!AD72)/12,IF(AD72=0,AC72/2*'Depr. Rate'!$C$3/12,('Depr. Rate'!$C$3*'LGE Meters Schedule'!AD72)/12))</f>
        <v>487.74495433414228</v>
      </c>
      <c r="BI72" s="21">
        <f>IF(BI$3&lt;'Depr. Rate'!$B$1,('Depr. Rate'!$B$3*'LGE Meters Schedule'!AE72)/12,IF(AE72=0,AD72/2*'Depr. Rate'!$C$3/12,('Depr. Rate'!$C$3*'LGE Meters Schedule'!AE72)/12))</f>
        <v>487.74495433414228</v>
      </c>
      <c r="BJ72" s="21">
        <f>IF(BJ$3&lt;'Depr. Rate'!$B$1,('Depr. Rate'!$B$3*'LGE Meters Schedule'!AF72)/12,IF(AF72=0,AE72/2*'Depr. Rate'!$C$3/12,('Depr. Rate'!$C$3*'LGE Meters Schedule'!AF72)/12))</f>
        <v>487.74495433414228</v>
      </c>
      <c r="BK72" s="21">
        <f>IF(BK$3&lt;'Depr. Rate'!$B$1,('Depr. Rate'!$B$3*'LGE Meters Schedule'!AG72)/12,IF(AG72=0,AF72/2*'Depr. Rate'!$C$3/12,('Depr. Rate'!$C$3*'LGE Meters Schedule'!AG72)/12))</f>
        <v>243.87247716707114</v>
      </c>
      <c r="BL72" s="21">
        <f>IF(BL$3&lt;'Depr. Rate'!$B$1,('Depr. Rate'!$B$3*'LGE Meters Schedule'!AH72)/12,IF(AH72=0,AG72/2*'Depr. Rate'!$C$3/12,('Depr. Rate'!$C$3*'LGE Meters Schedule'!AH72)/12))</f>
        <v>0</v>
      </c>
      <c r="BM72" s="21">
        <f>IF(BM$3&lt;'Depr. Rate'!$B$1,('Depr. Rate'!$B$3*'LGE Meters Schedule'!AI72)/12,IF(AI72=0,AH72/2*'Depr. Rate'!$C$3/12,('Depr. Rate'!$C$3*'LGE Meters Schedule'!AI72)/12))</f>
        <v>0</v>
      </c>
      <c r="BN72" s="21">
        <f>IF(BN$3&lt;'Depr. Rate'!$B$1,('Depr. Rate'!$B$3*'LGE Meters Schedule'!AJ72)/12,IF(AJ72=0,AI72/2*'Depr. Rate'!$C$3/12,('Depr. Rate'!$C$3*'LGE Meters Schedule'!AJ72)/12))</f>
        <v>0</v>
      </c>
      <c r="BO72" s="21">
        <f>IF(BO$3&lt;'Depr. Rate'!$B$1,('Depr. Rate'!$B$3*'LGE Meters Schedule'!AK72)/12,IF(AK72=0,AJ72/2*'Depr. Rate'!$C$3/12,('Depr. Rate'!$C$3*'LGE Meters Schedule'!AK72)/12))</f>
        <v>0</v>
      </c>
      <c r="BQ72" s="6">
        <f>IF(BQ$3=$BQ$3,$G72+AM72,IF(VLOOKUP($D72,'LGE Retirements'!$A$4:$C$49,3,FALSE)='LGE Meters Schedule'!BQ$3,'LGE Meters Schedule'!BP72+AM72-$F72,SUM(BP72,AM72)))</f>
        <v>57699.075074531327</v>
      </c>
      <c r="BR72" s="6">
        <f>IF(BR$3=$BQ$3,$G72+AN72,IF(VLOOKUP($D72,'LGE Retirements'!$A$4:$C$49,3,FALSE)='LGE Meters Schedule'!BR$3,'LGE Meters Schedule'!BQ72+AN72-$F72,SUM(BQ72,AN72)))</f>
        <v>58209.967277864664</v>
      </c>
      <c r="BS72" s="6">
        <f>IF(BS$3=$BQ$3,$G72+AO72,IF(VLOOKUP($D72,'LGE Retirements'!$A$4:$C$49,3,FALSE)='LGE Meters Schedule'!BS$3,'LGE Meters Schedule'!BR72+AO72-$F72,SUM(BR72,AO72)))</f>
        <v>58720.859481198</v>
      </c>
      <c r="BT72" s="6">
        <f>IF(BT$3=$BQ$3,$G72+AP72,IF(VLOOKUP($D72,'LGE Retirements'!$A$4:$C$49,3,FALSE)='LGE Meters Schedule'!BT$3,'LGE Meters Schedule'!BS72+AP72-$F72,SUM(BS72,AP72)))</f>
        <v>59231.751684531337</v>
      </c>
      <c r="BU72" s="6">
        <f>IF(BU$3=$BQ$3,$G72+AQ72,IF(VLOOKUP($D72,'LGE Retirements'!$A$4:$C$49,3,FALSE)='LGE Meters Schedule'!BU$3,'LGE Meters Schedule'!BT72+AQ72-$F72,SUM(BT72,AQ72)))</f>
        <v>59742.643887864673</v>
      </c>
      <c r="BV72" s="6">
        <f>IF(BV$3=$BQ$3,$G72+AR72,IF(VLOOKUP($D72,'LGE Retirements'!$A$4:$C$49,3,FALSE)='LGE Meters Schedule'!BV$3,'LGE Meters Schedule'!BU72+AR72-$F72,SUM(BU72,AR72)))</f>
        <v>60253.53609119801</v>
      </c>
      <c r="BW72" s="6">
        <f>IF(BW$3=$BQ$3,$G72+AS72,IF(VLOOKUP($D72,'LGE Retirements'!$A$4:$C$49,3,FALSE)='LGE Meters Schedule'!BW$3,'LGE Meters Schedule'!BV72+AS72-$F72,SUM(BV72,AS72)))</f>
        <v>60764.428294531346</v>
      </c>
      <c r="BX72" s="6">
        <f>IF(BX$3=$BQ$3,$G72+AT72,IF(VLOOKUP($D72,'LGE Retirements'!$A$4:$C$49,3,FALSE)='LGE Meters Schedule'!BX$3,'LGE Meters Schedule'!BW72+AT72-$F72,SUM(BW72,AT72)))</f>
        <v>61275.320497864683</v>
      </c>
      <c r="BY72" s="6">
        <f>IF(BY$3=$BQ$3,$G72+AU72,IF(VLOOKUP($D72,'LGE Retirements'!$A$4:$C$49,3,FALSE)='LGE Meters Schedule'!BY$3,'LGE Meters Schedule'!BX72+AU72-$F72,SUM(BX72,AU72)))</f>
        <v>61786.212701198019</v>
      </c>
      <c r="BZ72" s="6">
        <f>IF(BZ$3=$BQ$3,$G72+AV72,IF(VLOOKUP($D72,'LGE Retirements'!$A$4:$C$49,3,FALSE)='LGE Meters Schedule'!BZ$3,'LGE Meters Schedule'!BY72+AV72-$F72,SUM(BY72,AV72)))</f>
        <v>62297.104904531356</v>
      </c>
      <c r="CA72" s="6">
        <f>IF(CA$3=$BQ$3,$G72+AW72,IF(VLOOKUP($D72,'LGE Retirements'!$A$4:$C$49,3,FALSE)='LGE Meters Schedule'!CA$3,'LGE Meters Schedule'!BZ72+AW72-$F72,SUM(BZ72,AW72)))</f>
        <v>62807.997107864692</v>
      </c>
      <c r="CB72" s="6">
        <f>IF(CB$3=$BQ$3,$G72+AX72,IF(VLOOKUP($D72,'LGE Retirements'!$A$4:$C$49,3,FALSE)='LGE Meters Schedule'!CB$3,'LGE Meters Schedule'!CA72+AX72-$F72,SUM(CA72,AX72)))</f>
        <v>63295.742062198835</v>
      </c>
      <c r="CC72" s="6">
        <f>IF(CC$3=$BQ$3,$G72+AY72,IF(VLOOKUP($D72,'LGE Retirements'!$A$4:$C$49,3,FALSE)='LGE Meters Schedule'!CC$3,'LGE Meters Schedule'!CB72+AY72-$F72,SUM(CB72,AY72)))</f>
        <v>63783.487016532978</v>
      </c>
      <c r="CD72" s="6">
        <f>IF(CD$3=$BQ$3,$G72+AZ72,IF(VLOOKUP($D72,'LGE Retirements'!$A$4:$C$49,3,FALSE)='LGE Meters Schedule'!CD$3,'LGE Meters Schedule'!CC72+AZ72-$F72,SUM(CC72,AZ72)))</f>
        <v>64271.23197086712</v>
      </c>
      <c r="CE72" s="6">
        <f>IF(CE$3=$BQ$3,$G72+BA72,IF(VLOOKUP($D72,'LGE Retirements'!$A$4:$C$49,3,FALSE)='LGE Meters Schedule'!CE$3,'LGE Meters Schedule'!CD72+BA72-$F72,SUM(CD72,BA72)))</f>
        <v>64758.976925201263</v>
      </c>
      <c r="CF72" s="6">
        <f>IF(CF$3=$BQ$3,$G72+BB72,IF(VLOOKUP($D72,'LGE Retirements'!$A$4:$C$49,3,FALSE)='LGE Meters Schedule'!CF$3,'LGE Meters Schedule'!CE72+BB72-$F72,SUM(CE72,BB72)))</f>
        <v>65246.721879535406</v>
      </c>
      <c r="CG72" s="6">
        <f>IF(CG$3=$BQ$3,$G72+BC72,IF(VLOOKUP($D72,'LGE Retirements'!$A$4:$C$49,3,FALSE)='LGE Meters Schedule'!CG$3,'LGE Meters Schedule'!CF72+BC72-$F72,SUM(CF72,BC72)))</f>
        <v>65734.466833869548</v>
      </c>
      <c r="CH72" s="6">
        <f>IF(CH$3=$BQ$3,$G72+BD72,IF(VLOOKUP($D72,'LGE Retirements'!$A$4:$C$49,3,FALSE)='LGE Meters Schedule'!CH$3,'LGE Meters Schedule'!CG72+BD72-$F72,SUM(CG72,BD72)))</f>
        <v>66222.211788203684</v>
      </c>
      <c r="CI72" s="6">
        <f>IF(CI$3=$BQ$3,$G72+BE72,IF(VLOOKUP($D72,'LGE Retirements'!$A$4:$C$49,3,FALSE)='LGE Meters Schedule'!CI$3,'LGE Meters Schedule'!CH72+BE72-$F72,SUM(CH72,BE72)))</f>
        <v>66709.956742537819</v>
      </c>
      <c r="CJ72" s="6">
        <f>IF(CJ$3=$BQ$3,$G72+BF72,IF(VLOOKUP($D72,'LGE Retirements'!$A$4:$C$49,3,FALSE)='LGE Meters Schedule'!CJ$3,'LGE Meters Schedule'!CI72+BF72-$F72,SUM(CI72,BF72)))</f>
        <v>67197.701696871954</v>
      </c>
      <c r="CK72" s="6">
        <f>IF(CK$3=$BQ$3,$G72+BG72,IF(VLOOKUP($D72,'LGE Retirements'!$A$4:$C$49,3,FALSE)='LGE Meters Schedule'!CK$3,'LGE Meters Schedule'!CJ72+BG72-$F72,SUM(CJ72,BG72)))</f>
        <v>67685.44665120609</v>
      </c>
      <c r="CL72" s="6">
        <f>IF(CL$3=$BQ$3,$G72+BH72,IF(VLOOKUP($D72,'LGE Retirements'!$A$4:$C$49,3,FALSE)='LGE Meters Schedule'!CL$3,'LGE Meters Schedule'!CK72+BH72-$F72,SUM(CK72,BH72)))</f>
        <v>68173.191605540225</v>
      </c>
      <c r="CM72" s="6">
        <f>IF(CM$3=$BQ$3,$G72+BI72,IF(VLOOKUP($D72,'LGE Retirements'!$A$4:$C$49,3,FALSE)='LGE Meters Schedule'!CM$3,'LGE Meters Schedule'!CL72+BI72-$F72,SUM(CL72,BI72)))</f>
        <v>68660.936559874361</v>
      </c>
      <c r="CN72" s="6">
        <f>IF(CN$3=$BQ$3,$G72+BJ72,IF(VLOOKUP($D72,'LGE Retirements'!$A$4:$C$49,3,FALSE)='LGE Meters Schedule'!CN$3,'LGE Meters Schedule'!CM72+BJ72-$F72,SUM(CM72,BJ72)))</f>
        <v>69148.681514208496</v>
      </c>
      <c r="CO72" s="6">
        <f>IF(CO$3=$BQ$3,$G72+BK72,IF(VLOOKUP($D72,'LGE Retirements'!$A$4:$C$49,3,FALSE)='LGE Meters Schedule'!CO$3,'LGE Meters Schedule'!CN72+BK72-$F72,SUM(CN72,BK72)))</f>
        <v>-140563.14600862446</v>
      </c>
      <c r="CP72" s="6">
        <f>IF(CP$3=$BQ$3,$G72+BL72,IF(VLOOKUP($D72,'LGE Retirements'!$A$4:$C$49,3,FALSE)='LGE Meters Schedule'!CP$3,'LGE Meters Schedule'!CO72+BL72-$F72,SUM(CO72,BL72)))</f>
        <v>-140563.14600862446</v>
      </c>
      <c r="CQ72" s="6">
        <f>IF(CQ$3=$BQ$3,$G72+BM72,IF(VLOOKUP($D72,'LGE Retirements'!$A$4:$C$49,3,FALSE)='LGE Meters Schedule'!CQ$3,'LGE Meters Schedule'!CP72+BM72-$F72,SUM(CP72,BM72)))</f>
        <v>-140563.14600862446</v>
      </c>
      <c r="CR72" s="6">
        <f>IF(CR$3=$BQ$3,$G72+BN72,IF(VLOOKUP($D72,'LGE Retirements'!$A$4:$C$49,3,FALSE)='LGE Meters Schedule'!CR$3,'LGE Meters Schedule'!CQ72+BN72-$F72,SUM(CQ72,BN72)))</f>
        <v>-140563.14600862446</v>
      </c>
      <c r="CS72" s="6">
        <f>IF(CS$3=$BQ$3,$G72+BO72,IF(VLOOKUP($D72,'LGE Retirements'!$A$4:$C$49,3,FALSE)='LGE Meters Schedule'!CS$3,'LGE Meters Schedule'!CR72+BO72-$F72,SUM(CR72,BO72)))</f>
        <v>-140563.14600862446</v>
      </c>
      <c r="CT72" s="6">
        <f>IF(CT$3=$BQ$3,$G72,IF(VLOOKUP($D72,'LGE Retirements'!$A$4:$C$49,3,FALSE)='LGE Meters Schedule'!CT$3,'LGE Meters Schedule'!CS72-$F72,SUM(CS72)))</f>
        <v>-140563.14600862446</v>
      </c>
      <c r="CU72" s="6">
        <f>IF(CU$3=$BQ$3,$G72,IF(VLOOKUP($D72,'LGE Retirements'!$A$4:$C$49,3,FALSE)='LGE Meters Schedule'!CU$3,'LGE Meters Schedule'!CT72-$F72,SUM(CT72)))</f>
        <v>-140563.14600862446</v>
      </c>
      <c r="CV72" s="6">
        <f>IF(CV$3=$BQ$3,$G72,IF(VLOOKUP($D72,'LGE Retirements'!$A$4:$C$49,3,FALSE)='LGE Meters Schedule'!CV$3,'LGE Meters Schedule'!CU72-$F72,SUM(CU72)))</f>
        <v>-140563.14600862446</v>
      </c>
      <c r="CW72" s="6">
        <f>IF(CW$3=$BQ$3,$G72,IF(VLOOKUP($D72,'LGE Retirements'!$A$4:$C$49,3,FALSE)='LGE Meters Schedule'!CW$3,'LGE Meters Schedule'!CV72-$F72,SUM(CV72)))</f>
        <v>-140563.14600862446</v>
      </c>
      <c r="CX72" s="6">
        <f>IF(CX$3=$BQ$3,$G72,IF(VLOOKUP($D72,'LGE Retirements'!$A$4:$C$49,3,FALSE)='LGE Meters Schedule'!CX$3,'LGE Meters Schedule'!CW72-$F72,SUM(CW72)))</f>
        <v>-140563.14600862446</v>
      </c>
      <c r="CY72" s="6">
        <f>IF(CY$3=$BQ$3,$G72,IF(VLOOKUP($D72,'LGE Retirements'!$A$4:$C$49,3,FALSE)='LGE Meters Schedule'!CY$3,'LGE Meters Schedule'!CX72-$F72,SUM(CX72)))</f>
        <v>-140563.14600862446</v>
      </c>
      <c r="CZ72" s="6">
        <f>IF(CZ$3=$BQ$3,$G72,IF(VLOOKUP($D72,'LGE Retirements'!$A$4:$C$49,3,FALSE)='LGE Meters Schedule'!CZ$3,'LGE Meters Schedule'!CY72-$F72,SUM(CY72)))</f>
        <v>-140563.14600862446</v>
      </c>
      <c r="DA72" s="6">
        <f>IF(DA$3=$BQ$3,$G72,IF(VLOOKUP($D72,'LGE Retirements'!$A$4:$C$49,3,FALSE)='LGE Meters Schedule'!DA$3,'LGE Meters Schedule'!CZ72-$F72,SUM(CZ72)))</f>
        <v>-140563.14600862446</v>
      </c>
      <c r="DB72" s="6">
        <f>IF(DB$3=$BQ$3,$G72,IF(VLOOKUP($D72,'LGE Retirements'!$A$4:$C$49,3,FALSE)='LGE Meters Schedule'!DB$3,'LGE Meters Schedule'!DA72-$F72,SUM(DA72)))</f>
        <v>-140563.14600862446</v>
      </c>
      <c r="DC72" s="6">
        <f>IF(DC$3=$BQ$3,$G72,IF(VLOOKUP($D72,'LGE Retirements'!$A$4:$C$49,3,FALSE)='LGE Meters Schedule'!DC$3,'LGE Meters Schedule'!DB72-$F72,SUM(DB72)))</f>
        <v>-140563.14600862446</v>
      </c>
      <c r="DD72" s="6">
        <f>IF(DD$3=$BQ$3,$G72,IF(VLOOKUP($D72,'LGE Retirements'!$A$4:$C$49,3,FALSE)='LGE Meters Schedule'!DD$3,'LGE Meters Schedule'!DC72-$F72,SUM(DC72)))</f>
        <v>-140563.14600862446</v>
      </c>
      <c r="DE72" s="6">
        <f>IF(DE$3=$BQ$3,$G72,IF(VLOOKUP($D72,'LGE Retirements'!$A$4:$C$49,3,FALSE)='LGE Meters Schedule'!DE$3,'LGE Meters Schedule'!DD72-$F72,SUM(DD72)))</f>
        <v>-140563.14600862446</v>
      </c>
      <c r="DG72" s="8">
        <f t="shared" si="71"/>
        <v>152256.6249254687</v>
      </c>
      <c r="DH72" s="8">
        <f t="shared" si="72"/>
        <v>151745.73272213535</v>
      </c>
      <c r="DI72" s="8">
        <f t="shared" si="73"/>
        <v>151234.840518802</v>
      </c>
      <c r="DJ72" s="8">
        <f t="shared" si="74"/>
        <v>150723.94831546867</v>
      </c>
      <c r="DK72" s="8">
        <f t="shared" si="75"/>
        <v>150213.05611213535</v>
      </c>
      <c r="DL72" s="8">
        <f t="shared" si="76"/>
        <v>149702.163908802</v>
      </c>
      <c r="DM72" s="8">
        <f t="shared" si="77"/>
        <v>149191.27170546865</v>
      </c>
      <c r="DN72" s="8">
        <f t="shared" si="78"/>
        <v>148680.37950213533</v>
      </c>
      <c r="DO72" s="8">
        <f t="shared" si="79"/>
        <v>148169.48729880201</v>
      </c>
      <c r="DP72" s="8">
        <f t="shared" si="80"/>
        <v>147658.59509546866</v>
      </c>
      <c r="DQ72" s="8">
        <f t="shared" si="81"/>
        <v>147147.7028921353</v>
      </c>
      <c r="DR72" s="8">
        <f t="shared" si="82"/>
        <v>146659.95793780117</v>
      </c>
      <c r="DS72" s="8">
        <f t="shared" si="83"/>
        <v>146172.21298346703</v>
      </c>
      <c r="DT72" s="8">
        <f t="shared" si="84"/>
        <v>145684.4680291329</v>
      </c>
      <c r="DU72" s="8">
        <f t="shared" si="85"/>
        <v>145196.72307479876</v>
      </c>
      <c r="DV72" s="8">
        <f t="shared" si="86"/>
        <v>144708.9781204646</v>
      </c>
      <c r="DW72" s="8">
        <f t="shared" si="87"/>
        <v>144221.23316613046</v>
      </c>
      <c r="DX72" s="8">
        <f t="shared" si="88"/>
        <v>143733.48821179633</v>
      </c>
      <c r="DY72" s="8">
        <f t="shared" si="89"/>
        <v>143245.74325746219</v>
      </c>
      <c r="DZ72" s="8">
        <f t="shared" si="90"/>
        <v>142757.99830312806</v>
      </c>
      <c r="EA72" s="8">
        <f t="shared" si="91"/>
        <v>142270.25334879392</v>
      </c>
      <c r="EB72" s="8">
        <f t="shared" si="92"/>
        <v>141782.50839445979</v>
      </c>
      <c r="EC72" s="8">
        <f t="shared" si="93"/>
        <v>141294.76344012565</v>
      </c>
      <c r="ED72" s="8">
        <f t="shared" si="94"/>
        <v>140807.01848579152</v>
      </c>
      <c r="EE72" s="8">
        <f t="shared" si="95"/>
        <v>140563.14600862446</v>
      </c>
      <c r="EF72" s="8">
        <f t="shared" si="96"/>
        <v>140563.14600862446</v>
      </c>
      <c r="EG72" s="8">
        <f t="shared" si="97"/>
        <v>140563.14600862446</v>
      </c>
      <c r="EH72" s="8">
        <f t="shared" si="98"/>
        <v>140563.14600862446</v>
      </c>
      <c r="EI72" s="8">
        <f t="shared" si="99"/>
        <v>140563.14600862446</v>
      </c>
      <c r="EJ72" s="8">
        <f t="shared" si="100"/>
        <v>140563.14600862446</v>
      </c>
      <c r="EK72" s="8">
        <f t="shared" si="101"/>
        <v>140563.14600862446</v>
      </c>
      <c r="EL72" s="8">
        <f t="shared" si="102"/>
        <v>140563.14600862446</v>
      </c>
      <c r="EM72" s="8">
        <f t="shared" si="103"/>
        <v>140563.14600862446</v>
      </c>
      <c r="EN72" s="8">
        <f t="shared" si="104"/>
        <v>140563.14600862446</v>
      </c>
      <c r="EO72" s="8">
        <f t="shared" si="105"/>
        <v>140563.14600862446</v>
      </c>
      <c r="EP72" s="8">
        <f t="shared" si="106"/>
        <v>140563.14600862446</v>
      </c>
      <c r="EQ72" s="8">
        <f t="shared" si="107"/>
        <v>140563.14600862446</v>
      </c>
      <c r="ER72" s="8">
        <f t="shared" si="108"/>
        <v>140563.14600862446</v>
      </c>
      <c r="ES72" s="8">
        <f t="shared" si="109"/>
        <v>140563.14600862446</v>
      </c>
      <c r="ET72" s="8">
        <f t="shared" si="110"/>
        <v>140563.14600862446</v>
      </c>
      <c r="EU72" s="8">
        <f t="shared" si="111"/>
        <v>140563.14600862446</v>
      </c>
    </row>
    <row r="73" spans="1:151" x14ac:dyDescent="0.25">
      <c r="A73" s="4" t="s">
        <v>33</v>
      </c>
      <c r="B73" s="4" t="s">
        <v>2</v>
      </c>
      <c r="C73" s="4" t="s">
        <v>5</v>
      </c>
      <c r="D73" s="7">
        <v>2008</v>
      </c>
      <c r="E73" s="24">
        <f>IFERROR(VLOOKUP(D73,'LGE Retirements'!$A$4:$C$49,3,FALSE),"N/A")</f>
        <v>43313</v>
      </c>
      <c r="F73" s="5">
        <v>1858.8299999999981</v>
      </c>
      <c r="G73" s="5">
        <v>506.31209329619946</v>
      </c>
      <c r="H73" s="5"/>
      <c r="I73" s="6">
        <f>IF(I$3=$I$3,F73,IF(VLOOKUP($D73,'LGE Retirements'!$A$4:$C$49,3,FALSE)='LGE Meters Schedule'!I$3,'LGE Meters Schedule'!G73-'LGE Meters Schedule'!$F73,G73))</f>
        <v>1858.8299999999981</v>
      </c>
      <c r="J73" s="6">
        <f>IF(J$3=$I$3,G73,IF(VLOOKUP($D73,'LGE Retirements'!$A$4:$C$49,3,FALSE)='LGE Meters Schedule'!J$3,'LGE Meters Schedule'!I73-'LGE Meters Schedule'!$F73,I73))</f>
        <v>1858.8299999999981</v>
      </c>
      <c r="K73" s="6">
        <f>IF(K$3=$I$3,I73,IF(VLOOKUP($D73,'LGE Retirements'!$A$4:$C$49,3,FALSE)='LGE Meters Schedule'!K$3,'LGE Meters Schedule'!J73-'LGE Meters Schedule'!$F73,J73))</f>
        <v>1858.8299999999981</v>
      </c>
      <c r="L73" s="6">
        <f>IF(L$3=$I$3,J73,IF(VLOOKUP($D73,'LGE Retirements'!$A$4:$C$49,3,FALSE)='LGE Meters Schedule'!L$3,'LGE Meters Schedule'!K73-'LGE Meters Schedule'!$F73,K73))</f>
        <v>1858.8299999999981</v>
      </c>
      <c r="M73" s="6">
        <f>IF(M$3=$I$3,K73,IF(VLOOKUP($D73,'LGE Retirements'!$A$4:$C$49,3,FALSE)='LGE Meters Schedule'!M$3,'LGE Meters Schedule'!L73-'LGE Meters Schedule'!$F73,L73))</f>
        <v>1858.8299999999981</v>
      </c>
      <c r="N73" s="6">
        <f>IF(N$3=$I$3,L73,IF(VLOOKUP($D73,'LGE Retirements'!$A$4:$C$49,3,FALSE)='LGE Meters Schedule'!N$3,'LGE Meters Schedule'!M73-'LGE Meters Schedule'!$F73,M73))</f>
        <v>1858.8299999999981</v>
      </c>
      <c r="O73" s="6">
        <f>IF(O$3=$I$3,M73,IF(VLOOKUP($D73,'LGE Retirements'!$A$4:$C$49,3,FALSE)='LGE Meters Schedule'!O$3,'LGE Meters Schedule'!N73-'LGE Meters Schedule'!$F73,N73))</f>
        <v>1858.8299999999981</v>
      </c>
      <c r="P73" s="6">
        <f>IF(P$3=$I$3,N73,IF(VLOOKUP($D73,'LGE Retirements'!$A$4:$C$49,3,FALSE)='LGE Meters Schedule'!P$3,'LGE Meters Schedule'!O73-'LGE Meters Schedule'!$F73,O73))</f>
        <v>1858.8299999999981</v>
      </c>
      <c r="Q73" s="6">
        <f>IF(Q$3=$I$3,O73,IF(VLOOKUP($D73,'LGE Retirements'!$A$4:$C$49,3,FALSE)='LGE Meters Schedule'!Q$3,'LGE Meters Schedule'!P73-'LGE Meters Schedule'!$F73,P73))</f>
        <v>1858.8299999999981</v>
      </c>
      <c r="R73" s="6">
        <f>IF(R$3=$I$3,P73,IF(VLOOKUP($D73,'LGE Retirements'!$A$4:$C$49,3,FALSE)='LGE Meters Schedule'!R$3,'LGE Meters Schedule'!Q73-'LGE Meters Schedule'!$F73,Q73))</f>
        <v>1858.8299999999981</v>
      </c>
      <c r="S73" s="6">
        <f>IF(S$3=$I$3,Q73,IF(VLOOKUP($D73,'LGE Retirements'!$A$4:$C$49,3,FALSE)='LGE Meters Schedule'!S$3,'LGE Meters Schedule'!R73-'LGE Meters Schedule'!$F73,R73))</f>
        <v>1858.8299999999981</v>
      </c>
      <c r="T73" s="6">
        <f>IF(T$3=$I$3,R73,IF(VLOOKUP($D73,'LGE Retirements'!$A$4:$C$49,3,FALSE)='LGE Meters Schedule'!T$3,'LGE Meters Schedule'!S73-'LGE Meters Schedule'!$F73,S73))</f>
        <v>1858.8299999999981</v>
      </c>
      <c r="U73" s="6">
        <f>IF(U$3=$I$3,S73,IF(VLOOKUP($D73,'LGE Retirements'!$A$4:$C$49,3,FALSE)='LGE Meters Schedule'!U$3,'LGE Meters Schedule'!T73-'LGE Meters Schedule'!$F73,T73))</f>
        <v>1858.8299999999981</v>
      </c>
      <c r="V73" s="6">
        <f>IF(V$3=$I$3,T73,IF(VLOOKUP($D73,'LGE Retirements'!$A$4:$C$49,3,FALSE)='LGE Meters Schedule'!V$3,'LGE Meters Schedule'!U73-'LGE Meters Schedule'!$F73,U73))</f>
        <v>1858.8299999999981</v>
      </c>
      <c r="W73" s="6">
        <f>IF(W$3=$I$3,U73,IF(VLOOKUP($D73,'LGE Retirements'!$A$4:$C$49,3,FALSE)='LGE Meters Schedule'!W$3,'LGE Meters Schedule'!V73-'LGE Meters Schedule'!$F73,V73))</f>
        <v>1858.8299999999981</v>
      </c>
      <c r="X73" s="6">
        <f>IF(X$3=$I$3,V73,IF(VLOOKUP($D73,'LGE Retirements'!$A$4:$C$49,3,FALSE)='LGE Meters Schedule'!X$3,'LGE Meters Schedule'!W73-'LGE Meters Schedule'!$F73,W73))</f>
        <v>1858.8299999999981</v>
      </c>
      <c r="Y73" s="6">
        <f>IF(Y$3=$I$3,W73,IF(VLOOKUP($D73,'LGE Retirements'!$A$4:$C$49,3,FALSE)='LGE Meters Schedule'!Y$3,'LGE Meters Schedule'!X73-'LGE Meters Schedule'!$F73,X73))</f>
        <v>1858.8299999999981</v>
      </c>
      <c r="Z73" s="6">
        <f>IF(Z$3=$I$3,X73,IF(VLOOKUP($D73,'LGE Retirements'!$A$4:$C$49,3,FALSE)='LGE Meters Schedule'!Z$3,'LGE Meters Schedule'!Y73-'LGE Meters Schedule'!$F73,Y73))</f>
        <v>1858.8299999999981</v>
      </c>
      <c r="AA73" s="6">
        <f>IF(AA$3=$I$3,Y73,IF(VLOOKUP($D73,'LGE Retirements'!$A$4:$C$49,3,FALSE)='LGE Meters Schedule'!AA$3,'LGE Meters Schedule'!Z73-'LGE Meters Schedule'!$F73,Z73))</f>
        <v>1858.8299999999981</v>
      </c>
      <c r="AB73" s="6">
        <f>IF(AB$3=$I$3,Z73,IF(VLOOKUP($D73,'LGE Retirements'!$A$4:$C$49,3,FALSE)='LGE Meters Schedule'!AB$3,'LGE Meters Schedule'!AA73-'LGE Meters Schedule'!$F73,AA73))</f>
        <v>1858.8299999999981</v>
      </c>
      <c r="AC73" s="6">
        <f>IF(AC$3=$I$3,AA73,IF(VLOOKUP($D73,'LGE Retirements'!$A$4:$C$49,3,FALSE)='LGE Meters Schedule'!AC$3,'LGE Meters Schedule'!AB73-'LGE Meters Schedule'!$F73,AB73))</f>
        <v>1858.8299999999981</v>
      </c>
      <c r="AD73" s="6">
        <f>IF(AD$3=$I$3,AB73,IF(VLOOKUP($D73,'LGE Retirements'!$A$4:$C$49,3,FALSE)='LGE Meters Schedule'!AD$3,'LGE Meters Schedule'!AC73-'LGE Meters Schedule'!$F73,AC73))</f>
        <v>1858.8299999999981</v>
      </c>
      <c r="AE73" s="6">
        <f>IF(AE$3=$I$3,AC73,IF(VLOOKUP($D73,'LGE Retirements'!$A$4:$C$49,3,FALSE)='LGE Meters Schedule'!AE$3,'LGE Meters Schedule'!AD73-'LGE Meters Schedule'!$F73,AD73))</f>
        <v>1858.8299999999981</v>
      </c>
      <c r="AF73" s="6">
        <f>IF(AF$3=$I$3,AD73,IF(VLOOKUP($D73,'LGE Retirements'!$A$4:$C$49,3,FALSE)='LGE Meters Schedule'!AF$3,'LGE Meters Schedule'!AE73-'LGE Meters Schedule'!$F73,AE73))</f>
        <v>1858.8299999999981</v>
      </c>
      <c r="AG73" s="6">
        <f>IF(AG$3=$I$3,AE73,IF(VLOOKUP($D73,'LGE Retirements'!$A$4:$C$49,3,FALSE)='LGE Meters Schedule'!AG$3,'LGE Meters Schedule'!AF73-'LGE Meters Schedule'!$F73,AF73))</f>
        <v>0</v>
      </c>
      <c r="AH73" s="6">
        <f>IF(AH$3=$I$3,AF73,IF(VLOOKUP($D73,'LGE Retirements'!$A$4:$C$49,3,FALSE)='LGE Meters Schedule'!AH$3,'LGE Meters Schedule'!AG73-'LGE Meters Schedule'!$F73,AG73))</f>
        <v>0</v>
      </c>
      <c r="AI73" s="6">
        <f>IF(AI$3=$I$3,AG73,IF(VLOOKUP($D73,'LGE Retirements'!$A$4:$C$49,3,FALSE)='LGE Meters Schedule'!AI$3,'LGE Meters Schedule'!AH73-'LGE Meters Schedule'!$F73,AH73))</f>
        <v>0</v>
      </c>
      <c r="AJ73" s="6">
        <f>IF(AJ$3=$I$3,AH73,IF(VLOOKUP($D73,'LGE Retirements'!$A$4:$C$49,3,FALSE)='LGE Meters Schedule'!AJ$3,'LGE Meters Schedule'!AI73-'LGE Meters Schedule'!$F73,AI73))</f>
        <v>0</v>
      </c>
      <c r="AK73" s="6">
        <f>IF(AK$3=$I$3,AI73,IF(VLOOKUP($D73,'LGE Retirements'!$A$4:$C$49,3,FALSE)='LGE Meters Schedule'!AK$3,'LGE Meters Schedule'!AJ73-'LGE Meters Schedule'!$F73,AJ73))</f>
        <v>0</v>
      </c>
      <c r="AL73" s="6"/>
      <c r="AM73" s="21">
        <f>IF(AM$3&lt;'Depr. Rate'!$B$1,('Depr. Rate'!$B$3*'LGE Meters Schedule'!I73)/12,IF(I73=0,H73/2*'Depr. Rate'!$C$3/12,('Depr. Rate'!$C$3*'LGE Meters Schedule'!I73)/12))</f>
        <v>4.5231529999999953</v>
      </c>
      <c r="AN73" s="21">
        <f>IF(AN$3&lt;'Depr. Rate'!$B$1,('Depr. Rate'!$B$3*'LGE Meters Schedule'!J73)/12,IF(J73=0,I73/2*'Depr. Rate'!$C$3/12,('Depr. Rate'!$C$3*'LGE Meters Schedule'!J73)/12))</f>
        <v>4.5231529999999953</v>
      </c>
      <c r="AO73" s="21">
        <f>IF(AO$3&lt;'Depr. Rate'!$B$1,('Depr. Rate'!$B$3*'LGE Meters Schedule'!K73)/12,IF(K73=0,J73/2*'Depr. Rate'!$C$3/12,('Depr. Rate'!$C$3*'LGE Meters Schedule'!K73)/12))</f>
        <v>4.5231529999999953</v>
      </c>
      <c r="AP73" s="21">
        <f>IF(AP$3&lt;'Depr. Rate'!$B$1,('Depr. Rate'!$B$3*'LGE Meters Schedule'!L73)/12,IF(L73=0,K73/2*'Depr. Rate'!$C$3/12,('Depr. Rate'!$C$3*'LGE Meters Schedule'!L73)/12))</f>
        <v>4.5231529999999953</v>
      </c>
      <c r="AQ73" s="21">
        <f>IF(AQ$3&lt;'Depr. Rate'!$B$1,('Depr. Rate'!$B$3*'LGE Meters Schedule'!M73)/12,IF(M73=0,L73/2*'Depr. Rate'!$C$3/12,('Depr. Rate'!$C$3*'LGE Meters Schedule'!M73)/12))</f>
        <v>4.5231529999999953</v>
      </c>
      <c r="AR73" s="21">
        <f>IF(AR$3&lt;'Depr. Rate'!$B$1,('Depr. Rate'!$B$3*'LGE Meters Schedule'!N73)/12,IF(N73=0,M73/2*'Depr. Rate'!$C$3/12,('Depr. Rate'!$C$3*'LGE Meters Schedule'!N73)/12))</f>
        <v>4.5231529999999953</v>
      </c>
      <c r="AS73" s="21">
        <f>IF(AS$3&lt;'Depr. Rate'!$B$1,('Depr. Rate'!$B$3*'LGE Meters Schedule'!O73)/12,IF(O73=0,N73/2*'Depr. Rate'!$C$3/12,('Depr. Rate'!$C$3*'LGE Meters Schedule'!O73)/12))</f>
        <v>4.5231529999999953</v>
      </c>
      <c r="AT73" s="21">
        <f>IF(AT$3&lt;'Depr. Rate'!$B$1,('Depr. Rate'!$B$3*'LGE Meters Schedule'!P73)/12,IF(P73=0,O73/2*'Depr. Rate'!$C$3/12,('Depr. Rate'!$C$3*'LGE Meters Schedule'!P73)/12))</f>
        <v>4.5231529999999953</v>
      </c>
      <c r="AU73" s="21">
        <f>IF(AU$3&lt;'Depr. Rate'!$B$1,('Depr. Rate'!$B$3*'LGE Meters Schedule'!Q73)/12,IF(Q73=0,P73/2*'Depr. Rate'!$C$3/12,('Depr. Rate'!$C$3*'LGE Meters Schedule'!Q73)/12))</f>
        <v>4.5231529999999953</v>
      </c>
      <c r="AV73" s="21">
        <f>IF(AV$3&lt;'Depr. Rate'!$B$1,('Depr. Rate'!$B$3*'LGE Meters Schedule'!R73)/12,IF(R73=0,Q73/2*'Depr. Rate'!$C$3/12,('Depr. Rate'!$C$3*'LGE Meters Schedule'!R73)/12))</f>
        <v>4.5231529999999953</v>
      </c>
      <c r="AW73" s="21">
        <f>IF(AW$3&lt;'Depr. Rate'!$B$1,('Depr. Rate'!$B$3*'LGE Meters Schedule'!S73)/12,IF(S73=0,R73/2*'Depr. Rate'!$C$3/12,('Depr. Rate'!$C$3*'LGE Meters Schedule'!S73)/12))</f>
        <v>4.5231529999999953</v>
      </c>
      <c r="AX73" s="21">
        <f>IF(AX$3&lt;'Depr. Rate'!$B$1,('Depr. Rate'!$B$3*'LGE Meters Schedule'!T73)/12,IF(T73=0,S73/2*'Depr. Rate'!$C$3/12,('Depr. Rate'!$C$3*'LGE Meters Schedule'!T73)/12))</f>
        <v>4.3182202410552932</v>
      </c>
      <c r="AY73" s="21">
        <f>IF(AY$3&lt;'Depr. Rate'!$B$1,('Depr. Rate'!$B$3*'LGE Meters Schedule'!U73)/12,IF(U73=0,T73/2*'Depr. Rate'!$C$3/12,('Depr. Rate'!$C$3*'LGE Meters Schedule'!U73)/12))</f>
        <v>4.3182202410552932</v>
      </c>
      <c r="AZ73" s="21">
        <f>IF(AZ$3&lt;'Depr. Rate'!$B$1,('Depr. Rate'!$B$3*'LGE Meters Schedule'!V73)/12,IF(V73=0,U73/2*'Depr. Rate'!$C$3/12,('Depr. Rate'!$C$3*'LGE Meters Schedule'!V73)/12))</f>
        <v>4.3182202410552932</v>
      </c>
      <c r="BA73" s="21">
        <f>IF(BA$3&lt;'Depr. Rate'!$B$1,('Depr. Rate'!$B$3*'LGE Meters Schedule'!W73)/12,IF(W73=0,V73/2*'Depr. Rate'!$C$3/12,('Depr. Rate'!$C$3*'LGE Meters Schedule'!W73)/12))</f>
        <v>4.3182202410552932</v>
      </c>
      <c r="BB73" s="21">
        <f>IF(BB$3&lt;'Depr. Rate'!$B$1,('Depr. Rate'!$B$3*'LGE Meters Schedule'!X73)/12,IF(X73=0,W73/2*'Depr. Rate'!$C$3/12,('Depr. Rate'!$C$3*'LGE Meters Schedule'!X73)/12))</f>
        <v>4.3182202410552932</v>
      </c>
      <c r="BC73" s="21">
        <f>IF(BC$3&lt;'Depr. Rate'!$B$1,('Depr. Rate'!$B$3*'LGE Meters Schedule'!Y73)/12,IF(Y73=0,X73/2*'Depr. Rate'!$C$3/12,('Depr. Rate'!$C$3*'LGE Meters Schedule'!Y73)/12))</f>
        <v>4.3182202410552932</v>
      </c>
      <c r="BD73" s="21">
        <f>IF(BD$3&lt;'Depr. Rate'!$B$1,('Depr. Rate'!$B$3*'LGE Meters Schedule'!Z73)/12,IF(Z73=0,Y73/2*'Depr. Rate'!$C$3/12,('Depr. Rate'!$C$3*'LGE Meters Schedule'!Z73)/12))</f>
        <v>4.3182202410552932</v>
      </c>
      <c r="BE73" s="21">
        <f>IF(BE$3&lt;'Depr. Rate'!$B$1,('Depr. Rate'!$B$3*'LGE Meters Schedule'!AA73)/12,IF(AA73=0,Z73/2*'Depr. Rate'!$C$3/12,('Depr. Rate'!$C$3*'LGE Meters Schedule'!AA73)/12))</f>
        <v>4.3182202410552932</v>
      </c>
      <c r="BF73" s="21">
        <f>IF(BF$3&lt;'Depr. Rate'!$B$1,('Depr. Rate'!$B$3*'LGE Meters Schedule'!AB73)/12,IF(AB73=0,AA73/2*'Depr. Rate'!$C$3/12,('Depr. Rate'!$C$3*'LGE Meters Schedule'!AB73)/12))</f>
        <v>4.3182202410552932</v>
      </c>
      <c r="BG73" s="21">
        <f>IF(BG$3&lt;'Depr. Rate'!$B$1,('Depr. Rate'!$B$3*'LGE Meters Schedule'!AC73)/12,IF(AC73=0,AB73/2*'Depr. Rate'!$C$3/12,('Depr. Rate'!$C$3*'LGE Meters Schedule'!AC73)/12))</f>
        <v>4.3182202410552932</v>
      </c>
      <c r="BH73" s="21">
        <f>IF(BH$3&lt;'Depr. Rate'!$B$1,('Depr. Rate'!$B$3*'LGE Meters Schedule'!AD73)/12,IF(AD73=0,AC73/2*'Depr. Rate'!$C$3/12,('Depr. Rate'!$C$3*'LGE Meters Schedule'!AD73)/12))</f>
        <v>4.3182202410552932</v>
      </c>
      <c r="BI73" s="21">
        <f>IF(BI$3&lt;'Depr. Rate'!$B$1,('Depr. Rate'!$B$3*'LGE Meters Schedule'!AE73)/12,IF(AE73=0,AD73/2*'Depr. Rate'!$C$3/12,('Depr. Rate'!$C$3*'LGE Meters Schedule'!AE73)/12))</f>
        <v>4.3182202410552932</v>
      </c>
      <c r="BJ73" s="21">
        <f>IF(BJ$3&lt;'Depr. Rate'!$B$1,('Depr. Rate'!$B$3*'LGE Meters Schedule'!AF73)/12,IF(AF73=0,AE73/2*'Depr. Rate'!$C$3/12,('Depr. Rate'!$C$3*'LGE Meters Schedule'!AF73)/12))</f>
        <v>4.3182202410552932</v>
      </c>
      <c r="BK73" s="21">
        <f>IF(BK$3&lt;'Depr. Rate'!$B$1,('Depr. Rate'!$B$3*'LGE Meters Schedule'!AG73)/12,IF(AG73=0,AF73/2*'Depr. Rate'!$C$3/12,('Depr. Rate'!$C$3*'LGE Meters Schedule'!AG73)/12))</f>
        <v>2.1591101205276466</v>
      </c>
      <c r="BL73" s="21">
        <f>IF(BL$3&lt;'Depr. Rate'!$B$1,('Depr. Rate'!$B$3*'LGE Meters Schedule'!AH73)/12,IF(AH73=0,AG73/2*'Depr. Rate'!$C$3/12,('Depr. Rate'!$C$3*'LGE Meters Schedule'!AH73)/12))</f>
        <v>0</v>
      </c>
      <c r="BM73" s="21">
        <f>IF(BM$3&lt;'Depr. Rate'!$B$1,('Depr. Rate'!$B$3*'LGE Meters Schedule'!AI73)/12,IF(AI73=0,AH73/2*'Depr. Rate'!$C$3/12,('Depr. Rate'!$C$3*'LGE Meters Schedule'!AI73)/12))</f>
        <v>0</v>
      </c>
      <c r="BN73" s="21">
        <f>IF(BN$3&lt;'Depr. Rate'!$B$1,('Depr. Rate'!$B$3*'LGE Meters Schedule'!AJ73)/12,IF(AJ73=0,AI73/2*'Depr. Rate'!$C$3/12,('Depr. Rate'!$C$3*'LGE Meters Schedule'!AJ73)/12))</f>
        <v>0</v>
      </c>
      <c r="BO73" s="21">
        <f>IF(BO$3&lt;'Depr. Rate'!$B$1,('Depr. Rate'!$B$3*'LGE Meters Schedule'!AK73)/12,IF(AK73=0,AJ73/2*'Depr. Rate'!$C$3/12,('Depr. Rate'!$C$3*'LGE Meters Schedule'!AK73)/12))</f>
        <v>0</v>
      </c>
      <c r="BQ73" s="6">
        <f>IF(BQ$3=$BQ$3,$G73+AM73,IF(VLOOKUP($D73,'LGE Retirements'!$A$4:$C$49,3,FALSE)='LGE Meters Schedule'!BQ$3,'LGE Meters Schedule'!BP73+AM73-$F73,SUM(BP73,AM73)))</f>
        <v>510.83524629619944</v>
      </c>
      <c r="BR73" s="6">
        <f>IF(BR$3=$BQ$3,$G73+AN73,IF(VLOOKUP($D73,'LGE Retirements'!$A$4:$C$49,3,FALSE)='LGE Meters Schedule'!BR$3,'LGE Meters Schedule'!BQ73+AN73-$F73,SUM(BQ73,AN73)))</f>
        <v>515.35839929619942</v>
      </c>
      <c r="BS73" s="6">
        <f>IF(BS$3=$BQ$3,$G73+AO73,IF(VLOOKUP($D73,'LGE Retirements'!$A$4:$C$49,3,FALSE)='LGE Meters Schedule'!BS$3,'LGE Meters Schedule'!BR73+AO73-$F73,SUM(BR73,AO73)))</f>
        <v>519.8815522961994</v>
      </c>
      <c r="BT73" s="6">
        <f>IF(BT$3=$BQ$3,$G73+AP73,IF(VLOOKUP($D73,'LGE Retirements'!$A$4:$C$49,3,FALSE)='LGE Meters Schedule'!BT$3,'LGE Meters Schedule'!BS73+AP73-$F73,SUM(BS73,AP73)))</f>
        <v>524.40470529619938</v>
      </c>
      <c r="BU73" s="6">
        <f>IF(BU$3=$BQ$3,$G73+AQ73,IF(VLOOKUP($D73,'LGE Retirements'!$A$4:$C$49,3,FALSE)='LGE Meters Schedule'!BU$3,'LGE Meters Schedule'!BT73+AQ73-$F73,SUM(BT73,AQ73)))</f>
        <v>528.92785829619936</v>
      </c>
      <c r="BV73" s="6">
        <f>IF(BV$3=$BQ$3,$G73+AR73,IF(VLOOKUP($D73,'LGE Retirements'!$A$4:$C$49,3,FALSE)='LGE Meters Schedule'!BV$3,'LGE Meters Schedule'!BU73+AR73-$F73,SUM(BU73,AR73)))</f>
        <v>533.45101129619934</v>
      </c>
      <c r="BW73" s="6">
        <f>IF(BW$3=$BQ$3,$G73+AS73,IF(VLOOKUP($D73,'LGE Retirements'!$A$4:$C$49,3,FALSE)='LGE Meters Schedule'!BW$3,'LGE Meters Schedule'!BV73+AS73-$F73,SUM(BV73,AS73)))</f>
        <v>537.97416429619932</v>
      </c>
      <c r="BX73" s="6">
        <f>IF(BX$3=$BQ$3,$G73+AT73,IF(VLOOKUP($D73,'LGE Retirements'!$A$4:$C$49,3,FALSE)='LGE Meters Schedule'!BX$3,'LGE Meters Schedule'!BW73+AT73-$F73,SUM(BW73,AT73)))</f>
        <v>542.4973172961993</v>
      </c>
      <c r="BY73" s="6">
        <f>IF(BY$3=$BQ$3,$G73+AU73,IF(VLOOKUP($D73,'LGE Retirements'!$A$4:$C$49,3,FALSE)='LGE Meters Schedule'!BY$3,'LGE Meters Schedule'!BX73+AU73-$F73,SUM(BX73,AU73)))</f>
        <v>547.02047029619928</v>
      </c>
      <c r="BZ73" s="6">
        <f>IF(BZ$3=$BQ$3,$G73+AV73,IF(VLOOKUP($D73,'LGE Retirements'!$A$4:$C$49,3,FALSE)='LGE Meters Schedule'!BZ$3,'LGE Meters Schedule'!BY73+AV73-$F73,SUM(BY73,AV73)))</f>
        <v>551.54362329619926</v>
      </c>
      <c r="CA73" s="6">
        <f>IF(CA$3=$BQ$3,$G73+AW73,IF(VLOOKUP($D73,'LGE Retirements'!$A$4:$C$49,3,FALSE)='LGE Meters Schedule'!CA$3,'LGE Meters Schedule'!BZ73+AW73-$F73,SUM(BZ73,AW73)))</f>
        <v>556.06677629619924</v>
      </c>
      <c r="CB73" s="6">
        <f>IF(CB$3=$BQ$3,$G73+AX73,IF(VLOOKUP($D73,'LGE Retirements'!$A$4:$C$49,3,FALSE)='LGE Meters Schedule'!CB$3,'LGE Meters Schedule'!CA73+AX73-$F73,SUM(CA73,AX73)))</f>
        <v>560.38499653725455</v>
      </c>
      <c r="CC73" s="6">
        <f>IF(CC$3=$BQ$3,$G73+AY73,IF(VLOOKUP($D73,'LGE Retirements'!$A$4:$C$49,3,FALSE)='LGE Meters Schedule'!CC$3,'LGE Meters Schedule'!CB73+AY73-$F73,SUM(CB73,AY73)))</f>
        <v>564.70321677830987</v>
      </c>
      <c r="CD73" s="6">
        <f>IF(CD$3=$BQ$3,$G73+AZ73,IF(VLOOKUP($D73,'LGE Retirements'!$A$4:$C$49,3,FALSE)='LGE Meters Schedule'!CD$3,'LGE Meters Schedule'!CC73+AZ73-$F73,SUM(CC73,AZ73)))</f>
        <v>569.02143701936518</v>
      </c>
      <c r="CE73" s="6">
        <f>IF(CE$3=$BQ$3,$G73+BA73,IF(VLOOKUP($D73,'LGE Retirements'!$A$4:$C$49,3,FALSE)='LGE Meters Schedule'!CE$3,'LGE Meters Schedule'!CD73+BA73-$F73,SUM(CD73,BA73)))</f>
        <v>573.33965726042049</v>
      </c>
      <c r="CF73" s="6">
        <f>IF(CF$3=$BQ$3,$G73+BB73,IF(VLOOKUP($D73,'LGE Retirements'!$A$4:$C$49,3,FALSE)='LGE Meters Schedule'!CF$3,'LGE Meters Schedule'!CE73+BB73-$F73,SUM(CE73,BB73)))</f>
        <v>577.65787750147581</v>
      </c>
      <c r="CG73" s="6">
        <f>IF(CG$3=$BQ$3,$G73+BC73,IF(VLOOKUP($D73,'LGE Retirements'!$A$4:$C$49,3,FALSE)='LGE Meters Schedule'!CG$3,'LGE Meters Schedule'!CF73+BC73-$F73,SUM(CF73,BC73)))</f>
        <v>581.97609774253112</v>
      </c>
      <c r="CH73" s="6">
        <f>IF(CH$3=$BQ$3,$G73+BD73,IF(VLOOKUP($D73,'LGE Retirements'!$A$4:$C$49,3,FALSE)='LGE Meters Schedule'!CH$3,'LGE Meters Schedule'!CG73+BD73-$F73,SUM(CG73,BD73)))</f>
        <v>586.29431798358644</v>
      </c>
      <c r="CI73" s="6">
        <f>IF(CI$3=$BQ$3,$G73+BE73,IF(VLOOKUP($D73,'LGE Retirements'!$A$4:$C$49,3,FALSE)='LGE Meters Schedule'!CI$3,'LGE Meters Schedule'!CH73+BE73-$F73,SUM(CH73,BE73)))</f>
        <v>590.61253822464175</v>
      </c>
      <c r="CJ73" s="6">
        <f>IF(CJ$3=$BQ$3,$G73+BF73,IF(VLOOKUP($D73,'LGE Retirements'!$A$4:$C$49,3,FALSE)='LGE Meters Schedule'!CJ$3,'LGE Meters Schedule'!CI73+BF73-$F73,SUM(CI73,BF73)))</f>
        <v>594.93075846569707</v>
      </c>
      <c r="CK73" s="6">
        <f>IF(CK$3=$BQ$3,$G73+BG73,IF(VLOOKUP($D73,'LGE Retirements'!$A$4:$C$49,3,FALSE)='LGE Meters Schedule'!CK$3,'LGE Meters Schedule'!CJ73+BG73-$F73,SUM(CJ73,BG73)))</f>
        <v>599.24897870675238</v>
      </c>
      <c r="CL73" s="6">
        <f>IF(CL$3=$BQ$3,$G73+BH73,IF(VLOOKUP($D73,'LGE Retirements'!$A$4:$C$49,3,FALSE)='LGE Meters Schedule'!CL$3,'LGE Meters Schedule'!CK73+BH73-$F73,SUM(CK73,BH73)))</f>
        <v>603.5671989478077</v>
      </c>
      <c r="CM73" s="6">
        <f>IF(CM$3=$BQ$3,$G73+BI73,IF(VLOOKUP($D73,'LGE Retirements'!$A$4:$C$49,3,FALSE)='LGE Meters Schedule'!CM$3,'LGE Meters Schedule'!CL73+BI73-$F73,SUM(CL73,BI73)))</f>
        <v>607.88541918886301</v>
      </c>
      <c r="CN73" s="6">
        <f>IF(CN$3=$BQ$3,$G73+BJ73,IF(VLOOKUP($D73,'LGE Retirements'!$A$4:$C$49,3,FALSE)='LGE Meters Schedule'!CN$3,'LGE Meters Schedule'!CM73+BJ73-$F73,SUM(CM73,BJ73)))</f>
        <v>612.20363942991833</v>
      </c>
      <c r="CO73" s="6">
        <f>IF(CO$3=$BQ$3,$G73+BK73,IF(VLOOKUP($D73,'LGE Retirements'!$A$4:$C$49,3,FALSE)='LGE Meters Schedule'!CO$3,'LGE Meters Schedule'!CN73+BK73-$F73,SUM(CN73,BK73)))</f>
        <v>-1244.467250449552</v>
      </c>
      <c r="CP73" s="6">
        <f>IF(CP$3=$BQ$3,$G73+BL73,IF(VLOOKUP($D73,'LGE Retirements'!$A$4:$C$49,3,FALSE)='LGE Meters Schedule'!CP$3,'LGE Meters Schedule'!CO73+BL73-$F73,SUM(CO73,BL73)))</f>
        <v>-1244.467250449552</v>
      </c>
      <c r="CQ73" s="6">
        <f>IF(CQ$3=$BQ$3,$G73+BM73,IF(VLOOKUP($D73,'LGE Retirements'!$A$4:$C$49,3,FALSE)='LGE Meters Schedule'!CQ$3,'LGE Meters Schedule'!CP73+BM73-$F73,SUM(CP73,BM73)))</f>
        <v>-1244.467250449552</v>
      </c>
      <c r="CR73" s="6">
        <f>IF(CR$3=$BQ$3,$G73+BN73,IF(VLOOKUP($D73,'LGE Retirements'!$A$4:$C$49,3,FALSE)='LGE Meters Schedule'!CR$3,'LGE Meters Schedule'!CQ73+BN73-$F73,SUM(CQ73,BN73)))</f>
        <v>-1244.467250449552</v>
      </c>
      <c r="CS73" s="6">
        <f>IF(CS$3=$BQ$3,$G73+BO73,IF(VLOOKUP($D73,'LGE Retirements'!$A$4:$C$49,3,FALSE)='LGE Meters Schedule'!CS$3,'LGE Meters Schedule'!CR73+BO73-$F73,SUM(CR73,BO73)))</f>
        <v>-1244.467250449552</v>
      </c>
      <c r="CT73" s="6">
        <f>IF(CT$3=$BQ$3,$G73,IF(VLOOKUP($D73,'LGE Retirements'!$A$4:$C$49,3,FALSE)='LGE Meters Schedule'!CT$3,'LGE Meters Schedule'!CS73-$F73,SUM(CS73)))</f>
        <v>-1244.467250449552</v>
      </c>
      <c r="CU73" s="6">
        <f>IF(CU$3=$BQ$3,$G73,IF(VLOOKUP($D73,'LGE Retirements'!$A$4:$C$49,3,FALSE)='LGE Meters Schedule'!CU$3,'LGE Meters Schedule'!CT73-$F73,SUM(CT73)))</f>
        <v>-1244.467250449552</v>
      </c>
      <c r="CV73" s="6">
        <f>IF(CV$3=$BQ$3,$G73,IF(VLOOKUP($D73,'LGE Retirements'!$A$4:$C$49,3,FALSE)='LGE Meters Schedule'!CV$3,'LGE Meters Schedule'!CU73-$F73,SUM(CU73)))</f>
        <v>-1244.467250449552</v>
      </c>
      <c r="CW73" s="6">
        <f>IF(CW$3=$BQ$3,$G73,IF(VLOOKUP($D73,'LGE Retirements'!$A$4:$C$49,3,FALSE)='LGE Meters Schedule'!CW$3,'LGE Meters Schedule'!CV73-$F73,SUM(CV73)))</f>
        <v>-1244.467250449552</v>
      </c>
      <c r="CX73" s="6">
        <f>IF(CX$3=$BQ$3,$G73,IF(VLOOKUP($D73,'LGE Retirements'!$A$4:$C$49,3,FALSE)='LGE Meters Schedule'!CX$3,'LGE Meters Schedule'!CW73-$F73,SUM(CW73)))</f>
        <v>-1244.467250449552</v>
      </c>
      <c r="CY73" s="6">
        <f>IF(CY$3=$BQ$3,$G73,IF(VLOOKUP($D73,'LGE Retirements'!$A$4:$C$49,3,FALSE)='LGE Meters Schedule'!CY$3,'LGE Meters Schedule'!CX73-$F73,SUM(CX73)))</f>
        <v>-1244.467250449552</v>
      </c>
      <c r="CZ73" s="6">
        <f>IF(CZ$3=$BQ$3,$G73,IF(VLOOKUP($D73,'LGE Retirements'!$A$4:$C$49,3,FALSE)='LGE Meters Schedule'!CZ$3,'LGE Meters Schedule'!CY73-$F73,SUM(CY73)))</f>
        <v>-1244.467250449552</v>
      </c>
      <c r="DA73" s="6">
        <f>IF(DA$3=$BQ$3,$G73,IF(VLOOKUP($D73,'LGE Retirements'!$A$4:$C$49,3,FALSE)='LGE Meters Schedule'!DA$3,'LGE Meters Schedule'!CZ73-$F73,SUM(CZ73)))</f>
        <v>-1244.467250449552</v>
      </c>
      <c r="DB73" s="6">
        <f>IF(DB$3=$BQ$3,$G73,IF(VLOOKUP($D73,'LGE Retirements'!$A$4:$C$49,3,FALSE)='LGE Meters Schedule'!DB$3,'LGE Meters Schedule'!DA73-$F73,SUM(DA73)))</f>
        <v>-1244.467250449552</v>
      </c>
      <c r="DC73" s="6">
        <f>IF(DC$3=$BQ$3,$G73,IF(VLOOKUP($D73,'LGE Retirements'!$A$4:$C$49,3,FALSE)='LGE Meters Schedule'!DC$3,'LGE Meters Schedule'!DB73-$F73,SUM(DB73)))</f>
        <v>-1244.467250449552</v>
      </c>
      <c r="DD73" s="6">
        <f>IF(DD$3=$BQ$3,$G73,IF(VLOOKUP($D73,'LGE Retirements'!$A$4:$C$49,3,FALSE)='LGE Meters Schedule'!DD$3,'LGE Meters Schedule'!DC73-$F73,SUM(DC73)))</f>
        <v>-1244.467250449552</v>
      </c>
      <c r="DE73" s="6">
        <f>IF(DE$3=$BQ$3,$G73,IF(VLOOKUP($D73,'LGE Retirements'!$A$4:$C$49,3,FALSE)='LGE Meters Schedule'!DE$3,'LGE Meters Schedule'!DD73-$F73,SUM(DD73)))</f>
        <v>-1244.467250449552</v>
      </c>
      <c r="DG73" s="8">
        <f t="shared" si="71"/>
        <v>1347.9947537037988</v>
      </c>
      <c r="DH73" s="8">
        <f t="shared" si="72"/>
        <v>1343.4716007037987</v>
      </c>
      <c r="DI73" s="8">
        <f t="shared" si="73"/>
        <v>1338.9484477037986</v>
      </c>
      <c r="DJ73" s="8">
        <f t="shared" si="74"/>
        <v>1334.4252947037987</v>
      </c>
      <c r="DK73" s="8">
        <f t="shared" si="75"/>
        <v>1329.9021417037989</v>
      </c>
      <c r="DL73" s="8">
        <f t="shared" si="76"/>
        <v>1325.3789887037988</v>
      </c>
      <c r="DM73" s="8">
        <f t="shared" si="77"/>
        <v>1320.8558357037987</v>
      </c>
      <c r="DN73" s="8">
        <f t="shared" si="78"/>
        <v>1316.3326827037988</v>
      </c>
      <c r="DO73" s="8">
        <f t="shared" si="79"/>
        <v>1311.8095297037989</v>
      </c>
      <c r="DP73" s="8">
        <f t="shared" si="80"/>
        <v>1307.2863767037989</v>
      </c>
      <c r="DQ73" s="8">
        <f t="shared" si="81"/>
        <v>1302.7632237037988</v>
      </c>
      <c r="DR73" s="8">
        <f t="shared" si="82"/>
        <v>1298.4450034627434</v>
      </c>
      <c r="DS73" s="8">
        <f t="shared" si="83"/>
        <v>1294.1267832216881</v>
      </c>
      <c r="DT73" s="8">
        <f t="shared" si="84"/>
        <v>1289.8085629806328</v>
      </c>
      <c r="DU73" s="8">
        <f t="shared" si="85"/>
        <v>1285.4903427395775</v>
      </c>
      <c r="DV73" s="8">
        <f t="shared" si="86"/>
        <v>1281.1721224985222</v>
      </c>
      <c r="DW73" s="8">
        <f t="shared" si="87"/>
        <v>1276.8539022574669</v>
      </c>
      <c r="DX73" s="8">
        <f t="shared" si="88"/>
        <v>1272.5356820164116</v>
      </c>
      <c r="DY73" s="8">
        <f t="shared" si="89"/>
        <v>1268.2174617753562</v>
      </c>
      <c r="DZ73" s="8">
        <f t="shared" si="90"/>
        <v>1263.8992415343009</v>
      </c>
      <c r="EA73" s="8">
        <f t="shared" si="91"/>
        <v>1259.5810212932456</v>
      </c>
      <c r="EB73" s="8">
        <f t="shared" si="92"/>
        <v>1255.2628010521903</v>
      </c>
      <c r="EC73" s="8">
        <f t="shared" si="93"/>
        <v>1250.944580811135</v>
      </c>
      <c r="ED73" s="8">
        <f t="shared" si="94"/>
        <v>1246.6263605700797</v>
      </c>
      <c r="EE73" s="8">
        <f t="shared" si="95"/>
        <v>1244.467250449552</v>
      </c>
      <c r="EF73" s="8">
        <f t="shared" si="96"/>
        <v>1244.467250449552</v>
      </c>
      <c r="EG73" s="8">
        <f t="shared" si="97"/>
        <v>1244.467250449552</v>
      </c>
      <c r="EH73" s="8">
        <f t="shared" si="98"/>
        <v>1244.467250449552</v>
      </c>
      <c r="EI73" s="8">
        <f t="shared" si="99"/>
        <v>1244.467250449552</v>
      </c>
      <c r="EJ73" s="8">
        <f t="shared" si="100"/>
        <v>1244.467250449552</v>
      </c>
      <c r="EK73" s="8">
        <f t="shared" si="101"/>
        <v>1244.467250449552</v>
      </c>
      <c r="EL73" s="8">
        <f t="shared" si="102"/>
        <v>1244.467250449552</v>
      </c>
      <c r="EM73" s="8">
        <f t="shared" si="103"/>
        <v>1244.467250449552</v>
      </c>
      <c r="EN73" s="8">
        <f t="shared" si="104"/>
        <v>1244.467250449552</v>
      </c>
      <c r="EO73" s="8">
        <f t="shared" si="105"/>
        <v>1244.467250449552</v>
      </c>
      <c r="EP73" s="8">
        <f t="shared" si="106"/>
        <v>1244.467250449552</v>
      </c>
      <c r="EQ73" s="8">
        <f t="shared" si="107"/>
        <v>1244.467250449552</v>
      </c>
      <c r="ER73" s="8">
        <f t="shared" si="108"/>
        <v>1244.467250449552</v>
      </c>
      <c r="ES73" s="8">
        <f t="shared" si="109"/>
        <v>1244.467250449552</v>
      </c>
      <c r="ET73" s="8">
        <f t="shared" si="110"/>
        <v>1244.467250449552</v>
      </c>
      <c r="EU73" s="8">
        <f t="shared" si="111"/>
        <v>1244.467250449552</v>
      </c>
    </row>
    <row r="74" spans="1:151" x14ac:dyDescent="0.25">
      <c r="A74" s="4" t="s">
        <v>33</v>
      </c>
      <c r="B74" s="4" t="s">
        <v>2</v>
      </c>
      <c r="C74" s="4" t="s">
        <v>3</v>
      </c>
      <c r="D74" s="7">
        <v>2009</v>
      </c>
      <c r="E74" s="24">
        <f>IFERROR(VLOOKUP(D74,'LGE Retirements'!$A$4:$C$49,3,FALSE),"N/A")</f>
        <v>43313</v>
      </c>
      <c r="F74" s="5">
        <v>289308.52</v>
      </c>
      <c r="G74" s="5">
        <v>68835.766352980805</v>
      </c>
      <c r="H74" s="5"/>
      <c r="I74" s="6">
        <f>IF(I$3=$I$3,F74,IF(VLOOKUP($D74,'LGE Retirements'!$A$4:$C$49,3,FALSE)='LGE Meters Schedule'!I$3,'LGE Meters Schedule'!G74-'LGE Meters Schedule'!$F74,G74))</f>
        <v>289308.52</v>
      </c>
      <c r="J74" s="6">
        <f>IF(J$3=$I$3,G74,IF(VLOOKUP($D74,'LGE Retirements'!$A$4:$C$49,3,FALSE)='LGE Meters Schedule'!J$3,'LGE Meters Schedule'!I74-'LGE Meters Schedule'!$F74,I74))</f>
        <v>289308.52</v>
      </c>
      <c r="K74" s="6">
        <f>IF(K$3=$I$3,I74,IF(VLOOKUP($D74,'LGE Retirements'!$A$4:$C$49,3,FALSE)='LGE Meters Schedule'!K$3,'LGE Meters Schedule'!J74-'LGE Meters Schedule'!$F74,J74))</f>
        <v>289308.52</v>
      </c>
      <c r="L74" s="6">
        <f>IF(L$3=$I$3,J74,IF(VLOOKUP($D74,'LGE Retirements'!$A$4:$C$49,3,FALSE)='LGE Meters Schedule'!L$3,'LGE Meters Schedule'!K74-'LGE Meters Schedule'!$F74,K74))</f>
        <v>289308.52</v>
      </c>
      <c r="M74" s="6">
        <f>IF(M$3=$I$3,K74,IF(VLOOKUP($D74,'LGE Retirements'!$A$4:$C$49,3,FALSE)='LGE Meters Schedule'!M$3,'LGE Meters Schedule'!L74-'LGE Meters Schedule'!$F74,L74))</f>
        <v>289308.52</v>
      </c>
      <c r="N74" s="6">
        <f>IF(N$3=$I$3,L74,IF(VLOOKUP($D74,'LGE Retirements'!$A$4:$C$49,3,FALSE)='LGE Meters Schedule'!N$3,'LGE Meters Schedule'!M74-'LGE Meters Schedule'!$F74,M74))</f>
        <v>289308.52</v>
      </c>
      <c r="O74" s="6">
        <f>IF(O$3=$I$3,M74,IF(VLOOKUP($D74,'LGE Retirements'!$A$4:$C$49,3,FALSE)='LGE Meters Schedule'!O$3,'LGE Meters Schedule'!N74-'LGE Meters Schedule'!$F74,N74))</f>
        <v>289308.52</v>
      </c>
      <c r="P74" s="6">
        <f>IF(P$3=$I$3,N74,IF(VLOOKUP($D74,'LGE Retirements'!$A$4:$C$49,3,FALSE)='LGE Meters Schedule'!P$3,'LGE Meters Schedule'!O74-'LGE Meters Schedule'!$F74,O74))</f>
        <v>289308.52</v>
      </c>
      <c r="Q74" s="6">
        <f>IF(Q$3=$I$3,O74,IF(VLOOKUP($D74,'LGE Retirements'!$A$4:$C$49,3,FALSE)='LGE Meters Schedule'!Q$3,'LGE Meters Schedule'!P74-'LGE Meters Schedule'!$F74,P74))</f>
        <v>289308.52</v>
      </c>
      <c r="R74" s="6">
        <f>IF(R$3=$I$3,P74,IF(VLOOKUP($D74,'LGE Retirements'!$A$4:$C$49,3,FALSE)='LGE Meters Schedule'!R$3,'LGE Meters Schedule'!Q74-'LGE Meters Schedule'!$F74,Q74))</f>
        <v>289308.52</v>
      </c>
      <c r="S74" s="6">
        <f>IF(S$3=$I$3,Q74,IF(VLOOKUP($D74,'LGE Retirements'!$A$4:$C$49,3,FALSE)='LGE Meters Schedule'!S$3,'LGE Meters Schedule'!R74-'LGE Meters Schedule'!$F74,R74))</f>
        <v>289308.52</v>
      </c>
      <c r="T74" s="6">
        <f>IF(T$3=$I$3,R74,IF(VLOOKUP($D74,'LGE Retirements'!$A$4:$C$49,3,FALSE)='LGE Meters Schedule'!T$3,'LGE Meters Schedule'!S74-'LGE Meters Schedule'!$F74,S74))</f>
        <v>289308.52</v>
      </c>
      <c r="U74" s="6">
        <f>IF(U$3=$I$3,S74,IF(VLOOKUP($D74,'LGE Retirements'!$A$4:$C$49,3,FALSE)='LGE Meters Schedule'!U$3,'LGE Meters Schedule'!T74-'LGE Meters Schedule'!$F74,T74))</f>
        <v>289308.52</v>
      </c>
      <c r="V74" s="6">
        <f>IF(V$3=$I$3,T74,IF(VLOOKUP($D74,'LGE Retirements'!$A$4:$C$49,3,FALSE)='LGE Meters Schedule'!V$3,'LGE Meters Schedule'!U74-'LGE Meters Schedule'!$F74,U74))</f>
        <v>289308.52</v>
      </c>
      <c r="W74" s="6">
        <f>IF(W$3=$I$3,U74,IF(VLOOKUP($D74,'LGE Retirements'!$A$4:$C$49,3,FALSE)='LGE Meters Schedule'!W$3,'LGE Meters Schedule'!V74-'LGE Meters Schedule'!$F74,V74))</f>
        <v>289308.52</v>
      </c>
      <c r="X74" s="6">
        <f>IF(X$3=$I$3,V74,IF(VLOOKUP($D74,'LGE Retirements'!$A$4:$C$49,3,FALSE)='LGE Meters Schedule'!X$3,'LGE Meters Schedule'!W74-'LGE Meters Schedule'!$F74,W74))</f>
        <v>289308.52</v>
      </c>
      <c r="Y74" s="6">
        <f>IF(Y$3=$I$3,W74,IF(VLOOKUP($D74,'LGE Retirements'!$A$4:$C$49,3,FALSE)='LGE Meters Schedule'!Y$3,'LGE Meters Schedule'!X74-'LGE Meters Schedule'!$F74,X74))</f>
        <v>289308.52</v>
      </c>
      <c r="Z74" s="6">
        <f>IF(Z$3=$I$3,X74,IF(VLOOKUP($D74,'LGE Retirements'!$A$4:$C$49,3,FALSE)='LGE Meters Schedule'!Z$3,'LGE Meters Schedule'!Y74-'LGE Meters Schedule'!$F74,Y74))</f>
        <v>289308.52</v>
      </c>
      <c r="AA74" s="6">
        <f>IF(AA$3=$I$3,Y74,IF(VLOOKUP($D74,'LGE Retirements'!$A$4:$C$49,3,FALSE)='LGE Meters Schedule'!AA$3,'LGE Meters Schedule'!Z74-'LGE Meters Schedule'!$F74,Z74))</f>
        <v>289308.52</v>
      </c>
      <c r="AB74" s="6">
        <f>IF(AB$3=$I$3,Z74,IF(VLOOKUP($D74,'LGE Retirements'!$A$4:$C$49,3,FALSE)='LGE Meters Schedule'!AB$3,'LGE Meters Schedule'!AA74-'LGE Meters Schedule'!$F74,AA74))</f>
        <v>289308.52</v>
      </c>
      <c r="AC74" s="6">
        <f>IF(AC$3=$I$3,AA74,IF(VLOOKUP($D74,'LGE Retirements'!$A$4:$C$49,3,FALSE)='LGE Meters Schedule'!AC$3,'LGE Meters Schedule'!AB74-'LGE Meters Schedule'!$F74,AB74))</f>
        <v>289308.52</v>
      </c>
      <c r="AD74" s="6">
        <f>IF(AD$3=$I$3,AB74,IF(VLOOKUP($D74,'LGE Retirements'!$A$4:$C$49,3,FALSE)='LGE Meters Schedule'!AD$3,'LGE Meters Schedule'!AC74-'LGE Meters Schedule'!$F74,AC74))</f>
        <v>289308.52</v>
      </c>
      <c r="AE74" s="6">
        <f>IF(AE$3=$I$3,AC74,IF(VLOOKUP($D74,'LGE Retirements'!$A$4:$C$49,3,FALSE)='LGE Meters Schedule'!AE$3,'LGE Meters Schedule'!AD74-'LGE Meters Schedule'!$F74,AD74))</f>
        <v>289308.52</v>
      </c>
      <c r="AF74" s="6">
        <f>IF(AF$3=$I$3,AD74,IF(VLOOKUP($D74,'LGE Retirements'!$A$4:$C$49,3,FALSE)='LGE Meters Schedule'!AF$3,'LGE Meters Schedule'!AE74-'LGE Meters Schedule'!$F74,AE74))</f>
        <v>289308.52</v>
      </c>
      <c r="AG74" s="6">
        <f>IF(AG$3=$I$3,AE74,IF(VLOOKUP($D74,'LGE Retirements'!$A$4:$C$49,3,FALSE)='LGE Meters Schedule'!AG$3,'LGE Meters Schedule'!AF74-'LGE Meters Schedule'!$F74,AF74))</f>
        <v>0</v>
      </c>
      <c r="AH74" s="6">
        <f>IF(AH$3=$I$3,AF74,IF(VLOOKUP($D74,'LGE Retirements'!$A$4:$C$49,3,FALSE)='LGE Meters Schedule'!AH$3,'LGE Meters Schedule'!AG74-'LGE Meters Schedule'!$F74,AG74))</f>
        <v>0</v>
      </c>
      <c r="AI74" s="6">
        <f>IF(AI$3=$I$3,AG74,IF(VLOOKUP($D74,'LGE Retirements'!$A$4:$C$49,3,FALSE)='LGE Meters Schedule'!AI$3,'LGE Meters Schedule'!AH74-'LGE Meters Schedule'!$F74,AH74))</f>
        <v>0</v>
      </c>
      <c r="AJ74" s="6">
        <f>IF(AJ$3=$I$3,AH74,IF(VLOOKUP($D74,'LGE Retirements'!$A$4:$C$49,3,FALSE)='LGE Meters Schedule'!AJ$3,'LGE Meters Schedule'!AI74-'LGE Meters Schedule'!$F74,AI74))</f>
        <v>0</v>
      </c>
      <c r="AK74" s="6">
        <f>IF(AK$3=$I$3,AI74,IF(VLOOKUP($D74,'LGE Retirements'!$A$4:$C$49,3,FALSE)='LGE Meters Schedule'!AK$3,'LGE Meters Schedule'!AJ74-'LGE Meters Schedule'!$F74,AJ74))</f>
        <v>0</v>
      </c>
      <c r="AL74" s="6"/>
      <c r="AM74" s="21">
        <f>IF(AM$3&lt;'Depr. Rate'!$B$1,('Depr. Rate'!$B$3*'LGE Meters Schedule'!I74)/12,IF(I74=0,H74/2*'Depr. Rate'!$C$3/12,('Depr. Rate'!$C$3*'LGE Meters Schedule'!I74)/12))</f>
        <v>703.98406533333343</v>
      </c>
      <c r="AN74" s="21">
        <f>IF(AN$3&lt;'Depr. Rate'!$B$1,('Depr. Rate'!$B$3*'LGE Meters Schedule'!J74)/12,IF(J74=0,I74/2*'Depr. Rate'!$C$3/12,('Depr. Rate'!$C$3*'LGE Meters Schedule'!J74)/12))</f>
        <v>703.98406533333343</v>
      </c>
      <c r="AO74" s="21">
        <f>IF(AO$3&lt;'Depr. Rate'!$B$1,('Depr. Rate'!$B$3*'LGE Meters Schedule'!K74)/12,IF(K74=0,J74/2*'Depr. Rate'!$C$3/12,('Depr. Rate'!$C$3*'LGE Meters Schedule'!K74)/12))</f>
        <v>703.98406533333343</v>
      </c>
      <c r="AP74" s="21">
        <f>IF(AP$3&lt;'Depr. Rate'!$B$1,('Depr. Rate'!$B$3*'LGE Meters Schedule'!L74)/12,IF(L74=0,K74/2*'Depr. Rate'!$C$3/12,('Depr. Rate'!$C$3*'LGE Meters Schedule'!L74)/12))</f>
        <v>703.98406533333343</v>
      </c>
      <c r="AQ74" s="21">
        <f>IF(AQ$3&lt;'Depr. Rate'!$B$1,('Depr. Rate'!$B$3*'LGE Meters Schedule'!M74)/12,IF(M74=0,L74/2*'Depr. Rate'!$C$3/12,('Depr. Rate'!$C$3*'LGE Meters Schedule'!M74)/12))</f>
        <v>703.98406533333343</v>
      </c>
      <c r="AR74" s="21">
        <f>IF(AR$3&lt;'Depr. Rate'!$B$1,('Depr. Rate'!$B$3*'LGE Meters Schedule'!N74)/12,IF(N74=0,M74/2*'Depr. Rate'!$C$3/12,('Depr. Rate'!$C$3*'LGE Meters Schedule'!N74)/12))</f>
        <v>703.98406533333343</v>
      </c>
      <c r="AS74" s="21">
        <f>IF(AS$3&lt;'Depr. Rate'!$B$1,('Depr. Rate'!$B$3*'LGE Meters Schedule'!O74)/12,IF(O74=0,N74/2*'Depr. Rate'!$C$3/12,('Depr. Rate'!$C$3*'LGE Meters Schedule'!O74)/12))</f>
        <v>703.98406533333343</v>
      </c>
      <c r="AT74" s="21">
        <f>IF(AT$3&lt;'Depr. Rate'!$B$1,('Depr. Rate'!$B$3*'LGE Meters Schedule'!P74)/12,IF(P74=0,O74/2*'Depr. Rate'!$C$3/12,('Depr. Rate'!$C$3*'LGE Meters Schedule'!P74)/12))</f>
        <v>703.98406533333343</v>
      </c>
      <c r="AU74" s="21">
        <f>IF(AU$3&lt;'Depr. Rate'!$B$1,('Depr. Rate'!$B$3*'LGE Meters Schedule'!Q74)/12,IF(Q74=0,P74/2*'Depr. Rate'!$C$3/12,('Depr. Rate'!$C$3*'LGE Meters Schedule'!Q74)/12))</f>
        <v>703.98406533333343</v>
      </c>
      <c r="AV74" s="21">
        <f>IF(AV$3&lt;'Depr. Rate'!$B$1,('Depr. Rate'!$B$3*'LGE Meters Schedule'!R74)/12,IF(R74=0,Q74/2*'Depr. Rate'!$C$3/12,('Depr. Rate'!$C$3*'LGE Meters Schedule'!R74)/12))</f>
        <v>703.98406533333343</v>
      </c>
      <c r="AW74" s="21">
        <f>IF(AW$3&lt;'Depr. Rate'!$B$1,('Depr. Rate'!$B$3*'LGE Meters Schedule'!S74)/12,IF(S74=0,R74/2*'Depr. Rate'!$C$3/12,('Depr. Rate'!$C$3*'LGE Meters Schedule'!S74)/12))</f>
        <v>703.98406533333343</v>
      </c>
      <c r="AX74" s="21">
        <f>IF(AX$3&lt;'Depr. Rate'!$B$1,('Depr. Rate'!$B$3*'LGE Meters Schedule'!T74)/12,IF(T74=0,S74/2*'Depr. Rate'!$C$3/12,('Depr. Rate'!$C$3*'LGE Meters Schedule'!T74)/12))</f>
        <v>672.08830660886224</v>
      </c>
      <c r="AY74" s="21">
        <f>IF(AY$3&lt;'Depr. Rate'!$B$1,('Depr. Rate'!$B$3*'LGE Meters Schedule'!U74)/12,IF(U74=0,T74/2*'Depr. Rate'!$C$3/12,('Depr. Rate'!$C$3*'LGE Meters Schedule'!U74)/12))</f>
        <v>672.08830660886224</v>
      </c>
      <c r="AZ74" s="21">
        <f>IF(AZ$3&lt;'Depr. Rate'!$B$1,('Depr. Rate'!$B$3*'LGE Meters Schedule'!V74)/12,IF(V74=0,U74/2*'Depr. Rate'!$C$3/12,('Depr. Rate'!$C$3*'LGE Meters Schedule'!V74)/12))</f>
        <v>672.08830660886224</v>
      </c>
      <c r="BA74" s="21">
        <f>IF(BA$3&lt;'Depr. Rate'!$B$1,('Depr. Rate'!$B$3*'LGE Meters Schedule'!W74)/12,IF(W74=0,V74/2*'Depr. Rate'!$C$3/12,('Depr. Rate'!$C$3*'LGE Meters Schedule'!W74)/12))</f>
        <v>672.08830660886224</v>
      </c>
      <c r="BB74" s="21">
        <f>IF(BB$3&lt;'Depr. Rate'!$B$1,('Depr. Rate'!$B$3*'LGE Meters Schedule'!X74)/12,IF(X74=0,W74/2*'Depr. Rate'!$C$3/12,('Depr. Rate'!$C$3*'LGE Meters Schedule'!X74)/12))</f>
        <v>672.08830660886224</v>
      </c>
      <c r="BC74" s="21">
        <f>IF(BC$3&lt;'Depr. Rate'!$B$1,('Depr. Rate'!$B$3*'LGE Meters Schedule'!Y74)/12,IF(Y74=0,X74/2*'Depr. Rate'!$C$3/12,('Depr. Rate'!$C$3*'LGE Meters Schedule'!Y74)/12))</f>
        <v>672.08830660886224</v>
      </c>
      <c r="BD74" s="21">
        <f>IF(BD$3&lt;'Depr. Rate'!$B$1,('Depr. Rate'!$B$3*'LGE Meters Schedule'!Z74)/12,IF(Z74=0,Y74/2*'Depr. Rate'!$C$3/12,('Depr. Rate'!$C$3*'LGE Meters Schedule'!Z74)/12))</f>
        <v>672.08830660886224</v>
      </c>
      <c r="BE74" s="21">
        <f>IF(BE$3&lt;'Depr. Rate'!$B$1,('Depr. Rate'!$B$3*'LGE Meters Schedule'!AA74)/12,IF(AA74=0,Z74/2*'Depr. Rate'!$C$3/12,('Depr. Rate'!$C$3*'LGE Meters Schedule'!AA74)/12))</f>
        <v>672.08830660886224</v>
      </c>
      <c r="BF74" s="21">
        <f>IF(BF$3&lt;'Depr. Rate'!$B$1,('Depr. Rate'!$B$3*'LGE Meters Schedule'!AB74)/12,IF(AB74=0,AA74/2*'Depr. Rate'!$C$3/12,('Depr. Rate'!$C$3*'LGE Meters Schedule'!AB74)/12))</f>
        <v>672.08830660886224</v>
      </c>
      <c r="BG74" s="21">
        <f>IF(BG$3&lt;'Depr. Rate'!$B$1,('Depr. Rate'!$B$3*'LGE Meters Schedule'!AC74)/12,IF(AC74=0,AB74/2*'Depr. Rate'!$C$3/12,('Depr. Rate'!$C$3*'LGE Meters Schedule'!AC74)/12))</f>
        <v>672.08830660886224</v>
      </c>
      <c r="BH74" s="21">
        <f>IF(BH$3&lt;'Depr. Rate'!$B$1,('Depr. Rate'!$B$3*'LGE Meters Schedule'!AD74)/12,IF(AD74=0,AC74/2*'Depr. Rate'!$C$3/12,('Depr. Rate'!$C$3*'LGE Meters Schedule'!AD74)/12))</f>
        <v>672.08830660886224</v>
      </c>
      <c r="BI74" s="21">
        <f>IF(BI$3&lt;'Depr. Rate'!$B$1,('Depr. Rate'!$B$3*'LGE Meters Schedule'!AE74)/12,IF(AE74=0,AD74/2*'Depr. Rate'!$C$3/12,('Depr. Rate'!$C$3*'LGE Meters Schedule'!AE74)/12))</f>
        <v>672.08830660886224</v>
      </c>
      <c r="BJ74" s="21">
        <f>IF(BJ$3&lt;'Depr. Rate'!$B$1,('Depr. Rate'!$B$3*'LGE Meters Schedule'!AF74)/12,IF(AF74=0,AE74/2*'Depr. Rate'!$C$3/12,('Depr. Rate'!$C$3*'LGE Meters Schedule'!AF74)/12))</f>
        <v>672.08830660886224</v>
      </c>
      <c r="BK74" s="21">
        <f>IF(BK$3&lt;'Depr. Rate'!$B$1,('Depr. Rate'!$B$3*'LGE Meters Schedule'!AG74)/12,IF(AG74=0,AF74/2*'Depr. Rate'!$C$3/12,('Depr. Rate'!$C$3*'LGE Meters Schedule'!AG74)/12))</f>
        <v>336.04415330443112</v>
      </c>
      <c r="BL74" s="21">
        <f>IF(BL$3&lt;'Depr. Rate'!$B$1,('Depr. Rate'!$B$3*'LGE Meters Schedule'!AH74)/12,IF(AH74=0,AG74/2*'Depr. Rate'!$C$3/12,('Depr. Rate'!$C$3*'LGE Meters Schedule'!AH74)/12))</f>
        <v>0</v>
      </c>
      <c r="BM74" s="21">
        <f>IF(BM$3&lt;'Depr. Rate'!$B$1,('Depr. Rate'!$B$3*'LGE Meters Schedule'!AI74)/12,IF(AI74=0,AH74/2*'Depr. Rate'!$C$3/12,('Depr. Rate'!$C$3*'LGE Meters Schedule'!AI74)/12))</f>
        <v>0</v>
      </c>
      <c r="BN74" s="21">
        <f>IF(BN$3&lt;'Depr. Rate'!$B$1,('Depr. Rate'!$B$3*'LGE Meters Schedule'!AJ74)/12,IF(AJ74=0,AI74/2*'Depr. Rate'!$C$3/12,('Depr. Rate'!$C$3*'LGE Meters Schedule'!AJ74)/12))</f>
        <v>0</v>
      </c>
      <c r="BO74" s="21">
        <f>IF(BO$3&lt;'Depr. Rate'!$B$1,('Depr. Rate'!$B$3*'LGE Meters Schedule'!AK74)/12,IF(AK74=0,AJ74/2*'Depr. Rate'!$C$3/12,('Depr. Rate'!$C$3*'LGE Meters Schedule'!AK74)/12))</f>
        <v>0</v>
      </c>
      <c r="BQ74" s="6">
        <f>IF(BQ$3=$BQ$3,$G74+AM74,IF(VLOOKUP($D74,'LGE Retirements'!$A$4:$C$49,3,FALSE)='LGE Meters Schedule'!BQ$3,'LGE Meters Schedule'!BP74+AM74-$F74,SUM(BP74,AM74)))</f>
        <v>69539.750418314143</v>
      </c>
      <c r="BR74" s="6">
        <f>IF(BR$3=$BQ$3,$G74+AN74,IF(VLOOKUP($D74,'LGE Retirements'!$A$4:$C$49,3,FALSE)='LGE Meters Schedule'!BR$3,'LGE Meters Schedule'!BQ74+AN74-$F74,SUM(BQ74,AN74)))</f>
        <v>70243.73448364748</v>
      </c>
      <c r="BS74" s="6">
        <f>IF(BS$3=$BQ$3,$G74+AO74,IF(VLOOKUP($D74,'LGE Retirements'!$A$4:$C$49,3,FALSE)='LGE Meters Schedule'!BS$3,'LGE Meters Schedule'!BR74+AO74-$F74,SUM(BR74,AO74)))</f>
        <v>70947.718548980818</v>
      </c>
      <c r="BT74" s="6">
        <f>IF(BT$3=$BQ$3,$G74+AP74,IF(VLOOKUP($D74,'LGE Retirements'!$A$4:$C$49,3,FALSE)='LGE Meters Schedule'!BT$3,'LGE Meters Schedule'!BS74+AP74-$F74,SUM(BS74,AP74)))</f>
        <v>71651.702614314156</v>
      </c>
      <c r="BU74" s="6">
        <f>IF(BU$3=$BQ$3,$G74+AQ74,IF(VLOOKUP($D74,'LGE Retirements'!$A$4:$C$49,3,FALSE)='LGE Meters Schedule'!BU$3,'LGE Meters Schedule'!BT74+AQ74-$F74,SUM(BT74,AQ74)))</f>
        <v>72355.686679647493</v>
      </c>
      <c r="BV74" s="6">
        <f>IF(BV$3=$BQ$3,$G74+AR74,IF(VLOOKUP($D74,'LGE Retirements'!$A$4:$C$49,3,FALSE)='LGE Meters Schedule'!BV$3,'LGE Meters Schedule'!BU74+AR74-$F74,SUM(BU74,AR74)))</f>
        <v>73059.670744980831</v>
      </c>
      <c r="BW74" s="6">
        <f>IF(BW$3=$BQ$3,$G74+AS74,IF(VLOOKUP($D74,'LGE Retirements'!$A$4:$C$49,3,FALSE)='LGE Meters Schedule'!BW$3,'LGE Meters Schedule'!BV74+AS74-$F74,SUM(BV74,AS74)))</f>
        <v>73763.654810314169</v>
      </c>
      <c r="BX74" s="6">
        <f>IF(BX$3=$BQ$3,$G74+AT74,IF(VLOOKUP($D74,'LGE Retirements'!$A$4:$C$49,3,FALSE)='LGE Meters Schedule'!BX$3,'LGE Meters Schedule'!BW74+AT74-$F74,SUM(BW74,AT74)))</f>
        <v>74467.638875647506</v>
      </c>
      <c r="BY74" s="6">
        <f>IF(BY$3=$BQ$3,$G74+AU74,IF(VLOOKUP($D74,'LGE Retirements'!$A$4:$C$49,3,FALSE)='LGE Meters Schedule'!BY$3,'LGE Meters Schedule'!BX74+AU74-$F74,SUM(BX74,AU74)))</f>
        <v>75171.622940980844</v>
      </c>
      <c r="BZ74" s="6">
        <f>IF(BZ$3=$BQ$3,$G74+AV74,IF(VLOOKUP($D74,'LGE Retirements'!$A$4:$C$49,3,FALSE)='LGE Meters Schedule'!BZ$3,'LGE Meters Schedule'!BY74+AV74-$F74,SUM(BY74,AV74)))</f>
        <v>75875.607006314181</v>
      </c>
      <c r="CA74" s="6">
        <f>IF(CA$3=$BQ$3,$G74+AW74,IF(VLOOKUP($D74,'LGE Retirements'!$A$4:$C$49,3,FALSE)='LGE Meters Schedule'!CA$3,'LGE Meters Schedule'!BZ74+AW74-$F74,SUM(BZ74,AW74)))</f>
        <v>76579.591071647519</v>
      </c>
      <c r="CB74" s="6">
        <f>IF(CB$3=$BQ$3,$G74+AX74,IF(VLOOKUP($D74,'LGE Retirements'!$A$4:$C$49,3,FALSE)='LGE Meters Schedule'!CB$3,'LGE Meters Schedule'!CA74+AX74-$F74,SUM(CA74,AX74)))</f>
        <v>77251.679378256376</v>
      </c>
      <c r="CC74" s="6">
        <f>IF(CC$3=$BQ$3,$G74+AY74,IF(VLOOKUP($D74,'LGE Retirements'!$A$4:$C$49,3,FALSE)='LGE Meters Schedule'!CC$3,'LGE Meters Schedule'!CB74+AY74-$F74,SUM(CB74,AY74)))</f>
        <v>77923.767684865234</v>
      </c>
      <c r="CD74" s="6">
        <f>IF(CD$3=$BQ$3,$G74+AZ74,IF(VLOOKUP($D74,'LGE Retirements'!$A$4:$C$49,3,FALSE)='LGE Meters Schedule'!CD$3,'LGE Meters Schedule'!CC74+AZ74-$F74,SUM(CC74,AZ74)))</f>
        <v>78595.855991474091</v>
      </c>
      <c r="CE74" s="6">
        <f>IF(CE$3=$BQ$3,$G74+BA74,IF(VLOOKUP($D74,'LGE Retirements'!$A$4:$C$49,3,FALSE)='LGE Meters Schedule'!CE$3,'LGE Meters Schedule'!CD74+BA74-$F74,SUM(CD74,BA74)))</f>
        <v>79267.944298082948</v>
      </c>
      <c r="CF74" s="6">
        <f>IF(CF$3=$BQ$3,$G74+BB74,IF(VLOOKUP($D74,'LGE Retirements'!$A$4:$C$49,3,FALSE)='LGE Meters Schedule'!CF$3,'LGE Meters Schedule'!CE74+BB74-$F74,SUM(CE74,BB74)))</f>
        <v>79940.032604691805</v>
      </c>
      <c r="CG74" s="6">
        <f>IF(CG$3=$BQ$3,$G74+BC74,IF(VLOOKUP($D74,'LGE Retirements'!$A$4:$C$49,3,FALSE)='LGE Meters Schedule'!CG$3,'LGE Meters Schedule'!CF74+BC74-$F74,SUM(CF74,BC74)))</f>
        <v>80612.120911300663</v>
      </c>
      <c r="CH74" s="6">
        <f>IF(CH$3=$BQ$3,$G74+BD74,IF(VLOOKUP($D74,'LGE Retirements'!$A$4:$C$49,3,FALSE)='LGE Meters Schedule'!CH$3,'LGE Meters Schedule'!CG74+BD74-$F74,SUM(CG74,BD74)))</f>
        <v>81284.20921790952</v>
      </c>
      <c r="CI74" s="6">
        <f>IF(CI$3=$BQ$3,$G74+BE74,IF(VLOOKUP($D74,'LGE Retirements'!$A$4:$C$49,3,FALSE)='LGE Meters Schedule'!CI$3,'LGE Meters Schedule'!CH74+BE74-$F74,SUM(CH74,BE74)))</f>
        <v>81956.297524518377</v>
      </c>
      <c r="CJ74" s="6">
        <f>IF(CJ$3=$BQ$3,$G74+BF74,IF(VLOOKUP($D74,'LGE Retirements'!$A$4:$C$49,3,FALSE)='LGE Meters Schedule'!CJ$3,'LGE Meters Schedule'!CI74+BF74-$F74,SUM(CI74,BF74)))</f>
        <v>82628.385831127234</v>
      </c>
      <c r="CK74" s="6">
        <f>IF(CK$3=$BQ$3,$G74+BG74,IF(VLOOKUP($D74,'LGE Retirements'!$A$4:$C$49,3,FALSE)='LGE Meters Schedule'!CK$3,'LGE Meters Schedule'!CJ74+BG74-$F74,SUM(CJ74,BG74)))</f>
        <v>83300.474137736092</v>
      </c>
      <c r="CL74" s="6">
        <f>IF(CL$3=$BQ$3,$G74+BH74,IF(VLOOKUP($D74,'LGE Retirements'!$A$4:$C$49,3,FALSE)='LGE Meters Schedule'!CL$3,'LGE Meters Schedule'!CK74+BH74-$F74,SUM(CK74,BH74)))</f>
        <v>83972.562444344949</v>
      </c>
      <c r="CM74" s="6">
        <f>IF(CM$3=$BQ$3,$G74+BI74,IF(VLOOKUP($D74,'LGE Retirements'!$A$4:$C$49,3,FALSE)='LGE Meters Schedule'!CM$3,'LGE Meters Schedule'!CL74+BI74-$F74,SUM(CL74,BI74)))</f>
        <v>84644.650750953806</v>
      </c>
      <c r="CN74" s="6">
        <f>IF(CN$3=$BQ$3,$G74+BJ74,IF(VLOOKUP($D74,'LGE Retirements'!$A$4:$C$49,3,FALSE)='LGE Meters Schedule'!CN$3,'LGE Meters Schedule'!CM74+BJ74-$F74,SUM(CM74,BJ74)))</f>
        <v>85316.739057562663</v>
      </c>
      <c r="CO74" s="6">
        <f>IF(CO$3=$BQ$3,$G74+BK74,IF(VLOOKUP($D74,'LGE Retirements'!$A$4:$C$49,3,FALSE)='LGE Meters Schedule'!CO$3,'LGE Meters Schedule'!CN74+BK74-$F74,SUM(CN74,BK74)))</f>
        <v>-203655.73678913293</v>
      </c>
      <c r="CP74" s="6">
        <f>IF(CP$3=$BQ$3,$G74+BL74,IF(VLOOKUP($D74,'LGE Retirements'!$A$4:$C$49,3,FALSE)='LGE Meters Schedule'!CP$3,'LGE Meters Schedule'!CO74+BL74-$F74,SUM(CO74,BL74)))</f>
        <v>-203655.73678913293</v>
      </c>
      <c r="CQ74" s="6">
        <f>IF(CQ$3=$BQ$3,$G74+BM74,IF(VLOOKUP($D74,'LGE Retirements'!$A$4:$C$49,3,FALSE)='LGE Meters Schedule'!CQ$3,'LGE Meters Schedule'!CP74+BM74-$F74,SUM(CP74,BM74)))</f>
        <v>-203655.73678913293</v>
      </c>
      <c r="CR74" s="6">
        <f>IF(CR$3=$BQ$3,$G74+BN74,IF(VLOOKUP($D74,'LGE Retirements'!$A$4:$C$49,3,FALSE)='LGE Meters Schedule'!CR$3,'LGE Meters Schedule'!CQ74+BN74-$F74,SUM(CQ74,BN74)))</f>
        <v>-203655.73678913293</v>
      </c>
      <c r="CS74" s="6">
        <f>IF(CS$3=$BQ$3,$G74+BO74,IF(VLOOKUP($D74,'LGE Retirements'!$A$4:$C$49,3,FALSE)='LGE Meters Schedule'!CS$3,'LGE Meters Schedule'!CR74+BO74-$F74,SUM(CR74,BO74)))</f>
        <v>-203655.73678913293</v>
      </c>
      <c r="CT74" s="6">
        <f>IF(CT$3=$BQ$3,$G74,IF(VLOOKUP($D74,'LGE Retirements'!$A$4:$C$49,3,FALSE)='LGE Meters Schedule'!CT$3,'LGE Meters Schedule'!CS74-$F74,SUM(CS74)))</f>
        <v>-203655.73678913293</v>
      </c>
      <c r="CU74" s="6">
        <f>IF(CU$3=$BQ$3,$G74,IF(VLOOKUP($D74,'LGE Retirements'!$A$4:$C$49,3,FALSE)='LGE Meters Schedule'!CU$3,'LGE Meters Schedule'!CT74-$F74,SUM(CT74)))</f>
        <v>-203655.73678913293</v>
      </c>
      <c r="CV74" s="6">
        <f>IF(CV$3=$BQ$3,$G74,IF(VLOOKUP($D74,'LGE Retirements'!$A$4:$C$49,3,FALSE)='LGE Meters Schedule'!CV$3,'LGE Meters Schedule'!CU74-$F74,SUM(CU74)))</f>
        <v>-203655.73678913293</v>
      </c>
      <c r="CW74" s="6">
        <f>IF(CW$3=$BQ$3,$G74,IF(VLOOKUP($D74,'LGE Retirements'!$A$4:$C$49,3,FALSE)='LGE Meters Schedule'!CW$3,'LGE Meters Schedule'!CV74-$F74,SUM(CV74)))</f>
        <v>-203655.73678913293</v>
      </c>
      <c r="CX74" s="6">
        <f>IF(CX$3=$BQ$3,$G74,IF(VLOOKUP($D74,'LGE Retirements'!$A$4:$C$49,3,FALSE)='LGE Meters Schedule'!CX$3,'LGE Meters Schedule'!CW74-$F74,SUM(CW74)))</f>
        <v>-203655.73678913293</v>
      </c>
      <c r="CY74" s="6">
        <f>IF(CY$3=$BQ$3,$G74,IF(VLOOKUP($D74,'LGE Retirements'!$A$4:$C$49,3,FALSE)='LGE Meters Schedule'!CY$3,'LGE Meters Schedule'!CX74-$F74,SUM(CX74)))</f>
        <v>-203655.73678913293</v>
      </c>
      <c r="CZ74" s="6">
        <f>IF(CZ$3=$BQ$3,$G74,IF(VLOOKUP($D74,'LGE Retirements'!$A$4:$C$49,3,FALSE)='LGE Meters Schedule'!CZ$3,'LGE Meters Schedule'!CY74-$F74,SUM(CY74)))</f>
        <v>-203655.73678913293</v>
      </c>
      <c r="DA74" s="6">
        <f>IF(DA$3=$BQ$3,$G74,IF(VLOOKUP($D74,'LGE Retirements'!$A$4:$C$49,3,FALSE)='LGE Meters Schedule'!DA$3,'LGE Meters Schedule'!CZ74-$F74,SUM(CZ74)))</f>
        <v>-203655.73678913293</v>
      </c>
      <c r="DB74" s="6">
        <f>IF(DB$3=$BQ$3,$G74,IF(VLOOKUP($D74,'LGE Retirements'!$A$4:$C$49,3,FALSE)='LGE Meters Schedule'!DB$3,'LGE Meters Schedule'!DA74-$F74,SUM(DA74)))</f>
        <v>-203655.73678913293</v>
      </c>
      <c r="DC74" s="6">
        <f>IF(DC$3=$BQ$3,$G74,IF(VLOOKUP($D74,'LGE Retirements'!$A$4:$C$49,3,FALSE)='LGE Meters Schedule'!DC$3,'LGE Meters Schedule'!DB74-$F74,SUM(DB74)))</f>
        <v>-203655.73678913293</v>
      </c>
      <c r="DD74" s="6">
        <f>IF(DD$3=$BQ$3,$G74,IF(VLOOKUP($D74,'LGE Retirements'!$A$4:$C$49,3,FALSE)='LGE Meters Schedule'!DD$3,'LGE Meters Schedule'!DC74-$F74,SUM(DC74)))</f>
        <v>-203655.73678913293</v>
      </c>
      <c r="DE74" s="6">
        <f>IF(DE$3=$BQ$3,$G74,IF(VLOOKUP($D74,'LGE Retirements'!$A$4:$C$49,3,FALSE)='LGE Meters Schedule'!DE$3,'LGE Meters Schedule'!DD74-$F74,SUM(DD74)))</f>
        <v>-203655.73678913293</v>
      </c>
      <c r="DG74" s="8">
        <f t="shared" si="71"/>
        <v>219768.76958168589</v>
      </c>
      <c r="DH74" s="8">
        <f t="shared" si="72"/>
        <v>219064.78551635254</v>
      </c>
      <c r="DI74" s="8">
        <f t="shared" si="73"/>
        <v>218360.80145101919</v>
      </c>
      <c r="DJ74" s="8">
        <f t="shared" si="74"/>
        <v>217656.81738568586</v>
      </c>
      <c r="DK74" s="8">
        <f t="shared" si="75"/>
        <v>216952.83332035254</v>
      </c>
      <c r="DL74" s="8">
        <f t="shared" si="76"/>
        <v>216248.84925501919</v>
      </c>
      <c r="DM74" s="8">
        <f t="shared" si="77"/>
        <v>215544.86518968584</v>
      </c>
      <c r="DN74" s="8">
        <f t="shared" si="78"/>
        <v>214840.88112435251</v>
      </c>
      <c r="DO74" s="8">
        <f t="shared" si="79"/>
        <v>214136.89705901919</v>
      </c>
      <c r="DP74" s="8">
        <f t="shared" si="80"/>
        <v>213432.91299368584</v>
      </c>
      <c r="DQ74" s="8">
        <f t="shared" si="81"/>
        <v>212728.92892835248</v>
      </c>
      <c r="DR74" s="8">
        <f t="shared" si="82"/>
        <v>212056.84062174364</v>
      </c>
      <c r="DS74" s="8">
        <f t="shared" si="83"/>
        <v>211384.7523151348</v>
      </c>
      <c r="DT74" s="8">
        <f t="shared" si="84"/>
        <v>210712.66400852593</v>
      </c>
      <c r="DU74" s="8">
        <f t="shared" si="85"/>
        <v>210040.57570191706</v>
      </c>
      <c r="DV74" s="8">
        <f t="shared" si="86"/>
        <v>209368.48739530821</v>
      </c>
      <c r="DW74" s="8">
        <f t="shared" si="87"/>
        <v>208696.39908869937</v>
      </c>
      <c r="DX74" s="8">
        <f t="shared" si="88"/>
        <v>208024.3107820905</v>
      </c>
      <c r="DY74" s="8">
        <f t="shared" si="89"/>
        <v>207352.22247548163</v>
      </c>
      <c r="DZ74" s="8">
        <f t="shared" si="90"/>
        <v>206680.13416887278</v>
      </c>
      <c r="EA74" s="8">
        <f t="shared" si="91"/>
        <v>206008.04586226394</v>
      </c>
      <c r="EB74" s="8">
        <f t="shared" si="92"/>
        <v>205335.95755565507</v>
      </c>
      <c r="EC74" s="8">
        <f t="shared" si="93"/>
        <v>204663.8692490462</v>
      </c>
      <c r="ED74" s="8">
        <f t="shared" si="94"/>
        <v>203991.78094243736</v>
      </c>
      <c r="EE74" s="8">
        <f t="shared" si="95"/>
        <v>203655.73678913293</v>
      </c>
      <c r="EF74" s="8">
        <f t="shared" si="96"/>
        <v>203655.73678913293</v>
      </c>
      <c r="EG74" s="8">
        <f t="shared" si="97"/>
        <v>203655.73678913293</v>
      </c>
      <c r="EH74" s="8">
        <f t="shared" si="98"/>
        <v>203655.73678913293</v>
      </c>
      <c r="EI74" s="8">
        <f t="shared" si="99"/>
        <v>203655.73678913293</v>
      </c>
      <c r="EJ74" s="8">
        <f t="shared" si="100"/>
        <v>203655.73678913293</v>
      </c>
      <c r="EK74" s="8">
        <f t="shared" si="101"/>
        <v>203655.73678913293</v>
      </c>
      <c r="EL74" s="8">
        <f t="shared" si="102"/>
        <v>203655.73678913293</v>
      </c>
      <c r="EM74" s="8">
        <f t="shared" si="103"/>
        <v>203655.73678913293</v>
      </c>
      <c r="EN74" s="8">
        <f t="shared" si="104"/>
        <v>203655.73678913293</v>
      </c>
      <c r="EO74" s="8">
        <f t="shared" si="105"/>
        <v>203655.73678913293</v>
      </c>
      <c r="EP74" s="8">
        <f t="shared" si="106"/>
        <v>203655.73678913293</v>
      </c>
      <c r="EQ74" s="8">
        <f t="shared" si="107"/>
        <v>203655.73678913293</v>
      </c>
      <c r="ER74" s="8">
        <f t="shared" si="108"/>
        <v>203655.73678913293</v>
      </c>
      <c r="ES74" s="8">
        <f t="shared" si="109"/>
        <v>203655.73678913293</v>
      </c>
      <c r="ET74" s="8">
        <f t="shared" si="110"/>
        <v>203655.73678913293</v>
      </c>
      <c r="EU74" s="8">
        <f t="shared" si="111"/>
        <v>203655.73678913293</v>
      </c>
    </row>
    <row r="75" spans="1:151" x14ac:dyDescent="0.25">
      <c r="A75" s="4" t="s">
        <v>33</v>
      </c>
      <c r="B75" s="4" t="s">
        <v>2</v>
      </c>
      <c r="C75" s="4" t="s">
        <v>4</v>
      </c>
      <c r="D75" s="7">
        <v>2009</v>
      </c>
      <c r="E75" s="24">
        <f>IFERROR(VLOOKUP(D75,'LGE Retirements'!$A$4:$C$49,3,FALSE),"N/A")</f>
        <v>43313</v>
      </c>
      <c r="F75" s="5">
        <v>1189751.79</v>
      </c>
      <c r="G75" s="5">
        <v>283080.07048835198</v>
      </c>
      <c r="H75" s="5"/>
      <c r="I75" s="6">
        <f>IF(I$3=$I$3,F75,IF(VLOOKUP($D75,'LGE Retirements'!$A$4:$C$49,3,FALSE)='LGE Meters Schedule'!I$3,'LGE Meters Schedule'!G75-'LGE Meters Schedule'!$F75,G75))</f>
        <v>1189751.79</v>
      </c>
      <c r="J75" s="6">
        <f>IF(J$3=$I$3,G75,IF(VLOOKUP($D75,'LGE Retirements'!$A$4:$C$49,3,FALSE)='LGE Meters Schedule'!J$3,'LGE Meters Schedule'!I75-'LGE Meters Schedule'!$F75,I75))</f>
        <v>1189751.79</v>
      </c>
      <c r="K75" s="6">
        <f>IF(K$3=$I$3,I75,IF(VLOOKUP($D75,'LGE Retirements'!$A$4:$C$49,3,FALSE)='LGE Meters Schedule'!K$3,'LGE Meters Schedule'!J75-'LGE Meters Schedule'!$F75,J75))</f>
        <v>1189751.79</v>
      </c>
      <c r="L75" s="6">
        <f>IF(L$3=$I$3,J75,IF(VLOOKUP($D75,'LGE Retirements'!$A$4:$C$49,3,FALSE)='LGE Meters Schedule'!L$3,'LGE Meters Schedule'!K75-'LGE Meters Schedule'!$F75,K75))</f>
        <v>1189751.79</v>
      </c>
      <c r="M75" s="6">
        <f>IF(M$3=$I$3,K75,IF(VLOOKUP($D75,'LGE Retirements'!$A$4:$C$49,3,FALSE)='LGE Meters Schedule'!M$3,'LGE Meters Schedule'!L75-'LGE Meters Schedule'!$F75,L75))</f>
        <v>1189751.79</v>
      </c>
      <c r="N75" s="6">
        <f>IF(N$3=$I$3,L75,IF(VLOOKUP($D75,'LGE Retirements'!$A$4:$C$49,3,FALSE)='LGE Meters Schedule'!N$3,'LGE Meters Schedule'!M75-'LGE Meters Schedule'!$F75,M75))</f>
        <v>1189751.79</v>
      </c>
      <c r="O75" s="6">
        <f>IF(O$3=$I$3,M75,IF(VLOOKUP($D75,'LGE Retirements'!$A$4:$C$49,3,FALSE)='LGE Meters Schedule'!O$3,'LGE Meters Schedule'!N75-'LGE Meters Schedule'!$F75,N75))</f>
        <v>1189751.79</v>
      </c>
      <c r="P75" s="6">
        <f>IF(P$3=$I$3,N75,IF(VLOOKUP($D75,'LGE Retirements'!$A$4:$C$49,3,FALSE)='LGE Meters Schedule'!P$3,'LGE Meters Schedule'!O75-'LGE Meters Schedule'!$F75,O75))</f>
        <v>1189751.79</v>
      </c>
      <c r="Q75" s="6">
        <f>IF(Q$3=$I$3,O75,IF(VLOOKUP($D75,'LGE Retirements'!$A$4:$C$49,3,FALSE)='LGE Meters Schedule'!Q$3,'LGE Meters Schedule'!P75-'LGE Meters Schedule'!$F75,P75))</f>
        <v>1189751.79</v>
      </c>
      <c r="R75" s="6">
        <f>IF(R$3=$I$3,P75,IF(VLOOKUP($D75,'LGE Retirements'!$A$4:$C$49,3,FALSE)='LGE Meters Schedule'!R$3,'LGE Meters Schedule'!Q75-'LGE Meters Schedule'!$F75,Q75))</f>
        <v>1189751.79</v>
      </c>
      <c r="S75" s="6">
        <f>IF(S$3=$I$3,Q75,IF(VLOOKUP($D75,'LGE Retirements'!$A$4:$C$49,3,FALSE)='LGE Meters Schedule'!S$3,'LGE Meters Schedule'!R75-'LGE Meters Schedule'!$F75,R75))</f>
        <v>1189751.79</v>
      </c>
      <c r="T75" s="6">
        <f>IF(T$3=$I$3,R75,IF(VLOOKUP($D75,'LGE Retirements'!$A$4:$C$49,3,FALSE)='LGE Meters Schedule'!T$3,'LGE Meters Schedule'!S75-'LGE Meters Schedule'!$F75,S75))</f>
        <v>1189751.79</v>
      </c>
      <c r="U75" s="6">
        <f>IF(U$3=$I$3,S75,IF(VLOOKUP($D75,'LGE Retirements'!$A$4:$C$49,3,FALSE)='LGE Meters Schedule'!U$3,'LGE Meters Schedule'!T75-'LGE Meters Schedule'!$F75,T75))</f>
        <v>1189751.79</v>
      </c>
      <c r="V75" s="6">
        <f>IF(V$3=$I$3,T75,IF(VLOOKUP($D75,'LGE Retirements'!$A$4:$C$49,3,FALSE)='LGE Meters Schedule'!V$3,'LGE Meters Schedule'!U75-'LGE Meters Schedule'!$F75,U75))</f>
        <v>1189751.79</v>
      </c>
      <c r="W75" s="6">
        <f>IF(W$3=$I$3,U75,IF(VLOOKUP($D75,'LGE Retirements'!$A$4:$C$49,3,FALSE)='LGE Meters Schedule'!W$3,'LGE Meters Schedule'!V75-'LGE Meters Schedule'!$F75,V75))</f>
        <v>1189751.79</v>
      </c>
      <c r="X75" s="6">
        <f>IF(X$3=$I$3,V75,IF(VLOOKUP($D75,'LGE Retirements'!$A$4:$C$49,3,FALSE)='LGE Meters Schedule'!X$3,'LGE Meters Schedule'!W75-'LGE Meters Schedule'!$F75,W75))</f>
        <v>1189751.79</v>
      </c>
      <c r="Y75" s="6">
        <f>IF(Y$3=$I$3,W75,IF(VLOOKUP($D75,'LGE Retirements'!$A$4:$C$49,3,FALSE)='LGE Meters Schedule'!Y$3,'LGE Meters Schedule'!X75-'LGE Meters Schedule'!$F75,X75))</f>
        <v>1189751.79</v>
      </c>
      <c r="Z75" s="6">
        <f>IF(Z$3=$I$3,X75,IF(VLOOKUP($D75,'LGE Retirements'!$A$4:$C$49,3,FALSE)='LGE Meters Schedule'!Z$3,'LGE Meters Schedule'!Y75-'LGE Meters Schedule'!$F75,Y75))</f>
        <v>1189751.79</v>
      </c>
      <c r="AA75" s="6">
        <f>IF(AA$3=$I$3,Y75,IF(VLOOKUP($D75,'LGE Retirements'!$A$4:$C$49,3,FALSE)='LGE Meters Schedule'!AA$3,'LGE Meters Schedule'!Z75-'LGE Meters Schedule'!$F75,Z75))</f>
        <v>1189751.79</v>
      </c>
      <c r="AB75" s="6">
        <f>IF(AB$3=$I$3,Z75,IF(VLOOKUP($D75,'LGE Retirements'!$A$4:$C$49,3,FALSE)='LGE Meters Schedule'!AB$3,'LGE Meters Schedule'!AA75-'LGE Meters Schedule'!$F75,AA75))</f>
        <v>1189751.79</v>
      </c>
      <c r="AC75" s="6">
        <f>IF(AC$3=$I$3,AA75,IF(VLOOKUP($D75,'LGE Retirements'!$A$4:$C$49,3,FALSE)='LGE Meters Schedule'!AC$3,'LGE Meters Schedule'!AB75-'LGE Meters Schedule'!$F75,AB75))</f>
        <v>1189751.79</v>
      </c>
      <c r="AD75" s="6">
        <f>IF(AD$3=$I$3,AB75,IF(VLOOKUP($D75,'LGE Retirements'!$A$4:$C$49,3,FALSE)='LGE Meters Schedule'!AD$3,'LGE Meters Schedule'!AC75-'LGE Meters Schedule'!$F75,AC75))</f>
        <v>1189751.79</v>
      </c>
      <c r="AE75" s="6">
        <f>IF(AE$3=$I$3,AC75,IF(VLOOKUP($D75,'LGE Retirements'!$A$4:$C$49,3,FALSE)='LGE Meters Schedule'!AE$3,'LGE Meters Schedule'!AD75-'LGE Meters Schedule'!$F75,AD75))</f>
        <v>1189751.79</v>
      </c>
      <c r="AF75" s="6">
        <f>IF(AF$3=$I$3,AD75,IF(VLOOKUP($D75,'LGE Retirements'!$A$4:$C$49,3,FALSE)='LGE Meters Schedule'!AF$3,'LGE Meters Schedule'!AE75-'LGE Meters Schedule'!$F75,AE75))</f>
        <v>1189751.79</v>
      </c>
      <c r="AG75" s="6">
        <f>IF(AG$3=$I$3,AE75,IF(VLOOKUP($D75,'LGE Retirements'!$A$4:$C$49,3,FALSE)='LGE Meters Schedule'!AG$3,'LGE Meters Schedule'!AF75-'LGE Meters Schedule'!$F75,AF75))</f>
        <v>0</v>
      </c>
      <c r="AH75" s="6">
        <f>IF(AH$3=$I$3,AF75,IF(VLOOKUP($D75,'LGE Retirements'!$A$4:$C$49,3,FALSE)='LGE Meters Schedule'!AH$3,'LGE Meters Schedule'!AG75-'LGE Meters Schedule'!$F75,AG75))</f>
        <v>0</v>
      </c>
      <c r="AI75" s="6">
        <f>IF(AI$3=$I$3,AG75,IF(VLOOKUP($D75,'LGE Retirements'!$A$4:$C$49,3,FALSE)='LGE Meters Schedule'!AI$3,'LGE Meters Schedule'!AH75-'LGE Meters Schedule'!$F75,AH75))</f>
        <v>0</v>
      </c>
      <c r="AJ75" s="6">
        <f>IF(AJ$3=$I$3,AH75,IF(VLOOKUP($D75,'LGE Retirements'!$A$4:$C$49,3,FALSE)='LGE Meters Schedule'!AJ$3,'LGE Meters Schedule'!AI75-'LGE Meters Schedule'!$F75,AI75))</f>
        <v>0</v>
      </c>
      <c r="AK75" s="6">
        <f>IF(AK$3=$I$3,AI75,IF(VLOOKUP($D75,'LGE Retirements'!$A$4:$C$49,3,FALSE)='LGE Meters Schedule'!AK$3,'LGE Meters Schedule'!AJ75-'LGE Meters Schedule'!$F75,AJ75))</f>
        <v>0</v>
      </c>
      <c r="AL75" s="6"/>
      <c r="AM75" s="21">
        <f>IF(AM$3&lt;'Depr. Rate'!$B$1,('Depr. Rate'!$B$3*'LGE Meters Schedule'!I75)/12,IF(I75=0,H75/2*'Depr. Rate'!$C$3/12,('Depr. Rate'!$C$3*'LGE Meters Schedule'!I75)/12))</f>
        <v>2895.0626890000003</v>
      </c>
      <c r="AN75" s="21">
        <f>IF(AN$3&lt;'Depr. Rate'!$B$1,('Depr. Rate'!$B$3*'LGE Meters Schedule'!J75)/12,IF(J75=0,I75/2*'Depr. Rate'!$C$3/12,('Depr. Rate'!$C$3*'LGE Meters Schedule'!J75)/12))</f>
        <v>2895.0626890000003</v>
      </c>
      <c r="AO75" s="21">
        <f>IF(AO$3&lt;'Depr. Rate'!$B$1,('Depr. Rate'!$B$3*'LGE Meters Schedule'!K75)/12,IF(K75=0,J75/2*'Depr. Rate'!$C$3/12,('Depr. Rate'!$C$3*'LGE Meters Schedule'!K75)/12))</f>
        <v>2895.0626890000003</v>
      </c>
      <c r="AP75" s="21">
        <f>IF(AP$3&lt;'Depr. Rate'!$B$1,('Depr. Rate'!$B$3*'LGE Meters Schedule'!L75)/12,IF(L75=0,K75/2*'Depr. Rate'!$C$3/12,('Depr. Rate'!$C$3*'LGE Meters Schedule'!L75)/12))</f>
        <v>2895.0626890000003</v>
      </c>
      <c r="AQ75" s="21">
        <f>IF(AQ$3&lt;'Depr. Rate'!$B$1,('Depr. Rate'!$B$3*'LGE Meters Schedule'!M75)/12,IF(M75=0,L75/2*'Depr. Rate'!$C$3/12,('Depr. Rate'!$C$3*'LGE Meters Schedule'!M75)/12))</f>
        <v>2895.0626890000003</v>
      </c>
      <c r="AR75" s="21">
        <f>IF(AR$3&lt;'Depr. Rate'!$B$1,('Depr. Rate'!$B$3*'LGE Meters Schedule'!N75)/12,IF(N75=0,M75/2*'Depr. Rate'!$C$3/12,('Depr. Rate'!$C$3*'LGE Meters Schedule'!N75)/12))</f>
        <v>2895.0626890000003</v>
      </c>
      <c r="AS75" s="21">
        <f>IF(AS$3&lt;'Depr. Rate'!$B$1,('Depr. Rate'!$B$3*'LGE Meters Schedule'!O75)/12,IF(O75=0,N75/2*'Depr. Rate'!$C$3/12,('Depr. Rate'!$C$3*'LGE Meters Schedule'!O75)/12))</f>
        <v>2895.0626890000003</v>
      </c>
      <c r="AT75" s="21">
        <f>IF(AT$3&lt;'Depr. Rate'!$B$1,('Depr. Rate'!$B$3*'LGE Meters Schedule'!P75)/12,IF(P75=0,O75/2*'Depr. Rate'!$C$3/12,('Depr. Rate'!$C$3*'LGE Meters Schedule'!P75)/12))</f>
        <v>2895.0626890000003</v>
      </c>
      <c r="AU75" s="21">
        <f>IF(AU$3&lt;'Depr. Rate'!$B$1,('Depr. Rate'!$B$3*'LGE Meters Schedule'!Q75)/12,IF(Q75=0,P75/2*'Depr. Rate'!$C$3/12,('Depr. Rate'!$C$3*'LGE Meters Schedule'!Q75)/12))</f>
        <v>2895.0626890000003</v>
      </c>
      <c r="AV75" s="21">
        <f>IF(AV$3&lt;'Depr. Rate'!$B$1,('Depr. Rate'!$B$3*'LGE Meters Schedule'!R75)/12,IF(R75=0,Q75/2*'Depr. Rate'!$C$3/12,('Depr. Rate'!$C$3*'LGE Meters Schedule'!R75)/12))</f>
        <v>2895.0626890000003</v>
      </c>
      <c r="AW75" s="21">
        <f>IF(AW$3&lt;'Depr. Rate'!$B$1,('Depr. Rate'!$B$3*'LGE Meters Schedule'!S75)/12,IF(S75=0,R75/2*'Depr. Rate'!$C$3/12,('Depr. Rate'!$C$3*'LGE Meters Schedule'!S75)/12))</f>
        <v>2895.0626890000003</v>
      </c>
      <c r="AX75" s="21">
        <f>IF(AX$3&lt;'Depr. Rate'!$B$1,('Depr. Rate'!$B$3*'LGE Meters Schedule'!T75)/12,IF(T75=0,S75/2*'Depr. Rate'!$C$3/12,('Depr. Rate'!$C$3*'LGE Meters Schedule'!T75)/12))</f>
        <v>2763.894633403685</v>
      </c>
      <c r="AY75" s="21">
        <f>IF(AY$3&lt;'Depr. Rate'!$B$1,('Depr. Rate'!$B$3*'LGE Meters Schedule'!U75)/12,IF(U75=0,T75/2*'Depr. Rate'!$C$3/12,('Depr. Rate'!$C$3*'LGE Meters Schedule'!U75)/12))</f>
        <v>2763.894633403685</v>
      </c>
      <c r="AZ75" s="21">
        <f>IF(AZ$3&lt;'Depr. Rate'!$B$1,('Depr. Rate'!$B$3*'LGE Meters Schedule'!V75)/12,IF(V75=0,U75/2*'Depr. Rate'!$C$3/12,('Depr. Rate'!$C$3*'LGE Meters Schedule'!V75)/12))</f>
        <v>2763.894633403685</v>
      </c>
      <c r="BA75" s="21">
        <f>IF(BA$3&lt;'Depr. Rate'!$B$1,('Depr. Rate'!$B$3*'LGE Meters Schedule'!W75)/12,IF(W75=0,V75/2*'Depr. Rate'!$C$3/12,('Depr. Rate'!$C$3*'LGE Meters Schedule'!W75)/12))</f>
        <v>2763.894633403685</v>
      </c>
      <c r="BB75" s="21">
        <f>IF(BB$3&lt;'Depr. Rate'!$B$1,('Depr. Rate'!$B$3*'LGE Meters Schedule'!X75)/12,IF(X75=0,W75/2*'Depr. Rate'!$C$3/12,('Depr. Rate'!$C$3*'LGE Meters Schedule'!X75)/12))</f>
        <v>2763.894633403685</v>
      </c>
      <c r="BC75" s="21">
        <f>IF(BC$3&lt;'Depr. Rate'!$B$1,('Depr. Rate'!$B$3*'LGE Meters Schedule'!Y75)/12,IF(Y75=0,X75/2*'Depr. Rate'!$C$3/12,('Depr. Rate'!$C$3*'LGE Meters Schedule'!Y75)/12))</f>
        <v>2763.894633403685</v>
      </c>
      <c r="BD75" s="21">
        <f>IF(BD$3&lt;'Depr. Rate'!$B$1,('Depr. Rate'!$B$3*'LGE Meters Schedule'!Z75)/12,IF(Z75=0,Y75/2*'Depr. Rate'!$C$3/12,('Depr. Rate'!$C$3*'LGE Meters Schedule'!Z75)/12))</f>
        <v>2763.894633403685</v>
      </c>
      <c r="BE75" s="21">
        <f>IF(BE$3&lt;'Depr. Rate'!$B$1,('Depr. Rate'!$B$3*'LGE Meters Schedule'!AA75)/12,IF(AA75=0,Z75/2*'Depr. Rate'!$C$3/12,('Depr. Rate'!$C$3*'LGE Meters Schedule'!AA75)/12))</f>
        <v>2763.894633403685</v>
      </c>
      <c r="BF75" s="21">
        <f>IF(BF$3&lt;'Depr. Rate'!$B$1,('Depr. Rate'!$B$3*'LGE Meters Schedule'!AB75)/12,IF(AB75=0,AA75/2*'Depr. Rate'!$C$3/12,('Depr. Rate'!$C$3*'LGE Meters Schedule'!AB75)/12))</f>
        <v>2763.894633403685</v>
      </c>
      <c r="BG75" s="21">
        <f>IF(BG$3&lt;'Depr. Rate'!$B$1,('Depr. Rate'!$B$3*'LGE Meters Schedule'!AC75)/12,IF(AC75=0,AB75/2*'Depr. Rate'!$C$3/12,('Depr. Rate'!$C$3*'LGE Meters Schedule'!AC75)/12))</f>
        <v>2763.894633403685</v>
      </c>
      <c r="BH75" s="21">
        <f>IF(BH$3&lt;'Depr. Rate'!$B$1,('Depr. Rate'!$B$3*'LGE Meters Schedule'!AD75)/12,IF(AD75=0,AC75/2*'Depr. Rate'!$C$3/12,('Depr. Rate'!$C$3*'LGE Meters Schedule'!AD75)/12))</f>
        <v>2763.894633403685</v>
      </c>
      <c r="BI75" s="21">
        <f>IF(BI$3&lt;'Depr. Rate'!$B$1,('Depr. Rate'!$B$3*'LGE Meters Schedule'!AE75)/12,IF(AE75=0,AD75/2*'Depr. Rate'!$C$3/12,('Depr. Rate'!$C$3*'LGE Meters Schedule'!AE75)/12))</f>
        <v>2763.894633403685</v>
      </c>
      <c r="BJ75" s="21">
        <f>IF(BJ$3&lt;'Depr. Rate'!$B$1,('Depr. Rate'!$B$3*'LGE Meters Schedule'!AF75)/12,IF(AF75=0,AE75/2*'Depr. Rate'!$C$3/12,('Depr. Rate'!$C$3*'LGE Meters Schedule'!AF75)/12))</f>
        <v>2763.894633403685</v>
      </c>
      <c r="BK75" s="21">
        <f>IF(BK$3&lt;'Depr. Rate'!$B$1,('Depr. Rate'!$B$3*'LGE Meters Schedule'!AG75)/12,IF(AG75=0,AF75/2*'Depr. Rate'!$C$3/12,('Depr. Rate'!$C$3*'LGE Meters Schedule'!AG75)/12))</f>
        <v>1381.9473167018425</v>
      </c>
      <c r="BL75" s="21">
        <f>IF(BL$3&lt;'Depr. Rate'!$B$1,('Depr. Rate'!$B$3*'LGE Meters Schedule'!AH75)/12,IF(AH75=0,AG75/2*'Depr. Rate'!$C$3/12,('Depr. Rate'!$C$3*'LGE Meters Schedule'!AH75)/12))</f>
        <v>0</v>
      </c>
      <c r="BM75" s="21">
        <f>IF(BM$3&lt;'Depr. Rate'!$B$1,('Depr. Rate'!$B$3*'LGE Meters Schedule'!AI75)/12,IF(AI75=0,AH75/2*'Depr. Rate'!$C$3/12,('Depr. Rate'!$C$3*'LGE Meters Schedule'!AI75)/12))</f>
        <v>0</v>
      </c>
      <c r="BN75" s="21">
        <f>IF(BN$3&lt;'Depr. Rate'!$B$1,('Depr. Rate'!$B$3*'LGE Meters Schedule'!AJ75)/12,IF(AJ75=0,AI75/2*'Depr. Rate'!$C$3/12,('Depr. Rate'!$C$3*'LGE Meters Schedule'!AJ75)/12))</f>
        <v>0</v>
      </c>
      <c r="BO75" s="21">
        <f>IF(BO$3&lt;'Depr. Rate'!$B$1,('Depr. Rate'!$B$3*'LGE Meters Schedule'!AK75)/12,IF(AK75=0,AJ75/2*'Depr. Rate'!$C$3/12,('Depr. Rate'!$C$3*'LGE Meters Schedule'!AK75)/12))</f>
        <v>0</v>
      </c>
      <c r="BQ75" s="6">
        <f>IF(BQ$3=$BQ$3,$G75+AM75,IF(VLOOKUP($D75,'LGE Retirements'!$A$4:$C$49,3,FALSE)='LGE Meters Schedule'!BQ$3,'LGE Meters Schedule'!BP75+AM75-$F75,SUM(BP75,AM75)))</f>
        <v>285975.13317735196</v>
      </c>
      <c r="BR75" s="6">
        <f>IF(BR$3=$BQ$3,$G75+AN75,IF(VLOOKUP($D75,'LGE Retirements'!$A$4:$C$49,3,FALSE)='LGE Meters Schedule'!BR$3,'LGE Meters Schedule'!BQ75+AN75-$F75,SUM(BQ75,AN75)))</f>
        <v>288870.19586635195</v>
      </c>
      <c r="BS75" s="6">
        <f>IF(BS$3=$BQ$3,$G75+AO75,IF(VLOOKUP($D75,'LGE Retirements'!$A$4:$C$49,3,FALSE)='LGE Meters Schedule'!BS$3,'LGE Meters Schedule'!BR75+AO75-$F75,SUM(BR75,AO75)))</f>
        <v>291765.25855535193</v>
      </c>
      <c r="BT75" s="6">
        <f>IF(BT$3=$BQ$3,$G75+AP75,IF(VLOOKUP($D75,'LGE Retirements'!$A$4:$C$49,3,FALSE)='LGE Meters Schedule'!BT$3,'LGE Meters Schedule'!BS75+AP75-$F75,SUM(BS75,AP75)))</f>
        <v>294660.32124435192</v>
      </c>
      <c r="BU75" s="6">
        <f>IF(BU$3=$BQ$3,$G75+AQ75,IF(VLOOKUP($D75,'LGE Retirements'!$A$4:$C$49,3,FALSE)='LGE Meters Schedule'!BU$3,'LGE Meters Schedule'!BT75+AQ75-$F75,SUM(BT75,AQ75)))</f>
        <v>297555.3839333519</v>
      </c>
      <c r="BV75" s="6">
        <f>IF(BV$3=$BQ$3,$G75+AR75,IF(VLOOKUP($D75,'LGE Retirements'!$A$4:$C$49,3,FALSE)='LGE Meters Schedule'!BV$3,'LGE Meters Schedule'!BU75+AR75-$F75,SUM(BU75,AR75)))</f>
        <v>300450.44662235188</v>
      </c>
      <c r="BW75" s="6">
        <f>IF(BW$3=$BQ$3,$G75+AS75,IF(VLOOKUP($D75,'LGE Retirements'!$A$4:$C$49,3,FALSE)='LGE Meters Schedule'!BW$3,'LGE Meters Schedule'!BV75+AS75-$F75,SUM(BV75,AS75)))</f>
        <v>303345.50931135187</v>
      </c>
      <c r="BX75" s="6">
        <f>IF(BX$3=$BQ$3,$G75+AT75,IF(VLOOKUP($D75,'LGE Retirements'!$A$4:$C$49,3,FALSE)='LGE Meters Schedule'!BX$3,'LGE Meters Schedule'!BW75+AT75-$F75,SUM(BW75,AT75)))</f>
        <v>306240.57200035185</v>
      </c>
      <c r="BY75" s="6">
        <f>IF(BY$3=$BQ$3,$G75+AU75,IF(VLOOKUP($D75,'LGE Retirements'!$A$4:$C$49,3,FALSE)='LGE Meters Schedule'!BY$3,'LGE Meters Schedule'!BX75+AU75-$F75,SUM(BX75,AU75)))</f>
        <v>309135.63468935183</v>
      </c>
      <c r="BZ75" s="6">
        <f>IF(BZ$3=$BQ$3,$G75+AV75,IF(VLOOKUP($D75,'LGE Retirements'!$A$4:$C$49,3,FALSE)='LGE Meters Schedule'!BZ$3,'LGE Meters Schedule'!BY75+AV75-$F75,SUM(BY75,AV75)))</f>
        <v>312030.69737835182</v>
      </c>
      <c r="CA75" s="6">
        <f>IF(CA$3=$BQ$3,$G75+AW75,IF(VLOOKUP($D75,'LGE Retirements'!$A$4:$C$49,3,FALSE)='LGE Meters Schedule'!CA$3,'LGE Meters Schedule'!BZ75+AW75-$F75,SUM(BZ75,AW75)))</f>
        <v>314925.7600673518</v>
      </c>
      <c r="CB75" s="6">
        <f>IF(CB$3=$BQ$3,$G75+AX75,IF(VLOOKUP($D75,'LGE Retirements'!$A$4:$C$49,3,FALSE)='LGE Meters Schedule'!CB$3,'LGE Meters Schedule'!CA75+AX75-$F75,SUM(CA75,AX75)))</f>
        <v>317689.65470075549</v>
      </c>
      <c r="CC75" s="6">
        <f>IF(CC$3=$BQ$3,$G75+AY75,IF(VLOOKUP($D75,'LGE Retirements'!$A$4:$C$49,3,FALSE)='LGE Meters Schedule'!CC$3,'LGE Meters Schedule'!CB75+AY75-$F75,SUM(CB75,AY75)))</f>
        <v>320453.54933415918</v>
      </c>
      <c r="CD75" s="6">
        <f>IF(CD$3=$BQ$3,$G75+AZ75,IF(VLOOKUP($D75,'LGE Retirements'!$A$4:$C$49,3,FALSE)='LGE Meters Schedule'!CD$3,'LGE Meters Schedule'!CC75+AZ75-$F75,SUM(CC75,AZ75)))</f>
        <v>323217.44396756287</v>
      </c>
      <c r="CE75" s="6">
        <f>IF(CE$3=$BQ$3,$G75+BA75,IF(VLOOKUP($D75,'LGE Retirements'!$A$4:$C$49,3,FALSE)='LGE Meters Schedule'!CE$3,'LGE Meters Schedule'!CD75+BA75-$F75,SUM(CD75,BA75)))</f>
        <v>325981.33860096656</v>
      </c>
      <c r="CF75" s="6">
        <f>IF(CF$3=$BQ$3,$G75+BB75,IF(VLOOKUP($D75,'LGE Retirements'!$A$4:$C$49,3,FALSE)='LGE Meters Schedule'!CF$3,'LGE Meters Schedule'!CE75+BB75-$F75,SUM(CE75,BB75)))</f>
        <v>328745.23323437024</v>
      </c>
      <c r="CG75" s="6">
        <f>IF(CG$3=$BQ$3,$G75+BC75,IF(VLOOKUP($D75,'LGE Retirements'!$A$4:$C$49,3,FALSE)='LGE Meters Schedule'!CG$3,'LGE Meters Schedule'!CF75+BC75-$F75,SUM(CF75,BC75)))</f>
        <v>331509.12786777393</v>
      </c>
      <c r="CH75" s="6">
        <f>IF(CH$3=$BQ$3,$G75+BD75,IF(VLOOKUP($D75,'LGE Retirements'!$A$4:$C$49,3,FALSE)='LGE Meters Schedule'!CH$3,'LGE Meters Schedule'!CG75+BD75-$F75,SUM(CG75,BD75)))</f>
        <v>334273.02250117762</v>
      </c>
      <c r="CI75" s="6">
        <f>IF(CI$3=$BQ$3,$G75+BE75,IF(VLOOKUP($D75,'LGE Retirements'!$A$4:$C$49,3,FALSE)='LGE Meters Schedule'!CI$3,'LGE Meters Schedule'!CH75+BE75-$F75,SUM(CH75,BE75)))</f>
        <v>337036.91713458131</v>
      </c>
      <c r="CJ75" s="6">
        <f>IF(CJ$3=$BQ$3,$G75+BF75,IF(VLOOKUP($D75,'LGE Retirements'!$A$4:$C$49,3,FALSE)='LGE Meters Schedule'!CJ$3,'LGE Meters Schedule'!CI75+BF75-$F75,SUM(CI75,BF75)))</f>
        <v>339800.811767985</v>
      </c>
      <c r="CK75" s="6">
        <f>IF(CK$3=$BQ$3,$G75+BG75,IF(VLOOKUP($D75,'LGE Retirements'!$A$4:$C$49,3,FALSE)='LGE Meters Schedule'!CK$3,'LGE Meters Schedule'!CJ75+BG75-$F75,SUM(CJ75,BG75)))</f>
        <v>342564.70640138868</v>
      </c>
      <c r="CL75" s="6">
        <f>IF(CL$3=$BQ$3,$G75+BH75,IF(VLOOKUP($D75,'LGE Retirements'!$A$4:$C$49,3,FALSE)='LGE Meters Schedule'!CL$3,'LGE Meters Schedule'!CK75+BH75-$F75,SUM(CK75,BH75)))</f>
        <v>345328.60103479237</v>
      </c>
      <c r="CM75" s="6">
        <f>IF(CM$3=$BQ$3,$G75+BI75,IF(VLOOKUP($D75,'LGE Retirements'!$A$4:$C$49,3,FALSE)='LGE Meters Schedule'!CM$3,'LGE Meters Schedule'!CL75+BI75-$F75,SUM(CL75,BI75)))</f>
        <v>348092.49566819606</v>
      </c>
      <c r="CN75" s="6">
        <f>IF(CN$3=$BQ$3,$G75+BJ75,IF(VLOOKUP($D75,'LGE Retirements'!$A$4:$C$49,3,FALSE)='LGE Meters Schedule'!CN$3,'LGE Meters Schedule'!CM75+BJ75-$F75,SUM(CM75,BJ75)))</f>
        <v>350856.39030159975</v>
      </c>
      <c r="CO75" s="6">
        <f>IF(CO$3=$BQ$3,$G75+BK75,IF(VLOOKUP($D75,'LGE Retirements'!$A$4:$C$49,3,FALSE)='LGE Meters Schedule'!CO$3,'LGE Meters Schedule'!CN75+BK75-$F75,SUM(CN75,BK75)))</f>
        <v>-837513.45238169841</v>
      </c>
      <c r="CP75" s="6">
        <f>IF(CP$3=$BQ$3,$G75+BL75,IF(VLOOKUP($D75,'LGE Retirements'!$A$4:$C$49,3,FALSE)='LGE Meters Schedule'!CP$3,'LGE Meters Schedule'!CO75+BL75-$F75,SUM(CO75,BL75)))</f>
        <v>-837513.45238169841</v>
      </c>
      <c r="CQ75" s="6">
        <f>IF(CQ$3=$BQ$3,$G75+BM75,IF(VLOOKUP($D75,'LGE Retirements'!$A$4:$C$49,3,FALSE)='LGE Meters Schedule'!CQ$3,'LGE Meters Schedule'!CP75+BM75-$F75,SUM(CP75,BM75)))</f>
        <v>-837513.45238169841</v>
      </c>
      <c r="CR75" s="6">
        <f>IF(CR$3=$BQ$3,$G75+BN75,IF(VLOOKUP($D75,'LGE Retirements'!$A$4:$C$49,3,FALSE)='LGE Meters Schedule'!CR$3,'LGE Meters Schedule'!CQ75+BN75-$F75,SUM(CQ75,BN75)))</f>
        <v>-837513.45238169841</v>
      </c>
      <c r="CS75" s="6">
        <f>IF(CS$3=$BQ$3,$G75+BO75,IF(VLOOKUP($D75,'LGE Retirements'!$A$4:$C$49,3,FALSE)='LGE Meters Schedule'!CS$3,'LGE Meters Schedule'!CR75+BO75-$F75,SUM(CR75,BO75)))</f>
        <v>-837513.45238169841</v>
      </c>
      <c r="CT75" s="6">
        <f>IF(CT$3=$BQ$3,$G75,IF(VLOOKUP($D75,'LGE Retirements'!$A$4:$C$49,3,FALSE)='LGE Meters Schedule'!CT$3,'LGE Meters Schedule'!CS75-$F75,SUM(CS75)))</f>
        <v>-837513.45238169841</v>
      </c>
      <c r="CU75" s="6">
        <f>IF(CU$3=$BQ$3,$G75,IF(VLOOKUP($D75,'LGE Retirements'!$A$4:$C$49,3,FALSE)='LGE Meters Schedule'!CU$3,'LGE Meters Schedule'!CT75-$F75,SUM(CT75)))</f>
        <v>-837513.45238169841</v>
      </c>
      <c r="CV75" s="6">
        <f>IF(CV$3=$BQ$3,$G75,IF(VLOOKUP($D75,'LGE Retirements'!$A$4:$C$49,3,FALSE)='LGE Meters Schedule'!CV$3,'LGE Meters Schedule'!CU75-$F75,SUM(CU75)))</f>
        <v>-837513.45238169841</v>
      </c>
      <c r="CW75" s="6">
        <f>IF(CW$3=$BQ$3,$G75,IF(VLOOKUP($D75,'LGE Retirements'!$A$4:$C$49,3,FALSE)='LGE Meters Schedule'!CW$3,'LGE Meters Schedule'!CV75-$F75,SUM(CV75)))</f>
        <v>-837513.45238169841</v>
      </c>
      <c r="CX75" s="6">
        <f>IF(CX$3=$BQ$3,$G75,IF(VLOOKUP($D75,'LGE Retirements'!$A$4:$C$49,3,FALSE)='LGE Meters Schedule'!CX$3,'LGE Meters Schedule'!CW75-$F75,SUM(CW75)))</f>
        <v>-837513.45238169841</v>
      </c>
      <c r="CY75" s="6">
        <f>IF(CY$3=$BQ$3,$G75,IF(VLOOKUP($D75,'LGE Retirements'!$A$4:$C$49,3,FALSE)='LGE Meters Schedule'!CY$3,'LGE Meters Schedule'!CX75-$F75,SUM(CX75)))</f>
        <v>-837513.45238169841</v>
      </c>
      <c r="CZ75" s="6">
        <f>IF(CZ$3=$BQ$3,$G75,IF(VLOOKUP($D75,'LGE Retirements'!$A$4:$C$49,3,FALSE)='LGE Meters Schedule'!CZ$3,'LGE Meters Schedule'!CY75-$F75,SUM(CY75)))</f>
        <v>-837513.45238169841</v>
      </c>
      <c r="DA75" s="6">
        <f>IF(DA$3=$BQ$3,$G75,IF(VLOOKUP($D75,'LGE Retirements'!$A$4:$C$49,3,FALSE)='LGE Meters Schedule'!DA$3,'LGE Meters Schedule'!CZ75-$F75,SUM(CZ75)))</f>
        <v>-837513.45238169841</v>
      </c>
      <c r="DB75" s="6">
        <f>IF(DB$3=$BQ$3,$G75,IF(VLOOKUP($D75,'LGE Retirements'!$A$4:$C$49,3,FALSE)='LGE Meters Schedule'!DB$3,'LGE Meters Schedule'!DA75-$F75,SUM(DA75)))</f>
        <v>-837513.45238169841</v>
      </c>
      <c r="DC75" s="6">
        <f>IF(DC$3=$BQ$3,$G75,IF(VLOOKUP($D75,'LGE Retirements'!$A$4:$C$49,3,FALSE)='LGE Meters Schedule'!DC$3,'LGE Meters Schedule'!DB75-$F75,SUM(DB75)))</f>
        <v>-837513.45238169841</v>
      </c>
      <c r="DD75" s="6">
        <f>IF(DD$3=$BQ$3,$G75,IF(VLOOKUP($D75,'LGE Retirements'!$A$4:$C$49,3,FALSE)='LGE Meters Schedule'!DD$3,'LGE Meters Schedule'!DC75-$F75,SUM(DC75)))</f>
        <v>-837513.45238169841</v>
      </c>
      <c r="DE75" s="6">
        <f>IF(DE$3=$BQ$3,$G75,IF(VLOOKUP($D75,'LGE Retirements'!$A$4:$C$49,3,FALSE)='LGE Meters Schedule'!DE$3,'LGE Meters Schedule'!DD75-$F75,SUM(DD75)))</f>
        <v>-837513.45238169841</v>
      </c>
      <c r="DG75" s="8">
        <f t="shared" si="71"/>
        <v>903776.65682264813</v>
      </c>
      <c r="DH75" s="8">
        <f t="shared" si="72"/>
        <v>900881.59413364809</v>
      </c>
      <c r="DI75" s="8">
        <f t="shared" si="73"/>
        <v>897986.53144464805</v>
      </c>
      <c r="DJ75" s="8">
        <f t="shared" si="74"/>
        <v>895091.46875564812</v>
      </c>
      <c r="DK75" s="8">
        <f t="shared" si="75"/>
        <v>892196.4060666482</v>
      </c>
      <c r="DL75" s="8">
        <f t="shared" si="76"/>
        <v>889301.34337764815</v>
      </c>
      <c r="DM75" s="8">
        <f t="shared" si="77"/>
        <v>886406.28068864811</v>
      </c>
      <c r="DN75" s="8">
        <f t="shared" si="78"/>
        <v>883511.21799964819</v>
      </c>
      <c r="DO75" s="8">
        <f t="shared" si="79"/>
        <v>880616.15531064826</v>
      </c>
      <c r="DP75" s="8">
        <f t="shared" si="80"/>
        <v>877721.09262164822</v>
      </c>
      <c r="DQ75" s="8">
        <f t="shared" si="81"/>
        <v>874826.02993264818</v>
      </c>
      <c r="DR75" s="8">
        <f t="shared" si="82"/>
        <v>872062.13529924455</v>
      </c>
      <c r="DS75" s="8">
        <f t="shared" si="83"/>
        <v>869298.24066584092</v>
      </c>
      <c r="DT75" s="8">
        <f t="shared" si="84"/>
        <v>866534.34603243717</v>
      </c>
      <c r="DU75" s="8">
        <f t="shared" si="85"/>
        <v>863770.45139903342</v>
      </c>
      <c r="DV75" s="8">
        <f t="shared" si="86"/>
        <v>861006.55676562979</v>
      </c>
      <c r="DW75" s="8">
        <f t="shared" si="87"/>
        <v>858242.66213222616</v>
      </c>
      <c r="DX75" s="8">
        <f t="shared" si="88"/>
        <v>855478.76749882242</v>
      </c>
      <c r="DY75" s="8">
        <f t="shared" si="89"/>
        <v>852714.87286541867</v>
      </c>
      <c r="DZ75" s="8">
        <f t="shared" si="90"/>
        <v>849950.97823201504</v>
      </c>
      <c r="EA75" s="8">
        <f t="shared" si="91"/>
        <v>847187.08359861141</v>
      </c>
      <c r="EB75" s="8">
        <f t="shared" si="92"/>
        <v>844423.18896520766</v>
      </c>
      <c r="EC75" s="8">
        <f t="shared" si="93"/>
        <v>841659.29433180392</v>
      </c>
      <c r="ED75" s="8">
        <f t="shared" si="94"/>
        <v>838895.39969840029</v>
      </c>
      <c r="EE75" s="8">
        <f t="shared" si="95"/>
        <v>837513.45238169841</v>
      </c>
      <c r="EF75" s="8">
        <f t="shared" si="96"/>
        <v>837513.45238169841</v>
      </c>
      <c r="EG75" s="8">
        <f t="shared" si="97"/>
        <v>837513.45238169841</v>
      </c>
      <c r="EH75" s="8">
        <f t="shared" si="98"/>
        <v>837513.45238169841</v>
      </c>
      <c r="EI75" s="8">
        <f t="shared" si="99"/>
        <v>837513.45238169841</v>
      </c>
      <c r="EJ75" s="8">
        <f t="shared" si="100"/>
        <v>837513.45238169841</v>
      </c>
      <c r="EK75" s="8">
        <f t="shared" si="101"/>
        <v>837513.45238169841</v>
      </c>
      <c r="EL75" s="8">
        <f t="shared" si="102"/>
        <v>837513.45238169841</v>
      </c>
      <c r="EM75" s="8">
        <f t="shared" si="103"/>
        <v>837513.45238169841</v>
      </c>
      <c r="EN75" s="8">
        <f t="shared" si="104"/>
        <v>837513.45238169841</v>
      </c>
      <c r="EO75" s="8">
        <f t="shared" si="105"/>
        <v>837513.45238169841</v>
      </c>
      <c r="EP75" s="8">
        <f t="shared" si="106"/>
        <v>837513.45238169841</v>
      </c>
      <c r="EQ75" s="8">
        <f t="shared" si="107"/>
        <v>837513.45238169841</v>
      </c>
      <c r="ER75" s="8">
        <f t="shared" si="108"/>
        <v>837513.45238169841</v>
      </c>
      <c r="ES75" s="8">
        <f t="shared" si="109"/>
        <v>837513.45238169841</v>
      </c>
      <c r="ET75" s="8">
        <f t="shared" si="110"/>
        <v>837513.45238169841</v>
      </c>
      <c r="EU75" s="8">
        <f t="shared" si="111"/>
        <v>837513.45238169841</v>
      </c>
    </row>
    <row r="76" spans="1:151" x14ac:dyDescent="0.25">
      <c r="A76" s="4" t="s">
        <v>33</v>
      </c>
      <c r="B76" s="4" t="s">
        <v>2</v>
      </c>
      <c r="C76" s="4" t="s">
        <v>5</v>
      </c>
      <c r="D76" s="7">
        <v>2009</v>
      </c>
      <c r="E76" s="24">
        <f>IFERROR(VLOOKUP(D76,'LGE Retirements'!$A$4:$C$49,3,FALSE),"N/A")</f>
        <v>43313</v>
      </c>
      <c r="F76" s="5">
        <v>787641.57</v>
      </c>
      <c r="G76" s="5">
        <v>187405.16553890298</v>
      </c>
      <c r="H76" s="5"/>
      <c r="I76" s="6">
        <f>IF(I$3=$I$3,F76,IF(VLOOKUP($D76,'LGE Retirements'!$A$4:$C$49,3,FALSE)='LGE Meters Schedule'!I$3,'LGE Meters Schedule'!G76-'LGE Meters Schedule'!$F76,G76))</f>
        <v>787641.57</v>
      </c>
      <c r="J76" s="6">
        <f>IF(J$3=$I$3,G76,IF(VLOOKUP($D76,'LGE Retirements'!$A$4:$C$49,3,FALSE)='LGE Meters Schedule'!J$3,'LGE Meters Schedule'!I76-'LGE Meters Schedule'!$F76,I76))</f>
        <v>787641.57</v>
      </c>
      <c r="K76" s="6">
        <f>IF(K$3=$I$3,I76,IF(VLOOKUP($D76,'LGE Retirements'!$A$4:$C$49,3,FALSE)='LGE Meters Schedule'!K$3,'LGE Meters Schedule'!J76-'LGE Meters Schedule'!$F76,J76))</f>
        <v>787641.57</v>
      </c>
      <c r="L76" s="6">
        <f>IF(L$3=$I$3,J76,IF(VLOOKUP($D76,'LGE Retirements'!$A$4:$C$49,3,FALSE)='LGE Meters Schedule'!L$3,'LGE Meters Schedule'!K76-'LGE Meters Schedule'!$F76,K76))</f>
        <v>787641.57</v>
      </c>
      <c r="M76" s="6">
        <f>IF(M$3=$I$3,K76,IF(VLOOKUP($D76,'LGE Retirements'!$A$4:$C$49,3,FALSE)='LGE Meters Schedule'!M$3,'LGE Meters Schedule'!L76-'LGE Meters Schedule'!$F76,L76))</f>
        <v>787641.57</v>
      </c>
      <c r="N76" s="6">
        <f>IF(N$3=$I$3,L76,IF(VLOOKUP($D76,'LGE Retirements'!$A$4:$C$49,3,FALSE)='LGE Meters Schedule'!N$3,'LGE Meters Schedule'!M76-'LGE Meters Schedule'!$F76,M76))</f>
        <v>787641.57</v>
      </c>
      <c r="O76" s="6">
        <f>IF(O$3=$I$3,M76,IF(VLOOKUP($D76,'LGE Retirements'!$A$4:$C$49,3,FALSE)='LGE Meters Schedule'!O$3,'LGE Meters Schedule'!N76-'LGE Meters Schedule'!$F76,N76))</f>
        <v>787641.57</v>
      </c>
      <c r="P76" s="6">
        <f>IF(P$3=$I$3,N76,IF(VLOOKUP($D76,'LGE Retirements'!$A$4:$C$49,3,FALSE)='LGE Meters Schedule'!P$3,'LGE Meters Schedule'!O76-'LGE Meters Schedule'!$F76,O76))</f>
        <v>787641.57</v>
      </c>
      <c r="Q76" s="6">
        <f>IF(Q$3=$I$3,O76,IF(VLOOKUP($D76,'LGE Retirements'!$A$4:$C$49,3,FALSE)='LGE Meters Schedule'!Q$3,'LGE Meters Schedule'!P76-'LGE Meters Schedule'!$F76,P76))</f>
        <v>787641.57</v>
      </c>
      <c r="R76" s="6">
        <f>IF(R$3=$I$3,P76,IF(VLOOKUP($D76,'LGE Retirements'!$A$4:$C$49,3,FALSE)='LGE Meters Schedule'!R$3,'LGE Meters Schedule'!Q76-'LGE Meters Schedule'!$F76,Q76))</f>
        <v>787641.57</v>
      </c>
      <c r="S76" s="6">
        <f>IF(S$3=$I$3,Q76,IF(VLOOKUP($D76,'LGE Retirements'!$A$4:$C$49,3,FALSE)='LGE Meters Schedule'!S$3,'LGE Meters Schedule'!R76-'LGE Meters Schedule'!$F76,R76))</f>
        <v>787641.57</v>
      </c>
      <c r="T76" s="6">
        <f>IF(T$3=$I$3,R76,IF(VLOOKUP($D76,'LGE Retirements'!$A$4:$C$49,3,FALSE)='LGE Meters Schedule'!T$3,'LGE Meters Schedule'!S76-'LGE Meters Schedule'!$F76,S76))</f>
        <v>787641.57</v>
      </c>
      <c r="U76" s="6">
        <f>IF(U$3=$I$3,S76,IF(VLOOKUP($D76,'LGE Retirements'!$A$4:$C$49,3,FALSE)='LGE Meters Schedule'!U$3,'LGE Meters Schedule'!T76-'LGE Meters Schedule'!$F76,T76))</f>
        <v>787641.57</v>
      </c>
      <c r="V76" s="6">
        <f>IF(V$3=$I$3,T76,IF(VLOOKUP($D76,'LGE Retirements'!$A$4:$C$49,3,FALSE)='LGE Meters Schedule'!V$3,'LGE Meters Schedule'!U76-'LGE Meters Schedule'!$F76,U76))</f>
        <v>787641.57</v>
      </c>
      <c r="W76" s="6">
        <f>IF(W$3=$I$3,U76,IF(VLOOKUP($D76,'LGE Retirements'!$A$4:$C$49,3,FALSE)='LGE Meters Schedule'!W$3,'LGE Meters Schedule'!V76-'LGE Meters Schedule'!$F76,V76))</f>
        <v>787641.57</v>
      </c>
      <c r="X76" s="6">
        <f>IF(X$3=$I$3,V76,IF(VLOOKUP($D76,'LGE Retirements'!$A$4:$C$49,3,FALSE)='LGE Meters Schedule'!X$3,'LGE Meters Schedule'!W76-'LGE Meters Schedule'!$F76,W76))</f>
        <v>787641.57</v>
      </c>
      <c r="Y76" s="6">
        <f>IF(Y$3=$I$3,W76,IF(VLOOKUP($D76,'LGE Retirements'!$A$4:$C$49,3,FALSE)='LGE Meters Schedule'!Y$3,'LGE Meters Schedule'!X76-'LGE Meters Schedule'!$F76,X76))</f>
        <v>787641.57</v>
      </c>
      <c r="Z76" s="6">
        <f>IF(Z$3=$I$3,X76,IF(VLOOKUP($D76,'LGE Retirements'!$A$4:$C$49,3,FALSE)='LGE Meters Schedule'!Z$3,'LGE Meters Schedule'!Y76-'LGE Meters Schedule'!$F76,Y76))</f>
        <v>787641.57</v>
      </c>
      <c r="AA76" s="6">
        <f>IF(AA$3=$I$3,Y76,IF(VLOOKUP($D76,'LGE Retirements'!$A$4:$C$49,3,FALSE)='LGE Meters Schedule'!AA$3,'LGE Meters Schedule'!Z76-'LGE Meters Schedule'!$F76,Z76))</f>
        <v>787641.57</v>
      </c>
      <c r="AB76" s="6">
        <f>IF(AB$3=$I$3,Z76,IF(VLOOKUP($D76,'LGE Retirements'!$A$4:$C$49,3,FALSE)='LGE Meters Schedule'!AB$3,'LGE Meters Schedule'!AA76-'LGE Meters Schedule'!$F76,AA76))</f>
        <v>787641.57</v>
      </c>
      <c r="AC76" s="6">
        <f>IF(AC$3=$I$3,AA76,IF(VLOOKUP($D76,'LGE Retirements'!$A$4:$C$49,3,FALSE)='LGE Meters Schedule'!AC$3,'LGE Meters Schedule'!AB76-'LGE Meters Schedule'!$F76,AB76))</f>
        <v>787641.57</v>
      </c>
      <c r="AD76" s="6">
        <f>IF(AD$3=$I$3,AB76,IF(VLOOKUP($D76,'LGE Retirements'!$A$4:$C$49,3,FALSE)='LGE Meters Schedule'!AD$3,'LGE Meters Schedule'!AC76-'LGE Meters Schedule'!$F76,AC76))</f>
        <v>787641.57</v>
      </c>
      <c r="AE76" s="6">
        <f>IF(AE$3=$I$3,AC76,IF(VLOOKUP($D76,'LGE Retirements'!$A$4:$C$49,3,FALSE)='LGE Meters Schedule'!AE$3,'LGE Meters Schedule'!AD76-'LGE Meters Schedule'!$F76,AD76))</f>
        <v>787641.57</v>
      </c>
      <c r="AF76" s="6">
        <f>IF(AF$3=$I$3,AD76,IF(VLOOKUP($D76,'LGE Retirements'!$A$4:$C$49,3,FALSE)='LGE Meters Schedule'!AF$3,'LGE Meters Schedule'!AE76-'LGE Meters Schedule'!$F76,AE76))</f>
        <v>787641.57</v>
      </c>
      <c r="AG76" s="6">
        <f>IF(AG$3=$I$3,AE76,IF(VLOOKUP($D76,'LGE Retirements'!$A$4:$C$49,3,FALSE)='LGE Meters Schedule'!AG$3,'LGE Meters Schedule'!AF76-'LGE Meters Schedule'!$F76,AF76))</f>
        <v>0</v>
      </c>
      <c r="AH76" s="6">
        <f>IF(AH$3=$I$3,AF76,IF(VLOOKUP($D76,'LGE Retirements'!$A$4:$C$49,3,FALSE)='LGE Meters Schedule'!AH$3,'LGE Meters Schedule'!AG76-'LGE Meters Schedule'!$F76,AG76))</f>
        <v>0</v>
      </c>
      <c r="AI76" s="6">
        <f>IF(AI$3=$I$3,AG76,IF(VLOOKUP($D76,'LGE Retirements'!$A$4:$C$49,3,FALSE)='LGE Meters Schedule'!AI$3,'LGE Meters Schedule'!AH76-'LGE Meters Schedule'!$F76,AH76))</f>
        <v>0</v>
      </c>
      <c r="AJ76" s="6">
        <f>IF(AJ$3=$I$3,AH76,IF(VLOOKUP($D76,'LGE Retirements'!$A$4:$C$49,3,FALSE)='LGE Meters Schedule'!AJ$3,'LGE Meters Schedule'!AI76-'LGE Meters Schedule'!$F76,AI76))</f>
        <v>0</v>
      </c>
      <c r="AK76" s="6">
        <f>IF(AK$3=$I$3,AI76,IF(VLOOKUP($D76,'LGE Retirements'!$A$4:$C$49,3,FALSE)='LGE Meters Schedule'!AK$3,'LGE Meters Schedule'!AJ76-'LGE Meters Schedule'!$F76,AJ76))</f>
        <v>0</v>
      </c>
      <c r="AL76" s="6"/>
      <c r="AM76" s="21">
        <f>IF(AM$3&lt;'Depr. Rate'!$B$1,('Depr. Rate'!$B$3*'LGE Meters Schedule'!I76)/12,IF(I76=0,H76/2*'Depr. Rate'!$C$3/12,('Depr. Rate'!$C$3*'LGE Meters Schedule'!I76)/12))</f>
        <v>1916.5944870000001</v>
      </c>
      <c r="AN76" s="21">
        <f>IF(AN$3&lt;'Depr. Rate'!$B$1,('Depr. Rate'!$B$3*'LGE Meters Schedule'!J76)/12,IF(J76=0,I76/2*'Depr. Rate'!$C$3/12,('Depr. Rate'!$C$3*'LGE Meters Schedule'!J76)/12))</f>
        <v>1916.5944870000001</v>
      </c>
      <c r="AO76" s="21">
        <f>IF(AO$3&lt;'Depr. Rate'!$B$1,('Depr. Rate'!$B$3*'LGE Meters Schedule'!K76)/12,IF(K76=0,J76/2*'Depr. Rate'!$C$3/12,('Depr. Rate'!$C$3*'LGE Meters Schedule'!K76)/12))</f>
        <v>1916.5944870000001</v>
      </c>
      <c r="AP76" s="21">
        <f>IF(AP$3&lt;'Depr. Rate'!$B$1,('Depr. Rate'!$B$3*'LGE Meters Schedule'!L76)/12,IF(L76=0,K76/2*'Depr. Rate'!$C$3/12,('Depr. Rate'!$C$3*'LGE Meters Schedule'!L76)/12))</f>
        <v>1916.5944870000001</v>
      </c>
      <c r="AQ76" s="21">
        <f>IF(AQ$3&lt;'Depr. Rate'!$B$1,('Depr. Rate'!$B$3*'LGE Meters Schedule'!M76)/12,IF(M76=0,L76/2*'Depr. Rate'!$C$3/12,('Depr. Rate'!$C$3*'LGE Meters Schedule'!M76)/12))</f>
        <v>1916.5944870000001</v>
      </c>
      <c r="AR76" s="21">
        <f>IF(AR$3&lt;'Depr. Rate'!$B$1,('Depr. Rate'!$B$3*'LGE Meters Schedule'!N76)/12,IF(N76=0,M76/2*'Depr. Rate'!$C$3/12,('Depr. Rate'!$C$3*'LGE Meters Schedule'!N76)/12))</f>
        <v>1916.5944870000001</v>
      </c>
      <c r="AS76" s="21">
        <f>IF(AS$3&lt;'Depr. Rate'!$B$1,('Depr. Rate'!$B$3*'LGE Meters Schedule'!O76)/12,IF(O76=0,N76/2*'Depr. Rate'!$C$3/12,('Depr. Rate'!$C$3*'LGE Meters Schedule'!O76)/12))</f>
        <v>1916.5944870000001</v>
      </c>
      <c r="AT76" s="21">
        <f>IF(AT$3&lt;'Depr. Rate'!$B$1,('Depr. Rate'!$B$3*'LGE Meters Schedule'!P76)/12,IF(P76=0,O76/2*'Depr. Rate'!$C$3/12,('Depr. Rate'!$C$3*'LGE Meters Schedule'!P76)/12))</f>
        <v>1916.5944870000001</v>
      </c>
      <c r="AU76" s="21">
        <f>IF(AU$3&lt;'Depr. Rate'!$B$1,('Depr. Rate'!$B$3*'LGE Meters Schedule'!Q76)/12,IF(Q76=0,P76/2*'Depr. Rate'!$C$3/12,('Depr. Rate'!$C$3*'LGE Meters Schedule'!Q76)/12))</f>
        <v>1916.5944870000001</v>
      </c>
      <c r="AV76" s="21">
        <f>IF(AV$3&lt;'Depr. Rate'!$B$1,('Depr. Rate'!$B$3*'LGE Meters Schedule'!R76)/12,IF(R76=0,Q76/2*'Depr. Rate'!$C$3/12,('Depr. Rate'!$C$3*'LGE Meters Schedule'!R76)/12))</f>
        <v>1916.5944870000001</v>
      </c>
      <c r="AW76" s="21">
        <f>IF(AW$3&lt;'Depr. Rate'!$B$1,('Depr. Rate'!$B$3*'LGE Meters Schedule'!S76)/12,IF(S76=0,R76/2*'Depr. Rate'!$C$3/12,('Depr. Rate'!$C$3*'LGE Meters Schedule'!S76)/12))</f>
        <v>1916.5944870000001</v>
      </c>
      <c r="AX76" s="21">
        <f>IF(AX$3&lt;'Depr. Rate'!$B$1,('Depr. Rate'!$B$3*'LGE Meters Schedule'!T76)/12,IF(T76=0,S76/2*'Depr. Rate'!$C$3/12,('Depr. Rate'!$C$3*'LGE Meters Schedule'!T76)/12))</f>
        <v>1829.7583804170217</v>
      </c>
      <c r="AY76" s="21">
        <f>IF(AY$3&lt;'Depr. Rate'!$B$1,('Depr. Rate'!$B$3*'LGE Meters Schedule'!U76)/12,IF(U76=0,T76/2*'Depr. Rate'!$C$3/12,('Depr. Rate'!$C$3*'LGE Meters Schedule'!U76)/12))</f>
        <v>1829.7583804170217</v>
      </c>
      <c r="AZ76" s="21">
        <f>IF(AZ$3&lt;'Depr. Rate'!$B$1,('Depr. Rate'!$B$3*'LGE Meters Schedule'!V76)/12,IF(V76=0,U76/2*'Depr. Rate'!$C$3/12,('Depr. Rate'!$C$3*'LGE Meters Schedule'!V76)/12))</f>
        <v>1829.7583804170217</v>
      </c>
      <c r="BA76" s="21">
        <f>IF(BA$3&lt;'Depr. Rate'!$B$1,('Depr. Rate'!$B$3*'LGE Meters Schedule'!W76)/12,IF(W76=0,V76/2*'Depr. Rate'!$C$3/12,('Depr. Rate'!$C$3*'LGE Meters Schedule'!W76)/12))</f>
        <v>1829.7583804170217</v>
      </c>
      <c r="BB76" s="21">
        <f>IF(BB$3&lt;'Depr. Rate'!$B$1,('Depr. Rate'!$B$3*'LGE Meters Schedule'!X76)/12,IF(X76=0,W76/2*'Depr. Rate'!$C$3/12,('Depr. Rate'!$C$3*'LGE Meters Schedule'!X76)/12))</f>
        <v>1829.7583804170217</v>
      </c>
      <c r="BC76" s="21">
        <f>IF(BC$3&lt;'Depr. Rate'!$B$1,('Depr. Rate'!$B$3*'LGE Meters Schedule'!Y76)/12,IF(Y76=0,X76/2*'Depr. Rate'!$C$3/12,('Depr. Rate'!$C$3*'LGE Meters Schedule'!Y76)/12))</f>
        <v>1829.7583804170217</v>
      </c>
      <c r="BD76" s="21">
        <f>IF(BD$3&lt;'Depr. Rate'!$B$1,('Depr. Rate'!$B$3*'LGE Meters Schedule'!Z76)/12,IF(Z76=0,Y76/2*'Depr. Rate'!$C$3/12,('Depr. Rate'!$C$3*'LGE Meters Schedule'!Z76)/12))</f>
        <v>1829.7583804170217</v>
      </c>
      <c r="BE76" s="21">
        <f>IF(BE$3&lt;'Depr. Rate'!$B$1,('Depr. Rate'!$B$3*'LGE Meters Schedule'!AA76)/12,IF(AA76=0,Z76/2*'Depr. Rate'!$C$3/12,('Depr. Rate'!$C$3*'LGE Meters Schedule'!AA76)/12))</f>
        <v>1829.7583804170217</v>
      </c>
      <c r="BF76" s="21">
        <f>IF(BF$3&lt;'Depr. Rate'!$B$1,('Depr. Rate'!$B$3*'LGE Meters Schedule'!AB76)/12,IF(AB76=0,AA76/2*'Depr. Rate'!$C$3/12,('Depr. Rate'!$C$3*'LGE Meters Schedule'!AB76)/12))</f>
        <v>1829.7583804170217</v>
      </c>
      <c r="BG76" s="21">
        <f>IF(BG$3&lt;'Depr. Rate'!$B$1,('Depr. Rate'!$B$3*'LGE Meters Schedule'!AC76)/12,IF(AC76=0,AB76/2*'Depr. Rate'!$C$3/12,('Depr. Rate'!$C$3*'LGE Meters Schedule'!AC76)/12))</f>
        <v>1829.7583804170217</v>
      </c>
      <c r="BH76" s="21">
        <f>IF(BH$3&lt;'Depr. Rate'!$B$1,('Depr. Rate'!$B$3*'LGE Meters Schedule'!AD76)/12,IF(AD76=0,AC76/2*'Depr. Rate'!$C$3/12,('Depr. Rate'!$C$3*'LGE Meters Schedule'!AD76)/12))</f>
        <v>1829.7583804170217</v>
      </c>
      <c r="BI76" s="21">
        <f>IF(BI$3&lt;'Depr. Rate'!$B$1,('Depr. Rate'!$B$3*'LGE Meters Schedule'!AE76)/12,IF(AE76=0,AD76/2*'Depr. Rate'!$C$3/12,('Depr. Rate'!$C$3*'LGE Meters Schedule'!AE76)/12))</f>
        <v>1829.7583804170217</v>
      </c>
      <c r="BJ76" s="21">
        <f>IF(BJ$3&lt;'Depr. Rate'!$B$1,('Depr. Rate'!$B$3*'LGE Meters Schedule'!AF76)/12,IF(AF76=0,AE76/2*'Depr. Rate'!$C$3/12,('Depr. Rate'!$C$3*'LGE Meters Schedule'!AF76)/12))</f>
        <v>1829.7583804170217</v>
      </c>
      <c r="BK76" s="21">
        <f>IF(BK$3&lt;'Depr. Rate'!$B$1,('Depr. Rate'!$B$3*'LGE Meters Schedule'!AG76)/12,IF(AG76=0,AF76/2*'Depr. Rate'!$C$3/12,('Depr. Rate'!$C$3*'LGE Meters Schedule'!AG76)/12))</f>
        <v>914.87919020851086</v>
      </c>
      <c r="BL76" s="21">
        <f>IF(BL$3&lt;'Depr. Rate'!$B$1,('Depr. Rate'!$B$3*'LGE Meters Schedule'!AH76)/12,IF(AH76=0,AG76/2*'Depr. Rate'!$C$3/12,('Depr. Rate'!$C$3*'LGE Meters Schedule'!AH76)/12))</f>
        <v>0</v>
      </c>
      <c r="BM76" s="21">
        <f>IF(BM$3&lt;'Depr. Rate'!$B$1,('Depr. Rate'!$B$3*'LGE Meters Schedule'!AI76)/12,IF(AI76=0,AH76/2*'Depr. Rate'!$C$3/12,('Depr. Rate'!$C$3*'LGE Meters Schedule'!AI76)/12))</f>
        <v>0</v>
      </c>
      <c r="BN76" s="21">
        <f>IF(BN$3&lt;'Depr. Rate'!$B$1,('Depr. Rate'!$B$3*'LGE Meters Schedule'!AJ76)/12,IF(AJ76=0,AI76/2*'Depr. Rate'!$C$3/12,('Depr. Rate'!$C$3*'LGE Meters Schedule'!AJ76)/12))</f>
        <v>0</v>
      </c>
      <c r="BO76" s="21">
        <f>IF(BO$3&lt;'Depr. Rate'!$B$1,('Depr. Rate'!$B$3*'LGE Meters Schedule'!AK76)/12,IF(AK76=0,AJ76/2*'Depr. Rate'!$C$3/12,('Depr. Rate'!$C$3*'LGE Meters Schedule'!AK76)/12))</f>
        <v>0</v>
      </c>
      <c r="BQ76" s="6">
        <f>IF(BQ$3=$BQ$3,$G76+AM76,IF(VLOOKUP($D76,'LGE Retirements'!$A$4:$C$49,3,FALSE)='LGE Meters Schedule'!BQ$3,'LGE Meters Schedule'!BP76+AM76-$F76,SUM(BP76,AM76)))</f>
        <v>189321.76002590297</v>
      </c>
      <c r="BR76" s="6">
        <f>IF(BR$3=$BQ$3,$G76+AN76,IF(VLOOKUP($D76,'LGE Retirements'!$A$4:$C$49,3,FALSE)='LGE Meters Schedule'!BR$3,'LGE Meters Schedule'!BQ76+AN76-$F76,SUM(BQ76,AN76)))</f>
        <v>191238.35451290297</v>
      </c>
      <c r="BS76" s="6">
        <f>IF(BS$3=$BQ$3,$G76+AO76,IF(VLOOKUP($D76,'LGE Retirements'!$A$4:$C$49,3,FALSE)='LGE Meters Schedule'!BS$3,'LGE Meters Schedule'!BR76+AO76-$F76,SUM(BR76,AO76)))</f>
        <v>193154.94899990296</v>
      </c>
      <c r="BT76" s="6">
        <f>IF(BT$3=$BQ$3,$G76+AP76,IF(VLOOKUP($D76,'LGE Retirements'!$A$4:$C$49,3,FALSE)='LGE Meters Schedule'!BT$3,'LGE Meters Schedule'!BS76+AP76-$F76,SUM(BS76,AP76)))</f>
        <v>195071.54348690296</v>
      </c>
      <c r="BU76" s="6">
        <f>IF(BU$3=$BQ$3,$G76+AQ76,IF(VLOOKUP($D76,'LGE Retirements'!$A$4:$C$49,3,FALSE)='LGE Meters Schedule'!BU$3,'LGE Meters Schedule'!BT76+AQ76-$F76,SUM(BT76,AQ76)))</f>
        <v>196988.13797390295</v>
      </c>
      <c r="BV76" s="6">
        <f>IF(BV$3=$BQ$3,$G76+AR76,IF(VLOOKUP($D76,'LGE Retirements'!$A$4:$C$49,3,FALSE)='LGE Meters Schedule'!BV$3,'LGE Meters Schedule'!BU76+AR76-$F76,SUM(BU76,AR76)))</f>
        <v>198904.73246090295</v>
      </c>
      <c r="BW76" s="6">
        <f>IF(BW$3=$BQ$3,$G76+AS76,IF(VLOOKUP($D76,'LGE Retirements'!$A$4:$C$49,3,FALSE)='LGE Meters Schedule'!BW$3,'LGE Meters Schedule'!BV76+AS76-$F76,SUM(BV76,AS76)))</f>
        <v>200821.32694790294</v>
      </c>
      <c r="BX76" s="6">
        <f>IF(BX$3=$BQ$3,$G76+AT76,IF(VLOOKUP($D76,'LGE Retirements'!$A$4:$C$49,3,FALSE)='LGE Meters Schedule'!BX$3,'LGE Meters Schedule'!BW76+AT76-$F76,SUM(BW76,AT76)))</f>
        <v>202737.92143490294</v>
      </c>
      <c r="BY76" s="6">
        <f>IF(BY$3=$BQ$3,$G76+AU76,IF(VLOOKUP($D76,'LGE Retirements'!$A$4:$C$49,3,FALSE)='LGE Meters Schedule'!BY$3,'LGE Meters Schedule'!BX76+AU76-$F76,SUM(BX76,AU76)))</f>
        <v>204654.51592190293</v>
      </c>
      <c r="BZ76" s="6">
        <f>IF(BZ$3=$BQ$3,$G76+AV76,IF(VLOOKUP($D76,'LGE Retirements'!$A$4:$C$49,3,FALSE)='LGE Meters Schedule'!BZ$3,'LGE Meters Schedule'!BY76+AV76-$F76,SUM(BY76,AV76)))</f>
        <v>206571.11040890292</v>
      </c>
      <c r="CA76" s="6">
        <f>IF(CA$3=$BQ$3,$G76+AW76,IF(VLOOKUP($D76,'LGE Retirements'!$A$4:$C$49,3,FALSE)='LGE Meters Schedule'!CA$3,'LGE Meters Schedule'!BZ76+AW76-$F76,SUM(BZ76,AW76)))</f>
        <v>208487.70489590292</v>
      </c>
      <c r="CB76" s="6">
        <f>IF(CB$3=$BQ$3,$G76+AX76,IF(VLOOKUP($D76,'LGE Retirements'!$A$4:$C$49,3,FALSE)='LGE Meters Schedule'!CB$3,'LGE Meters Schedule'!CA76+AX76-$F76,SUM(CA76,AX76)))</f>
        <v>210317.46327631993</v>
      </c>
      <c r="CC76" s="6">
        <f>IF(CC$3=$BQ$3,$G76+AY76,IF(VLOOKUP($D76,'LGE Retirements'!$A$4:$C$49,3,FALSE)='LGE Meters Schedule'!CC$3,'LGE Meters Schedule'!CB76+AY76-$F76,SUM(CB76,AY76)))</f>
        <v>212147.22165673695</v>
      </c>
      <c r="CD76" s="6">
        <f>IF(CD$3=$BQ$3,$G76+AZ76,IF(VLOOKUP($D76,'LGE Retirements'!$A$4:$C$49,3,FALSE)='LGE Meters Schedule'!CD$3,'LGE Meters Schedule'!CC76+AZ76-$F76,SUM(CC76,AZ76)))</f>
        <v>213976.98003715396</v>
      </c>
      <c r="CE76" s="6">
        <f>IF(CE$3=$BQ$3,$G76+BA76,IF(VLOOKUP($D76,'LGE Retirements'!$A$4:$C$49,3,FALSE)='LGE Meters Schedule'!CE$3,'LGE Meters Schedule'!CD76+BA76-$F76,SUM(CD76,BA76)))</f>
        <v>215806.73841757097</v>
      </c>
      <c r="CF76" s="6">
        <f>IF(CF$3=$BQ$3,$G76+BB76,IF(VLOOKUP($D76,'LGE Retirements'!$A$4:$C$49,3,FALSE)='LGE Meters Schedule'!CF$3,'LGE Meters Schedule'!CE76+BB76-$F76,SUM(CE76,BB76)))</f>
        <v>217636.49679798799</v>
      </c>
      <c r="CG76" s="6">
        <f>IF(CG$3=$BQ$3,$G76+BC76,IF(VLOOKUP($D76,'LGE Retirements'!$A$4:$C$49,3,FALSE)='LGE Meters Schedule'!CG$3,'LGE Meters Schedule'!CF76+BC76-$F76,SUM(CF76,BC76)))</f>
        <v>219466.255178405</v>
      </c>
      <c r="CH76" s="6">
        <f>IF(CH$3=$BQ$3,$G76+BD76,IF(VLOOKUP($D76,'LGE Retirements'!$A$4:$C$49,3,FALSE)='LGE Meters Schedule'!CH$3,'LGE Meters Schedule'!CG76+BD76-$F76,SUM(CG76,BD76)))</f>
        <v>221296.01355882201</v>
      </c>
      <c r="CI76" s="6">
        <f>IF(CI$3=$BQ$3,$G76+BE76,IF(VLOOKUP($D76,'LGE Retirements'!$A$4:$C$49,3,FALSE)='LGE Meters Schedule'!CI$3,'LGE Meters Schedule'!CH76+BE76-$F76,SUM(CH76,BE76)))</f>
        <v>223125.77193923903</v>
      </c>
      <c r="CJ76" s="6">
        <f>IF(CJ$3=$BQ$3,$G76+BF76,IF(VLOOKUP($D76,'LGE Retirements'!$A$4:$C$49,3,FALSE)='LGE Meters Schedule'!CJ$3,'LGE Meters Schedule'!CI76+BF76-$F76,SUM(CI76,BF76)))</f>
        <v>224955.53031965604</v>
      </c>
      <c r="CK76" s="6">
        <f>IF(CK$3=$BQ$3,$G76+BG76,IF(VLOOKUP($D76,'LGE Retirements'!$A$4:$C$49,3,FALSE)='LGE Meters Schedule'!CK$3,'LGE Meters Schedule'!CJ76+BG76-$F76,SUM(CJ76,BG76)))</f>
        <v>226785.28870007306</v>
      </c>
      <c r="CL76" s="6">
        <f>IF(CL$3=$BQ$3,$G76+BH76,IF(VLOOKUP($D76,'LGE Retirements'!$A$4:$C$49,3,FALSE)='LGE Meters Schedule'!CL$3,'LGE Meters Schedule'!CK76+BH76-$F76,SUM(CK76,BH76)))</f>
        <v>228615.04708049007</v>
      </c>
      <c r="CM76" s="6">
        <f>IF(CM$3=$BQ$3,$G76+BI76,IF(VLOOKUP($D76,'LGE Retirements'!$A$4:$C$49,3,FALSE)='LGE Meters Schedule'!CM$3,'LGE Meters Schedule'!CL76+BI76-$F76,SUM(CL76,BI76)))</f>
        <v>230444.80546090708</v>
      </c>
      <c r="CN76" s="6">
        <f>IF(CN$3=$BQ$3,$G76+BJ76,IF(VLOOKUP($D76,'LGE Retirements'!$A$4:$C$49,3,FALSE)='LGE Meters Schedule'!CN$3,'LGE Meters Schedule'!CM76+BJ76-$F76,SUM(CM76,BJ76)))</f>
        <v>232274.5638413241</v>
      </c>
      <c r="CO76" s="6">
        <f>IF(CO$3=$BQ$3,$G76+BK76,IF(VLOOKUP($D76,'LGE Retirements'!$A$4:$C$49,3,FALSE)='LGE Meters Schedule'!CO$3,'LGE Meters Schedule'!CN76+BK76-$F76,SUM(CN76,BK76)))</f>
        <v>-554452.12696846738</v>
      </c>
      <c r="CP76" s="6">
        <f>IF(CP$3=$BQ$3,$G76+BL76,IF(VLOOKUP($D76,'LGE Retirements'!$A$4:$C$49,3,FALSE)='LGE Meters Schedule'!CP$3,'LGE Meters Schedule'!CO76+BL76-$F76,SUM(CO76,BL76)))</f>
        <v>-554452.12696846738</v>
      </c>
      <c r="CQ76" s="6">
        <f>IF(CQ$3=$BQ$3,$G76+BM76,IF(VLOOKUP($D76,'LGE Retirements'!$A$4:$C$49,3,FALSE)='LGE Meters Schedule'!CQ$3,'LGE Meters Schedule'!CP76+BM76-$F76,SUM(CP76,BM76)))</f>
        <v>-554452.12696846738</v>
      </c>
      <c r="CR76" s="6">
        <f>IF(CR$3=$BQ$3,$G76+BN76,IF(VLOOKUP($D76,'LGE Retirements'!$A$4:$C$49,3,FALSE)='LGE Meters Schedule'!CR$3,'LGE Meters Schedule'!CQ76+BN76-$F76,SUM(CQ76,BN76)))</f>
        <v>-554452.12696846738</v>
      </c>
      <c r="CS76" s="6">
        <f>IF(CS$3=$BQ$3,$G76+BO76,IF(VLOOKUP($D76,'LGE Retirements'!$A$4:$C$49,3,FALSE)='LGE Meters Schedule'!CS$3,'LGE Meters Schedule'!CR76+BO76-$F76,SUM(CR76,BO76)))</f>
        <v>-554452.12696846738</v>
      </c>
      <c r="CT76" s="6">
        <f>IF(CT$3=$BQ$3,$G76,IF(VLOOKUP($D76,'LGE Retirements'!$A$4:$C$49,3,FALSE)='LGE Meters Schedule'!CT$3,'LGE Meters Schedule'!CS76-$F76,SUM(CS76)))</f>
        <v>-554452.12696846738</v>
      </c>
      <c r="CU76" s="6">
        <f>IF(CU$3=$BQ$3,$G76,IF(VLOOKUP($D76,'LGE Retirements'!$A$4:$C$49,3,FALSE)='LGE Meters Schedule'!CU$3,'LGE Meters Schedule'!CT76-$F76,SUM(CT76)))</f>
        <v>-554452.12696846738</v>
      </c>
      <c r="CV76" s="6">
        <f>IF(CV$3=$BQ$3,$G76,IF(VLOOKUP($D76,'LGE Retirements'!$A$4:$C$49,3,FALSE)='LGE Meters Schedule'!CV$3,'LGE Meters Schedule'!CU76-$F76,SUM(CU76)))</f>
        <v>-554452.12696846738</v>
      </c>
      <c r="CW76" s="6">
        <f>IF(CW$3=$BQ$3,$G76,IF(VLOOKUP($D76,'LGE Retirements'!$A$4:$C$49,3,FALSE)='LGE Meters Schedule'!CW$3,'LGE Meters Schedule'!CV76-$F76,SUM(CV76)))</f>
        <v>-554452.12696846738</v>
      </c>
      <c r="CX76" s="6">
        <f>IF(CX$3=$BQ$3,$G76,IF(VLOOKUP($D76,'LGE Retirements'!$A$4:$C$49,3,FALSE)='LGE Meters Schedule'!CX$3,'LGE Meters Schedule'!CW76-$F76,SUM(CW76)))</f>
        <v>-554452.12696846738</v>
      </c>
      <c r="CY76" s="6">
        <f>IF(CY$3=$BQ$3,$G76,IF(VLOOKUP($D76,'LGE Retirements'!$A$4:$C$49,3,FALSE)='LGE Meters Schedule'!CY$3,'LGE Meters Schedule'!CX76-$F76,SUM(CX76)))</f>
        <v>-554452.12696846738</v>
      </c>
      <c r="CZ76" s="6">
        <f>IF(CZ$3=$BQ$3,$G76,IF(VLOOKUP($D76,'LGE Retirements'!$A$4:$C$49,3,FALSE)='LGE Meters Schedule'!CZ$3,'LGE Meters Schedule'!CY76-$F76,SUM(CY76)))</f>
        <v>-554452.12696846738</v>
      </c>
      <c r="DA76" s="6">
        <f>IF(DA$3=$BQ$3,$G76,IF(VLOOKUP($D76,'LGE Retirements'!$A$4:$C$49,3,FALSE)='LGE Meters Schedule'!DA$3,'LGE Meters Schedule'!CZ76-$F76,SUM(CZ76)))</f>
        <v>-554452.12696846738</v>
      </c>
      <c r="DB76" s="6">
        <f>IF(DB$3=$BQ$3,$G76,IF(VLOOKUP($D76,'LGE Retirements'!$A$4:$C$49,3,FALSE)='LGE Meters Schedule'!DB$3,'LGE Meters Schedule'!DA76-$F76,SUM(DA76)))</f>
        <v>-554452.12696846738</v>
      </c>
      <c r="DC76" s="6">
        <f>IF(DC$3=$BQ$3,$G76,IF(VLOOKUP($D76,'LGE Retirements'!$A$4:$C$49,3,FALSE)='LGE Meters Schedule'!DC$3,'LGE Meters Schedule'!DB76-$F76,SUM(DB76)))</f>
        <v>-554452.12696846738</v>
      </c>
      <c r="DD76" s="6">
        <f>IF(DD$3=$BQ$3,$G76,IF(VLOOKUP($D76,'LGE Retirements'!$A$4:$C$49,3,FALSE)='LGE Meters Schedule'!DD$3,'LGE Meters Schedule'!DC76-$F76,SUM(DC76)))</f>
        <v>-554452.12696846738</v>
      </c>
      <c r="DE76" s="6">
        <f>IF(DE$3=$BQ$3,$G76,IF(VLOOKUP($D76,'LGE Retirements'!$A$4:$C$49,3,FALSE)='LGE Meters Schedule'!DE$3,'LGE Meters Schedule'!DD76-$F76,SUM(DD76)))</f>
        <v>-554452.12696846738</v>
      </c>
      <c r="DG76" s="8">
        <f t="shared" si="71"/>
        <v>598319.80997409695</v>
      </c>
      <c r="DH76" s="8">
        <f t="shared" si="72"/>
        <v>596403.21548709692</v>
      </c>
      <c r="DI76" s="8">
        <f t="shared" si="73"/>
        <v>594486.62100009702</v>
      </c>
      <c r="DJ76" s="8">
        <f t="shared" si="74"/>
        <v>592570.02651309699</v>
      </c>
      <c r="DK76" s="8">
        <f t="shared" si="75"/>
        <v>590653.43202609697</v>
      </c>
      <c r="DL76" s="8">
        <f t="shared" si="76"/>
        <v>588736.83753909706</v>
      </c>
      <c r="DM76" s="8">
        <f t="shared" si="77"/>
        <v>586820.24305209704</v>
      </c>
      <c r="DN76" s="8">
        <f t="shared" si="78"/>
        <v>584903.64856509701</v>
      </c>
      <c r="DO76" s="8">
        <f t="shared" si="79"/>
        <v>582987.05407809699</v>
      </c>
      <c r="DP76" s="8">
        <f t="shared" si="80"/>
        <v>581070.45959109697</v>
      </c>
      <c r="DQ76" s="8">
        <f t="shared" si="81"/>
        <v>579153.86510409706</v>
      </c>
      <c r="DR76" s="8">
        <f t="shared" si="82"/>
        <v>577324.10672368004</v>
      </c>
      <c r="DS76" s="8">
        <f t="shared" si="83"/>
        <v>575494.34834326303</v>
      </c>
      <c r="DT76" s="8">
        <f t="shared" si="84"/>
        <v>573664.58996284602</v>
      </c>
      <c r="DU76" s="8">
        <f t="shared" si="85"/>
        <v>571834.831582429</v>
      </c>
      <c r="DV76" s="8">
        <f t="shared" si="86"/>
        <v>570005.07320201199</v>
      </c>
      <c r="DW76" s="8">
        <f t="shared" si="87"/>
        <v>568175.31482159498</v>
      </c>
      <c r="DX76" s="8">
        <f t="shared" si="88"/>
        <v>566345.55644117796</v>
      </c>
      <c r="DY76" s="8">
        <f t="shared" si="89"/>
        <v>564515.79806076095</v>
      </c>
      <c r="DZ76" s="8">
        <f t="shared" si="90"/>
        <v>562686.03968034394</v>
      </c>
      <c r="EA76" s="8">
        <f t="shared" si="91"/>
        <v>560856.28129992692</v>
      </c>
      <c r="EB76" s="8">
        <f t="shared" si="92"/>
        <v>559026.52291950991</v>
      </c>
      <c r="EC76" s="8">
        <f t="shared" si="93"/>
        <v>557196.7645390929</v>
      </c>
      <c r="ED76" s="8">
        <f t="shared" si="94"/>
        <v>555367.00615867588</v>
      </c>
      <c r="EE76" s="8">
        <f t="shared" si="95"/>
        <v>554452.12696846738</v>
      </c>
      <c r="EF76" s="8">
        <f t="shared" si="96"/>
        <v>554452.12696846738</v>
      </c>
      <c r="EG76" s="8">
        <f t="shared" si="97"/>
        <v>554452.12696846738</v>
      </c>
      <c r="EH76" s="8">
        <f t="shared" si="98"/>
        <v>554452.12696846738</v>
      </c>
      <c r="EI76" s="8">
        <f t="shared" si="99"/>
        <v>554452.12696846738</v>
      </c>
      <c r="EJ76" s="8">
        <f t="shared" si="100"/>
        <v>554452.12696846738</v>
      </c>
      <c r="EK76" s="8">
        <f t="shared" si="101"/>
        <v>554452.12696846738</v>
      </c>
      <c r="EL76" s="8">
        <f t="shared" si="102"/>
        <v>554452.12696846738</v>
      </c>
      <c r="EM76" s="8">
        <f t="shared" si="103"/>
        <v>554452.12696846738</v>
      </c>
      <c r="EN76" s="8">
        <f t="shared" si="104"/>
        <v>554452.12696846738</v>
      </c>
      <c r="EO76" s="8">
        <f t="shared" si="105"/>
        <v>554452.12696846738</v>
      </c>
      <c r="EP76" s="8">
        <f t="shared" si="106"/>
        <v>554452.12696846738</v>
      </c>
      <c r="EQ76" s="8">
        <f t="shared" si="107"/>
        <v>554452.12696846738</v>
      </c>
      <c r="ER76" s="8">
        <f t="shared" si="108"/>
        <v>554452.12696846738</v>
      </c>
      <c r="ES76" s="8">
        <f t="shared" si="109"/>
        <v>554452.12696846738</v>
      </c>
      <c r="ET76" s="8">
        <f t="shared" si="110"/>
        <v>554452.12696846738</v>
      </c>
      <c r="EU76" s="8">
        <f t="shared" si="111"/>
        <v>554452.12696846738</v>
      </c>
    </row>
    <row r="77" spans="1:151" x14ac:dyDescent="0.25">
      <c r="A77" s="4" t="s">
        <v>33</v>
      </c>
      <c r="B77" s="4" t="s">
        <v>2</v>
      </c>
      <c r="C77" s="4" t="s">
        <v>4</v>
      </c>
      <c r="D77" s="7">
        <v>2010</v>
      </c>
      <c r="E77" s="24">
        <f>IFERROR(VLOOKUP(D77,'LGE Retirements'!$A$4:$C$49,3,FALSE),"N/A")</f>
        <v>43344</v>
      </c>
      <c r="F77" s="5">
        <v>343938.43</v>
      </c>
      <c r="G77" s="5">
        <v>69963.608052785683</v>
      </c>
      <c r="H77" s="5"/>
      <c r="I77" s="6">
        <f>IF(I$3=$I$3,F77,IF(VLOOKUP($D77,'LGE Retirements'!$A$4:$C$49,3,FALSE)='LGE Meters Schedule'!I$3,'LGE Meters Schedule'!G77-'LGE Meters Schedule'!$F77,G77))</f>
        <v>343938.43</v>
      </c>
      <c r="J77" s="6">
        <f>IF(J$3=$I$3,G77,IF(VLOOKUP($D77,'LGE Retirements'!$A$4:$C$49,3,FALSE)='LGE Meters Schedule'!J$3,'LGE Meters Schedule'!I77-'LGE Meters Schedule'!$F77,I77))</f>
        <v>343938.43</v>
      </c>
      <c r="K77" s="6">
        <f>IF(K$3=$I$3,I77,IF(VLOOKUP($D77,'LGE Retirements'!$A$4:$C$49,3,FALSE)='LGE Meters Schedule'!K$3,'LGE Meters Schedule'!J77-'LGE Meters Schedule'!$F77,J77))</f>
        <v>343938.43</v>
      </c>
      <c r="L77" s="6">
        <f>IF(L$3=$I$3,J77,IF(VLOOKUP($D77,'LGE Retirements'!$A$4:$C$49,3,FALSE)='LGE Meters Schedule'!L$3,'LGE Meters Schedule'!K77-'LGE Meters Schedule'!$F77,K77))</f>
        <v>343938.43</v>
      </c>
      <c r="M77" s="6">
        <f>IF(M$3=$I$3,K77,IF(VLOOKUP($D77,'LGE Retirements'!$A$4:$C$49,3,FALSE)='LGE Meters Schedule'!M$3,'LGE Meters Schedule'!L77-'LGE Meters Schedule'!$F77,L77))</f>
        <v>343938.43</v>
      </c>
      <c r="N77" s="6">
        <f>IF(N$3=$I$3,L77,IF(VLOOKUP($D77,'LGE Retirements'!$A$4:$C$49,3,FALSE)='LGE Meters Schedule'!N$3,'LGE Meters Schedule'!M77-'LGE Meters Schedule'!$F77,M77))</f>
        <v>343938.43</v>
      </c>
      <c r="O77" s="6">
        <f>IF(O$3=$I$3,M77,IF(VLOOKUP($D77,'LGE Retirements'!$A$4:$C$49,3,FALSE)='LGE Meters Schedule'!O$3,'LGE Meters Schedule'!N77-'LGE Meters Schedule'!$F77,N77))</f>
        <v>343938.43</v>
      </c>
      <c r="P77" s="6">
        <f>IF(P$3=$I$3,N77,IF(VLOOKUP($D77,'LGE Retirements'!$A$4:$C$49,3,FALSE)='LGE Meters Schedule'!P$3,'LGE Meters Schedule'!O77-'LGE Meters Schedule'!$F77,O77))</f>
        <v>343938.43</v>
      </c>
      <c r="Q77" s="6">
        <f>IF(Q$3=$I$3,O77,IF(VLOOKUP($D77,'LGE Retirements'!$A$4:$C$49,3,FALSE)='LGE Meters Schedule'!Q$3,'LGE Meters Schedule'!P77-'LGE Meters Schedule'!$F77,P77))</f>
        <v>343938.43</v>
      </c>
      <c r="R77" s="6">
        <f>IF(R$3=$I$3,P77,IF(VLOOKUP($D77,'LGE Retirements'!$A$4:$C$49,3,FALSE)='LGE Meters Schedule'!R$3,'LGE Meters Schedule'!Q77-'LGE Meters Schedule'!$F77,Q77))</f>
        <v>343938.43</v>
      </c>
      <c r="S77" s="6">
        <f>IF(S$3=$I$3,Q77,IF(VLOOKUP($D77,'LGE Retirements'!$A$4:$C$49,3,FALSE)='LGE Meters Schedule'!S$3,'LGE Meters Schedule'!R77-'LGE Meters Schedule'!$F77,R77))</f>
        <v>343938.43</v>
      </c>
      <c r="T77" s="6">
        <f>IF(T$3=$I$3,R77,IF(VLOOKUP($D77,'LGE Retirements'!$A$4:$C$49,3,FALSE)='LGE Meters Schedule'!T$3,'LGE Meters Schedule'!S77-'LGE Meters Schedule'!$F77,S77))</f>
        <v>343938.43</v>
      </c>
      <c r="U77" s="6">
        <f>IF(U$3=$I$3,S77,IF(VLOOKUP($D77,'LGE Retirements'!$A$4:$C$49,3,FALSE)='LGE Meters Schedule'!U$3,'LGE Meters Schedule'!T77-'LGE Meters Schedule'!$F77,T77))</f>
        <v>343938.43</v>
      </c>
      <c r="V77" s="6">
        <f>IF(V$3=$I$3,T77,IF(VLOOKUP($D77,'LGE Retirements'!$A$4:$C$49,3,FALSE)='LGE Meters Schedule'!V$3,'LGE Meters Schedule'!U77-'LGE Meters Schedule'!$F77,U77))</f>
        <v>343938.43</v>
      </c>
      <c r="W77" s="6">
        <f>IF(W$3=$I$3,U77,IF(VLOOKUP($D77,'LGE Retirements'!$A$4:$C$49,3,FALSE)='LGE Meters Schedule'!W$3,'LGE Meters Schedule'!V77-'LGE Meters Schedule'!$F77,V77))</f>
        <v>343938.43</v>
      </c>
      <c r="X77" s="6">
        <f>IF(X$3=$I$3,V77,IF(VLOOKUP($D77,'LGE Retirements'!$A$4:$C$49,3,FALSE)='LGE Meters Schedule'!X$3,'LGE Meters Schedule'!W77-'LGE Meters Schedule'!$F77,W77))</f>
        <v>343938.43</v>
      </c>
      <c r="Y77" s="6">
        <f>IF(Y$3=$I$3,W77,IF(VLOOKUP($D77,'LGE Retirements'!$A$4:$C$49,3,FALSE)='LGE Meters Schedule'!Y$3,'LGE Meters Schedule'!X77-'LGE Meters Schedule'!$F77,X77))</f>
        <v>343938.43</v>
      </c>
      <c r="Z77" s="6">
        <f>IF(Z$3=$I$3,X77,IF(VLOOKUP($D77,'LGE Retirements'!$A$4:$C$49,3,FALSE)='LGE Meters Schedule'!Z$3,'LGE Meters Schedule'!Y77-'LGE Meters Schedule'!$F77,Y77))</f>
        <v>343938.43</v>
      </c>
      <c r="AA77" s="6">
        <f>IF(AA$3=$I$3,Y77,IF(VLOOKUP($D77,'LGE Retirements'!$A$4:$C$49,3,FALSE)='LGE Meters Schedule'!AA$3,'LGE Meters Schedule'!Z77-'LGE Meters Schedule'!$F77,Z77))</f>
        <v>343938.43</v>
      </c>
      <c r="AB77" s="6">
        <f>IF(AB$3=$I$3,Z77,IF(VLOOKUP($D77,'LGE Retirements'!$A$4:$C$49,3,FALSE)='LGE Meters Schedule'!AB$3,'LGE Meters Schedule'!AA77-'LGE Meters Schedule'!$F77,AA77))</f>
        <v>343938.43</v>
      </c>
      <c r="AC77" s="6">
        <f>IF(AC$3=$I$3,AA77,IF(VLOOKUP($D77,'LGE Retirements'!$A$4:$C$49,3,FALSE)='LGE Meters Schedule'!AC$3,'LGE Meters Schedule'!AB77-'LGE Meters Schedule'!$F77,AB77))</f>
        <v>343938.43</v>
      </c>
      <c r="AD77" s="6">
        <f>IF(AD$3=$I$3,AB77,IF(VLOOKUP($D77,'LGE Retirements'!$A$4:$C$49,3,FALSE)='LGE Meters Schedule'!AD$3,'LGE Meters Schedule'!AC77-'LGE Meters Schedule'!$F77,AC77))</f>
        <v>343938.43</v>
      </c>
      <c r="AE77" s="6">
        <f>IF(AE$3=$I$3,AC77,IF(VLOOKUP($D77,'LGE Retirements'!$A$4:$C$49,3,FALSE)='LGE Meters Schedule'!AE$3,'LGE Meters Schedule'!AD77-'LGE Meters Schedule'!$F77,AD77))</f>
        <v>343938.43</v>
      </c>
      <c r="AF77" s="6">
        <f>IF(AF$3=$I$3,AD77,IF(VLOOKUP($D77,'LGE Retirements'!$A$4:$C$49,3,FALSE)='LGE Meters Schedule'!AF$3,'LGE Meters Schedule'!AE77-'LGE Meters Schedule'!$F77,AE77))</f>
        <v>343938.43</v>
      </c>
      <c r="AG77" s="6">
        <f>IF(AG$3=$I$3,AE77,IF(VLOOKUP($D77,'LGE Retirements'!$A$4:$C$49,3,FALSE)='LGE Meters Schedule'!AG$3,'LGE Meters Schedule'!AF77-'LGE Meters Schedule'!$F77,AF77))</f>
        <v>343938.43</v>
      </c>
      <c r="AH77" s="6">
        <f>IF(AH$3=$I$3,AF77,IF(VLOOKUP($D77,'LGE Retirements'!$A$4:$C$49,3,FALSE)='LGE Meters Schedule'!AH$3,'LGE Meters Schedule'!AG77-'LGE Meters Schedule'!$F77,AG77))</f>
        <v>0</v>
      </c>
      <c r="AI77" s="6">
        <f>IF(AI$3=$I$3,AG77,IF(VLOOKUP($D77,'LGE Retirements'!$A$4:$C$49,3,FALSE)='LGE Meters Schedule'!AI$3,'LGE Meters Schedule'!AH77-'LGE Meters Schedule'!$F77,AH77))</f>
        <v>0</v>
      </c>
      <c r="AJ77" s="6">
        <f>IF(AJ$3=$I$3,AH77,IF(VLOOKUP($D77,'LGE Retirements'!$A$4:$C$49,3,FALSE)='LGE Meters Schedule'!AJ$3,'LGE Meters Schedule'!AI77-'LGE Meters Schedule'!$F77,AI77))</f>
        <v>0</v>
      </c>
      <c r="AK77" s="6">
        <f>IF(AK$3=$I$3,AI77,IF(VLOOKUP($D77,'LGE Retirements'!$A$4:$C$49,3,FALSE)='LGE Meters Schedule'!AK$3,'LGE Meters Schedule'!AJ77-'LGE Meters Schedule'!$F77,AJ77))</f>
        <v>0</v>
      </c>
      <c r="AL77" s="6"/>
      <c r="AM77" s="21">
        <f>IF(AM$3&lt;'Depr. Rate'!$B$1,('Depr. Rate'!$B$3*'LGE Meters Schedule'!I77)/12,IF(I77=0,H77/2*'Depr. Rate'!$C$3/12,('Depr. Rate'!$C$3*'LGE Meters Schedule'!I77)/12))</f>
        <v>836.91684633333341</v>
      </c>
      <c r="AN77" s="21">
        <f>IF(AN$3&lt;'Depr. Rate'!$B$1,('Depr. Rate'!$B$3*'LGE Meters Schedule'!J77)/12,IF(J77=0,I77/2*'Depr. Rate'!$C$3/12,('Depr. Rate'!$C$3*'LGE Meters Schedule'!J77)/12))</f>
        <v>836.91684633333341</v>
      </c>
      <c r="AO77" s="21">
        <f>IF(AO$3&lt;'Depr. Rate'!$B$1,('Depr. Rate'!$B$3*'LGE Meters Schedule'!K77)/12,IF(K77=0,J77/2*'Depr. Rate'!$C$3/12,('Depr. Rate'!$C$3*'LGE Meters Schedule'!K77)/12))</f>
        <v>836.91684633333341</v>
      </c>
      <c r="AP77" s="21">
        <f>IF(AP$3&lt;'Depr. Rate'!$B$1,('Depr. Rate'!$B$3*'LGE Meters Schedule'!L77)/12,IF(L77=0,K77/2*'Depr. Rate'!$C$3/12,('Depr. Rate'!$C$3*'LGE Meters Schedule'!L77)/12))</f>
        <v>836.91684633333341</v>
      </c>
      <c r="AQ77" s="21">
        <f>IF(AQ$3&lt;'Depr. Rate'!$B$1,('Depr. Rate'!$B$3*'LGE Meters Schedule'!M77)/12,IF(M77=0,L77/2*'Depr. Rate'!$C$3/12,('Depr. Rate'!$C$3*'LGE Meters Schedule'!M77)/12))</f>
        <v>836.91684633333341</v>
      </c>
      <c r="AR77" s="21">
        <f>IF(AR$3&lt;'Depr. Rate'!$B$1,('Depr. Rate'!$B$3*'LGE Meters Schedule'!N77)/12,IF(N77=0,M77/2*'Depr. Rate'!$C$3/12,('Depr. Rate'!$C$3*'LGE Meters Schedule'!N77)/12))</f>
        <v>836.91684633333341</v>
      </c>
      <c r="AS77" s="21">
        <f>IF(AS$3&lt;'Depr. Rate'!$B$1,('Depr. Rate'!$B$3*'LGE Meters Schedule'!O77)/12,IF(O77=0,N77/2*'Depr. Rate'!$C$3/12,('Depr. Rate'!$C$3*'LGE Meters Schedule'!O77)/12))</f>
        <v>836.91684633333341</v>
      </c>
      <c r="AT77" s="21">
        <f>IF(AT$3&lt;'Depr. Rate'!$B$1,('Depr. Rate'!$B$3*'LGE Meters Schedule'!P77)/12,IF(P77=0,O77/2*'Depr. Rate'!$C$3/12,('Depr. Rate'!$C$3*'LGE Meters Schedule'!P77)/12))</f>
        <v>836.91684633333341</v>
      </c>
      <c r="AU77" s="21">
        <f>IF(AU$3&lt;'Depr. Rate'!$B$1,('Depr. Rate'!$B$3*'LGE Meters Schedule'!Q77)/12,IF(Q77=0,P77/2*'Depr. Rate'!$C$3/12,('Depr. Rate'!$C$3*'LGE Meters Schedule'!Q77)/12))</f>
        <v>836.91684633333341</v>
      </c>
      <c r="AV77" s="21">
        <f>IF(AV$3&lt;'Depr. Rate'!$B$1,('Depr. Rate'!$B$3*'LGE Meters Schedule'!R77)/12,IF(R77=0,Q77/2*'Depr. Rate'!$C$3/12,('Depr. Rate'!$C$3*'LGE Meters Schedule'!R77)/12))</f>
        <v>836.91684633333341</v>
      </c>
      <c r="AW77" s="21">
        <f>IF(AW$3&lt;'Depr. Rate'!$B$1,('Depr. Rate'!$B$3*'LGE Meters Schedule'!S77)/12,IF(S77=0,R77/2*'Depr. Rate'!$C$3/12,('Depr. Rate'!$C$3*'LGE Meters Schedule'!S77)/12))</f>
        <v>836.91684633333341</v>
      </c>
      <c r="AX77" s="21">
        <f>IF(AX$3&lt;'Depr. Rate'!$B$1,('Depr. Rate'!$B$3*'LGE Meters Schedule'!T77)/12,IF(T77=0,S77/2*'Depr. Rate'!$C$3/12,('Depr. Rate'!$C$3*'LGE Meters Schedule'!T77)/12))</f>
        <v>798.99823550447354</v>
      </c>
      <c r="AY77" s="21">
        <f>IF(AY$3&lt;'Depr. Rate'!$B$1,('Depr. Rate'!$B$3*'LGE Meters Schedule'!U77)/12,IF(U77=0,T77/2*'Depr. Rate'!$C$3/12,('Depr. Rate'!$C$3*'LGE Meters Schedule'!U77)/12))</f>
        <v>798.99823550447354</v>
      </c>
      <c r="AZ77" s="21">
        <f>IF(AZ$3&lt;'Depr. Rate'!$B$1,('Depr. Rate'!$B$3*'LGE Meters Schedule'!V77)/12,IF(V77=0,U77/2*'Depr. Rate'!$C$3/12,('Depr. Rate'!$C$3*'LGE Meters Schedule'!V77)/12))</f>
        <v>798.99823550447354</v>
      </c>
      <c r="BA77" s="21">
        <f>IF(BA$3&lt;'Depr. Rate'!$B$1,('Depr. Rate'!$B$3*'LGE Meters Schedule'!W77)/12,IF(W77=0,V77/2*'Depr. Rate'!$C$3/12,('Depr. Rate'!$C$3*'LGE Meters Schedule'!W77)/12))</f>
        <v>798.99823550447354</v>
      </c>
      <c r="BB77" s="21">
        <f>IF(BB$3&lt;'Depr. Rate'!$B$1,('Depr. Rate'!$B$3*'LGE Meters Schedule'!X77)/12,IF(X77=0,W77/2*'Depr. Rate'!$C$3/12,('Depr. Rate'!$C$3*'LGE Meters Schedule'!X77)/12))</f>
        <v>798.99823550447354</v>
      </c>
      <c r="BC77" s="21">
        <f>IF(BC$3&lt;'Depr. Rate'!$B$1,('Depr. Rate'!$B$3*'LGE Meters Schedule'!Y77)/12,IF(Y77=0,X77/2*'Depr. Rate'!$C$3/12,('Depr. Rate'!$C$3*'LGE Meters Schedule'!Y77)/12))</f>
        <v>798.99823550447354</v>
      </c>
      <c r="BD77" s="21">
        <f>IF(BD$3&lt;'Depr. Rate'!$B$1,('Depr. Rate'!$B$3*'LGE Meters Schedule'!Z77)/12,IF(Z77=0,Y77/2*'Depr. Rate'!$C$3/12,('Depr. Rate'!$C$3*'LGE Meters Schedule'!Z77)/12))</f>
        <v>798.99823550447354</v>
      </c>
      <c r="BE77" s="21">
        <f>IF(BE$3&lt;'Depr. Rate'!$B$1,('Depr. Rate'!$B$3*'LGE Meters Schedule'!AA77)/12,IF(AA77=0,Z77/2*'Depr. Rate'!$C$3/12,('Depr. Rate'!$C$3*'LGE Meters Schedule'!AA77)/12))</f>
        <v>798.99823550447354</v>
      </c>
      <c r="BF77" s="21">
        <f>IF(BF$3&lt;'Depr. Rate'!$B$1,('Depr. Rate'!$B$3*'LGE Meters Schedule'!AB77)/12,IF(AB77=0,AA77/2*'Depr. Rate'!$C$3/12,('Depr. Rate'!$C$3*'LGE Meters Schedule'!AB77)/12))</f>
        <v>798.99823550447354</v>
      </c>
      <c r="BG77" s="21">
        <f>IF(BG$3&lt;'Depr. Rate'!$B$1,('Depr. Rate'!$B$3*'LGE Meters Schedule'!AC77)/12,IF(AC77=0,AB77/2*'Depr. Rate'!$C$3/12,('Depr. Rate'!$C$3*'LGE Meters Schedule'!AC77)/12))</f>
        <v>798.99823550447354</v>
      </c>
      <c r="BH77" s="21">
        <f>IF(BH$3&lt;'Depr. Rate'!$B$1,('Depr. Rate'!$B$3*'LGE Meters Schedule'!AD77)/12,IF(AD77=0,AC77/2*'Depr. Rate'!$C$3/12,('Depr. Rate'!$C$3*'LGE Meters Schedule'!AD77)/12))</f>
        <v>798.99823550447354</v>
      </c>
      <c r="BI77" s="21">
        <f>IF(BI$3&lt;'Depr. Rate'!$B$1,('Depr. Rate'!$B$3*'LGE Meters Schedule'!AE77)/12,IF(AE77=0,AD77/2*'Depr. Rate'!$C$3/12,('Depr. Rate'!$C$3*'LGE Meters Schedule'!AE77)/12))</f>
        <v>798.99823550447354</v>
      </c>
      <c r="BJ77" s="21">
        <f>IF(BJ$3&lt;'Depr. Rate'!$B$1,('Depr. Rate'!$B$3*'LGE Meters Schedule'!AF77)/12,IF(AF77=0,AE77/2*'Depr. Rate'!$C$3/12,('Depr. Rate'!$C$3*'LGE Meters Schedule'!AF77)/12))</f>
        <v>798.99823550447354</v>
      </c>
      <c r="BK77" s="21">
        <f>IF(BK$3&lt;'Depr. Rate'!$B$1,('Depr. Rate'!$B$3*'LGE Meters Schedule'!AG77)/12,IF(AG77=0,AF77/2*'Depr. Rate'!$C$3/12,('Depr. Rate'!$C$3*'LGE Meters Schedule'!AG77)/12))</f>
        <v>798.99823550447354</v>
      </c>
      <c r="BL77" s="21">
        <f>IF(BL$3&lt;'Depr. Rate'!$B$1,('Depr. Rate'!$B$3*'LGE Meters Schedule'!AH77)/12,IF(AH77=0,AG77/2*'Depr. Rate'!$C$3/12,('Depr. Rate'!$C$3*'LGE Meters Schedule'!AH77)/12))</f>
        <v>399.49911775223677</v>
      </c>
      <c r="BM77" s="21">
        <f>IF(BM$3&lt;'Depr. Rate'!$B$1,('Depr. Rate'!$B$3*'LGE Meters Schedule'!AI77)/12,IF(AI77=0,AH77/2*'Depr. Rate'!$C$3/12,('Depr. Rate'!$C$3*'LGE Meters Schedule'!AI77)/12))</f>
        <v>0</v>
      </c>
      <c r="BN77" s="21">
        <f>IF(BN$3&lt;'Depr. Rate'!$B$1,('Depr. Rate'!$B$3*'LGE Meters Schedule'!AJ77)/12,IF(AJ77=0,AI77/2*'Depr. Rate'!$C$3/12,('Depr. Rate'!$C$3*'LGE Meters Schedule'!AJ77)/12))</f>
        <v>0</v>
      </c>
      <c r="BO77" s="21">
        <f>IF(BO$3&lt;'Depr. Rate'!$B$1,('Depr. Rate'!$B$3*'LGE Meters Schedule'!AK77)/12,IF(AK77=0,AJ77/2*'Depr. Rate'!$C$3/12,('Depr. Rate'!$C$3*'LGE Meters Schedule'!AK77)/12))</f>
        <v>0</v>
      </c>
      <c r="BQ77" s="6">
        <f>IF(BQ$3=$BQ$3,$G77+AM77,IF(VLOOKUP($D77,'LGE Retirements'!$A$4:$C$49,3,FALSE)='LGE Meters Schedule'!BQ$3,'LGE Meters Schedule'!BP77+AM77-$F77,SUM(BP77,AM77)))</f>
        <v>70800.524899119016</v>
      </c>
      <c r="BR77" s="6">
        <f>IF(BR$3=$BQ$3,$G77+AN77,IF(VLOOKUP($D77,'LGE Retirements'!$A$4:$C$49,3,FALSE)='LGE Meters Schedule'!BR$3,'LGE Meters Schedule'!BQ77+AN77-$F77,SUM(BQ77,AN77)))</f>
        <v>71637.44174545235</v>
      </c>
      <c r="BS77" s="6">
        <f>IF(BS$3=$BQ$3,$G77+AO77,IF(VLOOKUP($D77,'LGE Retirements'!$A$4:$C$49,3,FALSE)='LGE Meters Schedule'!BS$3,'LGE Meters Schedule'!BR77+AO77-$F77,SUM(BR77,AO77)))</f>
        <v>72474.358591785684</v>
      </c>
      <c r="BT77" s="6">
        <f>IF(BT$3=$BQ$3,$G77+AP77,IF(VLOOKUP($D77,'LGE Retirements'!$A$4:$C$49,3,FALSE)='LGE Meters Schedule'!BT$3,'LGE Meters Schedule'!BS77+AP77-$F77,SUM(BS77,AP77)))</f>
        <v>73311.275438119017</v>
      </c>
      <c r="BU77" s="6">
        <f>IF(BU$3=$BQ$3,$G77+AQ77,IF(VLOOKUP($D77,'LGE Retirements'!$A$4:$C$49,3,FALSE)='LGE Meters Schedule'!BU$3,'LGE Meters Schedule'!BT77+AQ77-$F77,SUM(BT77,AQ77)))</f>
        <v>74148.192284452351</v>
      </c>
      <c r="BV77" s="6">
        <f>IF(BV$3=$BQ$3,$G77+AR77,IF(VLOOKUP($D77,'LGE Retirements'!$A$4:$C$49,3,FALSE)='LGE Meters Schedule'!BV$3,'LGE Meters Schedule'!BU77+AR77-$F77,SUM(BU77,AR77)))</f>
        <v>74985.109130785684</v>
      </c>
      <c r="BW77" s="6">
        <f>IF(BW$3=$BQ$3,$G77+AS77,IF(VLOOKUP($D77,'LGE Retirements'!$A$4:$C$49,3,FALSE)='LGE Meters Schedule'!BW$3,'LGE Meters Schedule'!BV77+AS77-$F77,SUM(BV77,AS77)))</f>
        <v>75822.025977119018</v>
      </c>
      <c r="BX77" s="6">
        <f>IF(BX$3=$BQ$3,$G77+AT77,IF(VLOOKUP($D77,'LGE Retirements'!$A$4:$C$49,3,FALSE)='LGE Meters Schedule'!BX$3,'LGE Meters Schedule'!BW77+AT77-$F77,SUM(BW77,AT77)))</f>
        <v>76658.942823452351</v>
      </c>
      <c r="BY77" s="6">
        <f>IF(BY$3=$BQ$3,$G77+AU77,IF(VLOOKUP($D77,'LGE Retirements'!$A$4:$C$49,3,FALSE)='LGE Meters Schedule'!BY$3,'LGE Meters Schedule'!BX77+AU77-$F77,SUM(BX77,AU77)))</f>
        <v>77495.859669785685</v>
      </c>
      <c r="BZ77" s="6">
        <f>IF(BZ$3=$BQ$3,$G77+AV77,IF(VLOOKUP($D77,'LGE Retirements'!$A$4:$C$49,3,FALSE)='LGE Meters Schedule'!BZ$3,'LGE Meters Schedule'!BY77+AV77-$F77,SUM(BY77,AV77)))</f>
        <v>78332.776516119018</v>
      </c>
      <c r="CA77" s="6">
        <f>IF(CA$3=$BQ$3,$G77+AW77,IF(VLOOKUP($D77,'LGE Retirements'!$A$4:$C$49,3,FALSE)='LGE Meters Schedule'!CA$3,'LGE Meters Schedule'!BZ77+AW77-$F77,SUM(BZ77,AW77)))</f>
        <v>79169.693362452352</v>
      </c>
      <c r="CB77" s="6">
        <f>IF(CB$3=$BQ$3,$G77+AX77,IF(VLOOKUP($D77,'LGE Retirements'!$A$4:$C$49,3,FALSE)='LGE Meters Schedule'!CB$3,'LGE Meters Schedule'!CA77+AX77-$F77,SUM(CA77,AX77)))</f>
        <v>79968.691597956829</v>
      </c>
      <c r="CC77" s="6">
        <f>IF(CC$3=$BQ$3,$G77+AY77,IF(VLOOKUP($D77,'LGE Retirements'!$A$4:$C$49,3,FALSE)='LGE Meters Schedule'!CC$3,'LGE Meters Schedule'!CB77+AY77-$F77,SUM(CB77,AY77)))</f>
        <v>80767.689833461307</v>
      </c>
      <c r="CD77" s="6">
        <f>IF(CD$3=$BQ$3,$G77+AZ77,IF(VLOOKUP($D77,'LGE Retirements'!$A$4:$C$49,3,FALSE)='LGE Meters Schedule'!CD$3,'LGE Meters Schedule'!CC77+AZ77-$F77,SUM(CC77,AZ77)))</f>
        <v>81566.688068965785</v>
      </c>
      <c r="CE77" s="6">
        <f>IF(CE$3=$BQ$3,$G77+BA77,IF(VLOOKUP($D77,'LGE Retirements'!$A$4:$C$49,3,FALSE)='LGE Meters Schedule'!CE$3,'LGE Meters Schedule'!CD77+BA77-$F77,SUM(CD77,BA77)))</f>
        <v>82365.686304470262</v>
      </c>
      <c r="CF77" s="6">
        <f>IF(CF$3=$BQ$3,$G77+BB77,IF(VLOOKUP($D77,'LGE Retirements'!$A$4:$C$49,3,FALSE)='LGE Meters Schedule'!CF$3,'LGE Meters Schedule'!CE77+BB77-$F77,SUM(CE77,BB77)))</f>
        <v>83164.68453997474</v>
      </c>
      <c r="CG77" s="6">
        <f>IF(CG$3=$BQ$3,$G77+BC77,IF(VLOOKUP($D77,'LGE Retirements'!$A$4:$C$49,3,FALSE)='LGE Meters Schedule'!CG$3,'LGE Meters Schedule'!CF77+BC77-$F77,SUM(CF77,BC77)))</f>
        <v>83963.682775479218</v>
      </c>
      <c r="CH77" s="6">
        <f>IF(CH$3=$BQ$3,$G77+BD77,IF(VLOOKUP($D77,'LGE Retirements'!$A$4:$C$49,3,FALSE)='LGE Meters Schedule'!CH$3,'LGE Meters Schedule'!CG77+BD77-$F77,SUM(CG77,BD77)))</f>
        <v>84762.681010983695</v>
      </c>
      <c r="CI77" s="6">
        <f>IF(CI$3=$BQ$3,$G77+BE77,IF(VLOOKUP($D77,'LGE Retirements'!$A$4:$C$49,3,FALSE)='LGE Meters Schedule'!CI$3,'LGE Meters Schedule'!CH77+BE77-$F77,SUM(CH77,BE77)))</f>
        <v>85561.679246488173</v>
      </c>
      <c r="CJ77" s="6">
        <f>IF(CJ$3=$BQ$3,$G77+BF77,IF(VLOOKUP($D77,'LGE Retirements'!$A$4:$C$49,3,FALSE)='LGE Meters Schedule'!CJ$3,'LGE Meters Schedule'!CI77+BF77-$F77,SUM(CI77,BF77)))</f>
        <v>86360.67748199265</v>
      </c>
      <c r="CK77" s="6">
        <f>IF(CK$3=$BQ$3,$G77+BG77,IF(VLOOKUP($D77,'LGE Retirements'!$A$4:$C$49,3,FALSE)='LGE Meters Schedule'!CK$3,'LGE Meters Schedule'!CJ77+BG77-$F77,SUM(CJ77,BG77)))</f>
        <v>87159.675717497128</v>
      </c>
      <c r="CL77" s="6">
        <f>IF(CL$3=$BQ$3,$G77+BH77,IF(VLOOKUP($D77,'LGE Retirements'!$A$4:$C$49,3,FALSE)='LGE Meters Schedule'!CL$3,'LGE Meters Schedule'!CK77+BH77-$F77,SUM(CK77,BH77)))</f>
        <v>87958.673953001606</v>
      </c>
      <c r="CM77" s="6">
        <f>IF(CM$3=$BQ$3,$G77+BI77,IF(VLOOKUP($D77,'LGE Retirements'!$A$4:$C$49,3,FALSE)='LGE Meters Schedule'!CM$3,'LGE Meters Schedule'!CL77+BI77-$F77,SUM(CL77,BI77)))</f>
        <v>88757.672188506083</v>
      </c>
      <c r="CN77" s="6">
        <f>IF(CN$3=$BQ$3,$G77+BJ77,IF(VLOOKUP($D77,'LGE Retirements'!$A$4:$C$49,3,FALSE)='LGE Meters Schedule'!CN$3,'LGE Meters Schedule'!CM77+BJ77-$F77,SUM(CM77,BJ77)))</f>
        <v>89556.670424010561</v>
      </c>
      <c r="CO77" s="6">
        <f>IF(CO$3=$BQ$3,$G77+BK77,IF(VLOOKUP($D77,'LGE Retirements'!$A$4:$C$49,3,FALSE)='LGE Meters Schedule'!CO$3,'LGE Meters Schedule'!CN77+BK77-$F77,SUM(CN77,BK77)))</f>
        <v>90355.668659515039</v>
      </c>
      <c r="CP77" s="6">
        <f>IF(CP$3=$BQ$3,$G77+BL77,IF(VLOOKUP($D77,'LGE Retirements'!$A$4:$C$49,3,FALSE)='LGE Meters Schedule'!CP$3,'LGE Meters Schedule'!CO77+BL77-$F77,SUM(CO77,BL77)))</f>
        <v>-253183.26222273271</v>
      </c>
      <c r="CQ77" s="6">
        <f>IF(CQ$3=$BQ$3,$G77+BM77,IF(VLOOKUP($D77,'LGE Retirements'!$A$4:$C$49,3,FALSE)='LGE Meters Schedule'!CQ$3,'LGE Meters Schedule'!CP77+BM77-$F77,SUM(CP77,BM77)))</f>
        <v>-253183.26222273271</v>
      </c>
      <c r="CR77" s="6">
        <f>IF(CR$3=$BQ$3,$G77+BN77,IF(VLOOKUP($D77,'LGE Retirements'!$A$4:$C$49,3,FALSE)='LGE Meters Schedule'!CR$3,'LGE Meters Schedule'!CQ77+BN77-$F77,SUM(CQ77,BN77)))</f>
        <v>-253183.26222273271</v>
      </c>
      <c r="CS77" s="6">
        <f>IF(CS$3=$BQ$3,$G77+BO77,IF(VLOOKUP($D77,'LGE Retirements'!$A$4:$C$49,3,FALSE)='LGE Meters Schedule'!CS$3,'LGE Meters Schedule'!CR77+BO77-$F77,SUM(CR77,BO77)))</f>
        <v>-253183.26222273271</v>
      </c>
      <c r="CT77" s="6">
        <f>IF(CT$3=$BQ$3,$G77,IF(VLOOKUP($D77,'LGE Retirements'!$A$4:$C$49,3,FALSE)='LGE Meters Schedule'!CT$3,'LGE Meters Schedule'!CS77-$F77,SUM(CS77)))</f>
        <v>-253183.26222273271</v>
      </c>
      <c r="CU77" s="6">
        <f>IF(CU$3=$BQ$3,$G77,IF(VLOOKUP($D77,'LGE Retirements'!$A$4:$C$49,3,FALSE)='LGE Meters Schedule'!CU$3,'LGE Meters Schedule'!CT77-$F77,SUM(CT77)))</f>
        <v>-253183.26222273271</v>
      </c>
      <c r="CV77" s="6">
        <f>IF(CV$3=$BQ$3,$G77,IF(VLOOKUP($D77,'LGE Retirements'!$A$4:$C$49,3,FALSE)='LGE Meters Schedule'!CV$3,'LGE Meters Schedule'!CU77-$F77,SUM(CU77)))</f>
        <v>-253183.26222273271</v>
      </c>
      <c r="CW77" s="6">
        <f>IF(CW$3=$BQ$3,$G77,IF(VLOOKUP($D77,'LGE Retirements'!$A$4:$C$49,3,FALSE)='LGE Meters Schedule'!CW$3,'LGE Meters Schedule'!CV77-$F77,SUM(CV77)))</f>
        <v>-253183.26222273271</v>
      </c>
      <c r="CX77" s="6">
        <f>IF(CX$3=$BQ$3,$G77,IF(VLOOKUP($D77,'LGE Retirements'!$A$4:$C$49,3,FALSE)='LGE Meters Schedule'!CX$3,'LGE Meters Schedule'!CW77-$F77,SUM(CW77)))</f>
        <v>-253183.26222273271</v>
      </c>
      <c r="CY77" s="6">
        <f>IF(CY$3=$BQ$3,$G77,IF(VLOOKUP($D77,'LGE Retirements'!$A$4:$C$49,3,FALSE)='LGE Meters Schedule'!CY$3,'LGE Meters Schedule'!CX77-$F77,SUM(CX77)))</f>
        <v>-253183.26222273271</v>
      </c>
      <c r="CZ77" s="6">
        <f>IF(CZ$3=$BQ$3,$G77,IF(VLOOKUP($D77,'LGE Retirements'!$A$4:$C$49,3,FALSE)='LGE Meters Schedule'!CZ$3,'LGE Meters Schedule'!CY77-$F77,SUM(CY77)))</f>
        <v>-253183.26222273271</v>
      </c>
      <c r="DA77" s="6">
        <f>IF(DA$3=$BQ$3,$G77,IF(VLOOKUP($D77,'LGE Retirements'!$A$4:$C$49,3,FALSE)='LGE Meters Schedule'!DA$3,'LGE Meters Schedule'!CZ77-$F77,SUM(CZ77)))</f>
        <v>-253183.26222273271</v>
      </c>
      <c r="DB77" s="6">
        <f>IF(DB$3=$BQ$3,$G77,IF(VLOOKUP($D77,'LGE Retirements'!$A$4:$C$49,3,FALSE)='LGE Meters Schedule'!DB$3,'LGE Meters Schedule'!DA77-$F77,SUM(DA77)))</f>
        <v>-253183.26222273271</v>
      </c>
      <c r="DC77" s="6">
        <f>IF(DC$3=$BQ$3,$G77,IF(VLOOKUP($D77,'LGE Retirements'!$A$4:$C$49,3,FALSE)='LGE Meters Schedule'!DC$3,'LGE Meters Schedule'!DB77-$F77,SUM(DB77)))</f>
        <v>-253183.26222273271</v>
      </c>
      <c r="DD77" s="6">
        <f>IF(DD$3=$BQ$3,$G77,IF(VLOOKUP($D77,'LGE Retirements'!$A$4:$C$49,3,FALSE)='LGE Meters Schedule'!DD$3,'LGE Meters Schedule'!DC77-$F77,SUM(DC77)))</f>
        <v>-253183.26222273271</v>
      </c>
      <c r="DE77" s="6">
        <f>IF(DE$3=$BQ$3,$G77,IF(VLOOKUP($D77,'LGE Retirements'!$A$4:$C$49,3,FALSE)='LGE Meters Schedule'!DE$3,'LGE Meters Schedule'!DD77-$F77,SUM(DD77)))</f>
        <v>-253183.26222273271</v>
      </c>
      <c r="DG77" s="8">
        <f t="shared" si="71"/>
        <v>273137.90510088101</v>
      </c>
      <c r="DH77" s="8">
        <f t="shared" si="72"/>
        <v>272300.98825454764</v>
      </c>
      <c r="DI77" s="8">
        <f t="shared" si="73"/>
        <v>271464.07140821428</v>
      </c>
      <c r="DJ77" s="8">
        <f t="shared" si="74"/>
        <v>270627.15456188098</v>
      </c>
      <c r="DK77" s="8">
        <f t="shared" si="75"/>
        <v>269790.23771554767</v>
      </c>
      <c r="DL77" s="8">
        <f t="shared" si="76"/>
        <v>268953.32086921431</v>
      </c>
      <c r="DM77" s="8">
        <f t="shared" si="77"/>
        <v>268116.40402288095</v>
      </c>
      <c r="DN77" s="8">
        <f t="shared" si="78"/>
        <v>267279.48717654764</v>
      </c>
      <c r="DO77" s="8">
        <f t="shared" si="79"/>
        <v>266442.57033021434</v>
      </c>
      <c r="DP77" s="8">
        <f t="shared" si="80"/>
        <v>265605.65348388097</v>
      </c>
      <c r="DQ77" s="8">
        <f t="shared" si="81"/>
        <v>264768.73663754761</v>
      </c>
      <c r="DR77" s="8">
        <f t="shared" si="82"/>
        <v>263969.73840204318</v>
      </c>
      <c r="DS77" s="8">
        <f t="shared" si="83"/>
        <v>263170.74016653869</v>
      </c>
      <c r="DT77" s="8">
        <f t="shared" si="84"/>
        <v>262371.74193103419</v>
      </c>
      <c r="DU77" s="8">
        <f t="shared" si="85"/>
        <v>261572.74369552973</v>
      </c>
      <c r="DV77" s="8">
        <f t="shared" si="86"/>
        <v>260773.74546002527</v>
      </c>
      <c r="DW77" s="8">
        <f t="shared" si="87"/>
        <v>259974.74722452078</v>
      </c>
      <c r="DX77" s="8">
        <f t="shared" si="88"/>
        <v>259175.74898901628</v>
      </c>
      <c r="DY77" s="8">
        <f t="shared" si="89"/>
        <v>258376.75075351182</v>
      </c>
      <c r="DZ77" s="8">
        <f t="shared" si="90"/>
        <v>257577.75251800736</v>
      </c>
      <c r="EA77" s="8">
        <f t="shared" si="91"/>
        <v>256778.75428250286</v>
      </c>
      <c r="EB77" s="8">
        <f t="shared" si="92"/>
        <v>255979.75604699837</v>
      </c>
      <c r="EC77" s="8">
        <f t="shared" si="93"/>
        <v>255180.75781149391</v>
      </c>
      <c r="ED77" s="8">
        <f t="shared" si="94"/>
        <v>254381.75957598945</v>
      </c>
      <c r="EE77" s="8">
        <f t="shared" si="95"/>
        <v>253582.76134048495</v>
      </c>
      <c r="EF77" s="8">
        <f t="shared" si="96"/>
        <v>253183.26222273271</v>
      </c>
      <c r="EG77" s="8">
        <f t="shared" si="97"/>
        <v>253183.26222273271</v>
      </c>
      <c r="EH77" s="8">
        <f t="shared" si="98"/>
        <v>253183.26222273271</v>
      </c>
      <c r="EI77" s="8">
        <f t="shared" si="99"/>
        <v>253183.26222273271</v>
      </c>
      <c r="EJ77" s="8">
        <f t="shared" si="100"/>
        <v>253183.26222273271</v>
      </c>
      <c r="EK77" s="8">
        <f t="shared" si="101"/>
        <v>253183.26222273271</v>
      </c>
      <c r="EL77" s="8">
        <f t="shared" si="102"/>
        <v>253183.26222273271</v>
      </c>
      <c r="EM77" s="8">
        <f t="shared" si="103"/>
        <v>253183.26222273271</v>
      </c>
      <c r="EN77" s="8">
        <f t="shared" si="104"/>
        <v>253183.26222273271</v>
      </c>
      <c r="EO77" s="8">
        <f t="shared" si="105"/>
        <v>253183.26222273271</v>
      </c>
      <c r="EP77" s="8">
        <f t="shared" si="106"/>
        <v>253183.26222273271</v>
      </c>
      <c r="EQ77" s="8">
        <f t="shared" si="107"/>
        <v>253183.26222273271</v>
      </c>
      <c r="ER77" s="8">
        <f t="shared" si="108"/>
        <v>253183.26222273271</v>
      </c>
      <c r="ES77" s="8">
        <f t="shared" si="109"/>
        <v>253183.26222273271</v>
      </c>
      <c r="ET77" s="8">
        <f t="shared" si="110"/>
        <v>253183.26222273271</v>
      </c>
      <c r="EU77" s="8">
        <f t="shared" si="111"/>
        <v>253183.26222273271</v>
      </c>
    </row>
    <row r="78" spans="1:151" x14ac:dyDescent="0.25">
      <c r="A78" s="4" t="s">
        <v>33</v>
      </c>
      <c r="B78" s="4" t="s">
        <v>2</v>
      </c>
      <c r="C78" s="4" t="s">
        <v>5</v>
      </c>
      <c r="D78" s="7">
        <v>2010</v>
      </c>
      <c r="E78" s="24">
        <f>IFERROR(VLOOKUP(D78,'LGE Retirements'!$A$4:$C$49,3,FALSE),"N/A")</f>
        <v>43344</v>
      </c>
      <c r="F78" s="5">
        <v>520506.8</v>
      </c>
      <c r="G78" s="5">
        <v>105880.96754413168</v>
      </c>
      <c r="H78" s="5"/>
      <c r="I78" s="6">
        <f>IF(I$3=$I$3,F78,IF(VLOOKUP($D78,'LGE Retirements'!$A$4:$C$49,3,FALSE)='LGE Meters Schedule'!I$3,'LGE Meters Schedule'!G78-'LGE Meters Schedule'!$F78,G78))</f>
        <v>520506.8</v>
      </c>
      <c r="J78" s="6">
        <f>IF(J$3=$I$3,G78,IF(VLOOKUP($D78,'LGE Retirements'!$A$4:$C$49,3,FALSE)='LGE Meters Schedule'!J$3,'LGE Meters Schedule'!I78-'LGE Meters Schedule'!$F78,I78))</f>
        <v>520506.8</v>
      </c>
      <c r="K78" s="6">
        <f>IF(K$3=$I$3,I78,IF(VLOOKUP($D78,'LGE Retirements'!$A$4:$C$49,3,FALSE)='LGE Meters Schedule'!K$3,'LGE Meters Schedule'!J78-'LGE Meters Schedule'!$F78,J78))</f>
        <v>520506.8</v>
      </c>
      <c r="L78" s="6">
        <f>IF(L$3=$I$3,J78,IF(VLOOKUP($D78,'LGE Retirements'!$A$4:$C$49,3,FALSE)='LGE Meters Schedule'!L$3,'LGE Meters Schedule'!K78-'LGE Meters Schedule'!$F78,K78))</f>
        <v>520506.8</v>
      </c>
      <c r="M78" s="6">
        <f>IF(M$3=$I$3,K78,IF(VLOOKUP($D78,'LGE Retirements'!$A$4:$C$49,3,FALSE)='LGE Meters Schedule'!M$3,'LGE Meters Schedule'!L78-'LGE Meters Schedule'!$F78,L78))</f>
        <v>520506.8</v>
      </c>
      <c r="N78" s="6">
        <f>IF(N$3=$I$3,L78,IF(VLOOKUP($D78,'LGE Retirements'!$A$4:$C$49,3,FALSE)='LGE Meters Schedule'!N$3,'LGE Meters Schedule'!M78-'LGE Meters Schedule'!$F78,M78))</f>
        <v>520506.8</v>
      </c>
      <c r="O78" s="6">
        <f>IF(O$3=$I$3,M78,IF(VLOOKUP($D78,'LGE Retirements'!$A$4:$C$49,3,FALSE)='LGE Meters Schedule'!O$3,'LGE Meters Schedule'!N78-'LGE Meters Schedule'!$F78,N78))</f>
        <v>520506.8</v>
      </c>
      <c r="P78" s="6">
        <f>IF(P$3=$I$3,N78,IF(VLOOKUP($D78,'LGE Retirements'!$A$4:$C$49,3,FALSE)='LGE Meters Schedule'!P$3,'LGE Meters Schedule'!O78-'LGE Meters Schedule'!$F78,O78))</f>
        <v>520506.8</v>
      </c>
      <c r="Q78" s="6">
        <f>IF(Q$3=$I$3,O78,IF(VLOOKUP($D78,'LGE Retirements'!$A$4:$C$49,3,FALSE)='LGE Meters Schedule'!Q$3,'LGE Meters Schedule'!P78-'LGE Meters Schedule'!$F78,P78))</f>
        <v>520506.8</v>
      </c>
      <c r="R78" s="6">
        <f>IF(R$3=$I$3,P78,IF(VLOOKUP($D78,'LGE Retirements'!$A$4:$C$49,3,FALSE)='LGE Meters Schedule'!R$3,'LGE Meters Schedule'!Q78-'LGE Meters Schedule'!$F78,Q78))</f>
        <v>520506.8</v>
      </c>
      <c r="S78" s="6">
        <f>IF(S$3=$I$3,Q78,IF(VLOOKUP($D78,'LGE Retirements'!$A$4:$C$49,3,FALSE)='LGE Meters Schedule'!S$3,'LGE Meters Schedule'!R78-'LGE Meters Schedule'!$F78,R78))</f>
        <v>520506.8</v>
      </c>
      <c r="T78" s="6">
        <f>IF(T$3=$I$3,R78,IF(VLOOKUP($D78,'LGE Retirements'!$A$4:$C$49,3,FALSE)='LGE Meters Schedule'!T$3,'LGE Meters Schedule'!S78-'LGE Meters Schedule'!$F78,S78))</f>
        <v>520506.8</v>
      </c>
      <c r="U78" s="6">
        <f>IF(U$3=$I$3,S78,IF(VLOOKUP($D78,'LGE Retirements'!$A$4:$C$49,3,FALSE)='LGE Meters Schedule'!U$3,'LGE Meters Schedule'!T78-'LGE Meters Schedule'!$F78,T78))</f>
        <v>520506.8</v>
      </c>
      <c r="V78" s="6">
        <f>IF(V$3=$I$3,T78,IF(VLOOKUP($D78,'LGE Retirements'!$A$4:$C$49,3,FALSE)='LGE Meters Schedule'!V$3,'LGE Meters Schedule'!U78-'LGE Meters Schedule'!$F78,U78))</f>
        <v>520506.8</v>
      </c>
      <c r="W78" s="6">
        <f>IF(W$3=$I$3,U78,IF(VLOOKUP($D78,'LGE Retirements'!$A$4:$C$49,3,FALSE)='LGE Meters Schedule'!W$3,'LGE Meters Schedule'!V78-'LGE Meters Schedule'!$F78,V78))</f>
        <v>520506.8</v>
      </c>
      <c r="X78" s="6">
        <f>IF(X$3=$I$3,V78,IF(VLOOKUP($D78,'LGE Retirements'!$A$4:$C$49,3,FALSE)='LGE Meters Schedule'!X$3,'LGE Meters Schedule'!W78-'LGE Meters Schedule'!$F78,W78))</f>
        <v>520506.8</v>
      </c>
      <c r="Y78" s="6">
        <f>IF(Y$3=$I$3,W78,IF(VLOOKUP($D78,'LGE Retirements'!$A$4:$C$49,3,FALSE)='LGE Meters Schedule'!Y$3,'LGE Meters Schedule'!X78-'LGE Meters Schedule'!$F78,X78))</f>
        <v>520506.8</v>
      </c>
      <c r="Z78" s="6">
        <f>IF(Z$3=$I$3,X78,IF(VLOOKUP($D78,'LGE Retirements'!$A$4:$C$49,3,FALSE)='LGE Meters Schedule'!Z$3,'LGE Meters Schedule'!Y78-'LGE Meters Schedule'!$F78,Y78))</f>
        <v>520506.8</v>
      </c>
      <c r="AA78" s="6">
        <f>IF(AA$3=$I$3,Y78,IF(VLOOKUP($D78,'LGE Retirements'!$A$4:$C$49,3,FALSE)='LGE Meters Schedule'!AA$3,'LGE Meters Schedule'!Z78-'LGE Meters Schedule'!$F78,Z78))</f>
        <v>520506.8</v>
      </c>
      <c r="AB78" s="6">
        <f>IF(AB$3=$I$3,Z78,IF(VLOOKUP($D78,'LGE Retirements'!$A$4:$C$49,3,FALSE)='LGE Meters Schedule'!AB$3,'LGE Meters Schedule'!AA78-'LGE Meters Schedule'!$F78,AA78))</f>
        <v>520506.8</v>
      </c>
      <c r="AC78" s="6">
        <f>IF(AC$3=$I$3,AA78,IF(VLOOKUP($D78,'LGE Retirements'!$A$4:$C$49,3,FALSE)='LGE Meters Schedule'!AC$3,'LGE Meters Schedule'!AB78-'LGE Meters Schedule'!$F78,AB78))</f>
        <v>520506.8</v>
      </c>
      <c r="AD78" s="6">
        <f>IF(AD$3=$I$3,AB78,IF(VLOOKUP($D78,'LGE Retirements'!$A$4:$C$49,3,FALSE)='LGE Meters Schedule'!AD$3,'LGE Meters Schedule'!AC78-'LGE Meters Schedule'!$F78,AC78))</f>
        <v>520506.8</v>
      </c>
      <c r="AE78" s="6">
        <f>IF(AE$3=$I$3,AC78,IF(VLOOKUP($D78,'LGE Retirements'!$A$4:$C$49,3,FALSE)='LGE Meters Schedule'!AE$3,'LGE Meters Schedule'!AD78-'LGE Meters Schedule'!$F78,AD78))</f>
        <v>520506.8</v>
      </c>
      <c r="AF78" s="6">
        <f>IF(AF$3=$I$3,AD78,IF(VLOOKUP($D78,'LGE Retirements'!$A$4:$C$49,3,FALSE)='LGE Meters Schedule'!AF$3,'LGE Meters Schedule'!AE78-'LGE Meters Schedule'!$F78,AE78))</f>
        <v>520506.8</v>
      </c>
      <c r="AG78" s="6">
        <f>IF(AG$3=$I$3,AE78,IF(VLOOKUP($D78,'LGE Retirements'!$A$4:$C$49,3,FALSE)='LGE Meters Schedule'!AG$3,'LGE Meters Schedule'!AF78-'LGE Meters Schedule'!$F78,AF78))</f>
        <v>520506.8</v>
      </c>
      <c r="AH78" s="6">
        <f>IF(AH$3=$I$3,AF78,IF(VLOOKUP($D78,'LGE Retirements'!$A$4:$C$49,3,FALSE)='LGE Meters Schedule'!AH$3,'LGE Meters Schedule'!AG78-'LGE Meters Schedule'!$F78,AG78))</f>
        <v>0</v>
      </c>
      <c r="AI78" s="6">
        <f>IF(AI$3=$I$3,AG78,IF(VLOOKUP($D78,'LGE Retirements'!$A$4:$C$49,3,FALSE)='LGE Meters Schedule'!AI$3,'LGE Meters Schedule'!AH78-'LGE Meters Schedule'!$F78,AH78))</f>
        <v>0</v>
      </c>
      <c r="AJ78" s="6">
        <f>IF(AJ$3=$I$3,AH78,IF(VLOOKUP($D78,'LGE Retirements'!$A$4:$C$49,3,FALSE)='LGE Meters Schedule'!AJ$3,'LGE Meters Schedule'!AI78-'LGE Meters Schedule'!$F78,AI78))</f>
        <v>0</v>
      </c>
      <c r="AK78" s="6">
        <f>IF(AK$3=$I$3,AI78,IF(VLOOKUP($D78,'LGE Retirements'!$A$4:$C$49,3,FALSE)='LGE Meters Schedule'!AK$3,'LGE Meters Schedule'!AJ78-'LGE Meters Schedule'!$F78,AJ78))</f>
        <v>0</v>
      </c>
      <c r="AL78" s="6"/>
      <c r="AM78" s="21">
        <f>IF(AM$3&lt;'Depr. Rate'!$B$1,('Depr. Rate'!$B$3*'LGE Meters Schedule'!I78)/12,IF(I78=0,H78/2*'Depr. Rate'!$C$3/12,('Depr. Rate'!$C$3*'LGE Meters Schedule'!I78)/12))</f>
        <v>1266.5665466666667</v>
      </c>
      <c r="AN78" s="21">
        <f>IF(AN$3&lt;'Depr. Rate'!$B$1,('Depr. Rate'!$B$3*'LGE Meters Schedule'!J78)/12,IF(J78=0,I78/2*'Depr. Rate'!$C$3/12,('Depr. Rate'!$C$3*'LGE Meters Schedule'!J78)/12))</f>
        <v>1266.5665466666667</v>
      </c>
      <c r="AO78" s="21">
        <f>IF(AO$3&lt;'Depr. Rate'!$B$1,('Depr. Rate'!$B$3*'LGE Meters Schedule'!K78)/12,IF(K78=0,J78/2*'Depr. Rate'!$C$3/12,('Depr. Rate'!$C$3*'LGE Meters Schedule'!K78)/12))</f>
        <v>1266.5665466666667</v>
      </c>
      <c r="AP78" s="21">
        <f>IF(AP$3&lt;'Depr. Rate'!$B$1,('Depr. Rate'!$B$3*'LGE Meters Schedule'!L78)/12,IF(L78=0,K78/2*'Depr. Rate'!$C$3/12,('Depr. Rate'!$C$3*'LGE Meters Schedule'!L78)/12))</f>
        <v>1266.5665466666667</v>
      </c>
      <c r="AQ78" s="21">
        <f>IF(AQ$3&lt;'Depr. Rate'!$B$1,('Depr. Rate'!$B$3*'LGE Meters Schedule'!M78)/12,IF(M78=0,L78/2*'Depr. Rate'!$C$3/12,('Depr. Rate'!$C$3*'LGE Meters Schedule'!M78)/12))</f>
        <v>1266.5665466666667</v>
      </c>
      <c r="AR78" s="21">
        <f>IF(AR$3&lt;'Depr. Rate'!$B$1,('Depr. Rate'!$B$3*'LGE Meters Schedule'!N78)/12,IF(N78=0,M78/2*'Depr. Rate'!$C$3/12,('Depr. Rate'!$C$3*'LGE Meters Schedule'!N78)/12))</f>
        <v>1266.5665466666667</v>
      </c>
      <c r="AS78" s="21">
        <f>IF(AS$3&lt;'Depr. Rate'!$B$1,('Depr. Rate'!$B$3*'LGE Meters Schedule'!O78)/12,IF(O78=0,N78/2*'Depr. Rate'!$C$3/12,('Depr. Rate'!$C$3*'LGE Meters Schedule'!O78)/12))</f>
        <v>1266.5665466666667</v>
      </c>
      <c r="AT78" s="21">
        <f>IF(AT$3&lt;'Depr. Rate'!$B$1,('Depr. Rate'!$B$3*'LGE Meters Schedule'!P78)/12,IF(P78=0,O78/2*'Depr. Rate'!$C$3/12,('Depr. Rate'!$C$3*'LGE Meters Schedule'!P78)/12))</f>
        <v>1266.5665466666667</v>
      </c>
      <c r="AU78" s="21">
        <f>IF(AU$3&lt;'Depr. Rate'!$B$1,('Depr. Rate'!$B$3*'LGE Meters Schedule'!Q78)/12,IF(Q78=0,P78/2*'Depr. Rate'!$C$3/12,('Depr. Rate'!$C$3*'LGE Meters Schedule'!Q78)/12))</f>
        <v>1266.5665466666667</v>
      </c>
      <c r="AV78" s="21">
        <f>IF(AV$3&lt;'Depr. Rate'!$B$1,('Depr. Rate'!$B$3*'LGE Meters Schedule'!R78)/12,IF(R78=0,Q78/2*'Depr. Rate'!$C$3/12,('Depr. Rate'!$C$3*'LGE Meters Schedule'!R78)/12))</f>
        <v>1266.5665466666667</v>
      </c>
      <c r="AW78" s="21">
        <f>IF(AW$3&lt;'Depr. Rate'!$B$1,('Depr. Rate'!$B$3*'LGE Meters Schedule'!S78)/12,IF(S78=0,R78/2*'Depr. Rate'!$C$3/12,('Depr. Rate'!$C$3*'LGE Meters Schedule'!S78)/12))</f>
        <v>1266.5665466666667</v>
      </c>
      <c r="AX78" s="21">
        <f>IF(AX$3&lt;'Depr. Rate'!$B$1,('Depr. Rate'!$B$3*'LGE Meters Schedule'!T78)/12,IF(T78=0,S78/2*'Depr. Rate'!$C$3/12,('Depr. Rate'!$C$3*'LGE Meters Schedule'!T78)/12))</f>
        <v>1209.1815816222686</v>
      </c>
      <c r="AY78" s="21">
        <f>IF(AY$3&lt;'Depr. Rate'!$B$1,('Depr. Rate'!$B$3*'LGE Meters Schedule'!U78)/12,IF(U78=0,T78/2*'Depr. Rate'!$C$3/12,('Depr. Rate'!$C$3*'LGE Meters Schedule'!U78)/12))</f>
        <v>1209.1815816222686</v>
      </c>
      <c r="AZ78" s="21">
        <f>IF(AZ$3&lt;'Depr. Rate'!$B$1,('Depr. Rate'!$B$3*'LGE Meters Schedule'!V78)/12,IF(V78=0,U78/2*'Depr. Rate'!$C$3/12,('Depr. Rate'!$C$3*'LGE Meters Schedule'!V78)/12))</f>
        <v>1209.1815816222686</v>
      </c>
      <c r="BA78" s="21">
        <f>IF(BA$3&lt;'Depr. Rate'!$B$1,('Depr. Rate'!$B$3*'LGE Meters Schedule'!W78)/12,IF(W78=0,V78/2*'Depr. Rate'!$C$3/12,('Depr. Rate'!$C$3*'LGE Meters Schedule'!W78)/12))</f>
        <v>1209.1815816222686</v>
      </c>
      <c r="BB78" s="21">
        <f>IF(BB$3&lt;'Depr. Rate'!$B$1,('Depr. Rate'!$B$3*'LGE Meters Schedule'!X78)/12,IF(X78=0,W78/2*'Depr. Rate'!$C$3/12,('Depr. Rate'!$C$3*'LGE Meters Schedule'!X78)/12))</f>
        <v>1209.1815816222686</v>
      </c>
      <c r="BC78" s="21">
        <f>IF(BC$3&lt;'Depr. Rate'!$B$1,('Depr. Rate'!$B$3*'LGE Meters Schedule'!Y78)/12,IF(Y78=0,X78/2*'Depr. Rate'!$C$3/12,('Depr. Rate'!$C$3*'LGE Meters Schedule'!Y78)/12))</f>
        <v>1209.1815816222686</v>
      </c>
      <c r="BD78" s="21">
        <f>IF(BD$3&lt;'Depr. Rate'!$B$1,('Depr. Rate'!$B$3*'LGE Meters Schedule'!Z78)/12,IF(Z78=0,Y78/2*'Depr. Rate'!$C$3/12,('Depr. Rate'!$C$3*'LGE Meters Schedule'!Z78)/12))</f>
        <v>1209.1815816222686</v>
      </c>
      <c r="BE78" s="21">
        <f>IF(BE$3&lt;'Depr. Rate'!$B$1,('Depr. Rate'!$B$3*'LGE Meters Schedule'!AA78)/12,IF(AA78=0,Z78/2*'Depr. Rate'!$C$3/12,('Depr. Rate'!$C$3*'LGE Meters Schedule'!AA78)/12))</f>
        <v>1209.1815816222686</v>
      </c>
      <c r="BF78" s="21">
        <f>IF(BF$3&lt;'Depr. Rate'!$B$1,('Depr. Rate'!$B$3*'LGE Meters Schedule'!AB78)/12,IF(AB78=0,AA78/2*'Depr. Rate'!$C$3/12,('Depr. Rate'!$C$3*'LGE Meters Schedule'!AB78)/12))</f>
        <v>1209.1815816222686</v>
      </c>
      <c r="BG78" s="21">
        <f>IF(BG$3&lt;'Depr. Rate'!$B$1,('Depr. Rate'!$B$3*'LGE Meters Schedule'!AC78)/12,IF(AC78=0,AB78/2*'Depr. Rate'!$C$3/12,('Depr. Rate'!$C$3*'LGE Meters Schedule'!AC78)/12))</f>
        <v>1209.1815816222686</v>
      </c>
      <c r="BH78" s="21">
        <f>IF(BH$3&lt;'Depr. Rate'!$B$1,('Depr. Rate'!$B$3*'LGE Meters Schedule'!AD78)/12,IF(AD78=0,AC78/2*'Depr. Rate'!$C$3/12,('Depr. Rate'!$C$3*'LGE Meters Schedule'!AD78)/12))</f>
        <v>1209.1815816222686</v>
      </c>
      <c r="BI78" s="21">
        <f>IF(BI$3&lt;'Depr. Rate'!$B$1,('Depr. Rate'!$B$3*'LGE Meters Schedule'!AE78)/12,IF(AE78=0,AD78/2*'Depr. Rate'!$C$3/12,('Depr. Rate'!$C$3*'LGE Meters Schedule'!AE78)/12))</f>
        <v>1209.1815816222686</v>
      </c>
      <c r="BJ78" s="21">
        <f>IF(BJ$3&lt;'Depr. Rate'!$B$1,('Depr. Rate'!$B$3*'LGE Meters Schedule'!AF78)/12,IF(AF78=0,AE78/2*'Depr. Rate'!$C$3/12,('Depr. Rate'!$C$3*'LGE Meters Schedule'!AF78)/12))</f>
        <v>1209.1815816222686</v>
      </c>
      <c r="BK78" s="21">
        <f>IF(BK$3&lt;'Depr. Rate'!$B$1,('Depr. Rate'!$B$3*'LGE Meters Schedule'!AG78)/12,IF(AG78=0,AF78/2*'Depr. Rate'!$C$3/12,('Depr. Rate'!$C$3*'LGE Meters Schedule'!AG78)/12))</f>
        <v>1209.1815816222686</v>
      </c>
      <c r="BL78" s="21">
        <f>IF(BL$3&lt;'Depr. Rate'!$B$1,('Depr. Rate'!$B$3*'LGE Meters Schedule'!AH78)/12,IF(AH78=0,AG78/2*'Depr. Rate'!$C$3/12,('Depr. Rate'!$C$3*'LGE Meters Schedule'!AH78)/12))</f>
        <v>604.5907908111343</v>
      </c>
      <c r="BM78" s="21">
        <f>IF(BM$3&lt;'Depr. Rate'!$B$1,('Depr. Rate'!$B$3*'LGE Meters Schedule'!AI78)/12,IF(AI78=0,AH78/2*'Depr. Rate'!$C$3/12,('Depr. Rate'!$C$3*'LGE Meters Schedule'!AI78)/12))</f>
        <v>0</v>
      </c>
      <c r="BN78" s="21">
        <f>IF(BN$3&lt;'Depr. Rate'!$B$1,('Depr. Rate'!$B$3*'LGE Meters Schedule'!AJ78)/12,IF(AJ78=0,AI78/2*'Depr. Rate'!$C$3/12,('Depr. Rate'!$C$3*'LGE Meters Schedule'!AJ78)/12))</f>
        <v>0</v>
      </c>
      <c r="BO78" s="21">
        <f>IF(BO$3&lt;'Depr. Rate'!$B$1,('Depr. Rate'!$B$3*'LGE Meters Schedule'!AK78)/12,IF(AK78=0,AJ78/2*'Depr. Rate'!$C$3/12,('Depr. Rate'!$C$3*'LGE Meters Schedule'!AK78)/12))</f>
        <v>0</v>
      </c>
      <c r="BQ78" s="6">
        <f>IF(BQ$3=$BQ$3,$G78+AM78,IF(VLOOKUP($D78,'LGE Retirements'!$A$4:$C$49,3,FALSE)='LGE Meters Schedule'!BQ$3,'LGE Meters Schedule'!BP78+AM78-$F78,SUM(BP78,AM78)))</f>
        <v>107147.53409079835</v>
      </c>
      <c r="BR78" s="6">
        <f>IF(BR$3=$BQ$3,$G78+AN78,IF(VLOOKUP($D78,'LGE Retirements'!$A$4:$C$49,3,FALSE)='LGE Meters Schedule'!BR$3,'LGE Meters Schedule'!BQ78+AN78-$F78,SUM(BQ78,AN78)))</f>
        <v>108414.10063746502</v>
      </c>
      <c r="BS78" s="6">
        <f>IF(BS$3=$BQ$3,$G78+AO78,IF(VLOOKUP($D78,'LGE Retirements'!$A$4:$C$49,3,FALSE)='LGE Meters Schedule'!BS$3,'LGE Meters Schedule'!BR78+AO78-$F78,SUM(BR78,AO78)))</f>
        <v>109680.66718413169</v>
      </c>
      <c r="BT78" s="6">
        <f>IF(BT$3=$BQ$3,$G78+AP78,IF(VLOOKUP($D78,'LGE Retirements'!$A$4:$C$49,3,FALSE)='LGE Meters Schedule'!BT$3,'LGE Meters Schedule'!BS78+AP78-$F78,SUM(BS78,AP78)))</f>
        <v>110947.23373079835</v>
      </c>
      <c r="BU78" s="6">
        <f>IF(BU$3=$BQ$3,$G78+AQ78,IF(VLOOKUP($D78,'LGE Retirements'!$A$4:$C$49,3,FALSE)='LGE Meters Schedule'!BU$3,'LGE Meters Schedule'!BT78+AQ78-$F78,SUM(BT78,AQ78)))</f>
        <v>112213.80027746502</v>
      </c>
      <c r="BV78" s="6">
        <f>IF(BV$3=$BQ$3,$G78+AR78,IF(VLOOKUP($D78,'LGE Retirements'!$A$4:$C$49,3,FALSE)='LGE Meters Schedule'!BV$3,'LGE Meters Schedule'!BU78+AR78-$F78,SUM(BU78,AR78)))</f>
        <v>113480.36682413169</v>
      </c>
      <c r="BW78" s="6">
        <f>IF(BW$3=$BQ$3,$G78+AS78,IF(VLOOKUP($D78,'LGE Retirements'!$A$4:$C$49,3,FALSE)='LGE Meters Schedule'!BW$3,'LGE Meters Schedule'!BV78+AS78-$F78,SUM(BV78,AS78)))</f>
        <v>114746.93337079836</v>
      </c>
      <c r="BX78" s="6">
        <f>IF(BX$3=$BQ$3,$G78+AT78,IF(VLOOKUP($D78,'LGE Retirements'!$A$4:$C$49,3,FALSE)='LGE Meters Schedule'!BX$3,'LGE Meters Schedule'!BW78+AT78-$F78,SUM(BW78,AT78)))</f>
        <v>116013.49991746503</v>
      </c>
      <c r="BY78" s="6">
        <f>IF(BY$3=$BQ$3,$G78+AU78,IF(VLOOKUP($D78,'LGE Retirements'!$A$4:$C$49,3,FALSE)='LGE Meters Schedule'!BY$3,'LGE Meters Schedule'!BX78+AU78-$F78,SUM(BX78,AU78)))</f>
        <v>117280.0664641317</v>
      </c>
      <c r="BZ78" s="6">
        <f>IF(BZ$3=$BQ$3,$G78+AV78,IF(VLOOKUP($D78,'LGE Retirements'!$A$4:$C$49,3,FALSE)='LGE Meters Schedule'!BZ$3,'LGE Meters Schedule'!BY78+AV78-$F78,SUM(BY78,AV78)))</f>
        <v>118546.63301079837</v>
      </c>
      <c r="CA78" s="6">
        <f>IF(CA$3=$BQ$3,$G78+AW78,IF(VLOOKUP($D78,'LGE Retirements'!$A$4:$C$49,3,FALSE)='LGE Meters Schedule'!CA$3,'LGE Meters Schedule'!BZ78+AW78-$F78,SUM(BZ78,AW78)))</f>
        <v>119813.19955746504</v>
      </c>
      <c r="CB78" s="6">
        <f>IF(CB$3=$BQ$3,$G78+AX78,IF(VLOOKUP($D78,'LGE Retirements'!$A$4:$C$49,3,FALSE)='LGE Meters Schedule'!CB$3,'LGE Meters Schedule'!CA78+AX78-$F78,SUM(CA78,AX78)))</f>
        <v>121022.3811390873</v>
      </c>
      <c r="CC78" s="6">
        <f>IF(CC$3=$BQ$3,$G78+AY78,IF(VLOOKUP($D78,'LGE Retirements'!$A$4:$C$49,3,FALSE)='LGE Meters Schedule'!CC$3,'LGE Meters Schedule'!CB78+AY78-$F78,SUM(CB78,AY78)))</f>
        <v>122231.56272070957</v>
      </c>
      <c r="CD78" s="6">
        <f>IF(CD$3=$BQ$3,$G78+AZ78,IF(VLOOKUP($D78,'LGE Retirements'!$A$4:$C$49,3,FALSE)='LGE Meters Schedule'!CD$3,'LGE Meters Schedule'!CC78+AZ78-$F78,SUM(CC78,AZ78)))</f>
        <v>123440.74430233183</v>
      </c>
      <c r="CE78" s="6">
        <f>IF(CE$3=$BQ$3,$G78+BA78,IF(VLOOKUP($D78,'LGE Retirements'!$A$4:$C$49,3,FALSE)='LGE Meters Schedule'!CE$3,'LGE Meters Schedule'!CD78+BA78-$F78,SUM(CD78,BA78)))</f>
        <v>124649.9258839541</v>
      </c>
      <c r="CF78" s="6">
        <f>IF(CF$3=$BQ$3,$G78+BB78,IF(VLOOKUP($D78,'LGE Retirements'!$A$4:$C$49,3,FALSE)='LGE Meters Schedule'!CF$3,'LGE Meters Schedule'!CE78+BB78-$F78,SUM(CE78,BB78)))</f>
        <v>125859.10746557637</v>
      </c>
      <c r="CG78" s="6">
        <f>IF(CG$3=$BQ$3,$G78+BC78,IF(VLOOKUP($D78,'LGE Retirements'!$A$4:$C$49,3,FALSE)='LGE Meters Schedule'!CG$3,'LGE Meters Schedule'!CF78+BC78-$F78,SUM(CF78,BC78)))</f>
        <v>127068.28904719863</v>
      </c>
      <c r="CH78" s="6">
        <f>IF(CH$3=$BQ$3,$G78+BD78,IF(VLOOKUP($D78,'LGE Retirements'!$A$4:$C$49,3,FALSE)='LGE Meters Schedule'!CH$3,'LGE Meters Schedule'!CG78+BD78-$F78,SUM(CG78,BD78)))</f>
        <v>128277.4706288209</v>
      </c>
      <c r="CI78" s="6">
        <f>IF(CI$3=$BQ$3,$G78+BE78,IF(VLOOKUP($D78,'LGE Retirements'!$A$4:$C$49,3,FALSE)='LGE Meters Schedule'!CI$3,'LGE Meters Schedule'!CH78+BE78-$F78,SUM(CH78,BE78)))</f>
        <v>129486.65221044316</v>
      </c>
      <c r="CJ78" s="6">
        <f>IF(CJ$3=$BQ$3,$G78+BF78,IF(VLOOKUP($D78,'LGE Retirements'!$A$4:$C$49,3,FALSE)='LGE Meters Schedule'!CJ$3,'LGE Meters Schedule'!CI78+BF78-$F78,SUM(CI78,BF78)))</f>
        <v>130695.83379206543</v>
      </c>
      <c r="CK78" s="6">
        <f>IF(CK$3=$BQ$3,$G78+BG78,IF(VLOOKUP($D78,'LGE Retirements'!$A$4:$C$49,3,FALSE)='LGE Meters Schedule'!CK$3,'LGE Meters Schedule'!CJ78+BG78-$F78,SUM(CJ78,BG78)))</f>
        <v>131905.0153736877</v>
      </c>
      <c r="CL78" s="6">
        <f>IF(CL$3=$BQ$3,$G78+BH78,IF(VLOOKUP($D78,'LGE Retirements'!$A$4:$C$49,3,FALSE)='LGE Meters Schedule'!CL$3,'LGE Meters Schedule'!CK78+BH78-$F78,SUM(CK78,BH78)))</f>
        <v>133114.19695530998</v>
      </c>
      <c r="CM78" s="6">
        <f>IF(CM$3=$BQ$3,$G78+BI78,IF(VLOOKUP($D78,'LGE Retirements'!$A$4:$C$49,3,FALSE)='LGE Meters Schedule'!CM$3,'LGE Meters Schedule'!CL78+BI78-$F78,SUM(CL78,BI78)))</f>
        <v>134323.37853693226</v>
      </c>
      <c r="CN78" s="6">
        <f>IF(CN$3=$BQ$3,$G78+BJ78,IF(VLOOKUP($D78,'LGE Retirements'!$A$4:$C$49,3,FALSE)='LGE Meters Schedule'!CN$3,'LGE Meters Schedule'!CM78+BJ78-$F78,SUM(CM78,BJ78)))</f>
        <v>135532.56011855454</v>
      </c>
      <c r="CO78" s="6">
        <f>IF(CO$3=$BQ$3,$G78+BK78,IF(VLOOKUP($D78,'LGE Retirements'!$A$4:$C$49,3,FALSE)='LGE Meters Schedule'!CO$3,'LGE Meters Schedule'!CN78+BK78-$F78,SUM(CN78,BK78)))</f>
        <v>136741.74170017682</v>
      </c>
      <c r="CP78" s="6">
        <f>IF(CP$3=$BQ$3,$G78+BL78,IF(VLOOKUP($D78,'LGE Retirements'!$A$4:$C$49,3,FALSE)='LGE Meters Schedule'!CP$3,'LGE Meters Schedule'!CO78+BL78-$F78,SUM(CO78,BL78)))</f>
        <v>-383160.46750901203</v>
      </c>
      <c r="CQ78" s="6">
        <f>IF(CQ$3=$BQ$3,$G78+BM78,IF(VLOOKUP($D78,'LGE Retirements'!$A$4:$C$49,3,FALSE)='LGE Meters Schedule'!CQ$3,'LGE Meters Schedule'!CP78+BM78-$F78,SUM(CP78,BM78)))</f>
        <v>-383160.46750901203</v>
      </c>
      <c r="CR78" s="6">
        <f>IF(CR$3=$BQ$3,$G78+BN78,IF(VLOOKUP($D78,'LGE Retirements'!$A$4:$C$49,3,FALSE)='LGE Meters Schedule'!CR$3,'LGE Meters Schedule'!CQ78+BN78-$F78,SUM(CQ78,BN78)))</f>
        <v>-383160.46750901203</v>
      </c>
      <c r="CS78" s="6">
        <f>IF(CS$3=$BQ$3,$G78+BO78,IF(VLOOKUP($D78,'LGE Retirements'!$A$4:$C$49,3,FALSE)='LGE Meters Schedule'!CS$3,'LGE Meters Schedule'!CR78+BO78-$F78,SUM(CR78,BO78)))</f>
        <v>-383160.46750901203</v>
      </c>
      <c r="CT78" s="6">
        <f>IF(CT$3=$BQ$3,$G78,IF(VLOOKUP($D78,'LGE Retirements'!$A$4:$C$49,3,FALSE)='LGE Meters Schedule'!CT$3,'LGE Meters Schedule'!CS78-$F78,SUM(CS78)))</f>
        <v>-383160.46750901203</v>
      </c>
      <c r="CU78" s="6">
        <f>IF(CU$3=$BQ$3,$G78,IF(VLOOKUP($D78,'LGE Retirements'!$A$4:$C$49,3,FALSE)='LGE Meters Schedule'!CU$3,'LGE Meters Schedule'!CT78-$F78,SUM(CT78)))</f>
        <v>-383160.46750901203</v>
      </c>
      <c r="CV78" s="6">
        <f>IF(CV$3=$BQ$3,$G78,IF(VLOOKUP($D78,'LGE Retirements'!$A$4:$C$49,3,FALSE)='LGE Meters Schedule'!CV$3,'LGE Meters Schedule'!CU78-$F78,SUM(CU78)))</f>
        <v>-383160.46750901203</v>
      </c>
      <c r="CW78" s="6">
        <f>IF(CW$3=$BQ$3,$G78,IF(VLOOKUP($D78,'LGE Retirements'!$A$4:$C$49,3,FALSE)='LGE Meters Schedule'!CW$3,'LGE Meters Schedule'!CV78-$F78,SUM(CV78)))</f>
        <v>-383160.46750901203</v>
      </c>
      <c r="CX78" s="6">
        <f>IF(CX$3=$BQ$3,$G78,IF(VLOOKUP($D78,'LGE Retirements'!$A$4:$C$49,3,FALSE)='LGE Meters Schedule'!CX$3,'LGE Meters Schedule'!CW78-$F78,SUM(CW78)))</f>
        <v>-383160.46750901203</v>
      </c>
      <c r="CY78" s="6">
        <f>IF(CY$3=$BQ$3,$G78,IF(VLOOKUP($D78,'LGE Retirements'!$A$4:$C$49,3,FALSE)='LGE Meters Schedule'!CY$3,'LGE Meters Schedule'!CX78-$F78,SUM(CX78)))</f>
        <v>-383160.46750901203</v>
      </c>
      <c r="CZ78" s="6">
        <f>IF(CZ$3=$BQ$3,$G78,IF(VLOOKUP($D78,'LGE Retirements'!$A$4:$C$49,3,FALSE)='LGE Meters Schedule'!CZ$3,'LGE Meters Schedule'!CY78-$F78,SUM(CY78)))</f>
        <v>-383160.46750901203</v>
      </c>
      <c r="DA78" s="6">
        <f>IF(DA$3=$BQ$3,$G78,IF(VLOOKUP($D78,'LGE Retirements'!$A$4:$C$49,3,FALSE)='LGE Meters Schedule'!DA$3,'LGE Meters Schedule'!CZ78-$F78,SUM(CZ78)))</f>
        <v>-383160.46750901203</v>
      </c>
      <c r="DB78" s="6">
        <f>IF(DB$3=$BQ$3,$G78,IF(VLOOKUP($D78,'LGE Retirements'!$A$4:$C$49,3,FALSE)='LGE Meters Schedule'!DB$3,'LGE Meters Schedule'!DA78-$F78,SUM(DA78)))</f>
        <v>-383160.46750901203</v>
      </c>
      <c r="DC78" s="6">
        <f>IF(DC$3=$BQ$3,$G78,IF(VLOOKUP($D78,'LGE Retirements'!$A$4:$C$49,3,FALSE)='LGE Meters Schedule'!DC$3,'LGE Meters Schedule'!DB78-$F78,SUM(DB78)))</f>
        <v>-383160.46750901203</v>
      </c>
      <c r="DD78" s="6">
        <f>IF(DD$3=$BQ$3,$G78,IF(VLOOKUP($D78,'LGE Retirements'!$A$4:$C$49,3,FALSE)='LGE Meters Schedule'!DD$3,'LGE Meters Schedule'!DC78-$F78,SUM(DC78)))</f>
        <v>-383160.46750901203</v>
      </c>
      <c r="DE78" s="6">
        <f>IF(DE$3=$BQ$3,$G78,IF(VLOOKUP($D78,'LGE Retirements'!$A$4:$C$49,3,FALSE)='LGE Meters Schedule'!DE$3,'LGE Meters Schedule'!DD78-$F78,SUM(DD78)))</f>
        <v>-383160.46750901203</v>
      </c>
      <c r="DG78" s="8">
        <f t="shared" si="71"/>
        <v>413359.26590920164</v>
      </c>
      <c r="DH78" s="8">
        <f t="shared" si="72"/>
        <v>412092.69936253497</v>
      </c>
      <c r="DI78" s="8">
        <f t="shared" si="73"/>
        <v>410826.1328158683</v>
      </c>
      <c r="DJ78" s="8">
        <f t="shared" si="74"/>
        <v>409559.56626920163</v>
      </c>
      <c r="DK78" s="8">
        <f t="shared" si="75"/>
        <v>408292.99972253497</v>
      </c>
      <c r="DL78" s="8">
        <f t="shared" si="76"/>
        <v>407026.4331758683</v>
      </c>
      <c r="DM78" s="8">
        <f t="shared" si="77"/>
        <v>405759.86662920163</v>
      </c>
      <c r="DN78" s="8">
        <f t="shared" si="78"/>
        <v>404493.30008253496</v>
      </c>
      <c r="DO78" s="8">
        <f t="shared" si="79"/>
        <v>403226.73353586829</v>
      </c>
      <c r="DP78" s="8">
        <f t="shared" si="80"/>
        <v>401960.16698920162</v>
      </c>
      <c r="DQ78" s="8">
        <f t="shared" si="81"/>
        <v>400693.60044253495</v>
      </c>
      <c r="DR78" s="8">
        <f t="shared" si="82"/>
        <v>399484.41886091267</v>
      </c>
      <c r="DS78" s="8">
        <f t="shared" si="83"/>
        <v>398275.23727929045</v>
      </c>
      <c r="DT78" s="8">
        <f t="shared" si="84"/>
        <v>397066.05569766817</v>
      </c>
      <c r="DU78" s="8">
        <f t="shared" si="85"/>
        <v>395856.87411604589</v>
      </c>
      <c r="DV78" s="8">
        <f t="shared" si="86"/>
        <v>394647.69253442361</v>
      </c>
      <c r="DW78" s="8">
        <f t="shared" si="87"/>
        <v>393438.51095280133</v>
      </c>
      <c r="DX78" s="8">
        <f t="shared" si="88"/>
        <v>392229.3293711791</v>
      </c>
      <c r="DY78" s="8">
        <f t="shared" si="89"/>
        <v>391020.14778955682</v>
      </c>
      <c r="DZ78" s="8">
        <f t="shared" si="90"/>
        <v>389810.96620793454</v>
      </c>
      <c r="EA78" s="8">
        <f t="shared" si="91"/>
        <v>388601.78462631232</v>
      </c>
      <c r="EB78" s="8">
        <f t="shared" si="92"/>
        <v>387392.60304468998</v>
      </c>
      <c r="EC78" s="8">
        <f t="shared" si="93"/>
        <v>386183.42146306776</v>
      </c>
      <c r="ED78" s="8">
        <f t="shared" si="94"/>
        <v>384974.23988144542</v>
      </c>
      <c r="EE78" s="8">
        <f t="shared" si="95"/>
        <v>383765.0582998232</v>
      </c>
      <c r="EF78" s="8">
        <f t="shared" si="96"/>
        <v>383160.46750901203</v>
      </c>
      <c r="EG78" s="8">
        <f t="shared" si="97"/>
        <v>383160.46750901203</v>
      </c>
      <c r="EH78" s="8">
        <f t="shared" si="98"/>
        <v>383160.46750901203</v>
      </c>
      <c r="EI78" s="8">
        <f t="shared" si="99"/>
        <v>383160.46750901203</v>
      </c>
      <c r="EJ78" s="8">
        <f t="shared" si="100"/>
        <v>383160.46750901203</v>
      </c>
      <c r="EK78" s="8">
        <f t="shared" si="101"/>
        <v>383160.46750901203</v>
      </c>
      <c r="EL78" s="8">
        <f t="shared" si="102"/>
        <v>383160.46750901203</v>
      </c>
      <c r="EM78" s="8">
        <f t="shared" si="103"/>
        <v>383160.46750901203</v>
      </c>
      <c r="EN78" s="8">
        <f t="shared" si="104"/>
        <v>383160.46750901203</v>
      </c>
      <c r="EO78" s="8">
        <f t="shared" si="105"/>
        <v>383160.46750901203</v>
      </c>
      <c r="EP78" s="8">
        <f t="shared" si="106"/>
        <v>383160.46750901203</v>
      </c>
      <c r="EQ78" s="8">
        <f t="shared" si="107"/>
        <v>383160.46750901203</v>
      </c>
      <c r="ER78" s="8">
        <f t="shared" si="108"/>
        <v>383160.46750901203</v>
      </c>
      <c r="ES78" s="8">
        <f t="shared" si="109"/>
        <v>383160.46750901203</v>
      </c>
      <c r="ET78" s="8">
        <f t="shared" si="110"/>
        <v>383160.46750901203</v>
      </c>
      <c r="EU78" s="8">
        <f t="shared" si="111"/>
        <v>383160.46750901203</v>
      </c>
    </row>
    <row r="79" spans="1:151" x14ac:dyDescent="0.25">
      <c r="A79" s="4" t="s">
        <v>33</v>
      </c>
      <c r="B79" s="4" t="s">
        <v>2</v>
      </c>
      <c r="C79" s="4" t="s">
        <v>4</v>
      </c>
      <c r="D79" s="7">
        <v>2011</v>
      </c>
      <c r="E79" s="24">
        <f>IFERROR(VLOOKUP(D79,'LGE Retirements'!$A$4:$C$49,3,FALSE),"N/A")</f>
        <v>43344</v>
      </c>
      <c r="F79" s="5">
        <v>109879.92</v>
      </c>
      <c r="G79" s="5">
        <v>18567.683590672794</v>
      </c>
      <c r="H79" s="5"/>
      <c r="I79" s="6">
        <f>IF(I$3=$I$3,F79,IF(VLOOKUP($D79,'LGE Retirements'!$A$4:$C$49,3,FALSE)='LGE Meters Schedule'!I$3,'LGE Meters Schedule'!G79-'LGE Meters Schedule'!$F79,G79))</f>
        <v>109879.92</v>
      </c>
      <c r="J79" s="6">
        <f>IF(J$3=$I$3,G79,IF(VLOOKUP($D79,'LGE Retirements'!$A$4:$C$49,3,FALSE)='LGE Meters Schedule'!J$3,'LGE Meters Schedule'!I79-'LGE Meters Schedule'!$F79,I79))</f>
        <v>109879.92</v>
      </c>
      <c r="K79" s="6">
        <f>IF(K$3=$I$3,I79,IF(VLOOKUP($D79,'LGE Retirements'!$A$4:$C$49,3,FALSE)='LGE Meters Schedule'!K$3,'LGE Meters Schedule'!J79-'LGE Meters Schedule'!$F79,J79))</f>
        <v>109879.92</v>
      </c>
      <c r="L79" s="6">
        <f>IF(L$3=$I$3,J79,IF(VLOOKUP($D79,'LGE Retirements'!$A$4:$C$49,3,FALSE)='LGE Meters Schedule'!L$3,'LGE Meters Schedule'!K79-'LGE Meters Schedule'!$F79,K79))</f>
        <v>109879.92</v>
      </c>
      <c r="M79" s="6">
        <f>IF(M$3=$I$3,K79,IF(VLOOKUP($D79,'LGE Retirements'!$A$4:$C$49,3,FALSE)='LGE Meters Schedule'!M$3,'LGE Meters Schedule'!L79-'LGE Meters Schedule'!$F79,L79))</f>
        <v>109879.92</v>
      </c>
      <c r="N79" s="6">
        <f>IF(N$3=$I$3,L79,IF(VLOOKUP($D79,'LGE Retirements'!$A$4:$C$49,3,FALSE)='LGE Meters Schedule'!N$3,'LGE Meters Schedule'!M79-'LGE Meters Schedule'!$F79,M79))</f>
        <v>109879.92</v>
      </c>
      <c r="O79" s="6">
        <f>IF(O$3=$I$3,M79,IF(VLOOKUP($D79,'LGE Retirements'!$A$4:$C$49,3,FALSE)='LGE Meters Schedule'!O$3,'LGE Meters Schedule'!N79-'LGE Meters Schedule'!$F79,N79))</f>
        <v>109879.92</v>
      </c>
      <c r="P79" s="6">
        <f>IF(P$3=$I$3,N79,IF(VLOOKUP($D79,'LGE Retirements'!$A$4:$C$49,3,FALSE)='LGE Meters Schedule'!P$3,'LGE Meters Schedule'!O79-'LGE Meters Schedule'!$F79,O79))</f>
        <v>109879.92</v>
      </c>
      <c r="Q79" s="6">
        <f>IF(Q$3=$I$3,O79,IF(VLOOKUP($D79,'LGE Retirements'!$A$4:$C$49,3,FALSE)='LGE Meters Schedule'!Q$3,'LGE Meters Schedule'!P79-'LGE Meters Schedule'!$F79,P79))</f>
        <v>109879.92</v>
      </c>
      <c r="R79" s="6">
        <f>IF(R$3=$I$3,P79,IF(VLOOKUP($D79,'LGE Retirements'!$A$4:$C$49,3,FALSE)='LGE Meters Schedule'!R$3,'LGE Meters Schedule'!Q79-'LGE Meters Schedule'!$F79,Q79))</f>
        <v>109879.92</v>
      </c>
      <c r="S79" s="6">
        <f>IF(S$3=$I$3,Q79,IF(VLOOKUP($D79,'LGE Retirements'!$A$4:$C$49,3,FALSE)='LGE Meters Schedule'!S$3,'LGE Meters Schedule'!R79-'LGE Meters Schedule'!$F79,R79))</f>
        <v>109879.92</v>
      </c>
      <c r="T79" s="6">
        <f>IF(T$3=$I$3,R79,IF(VLOOKUP($D79,'LGE Retirements'!$A$4:$C$49,3,FALSE)='LGE Meters Schedule'!T$3,'LGE Meters Schedule'!S79-'LGE Meters Schedule'!$F79,S79))</f>
        <v>109879.92</v>
      </c>
      <c r="U79" s="6">
        <f>IF(U$3=$I$3,S79,IF(VLOOKUP($D79,'LGE Retirements'!$A$4:$C$49,3,FALSE)='LGE Meters Schedule'!U$3,'LGE Meters Schedule'!T79-'LGE Meters Schedule'!$F79,T79))</f>
        <v>109879.92</v>
      </c>
      <c r="V79" s="6">
        <f>IF(V$3=$I$3,T79,IF(VLOOKUP($D79,'LGE Retirements'!$A$4:$C$49,3,FALSE)='LGE Meters Schedule'!V$3,'LGE Meters Schedule'!U79-'LGE Meters Schedule'!$F79,U79))</f>
        <v>109879.92</v>
      </c>
      <c r="W79" s="6">
        <f>IF(W$3=$I$3,U79,IF(VLOOKUP($D79,'LGE Retirements'!$A$4:$C$49,3,FALSE)='LGE Meters Schedule'!W$3,'LGE Meters Schedule'!V79-'LGE Meters Schedule'!$F79,V79))</f>
        <v>109879.92</v>
      </c>
      <c r="X79" s="6">
        <f>IF(X$3=$I$3,V79,IF(VLOOKUP($D79,'LGE Retirements'!$A$4:$C$49,3,FALSE)='LGE Meters Schedule'!X$3,'LGE Meters Schedule'!W79-'LGE Meters Schedule'!$F79,W79))</f>
        <v>109879.92</v>
      </c>
      <c r="Y79" s="6">
        <f>IF(Y$3=$I$3,W79,IF(VLOOKUP($D79,'LGE Retirements'!$A$4:$C$49,3,FALSE)='LGE Meters Schedule'!Y$3,'LGE Meters Schedule'!X79-'LGE Meters Schedule'!$F79,X79))</f>
        <v>109879.92</v>
      </c>
      <c r="Z79" s="6">
        <f>IF(Z$3=$I$3,X79,IF(VLOOKUP($D79,'LGE Retirements'!$A$4:$C$49,3,FALSE)='LGE Meters Schedule'!Z$3,'LGE Meters Schedule'!Y79-'LGE Meters Schedule'!$F79,Y79))</f>
        <v>109879.92</v>
      </c>
      <c r="AA79" s="6">
        <f>IF(AA$3=$I$3,Y79,IF(VLOOKUP($D79,'LGE Retirements'!$A$4:$C$49,3,FALSE)='LGE Meters Schedule'!AA$3,'LGE Meters Schedule'!Z79-'LGE Meters Schedule'!$F79,Z79))</f>
        <v>109879.92</v>
      </c>
      <c r="AB79" s="6">
        <f>IF(AB$3=$I$3,Z79,IF(VLOOKUP($D79,'LGE Retirements'!$A$4:$C$49,3,FALSE)='LGE Meters Schedule'!AB$3,'LGE Meters Schedule'!AA79-'LGE Meters Schedule'!$F79,AA79))</f>
        <v>109879.92</v>
      </c>
      <c r="AC79" s="6">
        <f>IF(AC$3=$I$3,AA79,IF(VLOOKUP($D79,'LGE Retirements'!$A$4:$C$49,3,FALSE)='LGE Meters Schedule'!AC$3,'LGE Meters Schedule'!AB79-'LGE Meters Schedule'!$F79,AB79))</f>
        <v>109879.92</v>
      </c>
      <c r="AD79" s="6">
        <f>IF(AD$3=$I$3,AB79,IF(VLOOKUP($D79,'LGE Retirements'!$A$4:$C$49,3,FALSE)='LGE Meters Schedule'!AD$3,'LGE Meters Schedule'!AC79-'LGE Meters Schedule'!$F79,AC79))</f>
        <v>109879.92</v>
      </c>
      <c r="AE79" s="6">
        <f>IF(AE$3=$I$3,AC79,IF(VLOOKUP($D79,'LGE Retirements'!$A$4:$C$49,3,FALSE)='LGE Meters Schedule'!AE$3,'LGE Meters Schedule'!AD79-'LGE Meters Schedule'!$F79,AD79))</f>
        <v>109879.92</v>
      </c>
      <c r="AF79" s="6">
        <f>IF(AF$3=$I$3,AD79,IF(VLOOKUP($D79,'LGE Retirements'!$A$4:$C$49,3,FALSE)='LGE Meters Schedule'!AF$3,'LGE Meters Schedule'!AE79-'LGE Meters Schedule'!$F79,AE79))</f>
        <v>109879.92</v>
      </c>
      <c r="AG79" s="6">
        <f>IF(AG$3=$I$3,AE79,IF(VLOOKUP($D79,'LGE Retirements'!$A$4:$C$49,3,FALSE)='LGE Meters Schedule'!AG$3,'LGE Meters Schedule'!AF79-'LGE Meters Schedule'!$F79,AF79))</f>
        <v>109879.92</v>
      </c>
      <c r="AH79" s="6">
        <f>IF(AH$3=$I$3,AF79,IF(VLOOKUP($D79,'LGE Retirements'!$A$4:$C$49,3,FALSE)='LGE Meters Schedule'!AH$3,'LGE Meters Schedule'!AG79-'LGE Meters Schedule'!$F79,AG79))</f>
        <v>0</v>
      </c>
      <c r="AI79" s="6">
        <f>IF(AI$3=$I$3,AG79,IF(VLOOKUP($D79,'LGE Retirements'!$A$4:$C$49,3,FALSE)='LGE Meters Schedule'!AI$3,'LGE Meters Schedule'!AH79-'LGE Meters Schedule'!$F79,AH79))</f>
        <v>0</v>
      </c>
      <c r="AJ79" s="6">
        <f>IF(AJ$3=$I$3,AH79,IF(VLOOKUP($D79,'LGE Retirements'!$A$4:$C$49,3,FALSE)='LGE Meters Schedule'!AJ$3,'LGE Meters Schedule'!AI79-'LGE Meters Schedule'!$F79,AI79))</f>
        <v>0</v>
      </c>
      <c r="AK79" s="6">
        <f>IF(AK$3=$I$3,AI79,IF(VLOOKUP($D79,'LGE Retirements'!$A$4:$C$49,3,FALSE)='LGE Meters Schedule'!AK$3,'LGE Meters Schedule'!AJ79-'LGE Meters Schedule'!$F79,AJ79))</f>
        <v>0</v>
      </c>
      <c r="AL79" s="6"/>
      <c r="AM79" s="21">
        <f>IF(AM$3&lt;'Depr. Rate'!$B$1,('Depr. Rate'!$B$3*'LGE Meters Schedule'!I79)/12,IF(I79=0,H79/2*'Depr. Rate'!$C$3/12,('Depr. Rate'!$C$3*'LGE Meters Schedule'!I79)/12))</f>
        <v>267.37447200000003</v>
      </c>
      <c r="AN79" s="21">
        <f>IF(AN$3&lt;'Depr. Rate'!$B$1,('Depr. Rate'!$B$3*'LGE Meters Schedule'!J79)/12,IF(J79=0,I79/2*'Depr. Rate'!$C$3/12,('Depr. Rate'!$C$3*'LGE Meters Schedule'!J79)/12))</f>
        <v>267.37447200000003</v>
      </c>
      <c r="AO79" s="21">
        <f>IF(AO$3&lt;'Depr. Rate'!$B$1,('Depr. Rate'!$B$3*'LGE Meters Schedule'!K79)/12,IF(K79=0,J79/2*'Depr. Rate'!$C$3/12,('Depr. Rate'!$C$3*'LGE Meters Schedule'!K79)/12))</f>
        <v>267.37447200000003</v>
      </c>
      <c r="AP79" s="21">
        <f>IF(AP$3&lt;'Depr. Rate'!$B$1,('Depr. Rate'!$B$3*'LGE Meters Schedule'!L79)/12,IF(L79=0,K79/2*'Depr. Rate'!$C$3/12,('Depr. Rate'!$C$3*'LGE Meters Schedule'!L79)/12))</f>
        <v>267.37447200000003</v>
      </c>
      <c r="AQ79" s="21">
        <f>IF(AQ$3&lt;'Depr. Rate'!$B$1,('Depr. Rate'!$B$3*'LGE Meters Schedule'!M79)/12,IF(M79=0,L79/2*'Depr. Rate'!$C$3/12,('Depr. Rate'!$C$3*'LGE Meters Schedule'!M79)/12))</f>
        <v>267.37447200000003</v>
      </c>
      <c r="AR79" s="21">
        <f>IF(AR$3&lt;'Depr. Rate'!$B$1,('Depr. Rate'!$B$3*'LGE Meters Schedule'!N79)/12,IF(N79=0,M79/2*'Depr. Rate'!$C$3/12,('Depr. Rate'!$C$3*'LGE Meters Schedule'!N79)/12))</f>
        <v>267.37447200000003</v>
      </c>
      <c r="AS79" s="21">
        <f>IF(AS$3&lt;'Depr. Rate'!$B$1,('Depr. Rate'!$B$3*'LGE Meters Schedule'!O79)/12,IF(O79=0,N79/2*'Depr. Rate'!$C$3/12,('Depr. Rate'!$C$3*'LGE Meters Schedule'!O79)/12))</f>
        <v>267.37447200000003</v>
      </c>
      <c r="AT79" s="21">
        <f>IF(AT$3&lt;'Depr. Rate'!$B$1,('Depr. Rate'!$B$3*'LGE Meters Schedule'!P79)/12,IF(P79=0,O79/2*'Depr. Rate'!$C$3/12,('Depr. Rate'!$C$3*'LGE Meters Schedule'!P79)/12))</f>
        <v>267.37447200000003</v>
      </c>
      <c r="AU79" s="21">
        <f>IF(AU$3&lt;'Depr. Rate'!$B$1,('Depr. Rate'!$B$3*'LGE Meters Schedule'!Q79)/12,IF(Q79=0,P79/2*'Depr. Rate'!$C$3/12,('Depr. Rate'!$C$3*'LGE Meters Schedule'!Q79)/12))</f>
        <v>267.37447200000003</v>
      </c>
      <c r="AV79" s="21">
        <f>IF(AV$3&lt;'Depr. Rate'!$B$1,('Depr. Rate'!$B$3*'LGE Meters Schedule'!R79)/12,IF(R79=0,Q79/2*'Depr. Rate'!$C$3/12,('Depr. Rate'!$C$3*'LGE Meters Schedule'!R79)/12))</f>
        <v>267.37447200000003</v>
      </c>
      <c r="AW79" s="21">
        <f>IF(AW$3&lt;'Depr. Rate'!$B$1,('Depr. Rate'!$B$3*'LGE Meters Schedule'!S79)/12,IF(S79=0,R79/2*'Depr. Rate'!$C$3/12,('Depr. Rate'!$C$3*'LGE Meters Schedule'!S79)/12))</f>
        <v>267.37447200000003</v>
      </c>
      <c r="AX79" s="21">
        <f>IF(AX$3&lt;'Depr. Rate'!$B$1,('Depr. Rate'!$B$3*'LGE Meters Schedule'!T79)/12,IF(T79=0,S79/2*'Depr. Rate'!$C$3/12,('Depr. Rate'!$C$3*'LGE Meters Schedule'!T79)/12))</f>
        <v>255.26040284993076</v>
      </c>
      <c r="AY79" s="21">
        <f>IF(AY$3&lt;'Depr. Rate'!$B$1,('Depr. Rate'!$B$3*'LGE Meters Schedule'!U79)/12,IF(U79=0,T79/2*'Depr. Rate'!$C$3/12,('Depr. Rate'!$C$3*'LGE Meters Schedule'!U79)/12))</f>
        <v>255.26040284993076</v>
      </c>
      <c r="AZ79" s="21">
        <f>IF(AZ$3&lt;'Depr. Rate'!$B$1,('Depr. Rate'!$B$3*'LGE Meters Schedule'!V79)/12,IF(V79=0,U79/2*'Depr. Rate'!$C$3/12,('Depr. Rate'!$C$3*'LGE Meters Schedule'!V79)/12))</f>
        <v>255.26040284993076</v>
      </c>
      <c r="BA79" s="21">
        <f>IF(BA$3&lt;'Depr. Rate'!$B$1,('Depr. Rate'!$B$3*'LGE Meters Schedule'!W79)/12,IF(W79=0,V79/2*'Depr. Rate'!$C$3/12,('Depr. Rate'!$C$3*'LGE Meters Schedule'!W79)/12))</f>
        <v>255.26040284993076</v>
      </c>
      <c r="BB79" s="21">
        <f>IF(BB$3&lt;'Depr. Rate'!$B$1,('Depr. Rate'!$B$3*'LGE Meters Schedule'!X79)/12,IF(X79=0,W79/2*'Depr. Rate'!$C$3/12,('Depr. Rate'!$C$3*'LGE Meters Schedule'!X79)/12))</f>
        <v>255.26040284993076</v>
      </c>
      <c r="BC79" s="21">
        <f>IF(BC$3&lt;'Depr. Rate'!$B$1,('Depr. Rate'!$B$3*'LGE Meters Schedule'!Y79)/12,IF(Y79=0,X79/2*'Depr. Rate'!$C$3/12,('Depr. Rate'!$C$3*'LGE Meters Schedule'!Y79)/12))</f>
        <v>255.26040284993076</v>
      </c>
      <c r="BD79" s="21">
        <f>IF(BD$3&lt;'Depr. Rate'!$B$1,('Depr. Rate'!$B$3*'LGE Meters Schedule'!Z79)/12,IF(Z79=0,Y79/2*'Depr. Rate'!$C$3/12,('Depr. Rate'!$C$3*'LGE Meters Schedule'!Z79)/12))</f>
        <v>255.26040284993076</v>
      </c>
      <c r="BE79" s="21">
        <f>IF(BE$3&lt;'Depr. Rate'!$B$1,('Depr. Rate'!$B$3*'LGE Meters Schedule'!AA79)/12,IF(AA79=0,Z79/2*'Depr. Rate'!$C$3/12,('Depr. Rate'!$C$3*'LGE Meters Schedule'!AA79)/12))</f>
        <v>255.26040284993076</v>
      </c>
      <c r="BF79" s="21">
        <f>IF(BF$3&lt;'Depr. Rate'!$B$1,('Depr. Rate'!$B$3*'LGE Meters Schedule'!AB79)/12,IF(AB79=0,AA79/2*'Depr. Rate'!$C$3/12,('Depr. Rate'!$C$3*'LGE Meters Schedule'!AB79)/12))</f>
        <v>255.26040284993076</v>
      </c>
      <c r="BG79" s="21">
        <f>IF(BG$3&lt;'Depr. Rate'!$B$1,('Depr. Rate'!$B$3*'LGE Meters Schedule'!AC79)/12,IF(AC79=0,AB79/2*'Depr. Rate'!$C$3/12,('Depr. Rate'!$C$3*'LGE Meters Schedule'!AC79)/12))</f>
        <v>255.26040284993076</v>
      </c>
      <c r="BH79" s="21">
        <f>IF(BH$3&lt;'Depr. Rate'!$B$1,('Depr. Rate'!$B$3*'LGE Meters Schedule'!AD79)/12,IF(AD79=0,AC79/2*'Depr. Rate'!$C$3/12,('Depr. Rate'!$C$3*'LGE Meters Schedule'!AD79)/12))</f>
        <v>255.26040284993076</v>
      </c>
      <c r="BI79" s="21">
        <f>IF(BI$3&lt;'Depr. Rate'!$B$1,('Depr. Rate'!$B$3*'LGE Meters Schedule'!AE79)/12,IF(AE79=0,AD79/2*'Depr. Rate'!$C$3/12,('Depr. Rate'!$C$3*'LGE Meters Schedule'!AE79)/12))</f>
        <v>255.26040284993076</v>
      </c>
      <c r="BJ79" s="21">
        <f>IF(BJ$3&lt;'Depr. Rate'!$B$1,('Depr. Rate'!$B$3*'LGE Meters Schedule'!AF79)/12,IF(AF79=0,AE79/2*'Depr. Rate'!$C$3/12,('Depr. Rate'!$C$3*'LGE Meters Schedule'!AF79)/12))</f>
        <v>255.26040284993076</v>
      </c>
      <c r="BK79" s="21">
        <f>IF(BK$3&lt;'Depr. Rate'!$B$1,('Depr. Rate'!$B$3*'LGE Meters Schedule'!AG79)/12,IF(AG79=0,AF79/2*'Depr. Rate'!$C$3/12,('Depr. Rate'!$C$3*'LGE Meters Schedule'!AG79)/12))</f>
        <v>255.26040284993076</v>
      </c>
      <c r="BL79" s="21">
        <f>IF(BL$3&lt;'Depr. Rate'!$B$1,('Depr. Rate'!$B$3*'LGE Meters Schedule'!AH79)/12,IF(AH79=0,AG79/2*'Depr. Rate'!$C$3/12,('Depr. Rate'!$C$3*'LGE Meters Schedule'!AH79)/12))</f>
        <v>127.63020142496538</v>
      </c>
      <c r="BM79" s="21">
        <f>IF(BM$3&lt;'Depr. Rate'!$B$1,('Depr. Rate'!$B$3*'LGE Meters Schedule'!AI79)/12,IF(AI79=0,AH79/2*'Depr. Rate'!$C$3/12,('Depr. Rate'!$C$3*'LGE Meters Schedule'!AI79)/12))</f>
        <v>0</v>
      </c>
      <c r="BN79" s="21">
        <f>IF(BN$3&lt;'Depr. Rate'!$B$1,('Depr. Rate'!$B$3*'LGE Meters Schedule'!AJ79)/12,IF(AJ79=0,AI79/2*'Depr. Rate'!$C$3/12,('Depr. Rate'!$C$3*'LGE Meters Schedule'!AJ79)/12))</f>
        <v>0</v>
      </c>
      <c r="BO79" s="21">
        <f>IF(BO$3&lt;'Depr. Rate'!$B$1,('Depr. Rate'!$B$3*'LGE Meters Schedule'!AK79)/12,IF(AK79=0,AJ79/2*'Depr. Rate'!$C$3/12,('Depr. Rate'!$C$3*'LGE Meters Schedule'!AK79)/12))</f>
        <v>0</v>
      </c>
      <c r="BQ79" s="6">
        <f>IF(BQ$3=$BQ$3,$G79+AM79,IF(VLOOKUP($D79,'LGE Retirements'!$A$4:$C$49,3,FALSE)='LGE Meters Schedule'!BQ$3,'LGE Meters Schedule'!BP79+AM79-$F79,SUM(BP79,AM79)))</f>
        <v>18835.058062672793</v>
      </c>
      <c r="BR79" s="6">
        <f>IF(BR$3=$BQ$3,$G79+AN79,IF(VLOOKUP($D79,'LGE Retirements'!$A$4:$C$49,3,FALSE)='LGE Meters Schedule'!BR$3,'LGE Meters Schedule'!BQ79+AN79-$F79,SUM(BQ79,AN79)))</f>
        <v>19102.432534672793</v>
      </c>
      <c r="BS79" s="6">
        <f>IF(BS$3=$BQ$3,$G79+AO79,IF(VLOOKUP($D79,'LGE Retirements'!$A$4:$C$49,3,FALSE)='LGE Meters Schedule'!BS$3,'LGE Meters Schedule'!BR79+AO79-$F79,SUM(BR79,AO79)))</f>
        <v>19369.807006672792</v>
      </c>
      <c r="BT79" s="6">
        <f>IF(BT$3=$BQ$3,$G79+AP79,IF(VLOOKUP($D79,'LGE Retirements'!$A$4:$C$49,3,FALSE)='LGE Meters Schedule'!BT$3,'LGE Meters Schedule'!BS79+AP79-$F79,SUM(BS79,AP79)))</f>
        <v>19637.181478672792</v>
      </c>
      <c r="BU79" s="6">
        <f>IF(BU$3=$BQ$3,$G79+AQ79,IF(VLOOKUP($D79,'LGE Retirements'!$A$4:$C$49,3,FALSE)='LGE Meters Schedule'!BU$3,'LGE Meters Schedule'!BT79+AQ79-$F79,SUM(BT79,AQ79)))</f>
        <v>19904.555950672791</v>
      </c>
      <c r="BV79" s="6">
        <f>IF(BV$3=$BQ$3,$G79+AR79,IF(VLOOKUP($D79,'LGE Retirements'!$A$4:$C$49,3,FALSE)='LGE Meters Schedule'!BV$3,'LGE Meters Schedule'!BU79+AR79-$F79,SUM(BU79,AR79)))</f>
        <v>20171.930422672791</v>
      </c>
      <c r="BW79" s="6">
        <f>IF(BW$3=$BQ$3,$G79+AS79,IF(VLOOKUP($D79,'LGE Retirements'!$A$4:$C$49,3,FALSE)='LGE Meters Schedule'!BW$3,'LGE Meters Schedule'!BV79+AS79-$F79,SUM(BV79,AS79)))</f>
        <v>20439.30489467279</v>
      </c>
      <c r="BX79" s="6">
        <f>IF(BX$3=$BQ$3,$G79+AT79,IF(VLOOKUP($D79,'LGE Retirements'!$A$4:$C$49,3,FALSE)='LGE Meters Schedule'!BX$3,'LGE Meters Schedule'!BW79+AT79-$F79,SUM(BW79,AT79)))</f>
        <v>20706.67936667279</v>
      </c>
      <c r="BY79" s="6">
        <f>IF(BY$3=$BQ$3,$G79+AU79,IF(VLOOKUP($D79,'LGE Retirements'!$A$4:$C$49,3,FALSE)='LGE Meters Schedule'!BY$3,'LGE Meters Schedule'!BX79+AU79-$F79,SUM(BX79,AU79)))</f>
        <v>20974.053838672789</v>
      </c>
      <c r="BZ79" s="6">
        <f>IF(BZ$3=$BQ$3,$G79+AV79,IF(VLOOKUP($D79,'LGE Retirements'!$A$4:$C$49,3,FALSE)='LGE Meters Schedule'!BZ$3,'LGE Meters Schedule'!BY79+AV79-$F79,SUM(BY79,AV79)))</f>
        <v>21241.428310672789</v>
      </c>
      <c r="CA79" s="6">
        <f>IF(CA$3=$BQ$3,$G79+AW79,IF(VLOOKUP($D79,'LGE Retirements'!$A$4:$C$49,3,FALSE)='LGE Meters Schedule'!CA$3,'LGE Meters Schedule'!BZ79+AW79-$F79,SUM(BZ79,AW79)))</f>
        <v>21508.802782672788</v>
      </c>
      <c r="CB79" s="6">
        <f>IF(CB$3=$BQ$3,$G79+AX79,IF(VLOOKUP($D79,'LGE Retirements'!$A$4:$C$49,3,FALSE)='LGE Meters Schedule'!CB$3,'LGE Meters Schedule'!CA79+AX79-$F79,SUM(CA79,AX79)))</f>
        <v>21764.063185522718</v>
      </c>
      <c r="CC79" s="6">
        <f>IF(CC$3=$BQ$3,$G79+AY79,IF(VLOOKUP($D79,'LGE Retirements'!$A$4:$C$49,3,FALSE)='LGE Meters Schedule'!CC$3,'LGE Meters Schedule'!CB79+AY79-$F79,SUM(CB79,AY79)))</f>
        <v>22019.323588372648</v>
      </c>
      <c r="CD79" s="6">
        <f>IF(CD$3=$BQ$3,$G79+AZ79,IF(VLOOKUP($D79,'LGE Retirements'!$A$4:$C$49,3,FALSE)='LGE Meters Schedule'!CD$3,'LGE Meters Schedule'!CC79+AZ79-$F79,SUM(CC79,AZ79)))</f>
        <v>22274.583991222578</v>
      </c>
      <c r="CE79" s="6">
        <f>IF(CE$3=$BQ$3,$G79+BA79,IF(VLOOKUP($D79,'LGE Retirements'!$A$4:$C$49,3,FALSE)='LGE Meters Schedule'!CE$3,'LGE Meters Schedule'!CD79+BA79-$F79,SUM(CD79,BA79)))</f>
        <v>22529.844394072508</v>
      </c>
      <c r="CF79" s="6">
        <f>IF(CF$3=$BQ$3,$G79+BB79,IF(VLOOKUP($D79,'LGE Retirements'!$A$4:$C$49,3,FALSE)='LGE Meters Schedule'!CF$3,'LGE Meters Schedule'!CE79+BB79-$F79,SUM(CE79,BB79)))</f>
        <v>22785.104796922438</v>
      </c>
      <c r="CG79" s="6">
        <f>IF(CG$3=$BQ$3,$G79+BC79,IF(VLOOKUP($D79,'LGE Retirements'!$A$4:$C$49,3,FALSE)='LGE Meters Schedule'!CG$3,'LGE Meters Schedule'!CF79+BC79-$F79,SUM(CF79,BC79)))</f>
        <v>23040.365199772368</v>
      </c>
      <c r="CH79" s="6">
        <f>IF(CH$3=$BQ$3,$G79+BD79,IF(VLOOKUP($D79,'LGE Retirements'!$A$4:$C$49,3,FALSE)='LGE Meters Schedule'!CH$3,'LGE Meters Schedule'!CG79+BD79-$F79,SUM(CG79,BD79)))</f>
        <v>23295.625602622298</v>
      </c>
      <c r="CI79" s="6">
        <f>IF(CI$3=$BQ$3,$G79+BE79,IF(VLOOKUP($D79,'LGE Retirements'!$A$4:$C$49,3,FALSE)='LGE Meters Schedule'!CI$3,'LGE Meters Schedule'!CH79+BE79-$F79,SUM(CH79,BE79)))</f>
        <v>23550.886005472228</v>
      </c>
      <c r="CJ79" s="6">
        <f>IF(CJ$3=$BQ$3,$G79+BF79,IF(VLOOKUP($D79,'LGE Retirements'!$A$4:$C$49,3,FALSE)='LGE Meters Schedule'!CJ$3,'LGE Meters Schedule'!CI79+BF79-$F79,SUM(CI79,BF79)))</f>
        <v>23806.146408322158</v>
      </c>
      <c r="CK79" s="6">
        <f>IF(CK$3=$BQ$3,$G79+BG79,IF(VLOOKUP($D79,'LGE Retirements'!$A$4:$C$49,3,FALSE)='LGE Meters Schedule'!CK$3,'LGE Meters Schedule'!CJ79+BG79-$F79,SUM(CJ79,BG79)))</f>
        <v>24061.406811172088</v>
      </c>
      <c r="CL79" s="6">
        <f>IF(CL$3=$BQ$3,$G79+BH79,IF(VLOOKUP($D79,'LGE Retirements'!$A$4:$C$49,3,FALSE)='LGE Meters Schedule'!CL$3,'LGE Meters Schedule'!CK79+BH79-$F79,SUM(CK79,BH79)))</f>
        <v>24316.667214022018</v>
      </c>
      <c r="CM79" s="6">
        <f>IF(CM$3=$BQ$3,$G79+BI79,IF(VLOOKUP($D79,'LGE Retirements'!$A$4:$C$49,3,FALSE)='LGE Meters Schedule'!CM$3,'LGE Meters Schedule'!CL79+BI79-$F79,SUM(CL79,BI79)))</f>
        <v>24571.927616871948</v>
      </c>
      <c r="CN79" s="6">
        <f>IF(CN$3=$BQ$3,$G79+BJ79,IF(VLOOKUP($D79,'LGE Retirements'!$A$4:$C$49,3,FALSE)='LGE Meters Schedule'!CN$3,'LGE Meters Schedule'!CM79+BJ79-$F79,SUM(CM79,BJ79)))</f>
        <v>24827.188019721878</v>
      </c>
      <c r="CO79" s="6">
        <f>IF(CO$3=$BQ$3,$G79+BK79,IF(VLOOKUP($D79,'LGE Retirements'!$A$4:$C$49,3,FALSE)='LGE Meters Schedule'!CO$3,'LGE Meters Schedule'!CN79+BK79-$F79,SUM(CN79,BK79)))</f>
        <v>25082.448422571808</v>
      </c>
      <c r="CP79" s="6">
        <f>IF(CP$3=$BQ$3,$G79+BL79,IF(VLOOKUP($D79,'LGE Retirements'!$A$4:$C$49,3,FALSE)='LGE Meters Schedule'!CP$3,'LGE Meters Schedule'!CO79+BL79-$F79,SUM(CO79,BL79)))</f>
        <v>-84669.841376003227</v>
      </c>
      <c r="CQ79" s="6">
        <f>IF(CQ$3=$BQ$3,$G79+BM79,IF(VLOOKUP($D79,'LGE Retirements'!$A$4:$C$49,3,FALSE)='LGE Meters Schedule'!CQ$3,'LGE Meters Schedule'!CP79+BM79-$F79,SUM(CP79,BM79)))</f>
        <v>-84669.841376003227</v>
      </c>
      <c r="CR79" s="6">
        <f>IF(CR$3=$BQ$3,$G79+BN79,IF(VLOOKUP($D79,'LGE Retirements'!$A$4:$C$49,3,FALSE)='LGE Meters Schedule'!CR$3,'LGE Meters Schedule'!CQ79+BN79-$F79,SUM(CQ79,BN79)))</f>
        <v>-84669.841376003227</v>
      </c>
      <c r="CS79" s="6">
        <f>IF(CS$3=$BQ$3,$G79+BO79,IF(VLOOKUP($D79,'LGE Retirements'!$A$4:$C$49,3,FALSE)='LGE Meters Schedule'!CS$3,'LGE Meters Schedule'!CR79+BO79-$F79,SUM(CR79,BO79)))</f>
        <v>-84669.841376003227</v>
      </c>
      <c r="CT79" s="6">
        <f>IF(CT$3=$BQ$3,$G79,IF(VLOOKUP($D79,'LGE Retirements'!$A$4:$C$49,3,FALSE)='LGE Meters Schedule'!CT$3,'LGE Meters Schedule'!CS79-$F79,SUM(CS79)))</f>
        <v>-84669.841376003227</v>
      </c>
      <c r="CU79" s="6">
        <f>IF(CU$3=$BQ$3,$G79,IF(VLOOKUP($D79,'LGE Retirements'!$A$4:$C$49,3,FALSE)='LGE Meters Schedule'!CU$3,'LGE Meters Schedule'!CT79-$F79,SUM(CT79)))</f>
        <v>-84669.841376003227</v>
      </c>
      <c r="CV79" s="6">
        <f>IF(CV$3=$BQ$3,$G79,IF(VLOOKUP($D79,'LGE Retirements'!$A$4:$C$49,3,FALSE)='LGE Meters Schedule'!CV$3,'LGE Meters Schedule'!CU79-$F79,SUM(CU79)))</f>
        <v>-84669.841376003227</v>
      </c>
      <c r="CW79" s="6">
        <f>IF(CW$3=$BQ$3,$G79,IF(VLOOKUP($D79,'LGE Retirements'!$A$4:$C$49,3,FALSE)='LGE Meters Schedule'!CW$3,'LGE Meters Schedule'!CV79-$F79,SUM(CV79)))</f>
        <v>-84669.841376003227</v>
      </c>
      <c r="CX79" s="6">
        <f>IF(CX$3=$BQ$3,$G79,IF(VLOOKUP($D79,'LGE Retirements'!$A$4:$C$49,3,FALSE)='LGE Meters Schedule'!CX$3,'LGE Meters Schedule'!CW79-$F79,SUM(CW79)))</f>
        <v>-84669.841376003227</v>
      </c>
      <c r="CY79" s="6">
        <f>IF(CY$3=$BQ$3,$G79,IF(VLOOKUP($D79,'LGE Retirements'!$A$4:$C$49,3,FALSE)='LGE Meters Schedule'!CY$3,'LGE Meters Schedule'!CX79-$F79,SUM(CX79)))</f>
        <v>-84669.841376003227</v>
      </c>
      <c r="CZ79" s="6">
        <f>IF(CZ$3=$BQ$3,$G79,IF(VLOOKUP($D79,'LGE Retirements'!$A$4:$C$49,3,FALSE)='LGE Meters Schedule'!CZ$3,'LGE Meters Schedule'!CY79-$F79,SUM(CY79)))</f>
        <v>-84669.841376003227</v>
      </c>
      <c r="DA79" s="6">
        <f>IF(DA$3=$BQ$3,$G79,IF(VLOOKUP($D79,'LGE Retirements'!$A$4:$C$49,3,FALSE)='LGE Meters Schedule'!DA$3,'LGE Meters Schedule'!CZ79-$F79,SUM(CZ79)))</f>
        <v>-84669.841376003227</v>
      </c>
      <c r="DB79" s="6">
        <f>IF(DB$3=$BQ$3,$G79,IF(VLOOKUP($D79,'LGE Retirements'!$A$4:$C$49,3,FALSE)='LGE Meters Schedule'!DB$3,'LGE Meters Schedule'!DA79-$F79,SUM(DA79)))</f>
        <v>-84669.841376003227</v>
      </c>
      <c r="DC79" s="6">
        <f>IF(DC$3=$BQ$3,$G79,IF(VLOOKUP($D79,'LGE Retirements'!$A$4:$C$49,3,FALSE)='LGE Meters Schedule'!DC$3,'LGE Meters Schedule'!DB79-$F79,SUM(DB79)))</f>
        <v>-84669.841376003227</v>
      </c>
      <c r="DD79" s="6">
        <f>IF(DD$3=$BQ$3,$G79,IF(VLOOKUP($D79,'LGE Retirements'!$A$4:$C$49,3,FALSE)='LGE Meters Schedule'!DD$3,'LGE Meters Schedule'!DC79-$F79,SUM(DC79)))</f>
        <v>-84669.841376003227</v>
      </c>
      <c r="DE79" s="6">
        <f>IF(DE$3=$BQ$3,$G79,IF(VLOOKUP($D79,'LGE Retirements'!$A$4:$C$49,3,FALSE)='LGE Meters Schedule'!DE$3,'LGE Meters Schedule'!DD79-$F79,SUM(DD79)))</f>
        <v>-84669.841376003227</v>
      </c>
      <c r="DG79" s="8">
        <f t="shared" si="71"/>
        <v>91044.861937327209</v>
      </c>
      <c r="DH79" s="8">
        <f t="shared" si="72"/>
        <v>90777.487465327198</v>
      </c>
      <c r="DI79" s="8">
        <f t="shared" si="73"/>
        <v>90510.112993327202</v>
      </c>
      <c r="DJ79" s="8">
        <f t="shared" si="74"/>
        <v>90242.738521327206</v>
      </c>
      <c r="DK79" s="8">
        <f t="shared" si="75"/>
        <v>89975.364049327211</v>
      </c>
      <c r="DL79" s="8">
        <f t="shared" si="76"/>
        <v>89707.989577327215</v>
      </c>
      <c r="DM79" s="8">
        <f t="shared" si="77"/>
        <v>89440.615105327204</v>
      </c>
      <c r="DN79" s="8">
        <f t="shared" si="78"/>
        <v>89173.240633327208</v>
      </c>
      <c r="DO79" s="8">
        <f t="shared" si="79"/>
        <v>88905.866161327212</v>
      </c>
      <c r="DP79" s="8">
        <f t="shared" si="80"/>
        <v>88638.491689327202</v>
      </c>
      <c r="DQ79" s="8">
        <f t="shared" si="81"/>
        <v>88371.117217327206</v>
      </c>
      <c r="DR79" s="8">
        <f t="shared" si="82"/>
        <v>88115.856814477273</v>
      </c>
      <c r="DS79" s="8">
        <f t="shared" si="83"/>
        <v>87860.596411627354</v>
      </c>
      <c r="DT79" s="8">
        <f t="shared" si="84"/>
        <v>87605.33600877742</v>
      </c>
      <c r="DU79" s="8">
        <f t="shared" si="85"/>
        <v>87350.075605927486</v>
      </c>
      <c r="DV79" s="8">
        <f t="shared" si="86"/>
        <v>87094.815203077567</v>
      </c>
      <c r="DW79" s="8">
        <f t="shared" si="87"/>
        <v>86839.554800227634</v>
      </c>
      <c r="DX79" s="8">
        <f t="shared" si="88"/>
        <v>86584.2943973777</v>
      </c>
      <c r="DY79" s="8">
        <f t="shared" si="89"/>
        <v>86329.033994527766</v>
      </c>
      <c r="DZ79" s="8">
        <f t="shared" si="90"/>
        <v>86073.773591677833</v>
      </c>
      <c r="EA79" s="8">
        <f t="shared" si="91"/>
        <v>85818.513188827914</v>
      </c>
      <c r="EB79" s="8">
        <f t="shared" si="92"/>
        <v>85563.25278597798</v>
      </c>
      <c r="EC79" s="8">
        <f t="shared" si="93"/>
        <v>85307.992383128047</v>
      </c>
      <c r="ED79" s="8">
        <f t="shared" si="94"/>
        <v>85052.731980278128</v>
      </c>
      <c r="EE79" s="8">
        <f t="shared" si="95"/>
        <v>84797.471577428194</v>
      </c>
      <c r="EF79" s="8">
        <f t="shared" si="96"/>
        <v>84669.841376003227</v>
      </c>
      <c r="EG79" s="8">
        <f t="shared" si="97"/>
        <v>84669.841376003227</v>
      </c>
      <c r="EH79" s="8">
        <f t="shared" si="98"/>
        <v>84669.841376003227</v>
      </c>
      <c r="EI79" s="8">
        <f t="shared" si="99"/>
        <v>84669.841376003227</v>
      </c>
      <c r="EJ79" s="8">
        <f t="shared" si="100"/>
        <v>84669.841376003227</v>
      </c>
      <c r="EK79" s="8">
        <f t="shared" si="101"/>
        <v>84669.841376003227</v>
      </c>
      <c r="EL79" s="8">
        <f t="shared" si="102"/>
        <v>84669.841376003227</v>
      </c>
      <c r="EM79" s="8">
        <f t="shared" si="103"/>
        <v>84669.841376003227</v>
      </c>
      <c r="EN79" s="8">
        <f t="shared" si="104"/>
        <v>84669.841376003227</v>
      </c>
      <c r="EO79" s="8">
        <f t="shared" si="105"/>
        <v>84669.841376003227</v>
      </c>
      <c r="EP79" s="8">
        <f t="shared" si="106"/>
        <v>84669.841376003227</v>
      </c>
      <c r="EQ79" s="8">
        <f t="shared" si="107"/>
        <v>84669.841376003227</v>
      </c>
      <c r="ER79" s="8">
        <f t="shared" si="108"/>
        <v>84669.841376003227</v>
      </c>
      <c r="ES79" s="8">
        <f t="shared" si="109"/>
        <v>84669.841376003227</v>
      </c>
      <c r="ET79" s="8">
        <f t="shared" si="110"/>
        <v>84669.841376003227</v>
      </c>
      <c r="EU79" s="8">
        <f t="shared" si="111"/>
        <v>84669.841376003227</v>
      </c>
    </row>
    <row r="80" spans="1:151" x14ac:dyDescent="0.25">
      <c r="A80" s="4" t="s">
        <v>33</v>
      </c>
      <c r="B80" s="4" t="s">
        <v>2</v>
      </c>
      <c r="C80" s="4" t="s">
        <v>5</v>
      </c>
      <c r="D80" s="7">
        <v>2011</v>
      </c>
      <c r="E80" s="24">
        <f>IFERROR(VLOOKUP(D80,'LGE Retirements'!$A$4:$C$49,3,FALSE),"N/A")</f>
        <v>43344</v>
      </c>
      <c r="F80" s="5">
        <v>234291.73</v>
      </c>
      <c r="G80" s="5">
        <v>39590.989059250685</v>
      </c>
      <c r="H80" s="5"/>
      <c r="I80" s="6">
        <f>IF(I$3=$I$3,F80,IF(VLOOKUP($D80,'LGE Retirements'!$A$4:$C$49,3,FALSE)='LGE Meters Schedule'!I$3,'LGE Meters Schedule'!G80-'LGE Meters Schedule'!$F80,G80))</f>
        <v>234291.73</v>
      </c>
      <c r="J80" s="6">
        <f>IF(J$3=$I$3,G80,IF(VLOOKUP($D80,'LGE Retirements'!$A$4:$C$49,3,FALSE)='LGE Meters Schedule'!J$3,'LGE Meters Schedule'!I80-'LGE Meters Schedule'!$F80,I80))</f>
        <v>234291.73</v>
      </c>
      <c r="K80" s="6">
        <f>IF(K$3=$I$3,I80,IF(VLOOKUP($D80,'LGE Retirements'!$A$4:$C$49,3,FALSE)='LGE Meters Schedule'!K$3,'LGE Meters Schedule'!J80-'LGE Meters Schedule'!$F80,J80))</f>
        <v>234291.73</v>
      </c>
      <c r="L80" s="6">
        <f>IF(L$3=$I$3,J80,IF(VLOOKUP($D80,'LGE Retirements'!$A$4:$C$49,3,FALSE)='LGE Meters Schedule'!L$3,'LGE Meters Schedule'!K80-'LGE Meters Schedule'!$F80,K80))</f>
        <v>234291.73</v>
      </c>
      <c r="M80" s="6">
        <f>IF(M$3=$I$3,K80,IF(VLOOKUP($D80,'LGE Retirements'!$A$4:$C$49,3,FALSE)='LGE Meters Schedule'!M$3,'LGE Meters Schedule'!L80-'LGE Meters Schedule'!$F80,L80))</f>
        <v>234291.73</v>
      </c>
      <c r="N80" s="6">
        <f>IF(N$3=$I$3,L80,IF(VLOOKUP($D80,'LGE Retirements'!$A$4:$C$49,3,FALSE)='LGE Meters Schedule'!N$3,'LGE Meters Schedule'!M80-'LGE Meters Schedule'!$F80,M80))</f>
        <v>234291.73</v>
      </c>
      <c r="O80" s="6">
        <f>IF(O$3=$I$3,M80,IF(VLOOKUP($D80,'LGE Retirements'!$A$4:$C$49,3,FALSE)='LGE Meters Schedule'!O$3,'LGE Meters Schedule'!N80-'LGE Meters Schedule'!$F80,N80))</f>
        <v>234291.73</v>
      </c>
      <c r="P80" s="6">
        <f>IF(P$3=$I$3,N80,IF(VLOOKUP($D80,'LGE Retirements'!$A$4:$C$49,3,FALSE)='LGE Meters Schedule'!P$3,'LGE Meters Schedule'!O80-'LGE Meters Schedule'!$F80,O80))</f>
        <v>234291.73</v>
      </c>
      <c r="Q80" s="6">
        <f>IF(Q$3=$I$3,O80,IF(VLOOKUP($D80,'LGE Retirements'!$A$4:$C$49,3,FALSE)='LGE Meters Schedule'!Q$3,'LGE Meters Schedule'!P80-'LGE Meters Schedule'!$F80,P80))</f>
        <v>234291.73</v>
      </c>
      <c r="R80" s="6">
        <f>IF(R$3=$I$3,P80,IF(VLOOKUP($D80,'LGE Retirements'!$A$4:$C$49,3,FALSE)='LGE Meters Schedule'!R$3,'LGE Meters Schedule'!Q80-'LGE Meters Schedule'!$F80,Q80))</f>
        <v>234291.73</v>
      </c>
      <c r="S80" s="6">
        <f>IF(S$3=$I$3,Q80,IF(VLOOKUP($D80,'LGE Retirements'!$A$4:$C$49,3,FALSE)='LGE Meters Schedule'!S$3,'LGE Meters Schedule'!R80-'LGE Meters Schedule'!$F80,R80))</f>
        <v>234291.73</v>
      </c>
      <c r="T80" s="6">
        <f>IF(T$3=$I$3,R80,IF(VLOOKUP($D80,'LGE Retirements'!$A$4:$C$49,3,FALSE)='LGE Meters Schedule'!T$3,'LGE Meters Schedule'!S80-'LGE Meters Schedule'!$F80,S80))</f>
        <v>234291.73</v>
      </c>
      <c r="U80" s="6">
        <f>IF(U$3=$I$3,S80,IF(VLOOKUP($D80,'LGE Retirements'!$A$4:$C$49,3,FALSE)='LGE Meters Schedule'!U$3,'LGE Meters Schedule'!T80-'LGE Meters Schedule'!$F80,T80))</f>
        <v>234291.73</v>
      </c>
      <c r="V80" s="6">
        <f>IF(V$3=$I$3,T80,IF(VLOOKUP($D80,'LGE Retirements'!$A$4:$C$49,3,FALSE)='LGE Meters Schedule'!V$3,'LGE Meters Schedule'!U80-'LGE Meters Schedule'!$F80,U80))</f>
        <v>234291.73</v>
      </c>
      <c r="W80" s="6">
        <f>IF(W$3=$I$3,U80,IF(VLOOKUP($D80,'LGE Retirements'!$A$4:$C$49,3,FALSE)='LGE Meters Schedule'!W$3,'LGE Meters Schedule'!V80-'LGE Meters Schedule'!$F80,V80))</f>
        <v>234291.73</v>
      </c>
      <c r="X80" s="6">
        <f>IF(X$3=$I$3,V80,IF(VLOOKUP($D80,'LGE Retirements'!$A$4:$C$49,3,FALSE)='LGE Meters Schedule'!X$3,'LGE Meters Schedule'!W80-'LGE Meters Schedule'!$F80,W80))</f>
        <v>234291.73</v>
      </c>
      <c r="Y80" s="6">
        <f>IF(Y$3=$I$3,W80,IF(VLOOKUP($D80,'LGE Retirements'!$A$4:$C$49,3,FALSE)='LGE Meters Schedule'!Y$3,'LGE Meters Schedule'!X80-'LGE Meters Schedule'!$F80,X80))</f>
        <v>234291.73</v>
      </c>
      <c r="Z80" s="6">
        <f>IF(Z$3=$I$3,X80,IF(VLOOKUP($D80,'LGE Retirements'!$A$4:$C$49,3,FALSE)='LGE Meters Schedule'!Z$3,'LGE Meters Schedule'!Y80-'LGE Meters Schedule'!$F80,Y80))</f>
        <v>234291.73</v>
      </c>
      <c r="AA80" s="6">
        <f>IF(AA$3=$I$3,Y80,IF(VLOOKUP($D80,'LGE Retirements'!$A$4:$C$49,3,FALSE)='LGE Meters Schedule'!AA$3,'LGE Meters Schedule'!Z80-'LGE Meters Schedule'!$F80,Z80))</f>
        <v>234291.73</v>
      </c>
      <c r="AB80" s="6">
        <f>IF(AB$3=$I$3,Z80,IF(VLOOKUP($D80,'LGE Retirements'!$A$4:$C$49,3,FALSE)='LGE Meters Schedule'!AB$3,'LGE Meters Schedule'!AA80-'LGE Meters Schedule'!$F80,AA80))</f>
        <v>234291.73</v>
      </c>
      <c r="AC80" s="6">
        <f>IF(AC$3=$I$3,AA80,IF(VLOOKUP($D80,'LGE Retirements'!$A$4:$C$49,3,FALSE)='LGE Meters Schedule'!AC$3,'LGE Meters Schedule'!AB80-'LGE Meters Schedule'!$F80,AB80))</f>
        <v>234291.73</v>
      </c>
      <c r="AD80" s="6">
        <f>IF(AD$3=$I$3,AB80,IF(VLOOKUP($D80,'LGE Retirements'!$A$4:$C$49,3,FALSE)='LGE Meters Schedule'!AD$3,'LGE Meters Schedule'!AC80-'LGE Meters Schedule'!$F80,AC80))</f>
        <v>234291.73</v>
      </c>
      <c r="AE80" s="6">
        <f>IF(AE$3=$I$3,AC80,IF(VLOOKUP($D80,'LGE Retirements'!$A$4:$C$49,3,FALSE)='LGE Meters Schedule'!AE$3,'LGE Meters Schedule'!AD80-'LGE Meters Schedule'!$F80,AD80))</f>
        <v>234291.73</v>
      </c>
      <c r="AF80" s="6">
        <f>IF(AF$3=$I$3,AD80,IF(VLOOKUP($D80,'LGE Retirements'!$A$4:$C$49,3,FALSE)='LGE Meters Schedule'!AF$3,'LGE Meters Schedule'!AE80-'LGE Meters Schedule'!$F80,AE80))</f>
        <v>234291.73</v>
      </c>
      <c r="AG80" s="6">
        <f>IF(AG$3=$I$3,AE80,IF(VLOOKUP($D80,'LGE Retirements'!$A$4:$C$49,3,FALSE)='LGE Meters Schedule'!AG$3,'LGE Meters Schedule'!AF80-'LGE Meters Schedule'!$F80,AF80))</f>
        <v>234291.73</v>
      </c>
      <c r="AH80" s="6">
        <f>IF(AH$3=$I$3,AF80,IF(VLOOKUP($D80,'LGE Retirements'!$A$4:$C$49,3,FALSE)='LGE Meters Schedule'!AH$3,'LGE Meters Schedule'!AG80-'LGE Meters Schedule'!$F80,AG80))</f>
        <v>0</v>
      </c>
      <c r="AI80" s="6">
        <f>IF(AI$3=$I$3,AG80,IF(VLOOKUP($D80,'LGE Retirements'!$A$4:$C$49,3,FALSE)='LGE Meters Schedule'!AI$3,'LGE Meters Schedule'!AH80-'LGE Meters Schedule'!$F80,AH80))</f>
        <v>0</v>
      </c>
      <c r="AJ80" s="6">
        <f>IF(AJ$3=$I$3,AH80,IF(VLOOKUP($D80,'LGE Retirements'!$A$4:$C$49,3,FALSE)='LGE Meters Schedule'!AJ$3,'LGE Meters Schedule'!AI80-'LGE Meters Schedule'!$F80,AI80))</f>
        <v>0</v>
      </c>
      <c r="AK80" s="6">
        <f>IF(AK$3=$I$3,AI80,IF(VLOOKUP($D80,'LGE Retirements'!$A$4:$C$49,3,FALSE)='LGE Meters Schedule'!AK$3,'LGE Meters Schedule'!AJ80-'LGE Meters Schedule'!$F80,AJ80))</f>
        <v>0</v>
      </c>
      <c r="AL80" s="6"/>
      <c r="AM80" s="21">
        <f>IF(AM$3&lt;'Depr. Rate'!$B$1,('Depr. Rate'!$B$3*'LGE Meters Schedule'!I80)/12,IF(I80=0,H80/2*'Depr. Rate'!$C$3/12,('Depr. Rate'!$C$3*'LGE Meters Schedule'!I80)/12))</f>
        <v>570.10987633333332</v>
      </c>
      <c r="AN80" s="21">
        <f>IF(AN$3&lt;'Depr. Rate'!$B$1,('Depr. Rate'!$B$3*'LGE Meters Schedule'!J80)/12,IF(J80=0,I80/2*'Depr. Rate'!$C$3/12,('Depr. Rate'!$C$3*'LGE Meters Schedule'!J80)/12))</f>
        <v>570.10987633333332</v>
      </c>
      <c r="AO80" s="21">
        <f>IF(AO$3&lt;'Depr. Rate'!$B$1,('Depr. Rate'!$B$3*'LGE Meters Schedule'!K80)/12,IF(K80=0,J80/2*'Depr. Rate'!$C$3/12,('Depr. Rate'!$C$3*'LGE Meters Schedule'!K80)/12))</f>
        <v>570.10987633333332</v>
      </c>
      <c r="AP80" s="21">
        <f>IF(AP$3&lt;'Depr. Rate'!$B$1,('Depr. Rate'!$B$3*'LGE Meters Schedule'!L80)/12,IF(L80=0,K80/2*'Depr. Rate'!$C$3/12,('Depr. Rate'!$C$3*'LGE Meters Schedule'!L80)/12))</f>
        <v>570.10987633333332</v>
      </c>
      <c r="AQ80" s="21">
        <f>IF(AQ$3&lt;'Depr. Rate'!$B$1,('Depr. Rate'!$B$3*'LGE Meters Schedule'!M80)/12,IF(M80=0,L80/2*'Depr. Rate'!$C$3/12,('Depr. Rate'!$C$3*'LGE Meters Schedule'!M80)/12))</f>
        <v>570.10987633333332</v>
      </c>
      <c r="AR80" s="21">
        <f>IF(AR$3&lt;'Depr. Rate'!$B$1,('Depr. Rate'!$B$3*'LGE Meters Schedule'!N80)/12,IF(N80=0,M80/2*'Depr. Rate'!$C$3/12,('Depr. Rate'!$C$3*'LGE Meters Schedule'!N80)/12))</f>
        <v>570.10987633333332</v>
      </c>
      <c r="AS80" s="21">
        <f>IF(AS$3&lt;'Depr. Rate'!$B$1,('Depr. Rate'!$B$3*'LGE Meters Schedule'!O80)/12,IF(O80=0,N80/2*'Depr. Rate'!$C$3/12,('Depr. Rate'!$C$3*'LGE Meters Schedule'!O80)/12))</f>
        <v>570.10987633333332</v>
      </c>
      <c r="AT80" s="21">
        <f>IF(AT$3&lt;'Depr. Rate'!$B$1,('Depr. Rate'!$B$3*'LGE Meters Schedule'!P80)/12,IF(P80=0,O80/2*'Depr. Rate'!$C$3/12,('Depr. Rate'!$C$3*'LGE Meters Schedule'!P80)/12))</f>
        <v>570.10987633333332</v>
      </c>
      <c r="AU80" s="21">
        <f>IF(AU$3&lt;'Depr. Rate'!$B$1,('Depr. Rate'!$B$3*'LGE Meters Schedule'!Q80)/12,IF(Q80=0,P80/2*'Depr. Rate'!$C$3/12,('Depr. Rate'!$C$3*'LGE Meters Schedule'!Q80)/12))</f>
        <v>570.10987633333332</v>
      </c>
      <c r="AV80" s="21">
        <f>IF(AV$3&lt;'Depr. Rate'!$B$1,('Depr. Rate'!$B$3*'LGE Meters Schedule'!R80)/12,IF(R80=0,Q80/2*'Depr. Rate'!$C$3/12,('Depr. Rate'!$C$3*'LGE Meters Schedule'!R80)/12))</f>
        <v>570.10987633333332</v>
      </c>
      <c r="AW80" s="21">
        <f>IF(AW$3&lt;'Depr. Rate'!$B$1,('Depr. Rate'!$B$3*'LGE Meters Schedule'!S80)/12,IF(S80=0,R80/2*'Depr. Rate'!$C$3/12,('Depr. Rate'!$C$3*'LGE Meters Schedule'!S80)/12))</f>
        <v>570.10987633333332</v>
      </c>
      <c r="AX80" s="21">
        <f>IF(AX$3&lt;'Depr. Rate'!$B$1,('Depr. Rate'!$B$3*'LGE Meters Schedule'!T80)/12,IF(T80=0,S80/2*'Depr. Rate'!$C$3/12,('Depr. Rate'!$C$3*'LGE Meters Schedule'!T80)/12))</f>
        <v>544.27962255712612</v>
      </c>
      <c r="AY80" s="21">
        <f>IF(AY$3&lt;'Depr. Rate'!$B$1,('Depr. Rate'!$B$3*'LGE Meters Schedule'!U80)/12,IF(U80=0,T80/2*'Depr. Rate'!$C$3/12,('Depr. Rate'!$C$3*'LGE Meters Schedule'!U80)/12))</f>
        <v>544.27962255712612</v>
      </c>
      <c r="AZ80" s="21">
        <f>IF(AZ$3&lt;'Depr. Rate'!$B$1,('Depr. Rate'!$B$3*'LGE Meters Schedule'!V80)/12,IF(V80=0,U80/2*'Depr. Rate'!$C$3/12,('Depr. Rate'!$C$3*'LGE Meters Schedule'!V80)/12))</f>
        <v>544.27962255712612</v>
      </c>
      <c r="BA80" s="21">
        <f>IF(BA$3&lt;'Depr. Rate'!$B$1,('Depr. Rate'!$B$3*'LGE Meters Schedule'!W80)/12,IF(W80=0,V80/2*'Depr. Rate'!$C$3/12,('Depr. Rate'!$C$3*'LGE Meters Schedule'!W80)/12))</f>
        <v>544.27962255712612</v>
      </c>
      <c r="BB80" s="21">
        <f>IF(BB$3&lt;'Depr. Rate'!$B$1,('Depr. Rate'!$B$3*'LGE Meters Schedule'!X80)/12,IF(X80=0,W80/2*'Depr. Rate'!$C$3/12,('Depr. Rate'!$C$3*'LGE Meters Schedule'!X80)/12))</f>
        <v>544.27962255712612</v>
      </c>
      <c r="BC80" s="21">
        <f>IF(BC$3&lt;'Depr. Rate'!$B$1,('Depr. Rate'!$B$3*'LGE Meters Schedule'!Y80)/12,IF(Y80=0,X80/2*'Depr. Rate'!$C$3/12,('Depr. Rate'!$C$3*'LGE Meters Schedule'!Y80)/12))</f>
        <v>544.27962255712612</v>
      </c>
      <c r="BD80" s="21">
        <f>IF(BD$3&lt;'Depr. Rate'!$B$1,('Depr. Rate'!$B$3*'LGE Meters Schedule'!Z80)/12,IF(Z80=0,Y80/2*'Depr. Rate'!$C$3/12,('Depr. Rate'!$C$3*'LGE Meters Schedule'!Z80)/12))</f>
        <v>544.27962255712612</v>
      </c>
      <c r="BE80" s="21">
        <f>IF(BE$3&lt;'Depr. Rate'!$B$1,('Depr. Rate'!$B$3*'LGE Meters Schedule'!AA80)/12,IF(AA80=0,Z80/2*'Depr. Rate'!$C$3/12,('Depr. Rate'!$C$3*'LGE Meters Schedule'!AA80)/12))</f>
        <v>544.27962255712612</v>
      </c>
      <c r="BF80" s="21">
        <f>IF(BF$3&lt;'Depr. Rate'!$B$1,('Depr. Rate'!$B$3*'LGE Meters Schedule'!AB80)/12,IF(AB80=0,AA80/2*'Depr. Rate'!$C$3/12,('Depr. Rate'!$C$3*'LGE Meters Schedule'!AB80)/12))</f>
        <v>544.27962255712612</v>
      </c>
      <c r="BG80" s="21">
        <f>IF(BG$3&lt;'Depr. Rate'!$B$1,('Depr. Rate'!$B$3*'LGE Meters Schedule'!AC80)/12,IF(AC80=0,AB80/2*'Depr. Rate'!$C$3/12,('Depr. Rate'!$C$3*'LGE Meters Schedule'!AC80)/12))</f>
        <v>544.27962255712612</v>
      </c>
      <c r="BH80" s="21">
        <f>IF(BH$3&lt;'Depr. Rate'!$B$1,('Depr. Rate'!$B$3*'LGE Meters Schedule'!AD80)/12,IF(AD80=0,AC80/2*'Depr. Rate'!$C$3/12,('Depr. Rate'!$C$3*'LGE Meters Schedule'!AD80)/12))</f>
        <v>544.27962255712612</v>
      </c>
      <c r="BI80" s="21">
        <f>IF(BI$3&lt;'Depr. Rate'!$B$1,('Depr. Rate'!$B$3*'LGE Meters Schedule'!AE80)/12,IF(AE80=0,AD80/2*'Depr. Rate'!$C$3/12,('Depr. Rate'!$C$3*'LGE Meters Schedule'!AE80)/12))</f>
        <v>544.27962255712612</v>
      </c>
      <c r="BJ80" s="21">
        <f>IF(BJ$3&lt;'Depr. Rate'!$B$1,('Depr. Rate'!$B$3*'LGE Meters Schedule'!AF80)/12,IF(AF80=0,AE80/2*'Depr. Rate'!$C$3/12,('Depr. Rate'!$C$3*'LGE Meters Schedule'!AF80)/12))</f>
        <v>544.27962255712612</v>
      </c>
      <c r="BK80" s="21">
        <f>IF(BK$3&lt;'Depr. Rate'!$B$1,('Depr. Rate'!$B$3*'LGE Meters Schedule'!AG80)/12,IF(AG80=0,AF80/2*'Depr. Rate'!$C$3/12,('Depr. Rate'!$C$3*'LGE Meters Schedule'!AG80)/12))</f>
        <v>544.27962255712612</v>
      </c>
      <c r="BL80" s="21">
        <f>IF(BL$3&lt;'Depr. Rate'!$B$1,('Depr. Rate'!$B$3*'LGE Meters Schedule'!AH80)/12,IF(AH80=0,AG80/2*'Depr. Rate'!$C$3/12,('Depr. Rate'!$C$3*'LGE Meters Schedule'!AH80)/12))</f>
        <v>272.13981127856306</v>
      </c>
      <c r="BM80" s="21">
        <f>IF(BM$3&lt;'Depr. Rate'!$B$1,('Depr. Rate'!$B$3*'LGE Meters Schedule'!AI80)/12,IF(AI80=0,AH80/2*'Depr. Rate'!$C$3/12,('Depr. Rate'!$C$3*'LGE Meters Schedule'!AI80)/12))</f>
        <v>0</v>
      </c>
      <c r="BN80" s="21">
        <f>IF(BN$3&lt;'Depr. Rate'!$B$1,('Depr. Rate'!$B$3*'LGE Meters Schedule'!AJ80)/12,IF(AJ80=0,AI80/2*'Depr. Rate'!$C$3/12,('Depr. Rate'!$C$3*'LGE Meters Schedule'!AJ80)/12))</f>
        <v>0</v>
      </c>
      <c r="BO80" s="21">
        <f>IF(BO$3&lt;'Depr. Rate'!$B$1,('Depr. Rate'!$B$3*'LGE Meters Schedule'!AK80)/12,IF(AK80=0,AJ80/2*'Depr. Rate'!$C$3/12,('Depr. Rate'!$C$3*'LGE Meters Schedule'!AK80)/12))</f>
        <v>0</v>
      </c>
      <c r="BQ80" s="6">
        <f>IF(BQ$3=$BQ$3,$G80+AM80,IF(VLOOKUP($D80,'LGE Retirements'!$A$4:$C$49,3,FALSE)='LGE Meters Schedule'!BQ$3,'LGE Meters Schedule'!BP80+AM80-$F80,SUM(BP80,AM80)))</f>
        <v>40161.098935584021</v>
      </c>
      <c r="BR80" s="6">
        <f>IF(BR$3=$BQ$3,$G80+AN80,IF(VLOOKUP($D80,'LGE Retirements'!$A$4:$C$49,3,FALSE)='LGE Meters Schedule'!BR$3,'LGE Meters Schedule'!BQ80+AN80-$F80,SUM(BQ80,AN80)))</f>
        <v>40731.208811917357</v>
      </c>
      <c r="BS80" s="6">
        <f>IF(BS$3=$BQ$3,$G80+AO80,IF(VLOOKUP($D80,'LGE Retirements'!$A$4:$C$49,3,FALSE)='LGE Meters Schedule'!BS$3,'LGE Meters Schedule'!BR80+AO80-$F80,SUM(BR80,AO80)))</f>
        <v>41301.318688250693</v>
      </c>
      <c r="BT80" s="6">
        <f>IF(BT$3=$BQ$3,$G80+AP80,IF(VLOOKUP($D80,'LGE Retirements'!$A$4:$C$49,3,FALSE)='LGE Meters Schedule'!BT$3,'LGE Meters Schedule'!BS80+AP80-$F80,SUM(BS80,AP80)))</f>
        <v>41871.428564584028</v>
      </c>
      <c r="BU80" s="6">
        <f>IF(BU$3=$BQ$3,$G80+AQ80,IF(VLOOKUP($D80,'LGE Retirements'!$A$4:$C$49,3,FALSE)='LGE Meters Schedule'!BU$3,'LGE Meters Schedule'!BT80+AQ80-$F80,SUM(BT80,AQ80)))</f>
        <v>42441.538440917364</v>
      </c>
      <c r="BV80" s="6">
        <f>IF(BV$3=$BQ$3,$G80+AR80,IF(VLOOKUP($D80,'LGE Retirements'!$A$4:$C$49,3,FALSE)='LGE Meters Schedule'!BV$3,'LGE Meters Schedule'!BU80+AR80-$F80,SUM(BU80,AR80)))</f>
        <v>43011.6483172507</v>
      </c>
      <c r="BW80" s="6">
        <f>IF(BW$3=$BQ$3,$G80+AS80,IF(VLOOKUP($D80,'LGE Retirements'!$A$4:$C$49,3,FALSE)='LGE Meters Schedule'!BW$3,'LGE Meters Schedule'!BV80+AS80-$F80,SUM(BV80,AS80)))</f>
        <v>43581.758193584035</v>
      </c>
      <c r="BX80" s="6">
        <f>IF(BX$3=$BQ$3,$G80+AT80,IF(VLOOKUP($D80,'LGE Retirements'!$A$4:$C$49,3,FALSE)='LGE Meters Schedule'!BX$3,'LGE Meters Schedule'!BW80+AT80-$F80,SUM(BW80,AT80)))</f>
        <v>44151.868069917371</v>
      </c>
      <c r="BY80" s="6">
        <f>IF(BY$3=$BQ$3,$G80+AU80,IF(VLOOKUP($D80,'LGE Retirements'!$A$4:$C$49,3,FALSE)='LGE Meters Schedule'!BY$3,'LGE Meters Schedule'!BX80+AU80-$F80,SUM(BX80,AU80)))</f>
        <v>44721.977946250707</v>
      </c>
      <c r="BZ80" s="6">
        <f>IF(BZ$3=$BQ$3,$G80+AV80,IF(VLOOKUP($D80,'LGE Retirements'!$A$4:$C$49,3,FALSE)='LGE Meters Schedule'!BZ$3,'LGE Meters Schedule'!BY80+AV80-$F80,SUM(BY80,AV80)))</f>
        <v>45292.087822584042</v>
      </c>
      <c r="CA80" s="6">
        <f>IF(CA$3=$BQ$3,$G80+AW80,IF(VLOOKUP($D80,'LGE Retirements'!$A$4:$C$49,3,FALSE)='LGE Meters Schedule'!CA$3,'LGE Meters Schedule'!BZ80+AW80-$F80,SUM(BZ80,AW80)))</f>
        <v>45862.197698917378</v>
      </c>
      <c r="CB80" s="6">
        <f>IF(CB$3=$BQ$3,$G80+AX80,IF(VLOOKUP($D80,'LGE Retirements'!$A$4:$C$49,3,FALSE)='LGE Meters Schedule'!CB$3,'LGE Meters Schedule'!CA80+AX80-$F80,SUM(CA80,AX80)))</f>
        <v>46406.477321474507</v>
      </c>
      <c r="CC80" s="6">
        <f>IF(CC$3=$BQ$3,$G80+AY80,IF(VLOOKUP($D80,'LGE Retirements'!$A$4:$C$49,3,FALSE)='LGE Meters Schedule'!CC$3,'LGE Meters Schedule'!CB80+AY80-$F80,SUM(CB80,AY80)))</f>
        <v>46950.756944031637</v>
      </c>
      <c r="CD80" s="6">
        <f>IF(CD$3=$BQ$3,$G80+AZ80,IF(VLOOKUP($D80,'LGE Retirements'!$A$4:$C$49,3,FALSE)='LGE Meters Schedule'!CD$3,'LGE Meters Schedule'!CC80+AZ80-$F80,SUM(CC80,AZ80)))</f>
        <v>47495.036566588766</v>
      </c>
      <c r="CE80" s="6">
        <f>IF(CE$3=$BQ$3,$G80+BA80,IF(VLOOKUP($D80,'LGE Retirements'!$A$4:$C$49,3,FALSE)='LGE Meters Schedule'!CE$3,'LGE Meters Schedule'!CD80+BA80-$F80,SUM(CD80,BA80)))</f>
        <v>48039.316189145895</v>
      </c>
      <c r="CF80" s="6">
        <f>IF(CF$3=$BQ$3,$G80+BB80,IF(VLOOKUP($D80,'LGE Retirements'!$A$4:$C$49,3,FALSE)='LGE Meters Schedule'!CF$3,'LGE Meters Schedule'!CE80+BB80-$F80,SUM(CE80,BB80)))</f>
        <v>48583.595811703024</v>
      </c>
      <c r="CG80" s="6">
        <f>IF(CG$3=$BQ$3,$G80+BC80,IF(VLOOKUP($D80,'LGE Retirements'!$A$4:$C$49,3,FALSE)='LGE Meters Schedule'!CG$3,'LGE Meters Schedule'!CF80+BC80-$F80,SUM(CF80,BC80)))</f>
        <v>49127.875434260153</v>
      </c>
      <c r="CH80" s="6">
        <f>IF(CH$3=$BQ$3,$G80+BD80,IF(VLOOKUP($D80,'LGE Retirements'!$A$4:$C$49,3,FALSE)='LGE Meters Schedule'!CH$3,'LGE Meters Schedule'!CG80+BD80-$F80,SUM(CG80,BD80)))</f>
        <v>49672.155056817282</v>
      </c>
      <c r="CI80" s="6">
        <f>IF(CI$3=$BQ$3,$G80+BE80,IF(VLOOKUP($D80,'LGE Retirements'!$A$4:$C$49,3,FALSE)='LGE Meters Schedule'!CI$3,'LGE Meters Schedule'!CH80+BE80-$F80,SUM(CH80,BE80)))</f>
        <v>50216.434679374412</v>
      </c>
      <c r="CJ80" s="6">
        <f>IF(CJ$3=$BQ$3,$G80+BF80,IF(VLOOKUP($D80,'LGE Retirements'!$A$4:$C$49,3,FALSE)='LGE Meters Schedule'!CJ$3,'LGE Meters Schedule'!CI80+BF80-$F80,SUM(CI80,BF80)))</f>
        <v>50760.714301931541</v>
      </c>
      <c r="CK80" s="6">
        <f>IF(CK$3=$BQ$3,$G80+BG80,IF(VLOOKUP($D80,'LGE Retirements'!$A$4:$C$49,3,FALSE)='LGE Meters Schedule'!CK$3,'LGE Meters Schedule'!CJ80+BG80-$F80,SUM(CJ80,BG80)))</f>
        <v>51304.99392448867</v>
      </c>
      <c r="CL80" s="6">
        <f>IF(CL$3=$BQ$3,$G80+BH80,IF(VLOOKUP($D80,'LGE Retirements'!$A$4:$C$49,3,FALSE)='LGE Meters Schedule'!CL$3,'LGE Meters Schedule'!CK80+BH80-$F80,SUM(CK80,BH80)))</f>
        <v>51849.273547045799</v>
      </c>
      <c r="CM80" s="6">
        <f>IF(CM$3=$BQ$3,$G80+BI80,IF(VLOOKUP($D80,'LGE Retirements'!$A$4:$C$49,3,FALSE)='LGE Meters Schedule'!CM$3,'LGE Meters Schedule'!CL80+BI80-$F80,SUM(CL80,BI80)))</f>
        <v>52393.553169602928</v>
      </c>
      <c r="CN80" s="6">
        <f>IF(CN$3=$BQ$3,$G80+BJ80,IF(VLOOKUP($D80,'LGE Retirements'!$A$4:$C$49,3,FALSE)='LGE Meters Schedule'!CN$3,'LGE Meters Schedule'!CM80+BJ80-$F80,SUM(CM80,BJ80)))</f>
        <v>52937.832792160058</v>
      </c>
      <c r="CO80" s="6">
        <f>IF(CO$3=$BQ$3,$G80+BK80,IF(VLOOKUP($D80,'LGE Retirements'!$A$4:$C$49,3,FALSE)='LGE Meters Schedule'!CO$3,'LGE Meters Schedule'!CN80+BK80-$F80,SUM(CN80,BK80)))</f>
        <v>53482.112414717187</v>
      </c>
      <c r="CP80" s="6">
        <f>IF(CP$3=$BQ$3,$G80+BL80,IF(VLOOKUP($D80,'LGE Retirements'!$A$4:$C$49,3,FALSE)='LGE Meters Schedule'!CP$3,'LGE Meters Schedule'!CO80+BL80-$F80,SUM(CO80,BL80)))</f>
        <v>-180537.47777400428</v>
      </c>
      <c r="CQ80" s="6">
        <f>IF(CQ$3=$BQ$3,$G80+BM80,IF(VLOOKUP($D80,'LGE Retirements'!$A$4:$C$49,3,FALSE)='LGE Meters Schedule'!CQ$3,'LGE Meters Schedule'!CP80+BM80-$F80,SUM(CP80,BM80)))</f>
        <v>-180537.47777400428</v>
      </c>
      <c r="CR80" s="6">
        <f>IF(CR$3=$BQ$3,$G80+BN80,IF(VLOOKUP($D80,'LGE Retirements'!$A$4:$C$49,3,FALSE)='LGE Meters Schedule'!CR$3,'LGE Meters Schedule'!CQ80+BN80-$F80,SUM(CQ80,BN80)))</f>
        <v>-180537.47777400428</v>
      </c>
      <c r="CS80" s="6">
        <f>IF(CS$3=$BQ$3,$G80+BO80,IF(VLOOKUP($D80,'LGE Retirements'!$A$4:$C$49,3,FALSE)='LGE Meters Schedule'!CS$3,'LGE Meters Schedule'!CR80+BO80-$F80,SUM(CR80,BO80)))</f>
        <v>-180537.47777400428</v>
      </c>
      <c r="CT80" s="6">
        <f>IF(CT$3=$BQ$3,$G80,IF(VLOOKUP($D80,'LGE Retirements'!$A$4:$C$49,3,FALSE)='LGE Meters Schedule'!CT$3,'LGE Meters Schedule'!CS80-$F80,SUM(CS80)))</f>
        <v>-180537.47777400428</v>
      </c>
      <c r="CU80" s="6">
        <f>IF(CU$3=$BQ$3,$G80,IF(VLOOKUP($D80,'LGE Retirements'!$A$4:$C$49,3,FALSE)='LGE Meters Schedule'!CU$3,'LGE Meters Schedule'!CT80-$F80,SUM(CT80)))</f>
        <v>-180537.47777400428</v>
      </c>
      <c r="CV80" s="6">
        <f>IF(CV$3=$BQ$3,$G80,IF(VLOOKUP($D80,'LGE Retirements'!$A$4:$C$49,3,FALSE)='LGE Meters Schedule'!CV$3,'LGE Meters Schedule'!CU80-$F80,SUM(CU80)))</f>
        <v>-180537.47777400428</v>
      </c>
      <c r="CW80" s="6">
        <f>IF(CW$3=$BQ$3,$G80,IF(VLOOKUP($D80,'LGE Retirements'!$A$4:$C$49,3,FALSE)='LGE Meters Schedule'!CW$3,'LGE Meters Schedule'!CV80-$F80,SUM(CV80)))</f>
        <v>-180537.47777400428</v>
      </c>
      <c r="CX80" s="6">
        <f>IF(CX$3=$BQ$3,$G80,IF(VLOOKUP($D80,'LGE Retirements'!$A$4:$C$49,3,FALSE)='LGE Meters Schedule'!CX$3,'LGE Meters Schedule'!CW80-$F80,SUM(CW80)))</f>
        <v>-180537.47777400428</v>
      </c>
      <c r="CY80" s="6">
        <f>IF(CY$3=$BQ$3,$G80,IF(VLOOKUP($D80,'LGE Retirements'!$A$4:$C$49,3,FALSE)='LGE Meters Schedule'!CY$3,'LGE Meters Schedule'!CX80-$F80,SUM(CX80)))</f>
        <v>-180537.47777400428</v>
      </c>
      <c r="CZ80" s="6">
        <f>IF(CZ$3=$BQ$3,$G80,IF(VLOOKUP($D80,'LGE Retirements'!$A$4:$C$49,3,FALSE)='LGE Meters Schedule'!CZ$3,'LGE Meters Schedule'!CY80-$F80,SUM(CY80)))</f>
        <v>-180537.47777400428</v>
      </c>
      <c r="DA80" s="6">
        <f>IF(DA$3=$BQ$3,$G80,IF(VLOOKUP($D80,'LGE Retirements'!$A$4:$C$49,3,FALSE)='LGE Meters Schedule'!DA$3,'LGE Meters Schedule'!CZ80-$F80,SUM(CZ80)))</f>
        <v>-180537.47777400428</v>
      </c>
      <c r="DB80" s="6">
        <f>IF(DB$3=$BQ$3,$G80,IF(VLOOKUP($D80,'LGE Retirements'!$A$4:$C$49,3,FALSE)='LGE Meters Schedule'!DB$3,'LGE Meters Schedule'!DA80-$F80,SUM(DA80)))</f>
        <v>-180537.47777400428</v>
      </c>
      <c r="DC80" s="6">
        <f>IF(DC$3=$BQ$3,$G80,IF(VLOOKUP($D80,'LGE Retirements'!$A$4:$C$49,3,FALSE)='LGE Meters Schedule'!DC$3,'LGE Meters Schedule'!DB80-$F80,SUM(DB80)))</f>
        <v>-180537.47777400428</v>
      </c>
      <c r="DD80" s="6">
        <f>IF(DD$3=$BQ$3,$G80,IF(VLOOKUP($D80,'LGE Retirements'!$A$4:$C$49,3,FALSE)='LGE Meters Schedule'!DD$3,'LGE Meters Schedule'!DC80-$F80,SUM(DC80)))</f>
        <v>-180537.47777400428</v>
      </c>
      <c r="DE80" s="6">
        <f>IF(DE$3=$BQ$3,$G80,IF(VLOOKUP($D80,'LGE Retirements'!$A$4:$C$49,3,FALSE)='LGE Meters Schedule'!DE$3,'LGE Meters Schedule'!DD80-$F80,SUM(DD80)))</f>
        <v>-180537.47777400428</v>
      </c>
      <c r="DG80" s="8">
        <f t="shared" si="71"/>
        <v>194130.631064416</v>
      </c>
      <c r="DH80" s="8">
        <f t="shared" si="72"/>
        <v>193560.52118808264</v>
      </c>
      <c r="DI80" s="8">
        <f t="shared" si="73"/>
        <v>192990.41131174931</v>
      </c>
      <c r="DJ80" s="8">
        <f t="shared" si="74"/>
        <v>192420.30143541598</v>
      </c>
      <c r="DK80" s="8">
        <f t="shared" si="75"/>
        <v>191850.19155908265</v>
      </c>
      <c r="DL80" s="8">
        <f t="shared" si="76"/>
        <v>191280.08168274933</v>
      </c>
      <c r="DM80" s="8">
        <f t="shared" si="77"/>
        <v>190709.97180641597</v>
      </c>
      <c r="DN80" s="8">
        <f t="shared" si="78"/>
        <v>190139.86193008264</v>
      </c>
      <c r="DO80" s="8">
        <f t="shared" si="79"/>
        <v>189569.75205374931</v>
      </c>
      <c r="DP80" s="8">
        <f t="shared" si="80"/>
        <v>188999.64217741595</v>
      </c>
      <c r="DQ80" s="8">
        <f t="shared" si="81"/>
        <v>188429.53230108263</v>
      </c>
      <c r="DR80" s="8">
        <f t="shared" si="82"/>
        <v>187885.25267852552</v>
      </c>
      <c r="DS80" s="8">
        <f t="shared" si="83"/>
        <v>187340.97305596838</v>
      </c>
      <c r="DT80" s="8">
        <f t="shared" si="84"/>
        <v>186796.69343341124</v>
      </c>
      <c r="DU80" s="8">
        <f t="shared" si="85"/>
        <v>186252.41381085411</v>
      </c>
      <c r="DV80" s="8">
        <f t="shared" si="86"/>
        <v>185708.13418829697</v>
      </c>
      <c r="DW80" s="8">
        <f t="shared" si="87"/>
        <v>185163.85456573986</v>
      </c>
      <c r="DX80" s="8">
        <f t="shared" si="88"/>
        <v>184619.57494318273</v>
      </c>
      <c r="DY80" s="8">
        <f t="shared" si="89"/>
        <v>184075.29532062559</v>
      </c>
      <c r="DZ80" s="8">
        <f t="shared" si="90"/>
        <v>183531.01569806848</v>
      </c>
      <c r="EA80" s="8">
        <f t="shared" si="91"/>
        <v>182986.73607551135</v>
      </c>
      <c r="EB80" s="8">
        <f t="shared" si="92"/>
        <v>182442.45645295421</v>
      </c>
      <c r="EC80" s="8">
        <f t="shared" si="93"/>
        <v>181898.17683039707</v>
      </c>
      <c r="ED80" s="8">
        <f t="shared" si="94"/>
        <v>181353.89720783994</v>
      </c>
      <c r="EE80" s="8">
        <f t="shared" si="95"/>
        <v>180809.61758528283</v>
      </c>
      <c r="EF80" s="8">
        <f t="shared" si="96"/>
        <v>180537.47777400428</v>
      </c>
      <c r="EG80" s="8">
        <f t="shared" si="97"/>
        <v>180537.47777400428</v>
      </c>
      <c r="EH80" s="8">
        <f t="shared" si="98"/>
        <v>180537.47777400428</v>
      </c>
      <c r="EI80" s="8">
        <f t="shared" si="99"/>
        <v>180537.47777400428</v>
      </c>
      <c r="EJ80" s="8">
        <f t="shared" si="100"/>
        <v>180537.47777400428</v>
      </c>
      <c r="EK80" s="8">
        <f t="shared" si="101"/>
        <v>180537.47777400428</v>
      </c>
      <c r="EL80" s="8">
        <f t="shared" si="102"/>
        <v>180537.47777400428</v>
      </c>
      <c r="EM80" s="8">
        <f t="shared" si="103"/>
        <v>180537.47777400428</v>
      </c>
      <c r="EN80" s="8">
        <f t="shared" si="104"/>
        <v>180537.47777400428</v>
      </c>
      <c r="EO80" s="8">
        <f t="shared" si="105"/>
        <v>180537.47777400428</v>
      </c>
      <c r="EP80" s="8">
        <f t="shared" si="106"/>
        <v>180537.47777400428</v>
      </c>
      <c r="EQ80" s="8">
        <f t="shared" si="107"/>
        <v>180537.47777400428</v>
      </c>
      <c r="ER80" s="8">
        <f t="shared" si="108"/>
        <v>180537.47777400428</v>
      </c>
      <c r="ES80" s="8">
        <f t="shared" si="109"/>
        <v>180537.47777400428</v>
      </c>
      <c r="ET80" s="8">
        <f t="shared" si="110"/>
        <v>180537.47777400428</v>
      </c>
      <c r="EU80" s="8">
        <f t="shared" si="111"/>
        <v>180537.47777400428</v>
      </c>
    </row>
    <row r="81" spans="1:151" x14ac:dyDescent="0.25">
      <c r="A81" s="4" t="s">
        <v>33</v>
      </c>
      <c r="B81" s="4" t="s">
        <v>2</v>
      </c>
      <c r="C81" s="4" t="s">
        <v>3</v>
      </c>
      <c r="D81" s="7">
        <v>2012</v>
      </c>
      <c r="E81" s="24">
        <f>IFERROR(VLOOKUP(D81,'LGE Retirements'!$A$4:$C$49,3,FALSE),"N/A")</f>
        <v>43344</v>
      </c>
      <c r="F81" s="5">
        <v>104185.18</v>
      </c>
      <c r="G81" s="5">
        <v>14038.576896500206</v>
      </c>
      <c r="H81" s="5"/>
      <c r="I81" s="6">
        <f>IF(I$3=$I$3,F81,IF(VLOOKUP($D81,'LGE Retirements'!$A$4:$C$49,3,FALSE)='LGE Meters Schedule'!I$3,'LGE Meters Schedule'!G81-'LGE Meters Schedule'!$F81,G81))</f>
        <v>104185.18</v>
      </c>
      <c r="J81" s="6">
        <f>IF(J$3=$I$3,G81,IF(VLOOKUP($D81,'LGE Retirements'!$A$4:$C$49,3,FALSE)='LGE Meters Schedule'!J$3,'LGE Meters Schedule'!I81-'LGE Meters Schedule'!$F81,I81))</f>
        <v>104185.18</v>
      </c>
      <c r="K81" s="6">
        <f>IF(K$3=$I$3,I81,IF(VLOOKUP($D81,'LGE Retirements'!$A$4:$C$49,3,FALSE)='LGE Meters Schedule'!K$3,'LGE Meters Schedule'!J81-'LGE Meters Schedule'!$F81,J81))</f>
        <v>104185.18</v>
      </c>
      <c r="L81" s="6">
        <f>IF(L$3=$I$3,J81,IF(VLOOKUP($D81,'LGE Retirements'!$A$4:$C$49,3,FALSE)='LGE Meters Schedule'!L$3,'LGE Meters Schedule'!K81-'LGE Meters Schedule'!$F81,K81))</f>
        <v>104185.18</v>
      </c>
      <c r="M81" s="6">
        <f>IF(M$3=$I$3,K81,IF(VLOOKUP($D81,'LGE Retirements'!$A$4:$C$49,3,FALSE)='LGE Meters Schedule'!M$3,'LGE Meters Schedule'!L81-'LGE Meters Schedule'!$F81,L81))</f>
        <v>104185.18</v>
      </c>
      <c r="N81" s="6">
        <f>IF(N$3=$I$3,L81,IF(VLOOKUP($D81,'LGE Retirements'!$A$4:$C$49,3,FALSE)='LGE Meters Schedule'!N$3,'LGE Meters Schedule'!M81-'LGE Meters Schedule'!$F81,M81))</f>
        <v>104185.18</v>
      </c>
      <c r="O81" s="6">
        <f>IF(O$3=$I$3,M81,IF(VLOOKUP($D81,'LGE Retirements'!$A$4:$C$49,3,FALSE)='LGE Meters Schedule'!O$3,'LGE Meters Schedule'!N81-'LGE Meters Schedule'!$F81,N81))</f>
        <v>104185.18</v>
      </c>
      <c r="P81" s="6">
        <f>IF(P$3=$I$3,N81,IF(VLOOKUP($D81,'LGE Retirements'!$A$4:$C$49,3,FALSE)='LGE Meters Schedule'!P$3,'LGE Meters Schedule'!O81-'LGE Meters Schedule'!$F81,O81))</f>
        <v>104185.18</v>
      </c>
      <c r="Q81" s="6">
        <f>IF(Q$3=$I$3,O81,IF(VLOOKUP($D81,'LGE Retirements'!$A$4:$C$49,3,FALSE)='LGE Meters Schedule'!Q$3,'LGE Meters Schedule'!P81-'LGE Meters Schedule'!$F81,P81))</f>
        <v>104185.18</v>
      </c>
      <c r="R81" s="6">
        <f>IF(R$3=$I$3,P81,IF(VLOOKUP($D81,'LGE Retirements'!$A$4:$C$49,3,FALSE)='LGE Meters Schedule'!R$3,'LGE Meters Schedule'!Q81-'LGE Meters Schedule'!$F81,Q81))</f>
        <v>104185.18</v>
      </c>
      <c r="S81" s="6">
        <f>IF(S$3=$I$3,Q81,IF(VLOOKUP($D81,'LGE Retirements'!$A$4:$C$49,3,FALSE)='LGE Meters Schedule'!S$3,'LGE Meters Schedule'!R81-'LGE Meters Schedule'!$F81,R81))</f>
        <v>104185.18</v>
      </c>
      <c r="T81" s="6">
        <f>IF(T$3=$I$3,R81,IF(VLOOKUP($D81,'LGE Retirements'!$A$4:$C$49,3,FALSE)='LGE Meters Schedule'!T$3,'LGE Meters Schedule'!S81-'LGE Meters Schedule'!$F81,S81))</f>
        <v>104185.18</v>
      </c>
      <c r="U81" s="6">
        <f>IF(U$3=$I$3,S81,IF(VLOOKUP($D81,'LGE Retirements'!$A$4:$C$49,3,FALSE)='LGE Meters Schedule'!U$3,'LGE Meters Schedule'!T81-'LGE Meters Schedule'!$F81,T81))</f>
        <v>104185.18</v>
      </c>
      <c r="V81" s="6">
        <f>IF(V$3=$I$3,T81,IF(VLOOKUP($D81,'LGE Retirements'!$A$4:$C$49,3,FALSE)='LGE Meters Schedule'!V$3,'LGE Meters Schedule'!U81-'LGE Meters Schedule'!$F81,U81))</f>
        <v>104185.18</v>
      </c>
      <c r="W81" s="6">
        <f>IF(W$3=$I$3,U81,IF(VLOOKUP($D81,'LGE Retirements'!$A$4:$C$49,3,FALSE)='LGE Meters Schedule'!W$3,'LGE Meters Schedule'!V81-'LGE Meters Schedule'!$F81,V81))</f>
        <v>104185.18</v>
      </c>
      <c r="X81" s="6">
        <f>IF(X$3=$I$3,V81,IF(VLOOKUP($D81,'LGE Retirements'!$A$4:$C$49,3,FALSE)='LGE Meters Schedule'!X$3,'LGE Meters Schedule'!W81-'LGE Meters Schedule'!$F81,W81))</f>
        <v>104185.18</v>
      </c>
      <c r="Y81" s="6">
        <f>IF(Y$3=$I$3,W81,IF(VLOOKUP($D81,'LGE Retirements'!$A$4:$C$49,3,FALSE)='LGE Meters Schedule'!Y$3,'LGE Meters Schedule'!X81-'LGE Meters Schedule'!$F81,X81))</f>
        <v>104185.18</v>
      </c>
      <c r="Z81" s="6">
        <f>IF(Z$3=$I$3,X81,IF(VLOOKUP($D81,'LGE Retirements'!$A$4:$C$49,3,FALSE)='LGE Meters Schedule'!Z$3,'LGE Meters Schedule'!Y81-'LGE Meters Schedule'!$F81,Y81))</f>
        <v>104185.18</v>
      </c>
      <c r="AA81" s="6">
        <f>IF(AA$3=$I$3,Y81,IF(VLOOKUP($D81,'LGE Retirements'!$A$4:$C$49,3,FALSE)='LGE Meters Schedule'!AA$3,'LGE Meters Schedule'!Z81-'LGE Meters Schedule'!$F81,Z81))</f>
        <v>104185.18</v>
      </c>
      <c r="AB81" s="6">
        <f>IF(AB$3=$I$3,Z81,IF(VLOOKUP($D81,'LGE Retirements'!$A$4:$C$49,3,FALSE)='LGE Meters Schedule'!AB$3,'LGE Meters Schedule'!AA81-'LGE Meters Schedule'!$F81,AA81))</f>
        <v>104185.18</v>
      </c>
      <c r="AC81" s="6">
        <f>IF(AC$3=$I$3,AA81,IF(VLOOKUP($D81,'LGE Retirements'!$A$4:$C$49,3,FALSE)='LGE Meters Schedule'!AC$3,'LGE Meters Schedule'!AB81-'LGE Meters Schedule'!$F81,AB81))</f>
        <v>104185.18</v>
      </c>
      <c r="AD81" s="6">
        <f>IF(AD$3=$I$3,AB81,IF(VLOOKUP($D81,'LGE Retirements'!$A$4:$C$49,3,FALSE)='LGE Meters Schedule'!AD$3,'LGE Meters Schedule'!AC81-'LGE Meters Schedule'!$F81,AC81))</f>
        <v>104185.18</v>
      </c>
      <c r="AE81" s="6">
        <f>IF(AE$3=$I$3,AC81,IF(VLOOKUP($D81,'LGE Retirements'!$A$4:$C$49,3,FALSE)='LGE Meters Schedule'!AE$3,'LGE Meters Schedule'!AD81-'LGE Meters Schedule'!$F81,AD81))</f>
        <v>104185.18</v>
      </c>
      <c r="AF81" s="6">
        <f>IF(AF$3=$I$3,AD81,IF(VLOOKUP($D81,'LGE Retirements'!$A$4:$C$49,3,FALSE)='LGE Meters Schedule'!AF$3,'LGE Meters Schedule'!AE81-'LGE Meters Schedule'!$F81,AE81))</f>
        <v>104185.18</v>
      </c>
      <c r="AG81" s="6">
        <f>IF(AG$3=$I$3,AE81,IF(VLOOKUP($D81,'LGE Retirements'!$A$4:$C$49,3,FALSE)='LGE Meters Schedule'!AG$3,'LGE Meters Schedule'!AF81-'LGE Meters Schedule'!$F81,AF81))</f>
        <v>104185.18</v>
      </c>
      <c r="AH81" s="6">
        <f>IF(AH$3=$I$3,AF81,IF(VLOOKUP($D81,'LGE Retirements'!$A$4:$C$49,3,FALSE)='LGE Meters Schedule'!AH$3,'LGE Meters Schedule'!AG81-'LGE Meters Schedule'!$F81,AG81))</f>
        <v>0</v>
      </c>
      <c r="AI81" s="6">
        <f>IF(AI$3=$I$3,AG81,IF(VLOOKUP($D81,'LGE Retirements'!$A$4:$C$49,3,FALSE)='LGE Meters Schedule'!AI$3,'LGE Meters Schedule'!AH81-'LGE Meters Schedule'!$F81,AH81))</f>
        <v>0</v>
      </c>
      <c r="AJ81" s="6">
        <f>IF(AJ$3=$I$3,AH81,IF(VLOOKUP($D81,'LGE Retirements'!$A$4:$C$49,3,FALSE)='LGE Meters Schedule'!AJ$3,'LGE Meters Schedule'!AI81-'LGE Meters Schedule'!$F81,AI81))</f>
        <v>0</v>
      </c>
      <c r="AK81" s="6">
        <f>IF(AK$3=$I$3,AI81,IF(VLOOKUP($D81,'LGE Retirements'!$A$4:$C$49,3,FALSE)='LGE Meters Schedule'!AK$3,'LGE Meters Schedule'!AJ81-'LGE Meters Schedule'!$F81,AJ81))</f>
        <v>0</v>
      </c>
      <c r="AL81" s="6"/>
      <c r="AM81" s="21">
        <f>IF(AM$3&lt;'Depr. Rate'!$B$1,('Depr. Rate'!$B$3*'LGE Meters Schedule'!I81)/12,IF(I81=0,H81/2*'Depr. Rate'!$C$3/12,('Depr. Rate'!$C$3*'LGE Meters Schedule'!I81)/12))</f>
        <v>253.5172713333333</v>
      </c>
      <c r="AN81" s="21">
        <f>IF(AN$3&lt;'Depr. Rate'!$B$1,('Depr. Rate'!$B$3*'LGE Meters Schedule'!J81)/12,IF(J81=0,I81/2*'Depr. Rate'!$C$3/12,('Depr. Rate'!$C$3*'LGE Meters Schedule'!J81)/12))</f>
        <v>253.5172713333333</v>
      </c>
      <c r="AO81" s="21">
        <f>IF(AO$3&lt;'Depr. Rate'!$B$1,('Depr. Rate'!$B$3*'LGE Meters Schedule'!K81)/12,IF(K81=0,J81/2*'Depr. Rate'!$C$3/12,('Depr. Rate'!$C$3*'LGE Meters Schedule'!K81)/12))</f>
        <v>253.5172713333333</v>
      </c>
      <c r="AP81" s="21">
        <f>IF(AP$3&lt;'Depr. Rate'!$B$1,('Depr. Rate'!$B$3*'LGE Meters Schedule'!L81)/12,IF(L81=0,K81/2*'Depr. Rate'!$C$3/12,('Depr. Rate'!$C$3*'LGE Meters Schedule'!L81)/12))</f>
        <v>253.5172713333333</v>
      </c>
      <c r="AQ81" s="21">
        <f>IF(AQ$3&lt;'Depr. Rate'!$B$1,('Depr. Rate'!$B$3*'LGE Meters Schedule'!M81)/12,IF(M81=0,L81/2*'Depr. Rate'!$C$3/12,('Depr. Rate'!$C$3*'LGE Meters Schedule'!M81)/12))</f>
        <v>253.5172713333333</v>
      </c>
      <c r="AR81" s="21">
        <f>IF(AR$3&lt;'Depr. Rate'!$B$1,('Depr. Rate'!$B$3*'LGE Meters Schedule'!N81)/12,IF(N81=0,M81/2*'Depr. Rate'!$C$3/12,('Depr. Rate'!$C$3*'LGE Meters Schedule'!N81)/12))</f>
        <v>253.5172713333333</v>
      </c>
      <c r="AS81" s="21">
        <f>IF(AS$3&lt;'Depr. Rate'!$B$1,('Depr. Rate'!$B$3*'LGE Meters Schedule'!O81)/12,IF(O81=0,N81/2*'Depr. Rate'!$C$3/12,('Depr. Rate'!$C$3*'LGE Meters Schedule'!O81)/12))</f>
        <v>253.5172713333333</v>
      </c>
      <c r="AT81" s="21">
        <f>IF(AT$3&lt;'Depr. Rate'!$B$1,('Depr. Rate'!$B$3*'LGE Meters Schedule'!P81)/12,IF(P81=0,O81/2*'Depr. Rate'!$C$3/12,('Depr. Rate'!$C$3*'LGE Meters Schedule'!P81)/12))</f>
        <v>253.5172713333333</v>
      </c>
      <c r="AU81" s="21">
        <f>IF(AU$3&lt;'Depr. Rate'!$B$1,('Depr. Rate'!$B$3*'LGE Meters Schedule'!Q81)/12,IF(Q81=0,P81/2*'Depr. Rate'!$C$3/12,('Depr. Rate'!$C$3*'LGE Meters Schedule'!Q81)/12))</f>
        <v>253.5172713333333</v>
      </c>
      <c r="AV81" s="21">
        <f>IF(AV$3&lt;'Depr. Rate'!$B$1,('Depr. Rate'!$B$3*'LGE Meters Schedule'!R81)/12,IF(R81=0,Q81/2*'Depr. Rate'!$C$3/12,('Depr. Rate'!$C$3*'LGE Meters Schedule'!R81)/12))</f>
        <v>253.5172713333333</v>
      </c>
      <c r="AW81" s="21">
        <f>IF(AW$3&lt;'Depr. Rate'!$B$1,('Depr. Rate'!$B$3*'LGE Meters Schedule'!S81)/12,IF(S81=0,R81/2*'Depr. Rate'!$C$3/12,('Depr. Rate'!$C$3*'LGE Meters Schedule'!S81)/12))</f>
        <v>253.5172713333333</v>
      </c>
      <c r="AX81" s="21">
        <f>IF(AX$3&lt;'Depr. Rate'!$B$1,('Depr. Rate'!$B$3*'LGE Meters Schedule'!T81)/12,IF(T81=0,S81/2*'Depr. Rate'!$C$3/12,('Depr. Rate'!$C$3*'LGE Meters Schedule'!T81)/12))</f>
        <v>242.03103731594044</v>
      </c>
      <c r="AY81" s="21">
        <f>IF(AY$3&lt;'Depr. Rate'!$B$1,('Depr. Rate'!$B$3*'LGE Meters Schedule'!U81)/12,IF(U81=0,T81/2*'Depr. Rate'!$C$3/12,('Depr. Rate'!$C$3*'LGE Meters Schedule'!U81)/12))</f>
        <v>242.03103731594044</v>
      </c>
      <c r="AZ81" s="21">
        <f>IF(AZ$3&lt;'Depr. Rate'!$B$1,('Depr. Rate'!$B$3*'LGE Meters Schedule'!V81)/12,IF(V81=0,U81/2*'Depr. Rate'!$C$3/12,('Depr. Rate'!$C$3*'LGE Meters Schedule'!V81)/12))</f>
        <v>242.03103731594044</v>
      </c>
      <c r="BA81" s="21">
        <f>IF(BA$3&lt;'Depr. Rate'!$B$1,('Depr. Rate'!$B$3*'LGE Meters Schedule'!W81)/12,IF(W81=0,V81/2*'Depr. Rate'!$C$3/12,('Depr. Rate'!$C$3*'LGE Meters Schedule'!W81)/12))</f>
        <v>242.03103731594044</v>
      </c>
      <c r="BB81" s="21">
        <f>IF(BB$3&lt;'Depr. Rate'!$B$1,('Depr. Rate'!$B$3*'LGE Meters Schedule'!X81)/12,IF(X81=0,W81/2*'Depr. Rate'!$C$3/12,('Depr. Rate'!$C$3*'LGE Meters Schedule'!X81)/12))</f>
        <v>242.03103731594044</v>
      </c>
      <c r="BC81" s="21">
        <f>IF(BC$3&lt;'Depr. Rate'!$B$1,('Depr. Rate'!$B$3*'LGE Meters Schedule'!Y81)/12,IF(Y81=0,X81/2*'Depr. Rate'!$C$3/12,('Depr. Rate'!$C$3*'LGE Meters Schedule'!Y81)/12))</f>
        <v>242.03103731594044</v>
      </c>
      <c r="BD81" s="21">
        <f>IF(BD$3&lt;'Depr. Rate'!$B$1,('Depr. Rate'!$B$3*'LGE Meters Schedule'!Z81)/12,IF(Z81=0,Y81/2*'Depr. Rate'!$C$3/12,('Depr. Rate'!$C$3*'LGE Meters Schedule'!Z81)/12))</f>
        <v>242.03103731594044</v>
      </c>
      <c r="BE81" s="21">
        <f>IF(BE$3&lt;'Depr. Rate'!$B$1,('Depr. Rate'!$B$3*'LGE Meters Schedule'!AA81)/12,IF(AA81=0,Z81/2*'Depr. Rate'!$C$3/12,('Depr. Rate'!$C$3*'LGE Meters Schedule'!AA81)/12))</f>
        <v>242.03103731594044</v>
      </c>
      <c r="BF81" s="21">
        <f>IF(BF$3&lt;'Depr. Rate'!$B$1,('Depr. Rate'!$B$3*'LGE Meters Schedule'!AB81)/12,IF(AB81=0,AA81/2*'Depr. Rate'!$C$3/12,('Depr. Rate'!$C$3*'LGE Meters Schedule'!AB81)/12))</f>
        <v>242.03103731594044</v>
      </c>
      <c r="BG81" s="21">
        <f>IF(BG$3&lt;'Depr. Rate'!$B$1,('Depr. Rate'!$B$3*'LGE Meters Schedule'!AC81)/12,IF(AC81=0,AB81/2*'Depr. Rate'!$C$3/12,('Depr. Rate'!$C$3*'LGE Meters Schedule'!AC81)/12))</f>
        <v>242.03103731594044</v>
      </c>
      <c r="BH81" s="21">
        <f>IF(BH$3&lt;'Depr. Rate'!$B$1,('Depr. Rate'!$B$3*'LGE Meters Schedule'!AD81)/12,IF(AD81=0,AC81/2*'Depr. Rate'!$C$3/12,('Depr. Rate'!$C$3*'LGE Meters Schedule'!AD81)/12))</f>
        <v>242.03103731594044</v>
      </c>
      <c r="BI81" s="21">
        <f>IF(BI$3&lt;'Depr. Rate'!$B$1,('Depr. Rate'!$B$3*'LGE Meters Schedule'!AE81)/12,IF(AE81=0,AD81/2*'Depr. Rate'!$C$3/12,('Depr. Rate'!$C$3*'LGE Meters Schedule'!AE81)/12))</f>
        <v>242.03103731594044</v>
      </c>
      <c r="BJ81" s="21">
        <f>IF(BJ$3&lt;'Depr. Rate'!$B$1,('Depr. Rate'!$B$3*'LGE Meters Schedule'!AF81)/12,IF(AF81=0,AE81/2*'Depr. Rate'!$C$3/12,('Depr. Rate'!$C$3*'LGE Meters Schedule'!AF81)/12))</f>
        <v>242.03103731594044</v>
      </c>
      <c r="BK81" s="21">
        <f>IF(BK$3&lt;'Depr. Rate'!$B$1,('Depr. Rate'!$B$3*'LGE Meters Schedule'!AG81)/12,IF(AG81=0,AF81/2*'Depr. Rate'!$C$3/12,('Depr. Rate'!$C$3*'LGE Meters Schedule'!AG81)/12))</f>
        <v>242.03103731594044</v>
      </c>
      <c r="BL81" s="21">
        <f>IF(BL$3&lt;'Depr. Rate'!$B$1,('Depr. Rate'!$B$3*'LGE Meters Schedule'!AH81)/12,IF(AH81=0,AG81/2*'Depr. Rate'!$C$3/12,('Depr. Rate'!$C$3*'LGE Meters Schedule'!AH81)/12))</f>
        <v>121.01551865797022</v>
      </c>
      <c r="BM81" s="21">
        <f>IF(BM$3&lt;'Depr. Rate'!$B$1,('Depr. Rate'!$B$3*'LGE Meters Schedule'!AI81)/12,IF(AI81=0,AH81/2*'Depr. Rate'!$C$3/12,('Depr. Rate'!$C$3*'LGE Meters Schedule'!AI81)/12))</f>
        <v>0</v>
      </c>
      <c r="BN81" s="21">
        <f>IF(BN$3&lt;'Depr. Rate'!$B$1,('Depr. Rate'!$B$3*'LGE Meters Schedule'!AJ81)/12,IF(AJ81=0,AI81/2*'Depr. Rate'!$C$3/12,('Depr. Rate'!$C$3*'LGE Meters Schedule'!AJ81)/12))</f>
        <v>0</v>
      </c>
      <c r="BO81" s="21">
        <f>IF(BO$3&lt;'Depr. Rate'!$B$1,('Depr. Rate'!$B$3*'LGE Meters Schedule'!AK81)/12,IF(AK81=0,AJ81/2*'Depr. Rate'!$C$3/12,('Depr. Rate'!$C$3*'LGE Meters Schedule'!AK81)/12))</f>
        <v>0</v>
      </c>
      <c r="BQ81" s="6">
        <f>IF(BQ$3=$BQ$3,$G81+AM81,IF(VLOOKUP($D81,'LGE Retirements'!$A$4:$C$49,3,FALSE)='LGE Meters Schedule'!BQ$3,'LGE Meters Schedule'!BP81+AM81-$F81,SUM(BP81,AM81)))</f>
        <v>14292.09416783354</v>
      </c>
      <c r="BR81" s="6">
        <f>IF(BR$3=$BQ$3,$G81+AN81,IF(VLOOKUP($D81,'LGE Retirements'!$A$4:$C$49,3,FALSE)='LGE Meters Schedule'!BR$3,'LGE Meters Schedule'!BQ81+AN81-$F81,SUM(BQ81,AN81)))</f>
        <v>14545.611439166874</v>
      </c>
      <c r="BS81" s="6">
        <f>IF(BS$3=$BQ$3,$G81+AO81,IF(VLOOKUP($D81,'LGE Retirements'!$A$4:$C$49,3,FALSE)='LGE Meters Schedule'!BS$3,'LGE Meters Schedule'!BR81+AO81-$F81,SUM(BR81,AO81)))</f>
        <v>14799.128710500208</v>
      </c>
      <c r="BT81" s="6">
        <f>IF(BT$3=$BQ$3,$G81+AP81,IF(VLOOKUP($D81,'LGE Retirements'!$A$4:$C$49,3,FALSE)='LGE Meters Schedule'!BT$3,'LGE Meters Schedule'!BS81+AP81-$F81,SUM(BS81,AP81)))</f>
        <v>15052.645981833542</v>
      </c>
      <c r="BU81" s="6">
        <f>IF(BU$3=$BQ$3,$G81+AQ81,IF(VLOOKUP($D81,'LGE Retirements'!$A$4:$C$49,3,FALSE)='LGE Meters Schedule'!BU$3,'LGE Meters Schedule'!BT81+AQ81-$F81,SUM(BT81,AQ81)))</f>
        <v>15306.163253166877</v>
      </c>
      <c r="BV81" s="6">
        <f>IF(BV$3=$BQ$3,$G81+AR81,IF(VLOOKUP($D81,'LGE Retirements'!$A$4:$C$49,3,FALSE)='LGE Meters Schedule'!BV$3,'LGE Meters Schedule'!BU81+AR81-$F81,SUM(BU81,AR81)))</f>
        <v>15559.680524500211</v>
      </c>
      <c r="BW81" s="6">
        <f>IF(BW$3=$BQ$3,$G81+AS81,IF(VLOOKUP($D81,'LGE Retirements'!$A$4:$C$49,3,FALSE)='LGE Meters Schedule'!BW$3,'LGE Meters Schedule'!BV81+AS81-$F81,SUM(BV81,AS81)))</f>
        <v>15813.197795833545</v>
      </c>
      <c r="BX81" s="6">
        <f>IF(BX$3=$BQ$3,$G81+AT81,IF(VLOOKUP($D81,'LGE Retirements'!$A$4:$C$49,3,FALSE)='LGE Meters Schedule'!BX$3,'LGE Meters Schedule'!BW81+AT81-$F81,SUM(BW81,AT81)))</f>
        <v>16066.715067166879</v>
      </c>
      <c r="BY81" s="6">
        <f>IF(BY$3=$BQ$3,$G81+AU81,IF(VLOOKUP($D81,'LGE Retirements'!$A$4:$C$49,3,FALSE)='LGE Meters Schedule'!BY$3,'LGE Meters Schedule'!BX81+AU81-$F81,SUM(BX81,AU81)))</f>
        <v>16320.232338500213</v>
      </c>
      <c r="BZ81" s="6">
        <f>IF(BZ$3=$BQ$3,$G81+AV81,IF(VLOOKUP($D81,'LGE Retirements'!$A$4:$C$49,3,FALSE)='LGE Meters Schedule'!BZ$3,'LGE Meters Schedule'!BY81+AV81-$F81,SUM(BY81,AV81)))</f>
        <v>16573.749609833547</v>
      </c>
      <c r="CA81" s="6">
        <f>IF(CA$3=$BQ$3,$G81+AW81,IF(VLOOKUP($D81,'LGE Retirements'!$A$4:$C$49,3,FALSE)='LGE Meters Schedule'!CA$3,'LGE Meters Schedule'!BZ81+AW81-$F81,SUM(BZ81,AW81)))</f>
        <v>16827.266881166881</v>
      </c>
      <c r="CB81" s="6">
        <f>IF(CB$3=$BQ$3,$G81+AX81,IF(VLOOKUP($D81,'LGE Retirements'!$A$4:$C$49,3,FALSE)='LGE Meters Schedule'!CB$3,'LGE Meters Schedule'!CA81+AX81-$F81,SUM(CA81,AX81)))</f>
        <v>17069.297918482822</v>
      </c>
      <c r="CC81" s="6">
        <f>IF(CC$3=$BQ$3,$G81+AY81,IF(VLOOKUP($D81,'LGE Retirements'!$A$4:$C$49,3,FALSE)='LGE Meters Schedule'!CC$3,'LGE Meters Schedule'!CB81+AY81-$F81,SUM(CB81,AY81)))</f>
        <v>17311.328955798763</v>
      </c>
      <c r="CD81" s="6">
        <f>IF(CD$3=$BQ$3,$G81+AZ81,IF(VLOOKUP($D81,'LGE Retirements'!$A$4:$C$49,3,FALSE)='LGE Meters Schedule'!CD$3,'LGE Meters Schedule'!CC81+AZ81-$F81,SUM(CC81,AZ81)))</f>
        <v>17553.359993114704</v>
      </c>
      <c r="CE81" s="6">
        <f>IF(CE$3=$BQ$3,$G81+BA81,IF(VLOOKUP($D81,'LGE Retirements'!$A$4:$C$49,3,FALSE)='LGE Meters Schedule'!CE$3,'LGE Meters Schedule'!CD81+BA81-$F81,SUM(CD81,BA81)))</f>
        <v>17795.391030430645</v>
      </c>
      <c r="CF81" s="6">
        <f>IF(CF$3=$BQ$3,$G81+BB81,IF(VLOOKUP($D81,'LGE Retirements'!$A$4:$C$49,3,FALSE)='LGE Meters Schedule'!CF$3,'LGE Meters Schedule'!CE81+BB81-$F81,SUM(CE81,BB81)))</f>
        <v>18037.422067746586</v>
      </c>
      <c r="CG81" s="6">
        <f>IF(CG$3=$BQ$3,$G81+BC81,IF(VLOOKUP($D81,'LGE Retirements'!$A$4:$C$49,3,FALSE)='LGE Meters Schedule'!CG$3,'LGE Meters Schedule'!CF81+BC81-$F81,SUM(CF81,BC81)))</f>
        <v>18279.453105062526</v>
      </c>
      <c r="CH81" s="6">
        <f>IF(CH$3=$BQ$3,$G81+BD81,IF(VLOOKUP($D81,'LGE Retirements'!$A$4:$C$49,3,FALSE)='LGE Meters Schedule'!CH$3,'LGE Meters Schedule'!CG81+BD81-$F81,SUM(CG81,BD81)))</f>
        <v>18521.484142378467</v>
      </c>
      <c r="CI81" s="6">
        <f>IF(CI$3=$BQ$3,$G81+BE81,IF(VLOOKUP($D81,'LGE Retirements'!$A$4:$C$49,3,FALSE)='LGE Meters Schedule'!CI$3,'LGE Meters Schedule'!CH81+BE81-$F81,SUM(CH81,BE81)))</f>
        <v>18763.515179694408</v>
      </c>
      <c r="CJ81" s="6">
        <f>IF(CJ$3=$BQ$3,$G81+BF81,IF(VLOOKUP($D81,'LGE Retirements'!$A$4:$C$49,3,FALSE)='LGE Meters Schedule'!CJ$3,'LGE Meters Schedule'!CI81+BF81-$F81,SUM(CI81,BF81)))</f>
        <v>19005.546217010349</v>
      </c>
      <c r="CK81" s="6">
        <f>IF(CK$3=$BQ$3,$G81+BG81,IF(VLOOKUP($D81,'LGE Retirements'!$A$4:$C$49,3,FALSE)='LGE Meters Schedule'!CK$3,'LGE Meters Schedule'!CJ81+BG81-$F81,SUM(CJ81,BG81)))</f>
        <v>19247.57725432629</v>
      </c>
      <c r="CL81" s="6">
        <f>IF(CL$3=$BQ$3,$G81+BH81,IF(VLOOKUP($D81,'LGE Retirements'!$A$4:$C$49,3,FALSE)='LGE Meters Schedule'!CL$3,'LGE Meters Schedule'!CK81+BH81-$F81,SUM(CK81,BH81)))</f>
        <v>19489.608291642231</v>
      </c>
      <c r="CM81" s="6">
        <f>IF(CM$3=$BQ$3,$G81+BI81,IF(VLOOKUP($D81,'LGE Retirements'!$A$4:$C$49,3,FALSE)='LGE Meters Schedule'!CM$3,'LGE Meters Schedule'!CL81+BI81-$F81,SUM(CL81,BI81)))</f>
        <v>19731.639328958172</v>
      </c>
      <c r="CN81" s="6">
        <f>IF(CN$3=$BQ$3,$G81+BJ81,IF(VLOOKUP($D81,'LGE Retirements'!$A$4:$C$49,3,FALSE)='LGE Meters Schedule'!CN$3,'LGE Meters Schedule'!CM81+BJ81-$F81,SUM(CM81,BJ81)))</f>
        <v>19973.670366274113</v>
      </c>
      <c r="CO81" s="6">
        <f>IF(CO$3=$BQ$3,$G81+BK81,IF(VLOOKUP($D81,'LGE Retirements'!$A$4:$C$49,3,FALSE)='LGE Meters Schedule'!CO$3,'LGE Meters Schedule'!CN81+BK81-$F81,SUM(CN81,BK81)))</f>
        <v>20215.701403590054</v>
      </c>
      <c r="CP81" s="6">
        <f>IF(CP$3=$BQ$3,$G81+BL81,IF(VLOOKUP($D81,'LGE Retirements'!$A$4:$C$49,3,FALSE)='LGE Meters Schedule'!CP$3,'LGE Meters Schedule'!CO81+BL81-$F81,SUM(CO81,BL81)))</f>
        <v>-83848.463077751978</v>
      </c>
      <c r="CQ81" s="6">
        <f>IF(CQ$3=$BQ$3,$G81+BM81,IF(VLOOKUP($D81,'LGE Retirements'!$A$4:$C$49,3,FALSE)='LGE Meters Schedule'!CQ$3,'LGE Meters Schedule'!CP81+BM81-$F81,SUM(CP81,BM81)))</f>
        <v>-83848.463077751978</v>
      </c>
      <c r="CR81" s="6">
        <f>IF(CR$3=$BQ$3,$G81+BN81,IF(VLOOKUP($D81,'LGE Retirements'!$A$4:$C$49,3,FALSE)='LGE Meters Schedule'!CR$3,'LGE Meters Schedule'!CQ81+BN81-$F81,SUM(CQ81,BN81)))</f>
        <v>-83848.463077751978</v>
      </c>
      <c r="CS81" s="6">
        <f>IF(CS$3=$BQ$3,$G81+BO81,IF(VLOOKUP($D81,'LGE Retirements'!$A$4:$C$49,3,FALSE)='LGE Meters Schedule'!CS$3,'LGE Meters Schedule'!CR81+BO81-$F81,SUM(CR81,BO81)))</f>
        <v>-83848.463077751978</v>
      </c>
      <c r="CT81" s="6">
        <f>IF(CT$3=$BQ$3,$G81,IF(VLOOKUP($D81,'LGE Retirements'!$A$4:$C$49,3,FALSE)='LGE Meters Schedule'!CT$3,'LGE Meters Schedule'!CS81-$F81,SUM(CS81)))</f>
        <v>-83848.463077751978</v>
      </c>
      <c r="CU81" s="6">
        <f>IF(CU$3=$BQ$3,$G81,IF(VLOOKUP($D81,'LGE Retirements'!$A$4:$C$49,3,FALSE)='LGE Meters Schedule'!CU$3,'LGE Meters Schedule'!CT81-$F81,SUM(CT81)))</f>
        <v>-83848.463077751978</v>
      </c>
      <c r="CV81" s="6">
        <f>IF(CV$3=$BQ$3,$G81,IF(VLOOKUP($D81,'LGE Retirements'!$A$4:$C$49,3,FALSE)='LGE Meters Schedule'!CV$3,'LGE Meters Schedule'!CU81-$F81,SUM(CU81)))</f>
        <v>-83848.463077751978</v>
      </c>
      <c r="CW81" s="6">
        <f>IF(CW$3=$BQ$3,$G81,IF(VLOOKUP($D81,'LGE Retirements'!$A$4:$C$49,3,FALSE)='LGE Meters Schedule'!CW$3,'LGE Meters Schedule'!CV81-$F81,SUM(CV81)))</f>
        <v>-83848.463077751978</v>
      </c>
      <c r="CX81" s="6">
        <f>IF(CX$3=$BQ$3,$G81,IF(VLOOKUP($D81,'LGE Retirements'!$A$4:$C$49,3,FALSE)='LGE Meters Schedule'!CX$3,'LGE Meters Schedule'!CW81-$F81,SUM(CW81)))</f>
        <v>-83848.463077751978</v>
      </c>
      <c r="CY81" s="6">
        <f>IF(CY$3=$BQ$3,$G81,IF(VLOOKUP($D81,'LGE Retirements'!$A$4:$C$49,3,FALSE)='LGE Meters Schedule'!CY$3,'LGE Meters Schedule'!CX81-$F81,SUM(CX81)))</f>
        <v>-83848.463077751978</v>
      </c>
      <c r="CZ81" s="6">
        <f>IF(CZ$3=$BQ$3,$G81,IF(VLOOKUP($D81,'LGE Retirements'!$A$4:$C$49,3,FALSE)='LGE Meters Schedule'!CZ$3,'LGE Meters Schedule'!CY81-$F81,SUM(CY81)))</f>
        <v>-83848.463077751978</v>
      </c>
      <c r="DA81" s="6">
        <f>IF(DA$3=$BQ$3,$G81,IF(VLOOKUP($D81,'LGE Retirements'!$A$4:$C$49,3,FALSE)='LGE Meters Schedule'!DA$3,'LGE Meters Schedule'!CZ81-$F81,SUM(CZ81)))</f>
        <v>-83848.463077751978</v>
      </c>
      <c r="DB81" s="6">
        <f>IF(DB$3=$BQ$3,$G81,IF(VLOOKUP($D81,'LGE Retirements'!$A$4:$C$49,3,FALSE)='LGE Meters Schedule'!DB$3,'LGE Meters Schedule'!DA81-$F81,SUM(DA81)))</f>
        <v>-83848.463077751978</v>
      </c>
      <c r="DC81" s="6">
        <f>IF(DC$3=$BQ$3,$G81,IF(VLOOKUP($D81,'LGE Retirements'!$A$4:$C$49,3,FALSE)='LGE Meters Schedule'!DC$3,'LGE Meters Schedule'!DB81-$F81,SUM(DB81)))</f>
        <v>-83848.463077751978</v>
      </c>
      <c r="DD81" s="6">
        <f>IF(DD$3=$BQ$3,$G81,IF(VLOOKUP($D81,'LGE Retirements'!$A$4:$C$49,3,FALSE)='LGE Meters Schedule'!DD$3,'LGE Meters Schedule'!DC81-$F81,SUM(DC81)))</f>
        <v>-83848.463077751978</v>
      </c>
      <c r="DE81" s="6">
        <f>IF(DE$3=$BQ$3,$G81,IF(VLOOKUP($D81,'LGE Retirements'!$A$4:$C$49,3,FALSE)='LGE Meters Schedule'!DE$3,'LGE Meters Schedule'!DD81-$F81,SUM(DD81)))</f>
        <v>-83848.463077751978</v>
      </c>
      <c r="DG81" s="8">
        <f t="shared" si="71"/>
        <v>89893.085832166456</v>
      </c>
      <c r="DH81" s="8">
        <f t="shared" si="72"/>
        <v>89639.568560833111</v>
      </c>
      <c r="DI81" s="8">
        <f t="shared" si="73"/>
        <v>89386.051289499781</v>
      </c>
      <c r="DJ81" s="8">
        <f t="shared" si="74"/>
        <v>89132.534018166451</v>
      </c>
      <c r="DK81" s="8">
        <f t="shared" si="75"/>
        <v>88879.01674683312</v>
      </c>
      <c r="DL81" s="8">
        <f t="shared" si="76"/>
        <v>88625.49947549979</v>
      </c>
      <c r="DM81" s="8">
        <f t="shared" si="77"/>
        <v>88371.982204166445</v>
      </c>
      <c r="DN81" s="8">
        <f t="shared" si="78"/>
        <v>88118.464932833114</v>
      </c>
      <c r="DO81" s="8">
        <f t="shared" si="79"/>
        <v>87864.947661499784</v>
      </c>
      <c r="DP81" s="8">
        <f t="shared" si="80"/>
        <v>87611.430390166439</v>
      </c>
      <c r="DQ81" s="8">
        <f t="shared" si="81"/>
        <v>87357.913118833108</v>
      </c>
      <c r="DR81" s="8">
        <f t="shared" si="82"/>
        <v>87115.882081517164</v>
      </c>
      <c r="DS81" s="8">
        <f t="shared" si="83"/>
        <v>86873.851044201234</v>
      </c>
      <c r="DT81" s="8">
        <f t="shared" si="84"/>
        <v>86631.820006885289</v>
      </c>
      <c r="DU81" s="8">
        <f t="shared" si="85"/>
        <v>86389.788969569345</v>
      </c>
      <c r="DV81" s="8">
        <f t="shared" si="86"/>
        <v>86147.757932253415</v>
      </c>
      <c r="DW81" s="8">
        <f t="shared" si="87"/>
        <v>85905.72689493747</v>
      </c>
      <c r="DX81" s="8">
        <f t="shared" si="88"/>
        <v>85663.695857621526</v>
      </c>
      <c r="DY81" s="8">
        <f t="shared" si="89"/>
        <v>85421.664820305581</v>
      </c>
      <c r="DZ81" s="8">
        <f t="shared" si="90"/>
        <v>85179.633782989637</v>
      </c>
      <c r="EA81" s="8">
        <f t="shared" si="91"/>
        <v>84937.602745673707</v>
      </c>
      <c r="EB81" s="8">
        <f t="shared" si="92"/>
        <v>84695.571708357762</v>
      </c>
      <c r="EC81" s="8">
        <f t="shared" si="93"/>
        <v>84453.540671041817</v>
      </c>
      <c r="ED81" s="8">
        <f t="shared" si="94"/>
        <v>84211.509633725887</v>
      </c>
      <c r="EE81" s="8">
        <f t="shared" si="95"/>
        <v>83969.478596409943</v>
      </c>
      <c r="EF81" s="8">
        <f t="shared" si="96"/>
        <v>83848.463077751978</v>
      </c>
      <c r="EG81" s="8">
        <f t="shared" si="97"/>
        <v>83848.463077751978</v>
      </c>
      <c r="EH81" s="8">
        <f t="shared" si="98"/>
        <v>83848.463077751978</v>
      </c>
      <c r="EI81" s="8">
        <f t="shared" si="99"/>
        <v>83848.463077751978</v>
      </c>
      <c r="EJ81" s="8">
        <f t="shared" si="100"/>
        <v>83848.463077751978</v>
      </c>
      <c r="EK81" s="8">
        <f t="shared" si="101"/>
        <v>83848.463077751978</v>
      </c>
      <c r="EL81" s="8">
        <f t="shared" si="102"/>
        <v>83848.463077751978</v>
      </c>
      <c r="EM81" s="8">
        <f t="shared" si="103"/>
        <v>83848.463077751978</v>
      </c>
      <c r="EN81" s="8">
        <f t="shared" si="104"/>
        <v>83848.463077751978</v>
      </c>
      <c r="EO81" s="8">
        <f t="shared" si="105"/>
        <v>83848.463077751978</v>
      </c>
      <c r="EP81" s="8">
        <f t="shared" si="106"/>
        <v>83848.463077751978</v>
      </c>
      <c r="EQ81" s="8">
        <f t="shared" si="107"/>
        <v>83848.463077751978</v>
      </c>
      <c r="ER81" s="8">
        <f t="shared" si="108"/>
        <v>83848.463077751978</v>
      </c>
      <c r="ES81" s="8">
        <f t="shared" si="109"/>
        <v>83848.463077751978</v>
      </c>
      <c r="ET81" s="8">
        <f t="shared" si="110"/>
        <v>83848.463077751978</v>
      </c>
      <c r="EU81" s="8">
        <f t="shared" si="111"/>
        <v>83848.463077751978</v>
      </c>
    </row>
    <row r="82" spans="1:151" x14ac:dyDescent="0.25">
      <c r="A82" s="4" t="s">
        <v>33</v>
      </c>
      <c r="B82" s="4" t="s">
        <v>2</v>
      </c>
      <c r="C82" s="4" t="s">
        <v>4</v>
      </c>
      <c r="D82" s="7">
        <v>2012</v>
      </c>
      <c r="E82" s="24">
        <f>IFERROR(VLOOKUP(D82,'LGE Retirements'!$A$4:$C$49,3,FALSE),"N/A")</f>
        <v>43344</v>
      </c>
      <c r="F82" s="5">
        <v>400842.76</v>
      </c>
      <c r="G82" s="5">
        <v>54012.11486763641</v>
      </c>
      <c r="H82" s="5"/>
      <c r="I82" s="6">
        <f>IF(I$3=$I$3,F82,IF(VLOOKUP($D82,'LGE Retirements'!$A$4:$C$49,3,FALSE)='LGE Meters Schedule'!I$3,'LGE Meters Schedule'!G82-'LGE Meters Schedule'!$F82,G82))</f>
        <v>400842.76</v>
      </c>
      <c r="J82" s="6">
        <f>IF(J$3=$I$3,G82,IF(VLOOKUP($D82,'LGE Retirements'!$A$4:$C$49,3,FALSE)='LGE Meters Schedule'!J$3,'LGE Meters Schedule'!I82-'LGE Meters Schedule'!$F82,I82))</f>
        <v>400842.76</v>
      </c>
      <c r="K82" s="6">
        <f>IF(K$3=$I$3,I82,IF(VLOOKUP($D82,'LGE Retirements'!$A$4:$C$49,3,FALSE)='LGE Meters Schedule'!K$3,'LGE Meters Schedule'!J82-'LGE Meters Schedule'!$F82,J82))</f>
        <v>400842.76</v>
      </c>
      <c r="L82" s="6">
        <f>IF(L$3=$I$3,J82,IF(VLOOKUP($D82,'LGE Retirements'!$A$4:$C$49,3,FALSE)='LGE Meters Schedule'!L$3,'LGE Meters Schedule'!K82-'LGE Meters Schedule'!$F82,K82))</f>
        <v>400842.76</v>
      </c>
      <c r="M82" s="6">
        <f>IF(M$3=$I$3,K82,IF(VLOOKUP($D82,'LGE Retirements'!$A$4:$C$49,3,FALSE)='LGE Meters Schedule'!M$3,'LGE Meters Schedule'!L82-'LGE Meters Schedule'!$F82,L82))</f>
        <v>400842.76</v>
      </c>
      <c r="N82" s="6">
        <f>IF(N$3=$I$3,L82,IF(VLOOKUP($D82,'LGE Retirements'!$A$4:$C$49,3,FALSE)='LGE Meters Schedule'!N$3,'LGE Meters Schedule'!M82-'LGE Meters Schedule'!$F82,M82))</f>
        <v>400842.76</v>
      </c>
      <c r="O82" s="6">
        <f>IF(O$3=$I$3,M82,IF(VLOOKUP($D82,'LGE Retirements'!$A$4:$C$49,3,FALSE)='LGE Meters Schedule'!O$3,'LGE Meters Schedule'!N82-'LGE Meters Schedule'!$F82,N82))</f>
        <v>400842.76</v>
      </c>
      <c r="P82" s="6">
        <f>IF(P$3=$I$3,N82,IF(VLOOKUP($D82,'LGE Retirements'!$A$4:$C$49,3,FALSE)='LGE Meters Schedule'!P$3,'LGE Meters Schedule'!O82-'LGE Meters Schedule'!$F82,O82))</f>
        <v>400842.76</v>
      </c>
      <c r="Q82" s="6">
        <f>IF(Q$3=$I$3,O82,IF(VLOOKUP($D82,'LGE Retirements'!$A$4:$C$49,3,FALSE)='LGE Meters Schedule'!Q$3,'LGE Meters Schedule'!P82-'LGE Meters Schedule'!$F82,P82))</f>
        <v>400842.76</v>
      </c>
      <c r="R82" s="6">
        <f>IF(R$3=$I$3,P82,IF(VLOOKUP($D82,'LGE Retirements'!$A$4:$C$49,3,FALSE)='LGE Meters Schedule'!R$3,'LGE Meters Schedule'!Q82-'LGE Meters Schedule'!$F82,Q82))</f>
        <v>400842.76</v>
      </c>
      <c r="S82" s="6">
        <f>IF(S$3=$I$3,Q82,IF(VLOOKUP($D82,'LGE Retirements'!$A$4:$C$49,3,FALSE)='LGE Meters Schedule'!S$3,'LGE Meters Schedule'!R82-'LGE Meters Schedule'!$F82,R82))</f>
        <v>400842.76</v>
      </c>
      <c r="T82" s="6">
        <f>IF(T$3=$I$3,R82,IF(VLOOKUP($D82,'LGE Retirements'!$A$4:$C$49,3,FALSE)='LGE Meters Schedule'!T$3,'LGE Meters Schedule'!S82-'LGE Meters Schedule'!$F82,S82))</f>
        <v>400842.76</v>
      </c>
      <c r="U82" s="6">
        <f>IF(U$3=$I$3,S82,IF(VLOOKUP($D82,'LGE Retirements'!$A$4:$C$49,3,FALSE)='LGE Meters Schedule'!U$3,'LGE Meters Schedule'!T82-'LGE Meters Schedule'!$F82,T82))</f>
        <v>400842.76</v>
      </c>
      <c r="V82" s="6">
        <f>IF(V$3=$I$3,T82,IF(VLOOKUP($D82,'LGE Retirements'!$A$4:$C$49,3,FALSE)='LGE Meters Schedule'!V$3,'LGE Meters Schedule'!U82-'LGE Meters Schedule'!$F82,U82))</f>
        <v>400842.76</v>
      </c>
      <c r="W82" s="6">
        <f>IF(W$3=$I$3,U82,IF(VLOOKUP($D82,'LGE Retirements'!$A$4:$C$49,3,FALSE)='LGE Meters Schedule'!W$3,'LGE Meters Schedule'!V82-'LGE Meters Schedule'!$F82,V82))</f>
        <v>400842.76</v>
      </c>
      <c r="X82" s="6">
        <f>IF(X$3=$I$3,V82,IF(VLOOKUP($D82,'LGE Retirements'!$A$4:$C$49,3,FALSE)='LGE Meters Schedule'!X$3,'LGE Meters Schedule'!W82-'LGE Meters Schedule'!$F82,W82))</f>
        <v>400842.76</v>
      </c>
      <c r="Y82" s="6">
        <f>IF(Y$3=$I$3,W82,IF(VLOOKUP($D82,'LGE Retirements'!$A$4:$C$49,3,FALSE)='LGE Meters Schedule'!Y$3,'LGE Meters Schedule'!X82-'LGE Meters Schedule'!$F82,X82))</f>
        <v>400842.76</v>
      </c>
      <c r="Z82" s="6">
        <f>IF(Z$3=$I$3,X82,IF(VLOOKUP($D82,'LGE Retirements'!$A$4:$C$49,3,FALSE)='LGE Meters Schedule'!Z$3,'LGE Meters Schedule'!Y82-'LGE Meters Schedule'!$F82,Y82))</f>
        <v>400842.76</v>
      </c>
      <c r="AA82" s="6">
        <f>IF(AA$3=$I$3,Y82,IF(VLOOKUP($D82,'LGE Retirements'!$A$4:$C$49,3,FALSE)='LGE Meters Schedule'!AA$3,'LGE Meters Schedule'!Z82-'LGE Meters Schedule'!$F82,Z82))</f>
        <v>400842.76</v>
      </c>
      <c r="AB82" s="6">
        <f>IF(AB$3=$I$3,Z82,IF(VLOOKUP($D82,'LGE Retirements'!$A$4:$C$49,3,FALSE)='LGE Meters Schedule'!AB$3,'LGE Meters Schedule'!AA82-'LGE Meters Schedule'!$F82,AA82))</f>
        <v>400842.76</v>
      </c>
      <c r="AC82" s="6">
        <f>IF(AC$3=$I$3,AA82,IF(VLOOKUP($D82,'LGE Retirements'!$A$4:$C$49,3,FALSE)='LGE Meters Schedule'!AC$3,'LGE Meters Schedule'!AB82-'LGE Meters Schedule'!$F82,AB82))</f>
        <v>400842.76</v>
      </c>
      <c r="AD82" s="6">
        <f>IF(AD$3=$I$3,AB82,IF(VLOOKUP($D82,'LGE Retirements'!$A$4:$C$49,3,FALSE)='LGE Meters Schedule'!AD$3,'LGE Meters Schedule'!AC82-'LGE Meters Schedule'!$F82,AC82))</f>
        <v>400842.76</v>
      </c>
      <c r="AE82" s="6">
        <f>IF(AE$3=$I$3,AC82,IF(VLOOKUP($D82,'LGE Retirements'!$A$4:$C$49,3,FALSE)='LGE Meters Schedule'!AE$3,'LGE Meters Schedule'!AD82-'LGE Meters Schedule'!$F82,AD82))</f>
        <v>400842.76</v>
      </c>
      <c r="AF82" s="6">
        <f>IF(AF$3=$I$3,AD82,IF(VLOOKUP($D82,'LGE Retirements'!$A$4:$C$49,3,FALSE)='LGE Meters Schedule'!AF$3,'LGE Meters Schedule'!AE82-'LGE Meters Schedule'!$F82,AE82))</f>
        <v>400842.76</v>
      </c>
      <c r="AG82" s="6">
        <f>IF(AG$3=$I$3,AE82,IF(VLOOKUP($D82,'LGE Retirements'!$A$4:$C$49,3,FALSE)='LGE Meters Schedule'!AG$3,'LGE Meters Schedule'!AF82-'LGE Meters Schedule'!$F82,AF82))</f>
        <v>400842.76</v>
      </c>
      <c r="AH82" s="6">
        <f>IF(AH$3=$I$3,AF82,IF(VLOOKUP($D82,'LGE Retirements'!$A$4:$C$49,3,FALSE)='LGE Meters Schedule'!AH$3,'LGE Meters Schedule'!AG82-'LGE Meters Schedule'!$F82,AG82))</f>
        <v>0</v>
      </c>
      <c r="AI82" s="6">
        <f>IF(AI$3=$I$3,AG82,IF(VLOOKUP($D82,'LGE Retirements'!$A$4:$C$49,3,FALSE)='LGE Meters Schedule'!AI$3,'LGE Meters Schedule'!AH82-'LGE Meters Schedule'!$F82,AH82))</f>
        <v>0</v>
      </c>
      <c r="AJ82" s="6">
        <f>IF(AJ$3=$I$3,AH82,IF(VLOOKUP($D82,'LGE Retirements'!$A$4:$C$49,3,FALSE)='LGE Meters Schedule'!AJ$3,'LGE Meters Schedule'!AI82-'LGE Meters Schedule'!$F82,AI82))</f>
        <v>0</v>
      </c>
      <c r="AK82" s="6">
        <f>IF(AK$3=$I$3,AI82,IF(VLOOKUP($D82,'LGE Retirements'!$A$4:$C$49,3,FALSE)='LGE Meters Schedule'!AK$3,'LGE Meters Schedule'!AJ82-'LGE Meters Schedule'!$F82,AJ82))</f>
        <v>0</v>
      </c>
      <c r="AL82" s="6"/>
      <c r="AM82" s="21">
        <f>IF(AM$3&lt;'Depr. Rate'!$B$1,('Depr. Rate'!$B$3*'LGE Meters Schedule'!I82)/12,IF(I82=0,H82/2*'Depr. Rate'!$C$3/12,('Depr. Rate'!$C$3*'LGE Meters Schedule'!I82)/12))</f>
        <v>975.38404933333334</v>
      </c>
      <c r="AN82" s="21">
        <f>IF(AN$3&lt;'Depr. Rate'!$B$1,('Depr. Rate'!$B$3*'LGE Meters Schedule'!J82)/12,IF(J82=0,I82/2*'Depr. Rate'!$C$3/12,('Depr. Rate'!$C$3*'LGE Meters Schedule'!J82)/12))</f>
        <v>975.38404933333334</v>
      </c>
      <c r="AO82" s="21">
        <f>IF(AO$3&lt;'Depr. Rate'!$B$1,('Depr. Rate'!$B$3*'LGE Meters Schedule'!K82)/12,IF(K82=0,J82/2*'Depr. Rate'!$C$3/12,('Depr. Rate'!$C$3*'LGE Meters Schedule'!K82)/12))</f>
        <v>975.38404933333334</v>
      </c>
      <c r="AP82" s="21">
        <f>IF(AP$3&lt;'Depr. Rate'!$B$1,('Depr. Rate'!$B$3*'LGE Meters Schedule'!L82)/12,IF(L82=0,K82/2*'Depr. Rate'!$C$3/12,('Depr. Rate'!$C$3*'LGE Meters Schedule'!L82)/12))</f>
        <v>975.38404933333334</v>
      </c>
      <c r="AQ82" s="21">
        <f>IF(AQ$3&lt;'Depr. Rate'!$B$1,('Depr. Rate'!$B$3*'LGE Meters Schedule'!M82)/12,IF(M82=0,L82/2*'Depr. Rate'!$C$3/12,('Depr. Rate'!$C$3*'LGE Meters Schedule'!M82)/12))</f>
        <v>975.38404933333334</v>
      </c>
      <c r="AR82" s="21">
        <f>IF(AR$3&lt;'Depr. Rate'!$B$1,('Depr. Rate'!$B$3*'LGE Meters Schedule'!N82)/12,IF(N82=0,M82/2*'Depr. Rate'!$C$3/12,('Depr. Rate'!$C$3*'LGE Meters Schedule'!N82)/12))</f>
        <v>975.38404933333334</v>
      </c>
      <c r="AS82" s="21">
        <f>IF(AS$3&lt;'Depr. Rate'!$B$1,('Depr. Rate'!$B$3*'LGE Meters Schedule'!O82)/12,IF(O82=0,N82/2*'Depr. Rate'!$C$3/12,('Depr. Rate'!$C$3*'LGE Meters Schedule'!O82)/12))</f>
        <v>975.38404933333334</v>
      </c>
      <c r="AT82" s="21">
        <f>IF(AT$3&lt;'Depr. Rate'!$B$1,('Depr. Rate'!$B$3*'LGE Meters Schedule'!P82)/12,IF(P82=0,O82/2*'Depr. Rate'!$C$3/12,('Depr. Rate'!$C$3*'LGE Meters Schedule'!P82)/12))</f>
        <v>975.38404933333334</v>
      </c>
      <c r="AU82" s="21">
        <f>IF(AU$3&lt;'Depr. Rate'!$B$1,('Depr. Rate'!$B$3*'LGE Meters Schedule'!Q82)/12,IF(Q82=0,P82/2*'Depr. Rate'!$C$3/12,('Depr. Rate'!$C$3*'LGE Meters Schedule'!Q82)/12))</f>
        <v>975.38404933333334</v>
      </c>
      <c r="AV82" s="21">
        <f>IF(AV$3&lt;'Depr. Rate'!$B$1,('Depr. Rate'!$B$3*'LGE Meters Schedule'!R82)/12,IF(R82=0,Q82/2*'Depr. Rate'!$C$3/12,('Depr. Rate'!$C$3*'LGE Meters Schedule'!R82)/12))</f>
        <v>975.38404933333334</v>
      </c>
      <c r="AW82" s="21">
        <f>IF(AW$3&lt;'Depr. Rate'!$B$1,('Depr. Rate'!$B$3*'LGE Meters Schedule'!S82)/12,IF(S82=0,R82/2*'Depr. Rate'!$C$3/12,('Depr. Rate'!$C$3*'LGE Meters Schedule'!S82)/12))</f>
        <v>975.38404933333334</v>
      </c>
      <c r="AX82" s="21">
        <f>IF(AX$3&lt;'Depr. Rate'!$B$1,('Depr. Rate'!$B$3*'LGE Meters Schedule'!T82)/12,IF(T82=0,S82/2*'Depr. Rate'!$C$3/12,('Depr. Rate'!$C$3*'LGE Meters Schedule'!T82)/12))</f>
        <v>931.19183556993949</v>
      </c>
      <c r="AY82" s="21">
        <f>IF(AY$3&lt;'Depr. Rate'!$B$1,('Depr. Rate'!$B$3*'LGE Meters Schedule'!U82)/12,IF(U82=0,T82/2*'Depr. Rate'!$C$3/12,('Depr. Rate'!$C$3*'LGE Meters Schedule'!U82)/12))</f>
        <v>931.19183556993949</v>
      </c>
      <c r="AZ82" s="21">
        <f>IF(AZ$3&lt;'Depr. Rate'!$B$1,('Depr. Rate'!$B$3*'LGE Meters Schedule'!V82)/12,IF(V82=0,U82/2*'Depr. Rate'!$C$3/12,('Depr. Rate'!$C$3*'LGE Meters Schedule'!V82)/12))</f>
        <v>931.19183556993949</v>
      </c>
      <c r="BA82" s="21">
        <f>IF(BA$3&lt;'Depr. Rate'!$B$1,('Depr. Rate'!$B$3*'LGE Meters Schedule'!W82)/12,IF(W82=0,V82/2*'Depr. Rate'!$C$3/12,('Depr. Rate'!$C$3*'LGE Meters Schedule'!W82)/12))</f>
        <v>931.19183556993949</v>
      </c>
      <c r="BB82" s="21">
        <f>IF(BB$3&lt;'Depr. Rate'!$B$1,('Depr. Rate'!$B$3*'LGE Meters Schedule'!X82)/12,IF(X82=0,W82/2*'Depr. Rate'!$C$3/12,('Depr. Rate'!$C$3*'LGE Meters Schedule'!X82)/12))</f>
        <v>931.19183556993949</v>
      </c>
      <c r="BC82" s="21">
        <f>IF(BC$3&lt;'Depr. Rate'!$B$1,('Depr. Rate'!$B$3*'LGE Meters Schedule'!Y82)/12,IF(Y82=0,X82/2*'Depr. Rate'!$C$3/12,('Depr. Rate'!$C$3*'LGE Meters Schedule'!Y82)/12))</f>
        <v>931.19183556993949</v>
      </c>
      <c r="BD82" s="21">
        <f>IF(BD$3&lt;'Depr. Rate'!$B$1,('Depr. Rate'!$B$3*'LGE Meters Schedule'!Z82)/12,IF(Z82=0,Y82/2*'Depr. Rate'!$C$3/12,('Depr. Rate'!$C$3*'LGE Meters Schedule'!Z82)/12))</f>
        <v>931.19183556993949</v>
      </c>
      <c r="BE82" s="21">
        <f>IF(BE$3&lt;'Depr. Rate'!$B$1,('Depr. Rate'!$B$3*'LGE Meters Schedule'!AA82)/12,IF(AA82=0,Z82/2*'Depr. Rate'!$C$3/12,('Depr. Rate'!$C$3*'LGE Meters Schedule'!AA82)/12))</f>
        <v>931.19183556993949</v>
      </c>
      <c r="BF82" s="21">
        <f>IF(BF$3&lt;'Depr. Rate'!$B$1,('Depr. Rate'!$B$3*'LGE Meters Schedule'!AB82)/12,IF(AB82=0,AA82/2*'Depr. Rate'!$C$3/12,('Depr. Rate'!$C$3*'LGE Meters Schedule'!AB82)/12))</f>
        <v>931.19183556993949</v>
      </c>
      <c r="BG82" s="21">
        <f>IF(BG$3&lt;'Depr. Rate'!$B$1,('Depr. Rate'!$B$3*'LGE Meters Schedule'!AC82)/12,IF(AC82=0,AB82/2*'Depr. Rate'!$C$3/12,('Depr. Rate'!$C$3*'LGE Meters Schedule'!AC82)/12))</f>
        <v>931.19183556993949</v>
      </c>
      <c r="BH82" s="21">
        <f>IF(BH$3&lt;'Depr. Rate'!$B$1,('Depr. Rate'!$B$3*'LGE Meters Schedule'!AD82)/12,IF(AD82=0,AC82/2*'Depr. Rate'!$C$3/12,('Depr. Rate'!$C$3*'LGE Meters Schedule'!AD82)/12))</f>
        <v>931.19183556993949</v>
      </c>
      <c r="BI82" s="21">
        <f>IF(BI$3&lt;'Depr. Rate'!$B$1,('Depr. Rate'!$B$3*'LGE Meters Schedule'!AE82)/12,IF(AE82=0,AD82/2*'Depr. Rate'!$C$3/12,('Depr. Rate'!$C$3*'LGE Meters Schedule'!AE82)/12))</f>
        <v>931.19183556993949</v>
      </c>
      <c r="BJ82" s="21">
        <f>IF(BJ$3&lt;'Depr. Rate'!$B$1,('Depr. Rate'!$B$3*'LGE Meters Schedule'!AF82)/12,IF(AF82=0,AE82/2*'Depr. Rate'!$C$3/12,('Depr. Rate'!$C$3*'LGE Meters Schedule'!AF82)/12))</f>
        <v>931.19183556993949</v>
      </c>
      <c r="BK82" s="21">
        <f>IF(BK$3&lt;'Depr. Rate'!$B$1,('Depr. Rate'!$B$3*'LGE Meters Schedule'!AG82)/12,IF(AG82=0,AF82/2*'Depr. Rate'!$C$3/12,('Depr. Rate'!$C$3*'LGE Meters Schedule'!AG82)/12))</f>
        <v>931.19183556993949</v>
      </c>
      <c r="BL82" s="21">
        <f>IF(BL$3&lt;'Depr. Rate'!$B$1,('Depr. Rate'!$B$3*'LGE Meters Schedule'!AH82)/12,IF(AH82=0,AG82/2*'Depr. Rate'!$C$3/12,('Depr. Rate'!$C$3*'LGE Meters Schedule'!AH82)/12))</f>
        <v>465.59591778496974</v>
      </c>
      <c r="BM82" s="21">
        <f>IF(BM$3&lt;'Depr. Rate'!$B$1,('Depr. Rate'!$B$3*'LGE Meters Schedule'!AI82)/12,IF(AI82=0,AH82/2*'Depr. Rate'!$C$3/12,('Depr. Rate'!$C$3*'LGE Meters Schedule'!AI82)/12))</f>
        <v>0</v>
      </c>
      <c r="BN82" s="21">
        <f>IF(BN$3&lt;'Depr. Rate'!$B$1,('Depr. Rate'!$B$3*'LGE Meters Schedule'!AJ82)/12,IF(AJ82=0,AI82/2*'Depr. Rate'!$C$3/12,('Depr. Rate'!$C$3*'LGE Meters Schedule'!AJ82)/12))</f>
        <v>0</v>
      </c>
      <c r="BO82" s="21">
        <f>IF(BO$3&lt;'Depr. Rate'!$B$1,('Depr. Rate'!$B$3*'LGE Meters Schedule'!AK82)/12,IF(AK82=0,AJ82/2*'Depr. Rate'!$C$3/12,('Depr. Rate'!$C$3*'LGE Meters Schedule'!AK82)/12))</f>
        <v>0</v>
      </c>
      <c r="BQ82" s="6">
        <f>IF(BQ$3=$BQ$3,$G82+AM82,IF(VLOOKUP($D82,'LGE Retirements'!$A$4:$C$49,3,FALSE)='LGE Meters Schedule'!BQ$3,'LGE Meters Schedule'!BP82+AM82-$F82,SUM(BP82,AM82)))</f>
        <v>54987.498916969744</v>
      </c>
      <c r="BR82" s="6">
        <f>IF(BR$3=$BQ$3,$G82+AN82,IF(VLOOKUP($D82,'LGE Retirements'!$A$4:$C$49,3,FALSE)='LGE Meters Schedule'!BR$3,'LGE Meters Schedule'!BQ82+AN82-$F82,SUM(BQ82,AN82)))</f>
        <v>55962.882966303077</v>
      </c>
      <c r="BS82" s="6">
        <f>IF(BS$3=$BQ$3,$G82+AO82,IF(VLOOKUP($D82,'LGE Retirements'!$A$4:$C$49,3,FALSE)='LGE Meters Schedule'!BS$3,'LGE Meters Schedule'!BR82+AO82-$F82,SUM(BR82,AO82)))</f>
        <v>56938.267015636411</v>
      </c>
      <c r="BT82" s="6">
        <f>IF(BT$3=$BQ$3,$G82+AP82,IF(VLOOKUP($D82,'LGE Retirements'!$A$4:$C$49,3,FALSE)='LGE Meters Schedule'!BT$3,'LGE Meters Schedule'!BS82+AP82-$F82,SUM(BS82,AP82)))</f>
        <v>57913.651064969745</v>
      </c>
      <c r="BU82" s="6">
        <f>IF(BU$3=$BQ$3,$G82+AQ82,IF(VLOOKUP($D82,'LGE Retirements'!$A$4:$C$49,3,FALSE)='LGE Meters Schedule'!BU$3,'LGE Meters Schedule'!BT82+AQ82-$F82,SUM(BT82,AQ82)))</f>
        <v>58889.035114303078</v>
      </c>
      <c r="BV82" s="6">
        <f>IF(BV$3=$BQ$3,$G82+AR82,IF(VLOOKUP($D82,'LGE Retirements'!$A$4:$C$49,3,FALSE)='LGE Meters Schedule'!BV$3,'LGE Meters Schedule'!BU82+AR82-$F82,SUM(BU82,AR82)))</f>
        <v>59864.419163636412</v>
      </c>
      <c r="BW82" s="6">
        <f>IF(BW$3=$BQ$3,$G82+AS82,IF(VLOOKUP($D82,'LGE Retirements'!$A$4:$C$49,3,FALSE)='LGE Meters Schedule'!BW$3,'LGE Meters Schedule'!BV82+AS82-$F82,SUM(BV82,AS82)))</f>
        <v>60839.803212969746</v>
      </c>
      <c r="BX82" s="6">
        <f>IF(BX$3=$BQ$3,$G82+AT82,IF(VLOOKUP($D82,'LGE Retirements'!$A$4:$C$49,3,FALSE)='LGE Meters Schedule'!BX$3,'LGE Meters Schedule'!BW82+AT82-$F82,SUM(BW82,AT82)))</f>
        <v>61815.187262303079</v>
      </c>
      <c r="BY82" s="6">
        <f>IF(BY$3=$BQ$3,$G82+AU82,IF(VLOOKUP($D82,'LGE Retirements'!$A$4:$C$49,3,FALSE)='LGE Meters Schedule'!BY$3,'LGE Meters Schedule'!BX82+AU82-$F82,SUM(BX82,AU82)))</f>
        <v>62790.571311636413</v>
      </c>
      <c r="BZ82" s="6">
        <f>IF(BZ$3=$BQ$3,$G82+AV82,IF(VLOOKUP($D82,'LGE Retirements'!$A$4:$C$49,3,FALSE)='LGE Meters Schedule'!BZ$3,'LGE Meters Schedule'!BY82+AV82-$F82,SUM(BY82,AV82)))</f>
        <v>63765.955360969747</v>
      </c>
      <c r="CA82" s="6">
        <f>IF(CA$3=$BQ$3,$G82+AW82,IF(VLOOKUP($D82,'LGE Retirements'!$A$4:$C$49,3,FALSE)='LGE Meters Schedule'!CA$3,'LGE Meters Schedule'!BZ82+AW82-$F82,SUM(BZ82,AW82)))</f>
        <v>64741.339410303081</v>
      </c>
      <c r="CB82" s="6">
        <f>IF(CB$3=$BQ$3,$G82+AX82,IF(VLOOKUP($D82,'LGE Retirements'!$A$4:$C$49,3,FALSE)='LGE Meters Schedule'!CB$3,'LGE Meters Schedule'!CA82+AX82-$F82,SUM(CA82,AX82)))</f>
        <v>65672.531245873019</v>
      </c>
      <c r="CC82" s="6">
        <f>IF(CC$3=$BQ$3,$G82+AY82,IF(VLOOKUP($D82,'LGE Retirements'!$A$4:$C$49,3,FALSE)='LGE Meters Schedule'!CC$3,'LGE Meters Schedule'!CB82+AY82-$F82,SUM(CB82,AY82)))</f>
        <v>66603.723081442964</v>
      </c>
      <c r="CD82" s="6">
        <f>IF(CD$3=$BQ$3,$G82+AZ82,IF(VLOOKUP($D82,'LGE Retirements'!$A$4:$C$49,3,FALSE)='LGE Meters Schedule'!CD$3,'LGE Meters Schedule'!CC82+AZ82-$F82,SUM(CC82,AZ82)))</f>
        <v>67534.914917012909</v>
      </c>
      <c r="CE82" s="6">
        <f>IF(CE$3=$BQ$3,$G82+BA82,IF(VLOOKUP($D82,'LGE Retirements'!$A$4:$C$49,3,FALSE)='LGE Meters Schedule'!CE$3,'LGE Meters Schedule'!CD82+BA82-$F82,SUM(CD82,BA82)))</f>
        <v>68466.106752582855</v>
      </c>
      <c r="CF82" s="6">
        <f>IF(CF$3=$BQ$3,$G82+BB82,IF(VLOOKUP($D82,'LGE Retirements'!$A$4:$C$49,3,FALSE)='LGE Meters Schedule'!CF$3,'LGE Meters Schedule'!CE82+BB82-$F82,SUM(CE82,BB82)))</f>
        <v>69397.2985881528</v>
      </c>
      <c r="CG82" s="6">
        <f>IF(CG$3=$BQ$3,$G82+BC82,IF(VLOOKUP($D82,'LGE Retirements'!$A$4:$C$49,3,FALSE)='LGE Meters Schedule'!CG$3,'LGE Meters Schedule'!CF82+BC82-$F82,SUM(CF82,BC82)))</f>
        <v>70328.490423722746</v>
      </c>
      <c r="CH82" s="6">
        <f>IF(CH$3=$BQ$3,$G82+BD82,IF(VLOOKUP($D82,'LGE Retirements'!$A$4:$C$49,3,FALSE)='LGE Meters Schedule'!CH$3,'LGE Meters Schedule'!CG82+BD82-$F82,SUM(CG82,BD82)))</f>
        <v>71259.682259292691</v>
      </c>
      <c r="CI82" s="6">
        <f>IF(CI$3=$BQ$3,$G82+BE82,IF(VLOOKUP($D82,'LGE Retirements'!$A$4:$C$49,3,FALSE)='LGE Meters Schedule'!CI$3,'LGE Meters Schedule'!CH82+BE82-$F82,SUM(CH82,BE82)))</f>
        <v>72190.874094862636</v>
      </c>
      <c r="CJ82" s="6">
        <f>IF(CJ$3=$BQ$3,$G82+BF82,IF(VLOOKUP($D82,'LGE Retirements'!$A$4:$C$49,3,FALSE)='LGE Meters Schedule'!CJ$3,'LGE Meters Schedule'!CI82+BF82-$F82,SUM(CI82,BF82)))</f>
        <v>73122.065930432582</v>
      </c>
      <c r="CK82" s="6">
        <f>IF(CK$3=$BQ$3,$G82+BG82,IF(VLOOKUP($D82,'LGE Retirements'!$A$4:$C$49,3,FALSE)='LGE Meters Schedule'!CK$3,'LGE Meters Schedule'!CJ82+BG82-$F82,SUM(CJ82,BG82)))</f>
        <v>74053.257766002527</v>
      </c>
      <c r="CL82" s="6">
        <f>IF(CL$3=$BQ$3,$G82+BH82,IF(VLOOKUP($D82,'LGE Retirements'!$A$4:$C$49,3,FALSE)='LGE Meters Schedule'!CL$3,'LGE Meters Schedule'!CK82+BH82-$F82,SUM(CK82,BH82)))</f>
        <v>74984.449601572473</v>
      </c>
      <c r="CM82" s="6">
        <f>IF(CM$3=$BQ$3,$G82+BI82,IF(VLOOKUP($D82,'LGE Retirements'!$A$4:$C$49,3,FALSE)='LGE Meters Schedule'!CM$3,'LGE Meters Schedule'!CL82+BI82-$F82,SUM(CL82,BI82)))</f>
        <v>75915.641437142418</v>
      </c>
      <c r="CN82" s="6">
        <f>IF(CN$3=$BQ$3,$G82+BJ82,IF(VLOOKUP($D82,'LGE Retirements'!$A$4:$C$49,3,FALSE)='LGE Meters Schedule'!CN$3,'LGE Meters Schedule'!CM82+BJ82-$F82,SUM(CM82,BJ82)))</f>
        <v>76846.833272712363</v>
      </c>
      <c r="CO82" s="6">
        <f>IF(CO$3=$BQ$3,$G82+BK82,IF(VLOOKUP($D82,'LGE Retirements'!$A$4:$C$49,3,FALSE)='LGE Meters Schedule'!CO$3,'LGE Meters Schedule'!CN82+BK82-$F82,SUM(CN82,BK82)))</f>
        <v>77778.025108282309</v>
      </c>
      <c r="CP82" s="6">
        <f>IF(CP$3=$BQ$3,$G82+BL82,IF(VLOOKUP($D82,'LGE Retirements'!$A$4:$C$49,3,FALSE)='LGE Meters Schedule'!CP$3,'LGE Meters Schedule'!CO82+BL82-$F82,SUM(CO82,BL82)))</f>
        <v>-322599.13897393271</v>
      </c>
      <c r="CQ82" s="6">
        <f>IF(CQ$3=$BQ$3,$G82+BM82,IF(VLOOKUP($D82,'LGE Retirements'!$A$4:$C$49,3,FALSE)='LGE Meters Schedule'!CQ$3,'LGE Meters Schedule'!CP82+BM82-$F82,SUM(CP82,BM82)))</f>
        <v>-322599.13897393271</v>
      </c>
      <c r="CR82" s="6">
        <f>IF(CR$3=$BQ$3,$G82+BN82,IF(VLOOKUP($D82,'LGE Retirements'!$A$4:$C$49,3,FALSE)='LGE Meters Schedule'!CR$3,'LGE Meters Schedule'!CQ82+BN82-$F82,SUM(CQ82,BN82)))</f>
        <v>-322599.13897393271</v>
      </c>
      <c r="CS82" s="6">
        <f>IF(CS$3=$BQ$3,$G82+BO82,IF(VLOOKUP($D82,'LGE Retirements'!$A$4:$C$49,3,FALSE)='LGE Meters Schedule'!CS$3,'LGE Meters Schedule'!CR82+BO82-$F82,SUM(CR82,BO82)))</f>
        <v>-322599.13897393271</v>
      </c>
      <c r="CT82" s="6">
        <f>IF(CT$3=$BQ$3,$G82,IF(VLOOKUP($D82,'LGE Retirements'!$A$4:$C$49,3,FALSE)='LGE Meters Schedule'!CT$3,'LGE Meters Schedule'!CS82-$F82,SUM(CS82)))</f>
        <v>-322599.13897393271</v>
      </c>
      <c r="CU82" s="6">
        <f>IF(CU$3=$BQ$3,$G82,IF(VLOOKUP($D82,'LGE Retirements'!$A$4:$C$49,3,FALSE)='LGE Meters Schedule'!CU$3,'LGE Meters Schedule'!CT82-$F82,SUM(CT82)))</f>
        <v>-322599.13897393271</v>
      </c>
      <c r="CV82" s="6">
        <f>IF(CV$3=$BQ$3,$G82,IF(VLOOKUP($D82,'LGE Retirements'!$A$4:$C$49,3,FALSE)='LGE Meters Schedule'!CV$3,'LGE Meters Schedule'!CU82-$F82,SUM(CU82)))</f>
        <v>-322599.13897393271</v>
      </c>
      <c r="CW82" s="6">
        <f>IF(CW$3=$BQ$3,$G82,IF(VLOOKUP($D82,'LGE Retirements'!$A$4:$C$49,3,FALSE)='LGE Meters Schedule'!CW$3,'LGE Meters Schedule'!CV82-$F82,SUM(CV82)))</f>
        <v>-322599.13897393271</v>
      </c>
      <c r="CX82" s="6">
        <f>IF(CX$3=$BQ$3,$G82,IF(VLOOKUP($D82,'LGE Retirements'!$A$4:$C$49,3,FALSE)='LGE Meters Schedule'!CX$3,'LGE Meters Schedule'!CW82-$F82,SUM(CW82)))</f>
        <v>-322599.13897393271</v>
      </c>
      <c r="CY82" s="6">
        <f>IF(CY$3=$BQ$3,$G82,IF(VLOOKUP($D82,'LGE Retirements'!$A$4:$C$49,3,FALSE)='LGE Meters Schedule'!CY$3,'LGE Meters Schedule'!CX82-$F82,SUM(CX82)))</f>
        <v>-322599.13897393271</v>
      </c>
      <c r="CZ82" s="6">
        <f>IF(CZ$3=$BQ$3,$G82,IF(VLOOKUP($D82,'LGE Retirements'!$A$4:$C$49,3,FALSE)='LGE Meters Schedule'!CZ$3,'LGE Meters Schedule'!CY82-$F82,SUM(CY82)))</f>
        <v>-322599.13897393271</v>
      </c>
      <c r="DA82" s="6">
        <f>IF(DA$3=$BQ$3,$G82,IF(VLOOKUP($D82,'LGE Retirements'!$A$4:$C$49,3,FALSE)='LGE Meters Schedule'!DA$3,'LGE Meters Schedule'!CZ82-$F82,SUM(CZ82)))</f>
        <v>-322599.13897393271</v>
      </c>
      <c r="DB82" s="6">
        <f>IF(DB$3=$BQ$3,$G82,IF(VLOOKUP($D82,'LGE Retirements'!$A$4:$C$49,3,FALSE)='LGE Meters Schedule'!DB$3,'LGE Meters Schedule'!DA82-$F82,SUM(DA82)))</f>
        <v>-322599.13897393271</v>
      </c>
      <c r="DC82" s="6">
        <f>IF(DC$3=$BQ$3,$G82,IF(VLOOKUP($D82,'LGE Retirements'!$A$4:$C$49,3,FALSE)='LGE Meters Schedule'!DC$3,'LGE Meters Schedule'!DB82-$F82,SUM(DB82)))</f>
        <v>-322599.13897393271</v>
      </c>
      <c r="DD82" s="6">
        <f>IF(DD$3=$BQ$3,$G82,IF(VLOOKUP($D82,'LGE Retirements'!$A$4:$C$49,3,FALSE)='LGE Meters Schedule'!DD$3,'LGE Meters Schedule'!DC82-$F82,SUM(DC82)))</f>
        <v>-322599.13897393271</v>
      </c>
      <c r="DE82" s="6">
        <f>IF(DE$3=$BQ$3,$G82,IF(VLOOKUP($D82,'LGE Retirements'!$A$4:$C$49,3,FALSE)='LGE Meters Schedule'!DE$3,'LGE Meters Schedule'!DD82-$F82,SUM(DD82)))</f>
        <v>-322599.13897393271</v>
      </c>
      <c r="DG82" s="8">
        <f t="shared" si="71"/>
        <v>345855.26108303026</v>
      </c>
      <c r="DH82" s="8">
        <f t="shared" si="72"/>
        <v>344879.87703369692</v>
      </c>
      <c r="DI82" s="8">
        <f t="shared" si="73"/>
        <v>343904.49298436358</v>
      </c>
      <c r="DJ82" s="8">
        <f t="shared" si="74"/>
        <v>342929.10893503029</v>
      </c>
      <c r="DK82" s="8">
        <f t="shared" si="75"/>
        <v>341953.72488569695</v>
      </c>
      <c r="DL82" s="8">
        <f t="shared" si="76"/>
        <v>340978.34083636361</v>
      </c>
      <c r="DM82" s="8">
        <f t="shared" si="77"/>
        <v>340002.95678703027</v>
      </c>
      <c r="DN82" s="8">
        <f t="shared" si="78"/>
        <v>339027.57273769693</v>
      </c>
      <c r="DO82" s="8">
        <f t="shared" si="79"/>
        <v>338052.18868836359</v>
      </c>
      <c r="DP82" s="8">
        <f t="shared" si="80"/>
        <v>337076.80463903025</v>
      </c>
      <c r="DQ82" s="8">
        <f t="shared" si="81"/>
        <v>336101.42058969691</v>
      </c>
      <c r="DR82" s="8">
        <f t="shared" si="82"/>
        <v>335170.22875412699</v>
      </c>
      <c r="DS82" s="8">
        <f t="shared" si="83"/>
        <v>334239.03691855702</v>
      </c>
      <c r="DT82" s="8">
        <f t="shared" si="84"/>
        <v>333307.8450829871</v>
      </c>
      <c r="DU82" s="8">
        <f t="shared" si="85"/>
        <v>332376.65324741718</v>
      </c>
      <c r="DV82" s="8">
        <f t="shared" si="86"/>
        <v>331445.46141184721</v>
      </c>
      <c r="DW82" s="8">
        <f t="shared" si="87"/>
        <v>330514.26957627723</v>
      </c>
      <c r="DX82" s="8">
        <f t="shared" si="88"/>
        <v>329583.07774070732</v>
      </c>
      <c r="DY82" s="8">
        <f t="shared" si="89"/>
        <v>328651.8859051374</v>
      </c>
      <c r="DZ82" s="8">
        <f t="shared" si="90"/>
        <v>327720.69406956743</v>
      </c>
      <c r="EA82" s="8">
        <f t="shared" si="91"/>
        <v>326789.50223399745</v>
      </c>
      <c r="EB82" s="8">
        <f t="shared" si="92"/>
        <v>325858.31039842754</v>
      </c>
      <c r="EC82" s="8">
        <f t="shared" si="93"/>
        <v>324927.11856285762</v>
      </c>
      <c r="ED82" s="8">
        <f t="shared" si="94"/>
        <v>323995.92672728765</v>
      </c>
      <c r="EE82" s="8">
        <f t="shared" si="95"/>
        <v>323064.73489171767</v>
      </c>
      <c r="EF82" s="8">
        <f t="shared" si="96"/>
        <v>322599.13897393271</v>
      </c>
      <c r="EG82" s="8">
        <f t="shared" si="97"/>
        <v>322599.13897393271</v>
      </c>
      <c r="EH82" s="8">
        <f t="shared" si="98"/>
        <v>322599.13897393271</v>
      </c>
      <c r="EI82" s="8">
        <f t="shared" si="99"/>
        <v>322599.13897393271</v>
      </c>
      <c r="EJ82" s="8">
        <f t="shared" si="100"/>
        <v>322599.13897393271</v>
      </c>
      <c r="EK82" s="8">
        <f t="shared" si="101"/>
        <v>322599.13897393271</v>
      </c>
      <c r="EL82" s="8">
        <f t="shared" si="102"/>
        <v>322599.13897393271</v>
      </c>
      <c r="EM82" s="8">
        <f t="shared" si="103"/>
        <v>322599.13897393271</v>
      </c>
      <c r="EN82" s="8">
        <f t="shared" si="104"/>
        <v>322599.13897393271</v>
      </c>
      <c r="EO82" s="8">
        <f t="shared" si="105"/>
        <v>322599.13897393271</v>
      </c>
      <c r="EP82" s="8">
        <f t="shared" si="106"/>
        <v>322599.13897393271</v>
      </c>
      <c r="EQ82" s="8">
        <f t="shared" si="107"/>
        <v>322599.13897393271</v>
      </c>
      <c r="ER82" s="8">
        <f t="shared" si="108"/>
        <v>322599.13897393271</v>
      </c>
      <c r="ES82" s="8">
        <f t="shared" si="109"/>
        <v>322599.13897393271</v>
      </c>
      <c r="ET82" s="8">
        <f t="shared" si="110"/>
        <v>322599.13897393271</v>
      </c>
      <c r="EU82" s="8">
        <f t="shared" si="111"/>
        <v>322599.13897393271</v>
      </c>
    </row>
    <row r="83" spans="1:151" x14ac:dyDescent="0.25">
      <c r="A83" s="4" t="s">
        <v>33</v>
      </c>
      <c r="B83" s="4" t="s">
        <v>2</v>
      </c>
      <c r="C83" s="4" t="s">
        <v>5</v>
      </c>
      <c r="D83" s="7">
        <v>2012</v>
      </c>
      <c r="E83" s="24">
        <f>IFERROR(VLOOKUP(D83,'LGE Retirements'!$A$4:$C$49,3,FALSE),"N/A")</f>
        <v>43344</v>
      </c>
      <c r="F83" s="5">
        <v>524609.39</v>
      </c>
      <c r="G83" s="5">
        <v>70689.221462602145</v>
      </c>
      <c r="H83" s="5"/>
      <c r="I83" s="6">
        <f>IF(I$3=$I$3,F83,IF(VLOOKUP($D83,'LGE Retirements'!$A$4:$C$49,3,FALSE)='LGE Meters Schedule'!I$3,'LGE Meters Schedule'!G83-'LGE Meters Schedule'!$F83,G83))</f>
        <v>524609.39</v>
      </c>
      <c r="J83" s="6">
        <f>IF(J$3=$I$3,G83,IF(VLOOKUP($D83,'LGE Retirements'!$A$4:$C$49,3,FALSE)='LGE Meters Schedule'!J$3,'LGE Meters Schedule'!I83-'LGE Meters Schedule'!$F83,I83))</f>
        <v>524609.39</v>
      </c>
      <c r="K83" s="6">
        <f>IF(K$3=$I$3,I83,IF(VLOOKUP($D83,'LGE Retirements'!$A$4:$C$49,3,FALSE)='LGE Meters Schedule'!K$3,'LGE Meters Schedule'!J83-'LGE Meters Schedule'!$F83,J83))</f>
        <v>524609.39</v>
      </c>
      <c r="L83" s="6">
        <f>IF(L$3=$I$3,J83,IF(VLOOKUP($D83,'LGE Retirements'!$A$4:$C$49,3,FALSE)='LGE Meters Schedule'!L$3,'LGE Meters Schedule'!K83-'LGE Meters Schedule'!$F83,K83))</f>
        <v>524609.39</v>
      </c>
      <c r="M83" s="6">
        <f>IF(M$3=$I$3,K83,IF(VLOOKUP($D83,'LGE Retirements'!$A$4:$C$49,3,FALSE)='LGE Meters Schedule'!M$3,'LGE Meters Schedule'!L83-'LGE Meters Schedule'!$F83,L83))</f>
        <v>524609.39</v>
      </c>
      <c r="N83" s="6">
        <f>IF(N$3=$I$3,L83,IF(VLOOKUP($D83,'LGE Retirements'!$A$4:$C$49,3,FALSE)='LGE Meters Schedule'!N$3,'LGE Meters Schedule'!M83-'LGE Meters Schedule'!$F83,M83))</f>
        <v>524609.39</v>
      </c>
      <c r="O83" s="6">
        <f>IF(O$3=$I$3,M83,IF(VLOOKUP($D83,'LGE Retirements'!$A$4:$C$49,3,FALSE)='LGE Meters Schedule'!O$3,'LGE Meters Schedule'!N83-'LGE Meters Schedule'!$F83,N83))</f>
        <v>524609.39</v>
      </c>
      <c r="P83" s="6">
        <f>IF(P$3=$I$3,N83,IF(VLOOKUP($D83,'LGE Retirements'!$A$4:$C$49,3,FALSE)='LGE Meters Schedule'!P$3,'LGE Meters Schedule'!O83-'LGE Meters Schedule'!$F83,O83))</f>
        <v>524609.39</v>
      </c>
      <c r="Q83" s="6">
        <f>IF(Q$3=$I$3,O83,IF(VLOOKUP($D83,'LGE Retirements'!$A$4:$C$49,3,FALSE)='LGE Meters Schedule'!Q$3,'LGE Meters Schedule'!P83-'LGE Meters Schedule'!$F83,P83))</f>
        <v>524609.39</v>
      </c>
      <c r="R83" s="6">
        <f>IF(R$3=$I$3,P83,IF(VLOOKUP($D83,'LGE Retirements'!$A$4:$C$49,3,FALSE)='LGE Meters Schedule'!R$3,'LGE Meters Schedule'!Q83-'LGE Meters Schedule'!$F83,Q83))</f>
        <v>524609.39</v>
      </c>
      <c r="S83" s="6">
        <f>IF(S$3=$I$3,Q83,IF(VLOOKUP($D83,'LGE Retirements'!$A$4:$C$49,3,FALSE)='LGE Meters Schedule'!S$3,'LGE Meters Schedule'!R83-'LGE Meters Schedule'!$F83,R83))</f>
        <v>524609.39</v>
      </c>
      <c r="T83" s="6">
        <f>IF(T$3=$I$3,R83,IF(VLOOKUP($D83,'LGE Retirements'!$A$4:$C$49,3,FALSE)='LGE Meters Schedule'!T$3,'LGE Meters Schedule'!S83-'LGE Meters Schedule'!$F83,S83))</f>
        <v>524609.39</v>
      </c>
      <c r="U83" s="6">
        <f>IF(U$3=$I$3,S83,IF(VLOOKUP($D83,'LGE Retirements'!$A$4:$C$49,3,FALSE)='LGE Meters Schedule'!U$3,'LGE Meters Schedule'!T83-'LGE Meters Schedule'!$F83,T83))</f>
        <v>524609.39</v>
      </c>
      <c r="V83" s="6">
        <f>IF(V$3=$I$3,T83,IF(VLOOKUP($D83,'LGE Retirements'!$A$4:$C$49,3,FALSE)='LGE Meters Schedule'!V$3,'LGE Meters Schedule'!U83-'LGE Meters Schedule'!$F83,U83))</f>
        <v>524609.39</v>
      </c>
      <c r="W83" s="6">
        <f>IF(W$3=$I$3,U83,IF(VLOOKUP($D83,'LGE Retirements'!$A$4:$C$49,3,FALSE)='LGE Meters Schedule'!W$3,'LGE Meters Schedule'!V83-'LGE Meters Schedule'!$F83,V83))</f>
        <v>524609.39</v>
      </c>
      <c r="X83" s="6">
        <f>IF(X$3=$I$3,V83,IF(VLOOKUP($D83,'LGE Retirements'!$A$4:$C$49,3,FALSE)='LGE Meters Schedule'!X$3,'LGE Meters Schedule'!W83-'LGE Meters Schedule'!$F83,W83))</f>
        <v>524609.39</v>
      </c>
      <c r="Y83" s="6">
        <f>IF(Y$3=$I$3,W83,IF(VLOOKUP($D83,'LGE Retirements'!$A$4:$C$49,3,FALSE)='LGE Meters Schedule'!Y$3,'LGE Meters Schedule'!X83-'LGE Meters Schedule'!$F83,X83))</f>
        <v>524609.39</v>
      </c>
      <c r="Z83" s="6">
        <f>IF(Z$3=$I$3,X83,IF(VLOOKUP($D83,'LGE Retirements'!$A$4:$C$49,3,FALSE)='LGE Meters Schedule'!Z$3,'LGE Meters Schedule'!Y83-'LGE Meters Schedule'!$F83,Y83))</f>
        <v>524609.39</v>
      </c>
      <c r="AA83" s="6">
        <f>IF(AA$3=$I$3,Y83,IF(VLOOKUP($D83,'LGE Retirements'!$A$4:$C$49,3,FALSE)='LGE Meters Schedule'!AA$3,'LGE Meters Schedule'!Z83-'LGE Meters Schedule'!$F83,Z83))</f>
        <v>524609.39</v>
      </c>
      <c r="AB83" s="6">
        <f>IF(AB$3=$I$3,Z83,IF(VLOOKUP($D83,'LGE Retirements'!$A$4:$C$49,3,FALSE)='LGE Meters Schedule'!AB$3,'LGE Meters Schedule'!AA83-'LGE Meters Schedule'!$F83,AA83))</f>
        <v>524609.39</v>
      </c>
      <c r="AC83" s="6">
        <f>IF(AC$3=$I$3,AA83,IF(VLOOKUP($D83,'LGE Retirements'!$A$4:$C$49,3,FALSE)='LGE Meters Schedule'!AC$3,'LGE Meters Schedule'!AB83-'LGE Meters Schedule'!$F83,AB83))</f>
        <v>524609.39</v>
      </c>
      <c r="AD83" s="6">
        <f>IF(AD$3=$I$3,AB83,IF(VLOOKUP($D83,'LGE Retirements'!$A$4:$C$49,3,FALSE)='LGE Meters Schedule'!AD$3,'LGE Meters Schedule'!AC83-'LGE Meters Schedule'!$F83,AC83))</f>
        <v>524609.39</v>
      </c>
      <c r="AE83" s="6">
        <f>IF(AE$3=$I$3,AC83,IF(VLOOKUP($D83,'LGE Retirements'!$A$4:$C$49,3,FALSE)='LGE Meters Schedule'!AE$3,'LGE Meters Schedule'!AD83-'LGE Meters Schedule'!$F83,AD83))</f>
        <v>524609.39</v>
      </c>
      <c r="AF83" s="6">
        <f>IF(AF$3=$I$3,AD83,IF(VLOOKUP($D83,'LGE Retirements'!$A$4:$C$49,3,FALSE)='LGE Meters Schedule'!AF$3,'LGE Meters Schedule'!AE83-'LGE Meters Schedule'!$F83,AE83))</f>
        <v>524609.39</v>
      </c>
      <c r="AG83" s="6">
        <f>IF(AG$3=$I$3,AE83,IF(VLOOKUP($D83,'LGE Retirements'!$A$4:$C$49,3,FALSE)='LGE Meters Schedule'!AG$3,'LGE Meters Schedule'!AF83-'LGE Meters Schedule'!$F83,AF83))</f>
        <v>524609.39</v>
      </c>
      <c r="AH83" s="6">
        <f>IF(AH$3=$I$3,AF83,IF(VLOOKUP($D83,'LGE Retirements'!$A$4:$C$49,3,FALSE)='LGE Meters Schedule'!AH$3,'LGE Meters Schedule'!AG83-'LGE Meters Schedule'!$F83,AG83))</f>
        <v>0</v>
      </c>
      <c r="AI83" s="6">
        <f>IF(AI$3=$I$3,AG83,IF(VLOOKUP($D83,'LGE Retirements'!$A$4:$C$49,3,FALSE)='LGE Meters Schedule'!AI$3,'LGE Meters Schedule'!AH83-'LGE Meters Schedule'!$F83,AH83))</f>
        <v>0</v>
      </c>
      <c r="AJ83" s="6">
        <f>IF(AJ$3=$I$3,AH83,IF(VLOOKUP($D83,'LGE Retirements'!$A$4:$C$49,3,FALSE)='LGE Meters Schedule'!AJ$3,'LGE Meters Schedule'!AI83-'LGE Meters Schedule'!$F83,AI83))</f>
        <v>0</v>
      </c>
      <c r="AK83" s="6">
        <f>IF(AK$3=$I$3,AI83,IF(VLOOKUP($D83,'LGE Retirements'!$A$4:$C$49,3,FALSE)='LGE Meters Schedule'!AK$3,'LGE Meters Schedule'!AJ83-'LGE Meters Schedule'!$F83,AJ83))</f>
        <v>0</v>
      </c>
      <c r="AL83" s="6"/>
      <c r="AM83" s="21">
        <f>IF(AM$3&lt;'Depr. Rate'!$B$1,('Depr. Rate'!$B$3*'LGE Meters Schedule'!I83)/12,IF(I83=0,H83/2*'Depr. Rate'!$C$3/12,('Depr. Rate'!$C$3*'LGE Meters Schedule'!I83)/12))</f>
        <v>1276.5495156666668</v>
      </c>
      <c r="AN83" s="21">
        <f>IF(AN$3&lt;'Depr. Rate'!$B$1,('Depr. Rate'!$B$3*'LGE Meters Schedule'!J83)/12,IF(J83=0,I83/2*'Depr. Rate'!$C$3/12,('Depr. Rate'!$C$3*'LGE Meters Schedule'!J83)/12))</f>
        <v>1276.5495156666668</v>
      </c>
      <c r="AO83" s="21">
        <f>IF(AO$3&lt;'Depr. Rate'!$B$1,('Depr. Rate'!$B$3*'LGE Meters Schedule'!K83)/12,IF(K83=0,J83/2*'Depr. Rate'!$C$3/12,('Depr. Rate'!$C$3*'LGE Meters Schedule'!K83)/12))</f>
        <v>1276.5495156666668</v>
      </c>
      <c r="AP83" s="21">
        <f>IF(AP$3&lt;'Depr. Rate'!$B$1,('Depr. Rate'!$B$3*'LGE Meters Schedule'!L83)/12,IF(L83=0,K83/2*'Depr. Rate'!$C$3/12,('Depr. Rate'!$C$3*'LGE Meters Schedule'!L83)/12))</f>
        <v>1276.5495156666668</v>
      </c>
      <c r="AQ83" s="21">
        <f>IF(AQ$3&lt;'Depr. Rate'!$B$1,('Depr. Rate'!$B$3*'LGE Meters Schedule'!M83)/12,IF(M83=0,L83/2*'Depr. Rate'!$C$3/12,('Depr. Rate'!$C$3*'LGE Meters Schedule'!M83)/12))</f>
        <v>1276.5495156666668</v>
      </c>
      <c r="AR83" s="21">
        <f>IF(AR$3&lt;'Depr. Rate'!$B$1,('Depr. Rate'!$B$3*'LGE Meters Schedule'!N83)/12,IF(N83=0,M83/2*'Depr. Rate'!$C$3/12,('Depr. Rate'!$C$3*'LGE Meters Schedule'!N83)/12))</f>
        <v>1276.5495156666668</v>
      </c>
      <c r="AS83" s="21">
        <f>IF(AS$3&lt;'Depr. Rate'!$B$1,('Depr. Rate'!$B$3*'LGE Meters Schedule'!O83)/12,IF(O83=0,N83/2*'Depr. Rate'!$C$3/12,('Depr. Rate'!$C$3*'LGE Meters Schedule'!O83)/12))</f>
        <v>1276.5495156666668</v>
      </c>
      <c r="AT83" s="21">
        <f>IF(AT$3&lt;'Depr. Rate'!$B$1,('Depr. Rate'!$B$3*'LGE Meters Schedule'!P83)/12,IF(P83=0,O83/2*'Depr. Rate'!$C$3/12,('Depr. Rate'!$C$3*'LGE Meters Schedule'!P83)/12))</f>
        <v>1276.5495156666668</v>
      </c>
      <c r="AU83" s="21">
        <f>IF(AU$3&lt;'Depr. Rate'!$B$1,('Depr. Rate'!$B$3*'LGE Meters Schedule'!Q83)/12,IF(Q83=0,P83/2*'Depr. Rate'!$C$3/12,('Depr. Rate'!$C$3*'LGE Meters Schedule'!Q83)/12))</f>
        <v>1276.5495156666668</v>
      </c>
      <c r="AV83" s="21">
        <f>IF(AV$3&lt;'Depr. Rate'!$B$1,('Depr. Rate'!$B$3*'LGE Meters Schedule'!R83)/12,IF(R83=0,Q83/2*'Depr. Rate'!$C$3/12,('Depr. Rate'!$C$3*'LGE Meters Schedule'!R83)/12))</f>
        <v>1276.5495156666668</v>
      </c>
      <c r="AW83" s="21">
        <f>IF(AW$3&lt;'Depr. Rate'!$B$1,('Depr. Rate'!$B$3*'LGE Meters Schedule'!S83)/12,IF(S83=0,R83/2*'Depr. Rate'!$C$3/12,('Depr. Rate'!$C$3*'LGE Meters Schedule'!S83)/12))</f>
        <v>1276.5495156666668</v>
      </c>
      <c r="AX83" s="21">
        <f>IF(AX$3&lt;'Depr. Rate'!$B$1,('Depr. Rate'!$B$3*'LGE Meters Schedule'!T83)/12,IF(T83=0,S83/2*'Depr. Rate'!$C$3/12,('Depr. Rate'!$C$3*'LGE Meters Schedule'!T83)/12))</f>
        <v>1218.712247244596</v>
      </c>
      <c r="AY83" s="21">
        <f>IF(AY$3&lt;'Depr. Rate'!$B$1,('Depr. Rate'!$B$3*'LGE Meters Schedule'!U83)/12,IF(U83=0,T83/2*'Depr. Rate'!$C$3/12,('Depr. Rate'!$C$3*'LGE Meters Schedule'!U83)/12))</f>
        <v>1218.712247244596</v>
      </c>
      <c r="AZ83" s="21">
        <f>IF(AZ$3&lt;'Depr. Rate'!$B$1,('Depr. Rate'!$B$3*'LGE Meters Schedule'!V83)/12,IF(V83=0,U83/2*'Depr. Rate'!$C$3/12,('Depr. Rate'!$C$3*'LGE Meters Schedule'!V83)/12))</f>
        <v>1218.712247244596</v>
      </c>
      <c r="BA83" s="21">
        <f>IF(BA$3&lt;'Depr. Rate'!$B$1,('Depr. Rate'!$B$3*'LGE Meters Schedule'!W83)/12,IF(W83=0,V83/2*'Depr. Rate'!$C$3/12,('Depr. Rate'!$C$3*'LGE Meters Schedule'!W83)/12))</f>
        <v>1218.712247244596</v>
      </c>
      <c r="BB83" s="21">
        <f>IF(BB$3&lt;'Depr. Rate'!$B$1,('Depr. Rate'!$B$3*'LGE Meters Schedule'!X83)/12,IF(X83=0,W83/2*'Depr. Rate'!$C$3/12,('Depr. Rate'!$C$3*'LGE Meters Schedule'!X83)/12))</f>
        <v>1218.712247244596</v>
      </c>
      <c r="BC83" s="21">
        <f>IF(BC$3&lt;'Depr. Rate'!$B$1,('Depr. Rate'!$B$3*'LGE Meters Schedule'!Y83)/12,IF(Y83=0,X83/2*'Depr. Rate'!$C$3/12,('Depr. Rate'!$C$3*'LGE Meters Schedule'!Y83)/12))</f>
        <v>1218.712247244596</v>
      </c>
      <c r="BD83" s="21">
        <f>IF(BD$3&lt;'Depr. Rate'!$B$1,('Depr. Rate'!$B$3*'LGE Meters Schedule'!Z83)/12,IF(Z83=0,Y83/2*'Depr. Rate'!$C$3/12,('Depr. Rate'!$C$3*'LGE Meters Schedule'!Z83)/12))</f>
        <v>1218.712247244596</v>
      </c>
      <c r="BE83" s="21">
        <f>IF(BE$3&lt;'Depr. Rate'!$B$1,('Depr. Rate'!$B$3*'LGE Meters Schedule'!AA83)/12,IF(AA83=0,Z83/2*'Depr. Rate'!$C$3/12,('Depr. Rate'!$C$3*'LGE Meters Schedule'!AA83)/12))</f>
        <v>1218.712247244596</v>
      </c>
      <c r="BF83" s="21">
        <f>IF(BF$3&lt;'Depr. Rate'!$B$1,('Depr. Rate'!$B$3*'LGE Meters Schedule'!AB83)/12,IF(AB83=0,AA83/2*'Depr. Rate'!$C$3/12,('Depr. Rate'!$C$3*'LGE Meters Schedule'!AB83)/12))</f>
        <v>1218.712247244596</v>
      </c>
      <c r="BG83" s="21">
        <f>IF(BG$3&lt;'Depr. Rate'!$B$1,('Depr. Rate'!$B$3*'LGE Meters Schedule'!AC83)/12,IF(AC83=0,AB83/2*'Depr. Rate'!$C$3/12,('Depr. Rate'!$C$3*'LGE Meters Schedule'!AC83)/12))</f>
        <v>1218.712247244596</v>
      </c>
      <c r="BH83" s="21">
        <f>IF(BH$3&lt;'Depr. Rate'!$B$1,('Depr. Rate'!$B$3*'LGE Meters Schedule'!AD83)/12,IF(AD83=0,AC83/2*'Depr. Rate'!$C$3/12,('Depr. Rate'!$C$3*'LGE Meters Schedule'!AD83)/12))</f>
        <v>1218.712247244596</v>
      </c>
      <c r="BI83" s="21">
        <f>IF(BI$3&lt;'Depr. Rate'!$B$1,('Depr. Rate'!$B$3*'LGE Meters Schedule'!AE83)/12,IF(AE83=0,AD83/2*'Depr. Rate'!$C$3/12,('Depr. Rate'!$C$3*'LGE Meters Schedule'!AE83)/12))</f>
        <v>1218.712247244596</v>
      </c>
      <c r="BJ83" s="21">
        <f>IF(BJ$3&lt;'Depr. Rate'!$B$1,('Depr. Rate'!$B$3*'LGE Meters Schedule'!AF83)/12,IF(AF83=0,AE83/2*'Depr. Rate'!$C$3/12,('Depr. Rate'!$C$3*'LGE Meters Schedule'!AF83)/12))</f>
        <v>1218.712247244596</v>
      </c>
      <c r="BK83" s="21">
        <f>IF(BK$3&lt;'Depr. Rate'!$B$1,('Depr. Rate'!$B$3*'LGE Meters Schedule'!AG83)/12,IF(AG83=0,AF83/2*'Depr. Rate'!$C$3/12,('Depr. Rate'!$C$3*'LGE Meters Schedule'!AG83)/12))</f>
        <v>1218.712247244596</v>
      </c>
      <c r="BL83" s="21">
        <f>IF(BL$3&lt;'Depr. Rate'!$B$1,('Depr. Rate'!$B$3*'LGE Meters Schedule'!AH83)/12,IF(AH83=0,AG83/2*'Depr. Rate'!$C$3/12,('Depr. Rate'!$C$3*'LGE Meters Schedule'!AH83)/12))</f>
        <v>609.35612362229801</v>
      </c>
      <c r="BM83" s="21">
        <f>IF(BM$3&lt;'Depr. Rate'!$B$1,('Depr. Rate'!$B$3*'LGE Meters Schedule'!AI83)/12,IF(AI83=0,AH83/2*'Depr. Rate'!$C$3/12,('Depr. Rate'!$C$3*'LGE Meters Schedule'!AI83)/12))</f>
        <v>0</v>
      </c>
      <c r="BN83" s="21">
        <f>IF(BN$3&lt;'Depr. Rate'!$B$1,('Depr. Rate'!$B$3*'LGE Meters Schedule'!AJ83)/12,IF(AJ83=0,AI83/2*'Depr. Rate'!$C$3/12,('Depr. Rate'!$C$3*'LGE Meters Schedule'!AJ83)/12))</f>
        <v>0</v>
      </c>
      <c r="BO83" s="21">
        <f>IF(BO$3&lt;'Depr. Rate'!$B$1,('Depr. Rate'!$B$3*'LGE Meters Schedule'!AK83)/12,IF(AK83=0,AJ83/2*'Depr. Rate'!$C$3/12,('Depr. Rate'!$C$3*'LGE Meters Schedule'!AK83)/12))</f>
        <v>0</v>
      </c>
      <c r="BQ83" s="6">
        <f>IF(BQ$3=$BQ$3,$G83+AM83,IF(VLOOKUP($D83,'LGE Retirements'!$A$4:$C$49,3,FALSE)='LGE Meters Schedule'!BQ$3,'LGE Meters Schedule'!BP83+AM83-$F83,SUM(BP83,AM83)))</f>
        <v>71965.770978268818</v>
      </c>
      <c r="BR83" s="6">
        <f>IF(BR$3=$BQ$3,$G83+AN83,IF(VLOOKUP($D83,'LGE Retirements'!$A$4:$C$49,3,FALSE)='LGE Meters Schedule'!BR$3,'LGE Meters Schedule'!BQ83+AN83-$F83,SUM(BQ83,AN83)))</f>
        <v>73242.320493935491</v>
      </c>
      <c r="BS83" s="6">
        <f>IF(BS$3=$BQ$3,$G83+AO83,IF(VLOOKUP($D83,'LGE Retirements'!$A$4:$C$49,3,FALSE)='LGE Meters Schedule'!BS$3,'LGE Meters Schedule'!BR83+AO83-$F83,SUM(BR83,AO83)))</f>
        <v>74518.870009602164</v>
      </c>
      <c r="BT83" s="6">
        <f>IF(BT$3=$BQ$3,$G83+AP83,IF(VLOOKUP($D83,'LGE Retirements'!$A$4:$C$49,3,FALSE)='LGE Meters Schedule'!BT$3,'LGE Meters Schedule'!BS83+AP83-$F83,SUM(BS83,AP83)))</f>
        <v>75795.419525268837</v>
      </c>
      <c r="BU83" s="6">
        <f>IF(BU$3=$BQ$3,$G83+AQ83,IF(VLOOKUP($D83,'LGE Retirements'!$A$4:$C$49,3,FALSE)='LGE Meters Schedule'!BU$3,'LGE Meters Schedule'!BT83+AQ83-$F83,SUM(BT83,AQ83)))</f>
        <v>77071.96904093551</v>
      </c>
      <c r="BV83" s="6">
        <f>IF(BV$3=$BQ$3,$G83+AR83,IF(VLOOKUP($D83,'LGE Retirements'!$A$4:$C$49,3,FALSE)='LGE Meters Schedule'!BV$3,'LGE Meters Schedule'!BU83+AR83-$F83,SUM(BU83,AR83)))</f>
        <v>78348.518556602183</v>
      </c>
      <c r="BW83" s="6">
        <f>IF(BW$3=$BQ$3,$G83+AS83,IF(VLOOKUP($D83,'LGE Retirements'!$A$4:$C$49,3,FALSE)='LGE Meters Schedule'!BW$3,'LGE Meters Schedule'!BV83+AS83-$F83,SUM(BV83,AS83)))</f>
        <v>79625.068072268856</v>
      </c>
      <c r="BX83" s="6">
        <f>IF(BX$3=$BQ$3,$G83+AT83,IF(VLOOKUP($D83,'LGE Retirements'!$A$4:$C$49,3,FALSE)='LGE Meters Schedule'!BX$3,'LGE Meters Schedule'!BW83+AT83-$F83,SUM(BW83,AT83)))</f>
        <v>80901.617587935529</v>
      </c>
      <c r="BY83" s="6">
        <f>IF(BY$3=$BQ$3,$G83+AU83,IF(VLOOKUP($D83,'LGE Retirements'!$A$4:$C$49,3,FALSE)='LGE Meters Schedule'!BY$3,'LGE Meters Schedule'!BX83+AU83-$F83,SUM(BX83,AU83)))</f>
        <v>82178.167103602202</v>
      </c>
      <c r="BZ83" s="6">
        <f>IF(BZ$3=$BQ$3,$G83+AV83,IF(VLOOKUP($D83,'LGE Retirements'!$A$4:$C$49,3,FALSE)='LGE Meters Schedule'!BZ$3,'LGE Meters Schedule'!BY83+AV83-$F83,SUM(BY83,AV83)))</f>
        <v>83454.716619268875</v>
      </c>
      <c r="CA83" s="6">
        <f>IF(CA$3=$BQ$3,$G83+AW83,IF(VLOOKUP($D83,'LGE Retirements'!$A$4:$C$49,3,FALSE)='LGE Meters Schedule'!CA$3,'LGE Meters Schedule'!BZ83+AW83-$F83,SUM(BZ83,AW83)))</f>
        <v>84731.266134935548</v>
      </c>
      <c r="CB83" s="6">
        <f>IF(CB$3=$BQ$3,$G83+AX83,IF(VLOOKUP($D83,'LGE Retirements'!$A$4:$C$49,3,FALSE)='LGE Meters Schedule'!CB$3,'LGE Meters Schedule'!CA83+AX83-$F83,SUM(CA83,AX83)))</f>
        <v>85949.978382180139</v>
      </c>
      <c r="CC83" s="6">
        <f>IF(CC$3=$BQ$3,$G83+AY83,IF(VLOOKUP($D83,'LGE Retirements'!$A$4:$C$49,3,FALSE)='LGE Meters Schedule'!CC$3,'LGE Meters Schedule'!CB83+AY83-$F83,SUM(CB83,AY83)))</f>
        <v>87168.690629424731</v>
      </c>
      <c r="CD83" s="6">
        <f>IF(CD$3=$BQ$3,$G83+AZ83,IF(VLOOKUP($D83,'LGE Retirements'!$A$4:$C$49,3,FALSE)='LGE Meters Schedule'!CD$3,'LGE Meters Schedule'!CC83+AZ83-$F83,SUM(CC83,AZ83)))</f>
        <v>88387.402876669323</v>
      </c>
      <c r="CE83" s="6">
        <f>IF(CE$3=$BQ$3,$G83+BA83,IF(VLOOKUP($D83,'LGE Retirements'!$A$4:$C$49,3,FALSE)='LGE Meters Schedule'!CE$3,'LGE Meters Schedule'!CD83+BA83-$F83,SUM(CD83,BA83)))</f>
        <v>89606.115123913914</v>
      </c>
      <c r="CF83" s="6">
        <f>IF(CF$3=$BQ$3,$G83+BB83,IF(VLOOKUP($D83,'LGE Retirements'!$A$4:$C$49,3,FALSE)='LGE Meters Schedule'!CF$3,'LGE Meters Schedule'!CE83+BB83-$F83,SUM(CE83,BB83)))</f>
        <v>90824.827371158506</v>
      </c>
      <c r="CG83" s="6">
        <f>IF(CG$3=$BQ$3,$G83+BC83,IF(VLOOKUP($D83,'LGE Retirements'!$A$4:$C$49,3,FALSE)='LGE Meters Schedule'!CG$3,'LGE Meters Schedule'!CF83+BC83-$F83,SUM(CF83,BC83)))</f>
        <v>92043.539618403098</v>
      </c>
      <c r="CH83" s="6">
        <f>IF(CH$3=$BQ$3,$G83+BD83,IF(VLOOKUP($D83,'LGE Retirements'!$A$4:$C$49,3,FALSE)='LGE Meters Schedule'!CH$3,'LGE Meters Schedule'!CG83+BD83-$F83,SUM(CG83,BD83)))</f>
        <v>93262.25186564769</v>
      </c>
      <c r="CI83" s="6">
        <f>IF(CI$3=$BQ$3,$G83+BE83,IF(VLOOKUP($D83,'LGE Retirements'!$A$4:$C$49,3,FALSE)='LGE Meters Schedule'!CI$3,'LGE Meters Schedule'!CH83+BE83-$F83,SUM(CH83,BE83)))</f>
        <v>94480.964112892281</v>
      </c>
      <c r="CJ83" s="6">
        <f>IF(CJ$3=$BQ$3,$G83+BF83,IF(VLOOKUP($D83,'LGE Retirements'!$A$4:$C$49,3,FALSE)='LGE Meters Schedule'!CJ$3,'LGE Meters Schedule'!CI83+BF83-$F83,SUM(CI83,BF83)))</f>
        <v>95699.676360136873</v>
      </c>
      <c r="CK83" s="6">
        <f>IF(CK$3=$BQ$3,$G83+BG83,IF(VLOOKUP($D83,'LGE Retirements'!$A$4:$C$49,3,FALSE)='LGE Meters Schedule'!CK$3,'LGE Meters Schedule'!CJ83+BG83-$F83,SUM(CJ83,BG83)))</f>
        <v>96918.388607381465</v>
      </c>
      <c r="CL83" s="6">
        <f>IF(CL$3=$BQ$3,$G83+BH83,IF(VLOOKUP($D83,'LGE Retirements'!$A$4:$C$49,3,FALSE)='LGE Meters Schedule'!CL$3,'LGE Meters Schedule'!CK83+BH83-$F83,SUM(CK83,BH83)))</f>
        <v>98137.100854626056</v>
      </c>
      <c r="CM83" s="6">
        <f>IF(CM$3=$BQ$3,$G83+BI83,IF(VLOOKUP($D83,'LGE Retirements'!$A$4:$C$49,3,FALSE)='LGE Meters Schedule'!CM$3,'LGE Meters Schedule'!CL83+BI83-$F83,SUM(CL83,BI83)))</f>
        <v>99355.813101870648</v>
      </c>
      <c r="CN83" s="6">
        <f>IF(CN$3=$BQ$3,$G83+BJ83,IF(VLOOKUP($D83,'LGE Retirements'!$A$4:$C$49,3,FALSE)='LGE Meters Schedule'!CN$3,'LGE Meters Schedule'!CM83+BJ83-$F83,SUM(CM83,BJ83)))</f>
        <v>100574.52534911524</v>
      </c>
      <c r="CO83" s="6">
        <f>IF(CO$3=$BQ$3,$G83+BK83,IF(VLOOKUP($D83,'LGE Retirements'!$A$4:$C$49,3,FALSE)='LGE Meters Schedule'!CO$3,'LGE Meters Schedule'!CN83+BK83-$F83,SUM(CN83,BK83)))</f>
        <v>101793.23759635983</v>
      </c>
      <c r="CP83" s="6">
        <f>IF(CP$3=$BQ$3,$G83+BL83,IF(VLOOKUP($D83,'LGE Retirements'!$A$4:$C$49,3,FALSE)='LGE Meters Schedule'!CP$3,'LGE Meters Schedule'!CO83+BL83-$F83,SUM(CO83,BL83)))</f>
        <v>-422206.79628001788</v>
      </c>
      <c r="CQ83" s="6">
        <f>IF(CQ$3=$BQ$3,$G83+BM83,IF(VLOOKUP($D83,'LGE Retirements'!$A$4:$C$49,3,FALSE)='LGE Meters Schedule'!CQ$3,'LGE Meters Schedule'!CP83+BM83-$F83,SUM(CP83,BM83)))</f>
        <v>-422206.79628001788</v>
      </c>
      <c r="CR83" s="6">
        <f>IF(CR$3=$BQ$3,$G83+BN83,IF(VLOOKUP($D83,'LGE Retirements'!$A$4:$C$49,3,FALSE)='LGE Meters Schedule'!CR$3,'LGE Meters Schedule'!CQ83+BN83-$F83,SUM(CQ83,BN83)))</f>
        <v>-422206.79628001788</v>
      </c>
      <c r="CS83" s="6">
        <f>IF(CS$3=$BQ$3,$G83+BO83,IF(VLOOKUP($D83,'LGE Retirements'!$A$4:$C$49,3,FALSE)='LGE Meters Schedule'!CS$3,'LGE Meters Schedule'!CR83+BO83-$F83,SUM(CR83,BO83)))</f>
        <v>-422206.79628001788</v>
      </c>
      <c r="CT83" s="6">
        <f>IF(CT$3=$BQ$3,$G83,IF(VLOOKUP($D83,'LGE Retirements'!$A$4:$C$49,3,FALSE)='LGE Meters Schedule'!CT$3,'LGE Meters Schedule'!CS83-$F83,SUM(CS83)))</f>
        <v>-422206.79628001788</v>
      </c>
      <c r="CU83" s="6">
        <f>IF(CU$3=$BQ$3,$G83,IF(VLOOKUP($D83,'LGE Retirements'!$A$4:$C$49,3,FALSE)='LGE Meters Schedule'!CU$3,'LGE Meters Schedule'!CT83-$F83,SUM(CT83)))</f>
        <v>-422206.79628001788</v>
      </c>
      <c r="CV83" s="6">
        <f>IF(CV$3=$BQ$3,$G83,IF(VLOOKUP($D83,'LGE Retirements'!$A$4:$C$49,3,FALSE)='LGE Meters Schedule'!CV$3,'LGE Meters Schedule'!CU83-$F83,SUM(CU83)))</f>
        <v>-422206.79628001788</v>
      </c>
      <c r="CW83" s="6">
        <f>IF(CW$3=$BQ$3,$G83,IF(VLOOKUP($D83,'LGE Retirements'!$A$4:$C$49,3,FALSE)='LGE Meters Schedule'!CW$3,'LGE Meters Schedule'!CV83-$F83,SUM(CV83)))</f>
        <v>-422206.79628001788</v>
      </c>
      <c r="CX83" s="6">
        <f>IF(CX$3=$BQ$3,$G83,IF(VLOOKUP($D83,'LGE Retirements'!$A$4:$C$49,3,FALSE)='LGE Meters Schedule'!CX$3,'LGE Meters Schedule'!CW83-$F83,SUM(CW83)))</f>
        <v>-422206.79628001788</v>
      </c>
      <c r="CY83" s="6">
        <f>IF(CY$3=$BQ$3,$G83,IF(VLOOKUP($D83,'LGE Retirements'!$A$4:$C$49,3,FALSE)='LGE Meters Schedule'!CY$3,'LGE Meters Schedule'!CX83-$F83,SUM(CX83)))</f>
        <v>-422206.79628001788</v>
      </c>
      <c r="CZ83" s="6">
        <f>IF(CZ$3=$BQ$3,$G83,IF(VLOOKUP($D83,'LGE Retirements'!$A$4:$C$49,3,FALSE)='LGE Meters Schedule'!CZ$3,'LGE Meters Schedule'!CY83-$F83,SUM(CY83)))</f>
        <v>-422206.79628001788</v>
      </c>
      <c r="DA83" s="6">
        <f>IF(DA$3=$BQ$3,$G83,IF(VLOOKUP($D83,'LGE Retirements'!$A$4:$C$49,3,FALSE)='LGE Meters Schedule'!DA$3,'LGE Meters Schedule'!CZ83-$F83,SUM(CZ83)))</f>
        <v>-422206.79628001788</v>
      </c>
      <c r="DB83" s="6">
        <f>IF(DB$3=$BQ$3,$G83,IF(VLOOKUP($D83,'LGE Retirements'!$A$4:$C$49,3,FALSE)='LGE Meters Schedule'!DB$3,'LGE Meters Schedule'!DA83-$F83,SUM(DA83)))</f>
        <v>-422206.79628001788</v>
      </c>
      <c r="DC83" s="6">
        <f>IF(DC$3=$BQ$3,$G83,IF(VLOOKUP($D83,'LGE Retirements'!$A$4:$C$49,3,FALSE)='LGE Meters Schedule'!DC$3,'LGE Meters Schedule'!DB83-$F83,SUM(DB83)))</f>
        <v>-422206.79628001788</v>
      </c>
      <c r="DD83" s="6">
        <f>IF(DD$3=$BQ$3,$G83,IF(VLOOKUP($D83,'LGE Retirements'!$A$4:$C$49,3,FALSE)='LGE Meters Schedule'!DD$3,'LGE Meters Schedule'!DC83-$F83,SUM(DC83)))</f>
        <v>-422206.79628001788</v>
      </c>
      <c r="DE83" s="6">
        <f>IF(DE$3=$BQ$3,$G83,IF(VLOOKUP($D83,'LGE Retirements'!$A$4:$C$49,3,FALSE)='LGE Meters Schedule'!DE$3,'LGE Meters Schedule'!DD83-$F83,SUM(DD83)))</f>
        <v>-422206.79628001788</v>
      </c>
      <c r="DG83" s="8">
        <f t="shared" si="71"/>
        <v>452643.6190217312</v>
      </c>
      <c r="DH83" s="8">
        <f t="shared" si="72"/>
        <v>451367.06950606452</v>
      </c>
      <c r="DI83" s="8">
        <f t="shared" si="73"/>
        <v>450090.51999039785</v>
      </c>
      <c r="DJ83" s="8">
        <f t="shared" si="74"/>
        <v>448813.97047473118</v>
      </c>
      <c r="DK83" s="8">
        <f t="shared" si="75"/>
        <v>447537.4209590645</v>
      </c>
      <c r="DL83" s="8">
        <f t="shared" si="76"/>
        <v>446260.87144339783</v>
      </c>
      <c r="DM83" s="8">
        <f t="shared" si="77"/>
        <v>444984.32192773116</v>
      </c>
      <c r="DN83" s="8">
        <f t="shared" si="78"/>
        <v>443707.77241206449</v>
      </c>
      <c r="DO83" s="8">
        <f t="shared" si="79"/>
        <v>442431.22289639781</v>
      </c>
      <c r="DP83" s="8">
        <f t="shared" si="80"/>
        <v>441154.67338073114</v>
      </c>
      <c r="DQ83" s="8">
        <f t="shared" si="81"/>
        <v>439878.12386506447</v>
      </c>
      <c r="DR83" s="8">
        <f t="shared" si="82"/>
        <v>438659.41161781986</v>
      </c>
      <c r="DS83" s="8">
        <f t="shared" si="83"/>
        <v>437440.69937057525</v>
      </c>
      <c r="DT83" s="8">
        <f t="shared" si="84"/>
        <v>436221.98712333071</v>
      </c>
      <c r="DU83" s="8">
        <f t="shared" si="85"/>
        <v>435003.2748760861</v>
      </c>
      <c r="DV83" s="8">
        <f t="shared" si="86"/>
        <v>433784.56262884149</v>
      </c>
      <c r="DW83" s="8">
        <f t="shared" si="87"/>
        <v>432565.85038159695</v>
      </c>
      <c r="DX83" s="8">
        <f t="shared" si="88"/>
        <v>431347.13813435234</v>
      </c>
      <c r="DY83" s="8">
        <f t="shared" si="89"/>
        <v>430128.42588710773</v>
      </c>
      <c r="DZ83" s="8">
        <f t="shared" si="90"/>
        <v>428909.71363986313</v>
      </c>
      <c r="EA83" s="8">
        <f t="shared" si="91"/>
        <v>427691.00139261852</v>
      </c>
      <c r="EB83" s="8">
        <f t="shared" si="92"/>
        <v>426472.28914537397</v>
      </c>
      <c r="EC83" s="8">
        <f t="shared" si="93"/>
        <v>425253.57689812937</v>
      </c>
      <c r="ED83" s="8">
        <f t="shared" si="94"/>
        <v>424034.86465088476</v>
      </c>
      <c r="EE83" s="8">
        <f t="shared" si="95"/>
        <v>422816.15240364021</v>
      </c>
      <c r="EF83" s="8">
        <f t="shared" si="96"/>
        <v>422206.79628001788</v>
      </c>
      <c r="EG83" s="8">
        <f t="shared" si="97"/>
        <v>422206.79628001788</v>
      </c>
      <c r="EH83" s="8">
        <f t="shared" si="98"/>
        <v>422206.79628001788</v>
      </c>
      <c r="EI83" s="8">
        <f t="shared" si="99"/>
        <v>422206.79628001788</v>
      </c>
      <c r="EJ83" s="8">
        <f t="shared" si="100"/>
        <v>422206.79628001788</v>
      </c>
      <c r="EK83" s="8">
        <f t="shared" si="101"/>
        <v>422206.79628001788</v>
      </c>
      <c r="EL83" s="8">
        <f t="shared" si="102"/>
        <v>422206.79628001788</v>
      </c>
      <c r="EM83" s="8">
        <f t="shared" si="103"/>
        <v>422206.79628001788</v>
      </c>
      <c r="EN83" s="8">
        <f t="shared" si="104"/>
        <v>422206.79628001788</v>
      </c>
      <c r="EO83" s="8">
        <f t="shared" si="105"/>
        <v>422206.79628001788</v>
      </c>
      <c r="EP83" s="8">
        <f t="shared" si="106"/>
        <v>422206.79628001788</v>
      </c>
      <c r="EQ83" s="8">
        <f t="shared" si="107"/>
        <v>422206.79628001788</v>
      </c>
      <c r="ER83" s="8">
        <f t="shared" si="108"/>
        <v>422206.79628001788</v>
      </c>
      <c r="ES83" s="8">
        <f t="shared" si="109"/>
        <v>422206.79628001788</v>
      </c>
      <c r="ET83" s="8">
        <f t="shared" si="110"/>
        <v>422206.79628001788</v>
      </c>
      <c r="EU83" s="8">
        <f t="shared" si="111"/>
        <v>422206.79628001788</v>
      </c>
    </row>
    <row r="84" spans="1:151" x14ac:dyDescent="0.25">
      <c r="A84" s="4" t="s">
        <v>33</v>
      </c>
      <c r="B84" s="4" t="s">
        <v>2</v>
      </c>
      <c r="C84" s="4" t="s">
        <v>3</v>
      </c>
      <c r="D84" s="7">
        <v>2013</v>
      </c>
      <c r="E84" s="24">
        <f>IFERROR(VLOOKUP(D84,'LGE Retirements'!$A$4:$C$49,3,FALSE),"N/A")</f>
        <v>43374</v>
      </c>
      <c r="F84" s="5">
        <v>134132.64000000001</v>
      </c>
      <c r="G84" s="5">
        <v>13527.532937342403</v>
      </c>
      <c r="H84" s="5"/>
      <c r="I84" s="6">
        <f>IF(I$3=$I$3,F84,IF(VLOOKUP($D84,'LGE Retirements'!$A$4:$C$49,3,FALSE)='LGE Meters Schedule'!I$3,'LGE Meters Schedule'!G84-'LGE Meters Schedule'!$F84,G84))</f>
        <v>134132.64000000001</v>
      </c>
      <c r="J84" s="6">
        <f>IF(J$3=$I$3,G84,IF(VLOOKUP($D84,'LGE Retirements'!$A$4:$C$49,3,FALSE)='LGE Meters Schedule'!J$3,'LGE Meters Schedule'!I84-'LGE Meters Schedule'!$F84,I84))</f>
        <v>134132.64000000001</v>
      </c>
      <c r="K84" s="6">
        <f>IF(K$3=$I$3,I84,IF(VLOOKUP($D84,'LGE Retirements'!$A$4:$C$49,3,FALSE)='LGE Meters Schedule'!K$3,'LGE Meters Schedule'!J84-'LGE Meters Schedule'!$F84,J84))</f>
        <v>134132.64000000001</v>
      </c>
      <c r="L84" s="6">
        <f>IF(L$3=$I$3,J84,IF(VLOOKUP($D84,'LGE Retirements'!$A$4:$C$49,3,FALSE)='LGE Meters Schedule'!L$3,'LGE Meters Schedule'!K84-'LGE Meters Schedule'!$F84,K84))</f>
        <v>134132.64000000001</v>
      </c>
      <c r="M84" s="6">
        <f>IF(M$3=$I$3,K84,IF(VLOOKUP($D84,'LGE Retirements'!$A$4:$C$49,3,FALSE)='LGE Meters Schedule'!M$3,'LGE Meters Schedule'!L84-'LGE Meters Schedule'!$F84,L84))</f>
        <v>134132.64000000001</v>
      </c>
      <c r="N84" s="6">
        <f>IF(N$3=$I$3,L84,IF(VLOOKUP($D84,'LGE Retirements'!$A$4:$C$49,3,FALSE)='LGE Meters Schedule'!N$3,'LGE Meters Schedule'!M84-'LGE Meters Schedule'!$F84,M84))</f>
        <v>134132.64000000001</v>
      </c>
      <c r="O84" s="6">
        <f>IF(O$3=$I$3,M84,IF(VLOOKUP($D84,'LGE Retirements'!$A$4:$C$49,3,FALSE)='LGE Meters Schedule'!O$3,'LGE Meters Schedule'!N84-'LGE Meters Schedule'!$F84,N84))</f>
        <v>134132.64000000001</v>
      </c>
      <c r="P84" s="6">
        <f>IF(P$3=$I$3,N84,IF(VLOOKUP($D84,'LGE Retirements'!$A$4:$C$49,3,FALSE)='LGE Meters Schedule'!P$3,'LGE Meters Schedule'!O84-'LGE Meters Schedule'!$F84,O84))</f>
        <v>134132.64000000001</v>
      </c>
      <c r="Q84" s="6">
        <f>IF(Q$3=$I$3,O84,IF(VLOOKUP($D84,'LGE Retirements'!$A$4:$C$49,3,FALSE)='LGE Meters Schedule'!Q$3,'LGE Meters Schedule'!P84-'LGE Meters Schedule'!$F84,P84))</f>
        <v>134132.64000000001</v>
      </c>
      <c r="R84" s="6">
        <f>IF(R$3=$I$3,P84,IF(VLOOKUP($D84,'LGE Retirements'!$A$4:$C$49,3,FALSE)='LGE Meters Schedule'!R$3,'LGE Meters Schedule'!Q84-'LGE Meters Schedule'!$F84,Q84))</f>
        <v>134132.64000000001</v>
      </c>
      <c r="S84" s="6">
        <f>IF(S$3=$I$3,Q84,IF(VLOOKUP($D84,'LGE Retirements'!$A$4:$C$49,3,FALSE)='LGE Meters Schedule'!S$3,'LGE Meters Schedule'!R84-'LGE Meters Schedule'!$F84,R84))</f>
        <v>134132.64000000001</v>
      </c>
      <c r="T84" s="6">
        <f>IF(T$3=$I$3,R84,IF(VLOOKUP($D84,'LGE Retirements'!$A$4:$C$49,3,FALSE)='LGE Meters Schedule'!T$3,'LGE Meters Schedule'!S84-'LGE Meters Schedule'!$F84,S84))</f>
        <v>134132.64000000001</v>
      </c>
      <c r="U84" s="6">
        <f>IF(U$3=$I$3,S84,IF(VLOOKUP($D84,'LGE Retirements'!$A$4:$C$49,3,FALSE)='LGE Meters Schedule'!U$3,'LGE Meters Schedule'!T84-'LGE Meters Schedule'!$F84,T84))</f>
        <v>134132.64000000001</v>
      </c>
      <c r="V84" s="6">
        <f>IF(V$3=$I$3,T84,IF(VLOOKUP($D84,'LGE Retirements'!$A$4:$C$49,3,FALSE)='LGE Meters Schedule'!V$3,'LGE Meters Schedule'!U84-'LGE Meters Schedule'!$F84,U84))</f>
        <v>134132.64000000001</v>
      </c>
      <c r="W84" s="6">
        <f>IF(W$3=$I$3,U84,IF(VLOOKUP($D84,'LGE Retirements'!$A$4:$C$49,3,FALSE)='LGE Meters Schedule'!W$3,'LGE Meters Schedule'!V84-'LGE Meters Schedule'!$F84,V84))</f>
        <v>134132.64000000001</v>
      </c>
      <c r="X84" s="6">
        <f>IF(X$3=$I$3,V84,IF(VLOOKUP($D84,'LGE Retirements'!$A$4:$C$49,3,FALSE)='LGE Meters Schedule'!X$3,'LGE Meters Schedule'!W84-'LGE Meters Schedule'!$F84,W84))</f>
        <v>134132.64000000001</v>
      </c>
      <c r="Y84" s="6">
        <f>IF(Y$3=$I$3,W84,IF(VLOOKUP($D84,'LGE Retirements'!$A$4:$C$49,3,FALSE)='LGE Meters Schedule'!Y$3,'LGE Meters Schedule'!X84-'LGE Meters Schedule'!$F84,X84))</f>
        <v>134132.64000000001</v>
      </c>
      <c r="Z84" s="6">
        <f>IF(Z$3=$I$3,X84,IF(VLOOKUP($D84,'LGE Retirements'!$A$4:$C$49,3,FALSE)='LGE Meters Schedule'!Z$3,'LGE Meters Schedule'!Y84-'LGE Meters Schedule'!$F84,Y84))</f>
        <v>134132.64000000001</v>
      </c>
      <c r="AA84" s="6">
        <f>IF(AA$3=$I$3,Y84,IF(VLOOKUP($D84,'LGE Retirements'!$A$4:$C$49,3,FALSE)='LGE Meters Schedule'!AA$3,'LGE Meters Schedule'!Z84-'LGE Meters Schedule'!$F84,Z84))</f>
        <v>134132.64000000001</v>
      </c>
      <c r="AB84" s="6">
        <f>IF(AB$3=$I$3,Z84,IF(VLOOKUP($D84,'LGE Retirements'!$A$4:$C$49,3,FALSE)='LGE Meters Schedule'!AB$3,'LGE Meters Schedule'!AA84-'LGE Meters Schedule'!$F84,AA84))</f>
        <v>134132.64000000001</v>
      </c>
      <c r="AC84" s="6">
        <f>IF(AC$3=$I$3,AA84,IF(VLOOKUP($D84,'LGE Retirements'!$A$4:$C$49,3,FALSE)='LGE Meters Schedule'!AC$3,'LGE Meters Schedule'!AB84-'LGE Meters Schedule'!$F84,AB84))</f>
        <v>134132.64000000001</v>
      </c>
      <c r="AD84" s="6">
        <f>IF(AD$3=$I$3,AB84,IF(VLOOKUP($D84,'LGE Retirements'!$A$4:$C$49,3,FALSE)='LGE Meters Schedule'!AD$3,'LGE Meters Schedule'!AC84-'LGE Meters Schedule'!$F84,AC84))</f>
        <v>134132.64000000001</v>
      </c>
      <c r="AE84" s="6">
        <f>IF(AE$3=$I$3,AC84,IF(VLOOKUP($D84,'LGE Retirements'!$A$4:$C$49,3,FALSE)='LGE Meters Schedule'!AE$3,'LGE Meters Schedule'!AD84-'LGE Meters Schedule'!$F84,AD84))</f>
        <v>134132.64000000001</v>
      </c>
      <c r="AF84" s="6">
        <f>IF(AF$3=$I$3,AD84,IF(VLOOKUP($D84,'LGE Retirements'!$A$4:$C$49,3,FALSE)='LGE Meters Schedule'!AF$3,'LGE Meters Schedule'!AE84-'LGE Meters Schedule'!$F84,AE84))</f>
        <v>134132.64000000001</v>
      </c>
      <c r="AG84" s="6">
        <f>IF(AG$3=$I$3,AE84,IF(VLOOKUP($D84,'LGE Retirements'!$A$4:$C$49,3,FALSE)='LGE Meters Schedule'!AG$3,'LGE Meters Schedule'!AF84-'LGE Meters Schedule'!$F84,AF84))</f>
        <v>134132.64000000001</v>
      </c>
      <c r="AH84" s="6">
        <f>IF(AH$3=$I$3,AF84,IF(VLOOKUP($D84,'LGE Retirements'!$A$4:$C$49,3,FALSE)='LGE Meters Schedule'!AH$3,'LGE Meters Schedule'!AG84-'LGE Meters Schedule'!$F84,AG84))</f>
        <v>134132.64000000001</v>
      </c>
      <c r="AI84" s="6">
        <f>IF(AI$3=$I$3,AG84,IF(VLOOKUP($D84,'LGE Retirements'!$A$4:$C$49,3,FALSE)='LGE Meters Schedule'!AI$3,'LGE Meters Schedule'!AH84-'LGE Meters Schedule'!$F84,AH84))</f>
        <v>0</v>
      </c>
      <c r="AJ84" s="6">
        <f>IF(AJ$3=$I$3,AH84,IF(VLOOKUP($D84,'LGE Retirements'!$A$4:$C$49,3,FALSE)='LGE Meters Schedule'!AJ$3,'LGE Meters Schedule'!AI84-'LGE Meters Schedule'!$F84,AI84))</f>
        <v>0</v>
      </c>
      <c r="AK84" s="6">
        <f>IF(AK$3=$I$3,AI84,IF(VLOOKUP($D84,'LGE Retirements'!$A$4:$C$49,3,FALSE)='LGE Meters Schedule'!AK$3,'LGE Meters Schedule'!AJ84-'LGE Meters Schedule'!$F84,AJ84))</f>
        <v>0</v>
      </c>
      <c r="AL84" s="6"/>
      <c r="AM84" s="21">
        <f>IF(AM$3&lt;'Depr. Rate'!$B$1,('Depr. Rate'!$B$3*'LGE Meters Schedule'!I84)/12,IF(I84=0,H84/2*'Depr. Rate'!$C$3/12,('Depr. Rate'!$C$3*'LGE Meters Schedule'!I84)/12))</f>
        <v>326.38942400000002</v>
      </c>
      <c r="AN84" s="21">
        <f>IF(AN$3&lt;'Depr. Rate'!$B$1,('Depr. Rate'!$B$3*'LGE Meters Schedule'!J84)/12,IF(J84=0,I84/2*'Depr. Rate'!$C$3/12,('Depr. Rate'!$C$3*'LGE Meters Schedule'!J84)/12))</f>
        <v>326.38942400000002</v>
      </c>
      <c r="AO84" s="21">
        <f>IF(AO$3&lt;'Depr. Rate'!$B$1,('Depr. Rate'!$B$3*'LGE Meters Schedule'!K84)/12,IF(K84=0,J84/2*'Depr. Rate'!$C$3/12,('Depr. Rate'!$C$3*'LGE Meters Schedule'!K84)/12))</f>
        <v>326.38942400000002</v>
      </c>
      <c r="AP84" s="21">
        <f>IF(AP$3&lt;'Depr. Rate'!$B$1,('Depr. Rate'!$B$3*'LGE Meters Schedule'!L84)/12,IF(L84=0,K84/2*'Depr. Rate'!$C$3/12,('Depr. Rate'!$C$3*'LGE Meters Schedule'!L84)/12))</f>
        <v>326.38942400000002</v>
      </c>
      <c r="AQ84" s="21">
        <f>IF(AQ$3&lt;'Depr. Rate'!$B$1,('Depr. Rate'!$B$3*'LGE Meters Schedule'!M84)/12,IF(M84=0,L84/2*'Depr. Rate'!$C$3/12,('Depr. Rate'!$C$3*'LGE Meters Schedule'!M84)/12))</f>
        <v>326.38942400000002</v>
      </c>
      <c r="AR84" s="21">
        <f>IF(AR$3&lt;'Depr. Rate'!$B$1,('Depr. Rate'!$B$3*'LGE Meters Schedule'!N84)/12,IF(N84=0,M84/2*'Depr. Rate'!$C$3/12,('Depr. Rate'!$C$3*'LGE Meters Schedule'!N84)/12))</f>
        <v>326.38942400000002</v>
      </c>
      <c r="AS84" s="21">
        <f>IF(AS$3&lt;'Depr. Rate'!$B$1,('Depr. Rate'!$B$3*'LGE Meters Schedule'!O84)/12,IF(O84=0,N84/2*'Depr. Rate'!$C$3/12,('Depr. Rate'!$C$3*'LGE Meters Schedule'!O84)/12))</f>
        <v>326.38942400000002</v>
      </c>
      <c r="AT84" s="21">
        <f>IF(AT$3&lt;'Depr. Rate'!$B$1,('Depr. Rate'!$B$3*'LGE Meters Schedule'!P84)/12,IF(P84=0,O84/2*'Depr. Rate'!$C$3/12,('Depr. Rate'!$C$3*'LGE Meters Schedule'!P84)/12))</f>
        <v>326.38942400000002</v>
      </c>
      <c r="AU84" s="21">
        <f>IF(AU$3&lt;'Depr. Rate'!$B$1,('Depr. Rate'!$B$3*'LGE Meters Schedule'!Q84)/12,IF(Q84=0,P84/2*'Depr. Rate'!$C$3/12,('Depr. Rate'!$C$3*'LGE Meters Schedule'!Q84)/12))</f>
        <v>326.38942400000002</v>
      </c>
      <c r="AV84" s="21">
        <f>IF(AV$3&lt;'Depr. Rate'!$B$1,('Depr. Rate'!$B$3*'LGE Meters Schedule'!R84)/12,IF(R84=0,Q84/2*'Depr. Rate'!$C$3/12,('Depr. Rate'!$C$3*'LGE Meters Schedule'!R84)/12))</f>
        <v>326.38942400000002</v>
      </c>
      <c r="AW84" s="21">
        <f>IF(AW$3&lt;'Depr. Rate'!$B$1,('Depr. Rate'!$B$3*'LGE Meters Schedule'!S84)/12,IF(S84=0,R84/2*'Depr. Rate'!$C$3/12,('Depr. Rate'!$C$3*'LGE Meters Schedule'!S84)/12))</f>
        <v>326.38942400000002</v>
      </c>
      <c r="AX84" s="21">
        <f>IF(AX$3&lt;'Depr. Rate'!$B$1,('Depr. Rate'!$B$3*'LGE Meters Schedule'!T84)/12,IF(T84=0,S84/2*'Depr. Rate'!$C$3/12,('Depr. Rate'!$C$3*'LGE Meters Schedule'!T84)/12))</f>
        <v>311.60153485481914</v>
      </c>
      <c r="AY84" s="21">
        <f>IF(AY$3&lt;'Depr. Rate'!$B$1,('Depr. Rate'!$B$3*'LGE Meters Schedule'!U84)/12,IF(U84=0,T84/2*'Depr. Rate'!$C$3/12,('Depr. Rate'!$C$3*'LGE Meters Schedule'!U84)/12))</f>
        <v>311.60153485481914</v>
      </c>
      <c r="AZ84" s="21">
        <f>IF(AZ$3&lt;'Depr. Rate'!$B$1,('Depr. Rate'!$B$3*'LGE Meters Schedule'!V84)/12,IF(V84=0,U84/2*'Depr. Rate'!$C$3/12,('Depr. Rate'!$C$3*'LGE Meters Schedule'!V84)/12))</f>
        <v>311.60153485481914</v>
      </c>
      <c r="BA84" s="21">
        <f>IF(BA$3&lt;'Depr. Rate'!$B$1,('Depr. Rate'!$B$3*'LGE Meters Schedule'!W84)/12,IF(W84=0,V84/2*'Depr. Rate'!$C$3/12,('Depr. Rate'!$C$3*'LGE Meters Schedule'!W84)/12))</f>
        <v>311.60153485481914</v>
      </c>
      <c r="BB84" s="21">
        <f>IF(BB$3&lt;'Depr. Rate'!$B$1,('Depr. Rate'!$B$3*'LGE Meters Schedule'!X84)/12,IF(X84=0,W84/2*'Depr. Rate'!$C$3/12,('Depr. Rate'!$C$3*'LGE Meters Schedule'!X84)/12))</f>
        <v>311.60153485481914</v>
      </c>
      <c r="BC84" s="21">
        <f>IF(BC$3&lt;'Depr. Rate'!$B$1,('Depr. Rate'!$B$3*'LGE Meters Schedule'!Y84)/12,IF(Y84=0,X84/2*'Depr. Rate'!$C$3/12,('Depr. Rate'!$C$3*'LGE Meters Schedule'!Y84)/12))</f>
        <v>311.60153485481914</v>
      </c>
      <c r="BD84" s="21">
        <f>IF(BD$3&lt;'Depr. Rate'!$B$1,('Depr. Rate'!$B$3*'LGE Meters Schedule'!Z84)/12,IF(Z84=0,Y84/2*'Depr. Rate'!$C$3/12,('Depr. Rate'!$C$3*'LGE Meters Schedule'!Z84)/12))</f>
        <v>311.60153485481914</v>
      </c>
      <c r="BE84" s="21">
        <f>IF(BE$3&lt;'Depr. Rate'!$B$1,('Depr. Rate'!$B$3*'LGE Meters Schedule'!AA84)/12,IF(AA84=0,Z84/2*'Depr. Rate'!$C$3/12,('Depr. Rate'!$C$3*'LGE Meters Schedule'!AA84)/12))</f>
        <v>311.60153485481914</v>
      </c>
      <c r="BF84" s="21">
        <f>IF(BF$3&lt;'Depr. Rate'!$B$1,('Depr. Rate'!$B$3*'LGE Meters Schedule'!AB84)/12,IF(AB84=0,AA84/2*'Depr. Rate'!$C$3/12,('Depr. Rate'!$C$3*'LGE Meters Schedule'!AB84)/12))</f>
        <v>311.60153485481914</v>
      </c>
      <c r="BG84" s="21">
        <f>IF(BG$3&lt;'Depr. Rate'!$B$1,('Depr. Rate'!$B$3*'LGE Meters Schedule'!AC84)/12,IF(AC84=0,AB84/2*'Depr. Rate'!$C$3/12,('Depr. Rate'!$C$3*'LGE Meters Schedule'!AC84)/12))</f>
        <v>311.60153485481914</v>
      </c>
      <c r="BH84" s="21">
        <f>IF(BH$3&lt;'Depr. Rate'!$B$1,('Depr. Rate'!$B$3*'LGE Meters Schedule'!AD84)/12,IF(AD84=0,AC84/2*'Depr. Rate'!$C$3/12,('Depr. Rate'!$C$3*'LGE Meters Schedule'!AD84)/12))</f>
        <v>311.60153485481914</v>
      </c>
      <c r="BI84" s="21">
        <f>IF(BI$3&lt;'Depr. Rate'!$B$1,('Depr. Rate'!$B$3*'LGE Meters Schedule'!AE84)/12,IF(AE84=0,AD84/2*'Depr. Rate'!$C$3/12,('Depr. Rate'!$C$3*'LGE Meters Schedule'!AE84)/12))</f>
        <v>311.60153485481914</v>
      </c>
      <c r="BJ84" s="21">
        <f>IF(BJ$3&lt;'Depr. Rate'!$B$1,('Depr. Rate'!$B$3*'LGE Meters Schedule'!AF84)/12,IF(AF84=0,AE84/2*'Depr. Rate'!$C$3/12,('Depr. Rate'!$C$3*'LGE Meters Schedule'!AF84)/12))</f>
        <v>311.60153485481914</v>
      </c>
      <c r="BK84" s="21">
        <f>IF(BK$3&lt;'Depr. Rate'!$B$1,('Depr. Rate'!$B$3*'LGE Meters Schedule'!AG84)/12,IF(AG84=0,AF84/2*'Depr. Rate'!$C$3/12,('Depr. Rate'!$C$3*'LGE Meters Schedule'!AG84)/12))</f>
        <v>311.60153485481914</v>
      </c>
      <c r="BL84" s="21">
        <f>IF(BL$3&lt;'Depr. Rate'!$B$1,('Depr. Rate'!$B$3*'LGE Meters Schedule'!AH84)/12,IF(AH84=0,AG84/2*'Depr. Rate'!$C$3/12,('Depr. Rate'!$C$3*'LGE Meters Schedule'!AH84)/12))</f>
        <v>311.60153485481914</v>
      </c>
      <c r="BM84" s="21">
        <f>IF(BM$3&lt;'Depr. Rate'!$B$1,('Depr. Rate'!$B$3*'LGE Meters Schedule'!AI84)/12,IF(AI84=0,AH84/2*'Depr. Rate'!$C$3/12,('Depr. Rate'!$C$3*'LGE Meters Schedule'!AI84)/12))</f>
        <v>155.80076742740957</v>
      </c>
      <c r="BN84" s="21">
        <f>IF(BN$3&lt;'Depr. Rate'!$B$1,('Depr. Rate'!$B$3*'LGE Meters Schedule'!AJ84)/12,IF(AJ84=0,AI84/2*'Depr. Rate'!$C$3/12,('Depr. Rate'!$C$3*'LGE Meters Schedule'!AJ84)/12))</f>
        <v>0</v>
      </c>
      <c r="BO84" s="21">
        <f>IF(BO$3&lt;'Depr. Rate'!$B$1,('Depr. Rate'!$B$3*'LGE Meters Schedule'!AK84)/12,IF(AK84=0,AJ84/2*'Depr. Rate'!$C$3/12,('Depr. Rate'!$C$3*'LGE Meters Schedule'!AK84)/12))</f>
        <v>0</v>
      </c>
      <c r="BQ84" s="6">
        <f>IF(BQ$3=$BQ$3,$G84+AM84,IF(VLOOKUP($D84,'LGE Retirements'!$A$4:$C$49,3,FALSE)='LGE Meters Schedule'!BQ$3,'LGE Meters Schedule'!BP84+AM84-$F84,SUM(BP84,AM84)))</f>
        <v>13853.922361342404</v>
      </c>
      <c r="BR84" s="6">
        <f>IF(BR$3=$BQ$3,$G84+AN84,IF(VLOOKUP($D84,'LGE Retirements'!$A$4:$C$49,3,FALSE)='LGE Meters Schedule'!BR$3,'LGE Meters Schedule'!BQ84+AN84-$F84,SUM(BQ84,AN84)))</f>
        <v>14180.311785342405</v>
      </c>
      <c r="BS84" s="6">
        <f>IF(BS$3=$BQ$3,$G84+AO84,IF(VLOOKUP($D84,'LGE Retirements'!$A$4:$C$49,3,FALSE)='LGE Meters Schedule'!BS$3,'LGE Meters Schedule'!BR84+AO84-$F84,SUM(BR84,AO84)))</f>
        <v>14506.701209342405</v>
      </c>
      <c r="BT84" s="6">
        <f>IF(BT$3=$BQ$3,$G84+AP84,IF(VLOOKUP($D84,'LGE Retirements'!$A$4:$C$49,3,FALSE)='LGE Meters Schedule'!BT$3,'LGE Meters Schedule'!BS84+AP84-$F84,SUM(BS84,AP84)))</f>
        <v>14833.090633342406</v>
      </c>
      <c r="BU84" s="6">
        <f>IF(BU$3=$BQ$3,$G84+AQ84,IF(VLOOKUP($D84,'LGE Retirements'!$A$4:$C$49,3,FALSE)='LGE Meters Schedule'!BU$3,'LGE Meters Schedule'!BT84+AQ84-$F84,SUM(BT84,AQ84)))</f>
        <v>15159.480057342407</v>
      </c>
      <c r="BV84" s="6">
        <f>IF(BV$3=$BQ$3,$G84+AR84,IF(VLOOKUP($D84,'LGE Retirements'!$A$4:$C$49,3,FALSE)='LGE Meters Schedule'!BV$3,'LGE Meters Schedule'!BU84+AR84-$F84,SUM(BU84,AR84)))</f>
        <v>15485.869481342408</v>
      </c>
      <c r="BW84" s="6">
        <f>IF(BW$3=$BQ$3,$G84+AS84,IF(VLOOKUP($D84,'LGE Retirements'!$A$4:$C$49,3,FALSE)='LGE Meters Schedule'!BW$3,'LGE Meters Schedule'!BV84+AS84-$F84,SUM(BV84,AS84)))</f>
        <v>15812.258905342409</v>
      </c>
      <c r="BX84" s="6">
        <f>IF(BX$3=$BQ$3,$G84+AT84,IF(VLOOKUP($D84,'LGE Retirements'!$A$4:$C$49,3,FALSE)='LGE Meters Schedule'!BX$3,'LGE Meters Schedule'!BW84+AT84-$F84,SUM(BW84,AT84)))</f>
        <v>16138.64832934241</v>
      </c>
      <c r="BY84" s="6">
        <f>IF(BY$3=$BQ$3,$G84+AU84,IF(VLOOKUP($D84,'LGE Retirements'!$A$4:$C$49,3,FALSE)='LGE Meters Schedule'!BY$3,'LGE Meters Schedule'!BX84+AU84-$F84,SUM(BX84,AU84)))</f>
        <v>16465.037753342411</v>
      </c>
      <c r="BZ84" s="6">
        <f>IF(BZ$3=$BQ$3,$G84+AV84,IF(VLOOKUP($D84,'LGE Retirements'!$A$4:$C$49,3,FALSE)='LGE Meters Schedule'!BZ$3,'LGE Meters Schedule'!BY84+AV84-$F84,SUM(BY84,AV84)))</f>
        <v>16791.427177342412</v>
      </c>
      <c r="CA84" s="6">
        <f>IF(CA$3=$BQ$3,$G84+AW84,IF(VLOOKUP($D84,'LGE Retirements'!$A$4:$C$49,3,FALSE)='LGE Meters Schedule'!CA$3,'LGE Meters Schedule'!BZ84+AW84-$F84,SUM(BZ84,AW84)))</f>
        <v>17117.816601342412</v>
      </c>
      <c r="CB84" s="6">
        <f>IF(CB$3=$BQ$3,$G84+AX84,IF(VLOOKUP($D84,'LGE Retirements'!$A$4:$C$49,3,FALSE)='LGE Meters Schedule'!CB$3,'LGE Meters Schedule'!CA84+AX84-$F84,SUM(CA84,AX84)))</f>
        <v>17429.418136197233</v>
      </c>
      <c r="CC84" s="6">
        <f>IF(CC$3=$BQ$3,$G84+AY84,IF(VLOOKUP($D84,'LGE Retirements'!$A$4:$C$49,3,FALSE)='LGE Meters Schedule'!CC$3,'LGE Meters Schedule'!CB84+AY84-$F84,SUM(CB84,AY84)))</f>
        <v>17741.019671052054</v>
      </c>
      <c r="CD84" s="6">
        <f>IF(CD$3=$BQ$3,$G84+AZ84,IF(VLOOKUP($D84,'LGE Retirements'!$A$4:$C$49,3,FALSE)='LGE Meters Schedule'!CD$3,'LGE Meters Schedule'!CC84+AZ84-$F84,SUM(CC84,AZ84)))</f>
        <v>18052.621205906875</v>
      </c>
      <c r="CE84" s="6">
        <f>IF(CE$3=$BQ$3,$G84+BA84,IF(VLOOKUP($D84,'LGE Retirements'!$A$4:$C$49,3,FALSE)='LGE Meters Schedule'!CE$3,'LGE Meters Schedule'!CD84+BA84-$F84,SUM(CD84,BA84)))</f>
        <v>18364.222740761696</v>
      </c>
      <c r="CF84" s="6">
        <f>IF(CF$3=$BQ$3,$G84+BB84,IF(VLOOKUP($D84,'LGE Retirements'!$A$4:$C$49,3,FALSE)='LGE Meters Schedule'!CF$3,'LGE Meters Schedule'!CE84+BB84-$F84,SUM(CE84,BB84)))</f>
        <v>18675.824275616516</v>
      </c>
      <c r="CG84" s="6">
        <f>IF(CG$3=$BQ$3,$G84+BC84,IF(VLOOKUP($D84,'LGE Retirements'!$A$4:$C$49,3,FALSE)='LGE Meters Schedule'!CG$3,'LGE Meters Schedule'!CF84+BC84-$F84,SUM(CF84,BC84)))</f>
        <v>18987.425810471337</v>
      </c>
      <c r="CH84" s="6">
        <f>IF(CH$3=$BQ$3,$G84+BD84,IF(VLOOKUP($D84,'LGE Retirements'!$A$4:$C$49,3,FALSE)='LGE Meters Schedule'!CH$3,'LGE Meters Schedule'!CG84+BD84-$F84,SUM(CG84,BD84)))</f>
        <v>19299.027345326158</v>
      </c>
      <c r="CI84" s="6">
        <f>IF(CI$3=$BQ$3,$G84+BE84,IF(VLOOKUP($D84,'LGE Retirements'!$A$4:$C$49,3,FALSE)='LGE Meters Schedule'!CI$3,'LGE Meters Schedule'!CH84+BE84-$F84,SUM(CH84,BE84)))</f>
        <v>19610.628880180979</v>
      </c>
      <c r="CJ84" s="6">
        <f>IF(CJ$3=$BQ$3,$G84+BF84,IF(VLOOKUP($D84,'LGE Retirements'!$A$4:$C$49,3,FALSE)='LGE Meters Schedule'!CJ$3,'LGE Meters Schedule'!CI84+BF84-$F84,SUM(CI84,BF84)))</f>
        <v>19922.2304150358</v>
      </c>
      <c r="CK84" s="6">
        <f>IF(CK$3=$BQ$3,$G84+BG84,IF(VLOOKUP($D84,'LGE Retirements'!$A$4:$C$49,3,FALSE)='LGE Meters Schedule'!CK$3,'LGE Meters Schedule'!CJ84+BG84-$F84,SUM(CJ84,BG84)))</f>
        <v>20233.83194989062</v>
      </c>
      <c r="CL84" s="6">
        <f>IF(CL$3=$BQ$3,$G84+BH84,IF(VLOOKUP($D84,'LGE Retirements'!$A$4:$C$49,3,FALSE)='LGE Meters Schedule'!CL$3,'LGE Meters Schedule'!CK84+BH84-$F84,SUM(CK84,BH84)))</f>
        <v>20545.433484745441</v>
      </c>
      <c r="CM84" s="6">
        <f>IF(CM$3=$BQ$3,$G84+BI84,IF(VLOOKUP($D84,'LGE Retirements'!$A$4:$C$49,3,FALSE)='LGE Meters Schedule'!CM$3,'LGE Meters Schedule'!CL84+BI84-$F84,SUM(CL84,BI84)))</f>
        <v>20857.035019600262</v>
      </c>
      <c r="CN84" s="6">
        <f>IF(CN$3=$BQ$3,$G84+BJ84,IF(VLOOKUP($D84,'LGE Retirements'!$A$4:$C$49,3,FALSE)='LGE Meters Schedule'!CN$3,'LGE Meters Schedule'!CM84+BJ84-$F84,SUM(CM84,BJ84)))</f>
        <v>21168.636554455083</v>
      </c>
      <c r="CO84" s="6">
        <f>IF(CO$3=$BQ$3,$G84+BK84,IF(VLOOKUP($D84,'LGE Retirements'!$A$4:$C$49,3,FALSE)='LGE Meters Schedule'!CO$3,'LGE Meters Schedule'!CN84+BK84-$F84,SUM(CN84,BK84)))</f>
        <v>21480.238089309903</v>
      </c>
      <c r="CP84" s="6">
        <f>IF(CP$3=$BQ$3,$G84+BL84,IF(VLOOKUP($D84,'LGE Retirements'!$A$4:$C$49,3,FALSE)='LGE Meters Schedule'!CP$3,'LGE Meters Schedule'!CO84+BL84-$F84,SUM(CO84,BL84)))</f>
        <v>21791.839624164724</v>
      </c>
      <c r="CQ84" s="6">
        <f>IF(CQ$3=$BQ$3,$G84+BM84,IF(VLOOKUP($D84,'LGE Retirements'!$A$4:$C$49,3,FALSE)='LGE Meters Schedule'!CQ$3,'LGE Meters Schedule'!CP84+BM84-$F84,SUM(CP84,BM84)))</f>
        <v>-112184.99960840787</v>
      </c>
      <c r="CR84" s="6">
        <f>IF(CR$3=$BQ$3,$G84+BN84,IF(VLOOKUP($D84,'LGE Retirements'!$A$4:$C$49,3,FALSE)='LGE Meters Schedule'!CR$3,'LGE Meters Schedule'!CQ84+BN84-$F84,SUM(CQ84,BN84)))</f>
        <v>-112184.99960840787</v>
      </c>
      <c r="CS84" s="6">
        <f>IF(CS$3=$BQ$3,$G84+BO84,IF(VLOOKUP($D84,'LGE Retirements'!$A$4:$C$49,3,FALSE)='LGE Meters Schedule'!CS$3,'LGE Meters Schedule'!CR84+BO84-$F84,SUM(CR84,BO84)))</f>
        <v>-112184.99960840787</v>
      </c>
      <c r="CT84" s="6">
        <f>IF(CT$3=$BQ$3,$G84,IF(VLOOKUP($D84,'LGE Retirements'!$A$4:$C$49,3,FALSE)='LGE Meters Schedule'!CT$3,'LGE Meters Schedule'!CS84-$F84,SUM(CS84)))</f>
        <v>-112184.99960840787</v>
      </c>
      <c r="CU84" s="6">
        <f>IF(CU$3=$BQ$3,$G84,IF(VLOOKUP($D84,'LGE Retirements'!$A$4:$C$49,3,FALSE)='LGE Meters Schedule'!CU$3,'LGE Meters Schedule'!CT84-$F84,SUM(CT84)))</f>
        <v>-112184.99960840787</v>
      </c>
      <c r="CV84" s="6">
        <f>IF(CV$3=$BQ$3,$G84,IF(VLOOKUP($D84,'LGE Retirements'!$A$4:$C$49,3,FALSE)='LGE Meters Schedule'!CV$3,'LGE Meters Schedule'!CU84-$F84,SUM(CU84)))</f>
        <v>-112184.99960840787</v>
      </c>
      <c r="CW84" s="6">
        <f>IF(CW$3=$BQ$3,$G84,IF(VLOOKUP($D84,'LGE Retirements'!$A$4:$C$49,3,FALSE)='LGE Meters Schedule'!CW$3,'LGE Meters Schedule'!CV84-$F84,SUM(CV84)))</f>
        <v>-112184.99960840787</v>
      </c>
      <c r="CX84" s="6">
        <f>IF(CX$3=$BQ$3,$G84,IF(VLOOKUP($D84,'LGE Retirements'!$A$4:$C$49,3,FALSE)='LGE Meters Schedule'!CX$3,'LGE Meters Schedule'!CW84-$F84,SUM(CW84)))</f>
        <v>-112184.99960840787</v>
      </c>
      <c r="CY84" s="6">
        <f>IF(CY$3=$BQ$3,$G84,IF(VLOOKUP($D84,'LGE Retirements'!$A$4:$C$49,3,FALSE)='LGE Meters Schedule'!CY$3,'LGE Meters Schedule'!CX84-$F84,SUM(CX84)))</f>
        <v>-112184.99960840787</v>
      </c>
      <c r="CZ84" s="6">
        <f>IF(CZ$3=$BQ$3,$G84,IF(VLOOKUP($D84,'LGE Retirements'!$A$4:$C$49,3,FALSE)='LGE Meters Schedule'!CZ$3,'LGE Meters Schedule'!CY84-$F84,SUM(CY84)))</f>
        <v>-112184.99960840787</v>
      </c>
      <c r="DA84" s="6">
        <f>IF(DA$3=$BQ$3,$G84,IF(VLOOKUP($D84,'LGE Retirements'!$A$4:$C$49,3,FALSE)='LGE Meters Schedule'!DA$3,'LGE Meters Schedule'!CZ84-$F84,SUM(CZ84)))</f>
        <v>-112184.99960840787</v>
      </c>
      <c r="DB84" s="6">
        <f>IF(DB$3=$BQ$3,$G84,IF(VLOOKUP($D84,'LGE Retirements'!$A$4:$C$49,3,FALSE)='LGE Meters Schedule'!DB$3,'LGE Meters Schedule'!DA84-$F84,SUM(DA84)))</f>
        <v>-112184.99960840787</v>
      </c>
      <c r="DC84" s="6">
        <f>IF(DC$3=$BQ$3,$G84,IF(VLOOKUP($D84,'LGE Retirements'!$A$4:$C$49,3,FALSE)='LGE Meters Schedule'!DC$3,'LGE Meters Schedule'!DB84-$F84,SUM(DB84)))</f>
        <v>-112184.99960840787</v>
      </c>
      <c r="DD84" s="6">
        <f>IF(DD$3=$BQ$3,$G84,IF(VLOOKUP($D84,'LGE Retirements'!$A$4:$C$49,3,FALSE)='LGE Meters Schedule'!DD$3,'LGE Meters Schedule'!DC84-$F84,SUM(DC84)))</f>
        <v>-112184.99960840787</v>
      </c>
      <c r="DE84" s="6">
        <f>IF(DE$3=$BQ$3,$G84,IF(VLOOKUP($D84,'LGE Retirements'!$A$4:$C$49,3,FALSE)='LGE Meters Schedule'!DE$3,'LGE Meters Schedule'!DD84-$F84,SUM(DD84)))</f>
        <v>-112184.99960840787</v>
      </c>
      <c r="DG84" s="8">
        <f t="shared" si="71"/>
        <v>120278.7176386576</v>
      </c>
      <c r="DH84" s="8">
        <f t="shared" si="72"/>
        <v>119952.32821465761</v>
      </c>
      <c r="DI84" s="8">
        <f t="shared" si="73"/>
        <v>119625.93879065762</v>
      </c>
      <c r="DJ84" s="8">
        <f t="shared" si="74"/>
        <v>119299.54936665761</v>
      </c>
      <c r="DK84" s="8">
        <f t="shared" si="75"/>
        <v>118973.1599426576</v>
      </c>
      <c r="DL84" s="8">
        <f t="shared" si="76"/>
        <v>118646.77051865761</v>
      </c>
      <c r="DM84" s="8">
        <f t="shared" si="77"/>
        <v>118320.38109465761</v>
      </c>
      <c r="DN84" s="8">
        <f t="shared" si="78"/>
        <v>117993.9916706576</v>
      </c>
      <c r="DO84" s="8">
        <f t="shared" si="79"/>
        <v>117667.6022466576</v>
      </c>
      <c r="DP84" s="8">
        <f t="shared" si="80"/>
        <v>117341.2128226576</v>
      </c>
      <c r="DQ84" s="8">
        <f t="shared" si="81"/>
        <v>117014.82339865761</v>
      </c>
      <c r="DR84" s="8">
        <f t="shared" si="82"/>
        <v>116703.22186380278</v>
      </c>
      <c r="DS84" s="8">
        <f t="shared" si="83"/>
        <v>116391.62032894796</v>
      </c>
      <c r="DT84" s="8">
        <f t="shared" si="84"/>
        <v>116080.01879409314</v>
      </c>
      <c r="DU84" s="8">
        <f t="shared" si="85"/>
        <v>115768.41725923831</v>
      </c>
      <c r="DV84" s="8">
        <f t="shared" si="86"/>
        <v>115456.8157243835</v>
      </c>
      <c r="DW84" s="8">
        <f t="shared" si="87"/>
        <v>115145.21418952868</v>
      </c>
      <c r="DX84" s="8">
        <f t="shared" si="88"/>
        <v>114833.61265467385</v>
      </c>
      <c r="DY84" s="8">
        <f t="shared" si="89"/>
        <v>114522.01111981904</v>
      </c>
      <c r="DZ84" s="8">
        <f t="shared" si="90"/>
        <v>114210.40958496422</v>
      </c>
      <c r="EA84" s="8">
        <f t="shared" si="91"/>
        <v>113898.80805010939</v>
      </c>
      <c r="EB84" s="8">
        <f t="shared" si="92"/>
        <v>113587.20651525457</v>
      </c>
      <c r="EC84" s="8">
        <f t="shared" si="93"/>
        <v>113275.60498039974</v>
      </c>
      <c r="ED84" s="8">
        <f t="shared" si="94"/>
        <v>112964.00344554493</v>
      </c>
      <c r="EE84" s="8">
        <f t="shared" si="95"/>
        <v>112652.40191069011</v>
      </c>
      <c r="EF84" s="8">
        <f t="shared" si="96"/>
        <v>112340.80037583529</v>
      </c>
      <c r="EG84" s="8">
        <f t="shared" si="97"/>
        <v>112184.99960840787</v>
      </c>
      <c r="EH84" s="8">
        <f t="shared" si="98"/>
        <v>112184.99960840787</v>
      </c>
      <c r="EI84" s="8">
        <f t="shared" si="99"/>
        <v>112184.99960840787</v>
      </c>
      <c r="EJ84" s="8">
        <f t="shared" si="100"/>
        <v>112184.99960840787</v>
      </c>
      <c r="EK84" s="8">
        <f t="shared" si="101"/>
        <v>112184.99960840787</v>
      </c>
      <c r="EL84" s="8">
        <f t="shared" si="102"/>
        <v>112184.99960840787</v>
      </c>
      <c r="EM84" s="8">
        <f t="shared" si="103"/>
        <v>112184.99960840787</v>
      </c>
      <c r="EN84" s="8">
        <f t="shared" si="104"/>
        <v>112184.99960840787</v>
      </c>
      <c r="EO84" s="8">
        <f t="shared" si="105"/>
        <v>112184.99960840787</v>
      </c>
      <c r="EP84" s="8">
        <f t="shared" si="106"/>
        <v>112184.99960840787</v>
      </c>
      <c r="EQ84" s="8">
        <f t="shared" si="107"/>
        <v>112184.99960840787</v>
      </c>
      <c r="ER84" s="8">
        <f t="shared" si="108"/>
        <v>112184.99960840787</v>
      </c>
      <c r="ES84" s="8">
        <f t="shared" si="109"/>
        <v>112184.99960840787</v>
      </c>
      <c r="ET84" s="8">
        <f t="shared" si="110"/>
        <v>112184.99960840787</v>
      </c>
      <c r="EU84" s="8">
        <f t="shared" si="111"/>
        <v>112184.99960840787</v>
      </c>
    </row>
    <row r="85" spans="1:151" x14ac:dyDescent="0.25">
      <c r="A85" s="4" t="s">
        <v>33</v>
      </c>
      <c r="B85" s="4" t="s">
        <v>2</v>
      </c>
      <c r="C85" s="4" t="s">
        <v>4</v>
      </c>
      <c r="D85" s="7">
        <v>2013</v>
      </c>
      <c r="E85" s="24">
        <f>IFERROR(VLOOKUP(D85,'LGE Retirements'!$A$4:$C$49,3,FALSE),"N/A")</f>
        <v>43374</v>
      </c>
      <c r="F85" s="5">
        <v>189397.17</v>
      </c>
      <c r="G85" s="5">
        <v>19101.066343094688</v>
      </c>
      <c r="H85" s="5"/>
      <c r="I85" s="6">
        <f>IF(I$3=$I$3,F85,IF(VLOOKUP($D85,'LGE Retirements'!$A$4:$C$49,3,FALSE)='LGE Meters Schedule'!I$3,'LGE Meters Schedule'!G85-'LGE Meters Schedule'!$F85,G85))</f>
        <v>189397.17</v>
      </c>
      <c r="J85" s="6">
        <f>IF(J$3=$I$3,G85,IF(VLOOKUP($D85,'LGE Retirements'!$A$4:$C$49,3,FALSE)='LGE Meters Schedule'!J$3,'LGE Meters Schedule'!I85-'LGE Meters Schedule'!$F85,I85))</f>
        <v>189397.17</v>
      </c>
      <c r="K85" s="6">
        <f>IF(K$3=$I$3,I85,IF(VLOOKUP($D85,'LGE Retirements'!$A$4:$C$49,3,FALSE)='LGE Meters Schedule'!K$3,'LGE Meters Schedule'!J85-'LGE Meters Schedule'!$F85,J85))</f>
        <v>189397.17</v>
      </c>
      <c r="L85" s="6">
        <f>IF(L$3=$I$3,J85,IF(VLOOKUP($D85,'LGE Retirements'!$A$4:$C$49,3,FALSE)='LGE Meters Schedule'!L$3,'LGE Meters Schedule'!K85-'LGE Meters Schedule'!$F85,K85))</f>
        <v>189397.17</v>
      </c>
      <c r="M85" s="6">
        <f>IF(M$3=$I$3,K85,IF(VLOOKUP($D85,'LGE Retirements'!$A$4:$C$49,3,FALSE)='LGE Meters Schedule'!M$3,'LGE Meters Schedule'!L85-'LGE Meters Schedule'!$F85,L85))</f>
        <v>189397.17</v>
      </c>
      <c r="N85" s="6">
        <f>IF(N$3=$I$3,L85,IF(VLOOKUP($D85,'LGE Retirements'!$A$4:$C$49,3,FALSE)='LGE Meters Schedule'!N$3,'LGE Meters Schedule'!M85-'LGE Meters Schedule'!$F85,M85))</f>
        <v>189397.17</v>
      </c>
      <c r="O85" s="6">
        <f>IF(O$3=$I$3,M85,IF(VLOOKUP($D85,'LGE Retirements'!$A$4:$C$49,3,FALSE)='LGE Meters Schedule'!O$3,'LGE Meters Schedule'!N85-'LGE Meters Schedule'!$F85,N85))</f>
        <v>189397.17</v>
      </c>
      <c r="P85" s="6">
        <f>IF(P$3=$I$3,N85,IF(VLOOKUP($D85,'LGE Retirements'!$A$4:$C$49,3,FALSE)='LGE Meters Schedule'!P$3,'LGE Meters Schedule'!O85-'LGE Meters Schedule'!$F85,O85))</f>
        <v>189397.17</v>
      </c>
      <c r="Q85" s="6">
        <f>IF(Q$3=$I$3,O85,IF(VLOOKUP($D85,'LGE Retirements'!$A$4:$C$49,3,FALSE)='LGE Meters Schedule'!Q$3,'LGE Meters Schedule'!P85-'LGE Meters Schedule'!$F85,P85))</f>
        <v>189397.17</v>
      </c>
      <c r="R85" s="6">
        <f>IF(R$3=$I$3,P85,IF(VLOOKUP($D85,'LGE Retirements'!$A$4:$C$49,3,FALSE)='LGE Meters Schedule'!R$3,'LGE Meters Schedule'!Q85-'LGE Meters Schedule'!$F85,Q85))</f>
        <v>189397.17</v>
      </c>
      <c r="S85" s="6">
        <f>IF(S$3=$I$3,Q85,IF(VLOOKUP($D85,'LGE Retirements'!$A$4:$C$49,3,FALSE)='LGE Meters Schedule'!S$3,'LGE Meters Schedule'!R85-'LGE Meters Schedule'!$F85,R85))</f>
        <v>189397.17</v>
      </c>
      <c r="T85" s="6">
        <f>IF(T$3=$I$3,R85,IF(VLOOKUP($D85,'LGE Retirements'!$A$4:$C$49,3,FALSE)='LGE Meters Schedule'!T$3,'LGE Meters Schedule'!S85-'LGE Meters Schedule'!$F85,S85))</f>
        <v>189397.17</v>
      </c>
      <c r="U85" s="6">
        <f>IF(U$3=$I$3,S85,IF(VLOOKUP($D85,'LGE Retirements'!$A$4:$C$49,3,FALSE)='LGE Meters Schedule'!U$3,'LGE Meters Schedule'!T85-'LGE Meters Schedule'!$F85,T85))</f>
        <v>189397.17</v>
      </c>
      <c r="V85" s="6">
        <f>IF(V$3=$I$3,T85,IF(VLOOKUP($D85,'LGE Retirements'!$A$4:$C$49,3,FALSE)='LGE Meters Schedule'!V$3,'LGE Meters Schedule'!U85-'LGE Meters Schedule'!$F85,U85))</f>
        <v>189397.17</v>
      </c>
      <c r="W85" s="6">
        <f>IF(W$3=$I$3,U85,IF(VLOOKUP($D85,'LGE Retirements'!$A$4:$C$49,3,FALSE)='LGE Meters Schedule'!W$3,'LGE Meters Schedule'!V85-'LGE Meters Schedule'!$F85,V85))</f>
        <v>189397.17</v>
      </c>
      <c r="X85" s="6">
        <f>IF(X$3=$I$3,V85,IF(VLOOKUP($D85,'LGE Retirements'!$A$4:$C$49,3,FALSE)='LGE Meters Schedule'!X$3,'LGE Meters Schedule'!W85-'LGE Meters Schedule'!$F85,W85))</f>
        <v>189397.17</v>
      </c>
      <c r="Y85" s="6">
        <f>IF(Y$3=$I$3,W85,IF(VLOOKUP($D85,'LGE Retirements'!$A$4:$C$49,3,FALSE)='LGE Meters Schedule'!Y$3,'LGE Meters Schedule'!X85-'LGE Meters Schedule'!$F85,X85))</f>
        <v>189397.17</v>
      </c>
      <c r="Z85" s="6">
        <f>IF(Z$3=$I$3,X85,IF(VLOOKUP($D85,'LGE Retirements'!$A$4:$C$49,3,FALSE)='LGE Meters Schedule'!Z$3,'LGE Meters Schedule'!Y85-'LGE Meters Schedule'!$F85,Y85))</f>
        <v>189397.17</v>
      </c>
      <c r="AA85" s="6">
        <f>IF(AA$3=$I$3,Y85,IF(VLOOKUP($D85,'LGE Retirements'!$A$4:$C$49,3,FALSE)='LGE Meters Schedule'!AA$3,'LGE Meters Schedule'!Z85-'LGE Meters Schedule'!$F85,Z85))</f>
        <v>189397.17</v>
      </c>
      <c r="AB85" s="6">
        <f>IF(AB$3=$I$3,Z85,IF(VLOOKUP($D85,'LGE Retirements'!$A$4:$C$49,3,FALSE)='LGE Meters Schedule'!AB$3,'LGE Meters Schedule'!AA85-'LGE Meters Schedule'!$F85,AA85))</f>
        <v>189397.17</v>
      </c>
      <c r="AC85" s="6">
        <f>IF(AC$3=$I$3,AA85,IF(VLOOKUP($D85,'LGE Retirements'!$A$4:$C$49,3,FALSE)='LGE Meters Schedule'!AC$3,'LGE Meters Schedule'!AB85-'LGE Meters Schedule'!$F85,AB85))</f>
        <v>189397.17</v>
      </c>
      <c r="AD85" s="6">
        <f>IF(AD$3=$I$3,AB85,IF(VLOOKUP($D85,'LGE Retirements'!$A$4:$C$49,3,FALSE)='LGE Meters Schedule'!AD$3,'LGE Meters Schedule'!AC85-'LGE Meters Schedule'!$F85,AC85))</f>
        <v>189397.17</v>
      </c>
      <c r="AE85" s="6">
        <f>IF(AE$3=$I$3,AC85,IF(VLOOKUP($D85,'LGE Retirements'!$A$4:$C$49,3,FALSE)='LGE Meters Schedule'!AE$3,'LGE Meters Schedule'!AD85-'LGE Meters Schedule'!$F85,AD85))</f>
        <v>189397.17</v>
      </c>
      <c r="AF85" s="6">
        <f>IF(AF$3=$I$3,AD85,IF(VLOOKUP($D85,'LGE Retirements'!$A$4:$C$49,3,FALSE)='LGE Meters Schedule'!AF$3,'LGE Meters Schedule'!AE85-'LGE Meters Schedule'!$F85,AE85))</f>
        <v>189397.17</v>
      </c>
      <c r="AG85" s="6">
        <f>IF(AG$3=$I$3,AE85,IF(VLOOKUP($D85,'LGE Retirements'!$A$4:$C$49,3,FALSE)='LGE Meters Schedule'!AG$3,'LGE Meters Schedule'!AF85-'LGE Meters Schedule'!$F85,AF85))</f>
        <v>189397.17</v>
      </c>
      <c r="AH85" s="6">
        <f>IF(AH$3=$I$3,AF85,IF(VLOOKUP($D85,'LGE Retirements'!$A$4:$C$49,3,FALSE)='LGE Meters Schedule'!AH$3,'LGE Meters Schedule'!AG85-'LGE Meters Schedule'!$F85,AG85))</f>
        <v>189397.17</v>
      </c>
      <c r="AI85" s="6">
        <f>IF(AI$3=$I$3,AG85,IF(VLOOKUP($D85,'LGE Retirements'!$A$4:$C$49,3,FALSE)='LGE Meters Schedule'!AI$3,'LGE Meters Schedule'!AH85-'LGE Meters Schedule'!$F85,AH85))</f>
        <v>0</v>
      </c>
      <c r="AJ85" s="6">
        <f>IF(AJ$3=$I$3,AH85,IF(VLOOKUP($D85,'LGE Retirements'!$A$4:$C$49,3,FALSE)='LGE Meters Schedule'!AJ$3,'LGE Meters Schedule'!AI85-'LGE Meters Schedule'!$F85,AI85))</f>
        <v>0</v>
      </c>
      <c r="AK85" s="6">
        <f>IF(AK$3=$I$3,AI85,IF(VLOOKUP($D85,'LGE Retirements'!$A$4:$C$49,3,FALSE)='LGE Meters Schedule'!AK$3,'LGE Meters Schedule'!AJ85-'LGE Meters Schedule'!$F85,AJ85))</f>
        <v>0</v>
      </c>
      <c r="AL85" s="6"/>
      <c r="AM85" s="21">
        <f>IF(AM$3&lt;'Depr. Rate'!$B$1,('Depr. Rate'!$B$3*'LGE Meters Schedule'!I85)/12,IF(I85=0,H85/2*'Depr. Rate'!$C$3/12,('Depr. Rate'!$C$3*'LGE Meters Schedule'!I85)/12))</f>
        <v>460.86644700000005</v>
      </c>
      <c r="AN85" s="21">
        <f>IF(AN$3&lt;'Depr. Rate'!$B$1,('Depr. Rate'!$B$3*'LGE Meters Schedule'!J85)/12,IF(J85=0,I85/2*'Depr. Rate'!$C$3/12,('Depr. Rate'!$C$3*'LGE Meters Schedule'!J85)/12))</f>
        <v>460.86644700000005</v>
      </c>
      <c r="AO85" s="21">
        <f>IF(AO$3&lt;'Depr. Rate'!$B$1,('Depr. Rate'!$B$3*'LGE Meters Schedule'!K85)/12,IF(K85=0,J85/2*'Depr. Rate'!$C$3/12,('Depr. Rate'!$C$3*'LGE Meters Schedule'!K85)/12))</f>
        <v>460.86644700000005</v>
      </c>
      <c r="AP85" s="21">
        <f>IF(AP$3&lt;'Depr. Rate'!$B$1,('Depr. Rate'!$B$3*'LGE Meters Schedule'!L85)/12,IF(L85=0,K85/2*'Depr. Rate'!$C$3/12,('Depr. Rate'!$C$3*'LGE Meters Schedule'!L85)/12))</f>
        <v>460.86644700000005</v>
      </c>
      <c r="AQ85" s="21">
        <f>IF(AQ$3&lt;'Depr. Rate'!$B$1,('Depr. Rate'!$B$3*'LGE Meters Schedule'!M85)/12,IF(M85=0,L85/2*'Depr. Rate'!$C$3/12,('Depr. Rate'!$C$3*'LGE Meters Schedule'!M85)/12))</f>
        <v>460.86644700000005</v>
      </c>
      <c r="AR85" s="21">
        <f>IF(AR$3&lt;'Depr. Rate'!$B$1,('Depr. Rate'!$B$3*'LGE Meters Schedule'!N85)/12,IF(N85=0,M85/2*'Depr. Rate'!$C$3/12,('Depr. Rate'!$C$3*'LGE Meters Schedule'!N85)/12))</f>
        <v>460.86644700000005</v>
      </c>
      <c r="AS85" s="21">
        <f>IF(AS$3&lt;'Depr. Rate'!$B$1,('Depr. Rate'!$B$3*'LGE Meters Schedule'!O85)/12,IF(O85=0,N85/2*'Depr. Rate'!$C$3/12,('Depr. Rate'!$C$3*'LGE Meters Schedule'!O85)/12))</f>
        <v>460.86644700000005</v>
      </c>
      <c r="AT85" s="21">
        <f>IF(AT$3&lt;'Depr. Rate'!$B$1,('Depr. Rate'!$B$3*'LGE Meters Schedule'!P85)/12,IF(P85=0,O85/2*'Depr. Rate'!$C$3/12,('Depr. Rate'!$C$3*'LGE Meters Schedule'!P85)/12))</f>
        <v>460.86644700000005</v>
      </c>
      <c r="AU85" s="21">
        <f>IF(AU$3&lt;'Depr. Rate'!$B$1,('Depr. Rate'!$B$3*'LGE Meters Schedule'!Q85)/12,IF(Q85=0,P85/2*'Depr. Rate'!$C$3/12,('Depr. Rate'!$C$3*'LGE Meters Schedule'!Q85)/12))</f>
        <v>460.86644700000005</v>
      </c>
      <c r="AV85" s="21">
        <f>IF(AV$3&lt;'Depr. Rate'!$B$1,('Depr. Rate'!$B$3*'LGE Meters Schedule'!R85)/12,IF(R85=0,Q85/2*'Depr. Rate'!$C$3/12,('Depr. Rate'!$C$3*'LGE Meters Schedule'!R85)/12))</f>
        <v>460.86644700000005</v>
      </c>
      <c r="AW85" s="21">
        <f>IF(AW$3&lt;'Depr. Rate'!$B$1,('Depr. Rate'!$B$3*'LGE Meters Schedule'!S85)/12,IF(S85=0,R85/2*'Depr. Rate'!$C$3/12,('Depr. Rate'!$C$3*'LGE Meters Schedule'!S85)/12))</f>
        <v>460.86644700000005</v>
      </c>
      <c r="AX85" s="21">
        <f>IF(AX$3&lt;'Depr. Rate'!$B$1,('Depr. Rate'!$B$3*'LGE Meters Schedule'!T85)/12,IF(T85=0,S85/2*'Depr. Rate'!$C$3/12,('Depr. Rate'!$C$3*'LGE Meters Schedule'!T85)/12))</f>
        <v>439.98574000451418</v>
      </c>
      <c r="AY85" s="21">
        <f>IF(AY$3&lt;'Depr. Rate'!$B$1,('Depr. Rate'!$B$3*'LGE Meters Schedule'!U85)/12,IF(U85=0,T85/2*'Depr. Rate'!$C$3/12,('Depr. Rate'!$C$3*'LGE Meters Schedule'!U85)/12))</f>
        <v>439.98574000451418</v>
      </c>
      <c r="AZ85" s="21">
        <f>IF(AZ$3&lt;'Depr. Rate'!$B$1,('Depr. Rate'!$B$3*'LGE Meters Schedule'!V85)/12,IF(V85=0,U85/2*'Depr. Rate'!$C$3/12,('Depr. Rate'!$C$3*'LGE Meters Schedule'!V85)/12))</f>
        <v>439.98574000451418</v>
      </c>
      <c r="BA85" s="21">
        <f>IF(BA$3&lt;'Depr. Rate'!$B$1,('Depr. Rate'!$B$3*'LGE Meters Schedule'!W85)/12,IF(W85=0,V85/2*'Depr. Rate'!$C$3/12,('Depr. Rate'!$C$3*'LGE Meters Schedule'!W85)/12))</f>
        <v>439.98574000451418</v>
      </c>
      <c r="BB85" s="21">
        <f>IF(BB$3&lt;'Depr. Rate'!$B$1,('Depr. Rate'!$B$3*'LGE Meters Schedule'!X85)/12,IF(X85=0,W85/2*'Depr. Rate'!$C$3/12,('Depr. Rate'!$C$3*'LGE Meters Schedule'!X85)/12))</f>
        <v>439.98574000451418</v>
      </c>
      <c r="BC85" s="21">
        <f>IF(BC$3&lt;'Depr. Rate'!$B$1,('Depr. Rate'!$B$3*'LGE Meters Schedule'!Y85)/12,IF(Y85=0,X85/2*'Depr. Rate'!$C$3/12,('Depr. Rate'!$C$3*'LGE Meters Schedule'!Y85)/12))</f>
        <v>439.98574000451418</v>
      </c>
      <c r="BD85" s="21">
        <f>IF(BD$3&lt;'Depr. Rate'!$B$1,('Depr. Rate'!$B$3*'LGE Meters Schedule'!Z85)/12,IF(Z85=0,Y85/2*'Depr. Rate'!$C$3/12,('Depr. Rate'!$C$3*'LGE Meters Schedule'!Z85)/12))</f>
        <v>439.98574000451418</v>
      </c>
      <c r="BE85" s="21">
        <f>IF(BE$3&lt;'Depr. Rate'!$B$1,('Depr. Rate'!$B$3*'LGE Meters Schedule'!AA85)/12,IF(AA85=0,Z85/2*'Depr. Rate'!$C$3/12,('Depr. Rate'!$C$3*'LGE Meters Schedule'!AA85)/12))</f>
        <v>439.98574000451418</v>
      </c>
      <c r="BF85" s="21">
        <f>IF(BF$3&lt;'Depr. Rate'!$B$1,('Depr. Rate'!$B$3*'LGE Meters Schedule'!AB85)/12,IF(AB85=0,AA85/2*'Depr. Rate'!$C$3/12,('Depr. Rate'!$C$3*'LGE Meters Schedule'!AB85)/12))</f>
        <v>439.98574000451418</v>
      </c>
      <c r="BG85" s="21">
        <f>IF(BG$3&lt;'Depr. Rate'!$B$1,('Depr. Rate'!$B$3*'LGE Meters Schedule'!AC85)/12,IF(AC85=0,AB85/2*'Depr. Rate'!$C$3/12,('Depr. Rate'!$C$3*'LGE Meters Schedule'!AC85)/12))</f>
        <v>439.98574000451418</v>
      </c>
      <c r="BH85" s="21">
        <f>IF(BH$3&lt;'Depr. Rate'!$B$1,('Depr. Rate'!$B$3*'LGE Meters Schedule'!AD85)/12,IF(AD85=0,AC85/2*'Depr. Rate'!$C$3/12,('Depr. Rate'!$C$3*'LGE Meters Schedule'!AD85)/12))</f>
        <v>439.98574000451418</v>
      </c>
      <c r="BI85" s="21">
        <f>IF(BI$3&lt;'Depr. Rate'!$B$1,('Depr. Rate'!$B$3*'LGE Meters Schedule'!AE85)/12,IF(AE85=0,AD85/2*'Depr. Rate'!$C$3/12,('Depr. Rate'!$C$3*'LGE Meters Schedule'!AE85)/12))</f>
        <v>439.98574000451418</v>
      </c>
      <c r="BJ85" s="21">
        <f>IF(BJ$3&lt;'Depr. Rate'!$B$1,('Depr. Rate'!$B$3*'LGE Meters Schedule'!AF85)/12,IF(AF85=0,AE85/2*'Depr. Rate'!$C$3/12,('Depr. Rate'!$C$3*'LGE Meters Schedule'!AF85)/12))</f>
        <v>439.98574000451418</v>
      </c>
      <c r="BK85" s="21">
        <f>IF(BK$3&lt;'Depr. Rate'!$B$1,('Depr. Rate'!$B$3*'LGE Meters Schedule'!AG85)/12,IF(AG85=0,AF85/2*'Depr. Rate'!$C$3/12,('Depr. Rate'!$C$3*'LGE Meters Schedule'!AG85)/12))</f>
        <v>439.98574000451418</v>
      </c>
      <c r="BL85" s="21">
        <f>IF(BL$3&lt;'Depr. Rate'!$B$1,('Depr. Rate'!$B$3*'LGE Meters Schedule'!AH85)/12,IF(AH85=0,AG85/2*'Depr. Rate'!$C$3/12,('Depr. Rate'!$C$3*'LGE Meters Schedule'!AH85)/12))</f>
        <v>439.98574000451418</v>
      </c>
      <c r="BM85" s="21">
        <f>IF(BM$3&lt;'Depr. Rate'!$B$1,('Depr. Rate'!$B$3*'LGE Meters Schedule'!AI85)/12,IF(AI85=0,AH85/2*'Depr. Rate'!$C$3/12,('Depr. Rate'!$C$3*'LGE Meters Schedule'!AI85)/12))</f>
        <v>219.99287000225709</v>
      </c>
      <c r="BN85" s="21">
        <f>IF(BN$3&lt;'Depr. Rate'!$B$1,('Depr. Rate'!$B$3*'LGE Meters Schedule'!AJ85)/12,IF(AJ85=0,AI85/2*'Depr. Rate'!$C$3/12,('Depr. Rate'!$C$3*'LGE Meters Schedule'!AJ85)/12))</f>
        <v>0</v>
      </c>
      <c r="BO85" s="21">
        <f>IF(BO$3&lt;'Depr. Rate'!$B$1,('Depr. Rate'!$B$3*'LGE Meters Schedule'!AK85)/12,IF(AK85=0,AJ85/2*'Depr. Rate'!$C$3/12,('Depr. Rate'!$C$3*'LGE Meters Schedule'!AK85)/12))</f>
        <v>0</v>
      </c>
      <c r="BQ85" s="6">
        <f>IF(BQ$3=$BQ$3,$G85+AM85,IF(VLOOKUP($D85,'LGE Retirements'!$A$4:$C$49,3,FALSE)='LGE Meters Schedule'!BQ$3,'LGE Meters Schedule'!BP85+AM85-$F85,SUM(BP85,AM85)))</f>
        <v>19561.932790094688</v>
      </c>
      <c r="BR85" s="6">
        <f>IF(BR$3=$BQ$3,$G85+AN85,IF(VLOOKUP($D85,'LGE Retirements'!$A$4:$C$49,3,FALSE)='LGE Meters Schedule'!BR$3,'LGE Meters Schedule'!BQ85+AN85-$F85,SUM(BQ85,AN85)))</f>
        <v>20022.799237094689</v>
      </c>
      <c r="BS85" s="6">
        <f>IF(BS$3=$BQ$3,$G85+AO85,IF(VLOOKUP($D85,'LGE Retirements'!$A$4:$C$49,3,FALSE)='LGE Meters Schedule'!BS$3,'LGE Meters Schedule'!BR85+AO85-$F85,SUM(BR85,AO85)))</f>
        <v>20483.665684094689</v>
      </c>
      <c r="BT85" s="6">
        <f>IF(BT$3=$BQ$3,$G85+AP85,IF(VLOOKUP($D85,'LGE Retirements'!$A$4:$C$49,3,FALSE)='LGE Meters Schedule'!BT$3,'LGE Meters Schedule'!BS85+AP85-$F85,SUM(BS85,AP85)))</f>
        <v>20944.532131094689</v>
      </c>
      <c r="BU85" s="6">
        <f>IF(BU$3=$BQ$3,$G85+AQ85,IF(VLOOKUP($D85,'LGE Retirements'!$A$4:$C$49,3,FALSE)='LGE Meters Schedule'!BU$3,'LGE Meters Schedule'!BT85+AQ85-$F85,SUM(BT85,AQ85)))</f>
        <v>21405.39857809469</v>
      </c>
      <c r="BV85" s="6">
        <f>IF(BV$3=$BQ$3,$G85+AR85,IF(VLOOKUP($D85,'LGE Retirements'!$A$4:$C$49,3,FALSE)='LGE Meters Schedule'!BV$3,'LGE Meters Schedule'!BU85+AR85-$F85,SUM(BU85,AR85)))</f>
        <v>21866.26502509469</v>
      </c>
      <c r="BW85" s="6">
        <f>IF(BW$3=$BQ$3,$G85+AS85,IF(VLOOKUP($D85,'LGE Retirements'!$A$4:$C$49,3,FALSE)='LGE Meters Schedule'!BW$3,'LGE Meters Schedule'!BV85+AS85-$F85,SUM(BV85,AS85)))</f>
        <v>22327.13147209469</v>
      </c>
      <c r="BX85" s="6">
        <f>IF(BX$3=$BQ$3,$G85+AT85,IF(VLOOKUP($D85,'LGE Retirements'!$A$4:$C$49,3,FALSE)='LGE Meters Schedule'!BX$3,'LGE Meters Schedule'!BW85+AT85-$F85,SUM(BW85,AT85)))</f>
        <v>22787.997919094691</v>
      </c>
      <c r="BY85" s="6">
        <f>IF(BY$3=$BQ$3,$G85+AU85,IF(VLOOKUP($D85,'LGE Retirements'!$A$4:$C$49,3,FALSE)='LGE Meters Schedule'!BY$3,'LGE Meters Schedule'!BX85+AU85-$F85,SUM(BX85,AU85)))</f>
        <v>23248.864366094691</v>
      </c>
      <c r="BZ85" s="6">
        <f>IF(BZ$3=$BQ$3,$G85+AV85,IF(VLOOKUP($D85,'LGE Retirements'!$A$4:$C$49,3,FALSE)='LGE Meters Schedule'!BZ$3,'LGE Meters Schedule'!BY85+AV85-$F85,SUM(BY85,AV85)))</f>
        <v>23709.730813094691</v>
      </c>
      <c r="CA85" s="6">
        <f>IF(CA$3=$BQ$3,$G85+AW85,IF(VLOOKUP($D85,'LGE Retirements'!$A$4:$C$49,3,FALSE)='LGE Meters Schedule'!CA$3,'LGE Meters Schedule'!BZ85+AW85-$F85,SUM(BZ85,AW85)))</f>
        <v>24170.597260094692</v>
      </c>
      <c r="CB85" s="6">
        <f>IF(CB$3=$BQ$3,$G85+AX85,IF(VLOOKUP($D85,'LGE Retirements'!$A$4:$C$49,3,FALSE)='LGE Meters Schedule'!CB$3,'LGE Meters Schedule'!CA85+AX85-$F85,SUM(CA85,AX85)))</f>
        <v>24610.583000099206</v>
      </c>
      <c r="CC85" s="6">
        <f>IF(CC$3=$BQ$3,$G85+AY85,IF(VLOOKUP($D85,'LGE Retirements'!$A$4:$C$49,3,FALSE)='LGE Meters Schedule'!CC$3,'LGE Meters Schedule'!CB85+AY85-$F85,SUM(CB85,AY85)))</f>
        <v>25050.568740103721</v>
      </c>
      <c r="CD85" s="6">
        <f>IF(CD$3=$BQ$3,$G85+AZ85,IF(VLOOKUP($D85,'LGE Retirements'!$A$4:$C$49,3,FALSE)='LGE Meters Schedule'!CD$3,'LGE Meters Schedule'!CC85+AZ85-$F85,SUM(CC85,AZ85)))</f>
        <v>25490.554480108236</v>
      </c>
      <c r="CE85" s="6">
        <f>IF(CE$3=$BQ$3,$G85+BA85,IF(VLOOKUP($D85,'LGE Retirements'!$A$4:$C$49,3,FALSE)='LGE Meters Schedule'!CE$3,'LGE Meters Schedule'!CD85+BA85-$F85,SUM(CD85,BA85)))</f>
        <v>25930.540220112751</v>
      </c>
      <c r="CF85" s="6">
        <f>IF(CF$3=$BQ$3,$G85+BB85,IF(VLOOKUP($D85,'LGE Retirements'!$A$4:$C$49,3,FALSE)='LGE Meters Schedule'!CF$3,'LGE Meters Schedule'!CE85+BB85-$F85,SUM(CE85,BB85)))</f>
        <v>26370.525960117266</v>
      </c>
      <c r="CG85" s="6">
        <f>IF(CG$3=$BQ$3,$G85+BC85,IF(VLOOKUP($D85,'LGE Retirements'!$A$4:$C$49,3,FALSE)='LGE Meters Schedule'!CG$3,'LGE Meters Schedule'!CF85+BC85-$F85,SUM(CF85,BC85)))</f>
        <v>26810.51170012178</v>
      </c>
      <c r="CH85" s="6">
        <f>IF(CH$3=$BQ$3,$G85+BD85,IF(VLOOKUP($D85,'LGE Retirements'!$A$4:$C$49,3,FALSE)='LGE Meters Schedule'!CH$3,'LGE Meters Schedule'!CG85+BD85-$F85,SUM(CG85,BD85)))</f>
        <v>27250.497440126295</v>
      </c>
      <c r="CI85" s="6">
        <f>IF(CI$3=$BQ$3,$G85+BE85,IF(VLOOKUP($D85,'LGE Retirements'!$A$4:$C$49,3,FALSE)='LGE Meters Schedule'!CI$3,'LGE Meters Schedule'!CH85+BE85-$F85,SUM(CH85,BE85)))</f>
        <v>27690.48318013081</v>
      </c>
      <c r="CJ85" s="6">
        <f>IF(CJ$3=$BQ$3,$G85+BF85,IF(VLOOKUP($D85,'LGE Retirements'!$A$4:$C$49,3,FALSE)='LGE Meters Schedule'!CJ$3,'LGE Meters Schedule'!CI85+BF85-$F85,SUM(CI85,BF85)))</f>
        <v>28130.468920135325</v>
      </c>
      <c r="CK85" s="6">
        <f>IF(CK$3=$BQ$3,$G85+BG85,IF(VLOOKUP($D85,'LGE Retirements'!$A$4:$C$49,3,FALSE)='LGE Meters Schedule'!CK$3,'LGE Meters Schedule'!CJ85+BG85-$F85,SUM(CJ85,BG85)))</f>
        <v>28570.45466013984</v>
      </c>
      <c r="CL85" s="6">
        <f>IF(CL$3=$BQ$3,$G85+BH85,IF(VLOOKUP($D85,'LGE Retirements'!$A$4:$C$49,3,FALSE)='LGE Meters Schedule'!CL$3,'LGE Meters Schedule'!CK85+BH85-$F85,SUM(CK85,BH85)))</f>
        <v>29010.440400144354</v>
      </c>
      <c r="CM85" s="6">
        <f>IF(CM$3=$BQ$3,$G85+BI85,IF(VLOOKUP($D85,'LGE Retirements'!$A$4:$C$49,3,FALSE)='LGE Meters Schedule'!CM$3,'LGE Meters Schedule'!CL85+BI85-$F85,SUM(CL85,BI85)))</f>
        <v>29450.426140148869</v>
      </c>
      <c r="CN85" s="6">
        <f>IF(CN$3=$BQ$3,$G85+BJ85,IF(VLOOKUP($D85,'LGE Retirements'!$A$4:$C$49,3,FALSE)='LGE Meters Schedule'!CN$3,'LGE Meters Schedule'!CM85+BJ85-$F85,SUM(CM85,BJ85)))</f>
        <v>29890.411880153384</v>
      </c>
      <c r="CO85" s="6">
        <f>IF(CO$3=$BQ$3,$G85+BK85,IF(VLOOKUP($D85,'LGE Retirements'!$A$4:$C$49,3,FALSE)='LGE Meters Schedule'!CO$3,'LGE Meters Schedule'!CN85+BK85-$F85,SUM(CN85,BK85)))</f>
        <v>30330.397620157899</v>
      </c>
      <c r="CP85" s="6">
        <f>IF(CP$3=$BQ$3,$G85+BL85,IF(VLOOKUP($D85,'LGE Retirements'!$A$4:$C$49,3,FALSE)='LGE Meters Schedule'!CP$3,'LGE Meters Schedule'!CO85+BL85-$F85,SUM(CO85,BL85)))</f>
        <v>30770.383360162414</v>
      </c>
      <c r="CQ85" s="6">
        <f>IF(CQ$3=$BQ$3,$G85+BM85,IF(VLOOKUP($D85,'LGE Retirements'!$A$4:$C$49,3,FALSE)='LGE Meters Schedule'!CQ$3,'LGE Meters Schedule'!CP85+BM85-$F85,SUM(CP85,BM85)))</f>
        <v>-158406.79376983535</v>
      </c>
      <c r="CR85" s="6">
        <f>IF(CR$3=$BQ$3,$G85+BN85,IF(VLOOKUP($D85,'LGE Retirements'!$A$4:$C$49,3,FALSE)='LGE Meters Schedule'!CR$3,'LGE Meters Schedule'!CQ85+BN85-$F85,SUM(CQ85,BN85)))</f>
        <v>-158406.79376983535</v>
      </c>
      <c r="CS85" s="6">
        <f>IF(CS$3=$BQ$3,$G85+BO85,IF(VLOOKUP($D85,'LGE Retirements'!$A$4:$C$49,3,FALSE)='LGE Meters Schedule'!CS$3,'LGE Meters Schedule'!CR85+BO85-$F85,SUM(CR85,BO85)))</f>
        <v>-158406.79376983535</v>
      </c>
      <c r="CT85" s="6">
        <f>IF(CT$3=$BQ$3,$G85,IF(VLOOKUP($D85,'LGE Retirements'!$A$4:$C$49,3,FALSE)='LGE Meters Schedule'!CT$3,'LGE Meters Schedule'!CS85-$F85,SUM(CS85)))</f>
        <v>-158406.79376983535</v>
      </c>
      <c r="CU85" s="6">
        <f>IF(CU$3=$BQ$3,$G85,IF(VLOOKUP($D85,'LGE Retirements'!$A$4:$C$49,3,FALSE)='LGE Meters Schedule'!CU$3,'LGE Meters Schedule'!CT85-$F85,SUM(CT85)))</f>
        <v>-158406.79376983535</v>
      </c>
      <c r="CV85" s="6">
        <f>IF(CV$3=$BQ$3,$G85,IF(VLOOKUP($D85,'LGE Retirements'!$A$4:$C$49,3,FALSE)='LGE Meters Schedule'!CV$3,'LGE Meters Schedule'!CU85-$F85,SUM(CU85)))</f>
        <v>-158406.79376983535</v>
      </c>
      <c r="CW85" s="6">
        <f>IF(CW$3=$BQ$3,$G85,IF(VLOOKUP($D85,'LGE Retirements'!$A$4:$C$49,3,FALSE)='LGE Meters Schedule'!CW$3,'LGE Meters Schedule'!CV85-$F85,SUM(CV85)))</f>
        <v>-158406.79376983535</v>
      </c>
      <c r="CX85" s="6">
        <f>IF(CX$3=$BQ$3,$G85,IF(VLOOKUP($D85,'LGE Retirements'!$A$4:$C$49,3,FALSE)='LGE Meters Schedule'!CX$3,'LGE Meters Schedule'!CW85-$F85,SUM(CW85)))</f>
        <v>-158406.79376983535</v>
      </c>
      <c r="CY85" s="6">
        <f>IF(CY$3=$BQ$3,$G85,IF(VLOOKUP($D85,'LGE Retirements'!$A$4:$C$49,3,FALSE)='LGE Meters Schedule'!CY$3,'LGE Meters Schedule'!CX85-$F85,SUM(CX85)))</f>
        <v>-158406.79376983535</v>
      </c>
      <c r="CZ85" s="6">
        <f>IF(CZ$3=$BQ$3,$G85,IF(VLOOKUP($D85,'LGE Retirements'!$A$4:$C$49,3,FALSE)='LGE Meters Schedule'!CZ$3,'LGE Meters Schedule'!CY85-$F85,SUM(CY85)))</f>
        <v>-158406.79376983535</v>
      </c>
      <c r="DA85" s="6">
        <f>IF(DA$3=$BQ$3,$G85,IF(VLOOKUP($D85,'LGE Retirements'!$A$4:$C$49,3,FALSE)='LGE Meters Schedule'!DA$3,'LGE Meters Schedule'!CZ85-$F85,SUM(CZ85)))</f>
        <v>-158406.79376983535</v>
      </c>
      <c r="DB85" s="6">
        <f>IF(DB$3=$BQ$3,$G85,IF(VLOOKUP($D85,'LGE Retirements'!$A$4:$C$49,3,FALSE)='LGE Meters Schedule'!DB$3,'LGE Meters Schedule'!DA85-$F85,SUM(DA85)))</f>
        <v>-158406.79376983535</v>
      </c>
      <c r="DC85" s="6">
        <f>IF(DC$3=$BQ$3,$G85,IF(VLOOKUP($D85,'LGE Retirements'!$A$4:$C$49,3,FALSE)='LGE Meters Schedule'!DC$3,'LGE Meters Schedule'!DB85-$F85,SUM(DB85)))</f>
        <v>-158406.79376983535</v>
      </c>
      <c r="DD85" s="6">
        <f>IF(DD$3=$BQ$3,$G85,IF(VLOOKUP($D85,'LGE Retirements'!$A$4:$C$49,3,FALSE)='LGE Meters Schedule'!DD$3,'LGE Meters Schedule'!DC85-$F85,SUM(DC85)))</f>
        <v>-158406.79376983535</v>
      </c>
      <c r="DE85" s="6">
        <f>IF(DE$3=$BQ$3,$G85,IF(VLOOKUP($D85,'LGE Retirements'!$A$4:$C$49,3,FALSE)='LGE Meters Schedule'!DE$3,'LGE Meters Schedule'!DD85-$F85,SUM(DD85)))</f>
        <v>-158406.79376983535</v>
      </c>
      <c r="DG85" s="8">
        <f t="shared" si="71"/>
        <v>169835.23720990532</v>
      </c>
      <c r="DH85" s="8">
        <f t="shared" si="72"/>
        <v>169374.37076290534</v>
      </c>
      <c r="DI85" s="8">
        <f t="shared" si="73"/>
        <v>168913.50431590533</v>
      </c>
      <c r="DJ85" s="8">
        <f t="shared" si="74"/>
        <v>168452.63786890532</v>
      </c>
      <c r="DK85" s="8">
        <f t="shared" si="75"/>
        <v>167991.77142190532</v>
      </c>
      <c r="DL85" s="8">
        <f t="shared" si="76"/>
        <v>167530.90497490531</v>
      </c>
      <c r="DM85" s="8">
        <f t="shared" si="77"/>
        <v>167070.03852790533</v>
      </c>
      <c r="DN85" s="8">
        <f t="shared" si="78"/>
        <v>166609.17208090532</v>
      </c>
      <c r="DO85" s="8">
        <f t="shared" si="79"/>
        <v>166148.30563390531</v>
      </c>
      <c r="DP85" s="8">
        <f t="shared" si="80"/>
        <v>165687.43918690534</v>
      </c>
      <c r="DQ85" s="8">
        <f t="shared" si="81"/>
        <v>165226.57273990533</v>
      </c>
      <c r="DR85" s="8">
        <f t="shared" si="82"/>
        <v>164786.58699990081</v>
      </c>
      <c r="DS85" s="8">
        <f t="shared" si="83"/>
        <v>164346.6012598963</v>
      </c>
      <c r="DT85" s="8">
        <f t="shared" si="84"/>
        <v>163906.61551989178</v>
      </c>
      <c r="DU85" s="8">
        <f t="shared" si="85"/>
        <v>163466.62977988727</v>
      </c>
      <c r="DV85" s="8">
        <f t="shared" si="86"/>
        <v>163026.64403988275</v>
      </c>
      <c r="DW85" s="8">
        <f t="shared" si="87"/>
        <v>162586.65829987824</v>
      </c>
      <c r="DX85" s="8">
        <f t="shared" si="88"/>
        <v>162146.67255987372</v>
      </c>
      <c r="DY85" s="8">
        <f t="shared" si="89"/>
        <v>161706.68681986921</v>
      </c>
      <c r="DZ85" s="8">
        <f t="shared" si="90"/>
        <v>161266.7010798647</v>
      </c>
      <c r="EA85" s="8">
        <f t="shared" si="91"/>
        <v>160826.71533986018</v>
      </c>
      <c r="EB85" s="8">
        <f t="shared" si="92"/>
        <v>160386.72959985567</v>
      </c>
      <c r="EC85" s="8">
        <f t="shared" si="93"/>
        <v>159946.74385985115</v>
      </c>
      <c r="ED85" s="8">
        <f t="shared" si="94"/>
        <v>159506.75811984664</v>
      </c>
      <c r="EE85" s="8">
        <f t="shared" si="95"/>
        <v>159066.77237984212</v>
      </c>
      <c r="EF85" s="8">
        <f t="shared" si="96"/>
        <v>158626.78663983761</v>
      </c>
      <c r="EG85" s="8">
        <f t="shared" si="97"/>
        <v>158406.79376983535</v>
      </c>
      <c r="EH85" s="8">
        <f t="shared" si="98"/>
        <v>158406.79376983535</v>
      </c>
      <c r="EI85" s="8">
        <f t="shared" si="99"/>
        <v>158406.79376983535</v>
      </c>
      <c r="EJ85" s="8">
        <f t="shared" si="100"/>
        <v>158406.79376983535</v>
      </c>
      <c r="EK85" s="8">
        <f t="shared" si="101"/>
        <v>158406.79376983535</v>
      </c>
      <c r="EL85" s="8">
        <f t="shared" si="102"/>
        <v>158406.79376983535</v>
      </c>
      <c r="EM85" s="8">
        <f t="shared" si="103"/>
        <v>158406.79376983535</v>
      </c>
      <c r="EN85" s="8">
        <f t="shared" si="104"/>
        <v>158406.79376983535</v>
      </c>
      <c r="EO85" s="8">
        <f t="shared" si="105"/>
        <v>158406.79376983535</v>
      </c>
      <c r="EP85" s="8">
        <f t="shared" si="106"/>
        <v>158406.79376983535</v>
      </c>
      <c r="EQ85" s="8">
        <f t="shared" si="107"/>
        <v>158406.79376983535</v>
      </c>
      <c r="ER85" s="8">
        <f t="shared" si="108"/>
        <v>158406.79376983535</v>
      </c>
      <c r="ES85" s="8">
        <f t="shared" si="109"/>
        <v>158406.79376983535</v>
      </c>
      <c r="ET85" s="8">
        <f t="shared" si="110"/>
        <v>158406.79376983535</v>
      </c>
      <c r="EU85" s="8">
        <f t="shared" si="111"/>
        <v>158406.79376983535</v>
      </c>
    </row>
    <row r="86" spans="1:151" x14ac:dyDescent="0.25">
      <c r="A86" s="4" t="s">
        <v>33</v>
      </c>
      <c r="B86" s="4" t="s">
        <v>2</v>
      </c>
      <c r="C86" s="4" t="s">
        <v>5</v>
      </c>
      <c r="D86" s="7">
        <v>2013</v>
      </c>
      <c r="E86" s="24">
        <f>IFERROR(VLOOKUP(D86,'LGE Retirements'!$A$4:$C$49,3,FALSE),"N/A")</f>
        <v>43374</v>
      </c>
      <c r="F86" s="5">
        <v>123656.25</v>
      </c>
      <c r="G86" s="5">
        <v>12470.968995937495</v>
      </c>
      <c r="H86" s="5"/>
      <c r="I86" s="6">
        <f>IF(I$3=$I$3,F86,IF(VLOOKUP($D86,'LGE Retirements'!$A$4:$C$49,3,FALSE)='LGE Meters Schedule'!I$3,'LGE Meters Schedule'!G86-'LGE Meters Schedule'!$F86,G86))</f>
        <v>123656.25</v>
      </c>
      <c r="J86" s="6">
        <f>IF(J$3=$I$3,G86,IF(VLOOKUP($D86,'LGE Retirements'!$A$4:$C$49,3,FALSE)='LGE Meters Schedule'!J$3,'LGE Meters Schedule'!I86-'LGE Meters Schedule'!$F86,I86))</f>
        <v>123656.25</v>
      </c>
      <c r="K86" s="6">
        <f>IF(K$3=$I$3,I86,IF(VLOOKUP($D86,'LGE Retirements'!$A$4:$C$49,3,FALSE)='LGE Meters Schedule'!K$3,'LGE Meters Schedule'!J86-'LGE Meters Schedule'!$F86,J86))</f>
        <v>123656.25</v>
      </c>
      <c r="L86" s="6">
        <f>IF(L$3=$I$3,J86,IF(VLOOKUP($D86,'LGE Retirements'!$A$4:$C$49,3,FALSE)='LGE Meters Schedule'!L$3,'LGE Meters Schedule'!K86-'LGE Meters Schedule'!$F86,K86))</f>
        <v>123656.25</v>
      </c>
      <c r="M86" s="6">
        <f>IF(M$3=$I$3,K86,IF(VLOOKUP($D86,'LGE Retirements'!$A$4:$C$49,3,FALSE)='LGE Meters Schedule'!M$3,'LGE Meters Schedule'!L86-'LGE Meters Schedule'!$F86,L86))</f>
        <v>123656.25</v>
      </c>
      <c r="N86" s="6">
        <f>IF(N$3=$I$3,L86,IF(VLOOKUP($D86,'LGE Retirements'!$A$4:$C$49,3,FALSE)='LGE Meters Schedule'!N$3,'LGE Meters Schedule'!M86-'LGE Meters Schedule'!$F86,M86))</f>
        <v>123656.25</v>
      </c>
      <c r="O86" s="6">
        <f>IF(O$3=$I$3,M86,IF(VLOOKUP($D86,'LGE Retirements'!$A$4:$C$49,3,FALSE)='LGE Meters Schedule'!O$3,'LGE Meters Schedule'!N86-'LGE Meters Schedule'!$F86,N86))</f>
        <v>123656.25</v>
      </c>
      <c r="P86" s="6">
        <f>IF(P$3=$I$3,N86,IF(VLOOKUP($D86,'LGE Retirements'!$A$4:$C$49,3,FALSE)='LGE Meters Schedule'!P$3,'LGE Meters Schedule'!O86-'LGE Meters Schedule'!$F86,O86))</f>
        <v>123656.25</v>
      </c>
      <c r="Q86" s="6">
        <f>IF(Q$3=$I$3,O86,IF(VLOOKUP($D86,'LGE Retirements'!$A$4:$C$49,3,FALSE)='LGE Meters Schedule'!Q$3,'LGE Meters Schedule'!P86-'LGE Meters Schedule'!$F86,P86))</f>
        <v>123656.25</v>
      </c>
      <c r="R86" s="6">
        <f>IF(R$3=$I$3,P86,IF(VLOOKUP($D86,'LGE Retirements'!$A$4:$C$49,3,FALSE)='LGE Meters Schedule'!R$3,'LGE Meters Schedule'!Q86-'LGE Meters Schedule'!$F86,Q86))</f>
        <v>123656.25</v>
      </c>
      <c r="S86" s="6">
        <f>IF(S$3=$I$3,Q86,IF(VLOOKUP($D86,'LGE Retirements'!$A$4:$C$49,3,FALSE)='LGE Meters Schedule'!S$3,'LGE Meters Schedule'!R86-'LGE Meters Schedule'!$F86,R86))</f>
        <v>123656.25</v>
      </c>
      <c r="T86" s="6">
        <f>IF(T$3=$I$3,R86,IF(VLOOKUP($D86,'LGE Retirements'!$A$4:$C$49,3,FALSE)='LGE Meters Schedule'!T$3,'LGE Meters Schedule'!S86-'LGE Meters Schedule'!$F86,S86))</f>
        <v>123656.25</v>
      </c>
      <c r="U86" s="6">
        <f>IF(U$3=$I$3,S86,IF(VLOOKUP($D86,'LGE Retirements'!$A$4:$C$49,3,FALSE)='LGE Meters Schedule'!U$3,'LGE Meters Schedule'!T86-'LGE Meters Schedule'!$F86,T86))</f>
        <v>123656.25</v>
      </c>
      <c r="V86" s="6">
        <f>IF(V$3=$I$3,T86,IF(VLOOKUP($D86,'LGE Retirements'!$A$4:$C$49,3,FALSE)='LGE Meters Schedule'!V$3,'LGE Meters Schedule'!U86-'LGE Meters Schedule'!$F86,U86))</f>
        <v>123656.25</v>
      </c>
      <c r="W86" s="6">
        <f>IF(W$3=$I$3,U86,IF(VLOOKUP($D86,'LGE Retirements'!$A$4:$C$49,3,FALSE)='LGE Meters Schedule'!W$3,'LGE Meters Schedule'!V86-'LGE Meters Schedule'!$F86,V86))</f>
        <v>123656.25</v>
      </c>
      <c r="X86" s="6">
        <f>IF(X$3=$I$3,V86,IF(VLOOKUP($D86,'LGE Retirements'!$A$4:$C$49,3,FALSE)='LGE Meters Schedule'!X$3,'LGE Meters Schedule'!W86-'LGE Meters Schedule'!$F86,W86))</f>
        <v>123656.25</v>
      </c>
      <c r="Y86" s="6">
        <f>IF(Y$3=$I$3,W86,IF(VLOOKUP($D86,'LGE Retirements'!$A$4:$C$49,3,FALSE)='LGE Meters Schedule'!Y$3,'LGE Meters Schedule'!X86-'LGE Meters Schedule'!$F86,X86))</f>
        <v>123656.25</v>
      </c>
      <c r="Z86" s="6">
        <f>IF(Z$3=$I$3,X86,IF(VLOOKUP($D86,'LGE Retirements'!$A$4:$C$49,3,FALSE)='LGE Meters Schedule'!Z$3,'LGE Meters Schedule'!Y86-'LGE Meters Schedule'!$F86,Y86))</f>
        <v>123656.25</v>
      </c>
      <c r="AA86" s="6">
        <f>IF(AA$3=$I$3,Y86,IF(VLOOKUP($D86,'LGE Retirements'!$A$4:$C$49,3,FALSE)='LGE Meters Schedule'!AA$3,'LGE Meters Schedule'!Z86-'LGE Meters Schedule'!$F86,Z86))</f>
        <v>123656.25</v>
      </c>
      <c r="AB86" s="6">
        <f>IF(AB$3=$I$3,Z86,IF(VLOOKUP($D86,'LGE Retirements'!$A$4:$C$49,3,FALSE)='LGE Meters Schedule'!AB$3,'LGE Meters Schedule'!AA86-'LGE Meters Schedule'!$F86,AA86))</f>
        <v>123656.25</v>
      </c>
      <c r="AC86" s="6">
        <f>IF(AC$3=$I$3,AA86,IF(VLOOKUP($D86,'LGE Retirements'!$A$4:$C$49,3,FALSE)='LGE Meters Schedule'!AC$3,'LGE Meters Schedule'!AB86-'LGE Meters Schedule'!$F86,AB86))</f>
        <v>123656.25</v>
      </c>
      <c r="AD86" s="6">
        <f>IF(AD$3=$I$3,AB86,IF(VLOOKUP($D86,'LGE Retirements'!$A$4:$C$49,3,FALSE)='LGE Meters Schedule'!AD$3,'LGE Meters Schedule'!AC86-'LGE Meters Schedule'!$F86,AC86))</f>
        <v>123656.25</v>
      </c>
      <c r="AE86" s="6">
        <f>IF(AE$3=$I$3,AC86,IF(VLOOKUP($D86,'LGE Retirements'!$A$4:$C$49,3,FALSE)='LGE Meters Schedule'!AE$3,'LGE Meters Schedule'!AD86-'LGE Meters Schedule'!$F86,AD86))</f>
        <v>123656.25</v>
      </c>
      <c r="AF86" s="6">
        <f>IF(AF$3=$I$3,AD86,IF(VLOOKUP($D86,'LGE Retirements'!$A$4:$C$49,3,FALSE)='LGE Meters Schedule'!AF$3,'LGE Meters Schedule'!AE86-'LGE Meters Schedule'!$F86,AE86))</f>
        <v>123656.25</v>
      </c>
      <c r="AG86" s="6">
        <f>IF(AG$3=$I$3,AE86,IF(VLOOKUP($D86,'LGE Retirements'!$A$4:$C$49,3,FALSE)='LGE Meters Schedule'!AG$3,'LGE Meters Schedule'!AF86-'LGE Meters Schedule'!$F86,AF86))</f>
        <v>123656.25</v>
      </c>
      <c r="AH86" s="6">
        <f>IF(AH$3=$I$3,AF86,IF(VLOOKUP($D86,'LGE Retirements'!$A$4:$C$49,3,FALSE)='LGE Meters Schedule'!AH$3,'LGE Meters Schedule'!AG86-'LGE Meters Schedule'!$F86,AG86))</f>
        <v>123656.25</v>
      </c>
      <c r="AI86" s="6">
        <f>IF(AI$3=$I$3,AG86,IF(VLOOKUP($D86,'LGE Retirements'!$A$4:$C$49,3,FALSE)='LGE Meters Schedule'!AI$3,'LGE Meters Schedule'!AH86-'LGE Meters Schedule'!$F86,AH86))</f>
        <v>0</v>
      </c>
      <c r="AJ86" s="6">
        <f>IF(AJ$3=$I$3,AH86,IF(VLOOKUP($D86,'LGE Retirements'!$A$4:$C$49,3,FALSE)='LGE Meters Schedule'!AJ$3,'LGE Meters Schedule'!AI86-'LGE Meters Schedule'!$F86,AI86))</f>
        <v>0</v>
      </c>
      <c r="AK86" s="6">
        <f>IF(AK$3=$I$3,AI86,IF(VLOOKUP($D86,'LGE Retirements'!$A$4:$C$49,3,FALSE)='LGE Meters Schedule'!AK$3,'LGE Meters Schedule'!AJ86-'LGE Meters Schedule'!$F86,AJ86))</f>
        <v>0</v>
      </c>
      <c r="AL86" s="6"/>
      <c r="AM86" s="21">
        <f>IF(AM$3&lt;'Depr. Rate'!$B$1,('Depr. Rate'!$B$3*'LGE Meters Schedule'!I86)/12,IF(I86=0,H86/2*'Depr. Rate'!$C$3/12,('Depr. Rate'!$C$3*'LGE Meters Schedule'!I86)/12))</f>
        <v>300.89687499999997</v>
      </c>
      <c r="AN86" s="21">
        <f>IF(AN$3&lt;'Depr. Rate'!$B$1,('Depr. Rate'!$B$3*'LGE Meters Schedule'!J86)/12,IF(J86=0,I86/2*'Depr. Rate'!$C$3/12,('Depr. Rate'!$C$3*'LGE Meters Schedule'!J86)/12))</f>
        <v>300.89687499999997</v>
      </c>
      <c r="AO86" s="21">
        <f>IF(AO$3&lt;'Depr. Rate'!$B$1,('Depr. Rate'!$B$3*'LGE Meters Schedule'!K86)/12,IF(K86=0,J86/2*'Depr. Rate'!$C$3/12,('Depr. Rate'!$C$3*'LGE Meters Schedule'!K86)/12))</f>
        <v>300.89687499999997</v>
      </c>
      <c r="AP86" s="21">
        <f>IF(AP$3&lt;'Depr. Rate'!$B$1,('Depr. Rate'!$B$3*'LGE Meters Schedule'!L86)/12,IF(L86=0,K86/2*'Depr. Rate'!$C$3/12,('Depr. Rate'!$C$3*'LGE Meters Schedule'!L86)/12))</f>
        <v>300.89687499999997</v>
      </c>
      <c r="AQ86" s="21">
        <f>IF(AQ$3&lt;'Depr. Rate'!$B$1,('Depr. Rate'!$B$3*'LGE Meters Schedule'!M86)/12,IF(M86=0,L86/2*'Depr. Rate'!$C$3/12,('Depr. Rate'!$C$3*'LGE Meters Schedule'!M86)/12))</f>
        <v>300.89687499999997</v>
      </c>
      <c r="AR86" s="21">
        <f>IF(AR$3&lt;'Depr. Rate'!$B$1,('Depr. Rate'!$B$3*'LGE Meters Schedule'!N86)/12,IF(N86=0,M86/2*'Depr. Rate'!$C$3/12,('Depr. Rate'!$C$3*'LGE Meters Schedule'!N86)/12))</f>
        <v>300.89687499999997</v>
      </c>
      <c r="AS86" s="21">
        <f>IF(AS$3&lt;'Depr. Rate'!$B$1,('Depr. Rate'!$B$3*'LGE Meters Schedule'!O86)/12,IF(O86=0,N86/2*'Depr. Rate'!$C$3/12,('Depr. Rate'!$C$3*'LGE Meters Schedule'!O86)/12))</f>
        <v>300.89687499999997</v>
      </c>
      <c r="AT86" s="21">
        <f>IF(AT$3&lt;'Depr. Rate'!$B$1,('Depr. Rate'!$B$3*'LGE Meters Schedule'!P86)/12,IF(P86=0,O86/2*'Depr. Rate'!$C$3/12,('Depr. Rate'!$C$3*'LGE Meters Schedule'!P86)/12))</f>
        <v>300.89687499999997</v>
      </c>
      <c r="AU86" s="21">
        <f>IF(AU$3&lt;'Depr. Rate'!$B$1,('Depr. Rate'!$B$3*'LGE Meters Schedule'!Q86)/12,IF(Q86=0,P86/2*'Depr. Rate'!$C$3/12,('Depr. Rate'!$C$3*'LGE Meters Schedule'!Q86)/12))</f>
        <v>300.89687499999997</v>
      </c>
      <c r="AV86" s="21">
        <f>IF(AV$3&lt;'Depr. Rate'!$B$1,('Depr. Rate'!$B$3*'LGE Meters Schedule'!R86)/12,IF(R86=0,Q86/2*'Depr. Rate'!$C$3/12,('Depr. Rate'!$C$3*'LGE Meters Schedule'!R86)/12))</f>
        <v>300.89687499999997</v>
      </c>
      <c r="AW86" s="21">
        <f>IF(AW$3&lt;'Depr. Rate'!$B$1,('Depr. Rate'!$B$3*'LGE Meters Schedule'!S86)/12,IF(S86=0,R86/2*'Depr. Rate'!$C$3/12,('Depr. Rate'!$C$3*'LGE Meters Schedule'!S86)/12))</f>
        <v>300.89687499999997</v>
      </c>
      <c r="AX86" s="21">
        <f>IF(AX$3&lt;'Depr. Rate'!$B$1,('Depr. Rate'!$B$3*'LGE Meters Schedule'!T86)/12,IF(T86=0,S86/2*'Depr. Rate'!$C$3/12,('Depr. Rate'!$C$3*'LGE Meters Schedule'!T86)/12))</f>
        <v>287.26398954341931</v>
      </c>
      <c r="AY86" s="21">
        <f>IF(AY$3&lt;'Depr. Rate'!$B$1,('Depr. Rate'!$B$3*'LGE Meters Schedule'!U86)/12,IF(U86=0,T86/2*'Depr. Rate'!$C$3/12,('Depr. Rate'!$C$3*'LGE Meters Schedule'!U86)/12))</f>
        <v>287.26398954341931</v>
      </c>
      <c r="AZ86" s="21">
        <f>IF(AZ$3&lt;'Depr. Rate'!$B$1,('Depr. Rate'!$B$3*'LGE Meters Schedule'!V86)/12,IF(V86=0,U86/2*'Depr. Rate'!$C$3/12,('Depr. Rate'!$C$3*'LGE Meters Schedule'!V86)/12))</f>
        <v>287.26398954341931</v>
      </c>
      <c r="BA86" s="21">
        <f>IF(BA$3&lt;'Depr. Rate'!$B$1,('Depr. Rate'!$B$3*'LGE Meters Schedule'!W86)/12,IF(W86=0,V86/2*'Depr. Rate'!$C$3/12,('Depr. Rate'!$C$3*'LGE Meters Schedule'!W86)/12))</f>
        <v>287.26398954341931</v>
      </c>
      <c r="BB86" s="21">
        <f>IF(BB$3&lt;'Depr. Rate'!$B$1,('Depr. Rate'!$B$3*'LGE Meters Schedule'!X86)/12,IF(X86=0,W86/2*'Depr. Rate'!$C$3/12,('Depr. Rate'!$C$3*'LGE Meters Schedule'!X86)/12))</f>
        <v>287.26398954341931</v>
      </c>
      <c r="BC86" s="21">
        <f>IF(BC$3&lt;'Depr. Rate'!$B$1,('Depr. Rate'!$B$3*'LGE Meters Schedule'!Y86)/12,IF(Y86=0,X86/2*'Depr. Rate'!$C$3/12,('Depr. Rate'!$C$3*'LGE Meters Schedule'!Y86)/12))</f>
        <v>287.26398954341931</v>
      </c>
      <c r="BD86" s="21">
        <f>IF(BD$3&lt;'Depr. Rate'!$B$1,('Depr. Rate'!$B$3*'LGE Meters Schedule'!Z86)/12,IF(Z86=0,Y86/2*'Depr. Rate'!$C$3/12,('Depr. Rate'!$C$3*'LGE Meters Schedule'!Z86)/12))</f>
        <v>287.26398954341931</v>
      </c>
      <c r="BE86" s="21">
        <f>IF(BE$3&lt;'Depr. Rate'!$B$1,('Depr. Rate'!$B$3*'LGE Meters Schedule'!AA86)/12,IF(AA86=0,Z86/2*'Depr. Rate'!$C$3/12,('Depr. Rate'!$C$3*'LGE Meters Schedule'!AA86)/12))</f>
        <v>287.26398954341931</v>
      </c>
      <c r="BF86" s="21">
        <f>IF(BF$3&lt;'Depr. Rate'!$B$1,('Depr. Rate'!$B$3*'LGE Meters Schedule'!AB86)/12,IF(AB86=0,AA86/2*'Depr. Rate'!$C$3/12,('Depr. Rate'!$C$3*'LGE Meters Schedule'!AB86)/12))</f>
        <v>287.26398954341931</v>
      </c>
      <c r="BG86" s="21">
        <f>IF(BG$3&lt;'Depr. Rate'!$B$1,('Depr. Rate'!$B$3*'LGE Meters Schedule'!AC86)/12,IF(AC86=0,AB86/2*'Depr. Rate'!$C$3/12,('Depr. Rate'!$C$3*'LGE Meters Schedule'!AC86)/12))</f>
        <v>287.26398954341931</v>
      </c>
      <c r="BH86" s="21">
        <f>IF(BH$3&lt;'Depr. Rate'!$B$1,('Depr. Rate'!$B$3*'LGE Meters Schedule'!AD86)/12,IF(AD86=0,AC86/2*'Depr. Rate'!$C$3/12,('Depr. Rate'!$C$3*'LGE Meters Schedule'!AD86)/12))</f>
        <v>287.26398954341931</v>
      </c>
      <c r="BI86" s="21">
        <f>IF(BI$3&lt;'Depr. Rate'!$B$1,('Depr. Rate'!$B$3*'LGE Meters Schedule'!AE86)/12,IF(AE86=0,AD86/2*'Depr. Rate'!$C$3/12,('Depr. Rate'!$C$3*'LGE Meters Schedule'!AE86)/12))</f>
        <v>287.26398954341931</v>
      </c>
      <c r="BJ86" s="21">
        <f>IF(BJ$3&lt;'Depr. Rate'!$B$1,('Depr. Rate'!$B$3*'LGE Meters Schedule'!AF86)/12,IF(AF86=0,AE86/2*'Depr. Rate'!$C$3/12,('Depr. Rate'!$C$3*'LGE Meters Schedule'!AF86)/12))</f>
        <v>287.26398954341931</v>
      </c>
      <c r="BK86" s="21">
        <f>IF(BK$3&lt;'Depr. Rate'!$B$1,('Depr. Rate'!$B$3*'LGE Meters Schedule'!AG86)/12,IF(AG86=0,AF86/2*'Depr. Rate'!$C$3/12,('Depr. Rate'!$C$3*'LGE Meters Schedule'!AG86)/12))</f>
        <v>287.26398954341931</v>
      </c>
      <c r="BL86" s="21">
        <f>IF(BL$3&lt;'Depr. Rate'!$B$1,('Depr. Rate'!$B$3*'LGE Meters Schedule'!AH86)/12,IF(AH86=0,AG86/2*'Depr. Rate'!$C$3/12,('Depr. Rate'!$C$3*'LGE Meters Schedule'!AH86)/12))</f>
        <v>287.26398954341931</v>
      </c>
      <c r="BM86" s="21">
        <f>IF(BM$3&lt;'Depr. Rate'!$B$1,('Depr. Rate'!$B$3*'LGE Meters Schedule'!AI86)/12,IF(AI86=0,AH86/2*'Depr. Rate'!$C$3/12,('Depr. Rate'!$C$3*'LGE Meters Schedule'!AI86)/12))</f>
        <v>143.63199477170966</v>
      </c>
      <c r="BN86" s="21">
        <f>IF(BN$3&lt;'Depr. Rate'!$B$1,('Depr. Rate'!$B$3*'LGE Meters Schedule'!AJ86)/12,IF(AJ86=0,AI86/2*'Depr. Rate'!$C$3/12,('Depr. Rate'!$C$3*'LGE Meters Schedule'!AJ86)/12))</f>
        <v>0</v>
      </c>
      <c r="BO86" s="21">
        <f>IF(BO$3&lt;'Depr. Rate'!$B$1,('Depr. Rate'!$B$3*'LGE Meters Schedule'!AK86)/12,IF(AK86=0,AJ86/2*'Depr. Rate'!$C$3/12,('Depr. Rate'!$C$3*'LGE Meters Schedule'!AK86)/12))</f>
        <v>0</v>
      </c>
      <c r="BQ86" s="6">
        <f>IF(BQ$3=$BQ$3,$G86+AM86,IF(VLOOKUP($D86,'LGE Retirements'!$A$4:$C$49,3,FALSE)='LGE Meters Schedule'!BQ$3,'LGE Meters Schedule'!BP86+AM86-$F86,SUM(BP86,AM86)))</f>
        <v>12771.865870937496</v>
      </c>
      <c r="BR86" s="6">
        <f>IF(BR$3=$BQ$3,$G86+AN86,IF(VLOOKUP($D86,'LGE Retirements'!$A$4:$C$49,3,FALSE)='LGE Meters Schedule'!BR$3,'LGE Meters Schedule'!BQ86+AN86-$F86,SUM(BQ86,AN86)))</f>
        <v>13072.762745937496</v>
      </c>
      <c r="BS86" s="6">
        <f>IF(BS$3=$BQ$3,$G86+AO86,IF(VLOOKUP($D86,'LGE Retirements'!$A$4:$C$49,3,FALSE)='LGE Meters Schedule'!BS$3,'LGE Meters Schedule'!BR86+AO86-$F86,SUM(BR86,AO86)))</f>
        <v>13373.659620937497</v>
      </c>
      <c r="BT86" s="6">
        <f>IF(BT$3=$BQ$3,$G86+AP86,IF(VLOOKUP($D86,'LGE Retirements'!$A$4:$C$49,3,FALSE)='LGE Meters Schedule'!BT$3,'LGE Meters Schedule'!BS86+AP86-$F86,SUM(BS86,AP86)))</f>
        <v>13674.556495937497</v>
      </c>
      <c r="BU86" s="6">
        <f>IF(BU$3=$BQ$3,$G86+AQ86,IF(VLOOKUP($D86,'LGE Retirements'!$A$4:$C$49,3,FALSE)='LGE Meters Schedule'!BU$3,'LGE Meters Schedule'!BT86+AQ86-$F86,SUM(BT86,AQ86)))</f>
        <v>13975.453370937497</v>
      </c>
      <c r="BV86" s="6">
        <f>IF(BV$3=$BQ$3,$G86+AR86,IF(VLOOKUP($D86,'LGE Retirements'!$A$4:$C$49,3,FALSE)='LGE Meters Schedule'!BV$3,'LGE Meters Schedule'!BU86+AR86-$F86,SUM(BU86,AR86)))</f>
        <v>14276.350245937498</v>
      </c>
      <c r="BW86" s="6">
        <f>IF(BW$3=$BQ$3,$G86+AS86,IF(VLOOKUP($D86,'LGE Retirements'!$A$4:$C$49,3,FALSE)='LGE Meters Schedule'!BW$3,'LGE Meters Schedule'!BV86+AS86-$F86,SUM(BV86,AS86)))</f>
        <v>14577.247120937498</v>
      </c>
      <c r="BX86" s="6">
        <f>IF(BX$3=$BQ$3,$G86+AT86,IF(VLOOKUP($D86,'LGE Retirements'!$A$4:$C$49,3,FALSE)='LGE Meters Schedule'!BX$3,'LGE Meters Schedule'!BW86+AT86-$F86,SUM(BW86,AT86)))</f>
        <v>14878.143995937498</v>
      </c>
      <c r="BY86" s="6">
        <f>IF(BY$3=$BQ$3,$G86+AU86,IF(VLOOKUP($D86,'LGE Retirements'!$A$4:$C$49,3,FALSE)='LGE Meters Schedule'!BY$3,'LGE Meters Schedule'!BX86+AU86-$F86,SUM(BX86,AU86)))</f>
        <v>15179.040870937499</v>
      </c>
      <c r="BZ86" s="6">
        <f>IF(BZ$3=$BQ$3,$G86+AV86,IF(VLOOKUP($D86,'LGE Retirements'!$A$4:$C$49,3,FALSE)='LGE Meters Schedule'!BZ$3,'LGE Meters Schedule'!BY86+AV86-$F86,SUM(BY86,AV86)))</f>
        <v>15479.937745937499</v>
      </c>
      <c r="CA86" s="6">
        <f>IF(CA$3=$BQ$3,$G86+AW86,IF(VLOOKUP($D86,'LGE Retirements'!$A$4:$C$49,3,FALSE)='LGE Meters Schedule'!CA$3,'LGE Meters Schedule'!BZ86+AW86-$F86,SUM(BZ86,AW86)))</f>
        <v>15780.834620937499</v>
      </c>
      <c r="CB86" s="6">
        <f>IF(CB$3=$BQ$3,$G86+AX86,IF(VLOOKUP($D86,'LGE Retirements'!$A$4:$C$49,3,FALSE)='LGE Meters Schedule'!CB$3,'LGE Meters Schedule'!CA86+AX86-$F86,SUM(CA86,AX86)))</f>
        <v>16068.098610480918</v>
      </c>
      <c r="CC86" s="6">
        <f>IF(CC$3=$BQ$3,$G86+AY86,IF(VLOOKUP($D86,'LGE Retirements'!$A$4:$C$49,3,FALSE)='LGE Meters Schedule'!CC$3,'LGE Meters Schedule'!CB86+AY86-$F86,SUM(CB86,AY86)))</f>
        <v>16355.362600024337</v>
      </c>
      <c r="CD86" s="6">
        <f>IF(CD$3=$BQ$3,$G86+AZ86,IF(VLOOKUP($D86,'LGE Retirements'!$A$4:$C$49,3,FALSE)='LGE Meters Schedule'!CD$3,'LGE Meters Schedule'!CC86+AZ86-$F86,SUM(CC86,AZ86)))</f>
        <v>16642.626589567757</v>
      </c>
      <c r="CE86" s="6">
        <f>IF(CE$3=$BQ$3,$G86+BA86,IF(VLOOKUP($D86,'LGE Retirements'!$A$4:$C$49,3,FALSE)='LGE Meters Schedule'!CE$3,'LGE Meters Schedule'!CD86+BA86-$F86,SUM(CD86,BA86)))</f>
        <v>16929.890579111176</v>
      </c>
      <c r="CF86" s="6">
        <f>IF(CF$3=$BQ$3,$G86+BB86,IF(VLOOKUP($D86,'LGE Retirements'!$A$4:$C$49,3,FALSE)='LGE Meters Schedule'!CF$3,'LGE Meters Schedule'!CE86+BB86-$F86,SUM(CE86,BB86)))</f>
        <v>17217.154568654594</v>
      </c>
      <c r="CG86" s="6">
        <f>IF(CG$3=$BQ$3,$G86+BC86,IF(VLOOKUP($D86,'LGE Retirements'!$A$4:$C$49,3,FALSE)='LGE Meters Schedule'!CG$3,'LGE Meters Schedule'!CF86+BC86-$F86,SUM(CF86,BC86)))</f>
        <v>17504.418558198013</v>
      </c>
      <c r="CH86" s="6">
        <f>IF(CH$3=$BQ$3,$G86+BD86,IF(VLOOKUP($D86,'LGE Retirements'!$A$4:$C$49,3,FALSE)='LGE Meters Schedule'!CH$3,'LGE Meters Schedule'!CG86+BD86-$F86,SUM(CG86,BD86)))</f>
        <v>17791.682547741431</v>
      </c>
      <c r="CI86" s="6">
        <f>IF(CI$3=$BQ$3,$G86+BE86,IF(VLOOKUP($D86,'LGE Retirements'!$A$4:$C$49,3,FALSE)='LGE Meters Schedule'!CI$3,'LGE Meters Schedule'!CH86+BE86-$F86,SUM(CH86,BE86)))</f>
        <v>18078.94653728485</v>
      </c>
      <c r="CJ86" s="6">
        <f>IF(CJ$3=$BQ$3,$G86+BF86,IF(VLOOKUP($D86,'LGE Retirements'!$A$4:$C$49,3,FALSE)='LGE Meters Schedule'!CJ$3,'LGE Meters Schedule'!CI86+BF86-$F86,SUM(CI86,BF86)))</f>
        <v>18366.210526828268</v>
      </c>
      <c r="CK86" s="6">
        <f>IF(CK$3=$BQ$3,$G86+BG86,IF(VLOOKUP($D86,'LGE Retirements'!$A$4:$C$49,3,FALSE)='LGE Meters Schedule'!CK$3,'LGE Meters Schedule'!CJ86+BG86-$F86,SUM(CJ86,BG86)))</f>
        <v>18653.474516371687</v>
      </c>
      <c r="CL86" s="6">
        <f>IF(CL$3=$BQ$3,$G86+BH86,IF(VLOOKUP($D86,'LGE Retirements'!$A$4:$C$49,3,FALSE)='LGE Meters Schedule'!CL$3,'LGE Meters Schedule'!CK86+BH86-$F86,SUM(CK86,BH86)))</f>
        <v>18940.738505915106</v>
      </c>
      <c r="CM86" s="6">
        <f>IF(CM$3=$BQ$3,$G86+BI86,IF(VLOOKUP($D86,'LGE Retirements'!$A$4:$C$49,3,FALSE)='LGE Meters Schedule'!CM$3,'LGE Meters Schedule'!CL86+BI86-$F86,SUM(CL86,BI86)))</f>
        <v>19228.002495458524</v>
      </c>
      <c r="CN86" s="6">
        <f>IF(CN$3=$BQ$3,$G86+BJ86,IF(VLOOKUP($D86,'LGE Retirements'!$A$4:$C$49,3,FALSE)='LGE Meters Schedule'!CN$3,'LGE Meters Schedule'!CM86+BJ86-$F86,SUM(CM86,BJ86)))</f>
        <v>19515.266485001943</v>
      </c>
      <c r="CO86" s="6">
        <f>IF(CO$3=$BQ$3,$G86+BK86,IF(VLOOKUP($D86,'LGE Retirements'!$A$4:$C$49,3,FALSE)='LGE Meters Schedule'!CO$3,'LGE Meters Schedule'!CN86+BK86-$F86,SUM(CN86,BK86)))</f>
        <v>19802.530474545361</v>
      </c>
      <c r="CP86" s="6">
        <f>IF(CP$3=$BQ$3,$G86+BL86,IF(VLOOKUP($D86,'LGE Retirements'!$A$4:$C$49,3,FALSE)='LGE Meters Schedule'!CP$3,'LGE Meters Schedule'!CO86+BL86-$F86,SUM(CO86,BL86)))</f>
        <v>20089.79446408878</v>
      </c>
      <c r="CQ86" s="6">
        <f>IF(CQ$3=$BQ$3,$G86+BM86,IF(VLOOKUP($D86,'LGE Retirements'!$A$4:$C$49,3,FALSE)='LGE Meters Schedule'!CQ$3,'LGE Meters Schedule'!CP86+BM86-$F86,SUM(CP86,BM86)))</f>
        <v>-103422.82354113951</v>
      </c>
      <c r="CR86" s="6">
        <f>IF(CR$3=$BQ$3,$G86+BN86,IF(VLOOKUP($D86,'LGE Retirements'!$A$4:$C$49,3,FALSE)='LGE Meters Schedule'!CR$3,'LGE Meters Schedule'!CQ86+BN86-$F86,SUM(CQ86,BN86)))</f>
        <v>-103422.82354113951</v>
      </c>
      <c r="CS86" s="6">
        <f>IF(CS$3=$BQ$3,$G86+BO86,IF(VLOOKUP($D86,'LGE Retirements'!$A$4:$C$49,3,FALSE)='LGE Meters Schedule'!CS$3,'LGE Meters Schedule'!CR86+BO86-$F86,SUM(CR86,BO86)))</f>
        <v>-103422.82354113951</v>
      </c>
      <c r="CT86" s="6">
        <f>IF(CT$3=$BQ$3,$G86,IF(VLOOKUP($D86,'LGE Retirements'!$A$4:$C$49,3,FALSE)='LGE Meters Schedule'!CT$3,'LGE Meters Schedule'!CS86-$F86,SUM(CS86)))</f>
        <v>-103422.82354113951</v>
      </c>
      <c r="CU86" s="6">
        <f>IF(CU$3=$BQ$3,$G86,IF(VLOOKUP($D86,'LGE Retirements'!$A$4:$C$49,3,FALSE)='LGE Meters Schedule'!CU$3,'LGE Meters Schedule'!CT86-$F86,SUM(CT86)))</f>
        <v>-103422.82354113951</v>
      </c>
      <c r="CV86" s="6">
        <f>IF(CV$3=$BQ$3,$G86,IF(VLOOKUP($D86,'LGE Retirements'!$A$4:$C$49,3,FALSE)='LGE Meters Schedule'!CV$3,'LGE Meters Schedule'!CU86-$F86,SUM(CU86)))</f>
        <v>-103422.82354113951</v>
      </c>
      <c r="CW86" s="6">
        <f>IF(CW$3=$BQ$3,$G86,IF(VLOOKUP($D86,'LGE Retirements'!$A$4:$C$49,3,FALSE)='LGE Meters Schedule'!CW$3,'LGE Meters Schedule'!CV86-$F86,SUM(CV86)))</f>
        <v>-103422.82354113951</v>
      </c>
      <c r="CX86" s="6">
        <f>IF(CX$3=$BQ$3,$G86,IF(VLOOKUP($D86,'LGE Retirements'!$A$4:$C$49,3,FALSE)='LGE Meters Schedule'!CX$3,'LGE Meters Schedule'!CW86-$F86,SUM(CW86)))</f>
        <v>-103422.82354113951</v>
      </c>
      <c r="CY86" s="6">
        <f>IF(CY$3=$BQ$3,$G86,IF(VLOOKUP($D86,'LGE Retirements'!$A$4:$C$49,3,FALSE)='LGE Meters Schedule'!CY$3,'LGE Meters Schedule'!CX86-$F86,SUM(CX86)))</f>
        <v>-103422.82354113951</v>
      </c>
      <c r="CZ86" s="6">
        <f>IF(CZ$3=$BQ$3,$G86,IF(VLOOKUP($D86,'LGE Retirements'!$A$4:$C$49,3,FALSE)='LGE Meters Schedule'!CZ$3,'LGE Meters Schedule'!CY86-$F86,SUM(CY86)))</f>
        <v>-103422.82354113951</v>
      </c>
      <c r="DA86" s="6">
        <f>IF(DA$3=$BQ$3,$G86,IF(VLOOKUP($D86,'LGE Retirements'!$A$4:$C$49,3,FALSE)='LGE Meters Schedule'!DA$3,'LGE Meters Schedule'!CZ86-$F86,SUM(CZ86)))</f>
        <v>-103422.82354113951</v>
      </c>
      <c r="DB86" s="6">
        <f>IF(DB$3=$BQ$3,$G86,IF(VLOOKUP($D86,'LGE Retirements'!$A$4:$C$49,3,FALSE)='LGE Meters Schedule'!DB$3,'LGE Meters Schedule'!DA86-$F86,SUM(DA86)))</f>
        <v>-103422.82354113951</v>
      </c>
      <c r="DC86" s="6">
        <f>IF(DC$3=$BQ$3,$G86,IF(VLOOKUP($D86,'LGE Retirements'!$A$4:$C$49,3,FALSE)='LGE Meters Schedule'!DC$3,'LGE Meters Schedule'!DB86-$F86,SUM(DB86)))</f>
        <v>-103422.82354113951</v>
      </c>
      <c r="DD86" s="6">
        <f>IF(DD$3=$BQ$3,$G86,IF(VLOOKUP($D86,'LGE Retirements'!$A$4:$C$49,3,FALSE)='LGE Meters Schedule'!DD$3,'LGE Meters Schedule'!DC86-$F86,SUM(DC86)))</f>
        <v>-103422.82354113951</v>
      </c>
      <c r="DE86" s="6">
        <f>IF(DE$3=$BQ$3,$G86,IF(VLOOKUP($D86,'LGE Retirements'!$A$4:$C$49,3,FALSE)='LGE Meters Schedule'!DE$3,'LGE Meters Schedule'!DD86-$F86,SUM(DD86)))</f>
        <v>-103422.82354113951</v>
      </c>
      <c r="DG86" s="8">
        <f t="shared" si="71"/>
        <v>110884.3841290625</v>
      </c>
      <c r="DH86" s="8">
        <f t="shared" si="72"/>
        <v>110583.48725406251</v>
      </c>
      <c r="DI86" s="8">
        <f t="shared" si="73"/>
        <v>110282.5903790625</v>
      </c>
      <c r="DJ86" s="8">
        <f t="shared" si="74"/>
        <v>109981.69350406251</v>
      </c>
      <c r="DK86" s="8">
        <f t="shared" si="75"/>
        <v>109680.7966290625</v>
      </c>
      <c r="DL86" s="8">
        <f t="shared" si="76"/>
        <v>109379.8997540625</v>
      </c>
      <c r="DM86" s="8">
        <f t="shared" si="77"/>
        <v>109079.00287906251</v>
      </c>
      <c r="DN86" s="8">
        <f t="shared" si="78"/>
        <v>108778.1060040625</v>
      </c>
      <c r="DO86" s="8">
        <f t="shared" si="79"/>
        <v>108477.2091290625</v>
      </c>
      <c r="DP86" s="8">
        <f t="shared" si="80"/>
        <v>108176.3122540625</v>
      </c>
      <c r="DQ86" s="8">
        <f t="shared" si="81"/>
        <v>107875.4153790625</v>
      </c>
      <c r="DR86" s="8">
        <f t="shared" si="82"/>
        <v>107588.15138951909</v>
      </c>
      <c r="DS86" s="8">
        <f t="shared" si="83"/>
        <v>107300.88739997566</v>
      </c>
      <c r="DT86" s="8">
        <f t="shared" si="84"/>
        <v>107013.62341043225</v>
      </c>
      <c r="DU86" s="8">
        <f t="shared" si="85"/>
        <v>106726.35942088882</v>
      </c>
      <c r="DV86" s="8">
        <f t="shared" si="86"/>
        <v>106439.0954313454</v>
      </c>
      <c r="DW86" s="8">
        <f t="shared" si="87"/>
        <v>106151.83144180199</v>
      </c>
      <c r="DX86" s="8">
        <f t="shared" si="88"/>
        <v>105864.56745225858</v>
      </c>
      <c r="DY86" s="8">
        <f t="shared" si="89"/>
        <v>105577.30346271515</v>
      </c>
      <c r="DZ86" s="8">
        <f t="shared" si="90"/>
        <v>105290.03947317172</v>
      </c>
      <c r="EA86" s="8">
        <f t="shared" si="91"/>
        <v>105002.77548362831</v>
      </c>
      <c r="EB86" s="8">
        <f t="shared" si="92"/>
        <v>104715.5114940849</v>
      </c>
      <c r="EC86" s="8">
        <f t="shared" si="93"/>
        <v>104428.24750454148</v>
      </c>
      <c r="ED86" s="8">
        <f t="shared" si="94"/>
        <v>104140.98351499805</v>
      </c>
      <c r="EE86" s="8">
        <f t="shared" si="95"/>
        <v>103853.71952545464</v>
      </c>
      <c r="EF86" s="8">
        <f t="shared" si="96"/>
        <v>103566.45553591123</v>
      </c>
      <c r="EG86" s="8">
        <f t="shared" si="97"/>
        <v>103422.82354113951</v>
      </c>
      <c r="EH86" s="8">
        <f t="shared" si="98"/>
        <v>103422.82354113951</v>
      </c>
      <c r="EI86" s="8">
        <f t="shared" si="99"/>
        <v>103422.82354113951</v>
      </c>
      <c r="EJ86" s="8">
        <f t="shared" si="100"/>
        <v>103422.82354113951</v>
      </c>
      <c r="EK86" s="8">
        <f t="shared" si="101"/>
        <v>103422.82354113951</v>
      </c>
      <c r="EL86" s="8">
        <f t="shared" si="102"/>
        <v>103422.82354113951</v>
      </c>
      <c r="EM86" s="8">
        <f t="shared" si="103"/>
        <v>103422.82354113951</v>
      </c>
      <c r="EN86" s="8">
        <f t="shared" si="104"/>
        <v>103422.82354113951</v>
      </c>
      <c r="EO86" s="8">
        <f t="shared" si="105"/>
        <v>103422.82354113951</v>
      </c>
      <c r="EP86" s="8">
        <f t="shared" si="106"/>
        <v>103422.82354113951</v>
      </c>
      <c r="EQ86" s="8">
        <f t="shared" si="107"/>
        <v>103422.82354113951</v>
      </c>
      <c r="ER86" s="8">
        <f t="shared" si="108"/>
        <v>103422.82354113951</v>
      </c>
      <c r="ES86" s="8">
        <f t="shared" si="109"/>
        <v>103422.82354113951</v>
      </c>
      <c r="ET86" s="8">
        <f t="shared" si="110"/>
        <v>103422.82354113951</v>
      </c>
      <c r="EU86" s="8">
        <f t="shared" si="111"/>
        <v>103422.82354113951</v>
      </c>
    </row>
    <row r="87" spans="1:151" x14ac:dyDescent="0.25">
      <c r="A87" s="4" t="s">
        <v>33</v>
      </c>
      <c r="B87" s="4" t="s">
        <v>2</v>
      </c>
      <c r="C87" s="4" t="s">
        <v>3</v>
      </c>
      <c r="D87" s="7">
        <v>2014</v>
      </c>
      <c r="E87" s="24">
        <f>IFERROR(VLOOKUP(D87,'LGE Retirements'!$A$4:$C$49,3,FALSE),"N/A")</f>
        <v>43405</v>
      </c>
      <c r="F87" s="5">
        <v>198698.09</v>
      </c>
      <c r="G87" s="5">
        <v>13399.746157954796</v>
      </c>
      <c r="H87" s="5"/>
      <c r="I87" s="6">
        <f>IF(I$3=$I$3,F87,IF(VLOOKUP($D87,'LGE Retirements'!$A$4:$C$49,3,FALSE)='LGE Meters Schedule'!I$3,'LGE Meters Schedule'!G87-'LGE Meters Schedule'!$F87,G87))</f>
        <v>198698.09</v>
      </c>
      <c r="J87" s="6">
        <f>IF(J$3=$I$3,G87,IF(VLOOKUP($D87,'LGE Retirements'!$A$4:$C$49,3,FALSE)='LGE Meters Schedule'!J$3,'LGE Meters Schedule'!I87-'LGE Meters Schedule'!$F87,I87))</f>
        <v>198698.09</v>
      </c>
      <c r="K87" s="6">
        <f>IF(K$3=$I$3,I87,IF(VLOOKUP($D87,'LGE Retirements'!$A$4:$C$49,3,FALSE)='LGE Meters Schedule'!K$3,'LGE Meters Schedule'!J87-'LGE Meters Schedule'!$F87,J87))</f>
        <v>198698.09</v>
      </c>
      <c r="L87" s="6">
        <f>IF(L$3=$I$3,J87,IF(VLOOKUP($D87,'LGE Retirements'!$A$4:$C$49,3,FALSE)='LGE Meters Schedule'!L$3,'LGE Meters Schedule'!K87-'LGE Meters Schedule'!$F87,K87))</f>
        <v>198698.09</v>
      </c>
      <c r="M87" s="6">
        <f>IF(M$3=$I$3,K87,IF(VLOOKUP($D87,'LGE Retirements'!$A$4:$C$49,3,FALSE)='LGE Meters Schedule'!M$3,'LGE Meters Schedule'!L87-'LGE Meters Schedule'!$F87,L87))</f>
        <v>198698.09</v>
      </c>
      <c r="N87" s="6">
        <f>IF(N$3=$I$3,L87,IF(VLOOKUP($D87,'LGE Retirements'!$A$4:$C$49,3,FALSE)='LGE Meters Schedule'!N$3,'LGE Meters Schedule'!M87-'LGE Meters Schedule'!$F87,M87))</f>
        <v>198698.09</v>
      </c>
      <c r="O87" s="6">
        <f>IF(O$3=$I$3,M87,IF(VLOOKUP($D87,'LGE Retirements'!$A$4:$C$49,3,FALSE)='LGE Meters Schedule'!O$3,'LGE Meters Schedule'!N87-'LGE Meters Schedule'!$F87,N87))</f>
        <v>198698.09</v>
      </c>
      <c r="P87" s="6">
        <f>IF(P$3=$I$3,N87,IF(VLOOKUP($D87,'LGE Retirements'!$A$4:$C$49,3,FALSE)='LGE Meters Schedule'!P$3,'LGE Meters Schedule'!O87-'LGE Meters Schedule'!$F87,O87))</f>
        <v>198698.09</v>
      </c>
      <c r="Q87" s="6">
        <f>IF(Q$3=$I$3,O87,IF(VLOOKUP($D87,'LGE Retirements'!$A$4:$C$49,3,FALSE)='LGE Meters Schedule'!Q$3,'LGE Meters Schedule'!P87-'LGE Meters Schedule'!$F87,P87))</f>
        <v>198698.09</v>
      </c>
      <c r="R87" s="6">
        <f>IF(R$3=$I$3,P87,IF(VLOOKUP($D87,'LGE Retirements'!$A$4:$C$49,3,FALSE)='LGE Meters Schedule'!R$3,'LGE Meters Schedule'!Q87-'LGE Meters Schedule'!$F87,Q87))</f>
        <v>198698.09</v>
      </c>
      <c r="S87" s="6">
        <f>IF(S$3=$I$3,Q87,IF(VLOOKUP($D87,'LGE Retirements'!$A$4:$C$49,3,FALSE)='LGE Meters Schedule'!S$3,'LGE Meters Schedule'!R87-'LGE Meters Schedule'!$F87,R87))</f>
        <v>198698.09</v>
      </c>
      <c r="T87" s="6">
        <f>IF(T$3=$I$3,R87,IF(VLOOKUP($D87,'LGE Retirements'!$A$4:$C$49,3,FALSE)='LGE Meters Schedule'!T$3,'LGE Meters Schedule'!S87-'LGE Meters Schedule'!$F87,S87))</f>
        <v>198698.09</v>
      </c>
      <c r="U87" s="6">
        <f>IF(U$3=$I$3,S87,IF(VLOOKUP($D87,'LGE Retirements'!$A$4:$C$49,3,FALSE)='LGE Meters Schedule'!U$3,'LGE Meters Schedule'!T87-'LGE Meters Schedule'!$F87,T87))</f>
        <v>198698.09</v>
      </c>
      <c r="V87" s="6">
        <f>IF(V$3=$I$3,T87,IF(VLOOKUP($D87,'LGE Retirements'!$A$4:$C$49,3,FALSE)='LGE Meters Schedule'!V$3,'LGE Meters Schedule'!U87-'LGE Meters Schedule'!$F87,U87))</f>
        <v>198698.09</v>
      </c>
      <c r="W87" s="6">
        <f>IF(W$3=$I$3,U87,IF(VLOOKUP($D87,'LGE Retirements'!$A$4:$C$49,3,FALSE)='LGE Meters Schedule'!W$3,'LGE Meters Schedule'!V87-'LGE Meters Schedule'!$F87,V87))</f>
        <v>198698.09</v>
      </c>
      <c r="X87" s="6">
        <f>IF(X$3=$I$3,V87,IF(VLOOKUP($D87,'LGE Retirements'!$A$4:$C$49,3,FALSE)='LGE Meters Schedule'!X$3,'LGE Meters Schedule'!W87-'LGE Meters Schedule'!$F87,W87))</f>
        <v>198698.09</v>
      </c>
      <c r="Y87" s="6">
        <f>IF(Y$3=$I$3,W87,IF(VLOOKUP($D87,'LGE Retirements'!$A$4:$C$49,3,FALSE)='LGE Meters Schedule'!Y$3,'LGE Meters Schedule'!X87-'LGE Meters Schedule'!$F87,X87))</f>
        <v>198698.09</v>
      </c>
      <c r="Z87" s="6">
        <f>IF(Z$3=$I$3,X87,IF(VLOOKUP($D87,'LGE Retirements'!$A$4:$C$49,3,FALSE)='LGE Meters Schedule'!Z$3,'LGE Meters Schedule'!Y87-'LGE Meters Schedule'!$F87,Y87))</f>
        <v>198698.09</v>
      </c>
      <c r="AA87" s="6">
        <f>IF(AA$3=$I$3,Y87,IF(VLOOKUP($D87,'LGE Retirements'!$A$4:$C$49,3,FALSE)='LGE Meters Schedule'!AA$3,'LGE Meters Schedule'!Z87-'LGE Meters Schedule'!$F87,Z87))</f>
        <v>198698.09</v>
      </c>
      <c r="AB87" s="6">
        <f>IF(AB$3=$I$3,Z87,IF(VLOOKUP($D87,'LGE Retirements'!$A$4:$C$49,3,FALSE)='LGE Meters Schedule'!AB$3,'LGE Meters Schedule'!AA87-'LGE Meters Schedule'!$F87,AA87))</f>
        <v>198698.09</v>
      </c>
      <c r="AC87" s="6">
        <f>IF(AC$3=$I$3,AA87,IF(VLOOKUP($D87,'LGE Retirements'!$A$4:$C$49,3,FALSE)='LGE Meters Schedule'!AC$3,'LGE Meters Schedule'!AB87-'LGE Meters Schedule'!$F87,AB87))</f>
        <v>198698.09</v>
      </c>
      <c r="AD87" s="6">
        <f>IF(AD$3=$I$3,AB87,IF(VLOOKUP($D87,'LGE Retirements'!$A$4:$C$49,3,FALSE)='LGE Meters Schedule'!AD$3,'LGE Meters Schedule'!AC87-'LGE Meters Schedule'!$F87,AC87))</f>
        <v>198698.09</v>
      </c>
      <c r="AE87" s="6">
        <f>IF(AE$3=$I$3,AC87,IF(VLOOKUP($D87,'LGE Retirements'!$A$4:$C$49,3,FALSE)='LGE Meters Schedule'!AE$3,'LGE Meters Schedule'!AD87-'LGE Meters Schedule'!$F87,AD87))</f>
        <v>198698.09</v>
      </c>
      <c r="AF87" s="6">
        <f>IF(AF$3=$I$3,AD87,IF(VLOOKUP($D87,'LGE Retirements'!$A$4:$C$49,3,FALSE)='LGE Meters Schedule'!AF$3,'LGE Meters Schedule'!AE87-'LGE Meters Schedule'!$F87,AE87))</f>
        <v>198698.09</v>
      </c>
      <c r="AG87" s="6">
        <f>IF(AG$3=$I$3,AE87,IF(VLOOKUP($D87,'LGE Retirements'!$A$4:$C$49,3,FALSE)='LGE Meters Schedule'!AG$3,'LGE Meters Schedule'!AF87-'LGE Meters Schedule'!$F87,AF87))</f>
        <v>198698.09</v>
      </c>
      <c r="AH87" s="6">
        <f>IF(AH$3=$I$3,AF87,IF(VLOOKUP($D87,'LGE Retirements'!$A$4:$C$49,3,FALSE)='LGE Meters Schedule'!AH$3,'LGE Meters Schedule'!AG87-'LGE Meters Schedule'!$F87,AG87))</f>
        <v>198698.09</v>
      </c>
      <c r="AI87" s="6">
        <f>IF(AI$3=$I$3,AG87,IF(VLOOKUP($D87,'LGE Retirements'!$A$4:$C$49,3,FALSE)='LGE Meters Schedule'!AI$3,'LGE Meters Schedule'!AH87-'LGE Meters Schedule'!$F87,AH87))</f>
        <v>198698.09</v>
      </c>
      <c r="AJ87" s="6">
        <f>IF(AJ$3=$I$3,AH87,IF(VLOOKUP($D87,'LGE Retirements'!$A$4:$C$49,3,FALSE)='LGE Meters Schedule'!AJ$3,'LGE Meters Schedule'!AI87-'LGE Meters Schedule'!$F87,AI87))</f>
        <v>0</v>
      </c>
      <c r="AK87" s="6">
        <f>IF(AK$3=$I$3,AI87,IF(VLOOKUP($D87,'LGE Retirements'!$A$4:$C$49,3,FALSE)='LGE Meters Schedule'!AK$3,'LGE Meters Schedule'!AJ87-'LGE Meters Schedule'!$F87,AJ87))</f>
        <v>0</v>
      </c>
      <c r="AL87" s="6"/>
      <c r="AM87" s="21">
        <f>IF(AM$3&lt;'Depr. Rate'!$B$1,('Depr. Rate'!$B$3*'LGE Meters Schedule'!I87)/12,IF(I87=0,H87/2*'Depr. Rate'!$C$3/12,('Depr. Rate'!$C$3*'LGE Meters Schedule'!I87)/12))</f>
        <v>483.49868566666669</v>
      </c>
      <c r="AN87" s="21">
        <f>IF(AN$3&lt;'Depr. Rate'!$B$1,('Depr. Rate'!$B$3*'LGE Meters Schedule'!J87)/12,IF(J87=0,I87/2*'Depr. Rate'!$C$3/12,('Depr. Rate'!$C$3*'LGE Meters Schedule'!J87)/12))</f>
        <v>483.49868566666669</v>
      </c>
      <c r="AO87" s="21">
        <f>IF(AO$3&lt;'Depr. Rate'!$B$1,('Depr. Rate'!$B$3*'LGE Meters Schedule'!K87)/12,IF(K87=0,J87/2*'Depr. Rate'!$C$3/12,('Depr. Rate'!$C$3*'LGE Meters Schedule'!K87)/12))</f>
        <v>483.49868566666669</v>
      </c>
      <c r="AP87" s="21">
        <f>IF(AP$3&lt;'Depr. Rate'!$B$1,('Depr. Rate'!$B$3*'LGE Meters Schedule'!L87)/12,IF(L87=0,K87/2*'Depr. Rate'!$C$3/12,('Depr. Rate'!$C$3*'LGE Meters Schedule'!L87)/12))</f>
        <v>483.49868566666669</v>
      </c>
      <c r="AQ87" s="21">
        <f>IF(AQ$3&lt;'Depr. Rate'!$B$1,('Depr. Rate'!$B$3*'LGE Meters Schedule'!M87)/12,IF(M87=0,L87/2*'Depr. Rate'!$C$3/12,('Depr. Rate'!$C$3*'LGE Meters Schedule'!M87)/12))</f>
        <v>483.49868566666669</v>
      </c>
      <c r="AR87" s="21">
        <f>IF(AR$3&lt;'Depr. Rate'!$B$1,('Depr. Rate'!$B$3*'LGE Meters Schedule'!N87)/12,IF(N87=0,M87/2*'Depr. Rate'!$C$3/12,('Depr. Rate'!$C$3*'LGE Meters Schedule'!N87)/12))</f>
        <v>483.49868566666669</v>
      </c>
      <c r="AS87" s="21">
        <f>IF(AS$3&lt;'Depr. Rate'!$B$1,('Depr. Rate'!$B$3*'LGE Meters Schedule'!O87)/12,IF(O87=0,N87/2*'Depr. Rate'!$C$3/12,('Depr. Rate'!$C$3*'LGE Meters Schedule'!O87)/12))</f>
        <v>483.49868566666669</v>
      </c>
      <c r="AT87" s="21">
        <f>IF(AT$3&lt;'Depr. Rate'!$B$1,('Depr. Rate'!$B$3*'LGE Meters Schedule'!P87)/12,IF(P87=0,O87/2*'Depr. Rate'!$C$3/12,('Depr. Rate'!$C$3*'LGE Meters Schedule'!P87)/12))</f>
        <v>483.49868566666669</v>
      </c>
      <c r="AU87" s="21">
        <f>IF(AU$3&lt;'Depr. Rate'!$B$1,('Depr. Rate'!$B$3*'LGE Meters Schedule'!Q87)/12,IF(Q87=0,P87/2*'Depr. Rate'!$C$3/12,('Depr. Rate'!$C$3*'LGE Meters Schedule'!Q87)/12))</f>
        <v>483.49868566666669</v>
      </c>
      <c r="AV87" s="21">
        <f>IF(AV$3&lt;'Depr. Rate'!$B$1,('Depr. Rate'!$B$3*'LGE Meters Schedule'!R87)/12,IF(R87=0,Q87/2*'Depr. Rate'!$C$3/12,('Depr. Rate'!$C$3*'LGE Meters Schedule'!R87)/12))</f>
        <v>483.49868566666669</v>
      </c>
      <c r="AW87" s="21">
        <f>IF(AW$3&lt;'Depr. Rate'!$B$1,('Depr. Rate'!$B$3*'LGE Meters Schedule'!S87)/12,IF(S87=0,R87/2*'Depr. Rate'!$C$3/12,('Depr. Rate'!$C$3*'LGE Meters Schedule'!S87)/12))</f>
        <v>483.49868566666669</v>
      </c>
      <c r="AX87" s="21">
        <f>IF(AX$3&lt;'Depr. Rate'!$B$1,('Depr. Rate'!$B$3*'LGE Meters Schedule'!T87)/12,IF(T87=0,S87/2*'Depr. Rate'!$C$3/12,('Depr. Rate'!$C$3*'LGE Meters Schedule'!T87)/12))</f>
        <v>461.59256849578884</v>
      </c>
      <c r="AY87" s="21">
        <f>IF(AY$3&lt;'Depr. Rate'!$B$1,('Depr. Rate'!$B$3*'LGE Meters Schedule'!U87)/12,IF(U87=0,T87/2*'Depr. Rate'!$C$3/12,('Depr. Rate'!$C$3*'LGE Meters Schedule'!U87)/12))</f>
        <v>461.59256849578884</v>
      </c>
      <c r="AZ87" s="21">
        <f>IF(AZ$3&lt;'Depr. Rate'!$B$1,('Depr. Rate'!$B$3*'LGE Meters Schedule'!V87)/12,IF(V87=0,U87/2*'Depr. Rate'!$C$3/12,('Depr. Rate'!$C$3*'LGE Meters Schedule'!V87)/12))</f>
        <v>461.59256849578884</v>
      </c>
      <c r="BA87" s="21">
        <f>IF(BA$3&lt;'Depr. Rate'!$B$1,('Depr. Rate'!$B$3*'LGE Meters Schedule'!W87)/12,IF(W87=0,V87/2*'Depr. Rate'!$C$3/12,('Depr. Rate'!$C$3*'LGE Meters Schedule'!W87)/12))</f>
        <v>461.59256849578884</v>
      </c>
      <c r="BB87" s="21">
        <f>IF(BB$3&lt;'Depr. Rate'!$B$1,('Depr. Rate'!$B$3*'LGE Meters Schedule'!X87)/12,IF(X87=0,W87/2*'Depr. Rate'!$C$3/12,('Depr. Rate'!$C$3*'LGE Meters Schedule'!X87)/12))</f>
        <v>461.59256849578884</v>
      </c>
      <c r="BC87" s="21">
        <f>IF(BC$3&lt;'Depr. Rate'!$B$1,('Depr. Rate'!$B$3*'LGE Meters Schedule'!Y87)/12,IF(Y87=0,X87/2*'Depr. Rate'!$C$3/12,('Depr. Rate'!$C$3*'LGE Meters Schedule'!Y87)/12))</f>
        <v>461.59256849578884</v>
      </c>
      <c r="BD87" s="21">
        <f>IF(BD$3&lt;'Depr. Rate'!$B$1,('Depr. Rate'!$B$3*'LGE Meters Schedule'!Z87)/12,IF(Z87=0,Y87/2*'Depr. Rate'!$C$3/12,('Depr. Rate'!$C$3*'LGE Meters Schedule'!Z87)/12))</f>
        <v>461.59256849578884</v>
      </c>
      <c r="BE87" s="21">
        <f>IF(BE$3&lt;'Depr. Rate'!$B$1,('Depr. Rate'!$B$3*'LGE Meters Schedule'!AA87)/12,IF(AA87=0,Z87/2*'Depr. Rate'!$C$3/12,('Depr. Rate'!$C$3*'LGE Meters Schedule'!AA87)/12))</f>
        <v>461.59256849578884</v>
      </c>
      <c r="BF87" s="21">
        <f>IF(BF$3&lt;'Depr. Rate'!$B$1,('Depr. Rate'!$B$3*'LGE Meters Schedule'!AB87)/12,IF(AB87=0,AA87/2*'Depr. Rate'!$C$3/12,('Depr. Rate'!$C$3*'LGE Meters Schedule'!AB87)/12))</f>
        <v>461.59256849578884</v>
      </c>
      <c r="BG87" s="21">
        <f>IF(BG$3&lt;'Depr. Rate'!$B$1,('Depr. Rate'!$B$3*'LGE Meters Schedule'!AC87)/12,IF(AC87=0,AB87/2*'Depr. Rate'!$C$3/12,('Depr. Rate'!$C$3*'LGE Meters Schedule'!AC87)/12))</f>
        <v>461.59256849578884</v>
      </c>
      <c r="BH87" s="21">
        <f>IF(BH$3&lt;'Depr. Rate'!$B$1,('Depr. Rate'!$B$3*'LGE Meters Schedule'!AD87)/12,IF(AD87=0,AC87/2*'Depr. Rate'!$C$3/12,('Depr. Rate'!$C$3*'LGE Meters Schedule'!AD87)/12))</f>
        <v>461.59256849578884</v>
      </c>
      <c r="BI87" s="21">
        <f>IF(BI$3&lt;'Depr. Rate'!$B$1,('Depr. Rate'!$B$3*'LGE Meters Schedule'!AE87)/12,IF(AE87=0,AD87/2*'Depr. Rate'!$C$3/12,('Depr. Rate'!$C$3*'LGE Meters Schedule'!AE87)/12))</f>
        <v>461.59256849578884</v>
      </c>
      <c r="BJ87" s="21">
        <f>IF(BJ$3&lt;'Depr. Rate'!$B$1,('Depr. Rate'!$B$3*'LGE Meters Schedule'!AF87)/12,IF(AF87=0,AE87/2*'Depr. Rate'!$C$3/12,('Depr. Rate'!$C$3*'LGE Meters Schedule'!AF87)/12))</f>
        <v>461.59256849578884</v>
      </c>
      <c r="BK87" s="21">
        <f>IF(BK$3&lt;'Depr. Rate'!$B$1,('Depr. Rate'!$B$3*'LGE Meters Schedule'!AG87)/12,IF(AG87=0,AF87/2*'Depr. Rate'!$C$3/12,('Depr. Rate'!$C$3*'LGE Meters Schedule'!AG87)/12))</f>
        <v>461.59256849578884</v>
      </c>
      <c r="BL87" s="21">
        <f>IF(BL$3&lt;'Depr. Rate'!$B$1,('Depr. Rate'!$B$3*'LGE Meters Schedule'!AH87)/12,IF(AH87=0,AG87/2*'Depr. Rate'!$C$3/12,('Depr. Rate'!$C$3*'LGE Meters Schedule'!AH87)/12))</f>
        <v>461.59256849578884</v>
      </c>
      <c r="BM87" s="21">
        <f>IF(BM$3&lt;'Depr. Rate'!$B$1,('Depr. Rate'!$B$3*'LGE Meters Schedule'!AI87)/12,IF(AI87=0,AH87/2*'Depr. Rate'!$C$3/12,('Depr. Rate'!$C$3*'LGE Meters Schedule'!AI87)/12))</f>
        <v>461.59256849578884</v>
      </c>
      <c r="BN87" s="21">
        <f>IF(BN$3&lt;'Depr. Rate'!$B$1,('Depr. Rate'!$B$3*'LGE Meters Schedule'!AJ87)/12,IF(AJ87=0,AI87/2*'Depr. Rate'!$C$3/12,('Depr. Rate'!$C$3*'LGE Meters Schedule'!AJ87)/12))</f>
        <v>230.79628424789442</v>
      </c>
      <c r="BO87" s="21">
        <f>IF(BO$3&lt;'Depr. Rate'!$B$1,('Depr. Rate'!$B$3*'LGE Meters Schedule'!AK87)/12,IF(AK87=0,AJ87/2*'Depr. Rate'!$C$3/12,('Depr. Rate'!$C$3*'LGE Meters Schedule'!AK87)/12))</f>
        <v>0</v>
      </c>
      <c r="BQ87" s="6">
        <f>IF(BQ$3=$BQ$3,$G87+AM87,IF(VLOOKUP($D87,'LGE Retirements'!$A$4:$C$49,3,FALSE)='LGE Meters Schedule'!BQ$3,'LGE Meters Schedule'!BP87+AM87-$F87,SUM(BP87,AM87)))</f>
        <v>13883.244843621464</v>
      </c>
      <c r="BR87" s="6">
        <f>IF(BR$3=$BQ$3,$G87+AN87,IF(VLOOKUP($D87,'LGE Retirements'!$A$4:$C$49,3,FALSE)='LGE Meters Schedule'!BR$3,'LGE Meters Schedule'!BQ87+AN87-$F87,SUM(BQ87,AN87)))</f>
        <v>14366.743529288131</v>
      </c>
      <c r="BS87" s="6">
        <f>IF(BS$3=$BQ$3,$G87+AO87,IF(VLOOKUP($D87,'LGE Retirements'!$A$4:$C$49,3,FALSE)='LGE Meters Schedule'!BS$3,'LGE Meters Schedule'!BR87+AO87-$F87,SUM(BR87,AO87)))</f>
        <v>14850.242214954798</v>
      </c>
      <c r="BT87" s="6">
        <f>IF(BT$3=$BQ$3,$G87+AP87,IF(VLOOKUP($D87,'LGE Retirements'!$A$4:$C$49,3,FALSE)='LGE Meters Schedule'!BT$3,'LGE Meters Schedule'!BS87+AP87-$F87,SUM(BS87,AP87)))</f>
        <v>15333.740900621466</v>
      </c>
      <c r="BU87" s="6">
        <f>IF(BU$3=$BQ$3,$G87+AQ87,IF(VLOOKUP($D87,'LGE Retirements'!$A$4:$C$49,3,FALSE)='LGE Meters Schedule'!BU$3,'LGE Meters Schedule'!BT87+AQ87-$F87,SUM(BT87,AQ87)))</f>
        <v>15817.239586288133</v>
      </c>
      <c r="BV87" s="6">
        <f>IF(BV$3=$BQ$3,$G87+AR87,IF(VLOOKUP($D87,'LGE Retirements'!$A$4:$C$49,3,FALSE)='LGE Meters Schedule'!BV$3,'LGE Meters Schedule'!BU87+AR87-$F87,SUM(BU87,AR87)))</f>
        <v>16300.7382719548</v>
      </c>
      <c r="BW87" s="6">
        <f>IF(BW$3=$BQ$3,$G87+AS87,IF(VLOOKUP($D87,'LGE Retirements'!$A$4:$C$49,3,FALSE)='LGE Meters Schedule'!BW$3,'LGE Meters Schedule'!BV87+AS87-$F87,SUM(BV87,AS87)))</f>
        <v>16784.236957621466</v>
      </c>
      <c r="BX87" s="6">
        <f>IF(BX$3=$BQ$3,$G87+AT87,IF(VLOOKUP($D87,'LGE Retirements'!$A$4:$C$49,3,FALSE)='LGE Meters Schedule'!BX$3,'LGE Meters Schedule'!BW87+AT87-$F87,SUM(BW87,AT87)))</f>
        <v>17267.735643288132</v>
      </c>
      <c r="BY87" s="6">
        <f>IF(BY$3=$BQ$3,$G87+AU87,IF(VLOOKUP($D87,'LGE Retirements'!$A$4:$C$49,3,FALSE)='LGE Meters Schedule'!BY$3,'LGE Meters Schedule'!BX87+AU87-$F87,SUM(BX87,AU87)))</f>
        <v>17751.234328954797</v>
      </c>
      <c r="BZ87" s="6">
        <f>IF(BZ$3=$BQ$3,$G87+AV87,IF(VLOOKUP($D87,'LGE Retirements'!$A$4:$C$49,3,FALSE)='LGE Meters Schedule'!BZ$3,'LGE Meters Schedule'!BY87+AV87-$F87,SUM(BY87,AV87)))</f>
        <v>18234.733014621463</v>
      </c>
      <c r="CA87" s="6">
        <f>IF(CA$3=$BQ$3,$G87+AW87,IF(VLOOKUP($D87,'LGE Retirements'!$A$4:$C$49,3,FALSE)='LGE Meters Schedule'!CA$3,'LGE Meters Schedule'!BZ87+AW87-$F87,SUM(BZ87,AW87)))</f>
        <v>18718.231700288128</v>
      </c>
      <c r="CB87" s="6">
        <f>IF(CB$3=$BQ$3,$G87+AX87,IF(VLOOKUP($D87,'LGE Retirements'!$A$4:$C$49,3,FALSE)='LGE Meters Schedule'!CB$3,'LGE Meters Schedule'!CA87+AX87-$F87,SUM(CA87,AX87)))</f>
        <v>19179.824268783916</v>
      </c>
      <c r="CC87" s="6">
        <f>IF(CC$3=$BQ$3,$G87+AY87,IF(VLOOKUP($D87,'LGE Retirements'!$A$4:$C$49,3,FALSE)='LGE Meters Schedule'!CC$3,'LGE Meters Schedule'!CB87+AY87-$F87,SUM(CB87,AY87)))</f>
        <v>19641.416837279703</v>
      </c>
      <c r="CD87" s="6">
        <f>IF(CD$3=$BQ$3,$G87+AZ87,IF(VLOOKUP($D87,'LGE Retirements'!$A$4:$C$49,3,FALSE)='LGE Meters Schedule'!CD$3,'LGE Meters Schedule'!CC87+AZ87-$F87,SUM(CC87,AZ87)))</f>
        <v>20103.00940577549</v>
      </c>
      <c r="CE87" s="6">
        <f>IF(CE$3=$BQ$3,$G87+BA87,IF(VLOOKUP($D87,'LGE Retirements'!$A$4:$C$49,3,FALSE)='LGE Meters Schedule'!CE$3,'LGE Meters Schedule'!CD87+BA87-$F87,SUM(CD87,BA87)))</f>
        <v>20564.601974271278</v>
      </c>
      <c r="CF87" s="6">
        <f>IF(CF$3=$BQ$3,$G87+BB87,IF(VLOOKUP($D87,'LGE Retirements'!$A$4:$C$49,3,FALSE)='LGE Meters Schedule'!CF$3,'LGE Meters Schedule'!CE87+BB87-$F87,SUM(CE87,BB87)))</f>
        <v>21026.194542767065</v>
      </c>
      <c r="CG87" s="6">
        <f>IF(CG$3=$BQ$3,$G87+BC87,IF(VLOOKUP($D87,'LGE Retirements'!$A$4:$C$49,3,FALSE)='LGE Meters Schedule'!CG$3,'LGE Meters Schedule'!CF87+BC87-$F87,SUM(CF87,BC87)))</f>
        <v>21487.787111262853</v>
      </c>
      <c r="CH87" s="6">
        <f>IF(CH$3=$BQ$3,$G87+BD87,IF(VLOOKUP($D87,'LGE Retirements'!$A$4:$C$49,3,FALSE)='LGE Meters Schedule'!CH$3,'LGE Meters Schedule'!CG87+BD87-$F87,SUM(CG87,BD87)))</f>
        <v>21949.37967975864</v>
      </c>
      <c r="CI87" s="6">
        <f>IF(CI$3=$BQ$3,$G87+BE87,IF(VLOOKUP($D87,'LGE Retirements'!$A$4:$C$49,3,FALSE)='LGE Meters Schedule'!CI$3,'LGE Meters Schedule'!CH87+BE87-$F87,SUM(CH87,BE87)))</f>
        <v>22410.972248254428</v>
      </c>
      <c r="CJ87" s="6">
        <f>IF(CJ$3=$BQ$3,$G87+BF87,IF(VLOOKUP($D87,'LGE Retirements'!$A$4:$C$49,3,FALSE)='LGE Meters Schedule'!CJ$3,'LGE Meters Schedule'!CI87+BF87-$F87,SUM(CI87,BF87)))</f>
        <v>22872.564816750215</v>
      </c>
      <c r="CK87" s="6">
        <f>IF(CK$3=$BQ$3,$G87+BG87,IF(VLOOKUP($D87,'LGE Retirements'!$A$4:$C$49,3,FALSE)='LGE Meters Schedule'!CK$3,'LGE Meters Schedule'!CJ87+BG87-$F87,SUM(CJ87,BG87)))</f>
        <v>23334.157385246002</v>
      </c>
      <c r="CL87" s="6">
        <f>IF(CL$3=$BQ$3,$G87+BH87,IF(VLOOKUP($D87,'LGE Retirements'!$A$4:$C$49,3,FALSE)='LGE Meters Schedule'!CL$3,'LGE Meters Schedule'!CK87+BH87-$F87,SUM(CK87,BH87)))</f>
        <v>23795.74995374179</v>
      </c>
      <c r="CM87" s="6">
        <f>IF(CM$3=$BQ$3,$G87+BI87,IF(VLOOKUP($D87,'LGE Retirements'!$A$4:$C$49,3,FALSE)='LGE Meters Schedule'!CM$3,'LGE Meters Schedule'!CL87+BI87-$F87,SUM(CL87,BI87)))</f>
        <v>24257.342522237577</v>
      </c>
      <c r="CN87" s="6">
        <f>IF(CN$3=$BQ$3,$G87+BJ87,IF(VLOOKUP($D87,'LGE Retirements'!$A$4:$C$49,3,FALSE)='LGE Meters Schedule'!CN$3,'LGE Meters Schedule'!CM87+BJ87-$F87,SUM(CM87,BJ87)))</f>
        <v>24718.935090733365</v>
      </c>
      <c r="CO87" s="6">
        <f>IF(CO$3=$BQ$3,$G87+BK87,IF(VLOOKUP($D87,'LGE Retirements'!$A$4:$C$49,3,FALSE)='LGE Meters Schedule'!CO$3,'LGE Meters Schedule'!CN87+BK87-$F87,SUM(CN87,BK87)))</f>
        <v>25180.527659229152</v>
      </c>
      <c r="CP87" s="6">
        <f>IF(CP$3=$BQ$3,$G87+BL87,IF(VLOOKUP($D87,'LGE Retirements'!$A$4:$C$49,3,FALSE)='LGE Meters Schedule'!CP$3,'LGE Meters Schedule'!CO87+BL87-$F87,SUM(CO87,BL87)))</f>
        <v>25642.120227724939</v>
      </c>
      <c r="CQ87" s="6">
        <f>IF(CQ$3=$BQ$3,$G87+BM87,IF(VLOOKUP($D87,'LGE Retirements'!$A$4:$C$49,3,FALSE)='LGE Meters Schedule'!CQ$3,'LGE Meters Schedule'!CP87+BM87-$F87,SUM(CP87,BM87)))</f>
        <v>26103.712796220727</v>
      </c>
      <c r="CR87" s="6">
        <f>IF(CR$3=$BQ$3,$G87+BN87,IF(VLOOKUP($D87,'LGE Retirements'!$A$4:$C$49,3,FALSE)='LGE Meters Schedule'!CR$3,'LGE Meters Schedule'!CQ87+BN87-$F87,SUM(CQ87,BN87)))</f>
        <v>-172363.58091953138</v>
      </c>
      <c r="CS87" s="6">
        <f>IF(CS$3=$BQ$3,$G87+BO87,IF(VLOOKUP($D87,'LGE Retirements'!$A$4:$C$49,3,FALSE)='LGE Meters Schedule'!CS$3,'LGE Meters Schedule'!CR87+BO87-$F87,SUM(CR87,BO87)))</f>
        <v>-172363.58091953138</v>
      </c>
      <c r="CT87" s="6">
        <f>IF(CT$3=$BQ$3,$G87,IF(VLOOKUP($D87,'LGE Retirements'!$A$4:$C$49,3,FALSE)='LGE Meters Schedule'!CT$3,'LGE Meters Schedule'!CS87-$F87,SUM(CS87)))</f>
        <v>-172363.58091953138</v>
      </c>
      <c r="CU87" s="6">
        <f>IF(CU$3=$BQ$3,$G87,IF(VLOOKUP($D87,'LGE Retirements'!$A$4:$C$49,3,FALSE)='LGE Meters Schedule'!CU$3,'LGE Meters Schedule'!CT87-$F87,SUM(CT87)))</f>
        <v>-172363.58091953138</v>
      </c>
      <c r="CV87" s="6">
        <f>IF(CV$3=$BQ$3,$G87,IF(VLOOKUP($D87,'LGE Retirements'!$A$4:$C$49,3,FALSE)='LGE Meters Schedule'!CV$3,'LGE Meters Schedule'!CU87-$F87,SUM(CU87)))</f>
        <v>-172363.58091953138</v>
      </c>
      <c r="CW87" s="6">
        <f>IF(CW$3=$BQ$3,$G87,IF(VLOOKUP($D87,'LGE Retirements'!$A$4:$C$49,3,FALSE)='LGE Meters Schedule'!CW$3,'LGE Meters Schedule'!CV87-$F87,SUM(CV87)))</f>
        <v>-172363.58091953138</v>
      </c>
      <c r="CX87" s="6">
        <f>IF(CX$3=$BQ$3,$G87,IF(VLOOKUP($D87,'LGE Retirements'!$A$4:$C$49,3,FALSE)='LGE Meters Schedule'!CX$3,'LGE Meters Schedule'!CW87-$F87,SUM(CW87)))</f>
        <v>-172363.58091953138</v>
      </c>
      <c r="CY87" s="6">
        <f>IF(CY$3=$BQ$3,$G87,IF(VLOOKUP($D87,'LGE Retirements'!$A$4:$C$49,3,FALSE)='LGE Meters Schedule'!CY$3,'LGE Meters Schedule'!CX87-$F87,SUM(CX87)))</f>
        <v>-172363.58091953138</v>
      </c>
      <c r="CZ87" s="6">
        <f>IF(CZ$3=$BQ$3,$G87,IF(VLOOKUP($D87,'LGE Retirements'!$A$4:$C$49,3,FALSE)='LGE Meters Schedule'!CZ$3,'LGE Meters Schedule'!CY87-$F87,SUM(CY87)))</f>
        <v>-172363.58091953138</v>
      </c>
      <c r="DA87" s="6">
        <f>IF(DA$3=$BQ$3,$G87,IF(VLOOKUP($D87,'LGE Retirements'!$A$4:$C$49,3,FALSE)='LGE Meters Schedule'!DA$3,'LGE Meters Schedule'!CZ87-$F87,SUM(CZ87)))</f>
        <v>-172363.58091953138</v>
      </c>
      <c r="DB87" s="6">
        <f>IF(DB$3=$BQ$3,$G87,IF(VLOOKUP($D87,'LGE Retirements'!$A$4:$C$49,3,FALSE)='LGE Meters Schedule'!DB$3,'LGE Meters Schedule'!DA87-$F87,SUM(DA87)))</f>
        <v>-172363.58091953138</v>
      </c>
      <c r="DC87" s="6">
        <f>IF(DC$3=$BQ$3,$G87,IF(VLOOKUP($D87,'LGE Retirements'!$A$4:$C$49,3,FALSE)='LGE Meters Schedule'!DC$3,'LGE Meters Schedule'!DB87-$F87,SUM(DB87)))</f>
        <v>-172363.58091953138</v>
      </c>
      <c r="DD87" s="6">
        <f>IF(DD$3=$BQ$3,$G87,IF(VLOOKUP($D87,'LGE Retirements'!$A$4:$C$49,3,FALSE)='LGE Meters Schedule'!DD$3,'LGE Meters Schedule'!DC87-$F87,SUM(DC87)))</f>
        <v>-172363.58091953138</v>
      </c>
      <c r="DE87" s="6">
        <f>IF(DE$3=$BQ$3,$G87,IF(VLOOKUP($D87,'LGE Retirements'!$A$4:$C$49,3,FALSE)='LGE Meters Schedule'!DE$3,'LGE Meters Schedule'!DD87-$F87,SUM(DD87)))</f>
        <v>-172363.58091953138</v>
      </c>
      <c r="DG87" s="8">
        <f t="shared" si="71"/>
        <v>184814.84515637852</v>
      </c>
      <c r="DH87" s="8">
        <f t="shared" si="72"/>
        <v>184331.34647071187</v>
      </c>
      <c r="DI87" s="8">
        <f t="shared" si="73"/>
        <v>183847.84778504519</v>
      </c>
      <c r="DJ87" s="8">
        <f t="shared" si="74"/>
        <v>183364.34909937854</v>
      </c>
      <c r="DK87" s="8">
        <f t="shared" si="75"/>
        <v>182880.85041371186</v>
      </c>
      <c r="DL87" s="8">
        <f t="shared" si="76"/>
        <v>182397.35172804521</v>
      </c>
      <c r="DM87" s="8">
        <f t="shared" si="77"/>
        <v>181913.85304237853</v>
      </c>
      <c r="DN87" s="8">
        <f t="shared" si="78"/>
        <v>181430.35435671188</v>
      </c>
      <c r="DO87" s="8">
        <f t="shared" si="79"/>
        <v>180946.8556710452</v>
      </c>
      <c r="DP87" s="8">
        <f t="shared" si="80"/>
        <v>180463.35698537854</v>
      </c>
      <c r="DQ87" s="8">
        <f t="shared" si="81"/>
        <v>179979.85829971186</v>
      </c>
      <c r="DR87" s="8">
        <f t="shared" si="82"/>
        <v>179518.26573121609</v>
      </c>
      <c r="DS87" s="8">
        <f t="shared" si="83"/>
        <v>179056.67316272028</v>
      </c>
      <c r="DT87" s="8">
        <f t="shared" si="84"/>
        <v>178595.08059422451</v>
      </c>
      <c r="DU87" s="8">
        <f t="shared" si="85"/>
        <v>178133.48802572873</v>
      </c>
      <c r="DV87" s="8">
        <f t="shared" si="86"/>
        <v>177671.89545723292</v>
      </c>
      <c r="DW87" s="8">
        <f t="shared" si="87"/>
        <v>177210.30288873715</v>
      </c>
      <c r="DX87" s="8">
        <f t="shared" si="88"/>
        <v>176748.71032024134</v>
      </c>
      <c r="DY87" s="8">
        <f t="shared" si="89"/>
        <v>176287.11775174557</v>
      </c>
      <c r="DZ87" s="8">
        <f t="shared" si="90"/>
        <v>175825.52518324979</v>
      </c>
      <c r="EA87" s="8">
        <f t="shared" si="91"/>
        <v>175363.93261475398</v>
      </c>
      <c r="EB87" s="8">
        <f t="shared" si="92"/>
        <v>174902.34004625821</v>
      </c>
      <c r="EC87" s="8">
        <f t="shared" si="93"/>
        <v>174440.74747776243</v>
      </c>
      <c r="ED87" s="8">
        <f t="shared" si="94"/>
        <v>173979.15490926662</v>
      </c>
      <c r="EE87" s="8">
        <f t="shared" si="95"/>
        <v>173517.56234077085</v>
      </c>
      <c r="EF87" s="8">
        <f t="shared" si="96"/>
        <v>173055.96977227507</v>
      </c>
      <c r="EG87" s="8">
        <f t="shared" si="97"/>
        <v>172594.37720377927</v>
      </c>
      <c r="EH87" s="8">
        <f t="shared" si="98"/>
        <v>172363.58091953138</v>
      </c>
      <c r="EI87" s="8">
        <f t="shared" si="99"/>
        <v>172363.58091953138</v>
      </c>
      <c r="EJ87" s="8">
        <f t="shared" si="100"/>
        <v>172363.58091953138</v>
      </c>
      <c r="EK87" s="8">
        <f t="shared" si="101"/>
        <v>172363.58091953138</v>
      </c>
      <c r="EL87" s="8">
        <f t="shared" si="102"/>
        <v>172363.58091953138</v>
      </c>
      <c r="EM87" s="8">
        <f t="shared" si="103"/>
        <v>172363.58091953138</v>
      </c>
      <c r="EN87" s="8">
        <f t="shared" si="104"/>
        <v>172363.58091953138</v>
      </c>
      <c r="EO87" s="8">
        <f t="shared" si="105"/>
        <v>172363.58091953138</v>
      </c>
      <c r="EP87" s="8">
        <f t="shared" si="106"/>
        <v>172363.58091953138</v>
      </c>
      <c r="EQ87" s="8">
        <f t="shared" si="107"/>
        <v>172363.58091953138</v>
      </c>
      <c r="ER87" s="8">
        <f t="shared" si="108"/>
        <v>172363.58091953138</v>
      </c>
      <c r="ES87" s="8">
        <f t="shared" si="109"/>
        <v>172363.58091953138</v>
      </c>
      <c r="ET87" s="8">
        <f t="shared" si="110"/>
        <v>172363.58091953138</v>
      </c>
      <c r="EU87" s="8">
        <f t="shared" si="111"/>
        <v>172363.58091953138</v>
      </c>
    </row>
    <row r="88" spans="1:151" x14ac:dyDescent="0.25">
      <c r="A88" s="4" t="s">
        <v>33</v>
      </c>
      <c r="B88" s="4" t="s">
        <v>2</v>
      </c>
      <c r="C88" s="4" t="s">
        <v>4</v>
      </c>
      <c r="D88" s="7">
        <v>2014</v>
      </c>
      <c r="E88" s="24">
        <f>IFERROR(VLOOKUP(D88,'LGE Retirements'!$A$4:$C$49,3,FALSE),"N/A")</f>
        <v>43405</v>
      </c>
      <c r="F88" s="5">
        <v>688286.94</v>
      </c>
      <c r="G88" s="5">
        <v>46416.501939376816</v>
      </c>
      <c r="H88" s="5"/>
      <c r="I88" s="6">
        <f>IF(I$3=$I$3,F88,IF(VLOOKUP($D88,'LGE Retirements'!$A$4:$C$49,3,FALSE)='LGE Meters Schedule'!I$3,'LGE Meters Schedule'!G88-'LGE Meters Schedule'!$F88,G88))</f>
        <v>688286.94</v>
      </c>
      <c r="J88" s="6">
        <f>IF(J$3=$I$3,G88,IF(VLOOKUP($D88,'LGE Retirements'!$A$4:$C$49,3,FALSE)='LGE Meters Schedule'!J$3,'LGE Meters Schedule'!I88-'LGE Meters Schedule'!$F88,I88))</f>
        <v>688286.94</v>
      </c>
      <c r="K88" s="6">
        <f>IF(K$3=$I$3,I88,IF(VLOOKUP($D88,'LGE Retirements'!$A$4:$C$49,3,FALSE)='LGE Meters Schedule'!K$3,'LGE Meters Schedule'!J88-'LGE Meters Schedule'!$F88,J88))</f>
        <v>688286.94</v>
      </c>
      <c r="L88" s="6">
        <f>IF(L$3=$I$3,J88,IF(VLOOKUP($D88,'LGE Retirements'!$A$4:$C$49,3,FALSE)='LGE Meters Schedule'!L$3,'LGE Meters Schedule'!K88-'LGE Meters Schedule'!$F88,K88))</f>
        <v>688286.94</v>
      </c>
      <c r="M88" s="6">
        <f>IF(M$3=$I$3,K88,IF(VLOOKUP($D88,'LGE Retirements'!$A$4:$C$49,3,FALSE)='LGE Meters Schedule'!M$3,'LGE Meters Schedule'!L88-'LGE Meters Schedule'!$F88,L88))</f>
        <v>688286.94</v>
      </c>
      <c r="N88" s="6">
        <f>IF(N$3=$I$3,L88,IF(VLOOKUP($D88,'LGE Retirements'!$A$4:$C$49,3,FALSE)='LGE Meters Schedule'!N$3,'LGE Meters Schedule'!M88-'LGE Meters Schedule'!$F88,M88))</f>
        <v>688286.94</v>
      </c>
      <c r="O88" s="6">
        <f>IF(O$3=$I$3,M88,IF(VLOOKUP($D88,'LGE Retirements'!$A$4:$C$49,3,FALSE)='LGE Meters Schedule'!O$3,'LGE Meters Schedule'!N88-'LGE Meters Schedule'!$F88,N88))</f>
        <v>688286.94</v>
      </c>
      <c r="P88" s="6">
        <f>IF(P$3=$I$3,N88,IF(VLOOKUP($D88,'LGE Retirements'!$A$4:$C$49,3,FALSE)='LGE Meters Schedule'!P$3,'LGE Meters Schedule'!O88-'LGE Meters Schedule'!$F88,O88))</f>
        <v>688286.94</v>
      </c>
      <c r="Q88" s="6">
        <f>IF(Q$3=$I$3,O88,IF(VLOOKUP($D88,'LGE Retirements'!$A$4:$C$49,3,FALSE)='LGE Meters Schedule'!Q$3,'LGE Meters Schedule'!P88-'LGE Meters Schedule'!$F88,P88))</f>
        <v>688286.94</v>
      </c>
      <c r="R88" s="6">
        <f>IF(R$3=$I$3,P88,IF(VLOOKUP($D88,'LGE Retirements'!$A$4:$C$49,3,FALSE)='LGE Meters Schedule'!R$3,'LGE Meters Schedule'!Q88-'LGE Meters Schedule'!$F88,Q88))</f>
        <v>688286.94</v>
      </c>
      <c r="S88" s="6">
        <f>IF(S$3=$I$3,Q88,IF(VLOOKUP($D88,'LGE Retirements'!$A$4:$C$49,3,FALSE)='LGE Meters Schedule'!S$3,'LGE Meters Schedule'!R88-'LGE Meters Schedule'!$F88,R88))</f>
        <v>688286.94</v>
      </c>
      <c r="T88" s="6">
        <f>IF(T$3=$I$3,R88,IF(VLOOKUP($D88,'LGE Retirements'!$A$4:$C$49,3,FALSE)='LGE Meters Schedule'!T$3,'LGE Meters Schedule'!S88-'LGE Meters Schedule'!$F88,S88))</f>
        <v>688286.94</v>
      </c>
      <c r="U88" s="6">
        <f>IF(U$3=$I$3,S88,IF(VLOOKUP($D88,'LGE Retirements'!$A$4:$C$49,3,FALSE)='LGE Meters Schedule'!U$3,'LGE Meters Schedule'!T88-'LGE Meters Schedule'!$F88,T88))</f>
        <v>688286.94</v>
      </c>
      <c r="V88" s="6">
        <f>IF(V$3=$I$3,T88,IF(VLOOKUP($D88,'LGE Retirements'!$A$4:$C$49,3,FALSE)='LGE Meters Schedule'!V$3,'LGE Meters Schedule'!U88-'LGE Meters Schedule'!$F88,U88))</f>
        <v>688286.94</v>
      </c>
      <c r="W88" s="6">
        <f>IF(W$3=$I$3,U88,IF(VLOOKUP($D88,'LGE Retirements'!$A$4:$C$49,3,FALSE)='LGE Meters Schedule'!W$3,'LGE Meters Schedule'!V88-'LGE Meters Schedule'!$F88,V88))</f>
        <v>688286.94</v>
      </c>
      <c r="X88" s="6">
        <f>IF(X$3=$I$3,V88,IF(VLOOKUP($D88,'LGE Retirements'!$A$4:$C$49,3,FALSE)='LGE Meters Schedule'!X$3,'LGE Meters Schedule'!W88-'LGE Meters Schedule'!$F88,W88))</f>
        <v>688286.94</v>
      </c>
      <c r="Y88" s="6">
        <f>IF(Y$3=$I$3,W88,IF(VLOOKUP($D88,'LGE Retirements'!$A$4:$C$49,3,FALSE)='LGE Meters Schedule'!Y$3,'LGE Meters Schedule'!X88-'LGE Meters Schedule'!$F88,X88))</f>
        <v>688286.94</v>
      </c>
      <c r="Z88" s="6">
        <f>IF(Z$3=$I$3,X88,IF(VLOOKUP($D88,'LGE Retirements'!$A$4:$C$49,3,FALSE)='LGE Meters Schedule'!Z$3,'LGE Meters Schedule'!Y88-'LGE Meters Schedule'!$F88,Y88))</f>
        <v>688286.94</v>
      </c>
      <c r="AA88" s="6">
        <f>IF(AA$3=$I$3,Y88,IF(VLOOKUP($D88,'LGE Retirements'!$A$4:$C$49,3,FALSE)='LGE Meters Schedule'!AA$3,'LGE Meters Schedule'!Z88-'LGE Meters Schedule'!$F88,Z88))</f>
        <v>688286.94</v>
      </c>
      <c r="AB88" s="6">
        <f>IF(AB$3=$I$3,Z88,IF(VLOOKUP($D88,'LGE Retirements'!$A$4:$C$49,3,FALSE)='LGE Meters Schedule'!AB$3,'LGE Meters Schedule'!AA88-'LGE Meters Schedule'!$F88,AA88))</f>
        <v>688286.94</v>
      </c>
      <c r="AC88" s="6">
        <f>IF(AC$3=$I$3,AA88,IF(VLOOKUP($D88,'LGE Retirements'!$A$4:$C$49,3,FALSE)='LGE Meters Schedule'!AC$3,'LGE Meters Schedule'!AB88-'LGE Meters Schedule'!$F88,AB88))</f>
        <v>688286.94</v>
      </c>
      <c r="AD88" s="6">
        <f>IF(AD$3=$I$3,AB88,IF(VLOOKUP($D88,'LGE Retirements'!$A$4:$C$49,3,FALSE)='LGE Meters Schedule'!AD$3,'LGE Meters Schedule'!AC88-'LGE Meters Schedule'!$F88,AC88))</f>
        <v>688286.94</v>
      </c>
      <c r="AE88" s="6">
        <f>IF(AE$3=$I$3,AC88,IF(VLOOKUP($D88,'LGE Retirements'!$A$4:$C$49,3,FALSE)='LGE Meters Schedule'!AE$3,'LGE Meters Schedule'!AD88-'LGE Meters Schedule'!$F88,AD88))</f>
        <v>688286.94</v>
      </c>
      <c r="AF88" s="6">
        <f>IF(AF$3=$I$3,AD88,IF(VLOOKUP($D88,'LGE Retirements'!$A$4:$C$49,3,FALSE)='LGE Meters Schedule'!AF$3,'LGE Meters Schedule'!AE88-'LGE Meters Schedule'!$F88,AE88))</f>
        <v>688286.94</v>
      </c>
      <c r="AG88" s="6">
        <f>IF(AG$3=$I$3,AE88,IF(VLOOKUP($D88,'LGE Retirements'!$A$4:$C$49,3,FALSE)='LGE Meters Schedule'!AG$3,'LGE Meters Schedule'!AF88-'LGE Meters Schedule'!$F88,AF88))</f>
        <v>688286.94</v>
      </c>
      <c r="AH88" s="6">
        <f>IF(AH$3=$I$3,AF88,IF(VLOOKUP($D88,'LGE Retirements'!$A$4:$C$49,3,FALSE)='LGE Meters Schedule'!AH$3,'LGE Meters Schedule'!AG88-'LGE Meters Schedule'!$F88,AG88))</f>
        <v>688286.94</v>
      </c>
      <c r="AI88" s="6">
        <f>IF(AI$3=$I$3,AG88,IF(VLOOKUP($D88,'LGE Retirements'!$A$4:$C$49,3,FALSE)='LGE Meters Schedule'!AI$3,'LGE Meters Schedule'!AH88-'LGE Meters Schedule'!$F88,AH88))</f>
        <v>688286.94</v>
      </c>
      <c r="AJ88" s="6">
        <f>IF(AJ$3=$I$3,AH88,IF(VLOOKUP($D88,'LGE Retirements'!$A$4:$C$49,3,FALSE)='LGE Meters Schedule'!AJ$3,'LGE Meters Schedule'!AI88-'LGE Meters Schedule'!$F88,AI88))</f>
        <v>0</v>
      </c>
      <c r="AK88" s="6">
        <f>IF(AK$3=$I$3,AI88,IF(VLOOKUP($D88,'LGE Retirements'!$A$4:$C$49,3,FALSE)='LGE Meters Schedule'!AK$3,'LGE Meters Schedule'!AJ88-'LGE Meters Schedule'!$F88,AJ88))</f>
        <v>0</v>
      </c>
      <c r="AL88" s="6"/>
      <c r="AM88" s="21">
        <f>IF(AM$3&lt;'Depr. Rate'!$B$1,('Depr. Rate'!$B$3*'LGE Meters Schedule'!I88)/12,IF(I88=0,H88/2*'Depr. Rate'!$C$3/12,('Depr. Rate'!$C$3*'LGE Meters Schedule'!I88)/12))</f>
        <v>1674.8315540000001</v>
      </c>
      <c r="AN88" s="21">
        <f>IF(AN$3&lt;'Depr. Rate'!$B$1,('Depr. Rate'!$B$3*'LGE Meters Schedule'!J88)/12,IF(J88=0,I88/2*'Depr. Rate'!$C$3/12,('Depr. Rate'!$C$3*'LGE Meters Schedule'!J88)/12))</f>
        <v>1674.8315540000001</v>
      </c>
      <c r="AO88" s="21">
        <f>IF(AO$3&lt;'Depr. Rate'!$B$1,('Depr. Rate'!$B$3*'LGE Meters Schedule'!K88)/12,IF(K88=0,J88/2*'Depr. Rate'!$C$3/12,('Depr. Rate'!$C$3*'LGE Meters Schedule'!K88)/12))</f>
        <v>1674.8315540000001</v>
      </c>
      <c r="AP88" s="21">
        <f>IF(AP$3&lt;'Depr. Rate'!$B$1,('Depr. Rate'!$B$3*'LGE Meters Schedule'!L88)/12,IF(L88=0,K88/2*'Depr. Rate'!$C$3/12,('Depr. Rate'!$C$3*'LGE Meters Schedule'!L88)/12))</f>
        <v>1674.8315540000001</v>
      </c>
      <c r="AQ88" s="21">
        <f>IF(AQ$3&lt;'Depr. Rate'!$B$1,('Depr. Rate'!$B$3*'LGE Meters Schedule'!M88)/12,IF(M88=0,L88/2*'Depr. Rate'!$C$3/12,('Depr. Rate'!$C$3*'LGE Meters Schedule'!M88)/12))</f>
        <v>1674.8315540000001</v>
      </c>
      <c r="AR88" s="21">
        <f>IF(AR$3&lt;'Depr. Rate'!$B$1,('Depr. Rate'!$B$3*'LGE Meters Schedule'!N88)/12,IF(N88=0,M88/2*'Depr. Rate'!$C$3/12,('Depr. Rate'!$C$3*'LGE Meters Schedule'!N88)/12))</f>
        <v>1674.8315540000001</v>
      </c>
      <c r="AS88" s="21">
        <f>IF(AS$3&lt;'Depr. Rate'!$B$1,('Depr. Rate'!$B$3*'LGE Meters Schedule'!O88)/12,IF(O88=0,N88/2*'Depr. Rate'!$C$3/12,('Depr. Rate'!$C$3*'LGE Meters Schedule'!O88)/12))</f>
        <v>1674.8315540000001</v>
      </c>
      <c r="AT88" s="21">
        <f>IF(AT$3&lt;'Depr. Rate'!$B$1,('Depr. Rate'!$B$3*'LGE Meters Schedule'!P88)/12,IF(P88=0,O88/2*'Depr. Rate'!$C$3/12,('Depr. Rate'!$C$3*'LGE Meters Schedule'!P88)/12))</f>
        <v>1674.8315540000001</v>
      </c>
      <c r="AU88" s="21">
        <f>IF(AU$3&lt;'Depr. Rate'!$B$1,('Depr. Rate'!$B$3*'LGE Meters Schedule'!Q88)/12,IF(Q88=0,P88/2*'Depr. Rate'!$C$3/12,('Depr. Rate'!$C$3*'LGE Meters Schedule'!Q88)/12))</f>
        <v>1674.8315540000001</v>
      </c>
      <c r="AV88" s="21">
        <f>IF(AV$3&lt;'Depr. Rate'!$B$1,('Depr. Rate'!$B$3*'LGE Meters Schedule'!R88)/12,IF(R88=0,Q88/2*'Depr. Rate'!$C$3/12,('Depr. Rate'!$C$3*'LGE Meters Schedule'!R88)/12))</f>
        <v>1674.8315540000001</v>
      </c>
      <c r="AW88" s="21">
        <f>IF(AW$3&lt;'Depr. Rate'!$B$1,('Depr. Rate'!$B$3*'LGE Meters Schedule'!S88)/12,IF(S88=0,R88/2*'Depr. Rate'!$C$3/12,('Depr. Rate'!$C$3*'LGE Meters Schedule'!S88)/12))</f>
        <v>1674.8315540000001</v>
      </c>
      <c r="AX88" s="21">
        <f>IF(AX$3&lt;'Depr. Rate'!$B$1,('Depr. Rate'!$B$3*'LGE Meters Schedule'!T88)/12,IF(T88=0,S88/2*'Depr. Rate'!$C$3/12,('Depr. Rate'!$C$3*'LGE Meters Schedule'!T88)/12))</f>
        <v>1598.9491217389502</v>
      </c>
      <c r="AY88" s="21">
        <f>IF(AY$3&lt;'Depr. Rate'!$B$1,('Depr. Rate'!$B$3*'LGE Meters Schedule'!U88)/12,IF(U88=0,T88/2*'Depr. Rate'!$C$3/12,('Depr. Rate'!$C$3*'LGE Meters Schedule'!U88)/12))</f>
        <v>1598.9491217389502</v>
      </c>
      <c r="AZ88" s="21">
        <f>IF(AZ$3&lt;'Depr. Rate'!$B$1,('Depr. Rate'!$B$3*'LGE Meters Schedule'!V88)/12,IF(V88=0,U88/2*'Depr. Rate'!$C$3/12,('Depr. Rate'!$C$3*'LGE Meters Schedule'!V88)/12))</f>
        <v>1598.9491217389502</v>
      </c>
      <c r="BA88" s="21">
        <f>IF(BA$3&lt;'Depr. Rate'!$B$1,('Depr. Rate'!$B$3*'LGE Meters Schedule'!W88)/12,IF(W88=0,V88/2*'Depr. Rate'!$C$3/12,('Depr. Rate'!$C$3*'LGE Meters Schedule'!W88)/12))</f>
        <v>1598.9491217389502</v>
      </c>
      <c r="BB88" s="21">
        <f>IF(BB$3&lt;'Depr. Rate'!$B$1,('Depr. Rate'!$B$3*'LGE Meters Schedule'!X88)/12,IF(X88=0,W88/2*'Depr. Rate'!$C$3/12,('Depr. Rate'!$C$3*'LGE Meters Schedule'!X88)/12))</f>
        <v>1598.9491217389502</v>
      </c>
      <c r="BC88" s="21">
        <f>IF(BC$3&lt;'Depr. Rate'!$B$1,('Depr. Rate'!$B$3*'LGE Meters Schedule'!Y88)/12,IF(Y88=0,X88/2*'Depr. Rate'!$C$3/12,('Depr. Rate'!$C$3*'LGE Meters Schedule'!Y88)/12))</f>
        <v>1598.9491217389502</v>
      </c>
      <c r="BD88" s="21">
        <f>IF(BD$3&lt;'Depr. Rate'!$B$1,('Depr. Rate'!$B$3*'LGE Meters Schedule'!Z88)/12,IF(Z88=0,Y88/2*'Depr. Rate'!$C$3/12,('Depr. Rate'!$C$3*'LGE Meters Schedule'!Z88)/12))</f>
        <v>1598.9491217389502</v>
      </c>
      <c r="BE88" s="21">
        <f>IF(BE$3&lt;'Depr. Rate'!$B$1,('Depr. Rate'!$B$3*'LGE Meters Schedule'!AA88)/12,IF(AA88=0,Z88/2*'Depr. Rate'!$C$3/12,('Depr. Rate'!$C$3*'LGE Meters Schedule'!AA88)/12))</f>
        <v>1598.9491217389502</v>
      </c>
      <c r="BF88" s="21">
        <f>IF(BF$3&lt;'Depr. Rate'!$B$1,('Depr. Rate'!$B$3*'LGE Meters Schedule'!AB88)/12,IF(AB88=0,AA88/2*'Depr. Rate'!$C$3/12,('Depr. Rate'!$C$3*'LGE Meters Schedule'!AB88)/12))</f>
        <v>1598.9491217389502</v>
      </c>
      <c r="BG88" s="21">
        <f>IF(BG$3&lt;'Depr. Rate'!$B$1,('Depr. Rate'!$B$3*'LGE Meters Schedule'!AC88)/12,IF(AC88=0,AB88/2*'Depr. Rate'!$C$3/12,('Depr. Rate'!$C$3*'LGE Meters Schedule'!AC88)/12))</f>
        <v>1598.9491217389502</v>
      </c>
      <c r="BH88" s="21">
        <f>IF(BH$3&lt;'Depr. Rate'!$B$1,('Depr. Rate'!$B$3*'LGE Meters Schedule'!AD88)/12,IF(AD88=0,AC88/2*'Depr. Rate'!$C$3/12,('Depr. Rate'!$C$3*'LGE Meters Schedule'!AD88)/12))</f>
        <v>1598.9491217389502</v>
      </c>
      <c r="BI88" s="21">
        <f>IF(BI$3&lt;'Depr. Rate'!$B$1,('Depr. Rate'!$B$3*'LGE Meters Schedule'!AE88)/12,IF(AE88=0,AD88/2*'Depr. Rate'!$C$3/12,('Depr. Rate'!$C$3*'LGE Meters Schedule'!AE88)/12))</f>
        <v>1598.9491217389502</v>
      </c>
      <c r="BJ88" s="21">
        <f>IF(BJ$3&lt;'Depr. Rate'!$B$1,('Depr. Rate'!$B$3*'LGE Meters Schedule'!AF88)/12,IF(AF88=0,AE88/2*'Depr. Rate'!$C$3/12,('Depr. Rate'!$C$3*'LGE Meters Schedule'!AF88)/12))</f>
        <v>1598.9491217389502</v>
      </c>
      <c r="BK88" s="21">
        <f>IF(BK$3&lt;'Depr. Rate'!$B$1,('Depr. Rate'!$B$3*'LGE Meters Schedule'!AG88)/12,IF(AG88=0,AF88/2*'Depr. Rate'!$C$3/12,('Depr. Rate'!$C$3*'LGE Meters Schedule'!AG88)/12))</f>
        <v>1598.9491217389502</v>
      </c>
      <c r="BL88" s="21">
        <f>IF(BL$3&lt;'Depr. Rate'!$B$1,('Depr. Rate'!$B$3*'LGE Meters Schedule'!AH88)/12,IF(AH88=0,AG88/2*'Depr. Rate'!$C$3/12,('Depr. Rate'!$C$3*'LGE Meters Schedule'!AH88)/12))</f>
        <v>1598.9491217389502</v>
      </c>
      <c r="BM88" s="21">
        <f>IF(BM$3&lt;'Depr. Rate'!$B$1,('Depr. Rate'!$B$3*'LGE Meters Schedule'!AI88)/12,IF(AI88=0,AH88/2*'Depr. Rate'!$C$3/12,('Depr. Rate'!$C$3*'LGE Meters Schedule'!AI88)/12))</f>
        <v>1598.9491217389502</v>
      </c>
      <c r="BN88" s="21">
        <f>IF(BN$3&lt;'Depr. Rate'!$B$1,('Depr. Rate'!$B$3*'LGE Meters Schedule'!AJ88)/12,IF(AJ88=0,AI88/2*'Depr. Rate'!$C$3/12,('Depr. Rate'!$C$3*'LGE Meters Schedule'!AJ88)/12))</f>
        <v>799.47456086947511</v>
      </c>
      <c r="BO88" s="21">
        <f>IF(BO$3&lt;'Depr. Rate'!$B$1,('Depr. Rate'!$B$3*'LGE Meters Schedule'!AK88)/12,IF(AK88=0,AJ88/2*'Depr. Rate'!$C$3/12,('Depr. Rate'!$C$3*'LGE Meters Schedule'!AK88)/12))</f>
        <v>0</v>
      </c>
      <c r="BQ88" s="6">
        <f>IF(BQ$3=$BQ$3,$G88+AM88,IF(VLOOKUP($D88,'LGE Retirements'!$A$4:$C$49,3,FALSE)='LGE Meters Schedule'!BQ$3,'LGE Meters Schedule'!BP88+AM88-$F88,SUM(BP88,AM88)))</f>
        <v>48091.333493376813</v>
      </c>
      <c r="BR88" s="6">
        <f>IF(BR$3=$BQ$3,$G88+AN88,IF(VLOOKUP($D88,'LGE Retirements'!$A$4:$C$49,3,FALSE)='LGE Meters Schedule'!BR$3,'LGE Meters Schedule'!BQ88+AN88-$F88,SUM(BQ88,AN88)))</f>
        <v>49766.16504737681</v>
      </c>
      <c r="BS88" s="6">
        <f>IF(BS$3=$BQ$3,$G88+AO88,IF(VLOOKUP($D88,'LGE Retirements'!$A$4:$C$49,3,FALSE)='LGE Meters Schedule'!BS$3,'LGE Meters Schedule'!BR88+AO88-$F88,SUM(BR88,AO88)))</f>
        <v>51440.996601376806</v>
      </c>
      <c r="BT88" s="6">
        <f>IF(BT$3=$BQ$3,$G88+AP88,IF(VLOOKUP($D88,'LGE Retirements'!$A$4:$C$49,3,FALSE)='LGE Meters Schedule'!BT$3,'LGE Meters Schedule'!BS88+AP88-$F88,SUM(BS88,AP88)))</f>
        <v>53115.828155376803</v>
      </c>
      <c r="BU88" s="6">
        <f>IF(BU$3=$BQ$3,$G88+AQ88,IF(VLOOKUP($D88,'LGE Retirements'!$A$4:$C$49,3,FALSE)='LGE Meters Schedule'!BU$3,'LGE Meters Schedule'!BT88+AQ88-$F88,SUM(BT88,AQ88)))</f>
        <v>54790.6597093768</v>
      </c>
      <c r="BV88" s="6">
        <f>IF(BV$3=$BQ$3,$G88+AR88,IF(VLOOKUP($D88,'LGE Retirements'!$A$4:$C$49,3,FALSE)='LGE Meters Schedule'!BV$3,'LGE Meters Schedule'!BU88+AR88-$F88,SUM(BU88,AR88)))</f>
        <v>56465.491263376796</v>
      </c>
      <c r="BW88" s="6">
        <f>IF(BW$3=$BQ$3,$G88+AS88,IF(VLOOKUP($D88,'LGE Retirements'!$A$4:$C$49,3,FALSE)='LGE Meters Schedule'!BW$3,'LGE Meters Schedule'!BV88+AS88-$F88,SUM(BV88,AS88)))</f>
        <v>58140.322817376793</v>
      </c>
      <c r="BX88" s="6">
        <f>IF(BX$3=$BQ$3,$G88+AT88,IF(VLOOKUP($D88,'LGE Retirements'!$A$4:$C$49,3,FALSE)='LGE Meters Schedule'!BX$3,'LGE Meters Schedule'!BW88+AT88-$F88,SUM(BW88,AT88)))</f>
        <v>59815.15437137679</v>
      </c>
      <c r="BY88" s="6">
        <f>IF(BY$3=$BQ$3,$G88+AU88,IF(VLOOKUP($D88,'LGE Retirements'!$A$4:$C$49,3,FALSE)='LGE Meters Schedule'!BY$3,'LGE Meters Schedule'!BX88+AU88-$F88,SUM(BX88,AU88)))</f>
        <v>61489.985925376786</v>
      </c>
      <c r="BZ88" s="6">
        <f>IF(BZ$3=$BQ$3,$G88+AV88,IF(VLOOKUP($D88,'LGE Retirements'!$A$4:$C$49,3,FALSE)='LGE Meters Schedule'!BZ$3,'LGE Meters Schedule'!BY88+AV88-$F88,SUM(BY88,AV88)))</f>
        <v>63164.817479376783</v>
      </c>
      <c r="CA88" s="6">
        <f>IF(CA$3=$BQ$3,$G88+AW88,IF(VLOOKUP($D88,'LGE Retirements'!$A$4:$C$49,3,FALSE)='LGE Meters Schedule'!CA$3,'LGE Meters Schedule'!BZ88+AW88-$F88,SUM(BZ88,AW88)))</f>
        <v>64839.64903337678</v>
      </c>
      <c r="CB88" s="6">
        <f>IF(CB$3=$BQ$3,$G88+AX88,IF(VLOOKUP($D88,'LGE Retirements'!$A$4:$C$49,3,FALSE)='LGE Meters Schedule'!CB$3,'LGE Meters Schedule'!CA88+AX88-$F88,SUM(CA88,AX88)))</f>
        <v>66438.598155115731</v>
      </c>
      <c r="CC88" s="6">
        <f>IF(CC$3=$BQ$3,$G88+AY88,IF(VLOOKUP($D88,'LGE Retirements'!$A$4:$C$49,3,FALSE)='LGE Meters Schedule'!CC$3,'LGE Meters Schedule'!CB88+AY88-$F88,SUM(CB88,AY88)))</f>
        <v>68037.547276854675</v>
      </c>
      <c r="CD88" s="6">
        <f>IF(CD$3=$BQ$3,$G88+AZ88,IF(VLOOKUP($D88,'LGE Retirements'!$A$4:$C$49,3,FALSE)='LGE Meters Schedule'!CD$3,'LGE Meters Schedule'!CC88+AZ88-$F88,SUM(CC88,AZ88)))</f>
        <v>69636.496398593619</v>
      </c>
      <c r="CE88" s="6">
        <f>IF(CE$3=$BQ$3,$G88+BA88,IF(VLOOKUP($D88,'LGE Retirements'!$A$4:$C$49,3,FALSE)='LGE Meters Schedule'!CE$3,'LGE Meters Schedule'!CD88+BA88-$F88,SUM(CD88,BA88)))</f>
        <v>71235.445520332563</v>
      </c>
      <c r="CF88" s="6">
        <f>IF(CF$3=$BQ$3,$G88+BB88,IF(VLOOKUP($D88,'LGE Retirements'!$A$4:$C$49,3,FALSE)='LGE Meters Schedule'!CF$3,'LGE Meters Schedule'!CE88+BB88-$F88,SUM(CE88,BB88)))</f>
        <v>72834.394642071507</v>
      </c>
      <c r="CG88" s="6">
        <f>IF(CG$3=$BQ$3,$G88+BC88,IF(VLOOKUP($D88,'LGE Retirements'!$A$4:$C$49,3,FALSE)='LGE Meters Schedule'!CG$3,'LGE Meters Schedule'!CF88+BC88-$F88,SUM(CF88,BC88)))</f>
        <v>74433.343763810451</v>
      </c>
      <c r="CH88" s="6">
        <f>IF(CH$3=$BQ$3,$G88+BD88,IF(VLOOKUP($D88,'LGE Retirements'!$A$4:$C$49,3,FALSE)='LGE Meters Schedule'!CH$3,'LGE Meters Schedule'!CG88+BD88-$F88,SUM(CG88,BD88)))</f>
        <v>76032.292885549396</v>
      </c>
      <c r="CI88" s="6">
        <f>IF(CI$3=$BQ$3,$G88+BE88,IF(VLOOKUP($D88,'LGE Retirements'!$A$4:$C$49,3,FALSE)='LGE Meters Schedule'!CI$3,'LGE Meters Schedule'!CH88+BE88-$F88,SUM(CH88,BE88)))</f>
        <v>77631.24200728834</v>
      </c>
      <c r="CJ88" s="6">
        <f>IF(CJ$3=$BQ$3,$G88+BF88,IF(VLOOKUP($D88,'LGE Retirements'!$A$4:$C$49,3,FALSE)='LGE Meters Schedule'!CJ$3,'LGE Meters Schedule'!CI88+BF88-$F88,SUM(CI88,BF88)))</f>
        <v>79230.191129027284</v>
      </c>
      <c r="CK88" s="6">
        <f>IF(CK$3=$BQ$3,$G88+BG88,IF(VLOOKUP($D88,'LGE Retirements'!$A$4:$C$49,3,FALSE)='LGE Meters Schedule'!CK$3,'LGE Meters Schedule'!CJ88+BG88-$F88,SUM(CJ88,BG88)))</f>
        <v>80829.140250766228</v>
      </c>
      <c r="CL88" s="6">
        <f>IF(CL$3=$BQ$3,$G88+BH88,IF(VLOOKUP($D88,'LGE Retirements'!$A$4:$C$49,3,FALSE)='LGE Meters Schedule'!CL$3,'LGE Meters Schedule'!CK88+BH88-$F88,SUM(CK88,BH88)))</f>
        <v>82428.089372505172</v>
      </c>
      <c r="CM88" s="6">
        <f>IF(CM$3=$BQ$3,$G88+BI88,IF(VLOOKUP($D88,'LGE Retirements'!$A$4:$C$49,3,FALSE)='LGE Meters Schedule'!CM$3,'LGE Meters Schedule'!CL88+BI88-$F88,SUM(CL88,BI88)))</f>
        <v>84027.038494244116</v>
      </c>
      <c r="CN88" s="6">
        <f>IF(CN$3=$BQ$3,$G88+BJ88,IF(VLOOKUP($D88,'LGE Retirements'!$A$4:$C$49,3,FALSE)='LGE Meters Schedule'!CN$3,'LGE Meters Schedule'!CM88+BJ88-$F88,SUM(CM88,BJ88)))</f>
        <v>85625.98761598306</v>
      </c>
      <c r="CO88" s="6">
        <f>IF(CO$3=$BQ$3,$G88+BK88,IF(VLOOKUP($D88,'LGE Retirements'!$A$4:$C$49,3,FALSE)='LGE Meters Schedule'!CO$3,'LGE Meters Schedule'!CN88+BK88-$F88,SUM(CN88,BK88)))</f>
        <v>87224.936737722004</v>
      </c>
      <c r="CP88" s="6">
        <f>IF(CP$3=$BQ$3,$G88+BL88,IF(VLOOKUP($D88,'LGE Retirements'!$A$4:$C$49,3,FALSE)='LGE Meters Schedule'!CP$3,'LGE Meters Schedule'!CO88+BL88-$F88,SUM(CO88,BL88)))</f>
        <v>88823.885859460948</v>
      </c>
      <c r="CQ88" s="6">
        <f>IF(CQ$3=$BQ$3,$G88+BM88,IF(VLOOKUP($D88,'LGE Retirements'!$A$4:$C$49,3,FALSE)='LGE Meters Schedule'!CQ$3,'LGE Meters Schedule'!CP88+BM88-$F88,SUM(CP88,BM88)))</f>
        <v>90422.834981199892</v>
      </c>
      <c r="CR88" s="6">
        <f>IF(CR$3=$BQ$3,$G88+BN88,IF(VLOOKUP($D88,'LGE Retirements'!$A$4:$C$49,3,FALSE)='LGE Meters Schedule'!CR$3,'LGE Meters Schedule'!CQ88+BN88-$F88,SUM(CQ88,BN88)))</f>
        <v>-597064.63045793062</v>
      </c>
      <c r="CS88" s="6">
        <f>IF(CS$3=$BQ$3,$G88+BO88,IF(VLOOKUP($D88,'LGE Retirements'!$A$4:$C$49,3,FALSE)='LGE Meters Schedule'!CS$3,'LGE Meters Schedule'!CR88+BO88-$F88,SUM(CR88,BO88)))</f>
        <v>-597064.63045793062</v>
      </c>
      <c r="CT88" s="6">
        <f>IF(CT$3=$BQ$3,$G88,IF(VLOOKUP($D88,'LGE Retirements'!$A$4:$C$49,3,FALSE)='LGE Meters Schedule'!CT$3,'LGE Meters Schedule'!CS88-$F88,SUM(CS88)))</f>
        <v>-597064.63045793062</v>
      </c>
      <c r="CU88" s="6">
        <f>IF(CU$3=$BQ$3,$G88,IF(VLOOKUP($D88,'LGE Retirements'!$A$4:$C$49,3,FALSE)='LGE Meters Schedule'!CU$3,'LGE Meters Schedule'!CT88-$F88,SUM(CT88)))</f>
        <v>-597064.63045793062</v>
      </c>
      <c r="CV88" s="6">
        <f>IF(CV$3=$BQ$3,$G88,IF(VLOOKUP($D88,'LGE Retirements'!$A$4:$C$49,3,FALSE)='LGE Meters Schedule'!CV$3,'LGE Meters Schedule'!CU88-$F88,SUM(CU88)))</f>
        <v>-597064.63045793062</v>
      </c>
      <c r="CW88" s="6">
        <f>IF(CW$3=$BQ$3,$G88,IF(VLOOKUP($D88,'LGE Retirements'!$A$4:$C$49,3,FALSE)='LGE Meters Schedule'!CW$3,'LGE Meters Schedule'!CV88-$F88,SUM(CV88)))</f>
        <v>-597064.63045793062</v>
      </c>
      <c r="CX88" s="6">
        <f>IF(CX$3=$BQ$3,$G88,IF(VLOOKUP($D88,'LGE Retirements'!$A$4:$C$49,3,FALSE)='LGE Meters Schedule'!CX$3,'LGE Meters Schedule'!CW88-$F88,SUM(CW88)))</f>
        <v>-597064.63045793062</v>
      </c>
      <c r="CY88" s="6">
        <f>IF(CY$3=$BQ$3,$G88,IF(VLOOKUP($D88,'LGE Retirements'!$A$4:$C$49,3,FALSE)='LGE Meters Schedule'!CY$3,'LGE Meters Schedule'!CX88-$F88,SUM(CX88)))</f>
        <v>-597064.63045793062</v>
      </c>
      <c r="CZ88" s="6">
        <f>IF(CZ$3=$BQ$3,$G88,IF(VLOOKUP($D88,'LGE Retirements'!$A$4:$C$49,3,FALSE)='LGE Meters Schedule'!CZ$3,'LGE Meters Schedule'!CY88-$F88,SUM(CY88)))</f>
        <v>-597064.63045793062</v>
      </c>
      <c r="DA88" s="6">
        <f>IF(DA$3=$BQ$3,$G88,IF(VLOOKUP($D88,'LGE Retirements'!$A$4:$C$49,3,FALSE)='LGE Meters Schedule'!DA$3,'LGE Meters Schedule'!CZ88-$F88,SUM(CZ88)))</f>
        <v>-597064.63045793062</v>
      </c>
      <c r="DB88" s="6">
        <f>IF(DB$3=$BQ$3,$G88,IF(VLOOKUP($D88,'LGE Retirements'!$A$4:$C$49,3,FALSE)='LGE Meters Schedule'!DB$3,'LGE Meters Schedule'!DA88-$F88,SUM(DA88)))</f>
        <v>-597064.63045793062</v>
      </c>
      <c r="DC88" s="6">
        <f>IF(DC$3=$BQ$3,$G88,IF(VLOOKUP($D88,'LGE Retirements'!$A$4:$C$49,3,FALSE)='LGE Meters Schedule'!DC$3,'LGE Meters Schedule'!DB88-$F88,SUM(DB88)))</f>
        <v>-597064.63045793062</v>
      </c>
      <c r="DD88" s="6">
        <f>IF(DD$3=$BQ$3,$G88,IF(VLOOKUP($D88,'LGE Retirements'!$A$4:$C$49,3,FALSE)='LGE Meters Schedule'!DD$3,'LGE Meters Schedule'!DC88-$F88,SUM(DC88)))</f>
        <v>-597064.63045793062</v>
      </c>
      <c r="DE88" s="6">
        <f>IF(DE$3=$BQ$3,$G88,IF(VLOOKUP($D88,'LGE Retirements'!$A$4:$C$49,3,FALSE)='LGE Meters Schedule'!DE$3,'LGE Meters Schedule'!DD88-$F88,SUM(DD88)))</f>
        <v>-597064.63045793062</v>
      </c>
      <c r="DG88" s="8">
        <f t="shared" si="71"/>
        <v>640195.60650662309</v>
      </c>
      <c r="DH88" s="8">
        <f t="shared" si="72"/>
        <v>638520.77495262318</v>
      </c>
      <c r="DI88" s="8">
        <f t="shared" si="73"/>
        <v>636845.94339862315</v>
      </c>
      <c r="DJ88" s="8">
        <f t="shared" si="74"/>
        <v>635171.11184462311</v>
      </c>
      <c r="DK88" s="8">
        <f t="shared" si="75"/>
        <v>633496.2802906232</v>
      </c>
      <c r="DL88" s="8">
        <f t="shared" si="76"/>
        <v>631821.44873662316</v>
      </c>
      <c r="DM88" s="8">
        <f t="shared" si="77"/>
        <v>630146.61718262313</v>
      </c>
      <c r="DN88" s="8">
        <f t="shared" si="78"/>
        <v>628471.7856286231</v>
      </c>
      <c r="DO88" s="8">
        <f t="shared" si="79"/>
        <v>626796.95407462318</v>
      </c>
      <c r="DP88" s="8">
        <f t="shared" si="80"/>
        <v>625122.12252062315</v>
      </c>
      <c r="DQ88" s="8">
        <f t="shared" si="81"/>
        <v>623447.29096662311</v>
      </c>
      <c r="DR88" s="8">
        <f t="shared" si="82"/>
        <v>621848.34184488421</v>
      </c>
      <c r="DS88" s="8">
        <f t="shared" si="83"/>
        <v>620249.39272314531</v>
      </c>
      <c r="DT88" s="8">
        <f t="shared" si="84"/>
        <v>618650.4436014063</v>
      </c>
      <c r="DU88" s="8">
        <f t="shared" si="85"/>
        <v>617051.4944796674</v>
      </c>
      <c r="DV88" s="8">
        <f t="shared" si="86"/>
        <v>615452.54535792838</v>
      </c>
      <c r="DW88" s="8">
        <f t="shared" si="87"/>
        <v>613853.59623618948</v>
      </c>
      <c r="DX88" s="8">
        <f t="shared" si="88"/>
        <v>612254.64711445058</v>
      </c>
      <c r="DY88" s="8">
        <f t="shared" si="89"/>
        <v>610655.69799271156</v>
      </c>
      <c r="DZ88" s="8">
        <f t="shared" si="90"/>
        <v>609056.74887097266</v>
      </c>
      <c r="EA88" s="8">
        <f t="shared" si="91"/>
        <v>607457.79974923376</v>
      </c>
      <c r="EB88" s="8">
        <f t="shared" si="92"/>
        <v>605858.85062749474</v>
      </c>
      <c r="EC88" s="8">
        <f t="shared" si="93"/>
        <v>604259.90150575584</v>
      </c>
      <c r="ED88" s="8">
        <f t="shared" si="94"/>
        <v>602660.95238401694</v>
      </c>
      <c r="EE88" s="8">
        <f t="shared" si="95"/>
        <v>601062.00326227793</v>
      </c>
      <c r="EF88" s="8">
        <f t="shared" si="96"/>
        <v>599463.05414053902</v>
      </c>
      <c r="EG88" s="8">
        <f t="shared" si="97"/>
        <v>597864.10501880001</v>
      </c>
      <c r="EH88" s="8">
        <f t="shared" si="98"/>
        <v>597064.63045793062</v>
      </c>
      <c r="EI88" s="8">
        <f t="shared" si="99"/>
        <v>597064.63045793062</v>
      </c>
      <c r="EJ88" s="8">
        <f t="shared" si="100"/>
        <v>597064.63045793062</v>
      </c>
      <c r="EK88" s="8">
        <f t="shared" si="101"/>
        <v>597064.63045793062</v>
      </c>
      <c r="EL88" s="8">
        <f t="shared" si="102"/>
        <v>597064.63045793062</v>
      </c>
      <c r="EM88" s="8">
        <f t="shared" si="103"/>
        <v>597064.63045793062</v>
      </c>
      <c r="EN88" s="8">
        <f t="shared" si="104"/>
        <v>597064.63045793062</v>
      </c>
      <c r="EO88" s="8">
        <f t="shared" si="105"/>
        <v>597064.63045793062</v>
      </c>
      <c r="EP88" s="8">
        <f t="shared" si="106"/>
        <v>597064.63045793062</v>
      </c>
      <c r="EQ88" s="8">
        <f t="shared" si="107"/>
        <v>597064.63045793062</v>
      </c>
      <c r="ER88" s="8">
        <f t="shared" si="108"/>
        <v>597064.63045793062</v>
      </c>
      <c r="ES88" s="8">
        <f t="shared" si="109"/>
        <v>597064.63045793062</v>
      </c>
      <c r="ET88" s="8">
        <f t="shared" si="110"/>
        <v>597064.63045793062</v>
      </c>
      <c r="EU88" s="8">
        <f t="shared" si="111"/>
        <v>597064.63045793062</v>
      </c>
    </row>
    <row r="89" spans="1:151" x14ac:dyDescent="0.25">
      <c r="A89" s="4" t="s">
        <v>33</v>
      </c>
      <c r="B89" s="4" t="s">
        <v>2</v>
      </c>
      <c r="C89" s="4" t="s">
        <v>5</v>
      </c>
      <c r="D89" s="7">
        <v>2014</v>
      </c>
      <c r="E89" s="24">
        <f>IFERROR(VLOOKUP(D89,'LGE Retirements'!$A$4:$C$49,3,FALSE),"N/A")</f>
        <v>43405</v>
      </c>
      <c r="F89" s="5">
        <v>717459.95000000007</v>
      </c>
      <c r="G89" s="5">
        <v>48383.863219314022</v>
      </c>
      <c r="H89" s="5"/>
      <c r="I89" s="6">
        <f>IF(I$3=$I$3,F89,IF(VLOOKUP($D89,'LGE Retirements'!$A$4:$C$49,3,FALSE)='LGE Meters Schedule'!I$3,'LGE Meters Schedule'!G89-'LGE Meters Schedule'!$F89,G89))</f>
        <v>717459.95000000007</v>
      </c>
      <c r="J89" s="6">
        <f>IF(J$3=$I$3,G89,IF(VLOOKUP($D89,'LGE Retirements'!$A$4:$C$49,3,FALSE)='LGE Meters Schedule'!J$3,'LGE Meters Schedule'!I89-'LGE Meters Schedule'!$F89,I89))</f>
        <v>717459.95000000007</v>
      </c>
      <c r="K89" s="6">
        <f>IF(K$3=$I$3,I89,IF(VLOOKUP($D89,'LGE Retirements'!$A$4:$C$49,3,FALSE)='LGE Meters Schedule'!K$3,'LGE Meters Schedule'!J89-'LGE Meters Schedule'!$F89,J89))</f>
        <v>717459.95000000007</v>
      </c>
      <c r="L89" s="6">
        <f>IF(L$3=$I$3,J89,IF(VLOOKUP($D89,'LGE Retirements'!$A$4:$C$49,3,FALSE)='LGE Meters Schedule'!L$3,'LGE Meters Schedule'!K89-'LGE Meters Schedule'!$F89,K89))</f>
        <v>717459.95000000007</v>
      </c>
      <c r="M89" s="6">
        <f>IF(M$3=$I$3,K89,IF(VLOOKUP($D89,'LGE Retirements'!$A$4:$C$49,3,FALSE)='LGE Meters Schedule'!M$3,'LGE Meters Schedule'!L89-'LGE Meters Schedule'!$F89,L89))</f>
        <v>717459.95000000007</v>
      </c>
      <c r="N89" s="6">
        <f>IF(N$3=$I$3,L89,IF(VLOOKUP($D89,'LGE Retirements'!$A$4:$C$49,3,FALSE)='LGE Meters Schedule'!N$3,'LGE Meters Schedule'!M89-'LGE Meters Schedule'!$F89,M89))</f>
        <v>717459.95000000007</v>
      </c>
      <c r="O89" s="6">
        <f>IF(O$3=$I$3,M89,IF(VLOOKUP($D89,'LGE Retirements'!$A$4:$C$49,3,FALSE)='LGE Meters Schedule'!O$3,'LGE Meters Schedule'!N89-'LGE Meters Schedule'!$F89,N89))</f>
        <v>717459.95000000007</v>
      </c>
      <c r="P89" s="6">
        <f>IF(P$3=$I$3,N89,IF(VLOOKUP($D89,'LGE Retirements'!$A$4:$C$49,3,FALSE)='LGE Meters Schedule'!P$3,'LGE Meters Schedule'!O89-'LGE Meters Schedule'!$F89,O89))</f>
        <v>717459.95000000007</v>
      </c>
      <c r="Q89" s="6">
        <f>IF(Q$3=$I$3,O89,IF(VLOOKUP($D89,'LGE Retirements'!$A$4:$C$49,3,FALSE)='LGE Meters Schedule'!Q$3,'LGE Meters Schedule'!P89-'LGE Meters Schedule'!$F89,P89))</f>
        <v>717459.95000000007</v>
      </c>
      <c r="R89" s="6">
        <f>IF(R$3=$I$3,P89,IF(VLOOKUP($D89,'LGE Retirements'!$A$4:$C$49,3,FALSE)='LGE Meters Schedule'!R$3,'LGE Meters Schedule'!Q89-'LGE Meters Schedule'!$F89,Q89))</f>
        <v>717459.95000000007</v>
      </c>
      <c r="S89" s="6">
        <f>IF(S$3=$I$3,Q89,IF(VLOOKUP($D89,'LGE Retirements'!$A$4:$C$49,3,FALSE)='LGE Meters Schedule'!S$3,'LGE Meters Schedule'!R89-'LGE Meters Schedule'!$F89,R89))</f>
        <v>717459.95000000007</v>
      </c>
      <c r="T89" s="6">
        <f>IF(T$3=$I$3,R89,IF(VLOOKUP($D89,'LGE Retirements'!$A$4:$C$49,3,FALSE)='LGE Meters Schedule'!T$3,'LGE Meters Schedule'!S89-'LGE Meters Schedule'!$F89,S89))</f>
        <v>717459.95000000007</v>
      </c>
      <c r="U89" s="6">
        <f>IF(U$3=$I$3,S89,IF(VLOOKUP($D89,'LGE Retirements'!$A$4:$C$49,3,FALSE)='LGE Meters Schedule'!U$3,'LGE Meters Schedule'!T89-'LGE Meters Schedule'!$F89,T89))</f>
        <v>717459.95000000007</v>
      </c>
      <c r="V89" s="6">
        <f>IF(V$3=$I$3,T89,IF(VLOOKUP($D89,'LGE Retirements'!$A$4:$C$49,3,FALSE)='LGE Meters Schedule'!V$3,'LGE Meters Schedule'!U89-'LGE Meters Schedule'!$F89,U89))</f>
        <v>717459.95000000007</v>
      </c>
      <c r="W89" s="6">
        <f>IF(W$3=$I$3,U89,IF(VLOOKUP($D89,'LGE Retirements'!$A$4:$C$49,3,FALSE)='LGE Meters Schedule'!W$3,'LGE Meters Schedule'!V89-'LGE Meters Schedule'!$F89,V89))</f>
        <v>717459.95000000007</v>
      </c>
      <c r="X89" s="6">
        <f>IF(X$3=$I$3,V89,IF(VLOOKUP($D89,'LGE Retirements'!$A$4:$C$49,3,FALSE)='LGE Meters Schedule'!X$3,'LGE Meters Schedule'!W89-'LGE Meters Schedule'!$F89,W89))</f>
        <v>717459.95000000007</v>
      </c>
      <c r="Y89" s="6">
        <f>IF(Y$3=$I$3,W89,IF(VLOOKUP($D89,'LGE Retirements'!$A$4:$C$49,3,FALSE)='LGE Meters Schedule'!Y$3,'LGE Meters Schedule'!X89-'LGE Meters Schedule'!$F89,X89))</f>
        <v>717459.95000000007</v>
      </c>
      <c r="Z89" s="6">
        <f>IF(Z$3=$I$3,X89,IF(VLOOKUP($D89,'LGE Retirements'!$A$4:$C$49,3,FALSE)='LGE Meters Schedule'!Z$3,'LGE Meters Schedule'!Y89-'LGE Meters Schedule'!$F89,Y89))</f>
        <v>717459.95000000007</v>
      </c>
      <c r="AA89" s="6">
        <f>IF(AA$3=$I$3,Y89,IF(VLOOKUP($D89,'LGE Retirements'!$A$4:$C$49,3,FALSE)='LGE Meters Schedule'!AA$3,'LGE Meters Schedule'!Z89-'LGE Meters Schedule'!$F89,Z89))</f>
        <v>717459.95000000007</v>
      </c>
      <c r="AB89" s="6">
        <f>IF(AB$3=$I$3,Z89,IF(VLOOKUP($D89,'LGE Retirements'!$A$4:$C$49,3,FALSE)='LGE Meters Schedule'!AB$3,'LGE Meters Schedule'!AA89-'LGE Meters Schedule'!$F89,AA89))</f>
        <v>717459.95000000007</v>
      </c>
      <c r="AC89" s="6">
        <f>IF(AC$3=$I$3,AA89,IF(VLOOKUP($D89,'LGE Retirements'!$A$4:$C$49,3,FALSE)='LGE Meters Schedule'!AC$3,'LGE Meters Schedule'!AB89-'LGE Meters Schedule'!$F89,AB89))</f>
        <v>717459.95000000007</v>
      </c>
      <c r="AD89" s="6">
        <f>IF(AD$3=$I$3,AB89,IF(VLOOKUP($D89,'LGE Retirements'!$A$4:$C$49,3,FALSE)='LGE Meters Schedule'!AD$3,'LGE Meters Schedule'!AC89-'LGE Meters Schedule'!$F89,AC89))</f>
        <v>717459.95000000007</v>
      </c>
      <c r="AE89" s="6">
        <f>IF(AE$3=$I$3,AC89,IF(VLOOKUP($D89,'LGE Retirements'!$A$4:$C$49,3,FALSE)='LGE Meters Schedule'!AE$3,'LGE Meters Schedule'!AD89-'LGE Meters Schedule'!$F89,AD89))</f>
        <v>717459.95000000007</v>
      </c>
      <c r="AF89" s="6">
        <f>IF(AF$3=$I$3,AD89,IF(VLOOKUP($D89,'LGE Retirements'!$A$4:$C$49,3,FALSE)='LGE Meters Schedule'!AF$3,'LGE Meters Schedule'!AE89-'LGE Meters Schedule'!$F89,AE89))</f>
        <v>717459.95000000007</v>
      </c>
      <c r="AG89" s="6">
        <f>IF(AG$3=$I$3,AE89,IF(VLOOKUP($D89,'LGE Retirements'!$A$4:$C$49,3,FALSE)='LGE Meters Schedule'!AG$3,'LGE Meters Schedule'!AF89-'LGE Meters Schedule'!$F89,AF89))</f>
        <v>717459.95000000007</v>
      </c>
      <c r="AH89" s="6">
        <f>IF(AH$3=$I$3,AF89,IF(VLOOKUP($D89,'LGE Retirements'!$A$4:$C$49,3,FALSE)='LGE Meters Schedule'!AH$3,'LGE Meters Schedule'!AG89-'LGE Meters Schedule'!$F89,AG89))</f>
        <v>717459.95000000007</v>
      </c>
      <c r="AI89" s="6">
        <f>IF(AI$3=$I$3,AG89,IF(VLOOKUP($D89,'LGE Retirements'!$A$4:$C$49,3,FALSE)='LGE Meters Schedule'!AI$3,'LGE Meters Schedule'!AH89-'LGE Meters Schedule'!$F89,AH89))</f>
        <v>717459.95000000007</v>
      </c>
      <c r="AJ89" s="6">
        <f>IF(AJ$3=$I$3,AH89,IF(VLOOKUP($D89,'LGE Retirements'!$A$4:$C$49,3,FALSE)='LGE Meters Schedule'!AJ$3,'LGE Meters Schedule'!AI89-'LGE Meters Schedule'!$F89,AI89))</f>
        <v>0</v>
      </c>
      <c r="AK89" s="6">
        <f>IF(AK$3=$I$3,AI89,IF(VLOOKUP($D89,'LGE Retirements'!$A$4:$C$49,3,FALSE)='LGE Meters Schedule'!AK$3,'LGE Meters Schedule'!AJ89-'LGE Meters Schedule'!$F89,AJ89))</f>
        <v>0</v>
      </c>
      <c r="AL89" s="6"/>
      <c r="AM89" s="21">
        <f>IF(AM$3&lt;'Depr. Rate'!$B$1,('Depr. Rate'!$B$3*'LGE Meters Schedule'!I89)/12,IF(I89=0,H89/2*'Depr. Rate'!$C$3/12,('Depr. Rate'!$C$3*'LGE Meters Schedule'!I89)/12))</f>
        <v>1745.8192116666669</v>
      </c>
      <c r="AN89" s="21">
        <f>IF(AN$3&lt;'Depr. Rate'!$B$1,('Depr. Rate'!$B$3*'LGE Meters Schedule'!J89)/12,IF(J89=0,I89/2*'Depr. Rate'!$C$3/12,('Depr. Rate'!$C$3*'LGE Meters Schedule'!J89)/12))</f>
        <v>1745.8192116666669</v>
      </c>
      <c r="AO89" s="21">
        <f>IF(AO$3&lt;'Depr. Rate'!$B$1,('Depr. Rate'!$B$3*'LGE Meters Schedule'!K89)/12,IF(K89=0,J89/2*'Depr. Rate'!$C$3/12,('Depr. Rate'!$C$3*'LGE Meters Schedule'!K89)/12))</f>
        <v>1745.8192116666669</v>
      </c>
      <c r="AP89" s="21">
        <f>IF(AP$3&lt;'Depr. Rate'!$B$1,('Depr. Rate'!$B$3*'LGE Meters Schedule'!L89)/12,IF(L89=0,K89/2*'Depr. Rate'!$C$3/12,('Depr. Rate'!$C$3*'LGE Meters Schedule'!L89)/12))</f>
        <v>1745.8192116666669</v>
      </c>
      <c r="AQ89" s="21">
        <f>IF(AQ$3&lt;'Depr. Rate'!$B$1,('Depr. Rate'!$B$3*'LGE Meters Schedule'!M89)/12,IF(M89=0,L89/2*'Depr. Rate'!$C$3/12,('Depr. Rate'!$C$3*'LGE Meters Schedule'!M89)/12))</f>
        <v>1745.8192116666669</v>
      </c>
      <c r="AR89" s="21">
        <f>IF(AR$3&lt;'Depr. Rate'!$B$1,('Depr. Rate'!$B$3*'LGE Meters Schedule'!N89)/12,IF(N89=0,M89/2*'Depr. Rate'!$C$3/12,('Depr. Rate'!$C$3*'LGE Meters Schedule'!N89)/12))</f>
        <v>1745.8192116666669</v>
      </c>
      <c r="AS89" s="21">
        <f>IF(AS$3&lt;'Depr. Rate'!$B$1,('Depr. Rate'!$B$3*'LGE Meters Schedule'!O89)/12,IF(O89=0,N89/2*'Depr. Rate'!$C$3/12,('Depr. Rate'!$C$3*'LGE Meters Schedule'!O89)/12))</f>
        <v>1745.8192116666669</v>
      </c>
      <c r="AT89" s="21">
        <f>IF(AT$3&lt;'Depr. Rate'!$B$1,('Depr. Rate'!$B$3*'LGE Meters Schedule'!P89)/12,IF(P89=0,O89/2*'Depr. Rate'!$C$3/12,('Depr. Rate'!$C$3*'LGE Meters Schedule'!P89)/12))</f>
        <v>1745.8192116666669</v>
      </c>
      <c r="AU89" s="21">
        <f>IF(AU$3&lt;'Depr. Rate'!$B$1,('Depr. Rate'!$B$3*'LGE Meters Schedule'!Q89)/12,IF(Q89=0,P89/2*'Depr. Rate'!$C$3/12,('Depr. Rate'!$C$3*'LGE Meters Schedule'!Q89)/12))</f>
        <v>1745.8192116666669</v>
      </c>
      <c r="AV89" s="21">
        <f>IF(AV$3&lt;'Depr. Rate'!$B$1,('Depr. Rate'!$B$3*'LGE Meters Schedule'!R89)/12,IF(R89=0,Q89/2*'Depr. Rate'!$C$3/12,('Depr. Rate'!$C$3*'LGE Meters Schedule'!R89)/12))</f>
        <v>1745.8192116666669</v>
      </c>
      <c r="AW89" s="21">
        <f>IF(AW$3&lt;'Depr. Rate'!$B$1,('Depr. Rate'!$B$3*'LGE Meters Schedule'!S89)/12,IF(S89=0,R89/2*'Depr. Rate'!$C$3/12,('Depr. Rate'!$C$3*'LGE Meters Schedule'!S89)/12))</f>
        <v>1745.8192116666669</v>
      </c>
      <c r="AX89" s="21">
        <f>IF(AX$3&lt;'Depr. Rate'!$B$1,('Depr. Rate'!$B$3*'LGE Meters Schedule'!T89)/12,IF(T89=0,S89/2*'Depr. Rate'!$C$3/12,('Depr. Rate'!$C$3*'LGE Meters Schedule'!T89)/12))</f>
        <v>1666.7205060368735</v>
      </c>
      <c r="AY89" s="21">
        <f>IF(AY$3&lt;'Depr. Rate'!$B$1,('Depr. Rate'!$B$3*'LGE Meters Schedule'!U89)/12,IF(U89=0,T89/2*'Depr. Rate'!$C$3/12,('Depr. Rate'!$C$3*'LGE Meters Schedule'!U89)/12))</f>
        <v>1666.7205060368735</v>
      </c>
      <c r="AZ89" s="21">
        <f>IF(AZ$3&lt;'Depr. Rate'!$B$1,('Depr. Rate'!$B$3*'LGE Meters Schedule'!V89)/12,IF(V89=0,U89/2*'Depr. Rate'!$C$3/12,('Depr. Rate'!$C$3*'LGE Meters Schedule'!V89)/12))</f>
        <v>1666.7205060368735</v>
      </c>
      <c r="BA89" s="21">
        <f>IF(BA$3&lt;'Depr. Rate'!$B$1,('Depr. Rate'!$B$3*'LGE Meters Schedule'!W89)/12,IF(W89=0,V89/2*'Depr. Rate'!$C$3/12,('Depr. Rate'!$C$3*'LGE Meters Schedule'!W89)/12))</f>
        <v>1666.7205060368735</v>
      </c>
      <c r="BB89" s="21">
        <f>IF(BB$3&lt;'Depr. Rate'!$B$1,('Depr. Rate'!$B$3*'LGE Meters Schedule'!X89)/12,IF(X89=0,W89/2*'Depr. Rate'!$C$3/12,('Depr. Rate'!$C$3*'LGE Meters Schedule'!X89)/12))</f>
        <v>1666.7205060368735</v>
      </c>
      <c r="BC89" s="21">
        <f>IF(BC$3&lt;'Depr. Rate'!$B$1,('Depr. Rate'!$B$3*'LGE Meters Schedule'!Y89)/12,IF(Y89=0,X89/2*'Depr. Rate'!$C$3/12,('Depr. Rate'!$C$3*'LGE Meters Schedule'!Y89)/12))</f>
        <v>1666.7205060368735</v>
      </c>
      <c r="BD89" s="21">
        <f>IF(BD$3&lt;'Depr. Rate'!$B$1,('Depr. Rate'!$B$3*'LGE Meters Schedule'!Z89)/12,IF(Z89=0,Y89/2*'Depr. Rate'!$C$3/12,('Depr. Rate'!$C$3*'LGE Meters Schedule'!Z89)/12))</f>
        <v>1666.7205060368735</v>
      </c>
      <c r="BE89" s="21">
        <f>IF(BE$3&lt;'Depr. Rate'!$B$1,('Depr. Rate'!$B$3*'LGE Meters Schedule'!AA89)/12,IF(AA89=0,Z89/2*'Depr. Rate'!$C$3/12,('Depr. Rate'!$C$3*'LGE Meters Schedule'!AA89)/12))</f>
        <v>1666.7205060368735</v>
      </c>
      <c r="BF89" s="21">
        <f>IF(BF$3&lt;'Depr. Rate'!$B$1,('Depr. Rate'!$B$3*'LGE Meters Schedule'!AB89)/12,IF(AB89=0,AA89/2*'Depr. Rate'!$C$3/12,('Depr. Rate'!$C$3*'LGE Meters Schedule'!AB89)/12))</f>
        <v>1666.7205060368735</v>
      </c>
      <c r="BG89" s="21">
        <f>IF(BG$3&lt;'Depr. Rate'!$B$1,('Depr. Rate'!$B$3*'LGE Meters Schedule'!AC89)/12,IF(AC89=0,AB89/2*'Depr. Rate'!$C$3/12,('Depr. Rate'!$C$3*'LGE Meters Schedule'!AC89)/12))</f>
        <v>1666.7205060368735</v>
      </c>
      <c r="BH89" s="21">
        <f>IF(BH$3&lt;'Depr. Rate'!$B$1,('Depr. Rate'!$B$3*'LGE Meters Schedule'!AD89)/12,IF(AD89=0,AC89/2*'Depr. Rate'!$C$3/12,('Depr. Rate'!$C$3*'LGE Meters Schedule'!AD89)/12))</f>
        <v>1666.7205060368735</v>
      </c>
      <c r="BI89" s="21">
        <f>IF(BI$3&lt;'Depr. Rate'!$B$1,('Depr. Rate'!$B$3*'LGE Meters Schedule'!AE89)/12,IF(AE89=0,AD89/2*'Depr. Rate'!$C$3/12,('Depr. Rate'!$C$3*'LGE Meters Schedule'!AE89)/12))</f>
        <v>1666.7205060368735</v>
      </c>
      <c r="BJ89" s="21">
        <f>IF(BJ$3&lt;'Depr. Rate'!$B$1,('Depr. Rate'!$B$3*'LGE Meters Schedule'!AF89)/12,IF(AF89=0,AE89/2*'Depr. Rate'!$C$3/12,('Depr. Rate'!$C$3*'LGE Meters Schedule'!AF89)/12))</f>
        <v>1666.7205060368735</v>
      </c>
      <c r="BK89" s="21">
        <f>IF(BK$3&lt;'Depr. Rate'!$B$1,('Depr. Rate'!$B$3*'LGE Meters Schedule'!AG89)/12,IF(AG89=0,AF89/2*'Depr. Rate'!$C$3/12,('Depr. Rate'!$C$3*'LGE Meters Schedule'!AG89)/12))</f>
        <v>1666.7205060368735</v>
      </c>
      <c r="BL89" s="21">
        <f>IF(BL$3&lt;'Depr. Rate'!$B$1,('Depr. Rate'!$B$3*'LGE Meters Schedule'!AH89)/12,IF(AH89=0,AG89/2*'Depr. Rate'!$C$3/12,('Depr. Rate'!$C$3*'LGE Meters Schedule'!AH89)/12))</f>
        <v>1666.7205060368735</v>
      </c>
      <c r="BM89" s="21">
        <f>IF(BM$3&lt;'Depr. Rate'!$B$1,('Depr. Rate'!$B$3*'LGE Meters Schedule'!AI89)/12,IF(AI89=0,AH89/2*'Depr. Rate'!$C$3/12,('Depr. Rate'!$C$3*'LGE Meters Schedule'!AI89)/12))</f>
        <v>1666.7205060368735</v>
      </c>
      <c r="BN89" s="21">
        <f>IF(BN$3&lt;'Depr. Rate'!$B$1,('Depr. Rate'!$B$3*'LGE Meters Schedule'!AJ89)/12,IF(AJ89=0,AI89/2*'Depr. Rate'!$C$3/12,('Depr. Rate'!$C$3*'LGE Meters Schedule'!AJ89)/12))</f>
        <v>833.36025301843677</v>
      </c>
      <c r="BO89" s="21">
        <f>IF(BO$3&lt;'Depr. Rate'!$B$1,('Depr. Rate'!$B$3*'LGE Meters Schedule'!AK89)/12,IF(AK89=0,AJ89/2*'Depr. Rate'!$C$3/12,('Depr. Rate'!$C$3*'LGE Meters Schedule'!AK89)/12))</f>
        <v>0</v>
      </c>
      <c r="BQ89" s="6">
        <f>IF(BQ$3=$BQ$3,$G89+AM89,IF(VLOOKUP($D89,'LGE Retirements'!$A$4:$C$49,3,FALSE)='LGE Meters Schedule'!BQ$3,'LGE Meters Schedule'!BP89+AM89-$F89,SUM(BP89,AM89)))</f>
        <v>50129.682430980691</v>
      </c>
      <c r="BR89" s="6">
        <f>IF(BR$3=$BQ$3,$G89+AN89,IF(VLOOKUP($D89,'LGE Retirements'!$A$4:$C$49,3,FALSE)='LGE Meters Schedule'!BR$3,'LGE Meters Schedule'!BQ89+AN89-$F89,SUM(BQ89,AN89)))</f>
        <v>51875.501642647359</v>
      </c>
      <c r="BS89" s="6">
        <f>IF(BS$3=$BQ$3,$G89+AO89,IF(VLOOKUP($D89,'LGE Retirements'!$A$4:$C$49,3,FALSE)='LGE Meters Schedule'!BS$3,'LGE Meters Schedule'!BR89+AO89-$F89,SUM(BR89,AO89)))</f>
        <v>53621.320854314028</v>
      </c>
      <c r="BT89" s="6">
        <f>IF(BT$3=$BQ$3,$G89+AP89,IF(VLOOKUP($D89,'LGE Retirements'!$A$4:$C$49,3,FALSE)='LGE Meters Schedule'!BT$3,'LGE Meters Schedule'!BS89+AP89-$F89,SUM(BS89,AP89)))</f>
        <v>55367.140065980697</v>
      </c>
      <c r="BU89" s="6">
        <f>IF(BU$3=$BQ$3,$G89+AQ89,IF(VLOOKUP($D89,'LGE Retirements'!$A$4:$C$49,3,FALSE)='LGE Meters Schedule'!BU$3,'LGE Meters Schedule'!BT89+AQ89-$F89,SUM(BT89,AQ89)))</f>
        <v>57112.959277647366</v>
      </c>
      <c r="BV89" s="6">
        <f>IF(BV$3=$BQ$3,$G89+AR89,IF(VLOOKUP($D89,'LGE Retirements'!$A$4:$C$49,3,FALSE)='LGE Meters Schedule'!BV$3,'LGE Meters Schedule'!BU89+AR89-$F89,SUM(BU89,AR89)))</f>
        <v>58858.778489314034</v>
      </c>
      <c r="BW89" s="6">
        <f>IF(BW$3=$BQ$3,$G89+AS89,IF(VLOOKUP($D89,'LGE Retirements'!$A$4:$C$49,3,FALSE)='LGE Meters Schedule'!BW$3,'LGE Meters Schedule'!BV89+AS89-$F89,SUM(BV89,AS89)))</f>
        <v>60604.597700980703</v>
      </c>
      <c r="BX89" s="6">
        <f>IF(BX$3=$BQ$3,$G89+AT89,IF(VLOOKUP($D89,'LGE Retirements'!$A$4:$C$49,3,FALSE)='LGE Meters Schedule'!BX$3,'LGE Meters Schedule'!BW89+AT89-$F89,SUM(BW89,AT89)))</f>
        <v>62350.416912647372</v>
      </c>
      <c r="BY89" s="6">
        <f>IF(BY$3=$BQ$3,$G89+AU89,IF(VLOOKUP($D89,'LGE Retirements'!$A$4:$C$49,3,FALSE)='LGE Meters Schedule'!BY$3,'LGE Meters Schedule'!BX89+AU89-$F89,SUM(BX89,AU89)))</f>
        <v>64096.23612431404</v>
      </c>
      <c r="BZ89" s="6">
        <f>IF(BZ$3=$BQ$3,$G89+AV89,IF(VLOOKUP($D89,'LGE Retirements'!$A$4:$C$49,3,FALSE)='LGE Meters Schedule'!BZ$3,'LGE Meters Schedule'!BY89+AV89-$F89,SUM(BY89,AV89)))</f>
        <v>65842.055335980709</v>
      </c>
      <c r="CA89" s="6">
        <f>IF(CA$3=$BQ$3,$G89+AW89,IF(VLOOKUP($D89,'LGE Retirements'!$A$4:$C$49,3,FALSE)='LGE Meters Schedule'!CA$3,'LGE Meters Schedule'!BZ89+AW89-$F89,SUM(BZ89,AW89)))</f>
        <v>67587.87454764737</v>
      </c>
      <c r="CB89" s="6">
        <f>IF(CB$3=$BQ$3,$G89+AX89,IF(VLOOKUP($D89,'LGE Retirements'!$A$4:$C$49,3,FALSE)='LGE Meters Schedule'!CB$3,'LGE Meters Schedule'!CA89+AX89-$F89,SUM(CA89,AX89)))</f>
        <v>69254.595053684243</v>
      </c>
      <c r="CC89" s="6">
        <f>IF(CC$3=$BQ$3,$G89+AY89,IF(VLOOKUP($D89,'LGE Retirements'!$A$4:$C$49,3,FALSE)='LGE Meters Schedule'!CC$3,'LGE Meters Schedule'!CB89+AY89-$F89,SUM(CB89,AY89)))</f>
        <v>70921.315559721115</v>
      </c>
      <c r="CD89" s="6">
        <f>IF(CD$3=$BQ$3,$G89+AZ89,IF(VLOOKUP($D89,'LGE Retirements'!$A$4:$C$49,3,FALSE)='LGE Meters Schedule'!CD$3,'LGE Meters Schedule'!CC89+AZ89-$F89,SUM(CC89,AZ89)))</f>
        <v>72588.036065757988</v>
      </c>
      <c r="CE89" s="6">
        <f>IF(CE$3=$BQ$3,$G89+BA89,IF(VLOOKUP($D89,'LGE Retirements'!$A$4:$C$49,3,FALSE)='LGE Meters Schedule'!CE$3,'LGE Meters Schedule'!CD89+BA89-$F89,SUM(CD89,BA89)))</f>
        <v>74254.75657179486</v>
      </c>
      <c r="CF89" s="6">
        <f>IF(CF$3=$BQ$3,$G89+BB89,IF(VLOOKUP($D89,'LGE Retirements'!$A$4:$C$49,3,FALSE)='LGE Meters Schedule'!CF$3,'LGE Meters Schedule'!CE89+BB89-$F89,SUM(CE89,BB89)))</f>
        <v>75921.477077831732</v>
      </c>
      <c r="CG89" s="6">
        <f>IF(CG$3=$BQ$3,$G89+BC89,IF(VLOOKUP($D89,'LGE Retirements'!$A$4:$C$49,3,FALSE)='LGE Meters Schedule'!CG$3,'LGE Meters Schedule'!CF89+BC89-$F89,SUM(CF89,BC89)))</f>
        <v>77588.197583868605</v>
      </c>
      <c r="CH89" s="6">
        <f>IF(CH$3=$BQ$3,$G89+BD89,IF(VLOOKUP($D89,'LGE Retirements'!$A$4:$C$49,3,FALSE)='LGE Meters Schedule'!CH$3,'LGE Meters Schedule'!CG89+BD89-$F89,SUM(CG89,BD89)))</f>
        <v>79254.918089905477</v>
      </c>
      <c r="CI89" s="6">
        <f>IF(CI$3=$BQ$3,$G89+BE89,IF(VLOOKUP($D89,'LGE Retirements'!$A$4:$C$49,3,FALSE)='LGE Meters Schedule'!CI$3,'LGE Meters Schedule'!CH89+BE89-$F89,SUM(CH89,BE89)))</f>
        <v>80921.63859594235</v>
      </c>
      <c r="CJ89" s="6">
        <f>IF(CJ$3=$BQ$3,$G89+BF89,IF(VLOOKUP($D89,'LGE Retirements'!$A$4:$C$49,3,FALSE)='LGE Meters Schedule'!CJ$3,'LGE Meters Schedule'!CI89+BF89-$F89,SUM(CI89,BF89)))</f>
        <v>82588.359101979222</v>
      </c>
      <c r="CK89" s="6">
        <f>IF(CK$3=$BQ$3,$G89+BG89,IF(VLOOKUP($D89,'LGE Retirements'!$A$4:$C$49,3,FALSE)='LGE Meters Schedule'!CK$3,'LGE Meters Schedule'!CJ89+BG89-$F89,SUM(CJ89,BG89)))</f>
        <v>84255.079608016094</v>
      </c>
      <c r="CL89" s="6">
        <f>IF(CL$3=$BQ$3,$G89+BH89,IF(VLOOKUP($D89,'LGE Retirements'!$A$4:$C$49,3,FALSE)='LGE Meters Schedule'!CL$3,'LGE Meters Schedule'!CK89+BH89-$F89,SUM(CK89,BH89)))</f>
        <v>85921.800114052967</v>
      </c>
      <c r="CM89" s="6">
        <f>IF(CM$3=$BQ$3,$G89+BI89,IF(VLOOKUP($D89,'LGE Retirements'!$A$4:$C$49,3,FALSE)='LGE Meters Schedule'!CM$3,'LGE Meters Schedule'!CL89+BI89-$F89,SUM(CL89,BI89)))</f>
        <v>87588.520620089839</v>
      </c>
      <c r="CN89" s="6">
        <f>IF(CN$3=$BQ$3,$G89+BJ89,IF(VLOOKUP($D89,'LGE Retirements'!$A$4:$C$49,3,FALSE)='LGE Meters Schedule'!CN$3,'LGE Meters Schedule'!CM89+BJ89-$F89,SUM(CM89,BJ89)))</f>
        <v>89255.241126126712</v>
      </c>
      <c r="CO89" s="6">
        <f>IF(CO$3=$BQ$3,$G89+BK89,IF(VLOOKUP($D89,'LGE Retirements'!$A$4:$C$49,3,FALSE)='LGE Meters Schedule'!CO$3,'LGE Meters Schedule'!CN89+BK89-$F89,SUM(CN89,BK89)))</f>
        <v>90921.961632163584</v>
      </c>
      <c r="CP89" s="6">
        <f>IF(CP$3=$BQ$3,$G89+BL89,IF(VLOOKUP($D89,'LGE Retirements'!$A$4:$C$49,3,FALSE)='LGE Meters Schedule'!CP$3,'LGE Meters Schedule'!CO89+BL89-$F89,SUM(CO89,BL89)))</f>
        <v>92588.682138200456</v>
      </c>
      <c r="CQ89" s="6">
        <f>IF(CQ$3=$BQ$3,$G89+BM89,IF(VLOOKUP($D89,'LGE Retirements'!$A$4:$C$49,3,FALSE)='LGE Meters Schedule'!CQ$3,'LGE Meters Schedule'!CP89+BM89-$F89,SUM(CP89,BM89)))</f>
        <v>94255.402644237329</v>
      </c>
      <c r="CR89" s="6">
        <f>IF(CR$3=$BQ$3,$G89+BN89,IF(VLOOKUP($D89,'LGE Retirements'!$A$4:$C$49,3,FALSE)='LGE Meters Schedule'!CR$3,'LGE Meters Schedule'!CQ89+BN89-$F89,SUM(CQ89,BN89)))</f>
        <v>-622371.18710274436</v>
      </c>
      <c r="CS89" s="6">
        <f>IF(CS$3=$BQ$3,$G89+BO89,IF(VLOOKUP($D89,'LGE Retirements'!$A$4:$C$49,3,FALSE)='LGE Meters Schedule'!CS$3,'LGE Meters Schedule'!CR89+BO89-$F89,SUM(CR89,BO89)))</f>
        <v>-622371.18710274436</v>
      </c>
      <c r="CT89" s="6">
        <f>IF(CT$3=$BQ$3,$G89,IF(VLOOKUP($D89,'LGE Retirements'!$A$4:$C$49,3,FALSE)='LGE Meters Schedule'!CT$3,'LGE Meters Schedule'!CS89-$F89,SUM(CS89)))</f>
        <v>-622371.18710274436</v>
      </c>
      <c r="CU89" s="6">
        <f>IF(CU$3=$BQ$3,$G89,IF(VLOOKUP($D89,'LGE Retirements'!$A$4:$C$49,3,FALSE)='LGE Meters Schedule'!CU$3,'LGE Meters Schedule'!CT89-$F89,SUM(CT89)))</f>
        <v>-622371.18710274436</v>
      </c>
      <c r="CV89" s="6">
        <f>IF(CV$3=$BQ$3,$G89,IF(VLOOKUP($D89,'LGE Retirements'!$A$4:$C$49,3,FALSE)='LGE Meters Schedule'!CV$3,'LGE Meters Schedule'!CU89-$F89,SUM(CU89)))</f>
        <v>-622371.18710274436</v>
      </c>
      <c r="CW89" s="6">
        <f>IF(CW$3=$BQ$3,$G89,IF(VLOOKUP($D89,'LGE Retirements'!$A$4:$C$49,3,FALSE)='LGE Meters Schedule'!CW$3,'LGE Meters Schedule'!CV89-$F89,SUM(CV89)))</f>
        <v>-622371.18710274436</v>
      </c>
      <c r="CX89" s="6">
        <f>IF(CX$3=$BQ$3,$G89,IF(VLOOKUP($D89,'LGE Retirements'!$A$4:$C$49,3,FALSE)='LGE Meters Schedule'!CX$3,'LGE Meters Schedule'!CW89-$F89,SUM(CW89)))</f>
        <v>-622371.18710274436</v>
      </c>
      <c r="CY89" s="6">
        <f>IF(CY$3=$BQ$3,$G89,IF(VLOOKUP($D89,'LGE Retirements'!$A$4:$C$49,3,FALSE)='LGE Meters Schedule'!CY$3,'LGE Meters Schedule'!CX89-$F89,SUM(CX89)))</f>
        <v>-622371.18710274436</v>
      </c>
      <c r="CZ89" s="6">
        <f>IF(CZ$3=$BQ$3,$G89,IF(VLOOKUP($D89,'LGE Retirements'!$A$4:$C$49,3,FALSE)='LGE Meters Schedule'!CZ$3,'LGE Meters Schedule'!CY89-$F89,SUM(CY89)))</f>
        <v>-622371.18710274436</v>
      </c>
      <c r="DA89" s="6">
        <f>IF(DA$3=$BQ$3,$G89,IF(VLOOKUP($D89,'LGE Retirements'!$A$4:$C$49,3,FALSE)='LGE Meters Schedule'!DA$3,'LGE Meters Schedule'!CZ89-$F89,SUM(CZ89)))</f>
        <v>-622371.18710274436</v>
      </c>
      <c r="DB89" s="6">
        <f>IF(DB$3=$BQ$3,$G89,IF(VLOOKUP($D89,'LGE Retirements'!$A$4:$C$49,3,FALSE)='LGE Meters Schedule'!DB$3,'LGE Meters Schedule'!DA89-$F89,SUM(DA89)))</f>
        <v>-622371.18710274436</v>
      </c>
      <c r="DC89" s="6">
        <f>IF(DC$3=$BQ$3,$G89,IF(VLOOKUP($D89,'LGE Retirements'!$A$4:$C$49,3,FALSE)='LGE Meters Schedule'!DC$3,'LGE Meters Schedule'!DB89-$F89,SUM(DB89)))</f>
        <v>-622371.18710274436</v>
      </c>
      <c r="DD89" s="6">
        <f>IF(DD$3=$BQ$3,$G89,IF(VLOOKUP($D89,'LGE Retirements'!$A$4:$C$49,3,FALSE)='LGE Meters Schedule'!DD$3,'LGE Meters Schedule'!DC89-$F89,SUM(DC89)))</f>
        <v>-622371.18710274436</v>
      </c>
      <c r="DE89" s="6">
        <f>IF(DE$3=$BQ$3,$G89,IF(VLOOKUP($D89,'LGE Retirements'!$A$4:$C$49,3,FALSE)='LGE Meters Schedule'!DE$3,'LGE Meters Schedule'!DD89-$F89,SUM(DD89)))</f>
        <v>-622371.18710274436</v>
      </c>
      <c r="DG89" s="8">
        <f t="shared" si="71"/>
        <v>667330.26756901934</v>
      </c>
      <c r="DH89" s="8">
        <f t="shared" si="72"/>
        <v>665584.44835735275</v>
      </c>
      <c r="DI89" s="8">
        <f t="shared" si="73"/>
        <v>663838.62914568605</v>
      </c>
      <c r="DJ89" s="8">
        <f t="shared" si="74"/>
        <v>662092.80993401934</v>
      </c>
      <c r="DK89" s="8">
        <f t="shared" si="75"/>
        <v>660346.99072235276</v>
      </c>
      <c r="DL89" s="8">
        <f t="shared" si="76"/>
        <v>658601.17151068605</v>
      </c>
      <c r="DM89" s="8">
        <f t="shared" si="77"/>
        <v>656855.35229901935</v>
      </c>
      <c r="DN89" s="8">
        <f t="shared" si="78"/>
        <v>655109.53308735276</v>
      </c>
      <c r="DO89" s="8">
        <f t="shared" si="79"/>
        <v>653363.71387568605</v>
      </c>
      <c r="DP89" s="8">
        <f t="shared" si="80"/>
        <v>651617.89466401935</v>
      </c>
      <c r="DQ89" s="8">
        <f t="shared" si="81"/>
        <v>649872.07545235264</v>
      </c>
      <c r="DR89" s="8">
        <f t="shared" si="82"/>
        <v>648205.35494631587</v>
      </c>
      <c r="DS89" s="8">
        <f t="shared" si="83"/>
        <v>646538.63444027898</v>
      </c>
      <c r="DT89" s="8">
        <f t="shared" si="84"/>
        <v>644871.9139342421</v>
      </c>
      <c r="DU89" s="8">
        <f t="shared" si="85"/>
        <v>643205.19342820521</v>
      </c>
      <c r="DV89" s="8">
        <f t="shared" si="86"/>
        <v>641538.47292216832</v>
      </c>
      <c r="DW89" s="8">
        <f t="shared" si="87"/>
        <v>639871.75241613144</v>
      </c>
      <c r="DX89" s="8">
        <f t="shared" si="88"/>
        <v>638205.03191009455</v>
      </c>
      <c r="DY89" s="8">
        <f t="shared" si="89"/>
        <v>636538.31140405778</v>
      </c>
      <c r="DZ89" s="8">
        <f t="shared" si="90"/>
        <v>634871.59089802089</v>
      </c>
      <c r="EA89" s="8">
        <f t="shared" si="91"/>
        <v>633204.870391984</v>
      </c>
      <c r="EB89" s="8">
        <f t="shared" si="92"/>
        <v>631538.14988594712</v>
      </c>
      <c r="EC89" s="8">
        <f t="shared" si="93"/>
        <v>629871.42937991023</v>
      </c>
      <c r="ED89" s="8">
        <f t="shared" si="94"/>
        <v>628204.70887387334</v>
      </c>
      <c r="EE89" s="8">
        <f t="shared" si="95"/>
        <v>626537.98836783646</v>
      </c>
      <c r="EF89" s="8">
        <f t="shared" si="96"/>
        <v>624871.26786179957</v>
      </c>
      <c r="EG89" s="8">
        <f t="shared" si="97"/>
        <v>623204.54735576268</v>
      </c>
      <c r="EH89" s="8">
        <f t="shared" si="98"/>
        <v>622371.18710274436</v>
      </c>
      <c r="EI89" s="8">
        <f t="shared" si="99"/>
        <v>622371.18710274436</v>
      </c>
      <c r="EJ89" s="8">
        <f t="shared" si="100"/>
        <v>622371.18710274436</v>
      </c>
      <c r="EK89" s="8">
        <f t="shared" si="101"/>
        <v>622371.18710274436</v>
      </c>
      <c r="EL89" s="8">
        <f t="shared" si="102"/>
        <v>622371.18710274436</v>
      </c>
      <c r="EM89" s="8">
        <f t="shared" si="103"/>
        <v>622371.18710274436</v>
      </c>
      <c r="EN89" s="8">
        <f t="shared" si="104"/>
        <v>622371.18710274436</v>
      </c>
      <c r="EO89" s="8">
        <f t="shared" si="105"/>
        <v>622371.18710274436</v>
      </c>
      <c r="EP89" s="8">
        <f t="shared" si="106"/>
        <v>622371.18710274436</v>
      </c>
      <c r="EQ89" s="8">
        <f t="shared" si="107"/>
        <v>622371.18710274436</v>
      </c>
      <c r="ER89" s="8">
        <f t="shared" si="108"/>
        <v>622371.18710274436</v>
      </c>
      <c r="ES89" s="8">
        <f t="shared" si="109"/>
        <v>622371.18710274436</v>
      </c>
      <c r="ET89" s="8">
        <f t="shared" si="110"/>
        <v>622371.18710274436</v>
      </c>
      <c r="EU89" s="8">
        <f t="shared" si="111"/>
        <v>622371.18710274436</v>
      </c>
    </row>
    <row r="90" spans="1:151" x14ac:dyDescent="0.25">
      <c r="A90" s="4" t="s">
        <v>33</v>
      </c>
      <c r="B90" s="4" t="s">
        <v>2</v>
      </c>
      <c r="C90" s="4" t="s">
        <v>3</v>
      </c>
      <c r="D90" s="7">
        <v>2015</v>
      </c>
      <c r="E90" s="24">
        <f>IFERROR(VLOOKUP(D90,'LGE Retirements'!$A$4:$C$49,3,FALSE),"N/A")</f>
        <v>43435</v>
      </c>
      <c r="F90" s="5">
        <v>79215.78</v>
      </c>
      <c r="G90" s="5">
        <v>2743.9601563667966</v>
      </c>
      <c r="H90" s="5"/>
      <c r="I90" s="6">
        <f>IF(I$3=$I$3,F90,IF(VLOOKUP($D90,'LGE Retirements'!$A$4:$C$49,3,FALSE)='LGE Meters Schedule'!I$3,'LGE Meters Schedule'!G90-'LGE Meters Schedule'!$F90,G90))</f>
        <v>79215.78</v>
      </c>
      <c r="J90" s="6">
        <f>IF(J$3=$I$3,G90,IF(VLOOKUP($D90,'LGE Retirements'!$A$4:$C$49,3,FALSE)='LGE Meters Schedule'!J$3,'LGE Meters Schedule'!I90-'LGE Meters Schedule'!$F90,I90))</f>
        <v>79215.78</v>
      </c>
      <c r="K90" s="6">
        <f>IF(K$3=$I$3,I90,IF(VLOOKUP($D90,'LGE Retirements'!$A$4:$C$49,3,FALSE)='LGE Meters Schedule'!K$3,'LGE Meters Schedule'!J90-'LGE Meters Schedule'!$F90,J90))</f>
        <v>79215.78</v>
      </c>
      <c r="L90" s="6">
        <f>IF(L$3=$I$3,J90,IF(VLOOKUP($D90,'LGE Retirements'!$A$4:$C$49,3,FALSE)='LGE Meters Schedule'!L$3,'LGE Meters Schedule'!K90-'LGE Meters Schedule'!$F90,K90))</f>
        <v>79215.78</v>
      </c>
      <c r="M90" s="6">
        <f>IF(M$3=$I$3,K90,IF(VLOOKUP($D90,'LGE Retirements'!$A$4:$C$49,3,FALSE)='LGE Meters Schedule'!M$3,'LGE Meters Schedule'!L90-'LGE Meters Schedule'!$F90,L90))</f>
        <v>79215.78</v>
      </c>
      <c r="N90" s="6">
        <f>IF(N$3=$I$3,L90,IF(VLOOKUP($D90,'LGE Retirements'!$A$4:$C$49,3,FALSE)='LGE Meters Schedule'!N$3,'LGE Meters Schedule'!M90-'LGE Meters Schedule'!$F90,M90))</f>
        <v>79215.78</v>
      </c>
      <c r="O90" s="6">
        <f>IF(O$3=$I$3,M90,IF(VLOOKUP($D90,'LGE Retirements'!$A$4:$C$49,3,FALSE)='LGE Meters Schedule'!O$3,'LGE Meters Schedule'!N90-'LGE Meters Schedule'!$F90,N90))</f>
        <v>79215.78</v>
      </c>
      <c r="P90" s="6">
        <f>IF(P$3=$I$3,N90,IF(VLOOKUP($D90,'LGE Retirements'!$A$4:$C$49,3,FALSE)='LGE Meters Schedule'!P$3,'LGE Meters Schedule'!O90-'LGE Meters Schedule'!$F90,O90))</f>
        <v>79215.78</v>
      </c>
      <c r="Q90" s="6">
        <f>IF(Q$3=$I$3,O90,IF(VLOOKUP($D90,'LGE Retirements'!$A$4:$C$49,3,FALSE)='LGE Meters Schedule'!Q$3,'LGE Meters Schedule'!P90-'LGE Meters Schedule'!$F90,P90))</f>
        <v>79215.78</v>
      </c>
      <c r="R90" s="6">
        <f>IF(R$3=$I$3,P90,IF(VLOOKUP($D90,'LGE Retirements'!$A$4:$C$49,3,FALSE)='LGE Meters Schedule'!R$3,'LGE Meters Schedule'!Q90-'LGE Meters Schedule'!$F90,Q90))</f>
        <v>79215.78</v>
      </c>
      <c r="S90" s="6">
        <f>IF(S$3=$I$3,Q90,IF(VLOOKUP($D90,'LGE Retirements'!$A$4:$C$49,3,FALSE)='LGE Meters Schedule'!S$3,'LGE Meters Schedule'!R90-'LGE Meters Schedule'!$F90,R90))</f>
        <v>79215.78</v>
      </c>
      <c r="T90" s="6">
        <f>IF(T$3=$I$3,R90,IF(VLOOKUP($D90,'LGE Retirements'!$A$4:$C$49,3,FALSE)='LGE Meters Schedule'!T$3,'LGE Meters Schedule'!S90-'LGE Meters Schedule'!$F90,S90))</f>
        <v>79215.78</v>
      </c>
      <c r="U90" s="6">
        <f>IF(U$3=$I$3,S90,IF(VLOOKUP($D90,'LGE Retirements'!$A$4:$C$49,3,FALSE)='LGE Meters Schedule'!U$3,'LGE Meters Schedule'!T90-'LGE Meters Schedule'!$F90,T90))</f>
        <v>79215.78</v>
      </c>
      <c r="V90" s="6">
        <f>IF(V$3=$I$3,T90,IF(VLOOKUP($D90,'LGE Retirements'!$A$4:$C$49,3,FALSE)='LGE Meters Schedule'!V$3,'LGE Meters Schedule'!U90-'LGE Meters Schedule'!$F90,U90))</f>
        <v>79215.78</v>
      </c>
      <c r="W90" s="6">
        <f>IF(W$3=$I$3,U90,IF(VLOOKUP($D90,'LGE Retirements'!$A$4:$C$49,3,FALSE)='LGE Meters Schedule'!W$3,'LGE Meters Schedule'!V90-'LGE Meters Schedule'!$F90,V90))</f>
        <v>79215.78</v>
      </c>
      <c r="X90" s="6">
        <f>IF(X$3=$I$3,V90,IF(VLOOKUP($D90,'LGE Retirements'!$A$4:$C$49,3,FALSE)='LGE Meters Schedule'!X$3,'LGE Meters Schedule'!W90-'LGE Meters Schedule'!$F90,W90))</f>
        <v>79215.78</v>
      </c>
      <c r="Y90" s="6">
        <f>IF(Y$3=$I$3,W90,IF(VLOOKUP($D90,'LGE Retirements'!$A$4:$C$49,3,FALSE)='LGE Meters Schedule'!Y$3,'LGE Meters Schedule'!X90-'LGE Meters Schedule'!$F90,X90))</f>
        <v>79215.78</v>
      </c>
      <c r="Z90" s="6">
        <f>IF(Z$3=$I$3,X90,IF(VLOOKUP($D90,'LGE Retirements'!$A$4:$C$49,3,FALSE)='LGE Meters Schedule'!Z$3,'LGE Meters Schedule'!Y90-'LGE Meters Schedule'!$F90,Y90))</f>
        <v>79215.78</v>
      </c>
      <c r="AA90" s="6">
        <f>IF(AA$3=$I$3,Y90,IF(VLOOKUP($D90,'LGE Retirements'!$A$4:$C$49,3,FALSE)='LGE Meters Schedule'!AA$3,'LGE Meters Schedule'!Z90-'LGE Meters Schedule'!$F90,Z90))</f>
        <v>79215.78</v>
      </c>
      <c r="AB90" s="6">
        <f>IF(AB$3=$I$3,Z90,IF(VLOOKUP($D90,'LGE Retirements'!$A$4:$C$49,3,FALSE)='LGE Meters Schedule'!AB$3,'LGE Meters Schedule'!AA90-'LGE Meters Schedule'!$F90,AA90))</f>
        <v>79215.78</v>
      </c>
      <c r="AC90" s="6">
        <f>IF(AC$3=$I$3,AA90,IF(VLOOKUP($D90,'LGE Retirements'!$A$4:$C$49,3,FALSE)='LGE Meters Schedule'!AC$3,'LGE Meters Schedule'!AB90-'LGE Meters Schedule'!$F90,AB90))</f>
        <v>79215.78</v>
      </c>
      <c r="AD90" s="6">
        <f>IF(AD$3=$I$3,AB90,IF(VLOOKUP($D90,'LGE Retirements'!$A$4:$C$49,3,FALSE)='LGE Meters Schedule'!AD$3,'LGE Meters Schedule'!AC90-'LGE Meters Schedule'!$F90,AC90))</f>
        <v>79215.78</v>
      </c>
      <c r="AE90" s="6">
        <f>IF(AE$3=$I$3,AC90,IF(VLOOKUP($D90,'LGE Retirements'!$A$4:$C$49,3,FALSE)='LGE Meters Schedule'!AE$3,'LGE Meters Schedule'!AD90-'LGE Meters Schedule'!$F90,AD90))</f>
        <v>79215.78</v>
      </c>
      <c r="AF90" s="6">
        <f>IF(AF$3=$I$3,AD90,IF(VLOOKUP($D90,'LGE Retirements'!$A$4:$C$49,3,FALSE)='LGE Meters Schedule'!AF$3,'LGE Meters Schedule'!AE90-'LGE Meters Schedule'!$F90,AE90))</f>
        <v>79215.78</v>
      </c>
      <c r="AG90" s="6">
        <f>IF(AG$3=$I$3,AE90,IF(VLOOKUP($D90,'LGE Retirements'!$A$4:$C$49,3,FALSE)='LGE Meters Schedule'!AG$3,'LGE Meters Schedule'!AF90-'LGE Meters Schedule'!$F90,AF90))</f>
        <v>79215.78</v>
      </c>
      <c r="AH90" s="6">
        <f>IF(AH$3=$I$3,AF90,IF(VLOOKUP($D90,'LGE Retirements'!$A$4:$C$49,3,FALSE)='LGE Meters Schedule'!AH$3,'LGE Meters Schedule'!AG90-'LGE Meters Schedule'!$F90,AG90))</f>
        <v>79215.78</v>
      </c>
      <c r="AI90" s="6">
        <f>IF(AI$3=$I$3,AG90,IF(VLOOKUP($D90,'LGE Retirements'!$A$4:$C$49,3,FALSE)='LGE Meters Schedule'!AI$3,'LGE Meters Schedule'!AH90-'LGE Meters Schedule'!$F90,AH90))</f>
        <v>79215.78</v>
      </c>
      <c r="AJ90" s="6">
        <f>IF(AJ$3=$I$3,AH90,IF(VLOOKUP($D90,'LGE Retirements'!$A$4:$C$49,3,FALSE)='LGE Meters Schedule'!AJ$3,'LGE Meters Schedule'!AI90-'LGE Meters Schedule'!$F90,AI90))</f>
        <v>79215.78</v>
      </c>
      <c r="AK90" s="6">
        <f>IF(AK$3=$I$3,AI90,IF(VLOOKUP($D90,'LGE Retirements'!$A$4:$C$49,3,FALSE)='LGE Meters Schedule'!AK$3,'LGE Meters Schedule'!AJ90-'LGE Meters Schedule'!$F90,AJ90))</f>
        <v>0</v>
      </c>
      <c r="AL90" s="6"/>
      <c r="AM90" s="21">
        <f>IF(AM$3&lt;'Depr. Rate'!$B$1,('Depr. Rate'!$B$3*'LGE Meters Schedule'!I90)/12,IF(I90=0,H90/2*'Depr. Rate'!$C$3/12,('Depr. Rate'!$C$3*'LGE Meters Schedule'!I90)/12))</f>
        <v>192.75839799999997</v>
      </c>
      <c r="AN90" s="21">
        <f>IF(AN$3&lt;'Depr. Rate'!$B$1,('Depr. Rate'!$B$3*'LGE Meters Schedule'!J90)/12,IF(J90=0,I90/2*'Depr. Rate'!$C$3/12,('Depr. Rate'!$C$3*'LGE Meters Schedule'!J90)/12))</f>
        <v>192.75839799999997</v>
      </c>
      <c r="AO90" s="21">
        <f>IF(AO$3&lt;'Depr. Rate'!$B$1,('Depr. Rate'!$B$3*'LGE Meters Schedule'!K90)/12,IF(K90=0,J90/2*'Depr. Rate'!$C$3/12,('Depr. Rate'!$C$3*'LGE Meters Schedule'!K90)/12))</f>
        <v>192.75839799999997</v>
      </c>
      <c r="AP90" s="21">
        <f>IF(AP$3&lt;'Depr. Rate'!$B$1,('Depr. Rate'!$B$3*'LGE Meters Schedule'!L90)/12,IF(L90=0,K90/2*'Depr. Rate'!$C$3/12,('Depr. Rate'!$C$3*'LGE Meters Schedule'!L90)/12))</f>
        <v>192.75839799999997</v>
      </c>
      <c r="AQ90" s="21">
        <f>IF(AQ$3&lt;'Depr. Rate'!$B$1,('Depr. Rate'!$B$3*'LGE Meters Schedule'!M90)/12,IF(M90=0,L90/2*'Depr. Rate'!$C$3/12,('Depr. Rate'!$C$3*'LGE Meters Schedule'!M90)/12))</f>
        <v>192.75839799999997</v>
      </c>
      <c r="AR90" s="21">
        <f>IF(AR$3&lt;'Depr. Rate'!$B$1,('Depr. Rate'!$B$3*'LGE Meters Schedule'!N90)/12,IF(N90=0,M90/2*'Depr. Rate'!$C$3/12,('Depr. Rate'!$C$3*'LGE Meters Schedule'!N90)/12))</f>
        <v>192.75839799999997</v>
      </c>
      <c r="AS90" s="21">
        <f>IF(AS$3&lt;'Depr. Rate'!$B$1,('Depr. Rate'!$B$3*'LGE Meters Schedule'!O90)/12,IF(O90=0,N90/2*'Depr. Rate'!$C$3/12,('Depr. Rate'!$C$3*'LGE Meters Schedule'!O90)/12))</f>
        <v>192.75839799999997</v>
      </c>
      <c r="AT90" s="21">
        <f>IF(AT$3&lt;'Depr. Rate'!$B$1,('Depr. Rate'!$B$3*'LGE Meters Schedule'!P90)/12,IF(P90=0,O90/2*'Depr. Rate'!$C$3/12,('Depr. Rate'!$C$3*'LGE Meters Schedule'!P90)/12))</f>
        <v>192.75839799999997</v>
      </c>
      <c r="AU90" s="21">
        <f>IF(AU$3&lt;'Depr. Rate'!$B$1,('Depr. Rate'!$B$3*'LGE Meters Schedule'!Q90)/12,IF(Q90=0,P90/2*'Depr. Rate'!$C$3/12,('Depr. Rate'!$C$3*'LGE Meters Schedule'!Q90)/12))</f>
        <v>192.75839799999997</v>
      </c>
      <c r="AV90" s="21">
        <f>IF(AV$3&lt;'Depr. Rate'!$B$1,('Depr. Rate'!$B$3*'LGE Meters Schedule'!R90)/12,IF(R90=0,Q90/2*'Depr. Rate'!$C$3/12,('Depr. Rate'!$C$3*'LGE Meters Schedule'!R90)/12))</f>
        <v>192.75839799999997</v>
      </c>
      <c r="AW90" s="21">
        <f>IF(AW$3&lt;'Depr. Rate'!$B$1,('Depr. Rate'!$B$3*'LGE Meters Schedule'!S90)/12,IF(S90=0,R90/2*'Depr. Rate'!$C$3/12,('Depr. Rate'!$C$3*'LGE Meters Schedule'!S90)/12))</f>
        <v>192.75839799999997</v>
      </c>
      <c r="AX90" s="21">
        <f>IF(AX$3&lt;'Depr. Rate'!$B$1,('Depr. Rate'!$B$3*'LGE Meters Schedule'!T90)/12,IF(T90=0,S90/2*'Depr. Rate'!$C$3/12,('Depr. Rate'!$C$3*'LGE Meters Schedule'!T90)/12))</f>
        <v>184.0249966952241</v>
      </c>
      <c r="AY90" s="21">
        <f>IF(AY$3&lt;'Depr. Rate'!$B$1,('Depr. Rate'!$B$3*'LGE Meters Schedule'!U90)/12,IF(U90=0,T90/2*'Depr. Rate'!$C$3/12,('Depr. Rate'!$C$3*'LGE Meters Schedule'!U90)/12))</f>
        <v>184.0249966952241</v>
      </c>
      <c r="AZ90" s="21">
        <f>IF(AZ$3&lt;'Depr. Rate'!$B$1,('Depr. Rate'!$B$3*'LGE Meters Schedule'!V90)/12,IF(V90=0,U90/2*'Depr. Rate'!$C$3/12,('Depr. Rate'!$C$3*'LGE Meters Schedule'!V90)/12))</f>
        <v>184.0249966952241</v>
      </c>
      <c r="BA90" s="21">
        <f>IF(BA$3&lt;'Depr. Rate'!$B$1,('Depr. Rate'!$B$3*'LGE Meters Schedule'!W90)/12,IF(W90=0,V90/2*'Depr. Rate'!$C$3/12,('Depr. Rate'!$C$3*'LGE Meters Schedule'!W90)/12))</f>
        <v>184.0249966952241</v>
      </c>
      <c r="BB90" s="21">
        <f>IF(BB$3&lt;'Depr. Rate'!$B$1,('Depr. Rate'!$B$3*'LGE Meters Schedule'!X90)/12,IF(X90=0,W90/2*'Depr. Rate'!$C$3/12,('Depr. Rate'!$C$3*'LGE Meters Schedule'!X90)/12))</f>
        <v>184.0249966952241</v>
      </c>
      <c r="BC90" s="21">
        <f>IF(BC$3&lt;'Depr. Rate'!$B$1,('Depr. Rate'!$B$3*'LGE Meters Schedule'!Y90)/12,IF(Y90=0,X90/2*'Depr. Rate'!$C$3/12,('Depr. Rate'!$C$3*'LGE Meters Schedule'!Y90)/12))</f>
        <v>184.0249966952241</v>
      </c>
      <c r="BD90" s="21">
        <f>IF(BD$3&lt;'Depr. Rate'!$B$1,('Depr. Rate'!$B$3*'LGE Meters Schedule'!Z90)/12,IF(Z90=0,Y90/2*'Depr. Rate'!$C$3/12,('Depr. Rate'!$C$3*'LGE Meters Schedule'!Z90)/12))</f>
        <v>184.0249966952241</v>
      </c>
      <c r="BE90" s="21">
        <f>IF(BE$3&lt;'Depr. Rate'!$B$1,('Depr. Rate'!$B$3*'LGE Meters Schedule'!AA90)/12,IF(AA90=0,Z90/2*'Depr. Rate'!$C$3/12,('Depr. Rate'!$C$3*'LGE Meters Schedule'!AA90)/12))</f>
        <v>184.0249966952241</v>
      </c>
      <c r="BF90" s="21">
        <f>IF(BF$3&lt;'Depr. Rate'!$B$1,('Depr. Rate'!$B$3*'LGE Meters Schedule'!AB90)/12,IF(AB90=0,AA90/2*'Depr. Rate'!$C$3/12,('Depr. Rate'!$C$3*'LGE Meters Schedule'!AB90)/12))</f>
        <v>184.0249966952241</v>
      </c>
      <c r="BG90" s="21">
        <f>IF(BG$3&lt;'Depr. Rate'!$B$1,('Depr. Rate'!$B$3*'LGE Meters Schedule'!AC90)/12,IF(AC90=0,AB90/2*'Depr. Rate'!$C$3/12,('Depr. Rate'!$C$3*'LGE Meters Schedule'!AC90)/12))</f>
        <v>184.0249966952241</v>
      </c>
      <c r="BH90" s="21">
        <f>IF(BH$3&lt;'Depr. Rate'!$B$1,('Depr. Rate'!$B$3*'LGE Meters Schedule'!AD90)/12,IF(AD90=0,AC90/2*'Depr. Rate'!$C$3/12,('Depr. Rate'!$C$3*'LGE Meters Schedule'!AD90)/12))</f>
        <v>184.0249966952241</v>
      </c>
      <c r="BI90" s="21">
        <f>IF(BI$3&lt;'Depr. Rate'!$B$1,('Depr. Rate'!$B$3*'LGE Meters Schedule'!AE90)/12,IF(AE90=0,AD90/2*'Depr. Rate'!$C$3/12,('Depr. Rate'!$C$3*'LGE Meters Schedule'!AE90)/12))</f>
        <v>184.0249966952241</v>
      </c>
      <c r="BJ90" s="21">
        <f>IF(BJ$3&lt;'Depr. Rate'!$B$1,('Depr. Rate'!$B$3*'LGE Meters Schedule'!AF90)/12,IF(AF90=0,AE90/2*'Depr. Rate'!$C$3/12,('Depr. Rate'!$C$3*'LGE Meters Schedule'!AF90)/12))</f>
        <v>184.0249966952241</v>
      </c>
      <c r="BK90" s="21">
        <f>IF(BK$3&lt;'Depr. Rate'!$B$1,('Depr. Rate'!$B$3*'LGE Meters Schedule'!AG90)/12,IF(AG90=0,AF90/2*'Depr. Rate'!$C$3/12,('Depr. Rate'!$C$3*'LGE Meters Schedule'!AG90)/12))</f>
        <v>184.0249966952241</v>
      </c>
      <c r="BL90" s="21">
        <f>IF(BL$3&lt;'Depr. Rate'!$B$1,('Depr. Rate'!$B$3*'LGE Meters Schedule'!AH90)/12,IF(AH90=0,AG90/2*'Depr. Rate'!$C$3/12,('Depr. Rate'!$C$3*'LGE Meters Schedule'!AH90)/12))</f>
        <v>184.0249966952241</v>
      </c>
      <c r="BM90" s="21">
        <f>IF(BM$3&lt;'Depr. Rate'!$B$1,('Depr. Rate'!$B$3*'LGE Meters Schedule'!AI90)/12,IF(AI90=0,AH90/2*'Depr. Rate'!$C$3/12,('Depr. Rate'!$C$3*'LGE Meters Schedule'!AI90)/12))</f>
        <v>184.0249966952241</v>
      </c>
      <c r="BN90" s="21">
        <f>IF(BN$3&lt;'Depr. Rate'!$B$1,('Depr. Rate'!$B$3*'LGE Meters Schedule'!AJ90)/12,IF(AJ90=0,AI90/2*'Depr. Rate'!$C$3/12,('Depr. Rate'!$C$3*'LGE Meters Schedule'!AJ90)/12))</f>
        <v>184.0249966952241</v>
      </c>
      <c r="BO90" s="21">
        <f>IF(BO$3&lt;'Depr. Rate'!$B$1,('Depr. Rate'!$B$3*'LGE Meters Schedule'!AK90)/12,IF(AK90=0,AJ90/2*'Depr. Rate'!$C$3/12,('Depr. Rate'!$C$3*'LGE Meters Schedule'!AK90)/12))</f>
        <v>92.012498347612052</v>
      </c>
      <c r="BQ90" s="6">
        <f>IF(BQ$3=$BQ$3,$G90+AM90,IF(VLOOKUP($D90,'LGE Retirements'!$A$4:$C$49,3,FALSE)='LGE Meters Schedule'!BQ$3,'LGE Meters Schedule'!BP90+AM90-$F90,SUM(BP90,AM90)))</f>
        <v>2936.7185543667965</v>
      </c>
      <c r="BR90" s="6">
        <f>IF(BR$3=$BQ$3,$G90+AN90,IF(VLOOKUP($D90,'LGE Retirements'!$A$4:$C$49,3,FALSE)='LGE Meters Schedule'!BR$3,'LGE Meters Schedule'!BQ90+AN90-$F90,SUM(BQ90,AN90)))</f>
        <v>3129.4769523667965</v>
      </c>
      <c r="BS90" s="6">
        <f>IF(BS$3=$BQ$3,$G90+AO90,IF(VLOOKUP($D90,'LGE Retirements'!$A$4:$C$49,3,FALSE)='LGE Meters Schedule'!BS$3,'LGE Meters Schedule'!BR90+AO90-$F90,SUM(BR90,AO90)))</f>
        <v>3322.2353503667964</v>
      </c>
      <c r="BT90" s="6">
        <f>IF(BT$3=$BQ$3,$G90+AP90,IF(VLOOKUP($D90,'LGE Retirements'!$A$4:$C$49,3,FALSE)='LGE Meters Schedule'!BT$3,'LGE Meters Schedule'!BS90+AP90-$F90,SUM(BS90,AP90)))</f>
        <v>3514.9937483667964</v>
      </c>
      <c r="BU90" s="6">
        <f>IF(BU$3=$BQ$3,$G90+AQ90,IF(VLOOKUP($D90,'LGE Retirements'!$A$4:$C$49,3,FALSE)='LGE Meters Schedule'!BU$3,'LGE Meters Schedule'!BT90+AQ90-$F90,SUM(BT90,AQ90)))</f>
        <v>3707.7521463667963</v>
      </c>
      <c r="BV90" s="6">
        <f>IF(BV$3=$BQ$3,$G90+AR90,IF(VLOOKUP($D90,'LGE Retirements'!$A$4:$C$49,3,FALSE)='LGE Meters Schedule'!BV$3,'LGE Meters Schedule'!BU90+AR90-$F90,SUM(BU90,AR90)))</f>
        <v>3900.5105443667962</v>
      </c>
      <c r="BW90" s="6">
        <f>IF(BW$3=$BQ$3,$G90+AS90,IF(VLOOKUP($D90,'LGE Retirements'!$A$4:$C$49,3,FALSE)='LGE Meters Schedule'!BW$3,'LGE Meters Schedule'!BV90+AS90-$F90,SUM(BV90,AS90)))</f>
        <v>4093.2689423667962</v>
      </c>
      <c r="BX90" s="6">
        <f>IF(BX$3=$BQ$3,$G90+AT90,IF(VLOOKUP($D90,'LGE Retirements'!$A$4:$C$49,3,FALSE)='LGE Meters Schedule'!BX$3,'LGE Meters Schedule'!BW90+AT90-$F90,SUM(BW90,AT90)))</f>
        <v>4286.0273403667961</v>
      </c>
      <c r="BY90" s="6">
        <f>IF(BY$3=$BQ$3,$G90+AU90,IF(VLOOKUP($D90,'LGE Retirements'!$A$4:$C$49,3,FALSE)='LGE Meters Schedule'!BY$3,'LGE Meters Schedule'!BX90+AU90-$F90,SUM(BX90,AU90)))</f>
        <v>4478.7857383667961</v>
      </c>
      <c r="BZ90" s="6">
        <f>IF(BZ$3=$BQ$3,$G90+AV90,IF(VLOOKUP($D90,'LGE Retirements'!$A$4:$C$49,3,FALSE)='LGE Meters Schedule'!BZ$3,'LGE Meters Schedule'!BY90+AV90-$F90,SUM(BY90,AV90)))</f>
        <v>4671.544136366796</v>
      </c>
      <c r="CA90" s="6">
        <f>IF(CA$3=$BQ$3,$G90+AW90,IF(VLOOKUP($D90,'LGE Retirements'!$A$4:$C$49,3,FALSE)='LGE Meters Schedule'!CA$3,'LGE Meters Schedule'!BZ90+AW90-$F90,SUM(BZ90,AW90)))</f>
        <v>4864.302534366796</v>
      </c>
      <c r="CB90" s="6">
        <f>IF(CB$3=$BQ$3,$G90+AX90,IF(VLOOKUP($D90,'LGE Retirements'!$A$4:$C$49,3,FALSE)='LGE Meters Schedule'!CB$3,'LGE Meters Schedule'!CA90+AX90-$F90,SUM(CA90,AX90)))</f>
        <v>5048.3275310620202</v>
      </c>
      <c r="CC90" s="6">
        <f>IF(CC$3=$BQ$3,$G90+AY90,IF(VLOOKUP($D90,'LGE Retirements'!$A$4:$C$49,3,FALSE)='LGE Meters Schedule'!CC$3,'LGE Meters Schedule'!CB90+AY90-$F90,SUM(CB90,AY90)))</f>
        <v>5232.3525277572444</v>
      </c>
      <c r="CD90" s="6">
        <f>IF(CD$3=$BQ$3,$G90+AZ90,IF(VLOOKUP($D90,'LGE Retirements'!$A$4:$C$49,3,FALSE)='LGE Meters Schedule'!CD$3,'LGE Meters Schedule'!CC90+AZ90-$F90,SUM(CC90,AZ90)))</f>
        <v>5416.3775244524686</v>
      </c>
      <c r="CE90" s="6">
        <f>IF(CE$3=$BQ$3,$G90+BA90,IF(VLOOKUP($D90,'LGE Retirements'!$A$4:$C$49,3,FALSE)='LGE Meters Schedule'!CE$3,'LGE Meters Schedule'!CD90+BA90-$F90,SUM(CD90,BA90)))</f>
        <v>5600.4025211476928</v>
      </c>
      <c r="CF90" s="6">
        <f>IF(CF$3=$BQ$3,$G90+BB90,IF(VLOOKUP($D90,'LGE Retirements'!$A$4:$C$49,3,FALSE)='LGE Meters Schedule'!CF$3,'LGE Meters Schedule'!CE90+BB90-$F90,SUM(CE90,BB90)))</f>
        <v>5784.427517842917</v>
      </c>
      <c r="CG90" s="6">
        <f>IF(CG$3=$BQ$3,$G90+BC90,IF(VLOOKUP($D90,'LGE Retirements'!$A$4:$C$49,3,FALSE)='LGE Meters Schedule'!CG$3,'LGE Meters Schedule'!CF90+BC90-$F90,SUM(CF90,BC90)))</f>
        <v>5968.4525145381413</v>
      </c>
      <c r="CH90" s="6">
        <f>IF(CH$3=$BQ$3,$G90+BD90,IF(VLOOKUP($D90,'LGE Retirements'!$A$4:$C$49,3,FALSE)='LGE Meters Schedule'!CH$3,'LGE Meters Schedule'!CG90+BD90-$F90,SUM(CG90,BD90)))</f>
        <v>6152.4775112333655</v>
      </c>
      <c r="CI90" s="6">
        <f>IF(CI$3=$BQ$3,$G90+BE90,IF(VLOOKUP($D90,'LGE Retirements'!$A$4:$C$49,3,FALSE)='LGE Meters Schedule'!CI$3,'LGE Meters Schedule'!CH90+BE90-$F90,SUM(CH90,BE90)))</f>
        <v>6336.5025079285897</v>
      </c>
      <c r="CJ90" s="6">
        <f>IF(CJ$3=$BQ$3,$G90+BF90,IF(VLOOKUP($D90,'LGE Retirements'!$A$4:$C$49,3,FALSE)='LGE Meters Schedule'!CJ$3,'LGE Meters Schedule'!CI90+BF90-$F90,SUM(CI90,BF90)))</f>
        <v>6520.5275046238139</v>
      </c>
      <c r="CK90" s="6">
        <f>IF(CK$3=$BQ$3,$G90+BG90,IF(VLOOKUP($D90,'LGE Retirements'!$A$4:$C$49,3,FALSE)='LGE Meters Schedule'!CK$3,'LGE Meters Schedule'!CJ90+BG90-$F90,SUM(CJ90,BG90)))</f>
        <v>6704.5525013190381</v>
      </c>
      <c r="CL90" s="6">
        <f>IF(CL$3=$BQ$3,$G90+BH90,IF(VLOOKUP($D90,'LGE Retirements'!$A$4:$C$49,3,FALSE)='LGE Meters Schedule'!CL$3,'LGE Meters Schedule'!CK90+BH90-$F90,SUM(CK90,BH90)))</f>
        <v>6888.5774980142623</v>
      </c>
      <c r="CM90" s="6">
        <f>IF(CM$3=$BQ$3,$G90+BI90,IF(VLOOKUP($D90,'LGE Retirements'!$A$4:$C$49,3,FALSE)='LGE Meters Schedule'!CM$3,'LGE Meters Schedule'!CL90+BI90-$F90,SUM(CL90,BI90)))</f>
        <v>7072.6024947094866</v>
      </c>
      <c r="CN90" s="6">
        <f>IF(CN$3=$BQ$3,$G90+BJ90,IF(VLOOKUP($D90,'LGE Retirements'!$A$4:$C$49,3,FALSE)='LGE Meters Schedule'!CN$3,'LGE Meters Schedule'!CM90+BJ90-$F90,SUM(CM90,BJ90)))</f>
        <v>7256.6274914047108</v>
      </c>
      <c r="CO90" s="6">
        <f>IF(CO$3=$BQ$3,$G90+BK90,IF(VLOOKUP($D90,'LGE Retirements'!$A$4:$C$49,3,FALSE)='LGE Meters Schedule'!CO$3,'LGE Meters Schedule'!CN90+BK90-$F90,SUM(CN90,BK90)))</f>
        <v>7440.652488099935</v>
      </c>
      <c r="CP90" s="6">
        <f>IF(CP$3=$BQ$3,$G90+BL90,IF(VLOOKUP($D90,'LGE Retirements'!$A$4:$C$49,3,FALSE)='LGE Meters Schedule'!CP$3,'LGE Meters Schedule'!CO90+BL90-$F90,SUM(CO90,BL90)))</f>
        <v>7624.6774847951592</v>
      </c>
      <c r="CQ90" s="6">
        <f>IF(CQ$3=$BQ$3,$G90+BM90,IF(VLOOKUP($D90,'LGE Retirements'!$A$4:$C$49,3,FALSE)='LGE Meters Schedule'!CQ$3,'LGE Meters Schedule'!CP90+BM90-$F90,SUM(CP90,BM90)))</f>
        <v>7808.7024814903834</v>
      </c>
      <c r="CR90" s="6">
        <f>IF(CR$3=$BQ$3,$G90+BN90,IF(VLOOKUP($D90,'LGE Retirements'!$A$4:$C$49,3,FALSE)='LGE Meters Schedule'!CR$3,'LGE Meters Schedule'!CQ90+BN90-$F90,SUM(CQ90,BN90)))</f>
        <v>7992.7274781856077</v>
      </c>
      <c r="CS90" s="6">
        <f>IF(CS$3=$BQ$3,$G90+BO90,IF(VLOOKUP($D90,'LGE Retirements'!$A$4:$C$49,3,FALSE)='LGE Meters Schedule'!CS$3,'LGE Meters Schedule'!CR90+BO90-$F90,SUM(CR90,BO90)))</f>
        <v>-71131.040023466776</v>
      </c>
      <c r="CT90" s="6">
        <f>IF(CT$3=$BQ$3,$G90,IF(VLOOKUP($D90,'LGE Retirements'!$A$4:$C$49,3,FALSE)='LGE Meters Schedule'!CT$3,'LGE Meters Schedule'!CS90-$F90,SUM(CS90)))</f>
        <v>-71131.040023466776</v>
      </c>
      <c r="CU90" s="6">
        <f>IF(CU$3=$BQ$3,$G90,IF(VLOOKUP($D90,'LGE Retirements'!$A$4:$C$49,3,FALSE)='LGE Meters Schedule'!CU$3,'LGE Meters Schedule'!CT90-$F90,SUM(CT90)))</f>
        <v>-71131.040023466776</v>
      </c>
      <c r="CV90" s="6">
        <f>IF(CV$3=$BQ$3,$G90,IF(VLOOKUP($D90,'LGE Retirements'!$A$4:$C$49,3,FALSE)='LGE Meters Schedule'!CV$3,'LGE Meters Schedule'!CU90-$F90,SUM(CU90)))</f>
        <v>-71131.040023466776</v>
      </c>
      <c r="CW90" s="6">
        <f>IF(CW$3=$BQ$3,$G90,IF(VLOOKUP($D90,'LGE Retirements'!$A$4:$C$49,3,FALSE)='LGE Meters Schedule'!CW$3,'LGE Meters Schedule'!CV90-$F90,SUM(CV90)))</f>
        <v>-71131.040023466776</v>
      </c>
      <c r="CX90" s="6">
        <f>IF(CX$3=$BQ$3,$G90,IF(VLOOKUP($D90,'LGE Retirements'!$A$4:$C$49,3,FALSE)='LGE Meters Schedule'!CX$3,'LGE Meters Schedule'!CW90-$F90,SUM(CW90)))</f>
        <v>-71131.040023466776</v>
      </c>
      <c r="CY90" s="6">
        <f>IF(CY$3=$BQ$3,$G90,IF(VLOOKUP($D90,'LGE Retirements'!$A$4:$C$49,3,FALSE)='LGE Meters Schedule'!CY$3,'LGE Meters Schedule'!CX90-$F90,SUM(CX90)))</f>
        <v>-71131.040023466776</v>
      </c>
      <c r="CZ90" s="6">
        <f>IF(CZ$3=$BQ$3,$G90,IF(VLOOKUP($D90,'LGE Retirements'!$A$4:$C$49,3,FALSE)='LGE Meters Schedule'!CZ$3,'LGE Meters Schedule'!CY90-$F90,SUM(CY90)))</f>
        <v>-71131.040023466776</v>
      </c>
      <c r="DA90" s="6">
        <f>IF(DA$3=$BQ$3,$G90,IF(VLOOKUP($D90,'LGE Retirements'!$A$4:$C$49,3,FALSE)='LGE Meters Schedule'!DA$3,'LGE Meters Schedule'!CZ90-$F90,SUM(CZ90)))</f>
        <v>-71131.040023466776</v>
      </c>
      <c r="DB90" s="6">
        <f>IF(DB$3=$BQ$3,$G90,IF(VLOOKUP($D90,'LGE Retirements'!$A$4:$C$49,3,FALSE)='LGE Meters Schedule'!DB$3,'LGE Meters Schedule'!DA90-$F90,SUM(DA90)))</f>
        <v>-71131.040023466776</v>
      </c>
      <c r="DC90" s="6">
        <f>IF(DC$3=$BQ$3,$G90,IF(VLOOKUP($D90,'LGE Retirements'!$A$4:$C$49,3,FALSE)='LGE Meters Schedule'!DC$3,'LGE Meters Schedule'!DB90-$F90,SUM(DB90)))</f>
        <v>-71131.040023466776</v>
      </c>
      <c r="DD90" s="6">
        <f>IF(DD$3=$BQ$3,$G90,IF(VLOOKUP($D90,'LGE Retirements'!$A$4:$C$49,3,FALSE)='LGE Meters Schedule'!DD$3,'LGE Meters Schedule'!DC90-$F90,SUM(DC90)))</f>
        <v>-71131.040023466776</v>
      </c>
      <c r="DE90" s="6">
        <f>IF(DE$3=$BQ$3,$G90,IF(VLOOKUP($D90,'LGE Retirements'!$A$4:$C$49,3,FALSE)='LGE Meters Schedule'!DE$3,'LGE Meters Schedule'!DD90-$F90,SUM(DD90)))</f>
        <v>-71131.040023466776</v>
      </c>
      <c r="DG90" s="8">
        <f t="shared" si="71"/>
        <v>76279.061445633197</v>
      </c>
      <c r="DH90" s="8">
        <f t="shared" si="72"/>
        <v>76086.303047633206</v>
      </c>
      <c r="DI90" s="8">
        <f t="shared" si="73"/>
        <v>75893.544649633201</v>
      </c>
      <c r="DJ90" s="8">
        <f t="shared" si="74"/>
        <v>75700.786251633195</v>
      </c>
      <c r="DK90" s="8">
        <f t="shared" si="75"/>
        <v>75508.027853633204</v>
      </c>
      <c r="DL90" s="8">
        <f t="shared" si="76"/>
        <v>75315.269455633199</v>
      </c>
      <c r="DM90" s="8">
        <f t="shared" si="77"/>
        <v>75122.511057633208</v>
      </c>
      <c r="DN90" s="8">
        <f t="shared" si="78"/>
        <v>74929.752659633203</v>
      </c>
      <c r="DO90" s="8">
        <f t="shared" si="79"/>
        <v>74736.994261633197</v>
      </c>
      <c r="DP90" s="8">
        <f t="shared" si="80"/>
        <v>74544.235863633206</v>
      </c>
      <c r="DQ90" s="8">
        <f t="shared" si="81"/>
        <v>74351.477465633201</v>
      </c>
      <c r="DR90" s="8">
        <f t="shared" si="82"/>
        <v>74167.452468937976</v>
      </c>
      <c r="DS90" s="8">
        <f t="shared" si="83"/>
        <v>73983.427472242751</v>
      </c>
      <c r="DT90" s="8">
        <f t="shared" si="84"/>
        <v>73799.402475547526</v>
      </c>
      <c r="DU90" s="8">
        <f t="shared" si="85"/>
        <v>73615.377478852301</v>
      </c>
      <c r="DV90" s="8">
        <f t="shared" si="86"/>
        <v>73431.352482157075</v>
      </c>
      <c r="DW90" s="8">
        <f t="shared" si="87"/>
        <v>73247.327485461865</v>
      </c>
      <c r="DX90" s="8">
        <f t="shared" si="88"/>
        <v>73063.30248876664</v>
      </c>
      <c r="DY90" s="8">
        <f t="shared" si="89"/>
        <v>72879.277492071415</v>
      </c>
      <c r="DZ90" s="8">
        <f t="shared" si="90"/>
        <v>72695.252495376189</v>
      </c>
      <c r="EA90" s="8">
        <f t="shared" si="91"/>
        <v>72511.227498680964</v>
      </c>
      <c r="EB90" s="8">
        <f t="shared" si="92"/>
        <v>72327.202501985739</v>
      </c>
      <c r="EC90" s="8">
        <f t="shared" si="93"/>
        <v>72143.177505290514</v>
      </c>
      <c r="ED90" s="8">
        <f t="shared" si="94"/>
        <v>71959.152508595289</v>
      </c>
      <c r="EE90" s="8">
        <f t="shared" si="95"/>
        <v>71775.127511900064</v>
      </c>
      <c r="EF90" s="8">
        <f t="shared" si="96"/>
        <v>71591.102515204839</v>
      </c>
      <c r="EG90" s="8">
        <f t="shared" si="97"/>
        <v>71407.077518509614</v>
      </c>
      <c r="EH90" s="8">
        <f t="shared" si="98"/>
        <v>71223.052521814388</v>
      </c>
      <c r="EI90" s="8">
        <f t="shared" si="99"/>
        <v>71131.040023466776</v>
      </c>
      <c r="EJ90" s="8">
        <f t="shared" si="100"/>
        <v>71131.040023466776</v>
      </c>
      <c r="EK90" s="8">
        <f t="shared" si="101"/>
        <v>71131.040023466776</v>
      </c>
      <c r="EL90" s="8">
        <f t="shared" si="102"/>
        <v>71131.040023466776</v>
      </c>
      <c r="EM90" s="8">
        <f t="shared" si="103"/>
        <v>71131.040023466776</v>
      </c>
      <c r="EN90" s="8">
        <f t="shared" si="104"/>
        <v>71131.040023466776</v>
      </c>
      <c r="EO90" s="8">
        <f t="shared" si="105"/>
        <v>71131.040023466776</v>
      </c>
      <c r="EP90" s="8">
        <f t="shared" si="106"/>
        <v>71131.040023466776</v>
      </c>
      <c r="EQ90" s="8">
        <f t="shared" si="107"/>
        <v>71131.040023466776</v>
      </c>
      <c r="ER90" s="8">
        <f t="shared" si="108"/>
        <v>71131.040023466776</v>
      </c>
      <c r="ES90" s="8">
        <f t="shared" si="109"/>
        <v>71131.040023466776</v>
      </c>
      <c r="ET90" s="8">
        <f t="shared" si="110"/>
        <v>71131.040023466776</v>
      </c>
      <c r="EU90" s="8">
        <f t="shared" si="111"/>
        <v>71131.040023466776</v>
      </c>
    </row>
    <row r="91" spans="1:151" x14ac:dyDescent="0.25">
      <c r="F91" s="6"/>
      <c r="G91" s="6"/>
      <c r="H91" s="6"/>
    </row>
    <row r="92" spans="1:151" x14ac:dyDescent="0.25">
      <c r="D92" s="3" t="s">
        <v>30</v>
      </c>
      <c r="F92" s="8">
        <f>SUM(F4:F90)</f>
        <v>35084451.850000001</v>
      </c>
      <c r="G92" s="8">
        <f>SUM(G4:G90)</f>
        <v>21368368.170628726</v>
      </c>
      <c r="I92" s="8">
        <f t="shared" ref="I92:AK92" si="112">SUM(I4:I90)</f>
        <v>35084451.850000001</v>
      </c>
      <c r="J92" s="8">
        <f t="shared" si="112"/>
        <v>35084451.850000001</v>
      </c>
      <c r="K92" s="8">
        <f t="shared" si="112"/>
        <v>35084451.850000001</v>
      </c>
      <c r="L92" s="8">
        <f t="shared" si="112"/>
        <v>35084451.850000001</v>
      </c>
      <c r="M92" s="8">
        <f t="shared" si="112"/>
        <v>35084451.850000001</v>
      </c>
      <c r="N92" s="8">
        <f t="shared" si="112"/>
        <v>35084451.850000001</v>
      </c>
      <c r="O92" s="8">
        <f t="shared" si="112"/>
        <v>35084451.850000001</v>
      </c>
      <c r="P92" s="8">
        <f t="shared" si="112"/>
        <v>35084451.850000001</v>
      </c>
      <c r="Q92" s="8">
        <f t="shared" si="112"/>
        <v>35084451.850000001</v>
      </c>
      <c r="R92" s="8">
        <f t="shared" si="112"/>
        <v>35084451.850000001</v>
      </c>
      <c r="S92" s="8">
        <f t="shared" si="112"/>
        <v>35084451.850000001</v>
      </c>
      <c r="T92" s="8">
        <f t="shared" si="112"/>
        <v>33329156.880000003</v>
      </c>
      <c r="U92" s="8">
        <f t="shared" si="112"/>
        <v>31585072.98</v>
      </c>
      <c r="V92" s="8">
        <f t="shared" si="112"/>
        <v>29966109.560000002</v>
      </c>
      <c r="W92" s="8">
        <f t="shared" si="112"/>
        <v>28018526.090000007</v>
      </c>
      <c r="X92" s="8">
        <f t="shared" si="112"/>
        <v>26248360.740000002</v>
      </c>
      <c r="Y92" s="8">
        <f t="shared" si="112"/>
        <v>23921640.720000006</v>
      </c>
      <c r="Z92" s="8">
        <f t="shared" si="112"/>
        <v>21936135.70000001</v>
      </c>
      <c r="AA92" s="8">
        <f t="shared" si="112"/>
        <v>19013359.140000004</v>
      </c>
      <c r="AB92" s="8">
        <f t="shared" si="112"/>
        <v>17273965.710000001</v>
      </c>
      <c r="AC92" s="8">
        <f t="shared" si="112"/>
        <v>14793252.9</v>
      </c>
      <c r="AD92" s="8">
        <f t="shared" si="112"/>
        <v>11950466.59</v>
      </c>
      <c r="AE92" s="8">
        <f t="shared" si="112"/>
        <v>9610428.3999999985</v>
      </c>
      <c r="AF92" s="8">
        <f t="shared" si="112"/>
        <v>6992546.3300000001</v>
      </c>
      <c r="AG92" s="8">
        <f t="shared" si="112"/>
        <v>4369101.03</v>
      </c>
      <c r="AH92" s="8">
        <f t="shared" si="112"/>
        <v>2130846.8199999998</v>
      </c>
      <c r="AI92" s="8">
        <f t="shared" si="112"/>
        <v>1683660.76</v>
      </c>
      <c r="AJ92" s="8">
        <f t="shared" si="112"/>
        <v>79215.78</v>
      </c>
      <c r="AK92" s="8">
        <f t="shared" si="112"/>
        <v>0</v>
      </c>
      <c r="AL92" s="8"/>
      <c r="AM92" s="8">
        <f t="shared" ref="AM92:BH92" si="113">SUM(AM4:AM90)</f>
        <v>85372.166168333337</v>
      </c>
      <c r="AN92" s="8">
        <f t="shared" si="113"/>
        <v>85372.166168333337</v>
      </c>
      <c r="AO92" s="8">
        <f t="shared" si="113"/>
        <v>85372.166168333337</v>
      </c>
      <c r="AP92" s="8">
        <f t="shared" si="113"/>
        <v>85372.166168333337</v>
      </c>
      <c r="AQ92" s="8">
        <f t="shared" si="113"/>
        <v>85372.166168333337</v>
      </c>
      <c r="AR92" s="8">
        <f t="shared" si="113"/>
        <v>85372.166168333337</v>
      </c>
      <c r="AS92" s="8">
        <f t="shared" si="113"/>
        <v>85372.166168333337</v>
      </c>
      <c r="AT92" s="8">
        <f t="shared" si="113"/>
        <v>85372.166168333337</v>
      </c>
      <c r="AU92" s="8">
        <f t="shared" si="113"/>
        <v>85372.166168333337</v>
      </c>
      <c r="AV92" s="8">
        <f t="shared" si="113"/>
        <v>85372.166168333337</v>
      </c>
      <c r="AW92" s="8">
        <f t="shared" si="113"/>
        <v>85372.166168333337</v>
      </c>
      <c r="AX92" s="8">
        <f t="shared" si="113"/>
        <v>79465.316887914305</v>
      </c>
      <c r="AY92" s="8">
        <f t="shared" si="113"/>
        <v>75400.639465138884</v>
      </c>
      <c r="AZ92" s="8">
        <f t="shared" si="113"/>
        <v>71494.316937298587</v>
      </c>
      <c r="BA92" s="8">
        <f t="shared" si="113"/>
        <v>67351.621001933105</v>
      </c>
      <c r="BB92" s="8">
        <f t="shared" si="113"/>
        <v>63033.297592669362</v>
      </c>
      <c r="BC92" s="8">
        <f t="shared" si="113"/>
        <v>58274.590951928323</v>
      </c>
      <c r="BD92" s="8">
        <f t="shared" si="113"/>
        <v>53265.758123828527</v>
      </c>
      <c r="BE92" s="8">
        <f t="shared" si="113"/>
        <v>47564.580267985089</v>
      </c>
      <c r="BF92" s="8">
        <f t="shared" si="113"/>
        <v>42149.271493632783</v>
      </c>
      <c r="BG92" s="8">
        <f t="shared" si="113"/>
        <v>37247.438570511316</v>
      </c>
      <c r="BH92" s="8">
        <f t="shared" si="113"/>
        <v>31063.967878402826</v>
      </c>
      <c r="BI92" s="8">
        <f t="shared" ref="BI92:CB92" si="114">SUM(BI4:BI90)</f>
        <v>25043.896741790737</v>
      </c>
      <c r="BJ92" s="8">
        <f t="shared" si="114"/>
        <v>19285.061447473843</v>
      </c>
      <c r="BK92" s="8">
        <f t="shared" si="114"/>
        <v>13197.036738616354</v>
      </c>
      <c r="BL92" s="8">
        <f t="shared" si="114"/>
        <v>7549.9659387017273</v>
      </c>
      <c r="BM92" s="8">
        <f t="shared" si="114"/>
        <v>4430.7128251682134</v>
      </c>
      <c r="BN92" s="8">
        <f t="shared" si="114"/>
        <v>2047.6560948310307</v>
      </c>
      <c r="BO92" s="8">
        <f t="shared" si="114"/>
        <v>92.012498347612052</v>
      </c>
      <c r="BP92" s="8"/>
      <c r="BQ92" s="8">
        <f t="shared" si="114"/>
        <v>21453740.33679707</v>
      </c>
      <c r="BR92" s="8">
        <f t="shared" si="114"/>
        <v>21539112.502965417</v>
      </c>
      <c r="BS92" s="8">
        <f t="shared" si="114"/>
        <v>21624484.669133738</v>
      </c>
      <c r="BT92" s="8">
        <f t="shared" si="114"/>
        <v>21709856.835302077</v>
      </c>
      <c r="BU92" s="8">
        <f t="shared" si="114"/>
        <v>21795229.001470402</v>
      </c>
      <c r="BV92" s="8">
        <f t="shared" si="114"/>
        <v>21880601.167638745</v>
      </c>
      <c r="BW92" s="8">
        <f t="shared" si="114"/>
        <v>21965973.333807077</v>
      </c>
      <c r="BX92" s="8">
        <f t="shared" si="114"/>
        <v>22051345.499975406</v>
      </c>
      <c r="BY92" s="8">
        <f t="shared" si="114"/>
        <v>22136717.666143734</v>
      </c>
      <c r="BZ92" s="8">
        <f t="shared" si="114"/>
        <v>22222089.832312062</v>
      </c>
      <c r="CA92" s="8">
        <f t="shared" si="114"/>
        <v>22307461.998480413</v>
      </c>
      <c r="CB92" s="8">
        <f t="shared" si="114"/>
        <v>20631632.345368318</v>
      </c>
      <c r="CC92" s="8">
        <f t="shared" ref="CC92:DH92" si="115">SUM(CC4:CC90)</f>
        <v>18962949.084833458</v>
      </c>
      <c r="CD92" s="8">
        <f t="shared" si="115"/>
        <v>17415479.981770758</v>
      </c>
      <c r="CE92" s="8">
        <f t="shared" si="115"/>
        <v>15535248.132772695</v>
      </c>
      <c r="CF92" s="8">
        <f t="shared" si="115"/>
        <v>13828116.080365364</v>
      </c>
      <c r="CG92" s="8">
        <f t="shared" si="115"/>
        <v>11559670.651317282</v>
      </c>
      <c r="CH92" s="8">
        <f t="shared" si="115"/>
        <v>9627431.3894411102</v>
      </c>
      <c r="CI92" s="8">
        <f t="shared" si="115"/>
        <v>6752219.4097091015</v>
      </c>
      <c r="CJ92" s="8">
        <f t="shared" si="115"/>
        <v>5054975.2512027323</v>
      </c>
      <c r="CK92" s="8">
        <f t="shared" si="115"/>
        <v>2611509.8797732433</v>
      </c>
      <c r="CL92" s="8">
        <f t="shared" si="115"/>
        <v>-200212.46234835353</v>
      </c>
      <c r="CM92" s="8">
        <f t="shared" si="115"/>
        <v>-2515206.7556065614</v>
      </c>
      <c r="CN92" s="8">
        <f t="shared" si="115"/>
        <v>-5113803.764159088</v>
      </c>
      <c r="CO92" s="8">
        <f t="shared" si="115"/>
        <v>-7724052.0274204714</v>
      </c>
      <c r="CP92" s="8">
        <f t="shared" si="115"/>
        <v>-9954756.2714817692</v>
      </c>
      <c r="CQ92" s="8">
        <f t="shared" si="115"/>
        <v>-10397511.618656604</v>
      </c>
      <c r="CR92" s="8">
        <f t="shared" si="115"/>
        <v>-11999908.942561772</v>
      </c>
      <c r="CS92" s="8">
        <f t="shared" si="115"/>
        <v>-12079032.710063424</v>
      </c>
      <c r="CT92" s="8">
        <f t="shared" si="115"/>
        <v>-12079032.710063424</v>
      </c>
      <c r="CU92" s="8">
        <f t="shared" si="115"/>
        <v>-12079032.710063424</v>
      </c>
      <c r="CV92" s="8">
        <f t="shared" si="115"/>
        <v>-12079032.710063424</v>
      </c>
      <c r="CW92" s="8">
        <f t="shared" si="115"/>
        <v>-12079032.710063424</v>
      </c>
      <c r="CX92" s="8">
        <f t="shared" si="115"/>
        <v>-12079032.710063424</v>
      </c>
      <c r="CY92" s="8">
        <f t="shared" si="115"/>
        <v>-12079032.710063424</v>
      </c>
      <c r="CZ92" s="8">
        <f t="shared" si="115"/>
        <v>-12079032.710063424</v>
      </c>
      <c r="DA92" s="8">
        <f t="shared" si="115"/>
        <v>-12079032.710063424</v>
      </c>
      <c r="DB92" s="8">
        <f t="shared" si="115"/>
        <v>-12079032.710063424</v>
      </c>
      <c r="DC92" s="8">
        <f t="shared" si="115"/>
        <v>-12079032.710063424</v>
      </c>
      <c r="DD92" s="8">
        <f t="shared" si="115"/>
        <v>-12079032.710063424</v>
      </c>
      <c r="DE92" s="8">
        <f t="shared" si="115"/>
        <v>-12079032.710063424</v>
      </c>
      <c r="DF92" s="8"/>
      <c r="DG92" s="8">
        <f t="shared" si="115"/>
        <v>13630711.513202926</v>
      </c>
      <c r="DH92" s="8">
        <f t="shared" si="115"/>
        <v>13545339.347034596</v>
      </c>
      <c r="DI92" s="8">
        <f t="shared" ref="DI92:EN92" si="116">SUM(DI4:DI90)</f>
        <v>13459967.180866262</v>
      </c>
      <c r="DJ92" s="8">
        <f t="shared" si="116"/>
        <v>13374595.01469793</v>
      </c>
      <c r="DK92" s="8">
        <f t="shared" si="116"/>
        <v>13289222.848529592</v>
      </c>
      <c r="DL92" s="8">
        <f t="shared" si="116"/>
        <v>13203850.68236126</v>
      </c>
      <c r="DM92" s="8">
        <f t="shared" si="116"/>
        <v>13118478.516192935</v>
      </c>
      <c r="DN92" s="8">
        <f t="shared" si="116"/>
        <v>13033106.350024596</v>
      </c>
      <c r="DO92" s="8">
        <f t="shared" si="116"/>
        <v>12947734.18385626</v>
      </c>
      <c r="DP92" s="8">
        <f t="shared" si="116"/>
        <v>12862362.01768793</v>
      </c>
      <c r="DQ92" s="8">
        <f t="shared" si="116"/>
        <v>12776989.851519592</v>
      </c>
      <c r="DR92" s="8">
        <f t="shared" si="116"/>
        <v>12697524.534631677</v>
      </c>
      <c r="DS92" s="8">
        <f t="shared" si="116"/>
        <v>12622123.895166542</v>
      </c>
      <c r="DT92" s="8">
        <f t="shared" si="116"/>
        <v>12550629.578229249</v>
      </c>
      <c r="DU92" s="8">
        <f t="shared" si="116"/>
        <v>12483277.957227312</v>
      </c>
      <c r="DV92" s="8">
        <f t="shared" si="116"/>
        <v>12420244.659634642</v>
      </c>
      <c r="DW92" s="8">
        <f t="shared" si="116"/>
        <v>12361970.068682717</v>
      </c>
      <c r="DX92" s="8">
        <f t="shared" si="116"/>
        <v>12308704.310558891</v>
      </c>
      <c r="DY92" s="8">
        <f t="shared" si="116"/>
        <v>12261139.730290903</v>
      </c>
      <c r="DZ92" s="8">
        <f t="shared" si="116"/>
        <v>12218990.458797265</v>
      </c>
      <c r="EA92" s="8">
        <f t="shared" si="116"/>
        <v>12181743.020226758</v>
      </c>
      <c r="EB92" s="8">
        <f t="shared" si="116"/>
        <v>12150679.05234836</v>
      </c>
      <c r="EC92" s="8">
        <f t="shared" si="116"/>
        <v>12125635.155606564</v>
      </c>
      <c r="ED92" s="8">
        <f t="shared" si="116"/>
        <v>12106350.094159083</v>
      </c>
      <c r="EE92" s="8">
        <f t="shared" si="116"/>
        <v>12093153.05742047</v>
      </c>
      <c r="EF92" s="8">
        <f t="shared" si="116"/>
        <v>12085603.091481773</v>
      </c>
      <c r="EG92" s="8">
        <f t="shared" si="116"/>
        <v>12081172.378656602</v>
      </c>
      <c r="EH92" s="8">
        <f t="shared" si="116"/>
        <v>12079124.722561771</v>
      </c>
      <c r="EI92" s="8">
        <f t="shared" si="116"/>
        <v>12079032.710063424</v>
      </c>
      <c r="EJ92" s="8">
        <f t="shared" si="116"/>
        <v>12079032.710063424</v>
      </c>
      <c r="EK92" s="8">
        <f t="shared" si="116"/>
        <v>12079032.710063424</v>
      </c>
      <c r="EL92" s="8">
        <f t="shared" si="116"/>
        <v>12079032.710063424</v>
      </c>
      <c r="EM92" s="8">
        <f t="shared" si="116"/>
        <v>12079032.710063424</v>
      </c>
      <c r="EN92" s="8">
        <f t="shared" si="116"/>
        <v>12079032.710063424</v>
      </c>
      <c r="EO92" s="8">
        <f t="shared" ref="EO92:EU92" si="117">SUM(EO4:EO90)</f>
        <v>12079032.710063424</v>
      </c>
      <c r="EP92" s="8">
        <f t="shared" si="117"/>
        <v>12079032.710063424</v>
      </c>
      <c r="EQ92" s="8">
        <f t="shared" si="117"/>
        <v>12079032.710063424</v>
      </c>
      <c r="ER92" s="8">
        <f t="shared" si="117"/>
        <v>12079032.710063424</v>
      </c>
      <c r="ES92" s="8">
        <f t="shared" si="117"/>
        <v>12079032.710063424</v>
      </c>
      <c r="ET92" s="8">
        <f t="shared" si="117"/>
        <v>12079032.710063424</v>
      </c>
      <c r="EU92" s="8">
        <f t="shared" si="117"/>
        <v>12079032.710063424</v>
      </c>
    </row>
  </sheetData>
  <pageMargins left="0.75" right="0.75" top="1" bottom="1" header="0.5" footer="0.5"/>
  <pageSetup scale="47" firstPageNumber="5" fitToWidth="0" orientation="portrait" useFirstPageNumber="1" r:id="rId1"/>
  <headerFooter>
    <oddHeader>&amp;R&amp;"Times New Roman,Bold"&amp;12Attachment to Response to KLC-2 Question No. 5
Page &amp;P of 59
Malloy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261"/>
  <sheetViews>
    <sheetView zoomScale="80" zoomScaleNormal="80" workbookViewId="0">
      <pane xSplit="8" ySplit="3" topLeftCell="I4" activePane="bottomRight" state="frozen"/>
      <selection pane="topRight" activeCell="G1" sqref="G1"/>
      <selection pane="bottomLeft" activeCell="A4" sqref="A4"/>
      <selection pane="bottomRight" activeCell="A3" sqref="A3"/>
    </sheetView>
  </sheetViews>
  <sheetFormatPr defaultRowHeight="15" x14ac:dyDescent="0.25"/>
  <cols>
    <col min="1" max="1" width="35" style="3" customWidth="1"/>
    <col min="2" max="2" width="15.85546875" style="3" bestFit="1" customWidth="1"/>
    <col min="3" max="3" width="15.85546875" style="3" customWidth="1"/>
    <col min="4" max="4" width="38" style="3" customWidth="1"/>
    <col min="5" max="5" width="8.85546875" style="3" bestFit="1" customWidth="1"/>
    <col min="6" max="6" width="12" style="3" customWidth="1"/>
    <col min="7" max="8" width="15.28515625" style="3" bestFit="1" customWidth="1"/>
    <col min="9" max="9" width="3.140625" style="3" customWidth="1"/>
    <col min="10" max="50" width="15.140625" style="3" bestFit="1" customWidth="1"/>
    <col min="51" max="51" width="5.5703125" style="3" bestFit="1" customWidth="1"/>
    <col min="52" max="52" width="15.140625" style="3" bestFit="1" customWidth="1"/>
    <col min="53" max="81" width="12.28515625" style="3" bestFit="1" customWidth="1"/>
    <col min="82" max="92" width="11.28515625" style="3" bestFit="1" customWidth="1"/>
    <col min="93" max="93" width="5.5703125" style="3" bestFit="1" customWidth="1"/>
    <col min="94" max="122" width="15.140625" style="3" bestFit="1" customWidth="1"/>
    <col min="123" max="126" width="13.85546875" style="3" bestFit="1" customWidth="1"/>
    <col min="127" max="131" width="14.85546875" style="3" bestFit="1" customWidth="1"/>
    <col min="132" max="134" width="15.85546875" style="3" bestFit="1" customWidth="1"/>
    <col min="135" max="135" width="5.5703125" style="3" bestFit="1" customWidth="1"/>
    <col min="136" max="176" width="15.140625" style="3" bestFit="1" customWidth="1"/>
    <col min="177" max="16384" width="9.140625" style="3"/>
  </cols>
  <sheetData>
    <row r="1" spans="1:176" x14ac:dyDescent="0.25">
      <c r="A1" s="3" t="s">
        <v>10</v>
      </c>
    </row>
    <row r="2" spans="1:176" x14ac:dyDescent="0.25">
      <c r="A2" s="3" t="s">
        <v>81</v>
      </c>
      <c r="J2" s="20" t="s">
        <v>27</v>
      </c>
      <c r="AZ2" s="3" t="s">
        <v>18</v>
      </c>
      <c r="CP2" s="9" t="s">
        <v>26</v>
      </c>
      <c r="CZ2" s="8"/>
      <c r="EF2" s="9" t="s">
        <v>17</v>
      </c>
    </row>
    <row r="3" spans="1:176" s="9" customFormat="1" ht="30" x14ac:dyDescent="0.25">
      <c r="A3" s="23" t="s">
        <v>0</v>
      </c>
      <c r="B3" s="23" t="s">
        <v>0</v>
      </c>
      <c r="C3" s="23" t="s">
        <v>39</v>
      </c>
      <c r="D3" s="23" t="s">
        <v>0</v>
      </c>
      <c r="E3" s="23" t="s">
        <v>7</v>
      </c>
      <c r="F3" s="23" t="s">
        <v>29</v>
      </c>
      <c r="G3" s="23" t="s">
        <v>9</v>
      </c>
      <c r="H3" s="23" t="s">
        <v>8</v>
      </c>
      <c r="I3" s="18"/>
      <c r="J3" s="19">
        <v>42583</v>
      </c>
      <c r="K3" s="19">
        <v>42614</v>
      </c>
      <c r="L3" s="19">
        <v>42644</v>
      </c>
      <c r="M3" s="19">
        <v>42675</v>
      </c>
      <c r="N3" s="19">
        <v>42705</v>
      </c>
      <c r="O3" s="19">
        <v>42736</v>
      </c>
      <c r="P3" s="19">
        <v>42767</v>
      </c>
      <c r="Q3" s="19">
        <v>42795</v>
      </c>
      <c r="R3" s="19">
        <v>42826</v>
      </c>
      <c r="S3" s="19">
        <v>42856</v>
      </c>
      <c r="T3" s="19">
        <v>42887</v>
      </c>
      <c r="U3" s="19">
        <v>42917</v>
      </c>
      <c r="V3" s="19">
        <v>42948</v>
      </c>
      <c r="W3" s="19">
        <v>42979</v>
      </c>
      <c r="X3" s="19">
        <v>43009</v>
      </c>
      <c r="Y3" s="19">
        <v>43040</v>
      </c>
      <c r="Z3" s="19">
        <v>43070</v>
      </c>
      <c r="AA3" s="19">
        <v>43101</v>
      </c>
      <c r="AB3" s="19">
        <v>43132</v>
      </c>
      <c r="AC3" s="19">
        <v>43160</v>
      </c>
      <c r="AD3" s="19">
        <v>43191</v>
      </c>
      <c r="AE3" s="19">
        <v>43221</v>
      </c>
      <c r="AF3" s="19">
        <v>43252</v>
      </c>
      <c r="AG3" s="19">
        <v>43282</v>
      </c>
      <c r="AH3" s="19">
        <v>43313</v>
      </c>
      <c r="AI3" s="19">
        <v>43344</v>
      </c>
      <c r="AJ3" s="19">
        <v>43374</v>
      </c>
      <c r="AK3" s="19">
        <v>43405</v>
      </c>
      <c r="AL3" s="19">
        <v>43435</v>
      </c>
      <c r="AM3" s="19">
        <v>43466</v>
      </c>
      <c r="AN3" s="19">
        <v>43497</v>
      </c>
      <c r="AO3" s="19">
        <v>43525</v>
      </c>
      <c r="AP3" s="19">
        <v>43556</v>
      </c>
      <c r="AQ3" s="19">
        <v>43586</v>
      </c>
      <c r="AR3" s="19">
        <v>43617</v>
      </c>
      <c r="AS3" s="19">
        <v>43647</v>
      </c>
      <c r="AT3" s="19">
        <v>43678</v>
      </c>
      <c r="AU3" s="19">
        <v>43709</v>
      </c>
      <c r="AV3" s="19">
        <v>43739</v>
      </c>
      <c r="AW3" s="19">
        <v>43770</v>
      </c>
      <c r="AX3" s="19">
        <v>43800</v>
      </c>
      <c r="AY3" s="19"/>
      <c r="AZ3" s="19">
        <v>42583</v>
      </c>
      <c r="BA3" s="19">
        <v>42614</v>
      </c>
      <c r="BB3" s="19">
        <v>42644</v>
      </c>
      <c r="BC3" s="19">
        <v>42675</v>
      </c>
      <c r="BD3" s="19">
        <v>42705</v>
      </c>
      <c r="BE3" s="19">
        <v>42736</v>
      </c>
      <c r="BF3" s="19">
        <v>42767</v>
      </c>
      <c r="BG3" s="19">
        <v>42795</v>
      </c>
      <c r="BH3" s="19">
        <v>42826</v>
      </c>
      <c r="BI3" s="19">
        <v>42856</v>
      </c>
      <c r="BJ3" s="19">
        <v>42887</v>
      </c>
      <c r="BK3" s="19">
        <v>42917</v>
      </c>
      <c r="BL3" s="19">
        <v>42948</v>
      </c>
      <c r="BM3" s="19">
        <v>42979</v>
      </c>
      <c r="BN3" s="19">
        <v>43009</v>
      </c>
      <c r="BO3" s="19">
        <v>43040</v>
      </c>
      <c r="BP3" s="19">
        <v>43070</v>
      </c>
      <c r="BQ3" s="19">
        <v>43101</v>
      </c>
      <c r="BR3" s="19">
        <v>43132</v>
      </c>
      <c r="BS3" s="19">
        <v>43160</v>
      </c>
      <c r="BT3" s="19">
        <v>43191</v>
      </c>
      <c r="BU3" s="19">
        <v>43221</v>
      </c>
      <c r="BV3" s="19">
        <v>43252</v>
      </c>
      <c r="BW3" s="19">
        <v>43282</v>
      </c>
      <c r="BX3" s="19">
        <v>43313</v>
      </c>
      <c r="BY3" s="19">
        <v>43344</v>
      </c>
      <c r="BZ3" s="19">
        <v>43374</v>
      </c>
      <c r="CA3" s="19">
        <v>43405</v>
      </c>
      <c r="CB3" s="19">
        <v>43435</v>
      </c>
      <c r="CC3" s="19">
        <v>43466</v>
      </c>
      <c r="CD3" s="19">
        <v>43497</v>
      </c>
      <c r="CE3" s="19">
        <v>43525</v>
      </c>
      <c r="CF3" s="19">
        <v>43556</v>
      </c>
      <c r="CG3" s="19">
        <v>43586</v>
      </c>
      <c r="CH3" s="19">
        <v>43617</v>
      </c>
      <c r="CI3" s="19">
        <v>43647</v>
      </c>
      <c r="CJ3" s="19">
        <v>43678</v>
      </c>
      <c r="CK3" s="19">
        <v>43709</v>
      </c>
      <c r="CL3" s="19">
        <v>43739</v>
      </c>
      <c r="CM3" s="19">
        <v>43770</v>
      </c>
      <c r="CN3" s="19">
        <v>43800</v>
      </c>
      <c r="CO3" s="19"/>
      <c r="CP3" s="19">
        <v>42583</v>
      </c>
      <c r="CQ3" s="19">
        <v>42614</v>
      </c>
      <c r="CR3" s="19">
        <v>42644</v>
      </c>
      <c r="CS3" s="19">
        <v>42675</v>
      </c>
      <c r="CT3" s="19">
        <v>42705</v>
      </c>
      <c r="CU3" s="19">
        <v>42736</v>
      </c>
      <c r="CV3" s="19">
        <v>42767</v>
      </c>
      <c r="CW3" s="19">
        <v>42795</v>
      </c>
      <c r="CX3" s="19">
        <v>42826</v>
      </c>
      <c r="CY3" s="19">
        <v>42856</v>
      </c>
      <c r="CZ3" s="19">
        <v>42887</v>
      </c>
      <c r="DA3" s="19">
        <v>42917</v>
      </c>
      <c r="DB3" s="19">
        <v>42948</v>
      </c>
      <c r="DC3" s="19">
        <v>42979</v>
      </c>
      <c r="DD3" s="19">
        <v>43009</v>
      </c>
      <c r="DE3" s="19">
        <v>43040</v>
      </c>
      <c r="DF3" s="19">
        <v>43070</v>
      </c>
      <c r="DG3" s="19">
        <v>43101</v>
      </c>
      <c r="DH3" s="19">
        <v>43132</v>
      </c>
      <c r="DI3" s="19">
        <v>43160</v>
      </c>
      <c r="DJ3" s="19">
        <v>43191</v>
      </c>
      <c r="DK3" s="19">
        <v>43221</v>
      </c>
      <c r="DL3" s="19">
        <v>43252</v>
      </c>
      <c r="DM3" s="19">
        <v>43282</v>
      </c>
      <c r="DN3" s="19">
        <v>43313</v>
      </c>
      <c r="DO3" s="19">
        <v>43344</v>
      </c>
      <c r="DP3" s="19">
        <v>43374</v>
      </c>
      <c r="DQ3" s="19">
        <v>43405</v>
      </c>
      <c r="DR3" s="19">
        <v>43435</v>
      </c>
      <c r="DS3" s="19">
        <v>43466</v>
      </c>
      <c r="DT3" s="19">
        <v>43497</v>
      </c>
      <c r="DU3" s="19">
        <v>43525</v>
      </c>
      <c r="DV3" s="19">
        <v>43556</v>
      </c>
      <c r="DW3" s="19">
        <v>43586</v>
      </c>
      <c r="DX3" s="19">
        <v>43617</v>
      </c>
      <c r="DY3" s="19">
        <v>43647</v>
      </c>
      <c r="DZ3" s="19">
        <v>43678</v>
      </c>
      <c r="EA3" s="19">
        <v>43709</v>
      </c>
      <c r="EB3" s="19">
        <v>43739</v>
      </c>
      <c r="EC3" s="19">
        <v>43770</v>
      </c>
      <c r="ED3" s="19">
        <v>43800</v>
      </c>
      <c r="EE3" s="19"/>
      <c r="EF3" s="19">
        <v>42583</v>
      </c>
      <c r="EG3" s="19">
        <v>42614</v>
      </c>
      <c r="EH3" s="19">
        <v>42644</v>
      </c>
      <c r="EI3" s="19">
        <v>42675</v>
      </c>
      <c r="EJ3" s="19">
        <v>42705</v>
      </c>
      <c r="EK3" s="19">
        <v>42736</v>
      </c>
      <c r="EL3" s="19">
        <v>42767</v>
      </c>
      <c r="EM3" s="19">
        <v>42795</v>
      </c>
      <c r="EN3" s="19">
        <v>42826</v>
      </c>
      <c r="EO3" s="19">
        <v>42856</v>
      </c>
      <c r="EP3" s="19">
        <v>42887</v>
      </c>
      <c r="EQ3" s="19">
        <v>42917</v>
      </c>
      <c r="ER3" s="19">
        <v>42948</v>
      </c>
      <c r="ES3" s="19">
        <v>42979</v>
      </c>
      <c r="ET3" s="19">
        <v>43009</v>
      </c>
      <c r="EU3" s="19">
        <v>43040</v>
      </c>
      <c r="EV3" s="19">
        <v>43070</v>
      </c>
      <c r="EW3" s="19">
        <v>43101</v>
      </c>
      <c r="EX3" s="19">
        <v>43132</v>
      </c>
      <c r="EY3" s="19">
        <v>43160</v>
      </c>
      <c r="EZ3" s="19">
        <v>43191</v>
      </c>
      <c r="FA3" s="19">
        <v>43221</v>
      </c>
      <c r="FB3" s="19">
        <v>43252</v>
      </c>
      <c r="FC3" s="19">
        <v>43282</v>
      </c>
      <c r="FD3" s="19">
        <v>43313</v>
      </c>
      <c r="FE3" s="19">
        <v>43344</v>
      </c>
      <c r="FF3" s="19">
        <v>43374</v>
      </c>
      <c r="FG3" s="19">
        <v>43405</v>
      </c>
      <c r="FH3" s="19">
        <v>43435</v>
      </c>
      <c r="FI3" s="19">
        <v>43466</v>
      </c>
      <c r="FJ3" s="19">
        <v>43497</v>
      </c>
      <c r="FK3" s="19">
        <v>43525</v>
      </c>
      <c r="FL3" s="19">
        <v>43556</v>
      </c>
      <c r="FM3" s="19">
        <v>43586</v>
      </c>
      <c r="FN3" s="19">
        <v>43617</v>
      </c>
      <c r="FO3" s="19">
        <v>43647</v>
      </c>
      <c r="FP3" s="19">
        <v>43678</v>
      </c>
      <c r="FQ3" s="19">
        <v>43709</v>
      </c>
      <c r="FR3" s="19">
        <v>43739</v>
      </c>
      <c r="FS3" s="19">
        <v>43770</v>
      </c>
      <c r="FT3" s="19">
        <v>43800</v>
      </c>
    </row>
    <row r="4" spans="1:176" x14ac:dyDescent="0.25">
      <c r="A4" s="4" t="s">
        <v>12</v>
      </c>
      <c r="B4" s="4" t="s">
        <v>2</v>
      </c>
      <c r="C4" s="4" t="s">
        <v>40</v>
      </c>
      <c r="D4" s="4" t="s">
        <v>6</v>
      </c>
      <c r="E4" s="7">
        <v>1941</v>
      </c>
      <c r="F4" s="24">
        <f>IFERROR(VLOOKUP(CONCATENATE(C4,E4),'KU Retirements'!$A$4:$E$150,5,FALSE),"N/A")</f>
        <v>43101</v>
      </c>
      <c r="G4" s="5">
        <v>596.79999999999995</v>
      </c>
      <c r="H4" s="5">
        <v>596.79999999999995</v>
      </c>
      <c r="I4" s="5"/>
      <c r="J4" s="6">
        <f>IF(J$3=$J$3,$G4,IF($F4='KU Meter Schedule'!J$3,'KU Meter Schedule'!I4-'KU Meter Schedule'!$G4,I4))</f>
        <v>596.79999999999995</v>
      </c>
      <c r="K4" s="6">
        <f>IF(K$3=$J$3,$G4,IF($F4='KU Meter Schedule'!K$3,'KU Meter Schedule'!J4-'KU Meter Schedule'!$G4,J4))</f>
        <v>596.79999999999995</v>
      </c>
      <c r="L4" s="6">
        <f>IF(L$3=$J$3,$G4,IF($F4='KU Meter Schedule'!L$3,'KU Meter Schedule'!K4-'KU Meter Schedule'!$G4,K4))</f>
        <v>596.79999999999995</v>
      </c>
      <c r="M4" s="6">
        <f>IF(M$3=$J$3,$G4,IF($F4='KU Meter Schedule'!M$3,'KU Meter Schedule'!L4-'KU Meter Schedule'!$G4,L4))</f>
        <v>596.79999999999995</v>
      </c>
      <c r="N4" s="6">
        <f>IF(N$3=$J$3,$G4,IF($F4='KU Meter Schedule'!N$3,'KU Meter Schedule'!M4-'KU Meter Schedule'!$G4,M4))</f>
        <v>596.79999999999995</v>
      </c>
      <c r="O4" s="6">
        <f>IF(O$3=$J$3,$G4,IF($F4='KU Meter Schedule'!O$3,'KU Meter Schedule'!N4-'KU Meter Schedule'!$G4,N4))</f>
        <v>596.79999999999995</v>
      </c>
      <c r="P4" s="6">
        <f>IF(P$3=$J$3,$G4,IF($F4='KU Meter Schedule'!P$3,'KU Meter Schedule'!O4-'KU Meter Schedule'!$G4,O4))</f>
        <v>596.79999999999995</v>
      </c>
      <c r="Q4" s="6">
        <f>IF(Q$3=$J$3,$G4,IF($F4='KU Meter Schedule'!Q$3,'KU Meter Schedule'!P4-'KU Meter Schedule'!$G4,P4))</f>
        <v>596.79999999999995</v>
      </c>
      <c r="R4" s="6">
        <f>IF(R$3=$J$3,$G4,IF($F4='KU Meter Schedule'!R$3,'KU Meter Schedule'!Q4-'KU Meter Schedule'!$G4,Q4))</f>
        <v>596.79999999999995</v>
      </c>
      <c r="S4" s="6">
        <f>IF(S$3=$J$3,$G4,IF($F4='KU Meter Schedule'!S$3,'KU Meter Schedule'!R4-'KU Meter Schedule'!$G4,R4))</f>
        <v>596.79999999999995</v>
      </c>
      <c r="T4" s="6">
        <f>IF(T$3=$J$3,$G4,IF($F4='KU Meter Schedule'!T$3,'KU Meter Schedule'!S4-'KU Meter Schedule'!$G4,S4))</f>
        <v>596.79999999999995</v>
      </c>
      <c r="U4" s="6">
        <f>IF(U$3=$J$3,$G4,IF($F4='KU Meter Schedule'!U$3,'KU Meter Schedule'!T4-'KU Meter Schedule'!$G4,T4))</f>
        <v>596.79999999999995</v>
      </c>
      <c r="V4" s="6">
        <f>IF(V$3=$J$3,$G4,IF($F4='KU Meter Schedule'!V$3,'KU Meter Schedule'!U4-'KU Meter Schedule'!$G4,U4))</f>
        <v>596.79999999999995</v>
      </c>
      <c r="W4" s="6">
        <f>IF(W$3=$J$3,$G4,IF($F4='KU Meter Schedule'!W$3,'KU Meter Schedule'!V4-'KU Meter Schedule'!$G4,V4))</f>
        <v>596.79999999999995</v>
      </c>
      <c r="X4" s="6">
        <f>IF(X$3=$J$3,$G4,IF($F4='KU Meter Schedule'!X$3,'KU Meter Schedule'!W4-'KU Meter Schedule'!$G4,W4))</f>
        <v>596.79999999999995</v>
      </c>
      <c r="Y4" s="6">
        <f>IF(Y$3=$J$3,$G4,IF($F4='KU Meter Schedule'!Y$3,'KU Meter Schedule'!X4-'KU Meter Schedule'!$G4,X4))</f>
        <v>596.79999999999995</v>
      </c>
      <c r="Z4" s="6">
        <f>IF(Z$3=$J$3,$G4,IF($F4='KU Meter Schedule'!Z$3,'KU Meter Schedule'!Y4-'KU Meter Schedule'!$G4,Y4))</f>
        <v>596.79999999999995</v>
      </c>
      <c r="AA4" s="6">
        <f>IF(AA$3=$J$3,$G4,IF($F4='KU Meter Schedule'!AA$3,'KU Meter Schedule'!Z4-'KU Meter Schedule'!$G4,Z4))</f>
        <v>0</v>
      </c>
      <c r="AB4" s="6">
        <f>IF(AB$3=$J$3,$G4,IF($F4='KU Meter Schedule'!AB$3,'KU Meter Schedule'!AA4-'KU Meter Schedule'!$G4,AA4))</f>
        <v>0</v>
      </c>
      <c r="AC4" s="6">
        <f>IF(AC$3=$J$3,$G4,IF($F4='KU Meter Schedule'!AC$3,'KU Meter Schedule'!AB4-'KU Meter Schedule'!$G4,AB4))</f>
        <v>0</v>
      </c>
      <c r="AD4" s="6">
        <f>IF(AD$3=$J$3,$G4,IF($F4='KU Meter Schedule'!AD$3,'KU Meter Schedule'!AC4-'KU Meter Schedule'!$G4,AC4))</f>
        <v>0</v>
      </c>
      <c r="AE4" s="6">
        <f>IF(AE$3=$J$3,$G4,IF($F4='KU Meter Schedule'!AE$3,'KU Meter Schedule'!AD4-'KU Meter Schedule'!$G4,AD4))</f>
        <v>0</v>
      </c>
      <c r="AF4" s="6">
        <f>IF(AF$3=$J$3,$G4,IF($F4='KU Meter Schedule'!AF$3,'KU Meter Schedule'!AE4-'KU Meter Schedule'!$G4,AE4))</f>
        <v>0</v>
      </c>
      <c r="AG4" s="6">
        <f>IF(AG$3=$J$3,$G4,IF($F4='KU Meter Schedule'!AG$3,'KU Meter Schedule'!AF4-'KU Meter Schedule'!$G4,AF4))</f>
        <v>0</v>
      </c>
      <c r="AH4" s="6">
        <f>IF(AH$3=$J$3,$G4,IF($F4='KU Meter Schedule'!AH$3,'KU Meter Schedule'!AG4-'KU Meter Schedule'!$G4,AG4))</f>
        <v>0</v>
      </c>
      <c r="AI4" s="6">
        <f>IF(AI$3=$J$3,$G4,IF($F4='KU Meter Schedule'!AI$3,'KU Meter Schedule'!AH4-'KU Meter Schedule'!$G4,AH4))</f>
        <v>0</v>
      </c>
      <c r="AJ4" s="6">
        <f>IF(AJ$3=$J$3,$G4,IF($F4='KU Meter Schedule'!AJ$3,'KU Meter Schedule'!AI4-'KU Meter Schedule'!$G4,AI4))</f>
        <v>0</v>
      </c>
      <c r="AK4" s="6">
        <f>IF(AK$3=$J$3,$G4,IF($F4='KU Meter Schedule'!AK$3,'KU Meter Schedule'!AJ4-'KU Meter Schedule'!$G4,AJ4))</f>
        <v>0</v>
      </c>
      <c r="AL4" s="6">
        <f>IF(AL$3=$J$3,$G4,IF($F4='KU Meter Schedule'!AL$3,'KU Meter Schedule'!AK4-'KU Meter Schedule'!$G4,AK4))</f>
        <v>0</v>
      </c>
      <c r="AM4" s="6">
        <f>IF(AM$3=$J$3,$G4,IF($F4='KU Meter Schedule'!AM$3,'KU Meter Schedule'!AL4-'KU Meter Schedule'!$G4,AL4))</f>
        <v>0</v>
      </c>
      <c r="AN4" s="6">
        <f>IF(AN$3=$J$3,$G4,IF($F4='KU Meter Schedule'!AN$3,'KU Meter Schedule'!AM4-'KU Meter Schedule'!$G4,AM4))</f>
        <v>0</v>
      </c>
      <c r="AO4" s="6">
        <f>IF(AO$3=$J$3,$G4,IF($F4='KU Meter Schedule'!AO$3,'KU Meter Schedule'!AN4-'KU Meter Schedule'!$G4,AN4))</f>
        <v>0</v>
      </c>
      <c r="AP4" s="6">
        <f>IF(AP$3=$J$3,$G4,IF($F4='KU Meter Schedule'!AP$3,'KU Meter Schedule'!AO4-'KU Meter Schedule'!$G4,AO4))</f>
        <v>0</v>
      </c>
      <c r="AQ4" s="6">
        <f>IF(AQ$3=$J$3,$G4,IF($F4='KU Meter Schedule'!AQ$3,'KU Meter Schedule'!AP4-'KU Meter Schedule'!$G4,AP4))</f>
        <v>0</v>
      </c>
      <c r="AR4" s="6">
        <f>IF(AR$3=$J$3,$G4,IF($F4='KU Meter Schedule'!AR$3,'KU Meter Schedule'!AQ4-'KU Meter Schedule'!$G4,AQ4))</f>
        <v>0</v>
      </c>
      <c r="AS4" s="6">
        <f>IF(AS$3=$J$3,$G4,IF($F4='KU Meter Schedule'!AS$3,'KU Meter Schedule'!AR4-'KU Meter Schedule'!$G4,AR4))</f>
        <v>0</v>
      </c>
      <c r="AT4" s="6">
        <f>IF(AT$3=$J$3,$G4,IF($F4='KU Meter Schedule'!AT$3,'KU Meter Schedule'!AS4-'KU Meter Schedule'!$G4,AS4))</f>
        <v>0</v>
      </c>
      <c r="AU4" s="6">
        <f>IF(AU$3=$J$3,$G4,IF($F4='KU Meter Schedule'!AU$3,'KU Meter Schedule'!AT4-'KU Meter Schedule'!$G4,AT4))</f>
        <v>0</v>
      </c>
      <c r="AV4" s="6">
        <f>IF(AV$3=$J$3,$G4,IF($F4='KU Meter Schedule'!AV$3,'KU Meter Schedule'!AU4-'KU Meter Schedule'!$G4,AU4))</f>
        <v>0</v>
      </c>
      <c r="AW4" s="6">
        <f>IF(AW$3=$J$3,$G4,IF($F4='KU Meter Schedule'!AW$3,'KU Meter Schedule'!AV4-'KU Meter Schedule'!$G4,AV4))</f>
        <v>0</v>
      </c>
      <c r="AX4" s="6">
        <f>IF(AX$3=$J$3,$G4,IF($F4='KU Meter Schedule'!AX$3,'KU Meter Schedule'!AW4-'KU Meter Schedule'!$G4,AW4))</f>
        <v>0</v>
      </c>
      <c r="AZ4" s="21">
        <f>IF(AZ$3&lt;'Depr. Rate'!$B$1,('Depr. Rate'!$B$4*'KU Meter Schedule'!J4)/12,IF(J4=0,I4/2*'Depr. Rate'!$C$4/12,('Depr. Rate'!$C$4*'KU Meter Schedule'!J4)/12))</f>
        <v>1.1388933333333333</v>
      </c>
      <c r="BA4" s="21">
        <f>IF(BA$3&lt;'Depr. Rate'!$B$1,('Depr. Rate'!$B$4*'KU Meter Schedule'!K4)/12,IF(K4=0,J4/2*'Depr. Rate'!$C$4/12,('Depr. Rate'!$C$4*'KU Meter Schedule'!K4)/12))</f>
        <v>1.1388933333333333</v>
      </c>
      <c r="BB4" s="21">
        <f>IF(BB$3&lt;'Depr. Rate'!$B$1,('Depr. Rate'!$B$4*'KU Meter Schedule'!L4)/12,IF(L4=0,K4/2*'Depr. Rate'!$C$4/12,('Depr. Rate'!$C$4*'KU Meter Schedule'!L4)/12))</f>
        <v>1.1388933333333333</v>
      </c>
      <c r="BC4" s="21">
        <f>IF(BC$3&lt;'Depr. Rate'!$B$1,('Depr. Rate'!$B$4*'KU Meter Schedule'!M4)/12,IF(M4=0,L4/2*'Depr. Rate'!$C$4/12,('Depr. Rate'!$C$4*'KU Meter Schedule'!M4)/12))</f>
        <v>1.1388933333333333</v>
      </c>
      <c r="BD4" s="21">
        <f>IF(BD$3&lt;'Depr. Rate'!$B$1,('Depr. Rate'!$B$4*'KU Meter Schedule'!N4)/12,IF(N4=0,M4/2*'Depr. Rate'!$C$4/12,('Depr. Rate'!$C$4*'KU Meter Schedule'!N4)/12))</f>
        <v>1.1388933333333333</v>
      </c>
      <c r="BE4" s="21">
        <f>IF(BE$3&lt;'Depr. Rate'!$B$1,('Depr. Rate'!$B$4*'KU Meter Schedule'!O4)/12,IF(O4=0,N4/2*'Depr. Rate'!$C$4/12,('Depr. Rate'!$C$4*'KU Meter Schedule'!O4)/12))</f>
        <v>1.1388933333333333</v>
      </c>
      <c r="BF4" s="21">
        <f>IF(BF$3&lt;'Depr. Rate'!$B$1,('Depr. Rate'!$B$4*'KU Meter Schedule'!P4)/12,IF(P4=0,O4/2*'Depr. Rate'!$C$4/12,('Depr. Rate'!$C$4*'KU Meter Schedule'!P4)/12))</f>
        <v>1.1388933333333333</v>
      </c>
      <c r="BG4" s="21">
        <f>IF(BG$3&lt;'Depr. Rate'!$B$1,('Depr. Rate'!$B$4*'KU Meter Schedule'!Q4)/12,IF(Q4=0,P4/2*'Depr. Rate'!$C$4/12,('Depr. Rate'!$C$4*'KU Meter Schedule'!Q4)/12))</f>
        <v>1.1388933333333333</v>
      </c>
      <c r="BH4" s="21">
        <f>IF(BH$3&lt;'Depr. Rate'!$B$1,('Depr. Rate'!$B$4*'KU Meter Schedule'!R4)/12,IF(R4=0,Q4/2*'Depr. Rate'!$C$4/12,('Depr. Rate'!$C$4*'KU Meter Schedule'!R4)/12))</f>
        <v>1.1388933333333333</v>
      </c>
      <c r="BI4" s="21">
        <f>IF(BI$3&lt;'Depr. Rate'!$B$1,('Depr. Rate'!$B$4*'KU Meter Schedule'!S4)/12,IF(S4=0,R4/2*'Depr. Rate'!$C$4/12,('Depr. Rate'!$C$4*'KU Meter Schedule'!S4)/12))</f>
        <v>1.1388933333333333</v>
      </c>
      <c r="BJ4" s="21">
        <f>IF(BJ$3&lt;'Depr. Rate'!$B$1,('Depr. Rate'!$B$4*'KU Meter Schedule'!T4)/12,IF(T4=0,S4/2*'Depr. Rate'!$C$4/12,('Depr. Rate'!$C$4*'KU Meter Schedule'!T4)/12))</f>
        <v>1.1388933333333333</v>
      </c>
      <c r="BK4" s="21">
        <f>IF(BK$3&lt;'Depr. Rate'!$B$1,('Depr. Rate'!$B$4*'KU Meter Schedule'!U4)/12,IF(U4=0,T4/2*'Depr. Rate'!$C$4/12,('Depr. Rate'!$C$4*'KU Meter Schedule'!U4)/12))</f>
        <v>1.7456399999999999</v>
      </c>
      <c r="BL4" s="21">
        <f>IF(BL$3&lt;'Depr. Rate'!$B$1,('Depr. Rate'!$B$4*'KU Meter Schedule'!V4)/12,IF(V4=0,U4/2*'Depr. Rate'!$C$4/12,('Depr. Rate'!$C$4*'KU Meter Schedule'!V4)/12))</f>
        <v>1.7456399999999999</v>
      </c>
      <c r="BM4" s="21">
        <f>IF(BM$3&lt;'Depr. Rate'!$B$1,('Depr. Rate'!$B$4*'KU Meter Schedule'!W4)/12,IF(W4=0,V4/2*'Depr. Rate'!$C$4/12,('Depr. Rate'!$C$4*'KU Meter Schedule'!W4)/12))</f>
        <v>1.7456399999999999</v>
      </c>
      <c r="BN4" s="21">
        <f>IF(BN$3&lt;'Depr. Rate'!$B$1,('Depr. Rate'!$B$4*'KU Meter Schedule'!X4)/12,IF(X4=0,W4/2*'Depr. Rate'!$C$4/12,('Depr. Rate'!$C$4*'KU Meter Schedule'!X4)/12))</f>
        <v>1.7456399999999999</v>
      </c>
      <c r="BO4" s="21">
        <f>IF(BO$3&lt;'Depr. Rate'!$B$1,('Depr. Rate'!$B$4*'KU Meter Schedule'!Y4)/12,IF(Y4=0,X4/2*'Depr. Rate'!$C$4/12,('Depr. Rate'!$C$4*'KU Meter Schedule'!Y4)/12))</f>
        <v>1.7456399999999999</v>
      </c>
      <c r="BP4" s="21">
        <f>IF(BP$3&lt;'Depr. Rate'!$B$1,('Depr. Rate'!$B$4*'KU Meter Schedule'!Z4)/12,IF(Z4=0,Y4/2*'Depr. Rate'!$C$4/12,('Depr. Rate'!$C$4*'KU Meter Schedule'!Z4)/12))</f>
        <v>1.7456399999999999</v>
      </c>
      <c r="BQ4" s="21">
        <f>IF(BQ$3&lt;'Depr. Rate'!$B$1,('Depr. Rate'!$B$4*'KU Meter Schedule'!AA4)/12,IF(AA4=0,Z4/2*'Depr. Rate'!$C$4/12,('Depr. Rate'!$C$4*'KU Meter Schedule'!AA4)/12))</f>
        <v>0.87281999999999993</v>
      </c>
      <c r="BR4" s="21">
        <f>IF(BR$3&lt;'Depr. Rate'!$B$1,('Depr. Rate'!$B$4*'KU Meter Schedule'!AB4)/12,IF(AB4=0,AA4/2*'Depr. Rate'!$C$4/12,('Depr. Rate'!$C$4*'KU Meter Schedule'!AB4)/12))</f>
        <v>0</v>
      </c>
      <c r="BS4" s="21">
        <f>IF(BS$3&lt;'Depr. Rate'!$B$1,('Depr. Rate'!$B$4*'KU Meter Schedule'!AC4)/12,IF(AC4=0,AB4/2*'Depr. Rate'!$C$4/12,('Depr. Rate'!$C$4*'KU Meter Schedule'!AC4)/12))</f>
        <v>0</v>
      </c>
      <c r="BT4" s="21">
        <f>IF(BT$3&lt;'Depr. Rate'!$B$1,('Depr. Rate'!$B$4*'KU Meter Schedule'!AD4)/12,IF(AD4=0,AC4/2*'Depr. Rate'!$C$4/12,('Depr. Rate'!$C$4*'KU Meter Schedule'!AD4)/12))</f>
        <v>0</v>
      </c>
      <c r="BU4" s="21">
        <f>IF(BU$3&lt;'Depr. Rate'!$B$1,('Depr. Rate'!$B$4*'KU Meter Schedule'!AE4)/12,IF(AE4=0,AD4/2*'Depr. Rate'!$C$4/12,('Depr. Rate'!$C$4*'KU Meter Schedule'!AE4)/12))</f>
        <v>0</v>
      </c>
      <c r="BV4" s="21">
        <f>IF(BV$3&lt;'Depr. Rate'!$B$1,('Depr. Rate'!$B$4*'KU Meter Schedule'!AF4)/12,IF(AF4=0,AE4/2*'Depr. Rate'!$C$4/12,('Depr. Rate'!$C$4*'KU Meter Schedule'!AF4)/12))</f>
        <v>0</v>
      </c>
      <c r="BW4" s="21">
        <f>IF(BW$3&lt;'Depr. Rate'!$B$1,('Depr. Rate'!$B$4*'KU Meter Schedule'!AG4)/12,IF(AG4=0,AF4/2*'Depr. Rate'!$C$4/12,('Depr. Rate'!$C$4*'KU Meter Schedule'!AG4)/12))</f>
        <v>0</v>
      </c>
      <c r="BX4" s="21">
        <f>IF(BX$3&lt;'Depr. Rate'!$B$1,('Depr. Rate'!$B$4*'KU Meter Schedule'!AH4)/12,IF(AH4=0,AG4/2*'Depr. Rate'!$C$4/12,('Depr. Rate'!$C$4*'KU Meter Schedule'!AH4)/12))</f>
        <v>0</v>
      </c>
      <c r="BY4" s="21">
        <f>IF(BY$3&lt;'Depr. Rate'!$B$1,('Depr. Rate'!$B$4*'KU Meter Schedule'!AI4)/12,IF(AI4=0,AH4/2*'Depr. Rate'!$C$4/12,('Depr. Rate'!$C$4*'KU Meter Schedule'!AI4)/12))</f>
        <v>0</v>
      </c>
      <c r="BZ4" s="21">
        <f>IF(BZ$3&lt;'Depr. Rate'!$B$1,('Depr. Rate'!$B$4*'KU Meter Schedule'!AJ4)/12,IF(AJ4=0,AI4/2*'Depr. Rate'!$C$4/12,('Depr. Rate'!$C$4*'KU Meter Schedule'!AJ4)/12))</f>
        <v>0</v>
      </c>
      <c r="CA4" s="21">
        <f>IF(CA$3&lt;'Depr. Rate'!$B$1,('Depr. Rate'!$B$4*'KU Meter Schedule'!AK4)/12,IF(AK4=0,AJ4/2*'Depr. Rate'!$C$4/12,('Depr. Rate'!$C$4*'KU Meter Schedule'!AK4)/12))</f>
        <v>0</v>
      </c>
      <c r="CB4" s="21">
        <f>IF(CB$3&lt;'Depr. Rate'!$B$1,('Depr. Rate'!$B$4*'KU Meter Schedule'!AL4)/12,IF(AL4=0,AK4/2*'Depr. Rate'!$C$4/12,('Depr. Rate'!$C$4*'KU Meter Schedule'!AL4)/12))</f>
        <v>0</v>
      </c>
      <c r="CC4" s="21">
        <f>IF(CC$3&lt;'Depr. Rate'!$B$1,('Depr. Rate'!$B$4*'KU Meter Schedule'!AM4)/12,IF(AM4=0,AL4/2*'Depr. Rate'!$C$4/12,('Depr. Rate'!$C$4*'KU Meter Schedule'!AM4)/12))</f>
        <v>0</v>
      </c>
      <c r="CD4" s="21">
        <f>IF(CD$3&lt;'Depr. Rate'!$B$1,('Depr. Rate'!$B$4*'KU Meter Schedule'!AN4)/12,IF(AN4=0,AM4/2*'Depr. Rate'!$C$4/12,('Depr. Rate'!$C$4*'KU Meter Schedule'!AN4)/12))</f>
        <v>0</v>
      </c>
      <c r="CE4" s="21">
        <f>IF(CE$3&lt;'Depr. Rate'!$B$1,('Depr. Rate'!$B$4*'KU Meter Schedule'!AO4)/12,IF(AO4=0,AN4/2*'Depr. Rate'!$C$4/12,('Depr. Rate'!$C$4*'KU Meter Schedule'!AO4)/12))</f>
        <v>0</v>
      </c>
      <c r="CF4" s="21">
        <f>IF(CF$3&lt;'Depr. Rate'!$B$1,('Depr. Rate'!$B$4*'KU Meter Schedule'!AP4)/12,IF(AP4=0,AO4/2*'Depr. Rate'!$C$4/12,('Depr. Rate'!$C$4*'KU Meter Schedule'!AP4)/12))</f>
        <v>0</v>
      </c>
      <c r="CG4" s="21">
        <f>IF(CG$3&lt;'Depr. Rate'!$B$1,('Depr. Rate'!$B$4*'KU Meter Schedule'!AQ4)/12,IF(AQ4=0,AP4/2*'Depr. Rate'!$C$4/12,('Depr. Rate'!$C$4*'KU Meter Schedule'!AQ4)/12))</f>
        <v>0</v>
      </c>
      <c r="CH4" s="21">
        <f>IF(CH$3&lt;'Depr. Rate'!$B$1,('Depr. Rate'!$B$4*'KU Meter Schedule'!AR4)/12,IF(AR4=0,AQ4/2*'Depr. Rate'!$C$4/12,('Depr. Rate'!$C$4*'KU Meter Schedule'!AR4)/12))</f>
        <v>0</v>
      </c>
      <c r="CI4" s="21">
        <f>IF(CI$3&lt;'Depr. Rate'!$B$1,('Depr. Rate'!$B$4*'KU Meter Schedule'!AS4)/12,IF(AS4=0,AR4/2*'Depr. Rate'!$C$4/12,('Depr. Rate'!$C$4*'KU Meter Schedule'!AS4)/12))</f>
        <v>0</v>
      </c>
      <c r="CJ4" s="21">
        <f>IF(CJ$3&lt;'Depr. Rate'!$B$1,('Depr. Rate'!$B$4*'KU Meter Schedule'!AT4)/12,IF(AT4=0,AS4/2*'Depr. Rate'!$C$4/12,('Depr. Rate'!$C$4*'KU Meter Schedule'!AT4)/12))</f>
        <v>0</v>
      </c>
      <c r="CK4" s="21">
        <f>IF(CK$3&lt;'Depr. Rate'!$B$1,('Depr. Rate'!$B$4*'KU Meter Schedule'!AU4)/12,IF(AU4=0,AT4/2*'Depr. Rate'!$C$4/12,('Depr. Rate'!$C$4*'KU Meter Schedule'!AU4)/12))</f>
        <v>0</v>
      </c>
      <c r="CL4" s="21">
        <f>IF(CL$3&lt;'Depr. Rate'!$B$1,('Depr. Rate'!$B$4*'KU Meter Schedule'!AV4)/12,IF(AV4=0,AU4/2*'Depr. Rate'!$C$4/12,('Depr. Rate'!$C$4*'KU Meter Schedule'!AV4)/12))</f>
        <v>0</v>
      </c>
      <c r="CM4" s="21">
        <f>IF(CM$3&lt;'Depr. Rate'!$B$1,('Depr. Rate'!$B$4*'KU Meter Schedule'!AW4)/12,IF(AW4=0,AV4/2*'Depr. Rate'!$C$4/12,('Depr. Rate'!$C$4*'KU Meter Schedule'!AW4)/12))</f>
        <v>0</v>
      </c>
      <c r="CN4" s="21">
        <f>IF(CN$3&lt;'Depr. Rate'!$B$1,('Depr. Rate'!$B$4*'KU Meter Schedule'!AX4)/12,IF(AX4=0,AW4/2*'Depr. Rate'!$C$4/12,('Depr. Rate'!$C$4*'KU Meter Schedule'!AX4)/12))</f>
        <v>0</v>
      </c>
      <c r="CP4" s="6">
        <f>IF(CP$3=$CP$3,$H4+AZ4,IF($F4='KU Meter Schedule'!CP$3,'KU Meter Schedule'!CO4+AZ4-$G4,SUM(CO4,AZ4)))</f>
        <v>597.93889333333334</v>
      </c>
      <c r="CQ4" s="6">
        <f>IF(CQ$3=$CP$3,$H4+BA4,IF($F4='KU Meter Schedule'!CQ$3,'KU Meter Schedule'!CP4+BA4-$G4,SUM(CP4,BA4)))</f>
        <v>599.07778666666673</v>
      </c>
      <c r="CR4" s="6">
        <f>IF(CR$3=$CP$3,$H4+BB4,IF($F4='KU Meter Schedule'!CR$3,'KU Meter Schedule'!CQ4+BB4-$G4,SUM(CQ4,BB4)))</f>
        <v>600.21668000000011</v>
      </c>
      <c r="CS4" s="6">
        <f>IF(CS$3=$CP$3,$H4+BC4,IF($F4='KU Meter Schedule'!CS$3,'KU Meter Schedule'!CR4+BC4-$G4,SUM(CR4,BC4)))</f>
        <v>601.3555733333335</v>
      </c>
      <c r="CT4" s="6">
        <f>IF(CT$3=$CP$3,$H4+BD4,IF($F4='KU Meter Schedule'!CT$3,'KU Meter Schedule'!CS4+BD4-$G4,SUM(CS4,BD4)))</f>
        <v>602.49446666666688</v>
      </c>
      <c r="CU4" s="6">
        <f>IF(CU$3=$CP$3,$H4+BE4,IF($F4='KU Meter Schedule'!CU$3,'KU Meter Schedule'!CT4+BE4-$G4,SUM(CT4,BE4)))</f>
        <v>603.63336000000027</v>
      </c>
      <c r="CV4" s="6">
        <f>IF(CV$3=$CP$3,$H4+BF4,IF($F4='KU Meter Schedule'!CV$3,'KU Meter Schedule'!CU4+BF4-$G4,SUM(CU4,BF4)))</f>
        <v>604.77225333333365</v>
      </c>
      <c r="CW4" s="6">
        <f>IF(CW$3=$CP$3,$H4+BG4,IF($F4='KU Meter Schedule'!CW$3,'KU Meter Schedule'!CV4+BG4-$G4,SUM(CV4,BG4)))</f>
        <v>605.91114666666704</v>
      </c>
      <c r="CX4" s="6">
        <f>IF(CX$3=$CP$3,$H4+BH4,IF($F4='KU Meter Schedule'!CX$3,'KU Meter Schedule'!CW4+BH4-$G4,SUM(CW4,BH4)))</f>
        <v>607.05004000000042</v>
      </c>
      <c r="CY4" s="6">
        <f>IF(CY$3=$CP$3,$H4+BI4,IF($F4='KU Meter Schedule'!CY$3,'KU Meter Schedule'!CX4+BI4-$G4,SUM(CX4,BI4)))</f>
        <v>608.18893333333381</v>
      </c>
      <c r="CZ4" s="6">
        <f>IF(CZ$3=$CP$3,$H4+BJ4,IF($F4='KU Meter Schedule'!CZ$3,'KU Meter Schedule'!CY4+BJ4-$G4,SUM(CY4,BJ4)))</f>
        <v>609.32782666666719</v>
      </c>
      <c r="DA4" s="6">
        <f>IF(DA$3=$CP$3,$H4+BK4,IF($F4='KU Meter Schedule'!DA$3,'KU Meter Schedule'!CZ4+BK4-$G4,SUM(CZ4,BK4)))</f>
        <v>611.07346666666717</v>
      </c>
      <c r="DB4" s="6">
        <f>IF(DB$3=$CP$3,$H4+BL4,IF($F4='KU Meter Schedule'!DB$3,'KU Meter Schedule'!DA4+BL4-$G4,SUM(DA4,BL4)))</f>
        <v>612.81910666666715</v>
      </c>
      <c r="DC4" s="6">
        <f>IF(DC$3=$CP$3,$H4+BM4,IF($F4='KU Meter Schedule'!DC$3,'KU Meter Schedule'!DB4+BM4-$G4,SUM(DB4,BM4)))</f>
        <v>614.56474666666713</v>
      </c>
      <c r="DD4" s="6">
        <f>IF(DD$3=$CP$3,$H4+BN4,IF($F4='KU Meter Schedule'!DD$3,'KU Meter Schedule'!DC4+BN4-$G4,SUM(DC4,BN4)))</f>
        <v>616.31038666666711</v>
      </c>
      <c r="DE4" s="6">
        <f>IF(DE$3=$CP$3,$H4+BO4,IF($F4='KU Meter Schedule'!DE$3,'KU Meter Schedule'!DD4+BO4-$G4,SUM(DD4,BO4)))</f>
        <v>618.05602666666709</v>
      </c>
      <c r="DF4" s="6">
        <f>IF(DF$3=$CP$3,$H4+BP4,IF($F4='KU Meter Schedule'!DF$3,'KU Meter Schedule'!DE4+BP4-$G4,SUM(DE4,BP4)))</f>
        <v>619.80166666666707</v>
      </c>
      <c r="DG4" s="6">
        <f>IF(DG$3=$CP$3,$H4+BQ4,IF($F4='KU Meter Schedule'!DG$3,'KU Meter Schedule'!DF4+BQ4-$G4,SUM(DF4,BQ4)))</f>
        <v>23.874486666667167</v>
      </c>
      <c r="DH4" s="6">
        <f>IF(DH$3=$CP$3,$H4+BR4,IF($F4='KU Meter Schedule'!DH$3,'KU Meter Schedule'!DG4+BR4-$G4,SUM(DG4,BR4)))</f>
        <v>23.874486666667167</v>
      </c>
      <c r="DI4" s="6">
        <f>IF(DI$3=$CP$3,$H4+BS4,IF($F4='KU Meter Schedule'!DI$3,'KU Meter Schedule'!DH4+BS4-$G4,SUM(DH4,BS4)))</f>
        <v>23.874486666667167</v>
      </c>
      <c r="DJ4" s="6">
        <f>IF(DJ$3=$CP$3,$H4+BT4,IF($F4='KU Meter Schedule'!DJ$3,'KU Meter Schedule'!DI4+BT4-$G4,SUM(DI4,BT4)))</f>
        <v>23.874486666667167</v>
      </c>
      <c r="DK4" s="6">
        <f>IF(DK$3=$CP$3,$H4+BU4,IF($F4='KU Meter Schedule'!DK$3,'KU Meter Schedule'!DJ4+BU4-$G4,SUM(DJ4,BU4)))</f>
        <v>23.874486666667167</v>
      </c>
      <c r="DL4" s="6">
        <f>IF(DL$3=$CP$3,$H4+BV4,IF($F4='KU Meter Schedule'!DL$3,'KU Meter Schedule'!DK4+BV4-$G4,SUM(DK4,BV4)))</f>
        <v>23.874486666667167</v>
      </c>
      <c r="DM4" s="6">
        <f>IF(DM$3=$CP$3,$H4+BW4,IF($F4='KU Meter Schedule'!DM$3,'KU Meter Schedule'!DL4+BW4-$G4,SUM(DL4,BW4)))</f>
        <v>23.874486666667167</v>
      </c>
      <c r="DN4" s="6">
        <f>IF(DN$3=$CP$3,$H4+BX4,IF($F4='KU Meter Schedule'!DN$3,'KU Meter Schedule'!DM4+BX4-$G4,SUM(DM4,BX4)))</f>
        <v>23.874486666667167</v>
      </c>
      <c r="DO4" s="6">
        <f>IF(DO$3=$CP$3,$H4+BY4,IF($F4='KU Meter Schedule'!DO$3,'KU Meter Schedule'!DN4+BY4-$G4,SUM(DN4,BY4)))</f>
        <v>23.874486666667167</v>
      </c>
      <c r="DP4" s="6">
        <f>IF(DP$3=$CP$3,$H4+BZ4,IF($F4='KU Meter Schedule'!DP$3,'KU Meter Schedule'!DO4+BZ4-$G4,SUM(DO4,BZ4)))</f>
        <v>23.874486666667167</v>
      </c>
      <c r="DQ4" s="6">
        <f>IF(DQ$3=$CP$3,$H4+CA4,IF($F4='KU Meter Schedule'!DQ$3,'KU Meter Schedule'!DP4+CA4-$G4,SUM(DP4,CA4)))</f>
        <v>23.874486666667167</v>
      </c>
      <c r="DR4" s="6">
        <f>IF(DR$3=$CP$3,$H4+CB4,IF($F4='KU Meter Schedule'!DR$3,'KU Meter Schedule'!DQ4+CB4-$G4,SUM(DQ4,CB4)))</f>
        <v>23.874486666667167</v>
      </c>
      <c r="DS4" s="6">
        <f>IF(DS$3=$CP$3,$H4+CC4,IF($F4='KU Meter Schedule'!DS$3,'KU Meter Schedule'!DR4+CC4-$G4,SUM(DR4,CC4)))</f>
        <v>23.874486666667167</v>
      </c>
      <c r="DT4" s="6">
        <f>IF(DT$3=$CP$3,$H4+CD4,IF($F4='KU Meter Schedule'!DT$3,'KU Meter Schedule'!DS4+CD4-$G4,SUM(DS4,CD4)))</f>
        <v>23.874486666667167</v>
      </c>
      <c r="DU4" s="6">
        <f>IF(DU$3=$CP$3,$H4+CE4,IF($F4='KU Meter Schedule'!DU$3,'KU Meter Schedule'!DT4+CE4-$G4,SUM(DT4,CE4)))</f>
        <v>23.874486666667167</v>
      </c>
      <c r="DV4" s="6">
        <f>IF(DV$3=$CP$3,$H4+CF4,IF($F4='KU Meter Schedule'!DV$3,'KU Meter Schedule'!DU4+CF4-$G4,SUM(DU4,CF4)))</f>
        <v>23.874486666667167</v>
      </c>
      <c r="DW4" s="6">
        <f>IF(DW$3=$CP$3,$H4+CG4,IF($F4='KU Meter Schedule'!DW$3,'KU Meter Schedule'!DV4+CG4-$G4,SUM(DV4,CG4)))</f>
        <v>23.874486666667167</v>
      </c>
      <c r="DX4" s="6">
        <f>IF(DX$3=$CP$3,$H4+CH4,IF($F4='KU Meter Schedule'!DX$3,'KU Meter Schedule'!DW4+CH4-$G4,SUM(DW4,CH4)))</f>
        <v>23.874486666667167</v>
      </c>
      <c r="DY4" s="6">
        <f>IF(DY$3=$CP$3,$H4+CI4,IF($F4='KU Meter Schedule'!DY$3,'KU Meter Schedule'!DX4+CI4-$G4,SUM(DX4,CI4)))</f>
        <v>23.874486666667167</v>
      </c>
      <c r="DZ4" s="6">
        <f>IF(DZ$3=$CP$3,$H4+CJ4,IF($F4='KU Meter Schedule'!DZ$3,'KU Meter Schedule'!DY4+CJ4-$G4,SUM(DY4,CJ4)))</f>
        <v>23.874486666667167</v>
      </c>
      <c r="EA4" s="6">
        <f>IF(EA$3=$CP$3,$H4+CK4,IF($F4='KU Meter Schedule'!EA$3,'KU Meter Schedule'!DZ4+CK4-$G4,SUM(DZ4,CK4)))</f>
        <v>23.874486666667167</v>
      </c>
      <c r="EB4" s="6">
        <f>IF(EB$3=$CP$3,$H4+CL4,IF($F4='KU Meter Schedule'!EB$3,'KU Meter Schedule'!EA4+CL4-$G4,SUM(EA4,CL4)))</f>
        <v>23.874486666667167</v>
      </c>
      <c r="EC4" s="6">
        <f>IF(EC$3=$CP$3,$H4+CM4,IF($F4='KU Meter Schedule'!EC$3,'KU Meter Schedule'!EB4+CM4-$G4,SUM(EB4,CM4)))</f>
        <v>23.874486666667167</v>
      </c>
      <c r="ED4" s="6">
        <f>IF(ED$3=$CP$3,$H4+CN4,IF($F4='KU Meter Schedule'!ED$3,'KU Meter Schedule'!EC4+CN4-$G4,SUM(EC4,CN4)))</f>
        <v>23.874486666667167</v>
      </c>
      <c r="EF4" s="8">
        <f>J4-CP4</f>
        <v>-1.1388933333333853</v>
      </c>
      <c r="EG4" s="8">
        <f t="shared" ref="EG4:FT4" si="0">K4-CQ4</f>
        <v>-2.2777866666667705</v>
      </c>
      <c r="EH4" s="8">
        <f t="shared" si="0"/>
        <v>-3.4166800000001558</v>
      </c>
      <c r="EI4" s="8">
        <f t="shared" si="0"/>
        <v>-4.5555733333335411</v>
      </c>
      <c r="EJ4" s="8">
        <f t="shared" si="0"/>
        <v>-5.6944666666669264</v>
      </c>
      <c r="EK4" s="8">
        <f t="shared" si="0"/>
        <v>-6.8333600000003116</v>
      </c>
      <c r="EL4" s="8">
        <f t="shared" si="0"/>
        <v>-7.9722533333336969</v>
      </c>
      <c r="EM4" s="8">
        <f t="shared" si="0"/>
        <v>-9.1111466666670822</v>
      </c>
      <c r="EN4" s="8">
        <f t="shared" si="0"/>
        <v>-10.250040000000467</v>
      </c>
      <c r="EO4" s="8">
        <f t="shared" si="0"/>
        <v>-11.388933333333853</v>
      </c>
      <c r="EP4" s="8">
        <f t="shared" si="0"/>
        <v>-12.527826666667238</v>
      </c>
      <c r="EQ4" s="8">
        <f t="shared" si="0"/>
        <v>-14.273466666667218</v>
      </c>
      <c r="ER4" s="8">
        <f t="shared" si="0"/>
        <v>-16.019106666667199</v>
      </c>
      <c r="ES4" s="8">
        <f t="shared" si="0"/>
        <v>-17.764746666667179</v>
      </c>
      <c r="ET4" s="8">
        <f t="shared" si="0"/>
        <v>-19.510386666667159</v>
      </c>
      <c r="EU4" s="8">
        <f t="shared" si="0"/>
        <v>-21.25602666666714</v>
      </c>
      <c r="EV4" s="8">
        <f t="shared" si="0"/>
        <v>-23.00166666666712</v>
      </c>
      <c r="EW4" s="8">
        <f t="shared" si="0"/>
        <v>-23.874486666667167</v>
      </c>
      <c r="EX4" s="8">
        <f t="shared" si="0"/>
        <v>-23.874486666667167</v>
      </c>
      <c r="EY4" s="8">
        <f t="shared" si="0"/>
        <v>-23.874486666667167</v>
      </c>
      <c r="EZ4" s="8">
        <f t="shared" si="0"/>
        <v>-23.874486666667167</v>
      </c>
      <c r="FA4" s="8">
        <f t="shared" si="0"/>
        <v>-23.874486666667167</v>
      </c>
      <c r="FB4" s="8">
        <f t="shared" si="0"/>
        <v>-23.874486666667167</v>
      </c>
      <c r="FC4" s="8">
        <f t="shared" si="0"/>
        <v>-23.874486666667167</v>
      </c>
      <c r="FD4" s="8">
        <f t="shared" si="0"/>
        <v>-23.874486666667167</v>
      </c>
      <c r="FE4" s="8">
        <f t="shared" si="0"/>
        <v>-23.874486666667167</v>
      </c>
      <c r="FF4" s="8">
        <f t="shared" si="0"/>
        <v>-23.874486666667167</v>
      </c>
      <c r="FG4" s="8">
        <f t="shared" si="0"/>
        <v>-23.874486666667167</v>
      </c>
      <c r="FH4" s="8">
        <f t="shared" si="0"/>
        <v>-23.874486666667167</v>
      </c>
      <c r="FI4" s="8">
        <f t="shared" si="0"/>
        <v>-23.874486666667167</v>
      </c>
      <c r="FJ4" s="8">
        <f t="shared" si="0"/>
        <v>-23.874486666667167</v>
      </c>
      <c r="FK4" s="8">
        <f t="shared" si="0"/>
        <v>-23.874486666667167</v>
      </c>
      <c r="FL4" s="8">
        <f t="shared" si="0"/>
        <v>-23.874486666667167</v>
      </c>
      <c r="FM4" s="8">
        <f t="shared" si="0"/>
        <v>-23.874486666667167</v>
      </c>
      <c r="FN4" s="8">
        <f t="shared" si="0"/>
        <v>-23.874486666667167</v>
      </c>
      <c r="FO4" s="8">
        <f t="shared" si="0"/>
        <v>-23.874486666667167</v>
      </c>
      <c r="FP4" s="8">
        <f t="shared" si="0"/>
        <v>-23.874486666667167</v>
      </c>
      <c r="FQ4" s="8">
        <f t="shared" si="0"/>
        <v>-23.874486666667167</v>
      </c>
      <c r="FR4" s="8">
        <f t="shared" si="0"/>
        <v>-23.874486666667167</v>
      </c>
      <c r="FS4" s="8">
        <f t="shared" si="0"/>
        <v>-23.874486666667167</v>
      </c>
      <c r="FT4" s="8">
        <f t="shared" si="0"/>
        <v>-23.874486666667167</v>
      </c>
    </row>
    <row r="5" spans="1:176" x14ac:dyDescent="0.25">
      <c r="A5" s="4" t="s">
        <v>12</v>
      </c>
      <c r="B5" s="4" t="s">
        <v>2</v>
      </c>
      <c r="C5" s="3" t="s">
        <v>40</v>
      </c>
      <c r="D5" s="4" t="s">
        <v>6</v>
      </c>
      <c r="E5" s="7">
        <v>1942</v>
      </c>
      <c r="F5" s="24">
        <f>IFERROR(VLOOKUP(CONCATENATE(C5,E5),'KU Retirements'!$A$4:$E$150,5,FALSE),"N/A")</f>
        <v>43101</v>
      </c>
      <c r="G5" s="5">
        <v>5492.19</v>
      </c>
      <c r="H5" s="5">
        <v>5492.19</v>
      </c>
      <c r="I5" s="5"/>
      <c r="J5" s="6">
        <f>IF(J$3=$J$3,$G5,IF($F5='KU Meter Schedule'!J$3,'KU Meter Schedule'!I5-'KU Meter Schedule'!$G5,I5))</f>
        <v>5492.19</v>
      </c>
      <c r="K5" s="6">
        <f>IF(K$3=$J$3,$G5,IF($F5='KU Meter Schedule'!K$3,'KU Meter Schedule'!J5-'KU Meter Schedule'!$G5,J5))</f>
        <v>5492.19</v>
      </c>
      <c r="L5" s="6">
        <f>IF(L$3=$J$3,$G5,IF($F5='KU Meter Schedule'!L$3,'KU Meter Schedule'!K5-'KU Meter Schedule'!$G5,K5))</f>
        <v>5492.19</v>
      </c>
      <c r="M5" s="6">
        <f>IF(M$3=$J$3,$G5,IF($F5='KU Meter Schedule'!M$3,'KU Meter Schedule'!L5-'KU Meter Schedule'!$G5,L5))</f>
        <v>5492.19</v>
      </c>
      <c r="N5" s="6">
        <f>IF(N$3=$J$3,$G5,IF($F5='KU Meter Schedule'!N$3,'KU Meter Schedule'!M5-'KU Meter Schedule'!$G5,M5))</f>
        <v>5492.19</v>
      </c>
      <c r="O5" s="6">
        <f>IF(O$3=$J$3,$G5,IF($F5='KU Meter Schedule'!O$3,'KU Meter Schedule'!N5-'KU Meter Schedule'!$G5,N5))</f>
        <v>5492.19</v>
      </c>
      <c r="P5" s="6">
        <f>IF(P$3=$J$3,$G5,IF($F5='KU Meter Schedule'!P$3,'KU Meter Schedule'!O5-'KU Meter Schedule'!$G5,O5))</f>
        <v>5492.19</v>
      </c>
      <c r="Q5" s="6">
        <f>IF(Q$3=$J$3,$G5,IF($F5='KU Meter Schedule'!Q$3,'KU Meter Schedule'!P5-'KU Meter Schedule'!$G5,P5))</f>
        <v>5492.19</v>
      </c>
      <c r="R5" s="6">
        <f>IF(R$3=$J$3,$G5,IF($F5='KU Meter Schedule'!R$3,'KU Meter Schedule'!Q5-'KU Meter Schedule'!$G5,Q5))</f>
        <v>5492.19</v>
      </c>
      <c r="S5" s="6">
        <f>IF(S$3=$J$3,$G5,IF($F5='KU Meter Schedule'!S$3,'KU Meter Schedule'!R5-'KU Meter Schedule'!$G5,R5))</f>
        <v>5492.19</v>
      </c>
      <c r="T5" s="6">
        <f>IF(T$3=$J$3,$G5,IF($F5='KU Meter Schedule'!T$3,'KU Meter Schedule'!S5-'KU Meter Schedule'!$G5,S5))</f>
        <v>5492.19</v>
      </c>
      <c r="U5" s="6">
        <f>IF(U$3=$J$3,$G5,IF($F5='KU Meter Schedule'!U$3,'KU Meter Schedule'!T5-'KU Meter Schedule'!$G5,T5))</f>
        <v>5492.19</v>
      </c>
      <c r="V5" s="6">
        <f>IF(V$3=$J$3,$G5,IF($F5='KU Meter Schedule'!V$3,'KU Meter Schedule'!U5-'KU Meter Schedule'!$G5,U5))</f>
        <v>5492.19</v>
      </c>
      <c r="W5" s="6">
        <f>IF(W$3=$J$3,$G5,IF($F5='KU Meter Schedule'!W$3,'KU Meter Schedule'!V5-'KU Meter Schedule'!$G5,V5))</f>
        <v>5492.19</v>
      </c>
      <c r="X5" s="6">
        <f>IF(X$3=$J$3,$G5,IF($F5='KU Meter Schedule'!X$3,'KU Meter Schedule'!W5-'KU Meter Schedule'!$G5,W5))</f>
        <v>5492.19</v>
      </c>
      <c r="Y5" s="6">
        <f>IF(Y$3=$J$3,$G5,IF($F5='KU Meter Schedule'!Y$3,'KU Meter Schedule'!X5-'KU Meter Schedule'!$G5,X5))</f>
        <v>5492.19</v>
      </c>
      <c r="Z5" s="6">
        <f>IF(Z$3=$J$3,$G5,IF($F5='KU Meter Schedule'!Z$3,'KU Meter Schedule'!Y5-'KU Meter Schedule'!$G5,Y5))</f>
        <v>5492.19</v>
      </c>
      <c r="AA5" s="6">
        <f>IF(AA$3=$J$3,$G5,IF($F5='KU Meter Schedule'!AA$3,'KU Meter Schedule'!Z5-'KU Meter Schedule'!$G5,Z5))</f>
        <v>0</v>
      </c>
      <c r="AB5" s="6">
        <f>IF(AB$3=$J$3,$G5,IF($F5='KU Meter Schedule'!AB$3,'KU Meter Schedule'!AA5-'KU Meter Schedule'!$G5,AA5))</f>
        <v>0</v>
      </c>
      <c r="AC5" s="6">
        <f>IF(AC$3=$J$3,$G5,IF($F5='KU Meter Schedule'!AC$3,'KU Meter Schedule'!AB5-'KU Meter Schedule'!$G5,AB5))</f>
        <v>0</v>
      </c>
      <c r="AD5" s="6">
        <f>IF(AD$3=$J$3,$G5,IF($F5='KU Meter Schedule'!AD$3,'KU Meter Schedule'!AC5-'KU Meter Schedule'!$G5,AC5))</f>
        <v>0</v>
      </c>
      <c r="AE5" s="6">
        <f>IF(AE$3=$J$3,$G5,IF($F5='KU Meter Schedule'!AE$3,'KU Meter Schedule'!AD5-'KU Meter Schedule'!$G5,AD5))</f>
        <v>0</v>
      </c>
      <c r="AF5" s="6">
        <f>IF(AF$3=$J$3,$G5,IF($F5='KU Meter Schedule'!AF$3,'KU Meter Schedule'!AE5-'KU Meter Schedule'!$G5,AE5))</f>
        <v>0</v>
      </c>
      <c r="AG5" s="6">
        <f>IF(AG$3=$J$3,$G5,IF($F5='KU Meter Schedule'!AG$3,'KU Meter Schedule'!AF5-'KU Meter Schedule'!$G5,AF5))</f>
        <v>0</v>
      </c>
      <c r="AH5" s="6">
        <f>IF(AH$3=$J$3,$G5,IF($F5='KU Meter Schedule'!AH$3,'KU Meter Schedule'!AG5-'KU Meter Schedule'!$G5,AG5))</f>
        <v>0</v>
      </c>
      <c r="AI5" s="6">
        <f>IF(AI$3=$J$3,$G5,IF($F5='KU Meter Schedule'!AI$3,'KU Meter Schedule'!AH5-'KU Meter Schedule'!$G5,AH5))</f>
        <v>0</v>
      </c>
      <c r="AJ5" s="6">
        <f>IF(AJ$3=$J$3,$G5,IF($F5='KU Meter Schedule'!AJ$3,'KU Meter Schedule'!AI5-'KU Meter Schedule'!$G5,AI5))</f>
        <v>0</v>
      </c>
      <c r="AK5" s="6">
        <f>IF(AK$3=$J$3,$G5,IF($F5='KU Meter Schedule'!AK$3,'KU Meter Schedule'!AJ5-'KU Meter Schedule'!$G5,AJ5))</f>
        <v>0</v>
      </c>
      <c r="AL5" s="6">
        <f>IF(AL$3=$J$3,$G5,IF($F5='KU Meter Schedule'!AL$3,'KU Meter Schedule'!AK5-'KU Meter Schedule'!$G5,AK5))</f>
        <v>0</v>
      </c>
      <c r="AM5" s="6">
        <f>IF(AM$3=$J$3,$G5,IF($F5='KU Meter Schedule'!AM$3,'KU Meter Schedule'!AL5-'KU Meter Schedule'!$G5,AL5))</f>
        <v>0</v>
      </c>
      <c r="AN5" s="6">
        <f>IF(AN$3=$J$3,$G5,IF($F5='KU Meter Schedule'!AN$3,'KU Meter Schedule'!AM5-'KU Meter Schedule'!$G5,AM5))</f>
        <v>0</v>
      </c>
      <c r="AO5" s="6">
        <f>IF(AO$3=$J$3,$G5,IF($F5='KU Meter Schedule'!AO$3,'KU Meter Schedule'!AN5-'KU Meter Schedule'!$G5,AN5))</f>
        <v>0</v>
      </c>
      <c r="AP5" s="6">
        <f>IF(AP$3=$J$3,$G5,IF($F5='KU Meter Schedule'!AP$3,'KU Meter Schedule'!AO5-'KU Meter Schedule'!$G5,AO5))</f>
        <v>0</v>
      </c>
      <c r="AQ5" s="6">
        <f>IF(AQ$3=$J$3,$G5,IF($F5='KU Meter Schedule'!AQ$3,'KU Meter Schedule'!AP5-'KU Meter Schedule'!$G5,AP5))</f>
        <v>0</v>
      </c>
      <c r="AR5" s="6">
        <f>IF(AR$3=$J$3,$G5,IF($F5='KU Meter Schedule'!AR$3,'KU Meter Schedule'!AQ5-'KU Meter Schedule'!$G5,AQ5))</f>
        <v>0</v>
      </c>
      <c r="AS5" s="6">
        <f>IF(AS$3=$J$3,$G5,IF($F5='KU Meter Schedule'!AS$3,'KU Meter Schedule'!AR5-'KU Meter Schedule'!$G5,AR5))</f>
        <v>0</v>
      </c>
      <c r="AT5" s="6">
        <f>IF(AT$3=$J$3,$G5,IF($F5='KU Meter Schedule'!AT$3,'KU Meter Schedule'!AS5-'KU Meter Schedule'!$G5,AS5))</f>
        <v>0</v>
      </c>
      <c r="AU5" s="6">
        <f>IF(AU$3=$J$3,$G5,IF($F5='KU Meter Schedule'!AU$3,'KU Meter Schedule'!AT5-'KU Meter Schedule'!$G5,AT5))</f>
        <v>0</v>
      </c>
      <c r="AV5" s="6">
        <f>IF(AV$3=$J$3,$G5,IF($F5='KU Meter Schedule'!AV$3,'KU Meter Schedule'!AU5-'KU Meter Schedule'!$G5,AU5))</f>
        <v>0</v>
      </c>
      <c r="AW5" s="6">
        <f>IF(AW$3=$J$3,$G5,IF($F5='KU Meter Schedule'!AW$3,'KU Meter Schedule'!AV5-'KU Meter Schedule'!$G5,AV5))</f>
        <v>0</v>
      </c>
      <c r="AX5" s="6">
        <f>IF(AX$3=$J$3,$G5,IF($F5='KU Meter Schedule'!AX$3,'KU Meter Schedule'!AW5-'KU Meter Schedule'!$G5,AW5))</f>
        <v>0</v>
      </c>
      <c r="AZ5" s="21">
        <f>IF(AZ$3&lt;'Depr. Rate'!$B$1,('Depr. Rate'!$B$4*'KU Meter Schedule'!J5)/12,IF(J5=0,I5/2*'Depr. Rate'!$C$4/12,('Depr. Rate'!$C$4*'KU Meter Schedule'!J5)/12))</f>
        <v>10.480929249999999</v>
      </c>
      <c r="BA5" s="21">
        <f>IF(BA$3&lt;'Depr. Rate'!$B$1,('Depr. Rate'!$B$4*'KU Meter Schedule'!K5)/12,IF(K5=0,J5/2*'Depr. Rate'!$C$4/12,('Depr. Rate'!$C$4*'KU Meter Schedule'!K5)/12))</f>
        <v>10.480929249999999</v>
      </c>
      <c r="BB5" s="21">
        <f>IF(BB$3&lt;'Depr. Rate'!$B$1,('Depr. Rate'!$B$4*'KU Meter Schedule'!L5)/12,IF(L5=0,K5/2*'Depr. Rate'!$C$4/12,('Depr. Rate'!$C$4*'KU Meter Schedule'!L5)/12))</f>
        <v>10.480929249999999</v>
      </c>
      <c r="BC5" s="21">
        <f>IF(BC$3&lt;'Depr. Rate'!$B$1,('Depr. Rate'!$B$4*'KU Meter Schedule'!M5)/12,IF(M5=0,L5/2*'Depr. Rate'!$C$4/12,('Depr. Rate'!$C$4*'KU Meter Schedule'!M5)/12))</f>
        <v>10.480929249999999</v>
      </c>
      <c r="BD5" s="21">
        <f>IF(BD$3&lt;'Depr. Rate'!$B$1,('Depr. Rate'!$B$4*'KU Meter Schedule'!N5)/12,IF(N5=0,M5/2*'Depr. Rate'!$C$4/12,('Depr. Rate'!$C$4*'KU Meter Schedule'!N5)/12))</f>
        <v>10.480929249999999</v>
      </c>
      <c r="BE5" s="21">
        <f>IF(BE$3&lt;'Depr. Rate'!$B$1,('Depr. Rate'!$B$4*'KU Meter Schedule'!O5)/12,IF(O5=0,N5/2*'Depr. Rate'!$C$4/12,('Depr. Rate'!$C$4*'KU Meter Schedule'!O5)/12))</f>
        <v>10.480929249999999</v>
      </c>
      <c r="BF5" s="21">
        <f>IF(BF$3&lt;'Depr. Rate'!$B$1,('Depr. Rate'!$B$4*'KU Meter Schedule'!P5)/12,IF(P5=0,O5/2*'Depr. Rate'!$C$4/12,('Depr. Rate'!$C$4*'KU Meter Schedule'!P5)/12))</f>
        <v>10.480929249999999</v>
      </c>
      <c r="BG5" s="21">
        <f>IF(BG$3&lt;'Depr. Rate'!$B$1,('Depr. Rate'!$B$4*'KU Meter Schedule'!Q5)/12,IF(Q5=0,P5/2*'Depr. Rate'!$C$4/12,('Depr. Rate'!$C$4*'KU Meter Schedule'!Q5)/12))</f>
        <v>10.480929249999999</v>
      </c>
      <c r="BH5" s="21">
        <f>IF(BH$3&lt;'Depr. Rate'!$B$1,('Depr. Rate'!$B$4*'KU Meter Schedule'!R5)/12,IF(R5=0,Q5/2*'Depr. Rate'!$C$4/12,('Depr. Rate'!$C$4*'KU Meter Schedule'!R5)/12))</f>
        <v>10.480929249999999</v>
      </c>
      <c r="BI5" s="21">
        <f>IF(BI$3&lt;'Depr. Rate'!$B$1,('Depr. Rate'!$B$4*'KU Meter Schedule'!S5)/12,IF(S5=0,R5/2*'Depr. Rate'!$C$4/12,('Depr. Rate'!$C$4*'KU Meter Schedule'!S5)/12))</f>
        <v>10.480929249999999</v>
      </c>
      <c r="BJ5" s="21">
        <f>IF(BJ$3&lt;'Depr. Rate'!$B$1,('Depr. Rate'!$B$4*'KU Meter Schedule'!T5)/12,IF(T5=0,S5/2*'Depr. Rate'!$C$4/12,('Depr. Rate'!$C$4*'KU Meter Schedule'!T5)/12))</f>
        <v>10.480929249999999</v>
      </c>
      <c r="BK5" s="21">
        <f>IF(BK$3&lt;'Depr. Rate'!$B$1,('Depr. Rate'!$B$4*'KU Meter Schedule'!U5)/12,IF(U5=0,T5/2*'Depr. Rate'!$C$4/12,('Depr. Rate'!$C$4*'KU Meter Schedule'!U5)/12))</f>
        <v>16.064655749999996</v>
      </c>
      <c r="BL5" s="21">
        <f>IF(BL$3&lt;'Depr. Rate'!$B$1,('Depr. Rate'!$B$4*'KU Meter Schedule'!V5)/12,IF(V5=0,U5/2*'Depr. Rate'!$C$4/12,('Depr. Rate'!$C$4*'KU Meter Schedule'!V5)/12))</f>
        <v>16.064655749999996</v>
      </c>
      <c r="BM5" s="21">
        <f>IF(BM$3&lt;'Depr. Rate'!$B$1,('Depr. Rate'!$B$4*'KU Meter Schedule'!W5)/12,IF(W5=0,V5/2*'Depr. Rate'!$C$4/12,('Depr. Rate'!$C$4*'KU Meter Schedule'!W5)/12))</f>
        <v>16.064655749999996</v>
      </c>
      <c r="BN5" s="21">
        <f>IF(BN$3&lt;'Depr. Rate'!$B$1,('Depr. Rate'!$B$4*'KU Meter Schedule'!X5)/12,IF(X5=0,W5/2*'Depr. Rate'!$C$4/12,('Depr. Rate'!$C$4*'KU Meter Schedule'!X5)/12))</f>
        <v>16.064655749999996</v>
      </c>
      <c r="BO5" s="21">
        <f>IF(BO$3&lt;'Depr. Rate'!$B$1,('Depr. Rate'!$B$4*'KU Meter Schedule'!Y5)/12,IF(Y5=0,X5/2*'Depr. Rate'!$C$4/12,('Depr. Rate'!$C$4*'KU Meter Schedule'!Y5)/12))</f>
        <v>16.064655749999996</v>
      </c>
      <c r="BP5" s="21">
        <f>IF(BP$3&lt;'Depr. Rate'!$B$1,('Depr. Rate'!$B$4*'KU Meter Schedule'!Z5)/12,IF(Z5=0,Y5/2*'Depr. Rate'!$C$4/12,('Depr. Rate'!$C$4*'KU Meter Schedule'!Z5)/12))</f>
        <v>16.064655749999996</v>
      </c>
      <c r="BQ5" s="21">
        <f>IF(BQ$3&lt;'Depr. Rate'!$B$1,('Depr. Rate'!$B$4*'KU Meter Schedule'!AA5)/12,IF(AA5=0,Z5/2*'Depr. Rate'!$C$4/12,('Depr. Rate'!$C$4*'KU Meter Schedule'!AA5)/12))</f>
        <v>8.0323278749999982</v>
      </c>
      <c r="BR5" s="21">
        <f>IF(BR$3&lt;'Depr. Rate'!$B$1,('Depr. Rate'!$B$4*'KU Meter Schedule'!AB5)/12,IF(AB5=0,AA5/2*'Depr. Rate'!$C$4/12,('Depr. Rate'!$C$4*'KU Meter Schedule'!AB5)/12))</f>
        <v>0</v>
      </c>
      <c r="BS5" s="21">
        <f>IF(BS$3&lt;'Depr. Rate'!$B$1,('Depr. Rate'!$B$4*'KU Meter Schedule'!AC5)/12,IF(AC5=0,AB5/2*'Depr. Rate'!$C$4/12,('Depr. Rate'!$C$4*'KU Meter Schedule'!AC5)/12))</f>
        <v>0</v>
      </c>
      <c r="BT5" s="21">
        <f>IF(BT$3&lt;'Depr. Rate'!$B$1,('Depr. Rate'!$B$4*'KU Meter Schedule'!AD5)/12,IF(AD5=0,AC5/2*'Depr. Rate'!$C$4/12,('Depr. Rate'!$C$4*'KU Meter Schedule'!AD5)/12))</f>
        <v>0</v>
      </c>
      <c r="BU5" s="21">
        <f>IF(BU$3&lt;'Depr. Rate'!$B$1,('Depr. Rate'!$B$4*'KU Meter Schedule'!AE5)/12,IF(AE5=0,AD5/2*'Depr. Rate'!$C$4/12,('Depr. Rate'!$C$4*'KU Meter Schedule'!AE5)/12))</f>
        <v>0</v>
      </c>
      <c r="BV5" s="21">
        <f>IF(BV$3&lt;'Depr. Rate'!$B$1,('Depr. Rate'!$B$4*'KU Meter Schedule'!AF5)/12,IF(AF5=0,AE5/2*'Depr. Rate'!$C$4/12,('Depr. Rate'!$C$4*'KU Meter Schedule'!AF5)/12))</f>
        <v>0</v>
      </c>
      <c r="BW5" s="21">
        <f>IF(BW$3&lt;'Depr. Rate'!$B$1,('Depr. Rate'!$B$4*'KU Meter Schedule'!AG5)/12,IF(AG5=0,AF5/2*'Depr. Rate'!$C$4/12,('Depr. Rate'!$C$4*'KU Meter Schedule'!AG5)/12))</f>
        <v>0</v>
      </c>
      <c r="BX5" s="21">
        <f>IF(BX$3&lt;'Depr. Rate'!$B$1,('Depr. Rate'!$B$4*'KU Meter Schedule'!AH5)/12,IF(AH5=0,AG5/2*'Depr. Rate'!$C$4/12,('Depr. Rate'!$C$4*'KU Meter Schedule'!AH5)/12))</f>
        <v>0</v>
      </c>
      <c r="BY5" s="21">
        <f>IF(BY$3&lt;'Depr. Rate'!$B$1,('Depr. Rate'!$B$4*'KU Meter Schedule'!AI5)/12,IF(AI5=0,AH5/2*'Depr. Rate'!$C$4/12,('Depr. Rate'!$C$4*'KU Meter Schedule'!AI5)/12))</f>
        <v>0</v>
      </c>
      <c r="BZ5" s="21">
        <f>IF(BZ$3&lt;'Depr. Rate'!$B$1,('Depr. Rate'!$B$4*'KU Meter Schedule'!AJ5)/12,IF(AJ5=0,AI5/2*'Depr. Rate'!$C$4/12,('Depr. Rate'!$C$4*'KU Meter Schedule'!AJ5)/12))</f>
        <v>0</v>
      </c>
      <c r="CA5" s="21">
        <f>IF(CA$3&lt;'Depr. Rate'!$B$1,('Depr. Rate'!$B$4*'KU Meter Schedule'!AK5)/12,IF(AK5=0,AJ5/2*'Depr. Rate'!$C$4/12,('Depr. Rate'!$C$4*'KU Meter Schedule'!AK5)/12))</f>
        <v>0</v>
      </c>
      <c r="CB5" s="21">
        <f>IF(CB$3&lt;'Depr. Rate'!$B$1,('Depr. Rate'!$B$4*'KU Meter Schedule'!AL5)/12,IF(AL5=0,AK5/2*'Depr. Rate'!$C$4/12,('Depr. Rate'!$C$4*'KU Meter Schedule'!AL5)/12))</f>
        <v>0</v>
      </c>
      <c r="CC5" s="21">
        <f>IF(CC$3&lt;'Depr. Rate'!$B$1,('Depr. Rate'!$B$4*'KU Meter Schedule'!AM5)/12,IF(AM5=0,AL5/2*'Depr. Rate'!$C$4/12,('Depr. Rate'!$C$4*'KU Meter Schedule'!AM5)/12))</f>
        <v>0</v>
      </c>
      <c r="CD5" s="21">
        <f>IF(CD$3&lt;'Depr. Rate'!$B$1,('Depr. Rate'!$B$4*'KU Meter Schedule'!AN5)/12,IF(AN5=0,AM5/2*'Depr. Rate'!$C$4/12,('Depr. Rate'!$C$4*'KU Meter Schedule'!AN5)/12))</f>
        <v>0</v>
      </c>
      <c r="CE5" s="21">
        <f>IF(CE$3&lt;'Depr. Rate'!$B$1,('Depr. Rate'!$B$4*'KU Meter Schedule'!AO5)/12,IF(AO5=0,AN5/2*'Depr. Rate'!$C$4/12,('Depr. Rate'!$C$4*'KU Meter Schedule'!AO5)/12))</f>
        <v>0</v>
      </c>
      <c r="CF5" s="21">
        <f>IF(CF$3&lt;'Depr. Rate'!$B$1,('Depr. Rate'!$B$4*'KU Meter Schedule'!AP5)/12,IF(AP5=0,AO5/2*'Depr. Rate'!$C$4/12,('Depr. Rate'!$C$4*'KU Meter Schedule'!AP5)/12))</f>
        <v>0</v>
      </c>
      <c r="CG5" s="21">
        <f>IF(CG$3&lt;'Depr. Rate'!$B$1,('Depr. Rate'!$B$4*'KU Meter Schedule'!AQ5)/12,IF(AQ5=0,AP5/2*'Depr. Rate'!$C$4/12,('Depr. Rate'!$C$4*'KU Meter Schedule'!AQ5)/12))</f>
        <v>0</v>
      </c>
      <c r="CH5" s="21">
        <f>IF(CH$3&lt;'Depr. Rate'!$B$1,('Depr. Rate'!$B$4*'KU Meter Schedule'!AR5)/12,IF(AR5=0,AQ5/2*'Depr. Rate'!$C$4/12,('Depr. Rate'!$C$4*'KU Meter Schedule'!AR5)/12))</f>
        <v>0</v>
      </c>
      <c r="CI5" s="21">
        <f>IF(CI$3&lt;'Depr. Rate'!$B$1,('Depr. Rate'!$B$4*'KU Meter Schedule'!AS5)/12,IF(AS5=0,AR5/2*'Depr. Rate'!$C$4/12,('Depr. Rate'!$C$4*'KU Meter Schedule'!AS5)/12))</f>
        <v>0</v>
      </c>
      <c r="CJ5" s="21">
        <f>IF(CJ$3&lt;'Depr. Rate'!$B$1,('Depr. Rate'!$B$4*'KU Meter Schedule'!AT5)/12,IF(AT5=0,AS5/2*'Depr. Rate'!$C$4/12,('Depr. Rate'!$C$4*'KU Meter Schedule'!AT5)/12))</f>
        <v>0</v>
      </c>
      <c r="CK5" s="21">
        <f>IF(CK$3&lt;'Depr. Rate'!$B$1,('Depr. Rate'!$B$4*'KU Meter Schedule'!AU5)/12,IF(AU5=0,AT5/2*'Depr. Rate'!$C$4/12,('Depr. Rate'!$C$4*'KU Meter Schedule'!AU5)/12))</f>
        <v>0</v>
      </c>
      <c r="CL5" s="21">
        <f>IF(CL$3&lt;'Depr. Rate'!$B$1,('Depr. Rate'!$B$4*'KU Meter Schedule'!AV5)/12,IF(AV5=0,AU5/2*'Depr. Rate'!$C$4/12,('Depr. Rate'!$C$4*'KU Meter Schedule'!AV5)/12))</f>
        <v>0</v>
      </c>
      <c r="CM5" s="21">
        <f>IF(CM$3&lt;'Depr. Rate'!$B$1,('Depr. Rate'!$B$4*'KU Meter Schedule'!AW5)/12,IF(AW5=0,AV5/2*'Depr. Rate'!$C$4/12,('Depr. Rate'!$C$4*'KU Meter Schedule'!AW5)/12))</f>
        <v>0</v>
      </c>
      <c r="CN5" s="21">
        <f>IF(CN$3&lt;'Depr. Rate'!$B$1,('Depr. Rate'!$B$4*'KU Meter Schedule'!AX5)/12,IF(AX5=0,AW5/2*'Depr. Rate'!$C$4/12,('Depr. Rate'!$C$4*'KU Meter Schedule'!AX5)/12))</f>
        <v>0</v>
      </c>
      <c r="CP5" s="6">
        <f>IF(CP$3=$CP$3,$H5+AZ5,IF($F5='KU Meter Schedule'!CP$3,'KU Meter Schedule'!CO5+AZ5-$G5,SUM(CO5,AZ5)))</f>
        <v>5502.67092925</v>
      </c>
      <c r="CQ5" s="6">
        <f>IF(CQ$3=$CP$3,$H5+BA5,IF($F5='KU Meter Schedule'!CQ$3,'KU Meter Schedule'!CP5+BA5-$G5,SUM(CP5,BA5)))</f>
        <v>5513.1518585000003</v>
      </c>
      <c r="CR5" s="6">
        <f>IF(CR$3=$CP$3,$H5+BB5,IF($F5='KU Meter Schedule'!CR$3,'KU Meter Schedule'!CQ5+BB5-$G5,SUM(CQ5,BB5)))</f>
        <v>5523.6327877500007</v>
      </c>
      <c r="CS5" s="6">
        <f>IF(CS$3=$CP$3,$H5+BC5,IF($F5='KU Meter Schedule'!CS$3,'KU Meter Schedule'!CR5+BC5-$G5,SUM(CR5,BC5)))</f>
        <v>5534.1137170000011</v>
      </c>
      <c r="CT5" s="6">
        <f>IF(CT$3=$CP$3,$H5+BD5,IF($F5='KU Meter Schedule'!CT$3,'KU Meter Schedule'!CS5+BD5-$G5,SUM(CS5,BD5)))</f>
        <v>5544.5946462500015</v>
      </c>
      <c r="CU5" s="6">
        <f>IF(CU$3=$CP$3,$H5+BE5,IF($F5='KU Meter Schedule'!CU$3,'KU Meter Schedule'!CT5+BE5-$G5,SUM(CT5,BE5)))</f>
        <v>5555.0755755000018</v>
      </c>
      <c r="CV5" s="6">
        <f>IF(CV$3=$CP$3,$H5+BF5,IF($F5='KU Meter Schedule'!CV$3,'KU Meter Schedule'!CU5+BF5-$G5,SUM(CU5,BF5)))</f>
        <v>5565.5565047500022</v>
      </c>
      <c r="CW5" s="6">
        <f>IF(CW$3=$CP$3,$H5+BG5,IF($F5='KU Meter Schedule'!CW$3,'KU Meter Schedule'!CV5+BG5-$G5,SUM(CV5,BG5)))</f>
        <v>5576.0374340000026</v>
      </c>
      <c r="CX5" s="6">
        <f>IF(CX$3=$CP$3,$H5+BH5,IF($F5='KU Meter Schedule'!CX$3,'KU Meter Schedule'!CW5+BH5-$G5,SUM(CW5,BH5)))</f>
        <v>5586.5183632500029</v>
      </c>
      <c r="CY5" s="6">
        <f>IF(CY$3=$CP$3,$H5+BI5,IF($F5='KU Meter Schedule'!CY$3,'KU Meter Schedule'!CX5+BI5-$G5,SUM(CX5,BI5)))</f>
        <v>5596.9992925000033</v>
      </c>
      <c r="CZ5" s="6">
        <f>IF(CZ$3=$CP$3,$H5+BJ5,IF($F5='KU Meter Schedule'!CZ$3,'KU Meter Schedule'!CY5+BJ5-$G5,SUM(CY5,BJ5)))</f>
        <v>5607.4802217500037</v>
      </c>
      <c r="DA5" s="6">
        <f>IF(DA$3=$CP$3,$H5+BK5,IF($F5='KU Meter Schedule'!DA$3,'KU Meter Schedule'!CZ5+BK5-$G5,SUM(CZ5,BK5)))</f>
        <v>5623.5448775000041</v>
      </c>
      <c r="DB5" s="6">
        <f>IF(DB$3=$CP$3,$H5+BL5,IF($F5='KU Meter Schedule'!DB$3,'KU Meter Schedule'!DA5+BL5-$G5,SUM(DA5,BL5)))</f>
        <v>5639.6095332500045</v>
      </c>
      <c r="DC5" s="6">
        <f>IF(DC$3=$CP$3,$H5+BM5,IF($F5='KU Meter Schedule'!DC$3,'KU Meter Schedule'!DB5+BM5-$G5,SUM(DB5,BM5)))</f>
        <v>5655.6741890000048</v>
      </c>
      <c r="DD5" s="6">
        <f>IF(DD$3=$CP$3,$H5+BN5,IF($F5='KU Meter Schedule'!DD$3,'KU Meter Schedule'!DC5+BN5-$G5,SUM(DC5,BN5)))</f>
        <v>5671.7388447500052</v>
      </c>
      <c r="DE5" s="6">
        <f>IF(DE$3=$CP$3,$H5+BO5,IF($F5='KU Meter Schedule'!DE$3,'KU Meter Schedule'!DD5+BO5-$G5,SUM(DD5,BO5)))</f>
        <v>5687.8035005000056</v>
      </c>
      <c r="DF5" s="6">
        <f>IF(DF$3=$CP$3,$H5+BP5,IF($F5='KU Meter Schedule'!DF$3,'KU Meter Schedule'!DE5+BP5-$G5,SUM(DE5,BP5)))</f>
        <v>5703.868156250006</v>
      </c>
      <c r="DG5" s="6">
        <f>IF(DG$3=$CP$3,$H5+BQ5,IF($F5='KU Meter Schedule'!DG$3,'KU Meter Schedule'!DF5+BQ5-$G5,SUM(DF5,BQ5)))</f>
        <v>219.71048412500659</v>
      </c>
      <c r="DH5" s="6">
        <f>IF(DH$3=$CP$3,$H5+BR5,IF($F5='KU Meter Schedule'!DH$3,'KU Meter Schedule'!DG5+BR5-$G5,SUM(DG5,BR5)))</f>
        <v>219.71048412500659</v>
      </c>
      <c r="DI5" s="6">
        <f>IF(DI$3=$CP$3,$H5+BS5,IF($F5='KU Meter Schedule'!DI$3,'KU Meter Schedule'!DH5+BS5-$G5,SUM(DH5,BS5)))</f>
        <v>219.71048412500659</v>
      </c>
      <c r="DJ5" s="6">
        <f>IF(DJ$3=$CP$3,$H5+BT5,IF($F5='KU Meter Schedule'!DJ$3,'KU Meter Schedule'!DI5+BT5-$G5,SUM(DI5,BT5)))</f>
        <v>219.71048412500659</v>
      </c>
      <c r="DK5" s="6">
        <f>IF(DK$3=$CP$3,$H5+BU5,IF($F5='KU Meter Schedule'!DK$3,'KU Meter Schedule'!DJ5+BU5-$G5,SUM(DJ5,BU5)))</f>
        <v>219.71048412500659</v>
      </c>
      <c r="DL5" s="6">
        <f>IF(DL$3=$CP$3,$H5+BV5,IF($F5='KU Meter Schedule'!DL$3,'KU Meter Schedule'!DK5+BV5-$G5,SUM(DK5,BV5)))</f>
        <v>219.71048412500659</v>
      </c>
      <c r="DM5" s="6">
        <f>IF(DM$3=$CP$3,$H5+BW5,IF($F5='KU Meter Schedule'!DM$3,'KU Meter Schedule'!DL5+BW5-$G5,SUM(DL5,BW5)))</f>
        <v>219.71048412500659</v>
      </c>
      <c r="DN5" s="6">
        <f>IF(DN$3=$CP$3,$H5+BX5,IF($F5='KU Meter Schedule'!DN$3,'KU Meter Schedule'!DM5+BX5-$G5,SUM(DM5,BX5)))</f>
        <v>219.71048412500659</v>
      </c>
      <c r="DO5" s="6">
        <f>IF(DO$3=$CP$3,$H5+BY5,IF($F5='KU Meter Schedule'!DO$3,'KU Meter Schedule'!DN5+BY5-$G5,SUM(DN5,BY5)))</f>
        <v>219.71048412500659</v>
      </c>
      <c r="DP5" s="6">
        <f>IF(DP$3=$CP$3,$H5+BZ5,IF($F5='KU Meter Schedule'!DP$3,'KU Meter Schedule'!DO5+BZ5-$G5,SUM(DO5,BZ5)))</f>
        <v>219.71048412500659</v>
      </c>
      <c r="DQ5" s="6">
        <f>IF(DQ$3=$CP$3,$H5+CA5,IF($F5='KU Meter Schedule'!DQ$3,'KU Meter Schedule'!DP5+CA5-$G5,SUM(DP5,CA5)))</f>
        <v>219.71048412500659</v>
      </c>
      <c r="DR5" s="6">
        <f>IF(DR$3=$CP$3,$H5+CB5,IF($F5='KU Meter Schedule'!DR$3,'KU Meter Schedule'!DQ5+CB5-$G5,SUM(DQ5,CB5)))</f>
        <v>219.71048412500659</v>
      </c>
      <c r="DS5" s="6">
        <f>IF(DS$3=$CP$3,$H5+CC5,IF($F5='KU Meter Schedule'!DS$3,'KU Meter Schedule'!DR5+CC5-$G5,SUM(DR5,CC5)))</f>
        <v>219.71048412500659</v>
      </c>
      <c r="DT5" s="6">
        <f>IF(DT$3=$CP$3,$H5+CD5,IF($F5='KU Meter Schedule'!DT$3,'KU Meter Schedule'!DS5+CD5-$G5,SUM(DS5,CD5)))</f>
        <v>219.71048412500659</v>
      </c>
      <c r="DU5" s="6">
        <f>IF(DU$3=$CP$3,$H5+CE5,IF($F5='KU Meter Schedule'!DU$3,'KU Meter Schedule'!DT5+CE5-$G5,SUM(DT5,CE5)))</f>
        <v>219.71048412500659</v>
      </c>
      <c r="DV5" s="6">
        <f>IF(DV$3=$CP$3,$H5+CF5,IF($F5='KU Meter Schedule'!DV$3,'KU Meter Schedule'!DU5+CF5-$G5,SUM(DU5,CF5)))</f>
        <v>219.71048412500659</v>
      </c>
      <c r="DW5" s="6">
        <f>IF(DW$3=$CP$3,$H5+CG5,IF($F5='KU Meter Schedule'!DW$3,'KU Meter Schedule'!DV5+CG5-$G5,SUM(DV5,CG5)))</f>
        <v>219.71048412500659</v>
      </c>
      <c r="DX5" s="6">
        <f>IF(DX$3=$CP$3,$H5+CH5,IF($F5='KU Meter Schedule'!DX$3,'KU Meter Schedule'!DW5+CH5-$G5,SUM(DW5,CH5)))</f>
        <v>219.71048412500659</v>
      </c>
      <c r="DY5" s="6">
        <f>IF(DY$3=$CP$3,$H5+CI5,IF($F5='KU Meter Schedule'!DY$3,'KU Meter Schedule'!DX5+CI5-$G5,SUM(DX5,CI5)))</f>
        <v>219.71048412500659</v>
      </c>
      <c r="DZ5" s="6">
        <f>IF(DZ$3=$CP$3,$H5+CJ5,IF($F5='KU Meter Schedule'!DZ$3,'KU Meter Schedule'!DY5+CJ5-$G5,SUM(DY5,CJ5)))</f>
        <v>219.71048412500659</v>
      </c>
      <c r="EA5" s="6">
        <f>IF(EA$3=$CP$3,$H5+CK5,IF($F5='KU Meter Schedule'!EA$3,'KU Meter Schedule'!DZ5+CK5-$G5,SUM(DZ5,CK5)))</f>
        <v>219.71048412500659</v>
      </c>
      <c r="EB5" s="6">
        <f>IF(EB$3=$CP$3,$H5+CL5,IF($F5='KU Meter Schedule'!EB$3,'KU Meter Schedule'!EA5+CL5-$G5,SUM(EA5,CL5)))</f>
        <v>219.71048412500659</v>
      </c>
      <c r="EC5" s="6">
        <f>IF(EC$3=$CP$3,$H5+CM5,IF($F5='KU Meter Schedule'!EC$3,'KU Meter Schedule'!EB5+CM5-$G5,SUM(EB5,CM5)))</f>
        <v>219.71048412500659</v>
      </c>
      <c r="ED5" s="6">
        <f>IF(ED$3=$CP$3,$H5+CN5,IF($F5='KU Meter Schedule'!ED$3,'KU Meter Schedule'!EC5+CN5-$G5,SUM(EC5,CN5)))</f>
        <v>219.71048412500659</v>
      </c>
      <c r="EF5" s="8">
        <f t="shared" ref="EF5:EU20" si="1">J5-CP5</f>
        <v>-10.480929250000372</v>
      </c>
      <c r="EG5" s="8">
        <f t="shared" si="1"/>
        <v>-20.961858500000744</v>
      </c>
      <c r="EH5" s="8">
        <f t="shared" si="1"/>
        <v>-31.442787750001116</v>
      </c>
      <c r="EI5" s="8">
        <f t="shared" si="1"/>
        <v>-41.923717000001488</v>
      </c>
      <c r="EJ5" s="8">
        <f t="shared" si="1"/>
        <v>-52.404646250001861</v>
      </c>
      <c r="EK5" s="8">
        <f t="shared" si="1"/>
        <v>-62.885575500002233</v>
      </c>
      <c r="EL5" s="8">
        <f t="shared" si="1"/>
        <v>-73.366504750002605</v>
      </c>
      <c r="EM5" s="8">
        <f t="shared" si="1"/>
        <v>-83.847434000002977</v>
      </c>
      <c r="EN5" s="8">
        <f t="shared" si="1"/>
        <v>-94.328363250003349</v>
      </c>
      <c r="EO5" s="8">
        <f t="shared" si="1"/>
        <v>-104.80929250000372</v>
      </c>
      <c r="EP5" s="8">
        <f t="shared" si="1"/>
        <v>-115.29022175000409</v>
      </c>
      <c r="EQ5" s="8">
        <f t="shared" si="1"/>
        <v>-131.35487750000448</v>
      </c>
      <c r="ER5" s="8">
        <f t="shared" si="1"/>
        <v>-147.41953325000486</v>
      </c>
      <c r="ES5" s="8">
        <f t="shared" si="1"/>
        <v>-163.48418900000524</v>
      </c>
      <c r="ET5" s="8">
        <f t="shared" si="1"/>
        <v>-179.54884475000563</v>
      </c>
      <c r="EU5" s="8">
        <f t="shared" si="1"/>
        <v>-195.61350050000601</v>
      </c>
      <c r="EV5" s="8">
        <f t="shared" ref="EV5:FK34" si="2">Z5-DF5</f>
        <v>-211.6781562500064</v>
      </c>
      <c r="EW5" s="8">
        <f t="shared" si="2"/>
        <v>-219.71048412500659</v>
      </c>
      <c r="EX5" s="8">
        <f t="shared" si="2"/>
        <v>-219.71048412500659</v>
      </c>
      <c r="EY5" s="8">
        <f t="shared" si="2"/>
        <v>-219.71048412500659</v>
      </c>
      <c r="EZ5" s="8">
        <f t="shared" si="2"/>
        <v>-219.71048412500659</v>
      </c>
      <c r="FA5" s="8">
        <f t="shared" si="2"/>
        <v>-219.71048412500659</v>
      </c>
      <c r="FB5" s="8">
        <f t="shared" si="2"/>
        <v>-219.71048412500659</v>
      </c>
      <c r="FC5" s="8">
        <f t="shared" si="2"/>
        <v>-219.71048412500659</v>
      </c>
      <c r="FD5" s="8">
        <f t="shared" si="2"/>
        <v>-219.71048412500659</v>
      </c>
      <c r="FE5" s="8">
        <f t="shared" si="2"/>
        <v>-219.71048412500659</v>
      </c>
      <c r="FF5" s="8">
        <f t="shared" si="2"/>
        <v>-219.71048412500659</v>
      </c>
      <c r="FG5" s="8">
        <f t="shared" si="2"/>
        <v>-219.71048412500659</v>
      </c>
      <c r="FH5" s="8">
        <f t="shared" si="2"/>
        <v>-219.71048412500659</v>
      </c>
      <c r="FI5" s="8">
        <f t="shared" si="2"/>
        <v>-219.71048412500659</v>
      </c>
      <c r="FJ5" s="8">
        <f t="shared" si="2"/>
        <v>-219.71048412500659</v>
      </c>
      <c r="FK5" s="8">
        <f t="shared" si="2"/>
        <v>-219.71048412500659</v>
      </c>
      <c r="FL5" s="8">
        <f t="shared" ref="FL5:FT33" si="3">AP5-DV5</f>
        <v>-219.71048412500659</v>
      </c>
      <c r="FM5" s="8">
        <f t="shared" si="3"/>
        <v>-219.71048412500659</v>
      </c>
      <c r="FN5" s="8">
        <f t="shared" si="3"/>
        <v>-219.71048412500659</v>
      </c>
      <c r="FO5" s="8">
        <f t="shared" si="3"/>
        <v>-219.71048412500659</v>
      </c>
      <c r="FP5" s="8">
        <f t="shared" si="3"/>
        <v>-219.71048412500659</v>
      </c>
      <c r="FQ5" s="8">
        <f t="shared" si="3"/>
        <v>-219.71048412500659</v>
      </c>
      <c r="FR5" s="8">
        <f t="shared" si="3"/>
        <v>-219.71048412500659</v>
      </c>
      <c r="FS5" s="8">
        <f t="shared" si="3"/>
        <v>-219.71048412500659</v>
      </c>
      <c r="FT5" s="8">
        <f t="shared" si="3"/>
        <v>-219.71048412500659</v>
      </c>
    </row>
    <row r="6" spans="1:176" x14ac:dyDescent="0.25">
      <c r="A6" s="4" t="s">
        <v>12</v>
      </c>
      <c r="B6" s="4" t="s">
        <v>2</v>
      </c>
      <c r="C6" s="3" t="s">
        <v>40</v>
      </c>
      <c r="D6" s="4" t="s">
        <v>6</v>
      </c>
      <c r="E6" s="7">
        <v>1946</v>
      </c>
      <c r="F6" s="24">
        <f>IFERROR(VLOOKUP(CONCATENATE(C6,E6),'KU Retirements'!$A$4:$E$150,5,FALSE),"N/A")</f>
        <v>43101</v>
      </c>
      <c r="G6" s="5">
        <v>143.78</v>
      </c>
      <c r="H6" s="5">
        <v>142.31964810700001</v>
      </c>
      <c r="I6" s="5"/>
      <c r="J6" s="6">
        <f>IF(J$3=$J$3,$G6,IF($F6='KU Meter Schedule'!J$3,'KU Meter Schedule'!I6-'KU Meter Schedule'!$G6,I6))</f>
        <v>143.78</v>
      </c>
      <c r="K6" s="6">
        <f>IF(K$3=$J$3,$G6,IF($F6='KU Meter Schedule'!K$3,'KU Meter Schedule'!J6-'KU Meter Schedule'!$G6,J6))</f>
        <v>143.78</v>
      </c>
      <c r="L6" s="6">
        <f>IF(L$3=$J$3,$G6,IF($F6='KU Meter Schedule'!L$3,'KU Meter Schedule'!K6-'KU Meter Schedule'!$G6,K6))</f>
        <v>143.78</v>
      </c>
      <c r="M6" s="6">
        <f>IF(M$3=$J$3,$G6,IF($F6='KU Meter Schedule'!M$3,'KU Meter Schedule'!L6-'KU Meter Schedule'!$G6,L6))</f>
        <v>143.78</v>
      </c>
      <c r="N6" s="6">
        <f>IF(N$3=$J$3,$G6,IF($F6='KU Meter Schedule'!N$3,'KU Meter Schedule'!M6-'KU Meter Schedule'!$G6,M6))</f>
        <v>143.78</v>
      </c>
      <c r="O6" s="6">
        <f>IF(O$3=$J$3,$G6,IF($F6='KU Meter Schedule'!O$3,'KU Meter Schedule'!N6-'KU Meter Schedule'!$G6,N6))</f>
        <v>143.78</v>
      </c>
      <c r="P6" s="6">
        <f>IF(P$3=$J$3,$G6,IF($F6='KU Meter Schedule'!P$3,'KU Meter Schedule'!O6-'KU Meter Schedule'!$G6,O6))</f>
        <v>143.78</v>
      </c>
      <c r="Q6" s="6">
        <f>IF(Q$3=$J$3,$G6,IF($F6='KU Meter Schedule'!Q$3,'KU Meter Schedule'!P6-'KU Meter Schedule'!$G6,P6))</f>
        <v>143.78</v>
      </c>
      <c r="R6" s="6">
        <f>IF(R$3=$J$3,$G6,IF($F6='KU Meter Schedule'!R$3,'KU Meter Schedule'!Q6-'KU Meter Schedule'!$G6,Q6))</f>
        <v>143.78</v>
      </c>
      <c r="S6" s="6">
        <f>IF(S$3=$J$3,$G6,IF($F6='KU Meter Schedule'!S$3,'KU Meter Schedule'!R6-'KU Meter Schedule'!$G6,R6))</f>
        <v>143.78</v>
      </c>
      <c r="T6" s="6">
        <f>IF(T$3=$J$3,$G6,IF($F6='KU Meter Schedule'!T$3,'KU Meter Schedule'!S6-'KU Meter Schedule'!$G6,S6))</f>
        <v>143.78</v>
      </c>
      <c r="U6" s="6">
        <f>IF(U$3=$J$3,$G6,IF($F6='KU Meter Schedule'!U$3,'KU Meter Schedule'!T6-'KU Meter Schedule'!$G6,T6))</f>
        <v>143.78</v>
      </c>
      <c r="V6" s="6">
        <f>IF(V$3=$J$3,$G6,IF($F6='KU Meter Schedule'!V$3,'KU Meter Schedule'!U6-'KU Meter Schedule'!$G6,U6))</f>
        <v>143.78</v>
      </c>
      <c r="W6" s="6">
        <f>IF(W$3=$J$3,$G6,IF($F6='KU Meter Schedule'!W$3,'KU Meter Schedule'!V6-'KU Meter Schedule'!$G6,V6))</f>
        <v>143.78</v>
      </c>
      <c r="X6" s="6">
        <f>IF(X$3=$J$3,$G6,IF($F6='KU Meter Schedule'!X$3,'KU Meter Schedule'!W6-'KU Meter Schedule'!$G6,W6))</f>
        <v>143.78</v>
      </c>
      <c r="Y6" s="6">
        <f>IF(Y$3=$J$3,$G6,IF($F6='KU Meter Schedule'!Y$3,'KU Meter Schedule'!X6-'KU Meter Schedule'!$G6,X6))</f>
        <v>143.78</v>
      </c>
      <c r="Z6" s="6">
        <f>IF(Z$3=$J$3,$G6,IF($F6='KU Meter Schedule'!Z$3,'KU Meter Schedule'!Y6-'KU Meter Schedule'!$G6,Y6))</f>
        <v>143.78</v>
      </c>
      <c r="AA6" s="6">
        <f>IF(AA$3=$J$3,$G6,IF($F6='KU Meter Schedule'!AA$3,'KU Meter Schedule'!Z6-'KU Meter Schedule'!$G6,Z6))</f>
        <v>0</v>
      </c>
      <c r="AB6" s="6">
        <f>IF(AB$3=$J$3,$G6,IF($F6='KU Meter Schedule'!AB$3,'KU Meter Schedule'!AA6-'KU Meter Schedule'!$G6,AA6))</f>
        <v>0</v>
      </c>
      <c r="AC6" s="6">
        <f>IF(AC$3=$J$3,$G6,IF($F6='KU Meter Schedule'!AC$3,'KU Meter Schedule'!AB6-'KU Meter Schedule'!$G6,AB6))</f>
        <v>0</v>
      </c>
      <c r="AD6" s="6">
        <f>IF(AD$3=$J$3,$G6,IF($F6='KU Meter Schedule'!AD$3,'KU Meter Schedule'!AC6-'KU Meter Schedule'!$G6,AC6))</f>
        <v>0</v>
      </c>
      <c r="AE6" s="6">
        <f>IF(AE$3=$J$3,$G6,IF($F6='KU Meter Schedule'!AE$3,'KU Meter Schedule'!AD6-'KU Meter Schedule'!$G6,AD6))</f>
        <v>0</v>
      </c>
      <c r="AF6" s="6">
        <f>IF(AF$3=$J$3,$G6,IF($F6='KU Meter Schedule'!AF$3,'KU Meter Schedule'!AE6-'KU Meter Schedule'!$G6,AE6))</f>
        <v>0</v>
      </c>
      <c r="AG6" s="6">
        <f>IF(AG$3=$J$3,$G6,IF($F6='KU Meter Schedule'!AG$3,'KU Meter Schedule'!AF6-'KU Meter Schedule'!$G6,AF6))</f>
        <v>0</v>
      </c>
      <c r="AH6" s="6">
        <f>IF(AH$3=$J$3,$G6,IF($F6='KU Meter Schedule'!AH$3,'KU Meter Schedule'!AG6-'KU Meter Schedule'!$G6,AG6))</f>
        <v>0</v>
      </c>
      <c r="AI6" s="6">
        <f>IF(AI$3=$J$3,$G6,IF($F6='KU Meter Schedule'!AI$3,'KU Meter Schedule'!AH6-'KU Meter Schedule'!$G6,AH6))</f>
        <v>0</v>
      </c>
      <c r="AJ6" s="6">
        <f>IF(AJ$3=$J$3,$G6,IF($F6='KU Meter Schedule'!AJ$3,'KU Meter Schedule'!AI6-'KU Meter Schedule'!$G6,AI6))</f>
        <v>0</v>
      </c>
      <c r="AK6" s="6">
        <f>IF(AK$3=$J$3,$G6,IF($F6='KU Meter Schedule'!AK$3,'KU Meter Schedule'!AJ6-'KU Meter Schedule'!$G6,AJ6))</f>
        <v>0</v>
      </c>
      <c r="AL6" s="6">
        <f>IF(AL$3=$J$3,$G6,IF($F6='KU Meter Schedule'!AL$3,'KU Meter Schedule'!AK6-'KU Meter Schedule'!$G6,AK6))</f>
        <v>0</v>
      </c>
      <c r="AM6" s="6">
        <f>IF(AM$3=$J$3,$G6,IF($F6='KU Meter Schedule'!AM$3,'KU Meter Schedule'!AL6-'KU Meter Schedule'!$G6,AL6))</f>
        <v>0</v>
      </c>
      <c r="AN6" s="6">
        <f>IF(AN$3=$J$3,$G6,IF($F6='KU Meter Schedule'!AN$3,'KU Meter Schedule'!AM6-'KU Meter Schedule'!$G6,AM6))</f>
        <v>0</v>
      </c>
      <c r="AO6" s="6">
        <f>IF(AO$3=$J$3,$G6,IF($F6='KU Meter Schedule'!AO$3,'KU Meter Schedule'!AN6-'KU Meter Schedule'!$G6,AN6))</f>
        <v>0</v>
      </c>
      <c r="AP6" s="6">
        <f>IF(AP$3=$J$3,$G6,IF($F6='KU Meter Schedule'!AP$3,'KU Meter Schedule'!AO6-'KU Meter Schedule'!$G6,AO6))</f>
        <v>0</v>
      </c>
      <c r="AQ6" s="6">
        <f>IF(AQ$3=$J$3,$G6,IF($F6='KU Meter Schedule'!AQ$3,'KU Meter Schedule'!AP6-'KU Meter Schedule'!$G6,AP6))</f>
        <v>0</v>
      </c>
      <c r="AR6" s="6">
        <f>IF(AR$3=$J$3,$G6,IF($F6='KU Meter Schedule'!AR$3,'KU Meter Schedule'!AQ6-'KU Meter Schedule'!$G6,AQ6))</f>
        <v>0</v>
      </c>
      <c r="AS6" s="6">
        <f>IF(AS$3=$J$3,$G6,IF($F6='KU Meter Schedule'!AS$3,'KU Meter Schedule'!AR6-'KU Meter Schedule'!$G6,AR6))</f>
        <v>0</v>
      </c>
      <c r="AT6" s="6">
        <f>IF(AT$3=$J$3,$G6,IF($F6='KU Meter Schedule'!AT$3,'KU Meter Schedule'!AS6-'KU Meter Schedule'!$G6,AS6))</f>
        <v>0</v>
      </c>
      <c r="AU6" s="6">
        <f>IF(AU$3=$J$3,$G6,IF($F6='KU Meter Schedule'!AU$3,'KU Meter Schedule'!AT6-'KU Meter Schedule'!$G6,AT6))</f>
        <v>0</v>
      </c>
      <c r="AV6" s="6">
        <f>IF(AV$3=$J$3,$G6,IF($F6='KU Meter Schedule'!AV$3,'KU Meter Schedule'!AU6-'KU Meter Schedule'!$G6,AU6))</f>
        <v>0</v>
      </c>
      <c r="AW6" s="6">
        <f>IF(AW$3=$J$3,$G6,IF($F6='KU Meter Schedule'!AW$3,'KU Meter Schedule'!AV6-'KU Meter Schedule'!$G6,AV6))</f>
        <v>0</v>
      </c>
      <c r="AX6" s="6">
        <f>IF(AX$3=$J$3,$G6,IF($F6='KU Meter Schedule'!AX$3,'KU Meter Schedule'!AW6-'KU Meter Schedule'!$G6,AW6))</f>
        <v>0</v>
      </c>
      <c r="AZ6" s="21">
        <f>IF(AZ$3&lt;'Depr. Rate'!$B$1,('Depr. Rate'!$B$4*'KU Meter Schedule'!J6)/12,IF(J6=0,I6/2*'Depr. Rate'!$C$4/12,('Depr. Rate'!$C$4*'KU Meter Schedule'!J6)/12))</f>
        <v>0.2743801666666667</v>
      </c>
      <c r="BA6" s="21">
        <f>IF(BA$3&lt;'Depr. Rate'!$B$1,('Depr. Rate'!$B$4*'KU Meter Schedule'!K6)/12,IF(K6=0,J6/2*'Depr. Rate'!$C$4/12,('Depr. Rate'!$C$4*'KU Meter Schedule'!K6)/12))</f>
        <v>0.2743801666666667</v>
      </c>
      <c r="BB6" s="21">
        <f>IF(BB$3&lt;'Depr. Rate'!$B$1,('Depr. Rate'!$B$4*'KU Meter Schedule'!L6)/12,IF(L6=0,K6/2*'Depr. Rate'!$C$4/12,('Depr. Rate'!$C$4*'KU Meter Schedule'!L6)/12))</f>
        <v>0.2743801666666667</v>
      </c>
      <c r="BC6" s="21">
        <f>IF(BC$3&lt;'Depr. Rate'!$B$1,('Depr. Rate'!$B$4*'KU Meter Schedule'!M6)/12,IF(M6=0,L6/2*'Depr. Rate'!$C$4/12,('Depr. Rate'!$C$4*'KU Meter Schedule'!M6)/12))</f>
        <v>0.2743801666666667</v>
      </c>
      <c r="BD6" s="21">
        <f>IF(BD$3&lt;'Depr. Rate'!$B$1,('Depr. Rate'!$B$4*'KU Meter Schedule'!N6)/12,IF(N6=0,M6/2*'Depr. Rate'!$C$4/12,('Depr. Rate'!$C$4*'KU Meter Schedule'!N6)/12))</f>
        <v>0.2743801666666667</v>
      </c>
      <c r="BE6" s="21">
        <f>IF(BE$3&lt;'Depr. Rate'!$B$1,('Depr. Rate'!$B$4*'KU Meter Schedule'!O6)/12,IF(O6=0,N6/2*'Depr. Rate'!$C$4/12,('Depr. Rate'!$C$4*'KU Meter Schedule'!O6)/12))</f>
        <v>0.2743801666666667</v>
      </c>
      <c r="BF6" s="21">
        <f>IF(BF$3&lt;'Depr. Rate'!$B$1,('Depr. Rate'!$B$4*'KU Meter Schedule'!P6)/12,IF(P6=0,O6/2*'Depr. Rate'!$C$4/12,('Depr. Rate'!$C$4*'KU Meter Schedule'!P6)/12))</f>
        <v>0.2743801666666667</v>
      </c>
      <c r="BG6" s="21">
        <f>IF(BG$3&lt;'Depr. Rate'!$B$1,('Depr. Rate'!$B$4*'KU Meter Schedule'!Q6)/12,IF(Q6=0,P6/2*'Depr. Rate'!$C$4/12,('Depr. Rate'!$C$4*'KU Meter Schedule'!Q6)/12))</f>
        <v>0.2743801666666667</v>
      </c>
      <c r="BH6" s="21">
        <f>IF(BH$3&lt;'Depr. Rate'!$B$1,('Depr. Rate'!$B$4*'KU Meter Schedule'!R6)/12,IF(R6=0,Q6/2*'Depr. Rate'!$C$4/12,('Depr. Rate'!$C$4*'KU Meter Schedule'!R6)/12))</f>
        <v>0.2743801666666667</v>
      </c>
      <c r="BI6" s="21">
        <f>IF(BI$3&lt;'Depr. Rate'!$B$1,('Depr. Rate'!$B$4*'KU Meter Schedule'!S6)/12,IF(S6=0,R6/2*'Depr. Rate'!$C$4/12,('Depr. Rate'!$C$4*'KU Meter Schedule'!S6)/12))</f>
        <v>0.2743801666666667</v>
      </c>
      <c r="BJ6" s="21">
        <f>IF(BJ$3&lt;'Depr. Rate'!$B$1,('Depr. Rate'!$B$4*'KU Meter Schedule'!T6)/12,IF(T6=0,S6/2*'Depr. Rate'!$C$4/12,('Depr. Rate'!$C$4*'KU Meter Schedule'!T6)/12))</f>
        <v>0.2743801666666667</v>
      </c>
      <c r="BK6" s="21">
        <f>IF(BK$3&lt;'Depr. Rate'!$B$1,('Depr. Rate'!$B$4*'KU Meter Schedule'!U6)/12,IF(U6=0,T6/2*'Depr. Rate'!$C$4/12,('Depr. Rate'!$C$4*'KU Meter Schedule'!U6)/12))</f>
        <v>0.4205565</v>
      </c>
      <c r="BL6" s="21">
        <f>IF(BL$3&lt;'Depr. Rate'!$B$1,('Depr. Rate'!$B$4*'KU Meter Schedule'!V6)/12,IF(V6=0,U6/2*'Depr. Rate'!$C$4/12,('Depr. Rate'!$C$4*'KU Meter Schedule'!V6)/12))</f>
        <v>0.4205565</v>
      </c>
      <c r="BM6" s="21">
        <f>IF(BM$3&lt;'Depr. Rate'!$B$1,('Depr. Rate'!$B$4*'KU Meter Schedule'!W6)/12,IF(W6=0,V6/2*'Depr. Rate'!$C$4/12,('Depr. Rate'!$C$4*'KU Meter Schedule'!W6)/12))</f>
        <v>0.4205565</v>
      </c>
      <c r="BN6" s="21">
        <f>IF(BN$3&lt;'Depr. Rate'!$B$1,('Depr. Rate'!$B$4*'KU Meter Schedule'!X6)/12,IF(X6=0,W6/2*'Depr. Rate'!$C$4/12,('Depr. Rate'!$C$4*'KU Meter Schedule'!X6)/12))</f>
        <v>0.4205565</v>
      </c>
      <c r="BO6" s="21">
        <f>IF(BO$3&lt;'Depr. Rate'!$B$1,('Depr. Rate'!$B$4*'KU Meter Schedule'!Y6)/12,IF(Y6=0,X6/2*'Depr. Rate'!$C$4/12,('Depr. Rate'!$C$4*'KU Meter Schedule'!Y6)/12))</f>
        <v>0.4205565</v>
      </c>
      <c r="BP6" s="21">
        <f>IF(BP$3&lt;'Depr. Rate'!$B$1,('Depr. Rate'!$B$4*'KU Meter Schedule'!Z6)/12,IF(Z6=0,Y6/2*'Depr. Rate'!$C$4/12,('Depr. Rate'!$C$4*'KU Meter Schedule'!Z6)/12))</f>
        <v>0.4205565</v>
      </c>
      <c r="BQ6" s="21">
        <f>IF(BQ$3&lt;'Depr. Rate'!$B$1,('Depr. Rate'!$B$4*'KU Meter Schedule'!AA6)/12,IF(AA6=0,Z6/2*'Depr. Rate'!$C$4/12,('Depr. Rate'!$C$4*'KU Meter Schedule'!AA6)/12))</f>
        <v>0.21027825</v>
      </c>
      <c r="BR6" s="21">
        <f>IF(BR$3&lt;'Depr. Rate'!$B$1,('Depr. Rate'!$B$4*'KU Meter Schedule'!AB6)/12,IF(AB6=0,AA6/2*'Depr. Rate'!$C$4/12,('Depr. Rate'!$C$4*'KU Meter Schedule'!AB6)/12))</f>
        <v>0</v>
      </c>
      <c r="BS6" s="21">
        <f>IF(BS$3&lt;'Depr. Rate'!$B$1,('Depr. Rate'!$B$4*'KU Meter Schedule'!AC6)/12,IF(AC6=0,AB6/2*'Depr. Rate'!$C$4/12,('Depr. Rate'!$C$4*'KU Meter Schedule'!AC6)/12))</f>
        <v>0</v>
      </c>
      <c r="BT6" s="21">
        <f>IF(BT$3&lt;'Depr. Rate'!$B$1,('Depr. Rate'!$B$4*'KU Meter Schedule'!AD6)/12,IF(AD6=0,AC6/2*'Depr. Rate'!$C$4/12,('Depr. Rate'!$C$4*'KU Meter Schedule'!AD6)/12))</f>
        <v>0</v>
      </c>
      <c r="BU6" s="21">
        <f>IF(BU$3&lt;'Depr. Rate'!$B$1,('Depr. Rate'!$B$4*'KU Meter Schedule'!AE6)/12,IF(AE6=0,AD6/2*'Depr. Rate'!$C$4/12,('Depr. Rate'!$C$4*'KU Meter Schedule'!AE6)/12))</f>
        <v>0</v>
      </c>
      <c r="BV6" s="21">
        <f>IF(BV$3&lt;'Depr. Rate'!$B$1,('Depr. Rate'!$B$4*'KU Meter Schedule'!AF6)/12,IF(AF6=0,AE6/2*'Depr. Rate'!$C$4/12,('Depr. Rate'!$C$4*'KU Meter Schedule'!AF6)/12))</f>
        <v>0</v>
      </c>
      <c r="BW6" s="21">
        <f>IF(BW$3&lt;'Depr. Rate'!$B$1,('Depr. Rate'!$B$4*'KU Meter Schedule'!AG6)/12,IF(AG6=0,AF6/2*'Depr. Rate'!$C$4/12,('Depr. Rate'!$C$4*'KU Meter Schedule'!AG6)/12))</f>
        <v>0</v>
      </c>
      <c r="BX6" s="21">
        <f>IF(BX$3&lt;'Depr. Rate'!$B$1,('Depr. Rate'!$B$4*'KU Meter Schedule'!AH6)/12,IF(AH6=0,AG6/2*'Depr. Rate'!$C$4/12,('Depr. Rate'!$C$4*'KU Meter Schedule'!AH6)/12))</f>
        <v>0</v>
      </c>
      <c r="BY6" s="21">
        <f>IF(BY$3&lt;'Depr. Rate'!$B$1,('Depr. Rate'!$B$4*'KU Meter Schedule'!AI6)/12,IF(AI6=0,AH6/2*'Depr. Rate'!$C$4/12,('Depr. Rate'!$C$4*'KU Meter Schedule'!AI6)/12))</f>
        <v>0</v>
      </c>
      <c r="BZ6" s="21">
        <f>IF(BZ$3&lt;'Depr. Rate'!$B$1,('Depr. Rate'!$B$4*'KU Meter Schedule'!AJ6)/12,IF(AJ6=0,AI6/2*'Depr. Rate'!$C$4/12,('Depr. Rate'!$C$4*'KU Meter Schedule'!AJ6)/12))</f>
        <v>0</v>
      </c>
      <c r="CA6" s="21">
        <f>IF(CA$3&lt;'Depr. Rate'!$B$1,('Depr. Rate'!$B$4*'KU Meter Schedule'!AK6)/12,IF(AK6=0,AJ6/2*'Depr. Rate'!$C$4/12,('Depr. Rate'!$C$4*'KU Meter Schedule'!AK6)/12))</f>
        <v>0</v>
      </c>
      <c r="CB6" s="21">
        <f>IF(CB$3&lt;'Depr. Rate'!$B$1,('Depr. Rate'!$B$4*'KU Meter Schedule'!AL6)/12,IF(AL6=0,AK6/2*'Depr. Rate'!$C$4/12,('Depr. Rate'!$C$4*'KU Meter Schedule'!AL6)/12))</f>
        <v>0</v>
      </c>
      <c r="CC6" s="21">
        <f>IF(CC$3&lt;'Depr. Rate'!$B$1,('Depr. Rate'!$B$4*'KU Meter Schedule'!AM6)/12,IF(AM6=0,AL6/2*'Depr. Rate'!$C$4/12,('Depr. Rate'!$C$4*'KU Meter Schedule'!AM6)/12))</f>
        <v>0</v>
      </c>
      <c r="CD6" s="21">
        <f>IF(CD$3&lt;'Depr. Rate'!$B$1,('Depr. Rate'!$B$4*'KU Meter Schedule'!AN6)/12,IF(AN6=0,AM6/2*'Depr. Rate'!$C$4/12,('Depr. Rate'!$C$4*'KU Meter Schedule'!AN6)/12))</f>
        <v>0</v>
      </c>
      <c r="CE6" s="21">
        <f>IF(CE$3&lt;'Depr. Rate'!$B$1,('Depr. Rate'!$B$4*'KU Meter Schedule'!AO6)/12,IF(AO6=0,AN6/2*'Depr. Rate'!$C$4/12,('Depr. Rate'!$C$4*'KU Meter Schedule'!AO6)/12))</f>
        <v>0</v>
      </c>
      <c r="CF6" s="21">
        <f>IF(CF$3&lt;'Depr. Rate'!$B$1,('Depr. Rate'!$B$4*'KU Meter Schedule'!AP6)/12,IF(AP6=0,AO6/2*'Depr. Rate'!$C$4/12,('Depr. Rate'!$C$4*'KU Meter Schedule'!AP6)/12))</f>
        <v>0</v>
      </c>
      <c r="CG6" s="21">
        <f>IF(CG$3&lt;'Depr. Rate'!$B$1,('Depr. Rate'!$B$4*'KU Meter Schedule'!AQ6)/12,IF(AQ6=0,AP6/2*'Depr. Rate'!$C$4/12,('Depr. Rate'!$C$4*'KU Meter Schedule'!AQ6)/12))</f>
        <v>0</v>
      </c>
      <c r="CH6" s="21">
        <f>IF(CH$3&lt;'Depr. Rate'!$B$1,('Depr. Rate'!$B$4*'KU Meter Schedule'!AR6)/12,IF(AR6=0,AQ6/2*'Depr. Rate'!$C$4/12,('Depr. Rate'!$C$4*'KU Meter Schedule'!AR6)/12))</f>
        <v>0</v>
      </c>
      <c r="CI6" s="21">
        <f>IF(CI$3&lt;'Depr. Rate'!$B$1,('Depr. Rate'!$B$4*'KU Meter Schedule'!AS6)/12,IF(AS6=0,AR6/2*'Depr. Rate'!$C$4/12,('Depr. Rate'!$C$4*'KU Meter Schedule'!AS6)/12))</f>
        <v>0</v>
      </c>
      <c r="CJ6" s="21">
        <f>IF(CJ$3&lt;'Depr. Rate'!$B$1,('Depr. Rate'!$B$4*'KU Meter Schedule'!AT6)/12,IF(AT6=0,AS6/2*'Depr. Rate'!$C$4/12,('Depr. Rate'!$C$4*'KU Meter Schedule'!AT6)/12))</f>
        <v>0</v>
      </c>
      <c r="CK6" s="21">
        <f>IF(CK$3&lt;'Depr. Rate'!$B$1,('Depr. Rate'!$B$4*'KU Meter Schedule'!AU6)/12,IF(AU6=0,AT6/2*'Depr. Rate'!$C$4/12,('Depr. Rate'!$C$4*'KU Meter Schedule'!AU6)/12))</f>
        <v>0</v>
      </c>
      <c r="CL6" s="21">
        <f>IF(CL$3&lt;'Depr. Rate'!$B$1,('Depr. Rate'!$B$4*'KU Meter Schedule'!AV6)/12,IF(AV6=0,AU6/2*'Depr. Rate'!$C$4/12,('Depr. Rate'!$C$4*'KU Meter Schedule'!AV6)/12))</f>
        <v>0</v>
      </c>
      <c r="CM6" s="21">
        <f>IF(CM$3&lt;'Depr. Rate'!$B$1,('Depr. Rate'!$B$4*'KU Meter Schedule'!AW6)/12,IF(AW6=0,AV6/2*'Depr. Rate'!$C$4/12,('Depr. Rate'!$C$4*'KU Meter Schedule'!AW6)/12))</f>
        <v>0</v>
      </c>
      <c r="CN6" s="21">
        <f>IF(CN$3&lt;'Depr. Rate'!$B$1,('Depr. Rate'!$B$4*'KU Meter Schedule'!AX6)/12,IF(AX6=0,AW6/2*'Depr. Rate'!$C$4/12,('Depr. Rate'!$C$4*'KU Meter Schedule'!AX6)/12))</f>
        <v>0</v>
      </c>
      <c r="CP6" s="6">
        <f>IF(CP$3=$CP$3,$H6+AZ6,IF($F6='KU Meter Schedule'!CP$3,'KU Meter Schedule'!CO6+AZ6-$G6,SUM(CO6,AZ6)))</f>
        <v>142.59402827366668</v>
      </c>
      <c r="CQ6" s="6">
        <f>IF(CQ$3=$CP$3,$H6+BA6,IF($F6='KU Meter Schedule'!CQ$3,'KU Meter Schedule'!CP6+BA6-$G6,SUM(CP6,BA6)))</f>
        <v>142.86840844033335</v>
      </c>
      <c r="CR6" s="6">
        <f>IF(CR$3=$CP$3,$H6+BB6,IF($F6='KU Meter Schedule'!CR$3,'KU Meter Schedule'!CQ6+BB6-$G6,SUM(CQ6,BB6)))</f>
        <v>143.14278860700003</v>
      </c>
      <c r="CS6" s="6">
        <f>IF(CS$3=$CP$3,$H6+BC6,IF($F6='KU Meter Schedule'!CS$3,'KU Meter Schedule'!CR6+BC6-$G6,SUM(CR6,BC6)))</f>
        <v>143.4171687736667</v>
      </c>
      <c r="CT6" s="6">
        <f>IF(CT$3=$CP$3,$H6+BD6,IF($F6='KU Meter Schedule'!CT$3,'KU Meter Schedule'!CS6+BD6-$G6,SUM(CS6,BD6)))</f>
        <v>143.69154894033338</v>
      </c>
      <c r="CU6" s="6">
        <f>IF(CU$3=$CP$3,$H6+BE6,IF($F6='KU Meter Schedule'!CU$3,'KU Meter Schedule'!CT6+BE6-$G6,SUM(CT6,BE6)))</f>
        <v>143.96592910700005</v>
      </c>
      <c r="CV6" s="6">
        <f>IF(CV$3=$CP$3,$H6+BF6,IF($F6='KU Meter Schedule'!CV$3,'KU Meter Schedule'!CU6+BF6-$G6,SUM(CU6,BF6)))</f>
        <v>144.24030927366672</v>
      </c>
      <c r="CW6" s="6">
        <f>IF(CW$3=$CP$3,$H6+BG6,IF($F6='KU Meter Schedule'!CW$3,'KU Meter Schedule'!CV6+BG6-$G6,SUM(CV6,BG6)))</f>
        <v>144.5146894403334</v>
      </c>
      <c r="CX6" s="6">
        <f>IF(CX$3=$CP$3,$H6+BH6,IF($F6='KU Meter Schedule'!CX$3,'KU Meter Schedule'!CW6+BH6-$G6,SUM(CW6,BH6)))</f>
        <v>144.78906960700007</v>
      </c>
      <c r="CY6" s="6">
        <f>IF(CY$3=$CP$3,$H6+BI6,IF($F6='KU Meter Schedule'!CY$3,'KU Meter Schedule'!CX6+BI6-$G6,SUM(CX6,BI6)))</f>
        <v>145.06344977366675</v>
      </c>
      <c r="CZ6" s="6">
        <f>IF(CZ$3=$CP$3,$H6+BJ6,IF($F6='KU Meter Schedule'!CZ$3,'KU Meter Schedule'!CY6+BJ6-$G6,SUM(CY6,BJ6)))</f>
        <v>145.33782994033342</v>
      </c>
      <c r="DA6" s="6">
        <f>IF(DA$3=$CP$3,$H6+BK6,IF($F6='KU Meter Schedule'!DA$3,'KU Meter Schedule'!CZ6+BK6-$G6,SUM(CZ6,BK6)))</f>
        <v>145.75838644033342</v>
      </c>
      <c r="DB6" s="6">
        <f>IF(DB$3=$CP$3,$H6+BL6,IF($F6='KU Meter Schedule'!DB$3,'KU Meter Schedule'!DA6+BL6-$G6,SUM(DA6,BL6)))</f>
        <v>146.17894294033343</v>
      </c>
      <c r="DC6" s="6">
        <f>IF(DC$3=$CP$3,$H6+BM6,IF($F6='KU Meter Schedule'!DC$3,'KU Meter Schedule'!DB6+BM6-$G6,SUM(DB6,BM6)))</f>
        <v>146.59949944033343</v>
      </c>
      <c r="DD6" s="6">
        <f>IF(DD$3=$CP$3,$H6+BN6,IF($F6='KU Meter Schedule'!DD$3,'KU Meter Schedule'!DC6+BN6-$G6,SUM(DC6,BN6)))</f>
        <v>147.02005594033344</v>
      </c>
      <c r="DE6" s="6">
        <f>IF(DE$3=$CP$3,$H6+BO6,IF($F6='KU Meter Schedule'!DE$3,'KU Meter Schedule'!DD6+BO6-$G6,SUM(DD6,BO6)))</f>
        <v>147.44061244033344</v>
      </c>
      <c r="DF6" s="6">
        <f>IF(DF$3=$CP$3,$H6+BP6,IF($F6='KU Meter Schedule'!DF$3,'KU Meter Schedule'!DE6+BP6-$G6,SUM(DE6,BP6)))</f>
        <v>147.86116894033344</v>
      </c>
      <c r="DG6" s="6">
        <f>IF(DG$3=$CP$3,$H6+BQ6,IF($F6='KU Meter Schedule'!DG$3,'KU Meter Schedule'!DF6+BQ6-$G6,SUM(DF6,BQ6)))</f>
        <v>4.2914471903334288</v>
      </c>
      <c r="DH6" s="6">
        <f>IF(DH$3=$CP$3,$H6+BR6,IF($F6='KU Meter Schedule'!DH$3,'KU Meter Schedule'!DG6+BR6-$G6,SUM(DG6,BR6)))</f>
        <v>4.2914471903334288</v>
      </c>
      <c r="DI6" s="6">
        <f>IF(DI$3=$CP$3,$H6+BS6,IF($F6='KU Meter Schedule'!DI$3,'KU Meter Schedule'!DH6+BS6-$G6,SUM(DH6,BS6)))</f>
        <v>4.2914471903334288</v>
      </c>
      <c r="DJ6" s="6">
        <f>IF(DJ$3=$CP$3,$H6+BT6,IF($F6='KU Meter Schedule'!DJ$3,'KU Meter Schedule'!DI6+BT6-$G6,SUM(DI6,BT6)))</f>
        <v>4.2914471903334288</v>
      </c>
      <c r="DK6" s="6">
        <f>IF(DK$3=$CP$3,$H6+BU6,IF($F6='KU Meter Schedule'!DK$3,'KU Meter Schedule'!DJ6+BU6-$G6,SUM(DJ6,BU6)))</f>
        <v>4.2914471903334288</v>
      </c>
      <c r="DL6" s="6">
        <f>IF(DL$3=$CP$3,$H6+BV6,IF($F6='KU Meter Schedule'!DL$3,'KU Meter Schedule'!DK6+BV6-$G6,SUM(DK6,BV6)))</f>
        <v>4.2914471903334288</v>
      </c>
      <c r="DM6" s="6">
        <f>IF(DM$3=$CP$3,$H6+BW6,IF($F6='KU Meter Schedule'!DM$3,'KU Meter Schedule'!DL6+BW6-$G6,SUM(DL6,BW6)))</f>
        <v>4.2914471903334288</v>
      </c>
      <c r="DN6" s="6">
        <f>IF(DN$3=$CP$3,$H6+BX6,IF($F6='KU Meter Schedule'!DN$3,'KU Meter Schedule'!DM6+BX6-$G6,SUM(DM6,BX6)))</f>
        <v>4.2914471903334288</v>
      </c>
      <c r="DO6" s="6">
        <f>IF(DO$3=$CP$3,$H6+BY6,IF($F6='KU Meter Schedule'!DO$3,'KU Meter Schedule'!DN6+BY6-$G6,SUM(DN6,BY6)))</f>
        <v>4.2914471903334288</v>
      </c>
      <c r="DP6" s="6">
        <f>IF(DP$3=$CP$3,$H6+BZ6,IF($F6='KU Meter Schedule'!DP$3,'KU Meter Schedule'!DO6+BZ6-$G6,SUM(DO6,BZ6)))</f>
        <v>4.2914471903334288</v>
      </c>
      <c r="DQ6" s="6">
        <f>IF(DQ$3=$CP$3,$H6+CA6,IF($F6='KU Meter Schedule'!DQ$3,'KU Meter Schedule'!DP6+CA6-$G6,SUM(DP6,CA6)))</f>
        <v>4.2914471903334288</v>
      </c>
      <c r="DR6" s="6">
        <f>IF(DR$3=$CP$3,$H6+CB6,IF($F6='KU Meter Schedule'!DR$3,'KU Meter Schedule'!DQ6+CB6-$G6,SUM(DQ6,CB6)))</f>
        <v>4.2914471903334288</v>
      </c>
      <c r="DS6" s="6">
        <f>IF(DS$3=$CP$3,$H6+CC6,IF($F6='KU Meter Schedule'!DS$3,'KU Meter Schedule'!DR6+CC6-$G6,SUM(DR6,CC6)))</f>
        <v>4.2914471903334288</v>
      </c>
      <c r="DT6" s="6">
        <f>IF(DT$3=$CP$3,$H6+CD6,IF($F6='KU Meter Schedule'!DT$3,'KU Meter Schedule'!DS6+CD6-$G6,SUM(DS6,CD6)))</f>
        <v>4.2914471903334288</v>
      </c>
      <c r="DU6" s="6">
        <f>IF(DU$3=$CP$3,$H6+CE6,IF($F6='KU Meter Schedule'!DU$3,'KU Meter Schedule'!DT6+CE6-$G6,SUM(DT6,CE6)))</f>
        <v>4.2914471903334288</v>
      </c>
      <c r="DV6" s="6">
        <f>IF(DV$3=$CP$3,$H6+CF6,IF($F6='KU Meter Schedule'!DV$3,'KU Meter Schedule'!DU6+CF6-$G6,SUM(DU6,CF6)))</f>
        <v>4.2914471903334288</v>
      </c>
      <c r="DW6" s="6">
        <f>IF(DW$3=$CP$3,$H6+CG6,IF($F6='KU Meter Schedule'!DW$3,'KU Meter Schedule'!DV6+CG6-$G6,SUM(DV6,CG6)))</f>
        <v>4.2914471903334288</v>
      </c>
      <c r="DX6" s="6">
        <f>IF(DX$3=$CP$3,$H6+CH6,IF($F6='KU Meter Schedule'!DX$3,'KU Meter Schedule'!DW6+CH6-$G6,SUM(DW6,CH6)))</f>
        <v>4.2914471903334288</v>
      </c>
      <c r="DY6" s="6">
        <f>IF(DY$3=$CP$3,$H6+CI6,IF($F6='KU Meter Schedule'!DY$3,'KU Meter Schedule'!DX6+CI6-$G6,SUM(DX6,CI6)))</f>
        <v>4.2914471903334288</v>
      </c>
      <c r="DZ6" s="6">
        <f>IF(DZ$3=$CP$3,$H6+CJ6,IF($F6='KU Meter Schedule'!DZ$3,'KU Meter Schedule'!DY6+CJ6-$G6,SUM(DY6,CJ6)))</f>
        <v>4.2914471903334288</v>
      </c>
      <c r="EA6" s="6">
        <f>IF(EA$3=$CP$3,$H6+CK6,IF($F6='KU Meter Schedule'!EA$3,'KU Meter Schedule'!DZ6+CK6-$G6,SUM(DZ6,CK6)))</f>
        <v>4.2914471903334288</v>
      </c>
      <c r="EB6" s="6">
        <f>IF(EB$3=$CP$3,$H6+CL6,IF($F6='KU Meter Schedule'!EB$3,'KU Meter Schedule'!EA6+CL6-$G6,SUM(EA6,CL6)))</f>
        <v>4.2914471903334288</v>
      </c>
      <c r="EC6" s="6">
        <f>IF(EC$3=$CP$3,$H6+CM6,IF($F6='KU Meter Schedule'!EC$3,'KU Meter Schedule'!EB6+CM6-$G6,SUM(EB6,CM6)))</f>
        <v>4.2914471903334288</v>
      </c>
      <c r="ED6" s="6">
        <f>IF(ED$3=$CP$3,$H6+CN6,IF($F6='KU Meter Schedule'!ED$3,'KU Meter Schedule'!EC6+CN6-$G6,SUM(EC6,CN6)))</f>
        <v>4.2914471903334288</v>
      </c>
      <c r="EF6" s="8">
        <f t="shared" si="1"/>
        <v>1.1859717263333209</v>
      </c>
      <c r="EG6" s="8">
        <f t="shared" si="1"/>
        <v>0.91159155966664684</v>
      </c>
      <c r="EH6" s="8">
        <f t="shared" si="1"/>
        <v>0.63721139299997276</v>
      </c>
      <c r="EI6" s="8">
        <f t="shared" si="1"/>
        <v>0.36283122633329867</v>
      </c>
      <c r="EJ6" s="8">
        <f t="shared" si="1"/>
        <v>8.8451059666624587E-2</v>
      </c>
      <c r="EK6" s="8">
        <f t="shared" si="1"/>
        <v>-0.1859291070000495</v>
      </c>
      <c r="EL6" s="8">
        <f t="shared" si="1"/>
        <v>-0.46030927366672358</v>
      </c>
      <c r="EM6" s="8">
        <f t="shared" si="1"/>
        <v>-0.73468944033339767</v>
      </c>
      <c r="EN6" s="8">
        <f t="shared" si="1"/>
        <v>-1.0090696070000718</v>
      </c>
      <c r="EO6" s="8">
        <f t="shared" si="1"/>
        <v>-1.2834497736667458</v>
      </c>
      <c r="EP6" s="8">
        <f t="shared" si="1"/>
        <v>-1.5578299403334199</v>
      </c>
      <c r="EQ6" s="8">
        <f t="shared" si="1"/>
        <v>-1.9783864403334235</v>
      </c>
      <c r="ER6" s="8">
        <f t="shared" si="1"/>
        <v>-2.398942940333427</v>
      </c>
      <c r="ES6" s="8">
        <f t="shared" si="1"/>
        <v>-2.8194994403334306</v>
      </c>
      <c r="ET6" s="8">
        <f t="shared" si="1"/>
        <v>-3.2400559403334341</v>
      </c>
      <c r="EU6" s="8">
        <f t="shared" si="1"/>
        <v>-3.6606124403334377</v>
      </c>
      <c r="EV6" s="8">
        <f t="shared" si="2"/>
        <v>-4.0811689403334412</v>
      </c>
      <c r="EW6" s="8">
        <f t="shared" si="2"/>
        <v>-4.2914471903334288</v>
      </c>
      <c r="EX6" s="8">
        <f t="shared" si="2"/>
        <v>-4.2914471903334288</v>
      </c>
      <c r="EY6" s="8">
        <f t="shared" si="2"/>
        <v>-4.2914471903334288</v>
      </c>
      <c r="EZ6" s="8">
        <f t="shared" si="2"/>
        <v>-4.2914471903334288</v>
      </c>
      <c r="FA6" s="8">
        <f t="shared" si="2"/>
        <v>-4.2914471903334288</v>
      </c>
      <c r="FB6" s="8">
        <f t="shared" si="2"/>
        <v>-4.2914471903334288</v>
      </c>
      <c r="FC6" s="8">
        <f t="shared" si="2"/>
        <v>-4.2914471903334288</v>
      </c>
      <c r="FD6" s="8">
        <f t="shared" si="2"/>
        <v>-4.2914471903334288</v>
      </c>
      <c r="FE6" s="8">
        <f t="shared" si="2"/>
        <v>-4.2914471903334288</v>
      </c>
      <c r="FF6" s="8">
        <f t="shared" si="2"/>
        <v>-4.2914471903334288</v>
      </c>
      <c r="FG6" s="8">
        <f t="shared" si="2"/>
        <v>-4.2914471903334288</v>
      </c>
      <c r="FH6" s="8">
        <f t="shared" si="2"/>
        <v>-4.2914471903334288</v>
      </c>
      <c r="FI6" s="8">
        <f t="shared" si="2"/>
        <v>-4.2914471903334288</v>
      </c>
      <c r="FJ6" s="8">
        <f t="shared" si="2"/>
        <v>-4.2914471903334288</v>
      </c>
      <c r="FK6" s="8">
        <f t="shared" si="2"/>
        <v>-4.2914471903334288</v>
      </c>
      <c r="FL6" s="8">
        <f t="shared" si="3"/>
        <v>-4.2914471903334288</v>
      </c>
      <c r="FM6" s="8">
        <f t="shared" si="3"/>
        <v>-4.2914471903334288</v>
      </c>
      <c r="FN6" s="8">
        <f t="shared" si="3"/>
        <v>-4.2914471903334288</v>
      </c>
      <c r="FO6" s="8">
        <f t="shared" si="3"/>
        <v>-4.2914471903334288</v>
      </c>
      <c r="FP6" s="8">
        <f t="shared" si="3"/>
        <v>-4.2914471903334288</v>
      </c>
      <c r="FQ6" s="8">
        <f t="shared" si="3"/>
        <v>-4.2914471903334288</v>
      </c>
      <c r="FR6" s="8">
        <f t="shared" si="3"/>
        <v>-4.2914471903334288</v>
      </c>
      <c r="FS6" s="8">
        <f t="shared" si="3"/>
        <v>-4.2914471903334288</v>
      </c>
      <c r="FT6" s="8">
        <f t="shared" si="3"/>
        <v>-4.2914471903334288</v>
      </c>
    </row>
    <row r="7" spans="1:176" x14ac:dyDescent="0.25">
      <c r="A7" s="4" t="s">
        <v>12</v>
      </c>
      <c r="B7" s="4" t="s">
        <v>2</v>
      </c>
      <c r="C7" s="3" t="s">
        <v>40</v>
      </c>
      <c r="D7" s="4" t="s">
        <v>6</v>
      </c>
      <c r="E7" s="7">
        <v>1947</v>
      </c>
      <c r="F7" s="24">
        <f>IFERROR(VLOOKUP(CONCATENATE(C7,E7),'KU Retirements'!$A$4:$E$150,5,FALSE),"N/A")</f>
        <v>43101</v>
      </c>
      <c r="G7" s="5">
        <v>189.09</v>
      </c>
      <c r="H7" s="5">
        <v>186.4538055468</v>
      </c>
      <c r="I7" s="5"/>
      <c r="J7" s="6">
        <f>IF(J$3=$J$3,$G7,IF($F7='KU Meter Schedule'!J$3,'KU Meter Schedule'!I7-'KU Meter Schedule'!$G7,I7))</f>
        <v>189.09</v>
      </c>
      <c r="K7" s="6">
        <f>IF(K$3=$J$3,$G7,IF($F7='KU Meter Schedule'!K$3,'KU Meter Schedule'!J7-'KU Meter Schedule'!$G7,J7))</f>
        <v>189.09</v>
      </c>
      <c r="L7" s="6">
        <f>IF(L$3=$J$3,$G7,IF($F7='KU Meter Schedule'!L$3,'KU Meter Schedule'!K7-'KU Meter Schedule'!$G7,K7))</f>
        <v>189.09</v>
      </c>
      <c r="M7" s="6">
        <f>IF(M$3=$J$3,$G7,IF($F7='KU Meter Schedule'!M$3,'KU Meter Schedule'!L7-'KU Meter Schedule'!$G7,L7))</f>
        <v>189.09</v>
      </c>
      <c r="N7" s="6">
        <f>IF(N$3=$J$3,$G7,IF($F7='KU Meter Schedule'!N$3,'KU Meter Schedule'!M7-'KU Meter Schedule'!$G7,M7))</f>
        <v>189.09</v>
      </c>
      <c r="O7" s="6">
        <f>IF(O$3=$J$3,$G7,IF($F7='KU Meter Schedule'!O$3,'KU Meter Schedule'!N7-'KU Meter Schedule'!$G7,N7))</f>
        <v>189.09</v>
      </c>
      <c r="P7" s="6">
        <f>IF(P$3=$J$3,$G7,IF($F7='KU Meter Schedule'!P$3,'KU Meter Schedule'!O7-'KU Meter Schedule'!$G7,O7))</f>
        <v>189.09</v>
      </c>
      <c r="Q7" s="6">
        <f>IF(Q$3=$J$3,$G7,IF($F7='KU Meter Schedule'!Q$3,'KU Meter Schedule'!P7-'KU Meter Schedule'!$G7,P7))</f>
        <v>189.09</v>
      </c>
      <c r="R7" s="6">
        <f>IF(R$3=$J$3,$G7,IF($F7='KU Meter Schedule'!R$3,'KU Meter Schedule'!Q7-'KU Meter Schedule'!$G7,Q7))</f>
        <v>189.09</v>
      </c>
      <c r="S7" s="6">
        <f>IF(S$3=$J$3,$G7,IF($F7='KU Meter Schedule'!S$3,'KU Meter Schedule'!R7-'KU Meter Schedule'!$G7,R7))</f>
        <v>189.09</v>
      </c>
      <c r="T7" s="6">
        <f>IF(T$3=$J$3,$G7,IF($F7='KU Meter Schedule'!T$3,'KU Meter Schedule'!S7-'KU Meter Schedule'!$G7,S7))</f>
        <v>189.09</v>
      </c>
      <c r="U7" s="6">
        <f>IF(U$3=$J$3,$G7,IF($F7='KU Meter Schedule'!U$3,'KU Meter Schedule'!T7-'KU Meter Schedule'!$G7,T7))</f>
        <v>189.09</v>
      </c>
      <c r="V7" s="6">
        <f>IF(V$3=$J$3,$G7,IF($F7='KU Meter Schedule'!V$3,'KU Meter Schedule'!U7-'KU Meter Schedule'!$G7,U7))</f>
        <v>189.09</v>
      </c>
      <c r="W7" s="6">
        <f>IF(W$3=$J$3,$G7,IF($F7='KU Meter Schedule'!W$3,'KU Meter Schedule'!V7-'KU Meter Schedule'!$G7,V7))</f>
        <v>189.09</v>
      </c>
      <c r="X7" s="6">
        <f>IF(X$3=$J$3,$G7,IF($F7='KU Meter Schedule'!X$3,'KU Meter Schedule'!W7-'KU Meter Schedule'!$G7,W7))</f>
        <v>189.09</v>
      </c>
      <c r="Y7" s="6">
        <f>IF(Y$3=$J$3,$G7,IF($F7='KU Meter Schedule'!Y$3,'KU Meter Schedule'!X7-'KU Meter Schedule'!$G7,X7))</f>
        <v>189.09</v>
      </c>
      <c r="Z7" s="6">
        <f>IF(Z$3=$J$3,$G7,IF($F7='KU Meter Schedule'!Z$3,'KU Meter Schedule'!Y7-'KU Meter Schedule'!$G7,Y7))</f>
        <v>189.09</v>
      </c>
      <c r="AA7" s="6">
        <f>IF(AA$3=$J$3,$G7,IF($F7='KU Meter Schedule'!AA$3,'KU Meter Schedule'!Z7-'KU Meter Schedule'!$G7,Z7))</f>
        <v>0</v>
      </c>
      <c r="AB7" s="6">
        <f>IF(AB$3=$J$3,$G7,IF($F7='KU Meter Schedule'!AB$3,'KU Meter Schedule'!AA7-'KU Meter Schedule'!$G7,AA7))</f>
        <v>0</v>
      </c>
      <c r="AC7" s="6">
        <f>IF(AC$3=$J$3,$G7,IF($F7='KU Meter Schedule'!AC$3,'KU Meter Schedule'!AB7-'KU Meter Schedule'!$G7,AB7))</f>
        <v>0</v>
      </c>
      <c r="AD7" s="6">
        <f>IF(AD$3=$J$3,$G7,IF($F7='KU Meter Schedule'!AD$3,'KU Meter Schedule'!AC7-'KU Meter Schedule'!$G7,AC7))</f>
        <v>0</v>
      </c>
      <c r="AE7" s="6">
        <f>IF(AE$3=$J$3,$G7,IF($F7='KU Meter Schedule'!AE$3,'KU Meter Schedule'!AD7-'KU Meter Schedule'!$G7,AD7))</f>
        <v>0</v>
      </c>
      <c r="AF7" s="6">
        <f>IF(AF$3=$J$3,$G7,IF($F7='KU Meter Schedule'!AF$3,'KU Meter Schedule'!AE7-'KU Meter Schedule'!$G7,AE7))</f>
        <v>0</v>
      </c>
      <c r="AG7" s="6">
        <f>IF(AG$3=$J$3,$G7,IF($F7='KU Meter Schedule'!AG$3,'KU Meter Schedule'!AF7-'KU Meter Schedule'!$G7,AF7))</f>
        <v>0</v>
      </c>
      <c r="AH7" s="6">
        <f>IF(AH$3=$J$3,$G7,IF($F7='KU Meter Schedule'!AH$3,'KU Meter Schedule'!AG7-'KU Meter Schedule'!$G7,AG7))</f>
        <v>0</v>
      </c>
      <c r="AI7" s="6">
        <f>IF(AI$3=$J$3,$G7,IF($F7='KU Meter Schedule'!AI$3,'KU Meter Schedule'!AH7-'KU Meter Schedule'!$G7,AH7))</f>
        <v>0</v>
      </c>
      <c r="AJ7" s="6">
        <f>IF(AJ$3=$J$3,$G7,IF($F7='KU Meter Schedule'!AJ$3,'KU Meter Schedule'!AI7-'KU Meter Schedule'!$G7,AI7))</f>
        <v>0</v>
      </c>
      <c r="AK7" s="6">
        <f>IF(AK$3=$J$3,$G7,IF($F7='KU Meter Schedule'!AK$3,'KU Meter Schedule'!AJ7-'KU Meter Schedule'!$G7,AJ7))</f>
        <v>0</v>
      </c>
      <c r="AL7" s="6">
        <f>IF(AL$3=$J$3,$G7,IF($F7='KU Meter Schedule'!AL$3,'KU Meter Schedule'!AK7-'KU Meter Schedule'!$G7,AK7))</f>
        <v>0</v>
      </c>
      <c r="AM7" s="6">
        <f>IF(AM$3=$J$3,$G7,IF($F7='KU Meter Schedule'!AM$3,'KU Meter Schedule'!AL7-'KU Meter Schedule'!$G7,AL7))</f>
        <v>0</v>
      </c>
      <c r="AN7" s="6">
        <f>IF(AN$3=$J$3,$G7,IF($F7='KU Meter Schedule'!AN$3,'KU Meter Schedule'!AM7-'KU Meter Schedule'!$G7,AM7))</f>
        <v>0</v>
      </c>
      <c r="AO7" s="6">
        <f>IF(AO$3=$J$3,$G7,IF($F7='KU Meter Schedule'!AO$3,'KU Meter Schedule'!AN7-'KU Meter Schedule'!$G7,AN7))</f>
        <v>0</v>
      </c>
      <c r="AP7" s="6">
        <f>IF(AP$3=$J$3,$G7,IF($F7='KU Meter Schedule'!AP$3,'KU Meter Schedule'!AO7-'KU Meter Schedule'!$G7,AO7))</f>
        <v>0</v>
      </c>
      <c r="AQ7" s="6">
        <f>IF(AQ$3=$J$3,$G7,IF($F7='KU Meter Schedule'!AQ$3,'KU Meter Schedule'!AP7-'KU Meter Schedule'!$G7,AP7))</f>
        <v>0</v>
      </c>
      <c r="AR7" s="6">
        <f>IF(AR$3=$J$3,$G7,IF($F7='KU Meter Schedule'!AR$3,'KU Meter Schedule'!AQ7-'KU Meter Schedule'!$G7,AQ7))</f>
        <v>0</v>
      </c>
      <c r="AS7" s="6">
        <f>IF(AS$3=$J$3,$G7,IF($F7='KU Meter Schedule'!AS$3,'KU Meter Schedule'!AR7-'KU Meter Schedule'!$G7,AR7))</f>
        <v>0</v>
      </c>
      <c r="AT7" s="6">
        <f>IF(AT$3=$J$3,$G7,IF($F7='KU Meter Schedule'!AT$3,'KU Meter Schedule'!AS7-'KU Meter Schedule'!$G7,AS7))</f>
        <v>0</v>
      </c>
      <c r="AU7" s="6">
        <f>IF(AU$3=$J$3,$G7,IF($F7='KU Meter Schedule'!AU$3,'KU Meter Schedule'!AT7-'KU Meter Schedule'!$G7,AT7))</f>
        <v>0</v>
      </c>
      <c r="AV7" s="6">
        <f>IF(AV$3=$J$3,$G7,IF($F7='KU Meter Schedule'!AV$3,'KU Meter Schedule'!AU7-'KU Meter Schedule'!$G7,AU7))</f>
        <v>0</v>
      </c>
      <c r="AW7" s="6">
        <f>IF(AW$3=$J$3,$G7,IF($F7='KU Meter Schedule'!AW$3,'KU Meter Schedule'!AV7-'KU Meter Schedule'!$G7,AV7))</f>
        <v>0</v>
      </c>
      <c r="AX7" s="6">
        <f>IF(AX$3=$J$3,$G7,IF($F7='KU Meter Schedule'!AX$3,'KU Meter Schedule'!AW7-'KU Meter Schedule'!$G7,AW7))</f>
        <v>0</v>
      </c>
      <c r="AZ7" s="21">
        <f>IF(AZ$3&lt;'Depr. Rate'!$B$1,('Depr. Rate'!$B$4*'KU Meter Schedule'!J7)/12,IF(J7=0,I7/2*'Depr. Rate'!$C$4/12,('Depr. Rate'!$C$4*'KU Meter Schedule'!J7)/12))</f>
        <v>0.36084675000000005</v>
      </c>
      <c r="BA7" s="21">
        <f>IF(BA$3&lt;'Depr. Rate'!$B$1,('Depr. Rate'!$B$4*'KU Meter Schedule'!K7)/12,IF(K7=0,J7/2*'Depr. Rate'!$C$4/12,('Depr. Rate'!$C$4*'KU Meter Schedule'!K7)/12))</f>
        <v>0.36084675000000005</v>
      </c>
      <c r="BB7" s="21">
        <f>IF(BB$3&lt;'Depr. Rate'!$B$1,('Depr. Rate'!$B$4*'KU Meter Schedule'!L7)/12,IF(L7=0,K7/2*'Depr. Rate'!$C$4/12,('Depr. Rate'!$C$4*'KU Meter Schedule'!L7)/12))</f>
        <v>0.36084675000000005</v>
      </c>
      <c r="BC7" s="21">
        <f>IF(BC$3&lt;'Depr. Rate'!$B$1,('Depr. Rate'!$B$4*'KU Meter Schedule'!M7)/12,IF(M7=0,L7/2*'Depr. Rate'!$C$4/12,('Depr. Rate'!$C$4*'KU Meter Schedule'!M7)/12))</f>
        <v>0.36084675000000005</v>
      </c>
      <c r="BD7" s="21">
        <f>IF(BD$3&lt;'Depr. Rate'!$B$1,('Depr. Rate'!$B$4*'KU Meter Schedule'!N7)/12,IF(N7=0,M7/2*'Depr. Rate'!$C$4/12,('Depr. Rate'!$C$4*'KU Meter Schedule'!N7)/12))</f>
        <v>0.36084675000000005</v>
      </c>
      <c r="BE7" s="21">
        <f>IF(BE$3&lt;'Depr. Rate'!$B$1,('Depr. Rate'!$B$4*'KU Meter Schedule'!O7)/12,IF(O7=0,N7/2*'Depr. Rate'!$C$4/12,('Depr. Rate'!$C$4*'KU Meter Schedule'!O7)/12))</f>
        <v>0.36084675000000005</v>
      </c>
      <c r="BF7" s="21">
        <f>IF(BF$3&lt;'Depr. Rate'!$B$1,('Depr. Rate'!$B$4*'KU Meter Schedule'!P7)/12,IF(P7=0,O7/2*'Depr. Rate'!$C$4/12,('Depr. Rate'!$C$4*'KU Meter Schedule'!P7)/12))</f>
        <v>0.36084675000000005</v>
      </c>
      <c r="BG7" s="21">
        <f>IF(BG$3&lt;'Depr. Rate'!$B$1,('Depr. Rate'!$B$4*'KU Meter Schedule'!Q7)/12,IF(Q7=0,P7/2*'Depr. Rate'!$C$4/12,('Depr. Rate'!$C$4*'KU Meter Schedule'!Q7)/12))</f>
        <v>0.36084675000000005</v>
      </c>
      <c r="BH7" s="21">
        <f>IF(BH$3&lt;'Depr. Rate'!$B$1,('Depr. Rate'!$B$4*'KU Meter Schedule'!R7)/12,IF(R7=0,Q7/2*'Depr. Rate'!$C$4/12,('Depr. Rate'!$C$4*'KU Meter Schedule'!R7)/12))</f>
        <v>0.36084675000000005</v>
      </c>
      <c r="BI7" s="21">
        <f>IF(BI$3&lt;'Depr. Rate'!$B$1,('Depr. Rate'!$B$4*'KU Meter Schedule'!S7)/12,IF(S7=0,R7/2*'Depr. Rate'!$C$4/12,('Depr. Rate'!$C$4*'KU Meter Schedule'!S7)/12))</f>
        <v>0.36084675000000005</v>
      </c>
      <c r="BJ7" s="21">
        <f>IF(BJ$3&lt;'Depr. Rate'!$B$1,('Depr. Rate'!$B$4*'KU Meter Schedule'!T7)/12,IF(T7=0,S7/2*'Depr. Rate'!$C$4/12,('Depr. Rate'!$C$4*'KU Meter Schedule'!T7)/12))</f>
        <v>0.36084675000000005</v>
      </c>
      <c r="BK7" s="21">
        <f>IF(BK$3&lt;'Depr. Rate'!$B$1,('Depr. Rate'!$B$4*'KU Meter Schedule'!U7)/12,IF(U7=0,T7/2*'Depr. Rate'!$C$4/12,('Depr. Rate'!$C$4*'KU Meter Schedule'!U7)/12))</f>
        <v>0.55308824999999995</v>
      </c>
      <c r="BL7" s="21">
        <f>IF(BL$3&lt;'Depr. Rate'!$B$1,('Depr. Rate'!$B$4*'KU Meter Schedule'!V7)/12,IF(V7=0,U7/2*'Depr. Rate'!$C$4/12,('Depr. Rate'!$C$4*'KU Meter Schedule'!V7)/12))</f>
        <v>0.55308824999999995</v>
      </c>
      <c r="BM7" s="21">
        <f>IF(BM$3&lt;'Depr. Rate'!$B$1,('Depr. Rate'!$B$4*'KU Meter Schedule'!W7)/12,IF(W7=0,V7/2*'Depr. Rate'!$C$4/12,('Depr. Rate'!$C$4*'KU Meter Schedule'!W7)/12))</f>
        <v>0.55308824999999995</v>
      </c>
      <c r="BN7" s="21">
        <f>IF(BN$3&lt;'Depr. Rate'!$B$1,('Depr. Rate'!$B$4*'KU Meter Schedule'!X7)/12,IF(X7=0,W7/2*'Depr. Rate'!$C$4/12,('Depr. Rate'!$C$4*'KU Meter Schedule'!X7)/12))</f>
        <v>0.55308824999999995</v>
      </c>
      <c r="BO7" s="21">
        <f>IF(BO$3&lt;'Depr. Rate'!$B$1,('Depr. Rate'!$B$4*'KU Meter Schedule'!Y7)/12,IF(Y7=0,X7/2*'Depr. Rate'!$C$4/12,('Depr. Rate'!$C$4*'KU Meter Schedule'!Y7)/12))</f>
        <v>0.55308824999999995</v>
      </c>
      <c r="BP7" s="21">
        <f>IF(BP$3&lt;'Depr. Rate'!$B$1,('Depr. Rate'!$B$4*'KU Meter Schedule'!Z7)/12,IF(Z7=0,Y7/2*'Depr. Rate'!$C$4/12,('Depr. Rate'!$C$4*'KU Meter Schedule'!Z7)/12))</f>
        <v>0.55308824999999995</v>
      </c>
      <c r="BQ7" s="21">
        <f>IF(BQ$3&lt;'Depr. Rate'!$B$1,('Depr. Rate'!$B$4*'KU Meter Schedule'!AA7)/12,IF(AA7=0,Z7/2*'Depr. Rate'!$C$4/12,('Depr. Rate'!$C$4*'KU Meter Schedule'!AA7)/12))</f>
        <v>0.27654412499999997</v>
      </c>
      <c r="BR7" s="21">
        <f>IF(BR$3&lt;'Depr. Rate'!$B$1,('Depr. Rate'!$B$4*'KU Meter Schedule'!AB7)/12,IF(AB7=0,AA7/2*'Depr. Rate'!$C$4/12,('Depr. Rate'!$C$4*'KU Meter Schedule'!AB7)/12))</f>
        <v>0</v>
      </c>
      <c r="BS7" s="21">
        <f>IF(BS$3&lt;'Depr. Rate'!$B$1,('Depr. Rate'!$B$4*'KU Meter Schedule'!AC7)/12,IF(AC7=0,AB7/2*'Depr. Rate'!$C$4/12,('Depr. Rate'!$C$4*'KU Meter Schedule'!AC7)/12))</f>
        <v>0</v>
      </c>
      <c r="BT7" s="21">
        <f>IF(BT$3&lt;'Depr. Rate'!$B$1,('Depr. Rate'!$B$4*'KU Meter Schedule'!AD7)/12,IF(AD7=0,AC7/2*'Depr. Rate'!$C$4/12,('Depr. Rate'!$C$4*'KU Meter Schedule'!AD7)/12))</f>
        <v>0</v>
      </c>
      <c r="BU7" s="21">
        <f>IF(BU$3&lt;'Depr. Rate'!$B$1,('Depr. Rate'!$B$4*'KU Meter Schedule'!AE7)/12,IF(AE7=0,AD7/2*'Depr. Rate'!$C$4/12,('Depr. Rate'!$C$4*'KU Meter Schedule'!AE7)/12))</f>
        <v>0</v>
      </c>
      <c r="BV7" s="21">
        <f>IF(BV$3&lt;'Depr. Rate'!$B$1,('Depr. Rate'!$B$4*'KU Meter Schedule'!AF7)/12,IF(AF7=0,AE7/2*'Depr. Rate'!$C$4/12,('Depr. Rate'!$C$4*'KU Meter Schedule'!AF7)/12))</f>
        <v>0</v>
      </c>
      <c r="BW7" s="21">
        <f>IF(BW$3&lt;'Depr. Rate'!$B$1,('Depr. Rate'!$B$4*'KU Meter Schedule'!AG7)/12,IF(AG7=0,AF7/2*'Depr. Rate'!$C$4/12,('Depr. Rate'!$C$4*'KU Meter Schedule'!AG7)/12))</f>
        <v>0</v>
      </c>
      <c r="BX7" s="21">
        <f>IF(BX$3&lt;'Depr. Rate'!$B$1,('Depr. Rate'!$B$4*'KU Meter Schedule'!AH7)/12,IF(AH7=0,AG7/2*'Depr. Rate'!$C$4/12,('Depr. Rate'!$C$4*'KU Meter Schedule'!AH7)/12))</f>
        <v>0</v>
      </c>
      <c r="BY7" s="21">
        <f>IF(BY$3&lt;'Depr. Rate'!$B$1,('Depr. Rate'!$B$4*'KU Meter Schedule'!AI7)/12,IF(AI7=0,AH7/2*'Depr. Rate'!$C$4/12,('Depr. Rate'!$C$4*'KU Meter Schedule'!AI7)/12))</f>
        <v>0</v>
      </c>
      <c r="BZ7" s="21">
        <f>IF(BZ$3&lt;'Depr. Rate'!$B$1,('Depr. Rate'!$B$4*'KU Meter Schedule'!AJ7)/12,IF(AJ7=0,AI7/2*'Depr. Rate'!$C$4/12,('Depr. Rate'!$C$4*'KU Meter Schedule'!AJ7)/12))</f>
        <v>0</v>
      </c>
      <c r="CA7" s="21">
        <f>IF(CA$3&lt;'Depr. Rate'!$B$1,('Depr. Rate'!$B$4*'KU Meter Schedule'!AK7)/12,IF(AK7=0,AJ7/2*'Depr. Rate'!$C$4/12,('Depr. Rate'!$C$4*'KU Meter Schedule'!AK7)/12))</f>
        <v>0</v>
      </c>
      <c r="CB7" s="21">
        <f>IF(CB$3&lt;'Depr. Rate'!$B$1,('Depr. Rate'!$B$4*'KU Meter Schedule'!AL7)/12,IF(AL7=0,AK7/2*'Depr. Rate'!$C$4/12,('Depr. Rate'!$C$4*'KU Meter Schedule'!AL7)/12))</f>
        <v>0</v>
      </c>
      <c r="CC7" s="21">
        <f>IF(CC$3&lt;'Depr. Rate'!$B$1,('Depr. Rate'!$B$4*'KU Meter Schedule'!AM7)/12,IF(AM7=0,AL7/2*'Depr. Rate'!$C$4/12,('Depr. Rate'!$C$4*'KU Meter Schedule'!AM7)/12))</f>
        <v>0</v>
      </c>
      <c r="CD7" s="21">
        <f>IF(CD$3&lt;'Depr. Rate'!$B$1,('Depr. Rate'!$B$4*'KU Meter Schedule'!AN7)/12,IF(AN7=0,AM7/2*'Depr. Rate'!$C$4/12,('Depr. Rate'!$C$4*'KU Meter Schedule'!AN7)/12))</f>
        <v>0</v>
      </c>
      <c r="CE7" s="21">
        <f>IF(CE$3&lt;'Depr. Rate'!$B$1,('Depr. Rate'!$B$4*'KU Meter Schedule'!AO7)/12,IF(AO7=0,AN7/2*'Depr. Rate'!$C$4/12,('Depr. Rate'!$C$4*'KU Meter Schedule'!AO7)/12))</f>
        <v>0</v>
      </c>
      <c r="CF7" s="21">
        <f>IF(CF$3&lt;'Depr. Rate'!$B$1,('Depr. Rate'!$B$4*'KU Meter Schedule'!AP7)/12,IF(AP7=0,AO7/2*'Depr. Rate'!$C$4/12,('Depr. Rate'!$C$4*'KU Meter Schedule'!AP7)/12))</f>
        <v>0</v>
      </c>
      <c r="CG7" s="21">
        <f>IF(CG$3&lt;'Depr. Rate'!$B$1,('Depr. Rate'!$B$4*'KU Meter Schedule'!AQ7)/12,IF(AQ7=0,AP7/2*'Depr. Rate'!$C$4/12,('Depr. Rate'!$C$4*'KU Meter Schedule'!AQ7)/12))</f>
        <v>0</v>
      </c>
      <c r="CH7" s="21">
        <f>IF(CH$3&lt;'Depr. Rate'!$B$1,('Depr. Rate'!$B$4*'KU Meter Schedule'!AR7)/12,IF(AR7=0,AQ7/2*'Depr. Rate'!$C$4/12,('Depr. Rate'!$C$4*'KU Meter Schedule'!AR7)/12))</f>
        <v>0</v>
      </c>
      <c r="CI7" s="21">
        <f>IF(CI$3&lt;'Depr. Rate'!$B$1,('Depr. Rate'!$B$4*'KU Meter Schedule'!AS7)/12,IF(AS7=0,AR7/2*'Depr. Rate'!$C$4/12,('Depr. Rate'!$C$4*'KU Meter Schedule'!AS7)/12))</f>
        <v>0</v>
      </c>
      <c r="CJ7" s="21">
        <f>IF(CJ$3&lt;'Depr. Rate'!$B$1,('Depr. Rate'!$B$4*'KU Meter Schedule'!AT7)/12,IF(AT7=0,AS7/2*'Depr. Rate'!$C$4/12,('Depr. Rate'!$C$4*'KU Meter Schedule'!AT7)/12))</f>
        <v>0</v>
      </c>
      <c r="CK7" s="21">
        <f>IF(CK$3&lt;'Depr. Rate'!$B$1,('Depr. Rate'!$B$4*'KU Meter Schedule'!AU7)/12,IF(AU7=0,AT7/2*'Depr. Rate'!$C$4/12,('Depr. Rate'!$C$4*'KU Meter Schedule'!AU7)/12))</f>
        <v>0</v>
      </c>
      <c r="CL7" s="21">
        <f>IF(CL$3&lt;'Depr. Rate'!$B$1,('Depr. Rate'!$B$4*'KU Meter Schedule'!AV7)/12,IF(AV7=0,AU7/2*'Depr. Rate'!$C$4/12,('Depr. Rate'!$C$4*'KU Meter Schedule'!AV7)/12))</f>
        <v>0</v>
      </c>
      <c r="CM7" s="21">
        <f>IF(CM$3&lt;'Depr. Rate'!$B$1,('Depr. Rate'!$B$4*'KU Meter Schedule'!AW7)/12,IF(AW7=0,AV7/2*'Depr. Rate'!$C$4/12,('Depr. Rate'!$C$4*'KU Meter Schedule'!AW7)/12))</f>
        <v>0</v>
      </c>
      <c r="CN7" s="21">
        <f>IF(CN$3&lt;'Depr. Rate'!$B$1,('Depr. Rate'!$B$4*'KU Meter Schedule'!AX7)/12,IF(AX7=0,AW7/2*'Depr. Rate'!$C$4/12,('Depr. Rate'!$C$4*'KU Meter Schedule'!AX7)/12))</f>
        <v>0</v>
      </c>
      <c r="CP7" s="6">
        <f>IF(CP$3=$CP$3,$H7+AZ7,IF($F7='KU Meter Schedule'!CP$3,'KU Meter Schedule'!CO7+AZ7-$G7,SUM(CO7,AZ7)))</f>
        <v>186.81465229680001</v>
      </c>
      <c r="CQ7" s="6">
        <f>IF(CQ$3=$CP$3,$H7+BA7,IF($F7='KU Meter Schedule'!CQ$3,'KU Meter Schedule'!CP7+BA7-$G7,SUM(CP7,BA7)))</f>
        <v>187.17549904680001</v>
      </c>
      <c r="CR7" s="6">
        <f>IF(CR$3=$CP$3,$H7+BB7,IF($F7='KU Meter Schedule'!CR$3,'KU Meter Schedule'!CQ7+BB7-$G7,SUM(CQ7,BB7)))</f>
        <v>187.53634579680002</v>
      </c>
      <c r="CS7" s="6">
        <f>IF(CS$3=$CP$3,$H7+BC7,IF($F7='KU Meter Schedule'!CS$3,'KU Meter Schedule'!CR7+BC7-$G7,SUM(CR7,BC7)))</f>
        <v>187.89719254680003</v>
      </c>
      <c r="CT7" s="6">
        <f>IF(CT$3=$CP$3,$H7+BD7,IF($F7='KU Meter Schedule'!CT$3,'KU Meter Schedule'!CS7+BD7-$G7,SUM(CS7,BD7)))</f>
        <v>188.25803929680004</v>
      </c>
      <c r="CU7" s="6">
        <f>IF(CU$3=$CP$3,$H7+BE7,IF($F7='KU Meter Schedule'!CU$3,'KU Meter Schedule'!CT7+BE7-$G7,SUM(CT7,BE7)))</f>
        <v>188.61888604680004</v>
      </c>
      <c r="CV7" s="6">
        <f>IF(CV$3=$CP$3,$H7+BF7,IF($F7='KU Meter Schedule'!CV$3,'KU Meter Schedule'!CU7+BF7-$G7,SUM(CU7,BF7)))</f>
        <v>188.97973279680005</v>
      </c>
      <c r="CW7" s="6">
        <f>IF(CW$3=$CP$3,$H7+BG7,IF($F7='KU Meter Schedule'!CW$3,'KU Meter Schedule'!CV7+BG7-$G7,SUM(CV7,BG7)))</f>
        <v>189.34057954680006</v>
      </c>
      <c r="CX7" s="6">
        <f>IF(CX$3=$CP$3,$H7+BH7,IF($F7='KU Meter Schedule'!CX$3,'KU Meter Schedule'!CW7+BH7-$G7,SUM(CW7,BH7)))</f>
        <v>189.70142629680007</v>
      </c>
      <c r="CY7" s="6">
        <f>IF(CY$3=$CP$3,$H7+BI7,IF($F7='KU Meter Schedule'!CY$3,'KU Meter Schedule'!CX7+BI7-$G7,SUM(CX7,BI7)))</f>
        <v>190.06227304680007</v>
      </c>
      <c r="CZ7" s="6">
        <f>IF(CZ$3=$CP$3,$H7+BJ7,IF($F7='KU Meter Schedule'!CZ$3,'KU Meter Schedule'!CY7+BJ7-$G7,SUM(CY7,BJ7)))</f>
        <v>190.42311979680008</v>
      </c>
      <c r="DA7" s="6">
        <f>IF(DA$3=$CP$3,$H7+BK7,IF($F7='KU Meter Schedule'!DA$3,'KU Meter Schedule'!CZ7+BK7-$G7,SUM(CZ7,BK7)))</f>
        <v>190.97620804680008</v>
      </c>
      <c r="DB7" s="6">
        <f>IF(DB$3=$CP$3,$H7+BL7,IF($F7='KU Meter Schedule'!DB$3,'KU Meter Schedule'!DA7+BL7-$G7,SUM(DA7,BL7)))</f>
        <v>191.52929629680008</v>
      </c>
      <c r="DC7" s="6">
        <f>IF(DC$3=$CP$3,$H7+BM7,IF($F7='KU Meter Schedule'!DC$3,'KU Meter Schedule'!DB7+BM7-$G7,SUM(DB7,BM7)))</f>
        <v>192.08238454680009</v>
      </c>
      <c r="DD7" s="6">
        <f>IF(DD$3=$CP$3,$H7+BN7,IF($F7='KU Meter Schedule'!DD$3,'KU Meter Schedule'!DC7+BN7-$G7,SUM(DC7,BN7)))</f>
        <v>192.63547279680009</v>
      </c>
      <c r="DE7" s="6">
        <f>IF(DE$3=$CP$3,$H7+BO7,IF($F7='KU Meter Schedule'!DE$3,'KU Meter Schedule'!DD7+BO7-$G7,SUM(DD7,BO7)))</f>
        <v>193.18856104680009</v>
      </c>
      <c r="DF7" s="6">
        <f>IF(DF$3=$CP$3,$H7+BP7,IF($F7='KU Meter Schedule'!DF$3,'KU Meter Schedule'!DE7+BP7-$G7,SUM(DE7,BP7)))</f>
        <v>193.74164929680009</v>
      </c>
      <c r="DG7" s="6">
        <f>IF(DG$3=$CP$3,$H7+BQ7,IF($F7='KU Meter Schedule'!DG$3,'KU Meter Schedule'!DF7+BQ7-$G7,SUM(DF7,BQ7)))</f>
        <v>4.9281934218000742</v>
      </c>
      <c r="DH7" s="6">
        <f>IF(DH$3=$CP$3,$H7+BR7,IF($F7='KU Meter Schedule'!DH$3,'KU Meter Schedule'!DG7+BR7-$G7,SUM(DG7,BR7)))</f>
        <v>4.9281934218000742</v>
      </c>
      <c r="DI7" s="6">
        <f>IF(DI$3=$CP$3,$H7+BS7,IF($F7='KU Meter Schedule'!DI$3,'KU Meter Schedule'!DH7+BS7-$G7,SUM(DH7,BS7)))</f>
        <v>4.9281934218000742</v>
      </c>
      <c r="DJ7" s="6">
        <f>IF(DJ$3=$CP$3,$H7+BT7,IF($F7='KU Meter Schedule'!DJ$3,'KU Meter Schedule'!DI7+BT7-$G7,SUM(DI7,BT7)))</f>
        <v>4.9281934218000742</v>
      </c>
      <c r="DK7" s="6">
        <f>IF(DK$3=$CP$3,$H7+BU7,IF($F7='KU Meter Schedule'!DK$3,'KU Meter Schedule'!DJ7+BU7-$G7,SUM(DJ7,BU7)))</f>
        <v>4.9281934218000742</v>
      </c>
      <c r="DL7" s="6">
        <f>IF(DL$3=$CP$3,$H7+BV7,IF($F7='KU Meter Schedule'!DL$3,'KU Meter Schedule'!DK7+BV7-$G7,SUM(DK7,BV7)))</f>
        <v>4.9281934218000742</v>
      </c>
      <c r="DM7" s="6">
        <f>IF(DM$3=$CP$3,$H7+BW7,IF($F7='KU Meter Schedule'!DM$3,'KU Meter Schedule'!DL7+BW7-$G7,SUM(DL7,BW7)))</f>
        <v>4.9281934218000742</v>
      </c>
      <c r="DN7" s="6">
        <f>IF(DN$3=$CP$3,$H7+BX7,IF($F7='KU Meter Schedule'!DN$3,'KU Meter Schedule'!DM7+BX7-$G7,SUM(DM7,BX7)))</f>
        <v>4.9281934218000742</v>
      </c>
      <c r="DO7" s="6">
        <f>IF(DO$3=$CP$3,$H7+BY7,IF($F7='KU Meter Schedule'!DO$3,'KU Meter Schedule'!DN7+BY7-$G7,SUM(DN7,BY7)))</f>
        <v>4.9281934218000742</v>
      </c>
      <c r="DP7" s="6">
        <f>IF(DP$3=$CP$3,$H7+BZ7,IF($F7='KU Meter Schedule'!DP$3,'KU Meter Schedule'!DO7+BZ7-$G7,SUM(DO7,BZ7)))</f>
        <v>4.9281934218000742</v>
      </c>
      <c r="DQ7" s="6">
        <f>IF(DQ$3=$CP$3,$H7+CA7,IF($F7='KU Meter Schedule'!DQ$3,'KU Meter Schedule'!DP7+CA7-$G7,SUM(DP7,CA7)))</f>
        <v>4.9281934218000742</v>
      </c>
      <c r="DR7" s="6">
        <f>IF(DR$3=$CP$3,$H7+CB7,IF($F7='KU Meter Schedule'!DR$3,'KU Meter Schedule'!DQ7+CB7-$G7,SUM(DQ7,CB7)))</f>
        <v>4.9281934218000742</v>
      </c>
      <c r="DS7" s="6">
        <f>IF(DS$3=$CP$3,$H7+CC7,IF($F7='KU Meter Schedule'!DS$3,'KU Meter Schedule'!DR7+CC7-$G7,SUM(DR7,CC7)))</f>
        <v>4.9281934218000742</v>
      </c>
      <c r="DT7" s="6">
        <f>IF(DT$3=$CP$3,$H7+CD7,IF($F7='KU Meter Schedule'!DT$3,'KU Meter Schedule'!DS7+CD7-$G7,SUM(DS7,CD7)))</f>
        <v>4.9281934218000742</v>
      </c>
      <c r="DU7" s="6">
        <f>IF(DU$3=$CP$3,$H7+CE7,IF($F7='KU Meter Schedule'!DU$3,'KU Meter Schedule'!DT7+CE7-$G7,SUM(DT7,CE7)))</f>
        <v>4.9281934218000742</v>
      </c>
      <c r="DV7" s="6">
        <f>IF(DV$3=$CP$3,$H7+CF7,IF($F7='KU Meter Schedule'!DV$3,'KU Meter Schedule'!DU7+CF7-$G7,SUM(DU7,CF7)))</f>
        <v>4.9281934218000742</v>
      </c>
      <c r="DW7" s="6">
        <f>IF(DW$3=$CP$3,$H7+CG7,IF($F7='KU Meter Schedule'!DW$3,'KU Meter Schedule'!DV7+CG7-$G7,SUM(DV7,CG7)))</f>
        <v>4.9281934218000742</v>
      </c>
      <c r="DX7" s="6">
        <f>IF(DX$3=$CP$3,$H7+CH7,IF($F7='KU Meter Schedule'!DX$3,'KU Meter Schedule'!DW7+CH7-$G7,SUM(DW7,CH7)))</f>
        <v>4.9281934218000742</v>
      </c>
      <c r="DY7" s="6">
        <f>IF(DY$3=$CP$3,$H7+CI7,IF($F7='KU Meter Schedule'!DY$3,'KU Meter Schedule'!DX7+CI7-$G7,SUM(DX7,CI7)))</f>
        <v>4.9281934218000742</v>
      </c>
      <c r="DZ7" s="6">
        <f>IF(DZ$3=$CP$3,$H7+CJ7,IF($F7='KU Meter Schedule'!DZ$3,'KU Meter Schedule'!DY7+CJ7-$G7,SUM(DY7,CJ7)))</f>
        <v>4.9281934218000742</v>
      </c>
      <c r="EA7" s="6">
        <f>IF(EA$3=$CP$3,$H7+CK7,IF($F7='KU Meter Schedule'!EA$3,'KU Meter Schedule'!DZ7+CK7-$G7,SUM(DZ7,CK7)))</f>
        <v>4.9281934218000742</v>
      </c>
      <c r="EB7" s="6">
        <f>IF(EB$3=$CP$3,$H7+CL7,IF($F7='KU Meter Schedule'!EB$3,'KU Meter Schedule'!EA7+CL7-$G7,SUM(EA7,CL7)))</f>
        <v>4.9281934218000742</v>
      </c>
      <c r="EC7" s="6">
        <f>IF(EC$3=$CP$3,$H7+CM7,IF($F7='KU Meter Schedule'!EC$3,'KU Meter Schedule'!EB7+CM7-$G7,SUM(EB7,CM7)))</f>
        <v>4.9281934218000742</v>
      </c>
      <c r="ED7" s="6">
        <f>IF(ED$3=$CP$3,$H7+CN7,IF($F7='KU Meter Schedule'!ED$3,'KU Meter Schedule'!EC7+CN7-$G7,SUM(EC7,CN7)))</f>
        <v>4.9281934218000742</v>
      </c>
      <c r="EF7" s="8">
        <f t="shared" si="1"/>
        <v>2.2753477031999978</v>
      </c>
      <c r="EG7" s="8">
        <f t="shared" si="1"/>
        <v>1.9145009531999904</v>
      </c>
      <c r="EH7" s="8">
        <f t="shared" si="1"/>
        <v>1.5536542031999829</v>
      </c>
      <c r="EI7" s="8">
        <f t="shared" si="1"/>
        <v>1.1928074531999755</v>
      </c>
      <c r="EJ7" s="8">
        <f t="shared" si="1"/>
        <v>0.83196070319996807</v>
      </c>
      <c r="EK7" s="8">
        <f t="shared" si="1"/>
        <v>0.47111395319996063</v>
      </c>
      <c r="EL7" s="8">
        <f t="shared" si="1"/>
        <v>0.1102672031999532</v>
      </c>
      <c r="EM7" s="8">
        <f t="shared" si="1"/>
        <v>-0.25057954680005423</v>
      </c>
      <c r="EN7" s="8">
        <f t="shared" si="1"/>
        <v>-0.61142629680006166</v>
      </c>
      <c r="EO7" s="8">
        <f t="shared" si="1"/>
        <v>-0.9722730468000691</v>
      </c>
      <c r="EP7" s="8">
        <f t="shared" si="1"/>
        <v>-1.3331197968000765</v>
      </c>
      <c r="EQ7" s="8">
        <f t="shared" si="1"/>
        <v>-1.8862080468000784</v>
      </c>
      <c r="ER7" s="8">
        <f t="shared" si="1"/>
        <v>-2.4392962968000802</v>
      </c>
      <c r="ES7" s="8">
        <f t="shared" si="1"/>
        <v>-2.992384546800082</v>
      </c>
      <c r="ET7" s="8">
        <f t="shared" si="1"/>
        <v>-3.5454727968000839</v>
      </c>
      <c r="EU7" s="8">
        <f t="shared" si="1"/>
        <v>-4.0985610468000857</v>
      </c>
      <c r="EV7" s="8">
        <f t="shared" si="2"/>
        <v>-4.6516492968000875</v>
      </c>
      <c r="EW7" s="8">
        <f t="shared" si="2"/>
        <v>-4.9281934218000742</v>
      </c>
      <c r="EX7" s="8">
        <f t="shared" si="2"/>
        <v>-4.9281934218000742</v>
      </c>
      <c r="EY7" s="8">
        <f t="shared" si="2"/>
        <v>-4.9281934218000742</v>
      </c>
      <c r="EZ7" s="8">
        <f t="shared" si="2"/>
        <v>-4.9281934218000742</v>
      </c>
      <c r="FA7" s="8">
        <f t="shared" si="2"/>
        <v>-4.9281934218000742</v>
      </c>
      <c r="FB7" s="8">
        <f t="shared" si="2"/>
        <v>-4.9281934218000742</v>
      </c>
      <c r="FC7" s="8">
        <f t="shared" si="2"/>
        <v>-4.9281934218000742</v>
      </c>
      <c r="FD7" s="8">
        <f t="shared" si="2"/>
        <v>-4.9281934218000742</v>
      </c>
      <c r="FE7" s="8">
        <f t="shared" si="2"/>
        <v>-4.9281934218000742</v>
      </c>
      <c r="FF7" s="8">
        <f t="shared" si="2"/>
        <v>-4.9281934218000742</v>
      </c>
      <c r="FG7" s="8">
        <f t="shared" si="2"/>
        <v>-4.9281934218000742</v>
      </c>
      <c r="FH7" s="8">
        <f t="shared" si="2"/>
        <v>-4.9281934218000742</v>
      </c>
      <c r="FI7" s="8">
        <f t="shared" si="2"/>
        <v>-4.9281934218000742</v>
      </c>
      <c r="FJ7" s="8">
        <f t="shared" si="2"/>
        <v>-4.9281934218000742</v>
      </c>
      <c r="FK7" s="8">
        <f t="shared" si="2"/>
        <v>-4.9281934218000742</v>
      </c>
      <c r="FL7" s="8">
        <f t="shared" si="3"/>
        <v>-4.9281934218000742</v>
      </c>
      <c r="FM7" s="8">
        <f t="shared" si="3"/>
        <v>-4.9281934218000742</v>
      </c>
      <c r="FN7" s="8">
        <f t="shared" si="3"/>
        <v>-4.9281934218000742</v>
      </c>
      <c r="FO7" s="8">
        <f t="shared" si="3"/>
        <v>-4.9281934218000742</v>
      </c>
      <c r="FP7" s="8">
        <f t="shared" si="3"/>
        <v>-4.9281934218000742</v>
      </c>
      <c r="FQ7" s="8">
        <f t="shared" si="3"/>
        <v>-4.9281934218000742</v>
      </c>
      <c r="FR7" s="8">
        <f t="shared" si="3"/>
        <v>-4.9281934218000742</v>
      </c>
      <c r="FS7" s="8">
        <f t="shared" si="3"/>
        <v>-4.9281934218000742</v>
      </c>
      <c r="FT7" s="8">
        <f t="shared" si="3"/>
        <v>-4.9281934218000742</v>
      </c>
    </row>
    <row r="8" spans="1:176" x14ac:dyDescent="0.25">
      <c r="A8" s="4" t="s">
        <v>12</v>
      </c>
      <c r="B8" s="4" t="s">
        <v>2</v>
      </c>
      <c r="C8" s="3" t="s">
        <v>40</v>
      </c>
      <c r="D8" s="4" t="s">
        <v>5</v>
      </c>
      <c r="E8" s="7">
        <v>1949</v>
      </c>
      <c r="F8" s="24">
        <f>IFERROR(VLOOKUP(CONCATENATE(C8,E8),'KU Retirements'!$A$4:$E$150,5,FALSE),"N/A")</f>
        <v>43101</v>
      </c>
      <c r="G8" s="5">
        <v>33973.800000000003</v>
      </c>
      <c r="H8" s="5">
        <v>33211.079017074</v>
      </c>
      <c r="I8" s="5"/>
      <c r="J8" s="6">
        <f>IF(J$3=$J$3,$G8,IF($F8='KU Meter Schedule'!J$3,'KU Meter Schedule'!I8-'KU Meter Schedule'!$G8,I8))</f>
        <v>33973.800000000003</v>
      </c>
      <c r="K8" s="6">
        <f>IF(K$3=$J$3,$G8,IF($F8='KU Meter Schedule'!K$3,'KU Meter Schedule'!J8-'KU Meter Schedule'!$G8,J8))</f>
        <v>33973.800000000003</v>
      </c>
      <c r="L8" s="6">
        <f>IF(L$3=$J$3,$G8,IF($F8='KU Meter Schedule'!L$3,'KU Meter Schedule'!K8-'KU Meter Schedule'!$G8,K8))</f>
        <v>33973.800000000003</v>
      </c>
      <c r="M8" s="6">
        <f>IF(M$3=$J$3,$G8,IF($F8='KU Meter Schedule'!M$3,'KU Meter Schedule'!L8-'KU Meter Schedule'!$G8,L8))</f>
        <v>33973.800000000003</v>
      </c>
      <c r="N8" s="6">
        <f>IF(N$3=$J$3,$G8,IF($F8='KU Meter Schedule'!N$3,'KU Meter Schedule'!M8-'KU Meter Schedule'!$G8,M8))</f>
        <v>33973.800000000003</v>
      </c>
      <c r="O8" s="6">
        <f>IF(O$3=$J$3,$G8,IF($F8='KU Meter Schedule'!O$3,'KU Meter Schedule'!N8-'KU Meter Schedule'!$G8,N8))</f>
        <v>33973.800000000003</v>
      </c>
      <c r="P8" s="6">
        <f>IF(P$3=$J$3,$G8,IF($F8='KU Meter Schedule'!P$3,'KU Meter Schedule'!O8-'KU Meter Schedule'!$G8,O8))</f>
        <v>33973.800000000003</v>
      </c>
      <c r="Q8" s="6">
        <f>IF(Q$3=$J$3,$G8,IF($F8='KU Meter Schedule'!Q$3,'KU Meter Schedule'!P8-'KU Meter Schedule'!$G8,P8))</f>
        <v>33973.800000000003</v>
      </c>
      <c r="R8" s="6">
        <f>IF(R$3=$J$3,$G8,IF($F8='KU Meter Schedule'!R$3,'KU Meter Schedule'!Q8-'KU Meter Schedule'!$G8,Q8))</f>
        <v>33973.800000000003</v>
      </c>
      <c r="S8" s="6">
        <f>IF(S$3=$J$3,$G8,IF($F8='KU Meter Schedule'!S$3,'KU Meter Schedule'!R8-'KU Meter Schedule'!$G8,R8))</f>
        <v>33973.800000000003</v>
      </c>
      <c r="T8" s="6">
        <f>IF(T$3=$J$3,$G8,IF($F8='KU Meter Schedule'!T$3,'KU Meter Schedule'!S8-'KU Meter Schedule'!$G8,S8))</f>
        <v>33973.800000000003</v>
      </c>
      <c r="U8" s="6">
        <f>IF(U$3=$J$3,$G8,IF($F8='KU Meter Schedule'!U$3,'KU Meter Schedule'!T8-'KU Meter Schedule'!$G8,T8))</f>
        <v>33973.800000000003</v>
      </c>
      <c r="V8" s="6">
        <f>IF(V$3=$J$3,$G8,IF($F8='KU Meter Schedule'!V$3,'KU Meter Schedule'!U8-'KU Meter Schedule'!$G8,U8))</f>
        <v>33973.800000000003</v>
      </c>
      <c r="W8" s="6">
        <f>IF(W$3=$J$3,$G8,IF($F8='KU Meter Schedule'!W$3,'KU Meter Schedule'!V8-'KU Meter Schedule'!$G8,V8))</f>
        <v>33973.800000000003</v>
      </c>
      <c r="X8" s="6">
        <f>IF(X$3=$J$3,$G8,IF($F8='KU Meter Schedule'!X$3,'KU Meter Schedule'!W8-'KU Meter Schedule'!$G8,W8))</f>
        <v>33973.800000000003</v>
      </c>
      <c r="Y8" s="6">
        <f>IF(Y$3=$J$3,$G8,IF($F8='KU Meter Schedule'!Y$3,'KU Meter Schedule'!X8-'KU Meter Schedule'!$G8,X8))</f>
        <v>33973.800000000003</v>
      </c>
      <c r="Z8" s="6">
        <f>IF(Z$3=$J$3,$G8,IF($F8='KU Meter Schedule'!Z$3,'KU Meter Schedule'!Y8-'KU Meter Schedule'!$G8,Y8))</f>
        <v>33973.800000000003</v>
      </c>
      <c r="AA8" s="6">
        <f>IF(AA$3=$J$3,$G8,IF($F8='KU Meter Schedule'!AA$3,'KU Meter Schedule'!Z8-'KU Meter Schedule'!$G8,Z8))</f>
        <v>0</v>
      </c>
      <c r="AB8" s="6">
        <f>IF(AB$3=$J$3,$G8,IF($F8='KU Meter Schedule'!AB$3,'KU Meter Schedule'!AA8-'KU Meter Schedule'!$G8,AA8))</f>
        <v>0</v>
      </c>
      <c r="AC8" s="6">
        <f>IF(AC$3=$J$3,$G8,IF($F8='KU Meter Schedule'!AC$3,'KU Meter Schedule'!AB8-'KU Meter Schedule'!$G8,AB8))</f>
        <v>0</v>
      </c>
      <c r="AD8" s="6">
        <f>IF(AD$3=$J$3,$G8,IF($F8='KU Meter Schedule'!AD$3,'KU Meter Schedule'!AC8-'KU Meter Schedule'!$G8,AC8))</f>
        <v>0</v>
      </c>
      <c r="AE8" s="6">
        <f>IF(AE$3=$J$3,$G8,IF($F8='KU Meter Schedule'!AE$3,'KU Meter Schedule'!AD8-'KU Meter Schedule'!$G8,AD8))</f>
        <v>0</v>
      </c>
      <c r="AF8" s="6">
        <f>IF(AF$3=$J$3,$G8,IF($F8='KU Meter Schedule'!AF$3,'KU Meter Schedule'!AE8-'KU Meter Schedule'!$G8,AE8))</f>
        <v>0</v>
      </c>
      <c r="AG8" s="6">
        <f>IF(AG$3=$J$3,$G8,IF($F8='KU Meter Schedule'!AG$3,'KU Meter Schedule'!AF8-'KU Meter Schedule'!$G8,AF8))</f>
        <v>0</v>
      </c>
      <c r="AH8" s="6">
        <f>IF(AH$3=$J$3,$G8,IF($F8='KU Meter Schedule'!AH$3,'KU Meter Schedule'!AG8-'KU Meter Schedule'!$G8,AG8))</f>
        <v>0</v>
      </c>
      <c r="AI8" s="6">
        <f>IF(AI$3=$J$3,$G8,IF($F8='KU Meter Schedule'!AI$3,'KU Meter Schedule'!AH8-'KU Meter Schedule'!$G8,AH8))</f>
        <v>0</v>
      </c>
      <c r="AJ8" s="6">
        <f>IF(AJ$3=$J$3,$G8,IF($F8='KU Meter Schedule'!AJ$3,'KU Meter Schedule'!AI8-'KU Meter Schedule'!$G8,AI8))</f>
        <v>0</v>
      </c>
      <c r="AK8" s="6">
        <f>IF(AK$3=$J$3,$G8,IF($F8='KU Meter Schedule'!AK$3,'KU Meter Schedule'!AJ8-'KU Meter Schedule'!$G8,AJ8))</f>
        <v>0</v>
      </c>
      <c r="AL8" s="6">
        <f>IF(AL$3=$J$3,$G8,IF($F8='KU Meter Schedule'!AL$3,'KU Meter Schedule'!AK8-'KU Meter Schedule'!$G8,AK8))</f>
        <v>0</v>
      </c>
      <c r="AM8" s="6">
        <f>IF(AM$3=$J$3,$G8,IF($F8='KU Meter Schedule'!AM$3,'KU Meter Schedule'!AL8-'KU Meter Schedule'!$G8,AL8))</f>
        <v>0</v>
      </c>
      <c r="AN8" s="6">
        <f>IF(AN$3=$J$3,$G8,IF($F8='KU Meter Schedule'!AN$3,'KU Meter Schedule'!AM8-'KU Meter Schedule'!$G8,AM8))</f>
        <v>0</v>
      </c>
      <c r="AO8" s="6">
        <f>IF(AO$3=$J$3,$G8,IF($F8='KU Meter Schedule'!AO$3,'KU Meter Schedule'!AN8-'KU Meter Schedule'!$G8,AN8))</f>
        <v>0</v>
      </c>
      <c r="AP8" s="6">
        <f>IF(AP$3=$J$3,$G8,IF($F8='KU Meter Schedule'!AP$3,'KU Meter Schedule'!AO8-'KU Meter Schedule'!$G8,AO8))</f>
        <v>0</v>
      </c>
      <c r="AQ8" s="6">
        <f>IF(AQ$3=$J$3,$G8,IF($F8='KU Meter Schedule'!AQ$3,'KU Meter Schedule'!AP8-'KU Meter Schedule'!$G8,AP8))</f>
        <v>0</v>
      </c>
      <c r="AR8" s="6">
        <f>IF(AR$3=$J$3,$G8,IF($F8='KU Meter Schedule'!AR$3,'KU Meter Schedule'!AQ8-'KU Meter Schedule'!$G8,AQ8))</f>
        <v>0</v>
      </c>
      <c r="AS8" s="6">
        <f>IF(AS$3=$J$3,$G8,IF($F8='KU Meter Schedule'!AS$3,'KU Meter Schedule'!AR8-'KU Meter Schedule'!$G8,AR8))</f>
        <v>0</v>
      </c>
      <c r="AT8" s="6">
        <f>IF(AT$3=$J$3,$G8,IF($F8='KU Meter Schedule'!AT$3,'KU Meter Schedule'!AS8-'KU Meter Schedule'!$G8,AS8))</f>
        <v>0</v>
      </c>
      <c r="AU8" s="6">
        <f>IF(AU$3=$J$3,$G8,IF($F8='KU Meter Schedule'!AU$3,'KU Meter Schedule'!AT8-'KU Meter Schedule'!$G8,AT8))</f>
        <v>0</v>
      </c>
      <c r="AV8" s="6">
        <f>IF(AV$3=$J$3,$G8,IF($F8='KU Meter Schedule'!AV$3,'KU Meter Schedule'!AU8-'KU Meter Schedule'!$G8,AU8))</f>
        <v>0</v>
      </c>
      <c r="AW8" s="6">
        <f>IF(AW$3=$J$3,$G8,IF($F8='KU Meter Schedule'!AW$3,'KU Meter Schedule'!AV8-'KU Meter Schedule'!$G8,AV8))</f>
        <v>0</v>
      </c>
      <c r="AX8" s="6">
        <f>IF(AX$3=$J$3,$G8,IF($F8='KU Meter Schedule'!AX$3,'KU Meter Schedule'!AW8-'KU Meter Schedule'!$G8,AW8))</f>
        <v>0</v>
      </c>
      <c r="AZ8" s="21">
        <f>IF(AZ$3&lt;'Depr. Rate'!$B$1,('Depr. Rate'!$B$4*'KU Meter Schedule'!J8)/12,IF(J8=0,I8/2*'Depr. Rate'!$C$4/12,('Depr. Rate'!$C$4*'KU Meter Schedule'!J8)/12))</f>
        <v>64.833335000000005</v>
      </c>
      <c r="BA8" s="21">
        <f>IF(BA$3&lt;'Depr. Rate'!$B$1,('Depr. Rate'!$B$4*'KU Meter Schedule'!K8)/12,IF(K8=0,J8/2*'Depr. Rate'!$C$4/12,('Depr. Rate'!$C$4*'KU Meter Schedule'!K8)/12))</f>
        <v>64.833335000000005</v>
      </c>
      <c r="BB8" s="21">
        <f>IF(BB$3&lt;'Depr. Rate'!$B$1,('Depr. Rate'!$B$4*'KU Meter Schedule'!L8)/12,IF(L8=0,K8/2*'Depr. Rate'!$C$4/12,('Depr. Rate'!$C$4*'KU Meter Schedule'!L8)/12))</f>
        <v>64.833335000000005</v>
      </c>
      <c r="BC8" s="21">
        <f>IF(BC$3&lt;'Depr. Rate'!$B$1,('Depr. Rate'!$B$4*'KU Meter Schedule'!M8)/12,IF(M8=0,L8/2*'Depr. Rate'!$C$4/12,('Depr. Rate'!$C$4*'KU Meter Schedule'!M8)/12))</f>
        <v>64.833335000000005</v>
      </c>
      <c r="BD8" s="21">
        <f>IF(BD$3&lt;'Depr. Rate'!$B$1,('Depr. Rate'!$B$4*'KU Meter Schedule'!N8)/12,IF(N8=0,M8/2*'Depr. Rate'!$C$4/12,('Depr. Rate'!$C$4*'KU Meter Schedule'!N8)/12))</f>
        <v>64.833335000000005</v>
      </c>
      <c r="BE8" s="21">
        <f>IF(BE$3&lt;'Depr. Rate'!$B$1,('Depr. Rate'!$B$4*'KU Meter Schedule'!O8)/12,IF(O8=0,N8/2*'Depr. Rate'!$C$4/12,('Depr. Rate'!$C$4*'KU Meter Schedule'!O8)/12))</f>
        <v>64.833335000000005</v>
      </c>
      <c r="BF8" s="21">
        <f>IF(BF$3&lt;'Depr. Rate'!$B$1,('Depr. Rate'!$B$4*'KU Meter Schedule'!P8)/12,IF(P8=0,O8/2*'Depr. Rate'!$C$4/12,('Depr. Rate'!$C$4*'KU Meter Schedule'!P8)/12))</f>
        <v>64.833335000000005</v>
      </c>
      <c r="BG8" s="21">
        <f>IF(BG$3&lt;'Depr. Rate'!$B$1,('Depr. Rate'!$B$4*'KU Meter Schedule'!Q8)/12,IF(Q8=0,P8/2*'Depr. Rate'!$C$4/12,('Depr. Rate'!$C$4*'KU Meter Schedule'!Q8)/12))</f>
        <v>64.833335000000005</v>
      </c>
      <c r="BH8" s="21">
        <f>IF(BH$3&lt;'Depr. Rate'!$B$1,('Depr. Rate'!$B$4*'KU Meter Schedule'!R8)/12,IF(R8=0,Q8/2*'Depr. Rate'!$C$4/12,('Depr. Rate'!$C$4*'KU Meter Schedule'!R8)/12))</f>
        <v>64.833335000000005</v>
      </c>
      <c r="BI8" s="21">
        <f>IF(BI$3&lt;'Depr. Rate'!$B$1,('Depr. Rate'!$B$4*'KU Meter Schedule'!S8)/12,IF(S8=0,R8/2*'Depr. Rate'!$C$4/12,('Depr. Rate'!$C$4*'KU Meter Schedule'!S8)/12))</f>
        <v>64.833335000000005</v>
      </c>
      <c r="BJ8" s="21">
        <f>IF(BJ$3&lt;'Depr. Rate'!$B$1,('Depr. Rate'!$B$4*'KU Meter Schedule'!T8)/12,IF(T8=0,S8/2*'Depr. Rate'!$C$4/12,('Depr. Rate'!$C$4*'KU Meter Schedule'!T8)/12))</f>
        <v>64.833335000000005</v>
      </c>
      <c r="BK8" s="21">
        <f>IF(BK$3&lt;'Depr. Rate'!$B$1,('Depr. Rate'!$B$4*'KU Meter Schedule'!U8)/12,IF(U8=0,T8/2*'Depr. Rate'!$C$4/12,('Depr. Rate'!$C$4*'KU Meter Schedule'!U8)/12))</f>
        <v>99.373364999999993</v>
      </c>
      <c r="BL8" s="21">
        <f>IF(BL$3&lt;'Depr. Rate'!$B$1,('Depr. Rate'!$B$4*'KU Meter Schedule'!V8)/12,IF(V8=0,U8/2*'Depr. Rate'!$C$4/12,('Depr. Rate'!$C$4*'KU Meter Schedule'!V8)/12))</f>
        <v>99.373364999999993</v>
      </c>
      <c r="BM8" s="21">
        <f>IF(BM$3&lt;'Depr. Rate'!$B$1,('Depr. Rate'!$B$4*'KU Meter Schedule'!W8)/12,IF(W8=0,V8/2*'Depr. Rate'!$C$4/12,('Depr. Rate'!$C$4*'KU Meter Schedule'!W8)/12))</f>
        <v>99.373364999999993</v>
      </c>
      <c r="BN8" s="21">
        <f>IF(BN$3&lt;'Depr. Rate'!$B$1,('Depr. Rate'!$B$4*'KU Meter Schedule'!X8)/12,IF(X8=0,W8/2*'Depr. Rate'!$C$4/12,('Depr. Rate'!$C$4*'KU Meter Schedule'!X8)/12))</f>
        <v>99.373364999999993</v>
      </c>
      <c r="BO8" s="21">
        <f>IF(BO$3&lt;'Depr. Rate'!$B$1,('Depr. Rate'!$B$4*'KU Meter Schedule'!Y8)/12,IF(Y8=0,X8/2*'Depr. Rate'!$C$4/12,('Depr. Rate'!$C$4*'KU Meter Schedule'!Y8)/12))</f>
        <v>99.373364999999993</v>
      </c>
      <c r="BP8" s="21">
        <f>IF(BP$3&lt;'Depr. Rate'!$B$1,('Depr. Rate'!$B$4*'KU Meter Schedule'!Z8)/12,IF(Z8=0,Y8/2*'Depr. Rate'!$C$4/12,('Depr. Rate'!$C$4*'KU Meter Schedule'!Z8)/12))</f>
        <v>99.373364999999993</v>
      </c>
      <c r="BQ8" s="21">
        <f>IF(BQ$3&lt;'Depr. Rate'!$B$1,('Depr. Rate'!$B$4*'KU Meter Schedule'!AA8)/12,IF(AA8=0,Z8/2*'Depr. Rate'!$C$4/12,('Depr. Rate'!$C$4*'KU Meter Schedule'!AA8)/12))</f>
        <v>49.686682499999996</v>
      </c>
      <c r="BR8" s="21">
        <f>IF(BR$3&lt;'Depr. Rate'!$B$1,('Depr. Rate'!$B$4*'KU Meter Schedule'!AB8)/12,IF(AB8=0,AA8/2*'Depr. Rate'!$C$4/12,('Depr. Rate'!$C$4*'KU Meter Schedule'!AB8)/12))</f>
        <v>0</v>
      </c>
      <c r="BS8" s="21">
        <f>IF(BS$3&lt;'Depr. Rate'!$B$1,('Depr. Rate'!$B$4*'KU Meter Schedule'!AC8)/12,IF(AC8=0,AB8/2*'Depr. Rate'!$C$4/12,('Depr. Rate'!$C$4*'KU Meter Schedule'!AC8)/12))</f>
        <v>0</v>
      </c>
      <c r="BT8" s="21">
        <f>IF(BT$3&lt;'Depr. Rate'!$B$1,('Depr. Rate'!$B$4*'KU Meter Schedule'!AD8)/12,IF(AD8=0,AC8/2*'Depr. Rate'!$C$4/12,('Depr. Rate'!$C$4*'KU Meter Schedule'!AD8)/12))</f>
        <v>0</v>
      </c>
      <c r="BU8" s="21">
        <f>IF(BU$3&lt;'Depr. Rate'!$B$1,('Depr. Rate'!$B$4*'KU Meter Schedule'!AE8)/12,IF(AE8=0,AD8/2*'Depr. Rate'!$C$4/12,('Depr. Rate'!$C$4*'KU Meter Schedule'!AE8)/12))</f>
        <v>0</v>
      </c>
      <c r="BV8" s="21">
        <f>IF(BV$3&lt;'Depr. Rate'!$B$1,('Depr. Rate'!$B$4*'KU Meter Schedule'!AF8)/12,IF(AF8=0,AE8/2*'Depr. Rate'!$C$4/12,('Depr. Rate'!$C$4*'KU Meter Schedule'!AF8)/12))</f>
        <v>0</v>
      </c>
      <c r="BW8" s="21">
        <f>IF(BW$3&lt;'Depr. Rate'!$B$1,('Depr. Rate'!$B$4*'KU Meter Schedule'!AG8)/12,IF(AG8=0,AF8/2*'Depr. Rate'!$C$4/12,('Depr. Rate'!$C$4*'KU Meter Schedule'!AG8)/12))</f>
        <v>0</v>
      </c>
      <c r="BX8" s="21">
        <f>IF(BX$3&lt;'Depr. Rate'!$B$1,('Depr. Rate'!$B$4*'KU Meter Schedule'!AH8)/12,IF(AH8=0,AG8/2*'Depr. Rate'!$C$4/12,('Depr. Rate'!$C$4*'KU Meter Schedule'!AH8)/12))</f>
        <v>0</v>
      </c>
      <c r="BY8" s="21">
        <f>IF(BY$3&lt;'Depr. Rate'!$B$1,('Depr. Rate'!$B$4*'KU Meter Schedule'!AI8)/12,IF(AI8=0,AH8/2*'Depr. Rate'!$C$4/12,('Depr. Rate'!$C$4*'KU Meter Schedule'!AI8)/12))</f>
        <v>0</v>
      </c>
      <c r="BZ8" s="21">
        <f>IF(BZ$3&lt;'Depr. Rate'!$B$1,('Depr. Rate'!$B$4*'KU Meter Schedule'!AJ8)/12,IF(AJ8=0,AI8/2*'Depr. Rate'!$C$4/12,('Depr. Rate'!$C$4*'KU Meter Schedule'!AJ8)/12))</f>
        <v>0</v>
      </c>
      <c r="CA8" s="21">
        <f>IF(CA$3&lt;'Depr. Rate'!$B$1,('Depr. Rate'!$B$4*'KU Meter Schedule'!AK8)/12,IF(AK8=0,AJ8/2*'Depr. Rate'!$C$4/12,('Depr. Rate'!$C$4*'KU Meter Schedule'!AK8)/12))</f>
        <v>0</v>
      </c>
      <c r="CB8" s="21">
        <f>IF(CB$3&lt;'Depr. Rate'!$B$1,('Depr. Rate'!$B$4*'KU Meter Schedule'!AL8)/12,IF(AL8=0,AK8/2*'Depr. Rate'!$C$4/12,('Depr. Rate'!$C$4*'KU Meter Schedule'!AL8)/12))</f>
        <v>0</v>
      </c>
      <c r="CC8" s="21">
        <f>IF(CC$3&lt;'Depr. Rate'!$B$1,('Depr. Rate'!$B$4*'KU Meter Schedule'!AM8)/12,IF(AM8=0,AL8/2*'Depr. Rate'!$C$4/12,('Depr. Rate'!$C$4*'KU Meter Schedule'!AM8)/12))</f>
        <v>0</v>
      </c>
      <c r="CD8" s="21">
        <f>IF(CD$3&lt;'Depr. Rate'!$B$1,('Depr. Rate'!$B$4*'KU Meter Schedule'!AN8)/12,IF(AN8=0,AM8/2*'Depr. Rate'!$C$4/12,('Depr. Rate'!$C$4*'KU Meter Schedule'!AN8)/12))</f>
        <v>0</v>
      </c>
      <c r="CE8" s="21">
        <f>IF(CE$3&lt;'Depr. Rate'!$B$1,('Depr. Rate'!$B$4*'KU Meter Schedule'!AO8)/12,IF(AO8=0,AN8/2*'Depr. Rate'!$C$4/12,('Depr. Rate'!$C$4*'KU Meter Schedule'!AO8)/12))</f>
        <v>0</v>
      </c>
      <c r="CF8" s="21">
        <f>IF(CF$3&lt;'Depr. Rate'!$B$1,('Depr. Rate'!$B$4*'KU Meter Schedule'!AP8)/12,IF(AP8=0,AO8/2*'Depr. Rate'!$C$4/12,('Depr. Rate'!$C$4*'KU Meter Schedule'!AP8)/12))</f>
        <v>0</v>
      </c>
      <c r="CG8" s="21">
        <f>IF(CG$3&lt;'Depr. Rate'!$B$1,('Depr. Rate'!$B$4*'KU Meter Schedule'!AQ8)/12,IF(AQ8=0,AP8/2*'Depr. Rate'!$C$4/12,('Depr. Rate'!$C$4*'KU Meter Schedule'!AQ8)/12))</f>
        <v>0</v>
      </c>
      <c r="CH8" s="21">
        <f>IF(CH$3&lt;'Depr. Rate'!$B$1,('Depr. Rate'!$B$4*'KU Meter Schedule'!AR8)/12,IF(AR8=0,AQ8/2*'Depr. Rate'!$C$4/12,('Depr. Rate'!$C$4*'KU Meter Schedule'!AR8)/12))</f>
        <v>0</v>
      </c>
      <c r="CI8" s="21">
        <f>IF(CI$3&lt;'Depr. Rate'!$B$1,('Depr. Rate'!$B$4*'KU Meter Schedule'!AS8)/12,IF(AS8=0,AR8/2*'Depr. Rate'!$C$4/12,('Depr. Rate'!$C$4*'KU Meter Schedule'!AS8)/12))</f>
        <v>0</v>
      </c>
      <c r="CJ8" s="21">
        <f>IF(CJ$3&lt;'Depr. Rate'!$B$1,('Depr. Rate'!$B$4*'KU Meter Schedule'!AT8)/12,IF(AT8=0,AS8/2*'Depr. Rate'!$C$4/12,('Depr. Rate'!$C$4*'KU Meter Schedule'!AT8)/12))</f>
        <v>0</v>
      </c>
      <c r="CK8" s="21">
        <f>IF(CK$3&lt;'Depr. Rate'!$B$1,('Depr. Rate'!$B$4*'KU Meter Schedule'!AU8)/12,IF(AU8=0,AT8/2*'Depr. Rate'!$C$4/12,('Depr. Rate'!$C$4*'KU Meter Schedule'!AU8)/12))</f>
        <v>0</v>
      </c>
      <c r="CL8" s="21">
        <f>IF(CL$3&lt;'Depr. Rate'!$B$1,('Depr. Rate'!$B$4*'KU Meter Schedule'!AV8)/12,IF(AV8=0,AU8/2*'Depr. Rate'!$C$4/12,('Depr. Rate'!$C$4*'KU Meter Schedule'!AV8)/12))</f>
        <v>0</v>
      </c>
      <c r="CM8" s="21">
        <f>IF(CM$3&lt;'Depr. Rate'!$B$1,('Depr. Rate'!$B$4*'KU Meter Schedule'!AW8)/12,IF(AW8=0,AV8/2*'Depr. Rate'!$C$4/12,('Depr. Rate'!$C$4*'KU Meter Schedule'!AW8)/12))</f>
        <v>0</v>
      </c>
      <c r="CN8" s="21">
        <f>IF(CN$3&lt;'Depr. Rate'!$B$1,('Depr. Rate'!$B$4*'KU Meter Schedule'!AX8)/12,IF(AX8=0,AW8/2*'Depr. Rate'!$C$4/12,('Depr. Rate'!$C$4*'KU Meter Schedule'!AX8)/12))</f>
        <v>0</v>
      </c>
      <c r="CP8" s="6">
        <f>IF(CP$3=$CP$3,$H8+AZ8,IF($F8='KU Meter Schedule'!CP$3,'KU Meter Schedule'!CO8+AZ8-$G8,SUM(CO8,AZ8)))</f>
        <v>33275.912352074003</v>
      </c>
      <c r="CQ8" s="6">
        <f>IF(CQ$3=$CP$3,$H8+BA8,IF($F8='KU Meter Schedule'!CQ$3,'KU Meter Schedule'!CP8+BA8-$G8,SUM(CP8,BA8)))</f>
        <v>33340.745687074006</v>
      </c>
      <c r="CR8" s="6">
        <f>IF(CR$3=$CP$3,$H8+BB8,IF($F8='KU Meter Schedule'!CR$3,'KU Meter Schedule'!CQ8+BB8-$G8,SUM(CQ8,BB8)))</f>
        <v>33405.579022074009</v>
      </c>
      <c r="CS8" s="6">
        <f>IF(CS$3=$CP$3,$H8+BC8,IF($F8='KU Meter Schedule'!CS$3,'KU Meter Schedule'!CR8+BC8-$G8,SUM(CR8,BC8)))</f>
        <v>33470.412357074012</v>
      </c>
      <c r="CT8" s="6">
        <f>IF(CT$3=$CP$3,$H8+BD8,IF($F8='KU Meter Schedule'!CT$3,'KU Meter Schedule'!CS8+BD8-$G8,SUM(CS8,BD8)))</f>
        <v>33535.245692074015</v>
      </c>
      <c r="CU8" s="6">
        <f>IF(CU$3=$CP$3,$H8+BE8,IF($F8='KU Meter Schedule'!CU$3,'KU Meter Schedule'!CT8+BE8-$G8,SUM(CT8,BE8)))</f>
        <v>33600.079027074018</v>
      </c>
      <c r="CV8" s="6">
        <f>IF(CV$3=$CP$3,$H8+BF8,IF($F8='KU Meter Schedule'!CV$3,'KU Meter Schedule'!CU8+BF8-$G8,SUM(CU8,BF8)))</f>
        <v>33664.912362074021</v>
      </c>
      <c r="CW8" s="6">
        <f>IF(CW$3=$CP$3,$H8+BG8,IF($F8='KU Meter Schedule'!CW$3,'KU Meter Schedule'!CV8+BG8-$G8,SUM(CV8,BG8)))</f>
        <v>33729.745697074024</v>
      </c>
      <c r="CX8" s="6">
        <f>IF(CX$3=$CP$3,$H8+BH8,IF($F8='KU Meter Schedule'!CX$3,'KU Meter Schedule'!CW8+BH8-$G8,SUM(CW8,BH8)))</f>
        <v>33794.579032074027</v>
      </c>
      <c r="CY8" s="6">
        <f>IF(CY$3=$CP$3,$H8+BI8,IF($F8='KU Meter Schedule'!CY$3,'KU Meter Schedule'!CX8+BI8-$G8,SUM(CX8,BI8)))</f>
        <v>33859.41236707403</v>
      </c>
      <c r="CZ8" s="6">
        <f>IF(CZ$3=$CP$3,$H8+BJ8,IF($F8='KU Meter Schedule'!CZ$3,'KU Meter Schedule'!CY8+BJ8-$G8,SUM(CY8,BJ8)))</f>
        <v>33924.245702074033</v>
      </c>
      <c r="DA8" s="6">
        <f>IF(DA$3=$CP$3,$H8+BK8,IF($F8='KU Meter Schedule'!DA$3,'KU Meter Schedule'!CZ8+BK8-$G8,SUM(CZ8,BK8)))</f>
        <v>34023.619067074033</v>
      </c>
      <c r="DB8" s="6">
        <f>IF(DB$3=$CP$3,$H8+BL8,IF($F8='KU Meter Schedule'!DB$3,'KU Meter Schedule'!DA8+BL8-$G8,SUM(DA8,BL8)))</f>
        <v>34122.992432074032</v>
      </c>
      <c r="DC8" s="6">
        <f>IF(DC$3=$CP$3,$H8+BM8,IF($F8='KU Meter Schedule'!DC$3,'KU Meter Schedule'!DB8+BM8-$G8,SUM(DB8,BM8)))</f>
        <v>34222.365797074031</v>
      </c>
      <c r="DD8" s="6">
        <f>IF(DD$3=$CP$3,$H8+BN8,IF($F8='KU Meter Schedule'!DD$3,'KU Meter Schedule'!DC8+BN8-$G8,SUM(DC8,BN8)))</f>
        <v>34321.739162074031</v>
      </c>
      <c r="DE8" s="6">
        <f>IF(DE$3=$CP$3,$H8+BO8,IF($F8='KU Meter Schedule'!DE$3,'KU Meter Schedule'!DD8+BO8-$G8,SUM(DD8,BO8)))</f>
        <v>34421.11252707403</v>
      </c>
      <c r="DF8" s="6">
        <f>IF(DF$3=$CP$3,$H8+BP8,IF($F8='KU Meter Schedule'!DF$3,'KU Meter Schedule'!DE8+BP8-$G8,SUM(DE8,BP8)))</f>
        <v>34520.48589207403</v>
      </c>
      <c r="DG8" s="6">
        <f>IF(DG$3=$CP$3,$H8+BQ8,IF($F8='KU Meter Schedule'!DG$3,'KU Meter Schedule'!DF8+BQ8-$G8,SUM(DF8,BQ8)))</f>
        <v>596.3725745740303</v>
      </c>
      <c r="DH8" s="6">
        <f>IF(DH$3=$CP$3,$H8+BR8,IF($F8='KU Meter Schedule'!DH$3,'KU Meter Schedule'!DG8+BR8-$G8,SUM(DG8,BR8)))</f>
        <v>596.3725745740303</v>
      </c>
      <c r="DI8" s="6">
        <f>IF(DI$3=$CP$3,$H8+BS8,IF($F8='KU Meter Schedule'!DI$3,'KU Meter Schedule'!DH8+BS8-$G8,SUM(DH8,BS8)))</f>
        <v>596.3725745740303</v>
      </c>
      <c r="DJ8" s="6">
        <f>IF(DJ$3=$CP$3,$H8+BT8,IF($F8='KU Meter Schedule'!DJ$3,'KU Meter Schedule'!DI8+BT8-$G8,SUM(DI8,BT8)))</f>
        <v>596.3725745740303</v>
      </c>
      <c r="DK8" s="6">
        <f>IF(DK$3=$CP$3,$H8+BU8,IF($F8='KU Meter Schedule'!DK$3,'KU Meter Schedule'!DJ8+BU8-$G8,SUM(DJ8,BU8)))</f>
        <v>596.3725745740303</v>
      </c>
      <c r="DL8" s="6">
        <f>IF(DL$3=$CP$3,$H8+BV8,IF($F8='KU Meter Schedule'!DL$3,'KU Meter Schedule'!DK8+BV8-$G8,SUM(DK8,BV8)))</f>
        <v>596.3725745740303</v>
      </c>
      <c r="DM8" s="6">
        <f>IF(DM$3=$CP$3,$H8+BW8,IF($F8='KU Meter Schedule'!DM$3,'KU Meter Schedule'!DL8+BW8-$G8,SUM(DL8,BW8)))</f>
        <v>596.3725745740303</v>
      </c>
      <c r="DN8" s="6">
        <f>IF(DN$3=$CP$3,$H8+BX8,IF($F8='KU Meter Schedule'!DN$3,'KU Meter Schedule'!DM8+BX8-$G8,SUM(DM8,BX8)))</f>
        <v>596.3725745740303</v>
      </c>
      <c r="DO8" s="6">
        <f>IF(DO$3=$CP$3,$H8+BY8,IF($F8='KU Meter Schedule'!DO$3,'KU Meter Schedule'!DN8+BY8-$G8,SUM(DN8,BY8)))</f>
        <v>596.3725745740303</v>
      </c>
      <c r="DP8" s="6">
        <f>IF(DP$3=$CP$3,$H8+BZ8,IF($F8='KU Meter Schedule'!DP$3,'KU Meter Schedule'!DO8+BZ8-$G8,SUM(DO8,BZ8)))</f>
        <v>596.3725745740303</v>
      </c>
      <c r="DQ8" s="6">
        <f>IF(DQ$3=$CP$3,$H8+CA8,IF($F8='KU Meter Schedule'!DQ$3,'KU Meter Schedule'!DP8+CA8-$G8,SUM(DP8,CA8)))</f>
        <v>596.3725745740303</v>
      </c>
      <c r="DR8" s="6">
        <f>IF(DR$3=$CP$3,$H8+CB8,IF($F8='KU Meter Schedule'!DR$3,'KU Meter Schedule'!DQ8+CB8-$G8,SUM(DQ8,CB8)))</f>
        <v>596.3725745740303</v>
      </c>
      <c r="DS8" s="6">
        <f>IF(DS$3=$CP$3,$H8+CC8,IF($F8='KU Meter Schedule'!DS$3,'KU Meter Schedule'!DR8+CC8-$G8,SUM(DR8,CC8)))</f>
        <v>596.3725745740303</v>
      </c>
      <c r="DT8" s="6">
        <f>IF(DT$3=$CP$3,$H8+CD8,IF($F8='KU Meter Schedule'!DT$3,'KU Meter Schedule'!DS8+CD8-$G8,SUM(DS8,CD8)))</f>
        <v>596.3725745740303</v>
      </c>
      <c r="DU8" s="6">
        <f>IF(DU$3=$CP$3,$H8+CE8,IF($F8='KU Meter Schedule'!DU$3,'KU Meter Schedule'!DT8+CE8-$G8,SUM(DT8,CE8)))</f>
        <v>596.3725745740303</v>
      </c>
      <c r="DV8" s="6">
        <f>IF(DV$3=$CP$3,$H8+CF8,IF($F8='KU Meter Schedule'!DV$3,'KU Meter Schedule'!DU8+CF8-$G8,SUM(DU8,CF8)))</f>
        <v>596.3725745740303</v>
      </c>
      <c r="DW8" s="6">
        <f>IF(DW$3=$CP$3,$H8+CG8,IF($F8='KU Meter Schedule'!DW$3,'KU Meter Schedule'!DV8+CG8-$G8,SUM(DV8,CG8)))</f>
        <v>596.3725745740303</v>
      </c>
      <c r="DX8" s="6">
        <f>IF(DX$3=$CP$3,$H8+CH8,IF($F8='KU Meter Schedule'!DX$3,'KU Meter Schedule'!DW8+CH8-$G8,SUM(DW8,CH8)))</f>
        <v>596.3725745740303</v>
      </c>
      <c r="DY8" s="6">
        <f>IF(DY$3=$CP$3,$H8+CI8,IF($F8='KU Meter Schedule'!DY$3,'KU Meter Schedule'!DX8+CI8-$G8,SUM(DX8,CI8)))</f>
        <v>596.3725745740303</v>
      </c>
      <c r="DZ8" s="6">
        <f>IF(DZ$3=$CP$3,$H8+CJ8,IF($F8='KU Meter Schedule'!DZ$3,'KU Meter Schedule'!DY8+CJ8-$G8,SUM(DY8,CJ8)))</f>
        <v>596.3725745740303</v>
      </c>
      <c r="EA8" s="6">
        <f>IF(EA$3=$CP$3,$H8+CK8,IF($F8='KU Meter Schedule'!EA$3,'KU Meter Schedule'!DZ8+CK8-$G8,SUM(DZ8,CK8)))</f>
        <v>596.3725745740303</v>
      </c>
      <c r="EB8" s="6">
        <f>IF(EB$3=$CP$3,$H8+CL8,IF($F8='KU Meter Schedule'!EB$3,'KU Meter Schedule'!EA8+CL8-$G8,SUM(EA8,CL8)))</f>
        <v>596.3725745740303</v>
      </c>
      <c r="EC8" s="6">
        <f>IF(EC$3=$CP$3,$H8+CM8,IF($F8='KU Meter Schedule'!EC$3,'KU Meter Schedule'!EB8+CM8-$G8,SUM(EB8,CM8)))</f>
        <v>596.3725745740303</v>
      </c>
      <c r="ED8" s="6">
        <f>IF(ED$3=$CP$3,$H8+CN8,IF($F8='KU Meter Schedule'!ED$3,'KU Meter Schedule'!EC8+CN8-$G8,SUM(EC8,CN8)))</f>
        <v>596.3725745740303</v>
      </c>
      <c r="EF8" s="8">
        <f t="shared" si="1"/>
        <v>697.88764792599977</v>
      </c>
      <c r="EG8" s="8">
        <f t="shared" si="1"/>
        <v>633.05431292599678</v>
      </c>
      <c r="EH8" s="8">
        <f t="shared" si="1"/>
        <v>568.22097792599379</v>
      </c>
      <c r="EI8" s="8">
        <f t="shared" si="1"/>
        <v>503.3876429259908</v>
      </c>
      <c r="EJ8" s="8">
        <f t="shared" si="1"/>
        <v>438.55430792598781</v>
      </c>
      <c r="EK8" s="8">
        <f t="shared" si="1"/>
        <v>373.72097292598482</v>
      </c>
      <c r="EL8" s="8">
        <f t="shared" si="1"/>
        <v>308.88763792598183</v>
      </c>
      <c r="EM8" s="8">
        <f t="shared" si="1"/>
        <v>244.05430292597885</v>
      </c>
      <c r="EN8" s="8">
        <f t="shared" si="1"/>
        <v>179.22096792597586</v>
      </c>
      <c r="EO8" s="8">
        <f t="shared" si="1"/>
        <v>114.38763292597287</v>
      </c>
      <c r="EP8" s="8">
        <f t="shared" si="1"/>
        <v>49.554297925969877</v>
      </c>
      <c r="EQ8" s="8">
        <f t="shared" si="1"/>
        <v>-49.81906707402959</v>
      </c>
      <c r="ER8" s="8">
        <f t="shared" si="1"/>
        <v>-149.19243207402906</v>
      </c>
      <c r="ES8" s="8">
        <f t="shared" si="1"/>
        <v>-248.56579707402852</v>
      </c>
      <c r="ET8" s="8">
        <f t="shared" si="1"/>
        <v>-347.93916207402799</v>
      </c>
      <c r="EU8" s="8">
        <f t="shared" si="1"/>
        <v>-447.31252707402746</v>
      </c>
      <c r="EV8" s="8">
        <f t="shared" si="2"/>
        <v>-546.68589207402692</v>
      </c>
      <c r="EW8" s="8">
        <f t="shared" si="2"/>
        <v>-596.3725745740303</v>
      </c>
      <c r="EX8" s="8">
        <f t="shared" si="2"/>
        <v>-596.3725745740303</v>
      </c>
      <c r="EY8" s="8">
        <f t="shared" si="2"/>
        <v>-596.3725745740303</v>
      </c>
      <c r="EZ8" s="8">
        <f t="shared" si="2"/>
        <v>-596.3725745740303</v>
      </c>
      <c r="FA8" s="8">
        <f t="shared" si="2"/>
        <v>-596.3725745740303</v>
      </c>
      <c r="FB8" s="8">
        <f t="shared" si="2"/>
        <v>-596.3725745740303</v>
      </c>
      <c r="FC8" s="8">
        <f t="shared" si="2"/>
        <v>-596.3725745740303</v>
      </c>
      <c r="FD8" s="8">
        <f t="shared" si="2"/>
        <v>-596.3725745740303</v>
      </c>
      <c r="FE8" s="8">
        <f t="shared" si="2"/>
        <v>-596.3725745740303</v>
      </c>
      <c r="FF8" s="8">
        <f t="shared" si="2"/>
        <v>-596.3725745740303</v>
      </c>
      <c r="FG8" s="8">
        <f t="shared" si="2"/>
        <v>-596.3725745740303</v>
      </c>
      <c r="FH8" s="8">
        <f t="shared" si="2"/>
        <v>-596.3725745740303</v>
      </c>
      <c r="FI8" s="8">
        <f t="shared" si="2"/>
        <v>-596.3725745740303</v>
      </c>
      <c r="FJ8" s="8">
        <f t="shared" si="2"/>
        <v>-596.3725745740303</v>
      </c>
      <c r="FK8" s="8">
        <f t="shared" si="2"/>
        <v>-596.3725745740303</v>
      </c>
      <c r="FL8" s="8">
        <f t="shared" si="3"/>
        <v>-596.3725745740303</v>
      </c>
      <c r="FM8" s="8">
        <f t="shared" si="3"/>
        <v>-596.3725745740303</v>
      </c>
      <c r="FN8" s="8">
        <f t="shared" si="3"/>
        <v>-596.3725745740303</v>
      </c>
      <c r="FO8" s="8">
        <f t="shared" si="3"/>
        <v>-596.3725745740303</v>
      </c>
      <c r="FP8" s="8">
        <f t="shared" si="3"/>
        <v>-596.3725745740303</v>
      </c>
      <c r="FQ8" s="8">
        <f t="shared" si="3"/>
        <v>-596.3725745740303</v>
      </c>
      <c r="FR8" s="8">
        <f t="shared" si="3"/>
        <v>-596.3725745740303</v>
      </c>
      <c r="FS8" s="8">
        <f t="shared" si="3"/>
        <v>-596.3725745740303</v>
      </c>
      <c r="FT8" s="8">
        <f t="shared" si="3"/>
        <v>-596.3725745740303</v>
      </c>
    </row>
    <row r="9" spans="1:176" x14ac:dyDescent="0.25">
      <c r="A9" s="4" t="s">
        <v>12</v>
      </c>
      <c r="B9" s="4" t="s">
        <v>2</v>
      </c>
      <c r="C9" s="3" t="s">
        <v>40</v>
      </c>
      <c r="D9" s="4" t="s">
        <v>4</v>
      </c>
      <c r="E9" s="7">
        <v>1950</v>
      </c>
      <c r="F9" s="24">
        <f>IFERROR(VLOOKUP(CONCATENATE(C9,E9),'KU Retirements'!$A$4:$E$150,5,FALSE),"N/A")</f>
        <v>43101</v>
      </c>
      <c r="G9" s="5">
        <v>119665.35</v>
      </c>
      <c r="H9" s="5">
        <v>116434.612914165</v>
      </c>
      <c r="I9" s="5"/>
      <c r="J9" s="6">
        <f>IF(J$3=$J$3,$G9,IF($F9='KU Meter Schedule'!J$3,'KU Meter Schedule'!I9-'KU Meter Schedule'!$G9,I9))</f>
        <v>119665.35</v>
      </c>
      <c r="K9" s="6">
        <f>IF(K$3=$J$3,$G9,IF($F9='KU Meter Schedule'!K$3,'KU Meter Schedule'!J9-'KU Meter Schedule'!$G9,J9))</f>
        <v>119665.35</v>
      </c>
      <c r="L9" s="6">
        <f>IF(L$3=$J$3,$G9,IF($F9='KU Meter Schedule'!L$3,'KU Meter Schedule'!K9-'KU Meter Schedule'!$G9,K9))</f>
        <v>119665.35</v>
      </c>
      <c r="M9" s="6">
        <f>IF(M$3=$J$3,$G9,IF($F9='KU Meter Schedule'!M$3,'KU Meter Schedule'!L9-'KU Meter Schedule'!$G9,L9))</f>
        <v>119665.35</v>
      </c>
      <c r="N9" s="6">
        <f>IF(N$3=$J$3,$G9,IF($F9='KU Meter Schedule'!N$3,'KU Meter Schedule'!M9-'KU Meter Schedule'!$G9,M9))</f>
        <v>119665.35</v>
      </c>
      <c r="O9" s="6">
        <f>IF(O$3=$J$3,$G9,IF($F9='KU Meter Schedule'!O$3,'KU Meter Schedule'!N9-'KU Meter Schedule'!$G9,N9))</f>
        <v>119665.35</v>
      </c>
      <c r="P9" s="6">
        <f>IF(P$3=$J$3,$G9,IF($F9='KU Meter Schedule'!P$3,'KU Meter Schedule'!O9-'KU Meter Schedule'!$G9,O9))</f>
        <v>119665.35</v>
      </c>
      <c r="Q9" s="6">
        <f>IF(Q$3=$J$3,$G9,IF($F9='KU Meter Schedule'!Q$3,'KU Meter Schedule'!P9-'KU Meter Schedule'!$G9,P9))</f>
        <v>119665.35</v>
      </c>
      <c r="R9" s="6">
        <f>IF(R$3=$J$3,$G9,IF($F9='KU Meter Schedule'!R$3,'KU Meter Schedule'!Q9-'KU Meter Schedule'!$G9,Q9))</f>
        <v>119665.35</v>
      </c>
      <c r="S9" s="6">
        <f>IF(S$3=$J$3,$G9,IF($F9='KU Meter Schedule'!S$3,'KU Meter Schedule'!R9-'KU Meter Schedule'!$G9,R9))</f>
        <v>119665.35</v>
      </c>
      <c r="T9" s="6">
        <f>IF(T$3=$J$3,$G9,IF($F9='KU Meter Schedule'!T$3,'KU Meter Schedule'!S9-'KU Meter Schedule'!$G9,S9))</f>
        <v>119665.35</v>
      </c>
      <c r="U9" s="6">
        <f>IF(U$3=$J$3,$G9,IF($F9='KU Meter Schedule'!U$3,'KU Meter Schedule'!T9-'KU Meter Schedule'!$G9,T9))</f>
        <v>119665.35</v>
      </c>
      <c r="V9" s="6">
        <f>IF(V$3=$J$3,$G9,IF($F9='KU Meter Schedule'!V$3,'KU Meter Schedule'!U9-'KU Meter Schedule'!$G9,U9))</f>
        <v>119665.35</v>
      </c>
      <c r="W9" s="6">
        <f>IF(W$3=$J$3,$G9,IF($F9='KU Meter Schedule'!W$3,'KU Meter Schedule'!V9-'KU Meter Schedule'!$G9,V9))</f>
        <v>119665.35</v>
      </c>
      <c r="X9" s="6">
        <f>IF(X$3=$J$3,$G9,IF($F9='KU Meter Schedule'!X$3,'KU Meter Schedule'!W9-'KU Meter Schedule'!$G9,W9))</f>
        <v>119665.35</v>
      </c>
      <c r="Y9" s="6">
        <f>IF(Y$3=$J$3,$G9,IF($F9='KU Meter Schedule'!Y$3,'KU Meter Schedule'!X9-'KU Meter Schedule'!$G9,X9))</f>
        <v>119665.35</v>
      </c>
      <c r="Z9" s="6">
        <f>IF(Z$3=$J$3,$G9,IF($F9='KU Meter Schedule'!Z$3,'KU Meter Schedule'!Y9-'KU Meter Schedule'!$G9,Y9))</f>
        <v>119665.35</v>
      </c>
      <c r="AA9" s="6">
        <f>IF(AA$3=$J$3,$G9,IF($F9='KU Meter Schedule'!AA$3,'KU Meter Schedule'!Z9-'KU Meter Schedule'!$G9,Z9))</f>
        <v>0</v>
      </c>
      <c r="AB9" s="6">
        <f>IF(AB$3=$J$3,$G9,IF($F9='KU Meter Schedule'!AB$3,'KU Meter Schedule'!AA9-'KU Meter Schedule'!$G9,AA9))</f>
        <v>0</v>
      </c>
      <c r="AC9" s="6">
        <f>IF(AC$3=$J$3,$G9,IF($F9='KU Meter Schedule'!AC$3,'KU Meter Schedule'!AB9-'KU Meter Schedule'!$G9,AB9))</f>
        <v>0</v>
      </c>
      <c r="AD9" s="6">
        <f>IF(AD$3=$J$3,$G9,IF($F9='KU Meter Schedule'!AD$3,'KU Meter Schedule'!AC9-'KU Meter Schedule'!$G9,AC9))</f>
        <v>0</v>
      </c>
      <c r="AE9" s="6">
        <f>IF(AE$3=$J$3,$G9,IF($F9='KU Meter Schedule'!AE$3,'KU Meter Schedule'!AD9-'KU Meter Schedule'!$G9,AD9))</f>
        <v>0</v>
      </c>
      <c r="AF9" s="6">
        <f>IF(AF$3=$J$3,$G9,IF($F9='KU Meter Schedule'!AF$3,'KU Meter Schedule'!AE9-'KU Meter Schedule'!$G9,AE9))</f>
        <v>0</v>
      </c>
      <c r="AG9" s="6">
        <f>IF(AG$3=$J$3,$G9,IF($F9='KU Meter Schedule'!AG$3,'KU Meter Schedule'!AF9-'KU Meter Schedule'!$G9,AF9))</f>
        <v>0</v>
      </c>
      <c r="AH9" s="6">
        <f>IF(AH$3=$J$3,$G9,IF($F9='KU Meter Schedule'!AH$3,'KU Meter Schedule'!AG9-'KU Meter Schedule'!$G9,AG9))</f>
        <v>0</v>
      </c>
      <c r="AI9" s="6">
        <f>IF(AI$3=$J$3,$G9,IF($F9='KU Meter Schedule'!AI$3,'KU Meter Schedule'!AH9-'KU Meter Schedule'!$G9,AH9))</f>
        <v>0</v>
      </c>
      <c r="AJ9" s="6">
        <f>IF(AJ$3=$J$3,$G9,IF($F9='KU Meter Schedule'!AJ$3,'KU Meter Schedule'!AI9-'KU Meter Schedule'!$G9,AI9))</f>
        <v>0</v>
      </c>
      <c r="AK9" s="6">
        <f>IF(AK$3=$J$3,$G9,IF($F9='KU Meter Schedule'!AK$3,'KU Meter Schedule'!AJ9-'KU Meter Schedule'!$G9,AJ9))</f>
        <v>0</v>
      </c>
      <c r="AL9" s="6">
        <f>IF(AL$3=$J$3,$G9,IF($F9='KU Meter Schedule'!AL$3,'KU Meter Schedule'!AK9-'KU Meter Schedule'!$G9,AK9))</f>
        <v>0</v>
      </c>
      <c r="AM9" s="6">
        <f>IF(AM$3=$J$3,$G9,IF($F9='KU Meter Schedule'!AM$3,'KU Meter Schedule'!AL9-'KU Meter Schedule'!$G9,AL9))</f>
        <v>0</v>
      </c>
      <c r="AN9" s="6">
        <f>IF(AN$3=$J$3,$G9,IF($F9='KU Meter Schedule'!AN$3,'KU Meter Schedule'!AM9-'KU Meter Schedule'!$G9,AM9))</f>
        <v>0</v>
      </c>
      <c r="AO9" s="6">
        <f>IF(AO$3=$J$3,$G9,IF($F9='KU Meter Schedule'!AO$3,'KU Meter Schedule'!AN9-'KU Meter Schedule'!$G9,AN9))</f>
        <v>0</v>
      </c>
      <c r="AP9" s="6">
        <f>IF(AP$3=$J$3,$G9,IF($F9='KU Meter Schedule'!AP$3,'KU Meter Schedule'!AO9-'KU Meter Schedule'!$G9,AO9))</f>
        <v>0</v>
      </c>
      <c r="AQ9" s="6">
        <f>IF(AQ$3=$J$3,$G9,IF($F9='KU Meter Schedule'!AQ$3,'KU Meter Schedule'!AP9-'KU Meter Schedule'!$G9,AP9))</f>
        <v>0</v>
      </c>
      <c r="AR9" s="6">
        <f>IF(AR$3=$J$3,$G9,IF($F9='KU Meter Schedule'!AR$3,'KU Meter Schedule'!AQ9-'KU Meter Schedule'!$G9,AQ9))</f>
        <v>0</v>
      </c>
      <c r="AS9" s="6">
        <f>IF(AS$3=$J$3,$G9,IF($F9='KU Meter Schedule'!AS$3,'KU Meter Schedule'!AR9-'KU Meter Schedule'!$G9,AR9))</f>
        <v>0</v>
      </c>
      <c r="AT9" s="6">
        <f>IF(AT$3=$J$3,$G9,IF($F9='KU Meter Schedule'!AT$3,'KU Meter Schedule'!AS9-'KU Meter Schedule'!$G9,AS9))</f>
        <v>0</v>
      </c>
      <c r="AU9" s="6">
        <f>IF(AU$3=$J$3,$G9,IF($F9='KU Meter Schedule'!AU$3,'KU Meter Schedule'!AT9-'KU Meter Schedule'!$G9,AT9))</f>
        <v>0</v>
      </c>
      <c r="AV9" s="6">
        <f>IF(AV$3=$J$3,$G9,IF($F9='KU Meter Schedule'!AV$3,'KU Meter Schedule'!AU9-'KU Meter Schedule'!$G9,AU9))</f>
        <v>0</v>
      </c>
      <c r="AW9" s="6">
        <f>IF(AW$3=$J$3,$G9,IF($F9='KU Meter Schedule'!AW$3,'KU Meter Schedule'!AV9-'KU Meter Schedule'!$G9,AV9))</f>
        <v>0</v>
      </c>
      <c r="AX9" s="6">
        <f>IF(AX$3=$J$3,$G9,IF($F9='KU Meter Schedule'!AX$3,'KU Meter Schedule'!AW9-'KU Meter Schedule'!$G9,AW9))</f>
        <v>0</v>
      </c>
      <c r="AZ9" s="21">
        <f>IF(AZ$3&lt;'Depr. Rate'!$B$1,('Depr. Rate'!$B$4*'KU Meter Schedule'!J9)/12,IF(J9=0,I9/2*'Depr. Rate'!$C$4/12,('Depr. Rate'!$C$4*'KU Meter Schedule'!J9)/12))</f>
        <v>228.36137625000001</v>
      </c>
      <c r="BA9" s="21">
        <f>IF(BA$3&lt;'Depr. Rate'!$B$1,('Depr. Rate'!$B$4*'KU Meter Schedule'!K9)/12,IF(K9=0,J9/2*'Depr. Rate'!$C$4/12,('Depr. Rate'!$C$4*'KU Meter Schedule'!K9)/12))</f>
        <v>228.36137625000001</v>
      </c>
      <c r="BB9" s="21">
        <f>IF(BB$3&lt;'Depr. Rate'!$B$1,('Depr. Rate'!$B$4*'KU Meter Schedule'!L9)/12,IF(L9=0,K9/2*'Depr. Rate'!$C$4/12,('Depr. Rate'!$C$4*'KU Meter Schedule'!L9)/12))</f>
        <v>228.36137625000001</v>
      </c>
      <c r="BC9" s="21">
        <f>IF(BC$3&lt;'Depr. Rate'!$B$1,('Depr. Rate'!$B$4*'KU Meter Schedule'!M9)/12,IF(M9=0,L9/2*'Depr. Rate'!$C$4/12,('Depr. Rate'!$C$4*'KU Meter Schedule'!M9)/12))</f>
        <v>228.36137625000001</v>
      </c>
      <c r="BD9" s="21">
        <f>IF(BD$3&lt;'Depr. Rate'!$B$1,('Depr. Rate'!$B$4*'KU Meter Schedule'!N9)/12,IF(N9=0,M9/2*'Depr. Rate'!$C$4/12,('Depr. Rate'!$C$4*'KU Meter Schedule'!N9)/12))</f>
        <v>228.36137625000001</v>
      </c>
      <c r="BE9" s="21">
        <f>IF(BE$3&lt;'Depr. Rate'!$B$1,('Depr. Rate'!$B$4*'KU Meter Schedule'!O9)/12,IF(O9=0,N9/2*'Depr. Rate'!$C$4/12,('Depr. Rate'!$C$4*'KU Meter Schedule'!O9)/12))</f>
        <v>228.36137625000001</v>
      </c>
      <c r="BF9" s="21">
        <f>IF(BF$3&lt;'Depr. Rate'!$B$1,('Depr. Rate'!$B$4*'KU Meter Schedule'!P9)/12,IF(P9=0,O9/2*'Depr. Rate'!$C$4/12,('Depr. Rate'!$C$4*'KU Meter Schedule'!P9)/12))</f>
        <v>228.36137625000001</v>
      </c>
      <c r="BG9" s="21">
        <f>IF(BG$3&lt;'Depr. Rate'!$B$1,('Depr. Rate'!$B$4*'KU Meter Schedule'!Q9)/12,IF(Q9=0,P9/2*'Depr. Rate'!$C$4/12,('Depr. Rate'!$C$4*'KU Meter Schedule'!Q9)/12))</f>
        <v>228.36137625000001</v>
      </c>
      <c r="BH9" s="21">
        <f>IF(BH$3&lt;'Depr. Rate'!$B$1,('Depr. Rate'!$B$4*'KU Meter Schedule'!R9)/12,IF(R9=0,Q9/2*'Depr. Rate'!$C$4/12,('Depr. Rate'!$C$4*'KU Meter Schedule'!R9)/12))</f>
        <v>228.36137625000001</v>
      </c>
      <c r="BI9" s="21">
        <f>IF(BI$3&lt;'Depr. Rate'!$B$1,('Depr. Rate'!$B$4*'KU Meter Schedule'!S9)/12,IF(S9=0,R9/2*'Depr. Rate'!$C$4/12,('Depr. Rate'!$C$4*'KU Meter Schedule'!S9)/12))</f>
        <v>228.36137625000001</v>
      </c>
      <c r="BJ9" s="21">
        <f>IF(BJ$3&lt;'Depr. Rate'!$B$1,('Depr. Rate'!$B$4*'KU Meter Schedule'!T9)/12,IF(T9=0,S9/2*'Depr. Rate'!$C$4/12,('Depr. Rate'!$C$4*'KU Meter Schedule'!T9)/12))</f>
        <v>228.36137625000001</v>
      </c>
      <c r="BK9" s="21">
        <f>IF(BK$3&lt;'Depr. Rate'!$B$1,('Depr. Rate'!$B$4*'KU Meter Schedule'!U9)/12,IF(U9=0,T9/2*'Depr. Rate'!$C$4/12,('Depr. Rate'!$C$4*'KU Meter Schedule'!U9)/12))</f>
        <v>350.02114875000001</v>
      </c>
      <c r="BL9" s="21">
        <f>IF(BL$3&lt;'Depr. Rate'!$B$1,('Depr. Rate'!$B$4*'KU Meter Schedule'!V9)/12,IF(V9=0,U9/2*'Depr. Rate'!$C$4/12,('Depr. Rate'!$C$4*'KU Meter Schedule'!V9)/12))</f>
        <v>350.02114875000001</v>
      </c>
      <c r="BM9" s="21">
        <f>IF(BM$3&lt;'Depr. Rate'!$B$1,('Depr. Rate'!$B$4*'KU Meter Schedule'!W9)/12,IF(W9=0,V9/2*'Depr. Rate'!$C$4/12,('Depr. Rate'!$C$4*'KU Meter Schedule'!W9)/12))</f>
        <v>350.02114875000001</v>
      </c>
      <c r="BN9" s="21">
        <f>IF(BN$3&lt;'Depr. Rate'!$B$1,('Depr. Rate'!$B$4*'KU Meter Schedule'!X9)/12,IF(X9=0,W9/2*'Depr. Rate'!$C$4/12,('Depr. Rate'!$C$4*'KU Meter Schedule'!X9)/12))</f>
        <v>350.02114875000001</v>
      </c>
      <c r="BO9" s="21">
        <f>IF(BO$3&lt;'Depr. Rate'!$B$1,('Depr. Rate'!$B$4*'KU Meter Schedule'!Y9)/12,IF(Y9=0,X9/2*'Depr. Rate'!$C$4/12,('Depr. Rate'!$C$4*'KU Meter Schedule'!Y9)/12))</f>
        <v>350.02114875000001</v>
      </c>
      <c r="BP9" s="21">
        <f>IF(BP$3&lt;'Depr. Rate'!$B$1,('Depr. Rate'!$B$4*'KU Meter Schedule'!Z9)/12,IF(Z9=0,Y9/2*'Depr. Rate'!$C$4/12,('Depr. Rate'!$C$4*'KU Meter Schedule'!Z9)/12))</f>
        <v>350.02114875000001</v>
      </c>
      <c r="BQ9" s="21">
        <f>IF(BQ$3&lt;'Depr. Rate'!$B$1,('Depr. Rate'!$B$4*'KU Meter Schedule'!AA9)/12,IF(AA9=0,Z9/2*'Depr. Rate'!$C$4/12,('Depr. Rate'!$C$4*'KU Meter Schedule'!AA9)/12))</f>
        <v>175.010574375</v>
      </c>
      <c r="BR9" s="21">
        <f>IF(BR$3&lt;'Depr. Rate'!$B$1,('Depr. Rate'!$B$4*'KU Meter Schedule'!AB9)/12,IF(AB9=0,AA9/2*'Depr. Rate'!$C$4/12,('Depr. Rate'!$C$4*'KU Meter Schedule'!AB9)/12))</f>
        <v>0</v>
      </c>
      <c r="BS9" s="21">
        <f>IF(BS$3&lt;'Depr. Rate'!$B$1,('Depr. Rate'!$B$4*'KU Meter Schedule'!AC9)/12,IF(AC9=0,AB9/2*'Depr. Rate'!$C$4/12,('Depr. Rate'!$C$4*'KU Meter Schedule'!AC9)/12))</f>
        <v>0</v>
      </c>
      <c r="BT9" s="21">
        <f>IF(BT$3&lt;'Depr. Rate'!$B$1,('Depr. Rate'!$B$4*'KU Meter Schedule'!AD9)/12,IF(AD9=0,AC9/2*'Depr. Rate'!$C$4/12,('Depr. Rate'!$C$4*'KU Meter Schedule'!AD9)/12))</f>
        <v>0</v>
      </c>
      <c r="BU9" s="21">
        <f>IF(BU$3&lt;'Depr. Rate'!$B$1,('Depr. Rate'!$B$4*'KU Meter Schedule'!AE9)/12,IF(AE9=0,AD9/2*'Depr. Rate'!$C$4/12,('Depr. Rate'!$C$4*'KU Meter Schedule'!AE9)/12))</f>
        <v>0</v>
      </c>
      <c r="BV9" s="21">
        <f>IF(BV$3&lt;'Depr. Rate'!$B$1,('Depr. Rate'!$B$4*'KU Meter Schedule'!AF9)/12,IF(AF9=0,AE9/2*'Depr. Rate'!$C$4/12,('Depr. Rate'!$C$4*'KU Meter Schedule'!AF9)/12))</f>
        <v>0</v>
      </c>
      <c r="BW9" s="21">
        <f>IF(BW$3&lt;'Depr. Rate'!$B$1,('Depr. Rate'!$B$4*'KU Meter Schedule'!AG9)/12,IF(AG9=0,AF9/2*'Depr. Rate'!$C$4/12,('Depr. Rate'!$C$4*'KU Meter Schedule'!AG9)/12))</f>
        <v>0</v>
      </c>
      <c r="BX9" s="21">
        <f>IF(BX$3&lt;'Depr. Rate'!$B$1,('Depr. Rate'!$B$4*'KU Meter Schedule'!AH9)/12,IF(AH9=0,AG9/2*'Depr. Rate'!$C$4/12,('Depr. Rate'!$C$4*'KU Meter Schedule'!AH9)/12))</f>
        <v>0</v>
      </c>
      <c r="BY9" s="21">
        <f>IF(BY$3&lt;'Depr. Rate'!$B$1,('Depr. Rate'!$B$4*'KU Meter Schedule'!AI9)/12,IF(AI9=0,AH9/2*'Depr. Rate'!$C$4/12,('Depr. Rate'!$C$4*'KU Meter Schedule'!AI9)/12))</f>
        <v>0</v>
      </c>
      <c r="BZ9" s="21">
        <f>IF(BZ$3&lt;'Depr. Rate'!$B$1,('Depr. Rate'!$B$4*'KU Meter Schedule'!AJ9)/12,IF(AJ9=0,AI9/2*'Depr. Rate'!$C$4/12,('Depr. Rate'!$C$4*'KU Meter Schedule'!AJ9)/12))</f>
        <v>0</v>
      </c>
      <c r="CA9" s="21">
        <f>IF(CA$3&lt;'Depr. Rate'!$B$1,('Depr. Rate'!$B$4*'KU Meter Schedule'!AK9)/12,IF(AK9=0,AJ9/2*'Depr. Rate'!$C$4/12,('Depr. Rate'!$C$4*'KU Meter Schedule'!AK9)/12))</f>
        <v>0</v>
      </c>
      <c r="CB9" s="21">
        <f>IF(CB$3&lt;'Depr. Rate'!$B$1,('Depr. Rate'!$B$4*'KU Meter Schedule'!AL9)/12,IF(AL9=0,AK9/2*'Depr. Rate'!$C$4/12,('Depr. Rate'!$C$4*'KU Meter Schedule'!AL9)/12))</f>
        <v>0</v>
      </c>
      <c r="CC9" s="21">
        <f>IF(CC$3&lt;'Depr. Rate'!$B$1,('Depr. Rate'!$B$4*'KU Meter Schedule'!AM9)/12,IF(AM9=0,AL9/2*'Depr. Rate'!$C$4/12,('Depr. Rate'!$C$4*'KU Meter Schedule'!AM9)/12))</f>
        <v>0</v>
      </c>
      <c r="CD9" s="21">
        <f>IF(CD$3&lt;'Depr. Rate'!$B$1,('Depr. Rate'!$B$4*'KU Meter Schedule'!AN9)/12,IF(AN9=0,AM9/2*'Depr. Rate'!$C$4/12,('Depr. Rate'!$C$4*'KU Meter Schedule'!AN9)/12))</f>
        <v>0</v>
      </c>
      <c r="CE9" s="21">
        <f>IF(CE$3&lt;'Depr. Rate'!$B$1,('Depr. Rate'!$B$4*'KU Meter Schedule'!AO9)/12,IF(AO9=0,AN9/2*'Depr. Rate'!$C$4/12,('Depr. Rate'!$C$4*'KU Meter Schedule'!AO9)/12))</f>
        <v>0</v>
      </c>
      <c r="CF9" s="21">
        <f>IF(CF$3&lt;'Depr. Rate'!$B$1,('Depr. Rate'!$B$4*'KU Meter Schedule'!AP9)/12,IF(AP9=0,AO9/2*'Depr. Rate'!$C$4/12,('Depr. Rate'!$C$4*'KU Meter Schedule'!AP9)/12))</f>
        <v>0</v>
      </c>
      <c r="CG9" s="21">
        <f>IF(CG$3&lt;'Depr. Rate'!$B$1,('Depr. Rate'!$B$4*'KU Meter Schedule'!AQ9)/12,IF(AQ9=0,AP9/2*'Depr. Rate'!$C$4/12,('Depr. Rate'!$C$4*'KU Meter Schedule'!AQ9)/12))</f>
        <v>0</v>
      </c>
      <c r="CH9" s="21">
        <f>IF(CH$3&lt;'Depr. Rate'!$B$1,('Depr. Rate'!$B$4*'KU Meter Schedule'!AR9)/12,IF(AR9=0,AQ9/2*'Depr. Rate'!$C$4/12,('Depr. Rate'!$C$4*'KU Meter Schedule'!AR9)/12))</f>
        <v>0</v>
      </c>
      <c r="CI9" s="21">
        <f>IF(CI$3&lt;'Depr. Rate'!$B$1,('Depr. Rate'!$B$4*'KU Meter Schedule'!AS9)/12,IF(AS9=0,AR9/2*'Depr. Rate'!$C$4/12,('Depr. Rate'!$C$4*'KU Meter Schedule'!AS9)/12))</f>
        <v>0</v>
      </c>
      <c r="CJ9" s="21">
        <f>IF(CJ$3&lt;'Depr. Rate'!$B$1,('Depr. Rate'!$B$4*'KU Meter Schedule'!AT9)/12,IF(AT9=0,AS9/2*'Depr. Rate'!$C$4/12,('Depr. Rate'!$C$4*'KU Meter Schedule'!AT9)/12))</f>
        <v>0</v>
      </c>
      <c r="CK9" s="21">
        <f>IF(CK$3&lt;'Depr. Rate'!$B$1,('Depr. Rate'!$B$4*'KU Meter Schedule'!AU9)/12,IF(AU9=0,AT9/2*'Depr. Rate'!$C$4/12,('Depr. Rate'!$C$4*'KU Meter Schedule'!AU9)/12))</f>
        <v>0</v>
      </c>
      <c r="CL9" s="21">
        <f>IF(CL$3&lt;'Depr. Rate'!$B$1,('Depr. Rate'!$B$4*'KU Meter Schedule'!AV9)/12,IF(AV9=0,AU9/2*'Depr. Rate'!$C$4/12,('Depr. Rate'!$C$4*'KU Meter Schedule'!AV9)/12))</f>
        <v>0</v>
      </c>
      <c r="CM9" s="21">
        <f>IF(CM$3&lt;'Depr. Rate'!$B$1,('Depr. Rate'!$B$4*'KU Meter Schedule'!AW9)/12,IF(AW9=0,AV9/2*'Depr. Rate'!$C$4/12,('Depr. Rate'!$C$4*'KU Meter Schedule'!AW9)/12))</f>
        <v>0</v>
      </c>
      <c r="CN9" s="21">
        <f>IF(CN$3&lt;'Depr. Rate'!$B$1,('Depr. Rate'!$B$4*'KU Meter Schedule'!AX9)/12,IF(AX9=0,AW9/2*'Depr. Rate'!$C$4/12,('Depr. Rate'!$C$4*'KU Meter Schedule'!AX9)/12))</f>
        <v>0</v>
      </c>
      <c r="CP9" s="6">
        <f>IF(CP$3=$CP$3,$H9+AZ9,IF($F9='KU Meter Schedule'!CP$3,'KU Meter Schedule'!CO9+AZ9-$G9,SUM(CO9,AZ9)))</f>
        <v>116662.974290415</v>
      </c>
      <c r="CQ9" s="6">
        <f>IF(CQ$3=$CP$3,$H9+BA9,IF($F9='KU Meter Schedule'!CQ$3,'KU Meter Schedule'!CP9+BA9-$G9,SUM(CP9,BA9)))</f>
        <v>116891.33566666501</v>
      </c>
      <c r="CR9" s="6">
        <f>IF(CR$3=$CP$3,$H9+BB9,IF($F9='KU Meter Schedule'!CR$3,'KU Meter Schedule'!CQ9+BB9-$G9,SUM(CQ9,BB9)))</f>
        <v>117119.69704291501</v>
      </c>
      <c r="CS9" s="6">
        <f>IF(CS$3=$CP$3,$H9+BC9,IF($F9='KU Meter Schedule'!CS$3,'KU Meter Schedule'!CR9+BC9-$G9,SUM(CR9,BC9)))</f>
        <v>117348.05841916501</v>
      </c>
      <c r="CT9" s="6">
        <f>IF(CT$3=$CP$3,$H9+BD9,IF($F9='KU Meter Schedule'!CT$3,'KU Meter Schedule'!CS9+BD9-$G9,SUM(CS9,BD9)))</f>
        <v>117576.41979541501</v>
      </c>
      <c r="CU9" s="6">
        <f>IF(CU$3=$CP$3,$H9+BE9,IF($F9='KU Meter Schedule'!CU$3,'KU Meter Schedule'!CT9+BE9-$G9,SUM(CT9,BE9)))</f>
        <v>117804.78117166502</v>
      </c>
      <c r="CV9" s="6">
        <f>IF(CV$3=$CP$3,$H9+BF9,IF($F9='KU Meter Schedule'!CV$3,'KU Meter Schedule'!CU9+BF9-$G9,SUM(CU9,BF9)))</f>
        <v>118033.14254791502</v>
      </c>
      <c r="CW9" s="6">
        <f>IF(CW$3=$CP$3,$H9+BG9,IF($F9='KU Meter Schedule'!CW$3,'KU Meter Schedule'!CV9+BG9-$G9,SUM(CV9,BG9)))</f>
        <v>118261.50392416502</v>
      </c>
      <c r="CX9" s="6">
        <f>IF(CX$3=$CP$3,$H9+BH9,IF($F9='KU Meter Schedule'!CX$3,'KU Meter Schedule'!CW9+BH9-$G9,SUM(CW9,BH9)))</f>
        <v>118489.86530041503</v>
      </c>
      <c r="CY9" s="6">
        <f>IF(CY$3=$CP$3,$H9+BI9,IF($F9='KU Meter Schedule'!CY$3,'KU Meter Schedule'!CX9+BI9-$G9,SUM(CX9,BI9)))</f>
        <v>118718.22667666503</v>
      </c>
      <c r="CZ9" s="6">
        <f>IF(CZ$3=$CP$3,$H9+BJ9,IF($F9='KU Meter Schedule'!CZ$3,'KU Meter Schedule'!CY9+BJ9-$G9,SUM(CY9,BJ9)))</f>
        <v>118946.58805291503</v>
      </c>
      <c r="DA9" s="6">
        <f>IF(DA$3=$CP$3,$H9+BK9,IF($F9='KU Meter Schedule'!DA$3,'KU Meter Schedule'!CZ9+BK9-$G9,SUM(CZ9,BK9)))</f>
        <v>119296.60920166504</v>
      </c>
      <c r="DB9" s="6">
        <f>IF(DB$3=$CP$3,$H9+BL9,IF($F9='KU Meter Schedule'!DB$3,'KU Meter Schedule'!DA9+BL9-$G9,SUM(DA9,BL9)))</f>
        <v>119646.63035041504</v>
      </c>
      <c r="DC9" s="6">
        <f>IF(DC$3=$CP$3,$H9+BM9,IF($F9='KU Meter Schedule'!DC$3,'KU Meter Schedule'!DB9+BM9-$G9,SUM(DB9,BM9)))</f>
        <v>119996.65149916505</v>
      </c>
      <c r="DD9" s="6">
        <f>IF(DD$3=$CP$3,$H9+BN9,IF($F9='KU Meter Schedule'!DD$3,'KU Meter Schedule'!DC9+BN9-$G9,SUM(DC9,BN9)))</f>
        <v>120346.67264791505</v>
      </c>
      <c r="DE9" s="6">
        <f>IF(DE$3=$CP$3,$H9+BO9,IF($F9='KU Meter Schedule'!DE$3,'KU Meter Schedule'!DD9+BO9-$G9,SUM(DD9,BO9)))</f>
        <v>120696.69379666506</v>
      </c>
      <c r="DF9" s="6">
        <f>IF(DF$3=$CP$3,$H9+BP9,IF($F9='KU Meter Schedule'!DF$3,'KU Meter Schedule'!DE9+BP9-$G9,SUM(DE9,BP9)))</f>
        <v>121046.71494541506</v>
      </c>
      <c r="DG9" s="6">
        <f>IF(DG$3=$CP$3,$H9+BQ9,IF($F9='KU Meter Schedule'!DG$3,'KU Meter Schedule'!DF9+BQ9-$G9,SUM(DF9,BQ9)))</f>
        <v>1556.3755197900609</v>
      </c>
      <c r="DH9" s="6">
        <f>IF(DH$3=$CP$3,$H9+BR9,IF($F9='KU Meter Schedule'!DH$3,'KU Meter Schedule'!DG9+BR9-$G9,SUM(DG9,BR9)))</f>
        <v>1556.3755197900609</v>
      </c>
      <c r="DI9" s="6">
        <f>IF(DI$3=$CP$3,$H9+BS9,IF($F9='KU Meter Schedule'!DI$3,'KU Meter Schedule'!DH9+BS9-$G9,SUM(DH9,BS9)))</f>
        <v>1556.3755197900609</v>
      </c>
      <c r="DJ9" s="6">
        <f>IF(DJ$3=$CP$3,$H9+BT9,IF($F9='KU Meter Schedule'!DJ$3,'KU Meter Schedule'!DI9+BT9-$G9,SUM(DI9,BT9)))</f>
        <v>1556.3755197900609</v>
      </c>
      <c r="DK9" s="6">
        <f>IF(DK$3=$CP$3,$H9+BU9,IF($F9='KU Meter Schedule'!DK$3,'KU Meter Schedule'!DJ9+BU9-$G9,SUM(DJ9,BU9)))</f>
        <v>1556.3755197900609</v>
      </c>
      <c r="DL9" s="6">
        <f>IF(DL$3=$CP$3,$H9+BV9,IF($F9='KU Meter Schedule'!DL$3,'KU Meter Schedule'!DK9+BV9-$G9,SUM(DK9,BV9)))</f>
        <v>1556.3755197900609</v>
      </c>
      <c r="DM9" s="6">
        <f>IF(DM$3=$CP$3,$H9+BW9,IF($F9='KU Meter Schedule'!DM$3,'KU Meter Schedule'!DL9+BW9-$G9,SUM(DL9,BW9)))</f>
        <v>1556.3755197900609</v>
      </c>
      <c r="DN9" s="6">
        <f>IF(DN$3=$CP$3,$H9+BX9,IF($F9='KU Meter Schedule'!DN$3,'KU Meter Schedule'!DM9+BX9-$G9,SUM(DM9,BX9)))</f>
        <v>1556.3755197900609</v>
      </c>
      <c r="DO9" s="6">
        <f>IF(DO$3=$CP$3,$H9+BY9,IF($F9='KU Meter Schedule'!DO$3,'KU Meter Schedule'!DN9+BY9-$G9,SUM(DN9,BY9)))</f>
        <v>1556.3755197900609</v>
      </c>
      <c r="DP9" s="6">
        <f>IF(DP$3=$CP$3,$H9+BZ9,IF($F9='KU Meter Schedule'!DP$3,'KU Meter Schedule'!DO9+BZ9-$G9,SUM(DO9,BZ9)))</f>
        <v>1556.3755197900609</v>
      </c>
      <c r="DQ9" s="6">
        <f>IF(DQ$3=$CP$3,$H9+CA9,IF($F9='KU Meter Schedule'!DQ$3,'KU Meter Schedule'!DP9+CA9-$G9,SUM(DP9,CA9)))</f>
        <v>1556.3755197900609</v>
      </c>
      <c r="DR9" s="6">
        <f>IF(DR$3=$CP$3,$H9+CB9,IF($F9='KU Meter Schedule'!DR$3,'KU Meter Schedule'!DQ9+CB9-$G9,SUM(DQ9,CB9)))</f>
        <v>1556.3755197900609</v>
      </c>
      <c r="DS9" s="6">
        <f>IF(DS$3=$CP$3,$H9+CC9,IF($F9='KU Meter Schedule'!DS$3,'KU Meter Schedule'!DR9+CC9-$G9,SUM(DR9,CC9)))</f>
        <v>1556.3755197900609</v>
      </c>
      <c r="DT9" s="6">
        <f>IF(DT$3=$CP$3,$H9+CD9,IF($F9='KU Meter Schedule'!DT$3,'KU Meter Schedule'!DS9+CD9-$G9,SUM(DS9,CD9)))</f>
        <v>1556.3755197900609</v>
      </c>
      <c r="DU9" s="6">
        <f>IF(DU$3=$CP$3,$H9+CE9,IF($F9='KU Meter Schedule'!DU$3,'KU Meter Schedule'!DT9+CE9-$G9,SUM(DT9,CE9)))</f>
        <v>1556.3755197900609</v>
      </c>
      <c r="DV9" s="6">
        <f>IF(DV$3=$CP$3,$H9+CF9,IF($F9='KU Meter Schedule'!DV$3,'KU Meter Schedule'!DU9+CF9-$G9,SUM(DU9,CF9)))</f>
        <v>1556.3755197900609</v>
      </c>
      <c r="DW9" s="6">
        <f>IF(DW$3=$CP$3,$H9+CG9,IF($F9='KU Meter Schedule'!DW$3,'KU Meter Schedule'!DV9+CG9-$G9,SUM(DV9,CG9)))</f>
        <v>1556.3755197900609</v>
      </c>
      <c r="DX9" s="6">
        <f>IF(DX$3=$CP$3,$H9+CH9,IF($F9='KU Meter Schedule'!DX$3,'KU Meter Schedule'!DW9+CH9-$G9,SUM(DW9,CH9)))</f>
        <v>1556.3755197900609</v>
      </c>
      <c r="DY9" s="6">
        <f>IF(DY$3=$CP$3,$H9+CI9,IF($F9='KU Meter Schedule'!DY$3,'KU Meter Schedule'!DX9+CI9-$G9,SUM(DX9,CI9)))</f>
        <v>1556.3755197900609</v>
      </c>
      <c r="DZ9" s="6">
        <f>IF(DZ$3=$CP$3,$H9+CJ9,IF($F9='KU Meter Schedule'!DZ$3,'KU Meter Schedule'!DY9+CJ9-$G9,SUM(DY9,CJ9)))</f>
        <v>1556.3755197900609</v>
      </c>
      <c r="EA9" s="6">
        <f>IF(EA$3=$CP$3,$H9+CK9,IF($F9='KU Meter Schedule'!EA$3,'KU Meter Schedule'!DZ9+CK9-$G9,SUM(DZ9,CK9)))</f>
        <v>1556.3755197900609</v>
      </c>
      <c r="EB9" s="6">
        <f>IF(EB$3=$CP$3,$H9+CL9,IF($F9='KU Meter Schedule'!EB$3,'KU Meter Schedule'!EA9+CL9-$G9,SUM(EA9,CL9)))</f>
        <v>1556.3755197900609</v>
      </c>
      <c r="EC9" s="6">
        <f>IF(EC$3=$CP$3,$H9+CM9,IF($F9='KU Meter Schedule'!EC$3,'KU Meter Schedule'!EB9+CM9-$G9,SUM(EB9,CM9)))</f>
        <v>1556.3755197900609</v>
      </c>
      <c r="ED9" s="6">
        <f>IF(ED$3=$CP$3,$H9+CN9,IF($F9='KU Meter Schedule'!ED$3,'KU Meter Schedule'!EC9+CN9-$G9,SUM(EC9,CN9)))</f>
        <v>1556.3755197900609</v>
      </c>
      <c r="EF9" s="8">
        <f t="shared" si="1"/>
        <v>3002.3757095850015</v>
      </c>
      <c r="EG9" s="8">
        <f t="shared" si="1"/>
        <v>2774.0143333349988</v>
      </c>
      <c r="EH9" s="8">
        <f t="shared" si="1"/>
        <v>2545.6529570849962</v>
      </c>
      <c r="EI9" s="8">
        <f t="shared" si="1"/>
        <v>2317.2915808349935</v>
      </c>
      <c r="EJ9" s="8">
        <f t="shared" si="1"/>
        <v>2088.9302045849909</v>
      </c>
      <c r="EK9" s="8">
        <f t="shared" si="1"/>
        <v>1860.5688283349882</v>
      </c>
      <c r="EL9" s="8">
        <f t="shared" si="1"/>
        <v>1632.2074520849856</v>
      </c>
      <c r="EM9" s="8">
        <f t="shared" si="1"/>
        <v>1403.8460758349829</v>
      </c>
      <c r="EN9" s="8">
        <f t="shared" si="1"/>
        <v>1175.4846995849803</v>
      </c>
      <c r="EO9" s="8">
        <f t="shared" si="1"/>
        <v>947.12332333497761</v>
      </c>
      <c r="EP9" s="8">
        <f t="shared" si="1"/>
        <v>718.76194708497496</v>
      </c>
      <c r="EQ9" s="8">
        <f t="shared" si="1"/>
        <v>368.74079833496944</v>
      </c>
      <c r="ER9" s="8">
        <f t="shared" si="1"/>
        <v>18.719649584963918</v>
      </c>
      <c r="ES9" s="8">
        <f t="shared" si="1"/>
        <v>-331.30149916504161</v>
      </c>
      <c r="ET9" s="8">
        <f t="shared" si="1"/>
        <v>-681.32264791504713</v>
      </c>
      <c r="EU9" s="8">
        <f t="shared" si="1"/>
        <v>-1031.3437966650527</v>
      </c>
      <c r="EV9" s="8">
        <f t="shared" si="2"/>
        <v>-1381.3649454150582</v>
      </c>
      <c r="EW9" s="8">
        <f t="shared" si="2"/>
        <v>-1556.3755197900609</v>
      </c>
      <c r="EX9" s="8">
        <f t="shared" si="2"/>
        <v>-1556.3755197900609</v>
      </c>
      <c r="EY9" s="8">
        <f t="shared" si="2"/>
        <v>-1556.3755197900609</v>
      </c>
      <c r="EZ9" s="8">
        <f t="shared" si="2"/>
        <v>-1556.3755197900609</v>
      </c>
      <c r="FA9" s="8">
        <f t="shared" si="2"/>
        <v>-1556.3755197900609</v>
      </c>
      <c r="FB9" s="8">
        <f t="shared" si="2"/>
        <v>-1556.3755197900609</v>
      </c>
      <c r="FC9" s="8">
        <f t="shared" si="2"/>
        <v>-1556.3755197900609</v>
      </c>
      <c r="FD9" s="8">
        <f t="shared" si="2"/>
        <v>-1556.3755197900609</v>
      </c>
      <c r="FE9" s="8">
        <f t="shared" si="2"/>
        <v>-1556.3755197900609</v>
      </c>
      <c r="FF9" s="8">
        <f t="shared" si="2"/>
        <v>-1556.3755197900609</v>
      </c>
      <c r="FG9" s="8">
        <f t="shared" si="2"/>
        <v>-1556.3755197900609</v>
      </c>
      <c r="FH9" s="8">
        <f t="shared" si="2"/>
        <v>-1556.3755197900609</v>
      </c>
      <c r="FI9" s="8">
        <f t="shared" si="2"/>
        <v>-1556.3755197900609</v>
      </c>
      <c r="FJ9" s="8">
        <f t="shared" si="2"/>
        <v>-1556.3755197900609</v>
      </c>
      <c r="FK9" s="8">
        <f t="shared" si="2"/>
        <v>-1556.3755197900609</v>
      </c>
      <c r="FL9" s="8">
        <f t="shared" si="3"/>
        <v>-1556.3755197900609</v>
      </c>
      <c r="FM9" s="8">
        <f t="shared" si="3"/>
        <v>-1556.3755197900609</v>
      </c>
      <c r="FN9" s="8">
        <f t="shared" si="3"/>
        <v>-1556.3755197900609</v>
      </c>
      <c r="FO9" s="8">
        <f t="shared" si="3"/>
        <v>-1556.3755197900609</v>
      </c>
      <c r="FP9" s="8">
        <f t="shared" si="3"/>
        <v>-1556.3755197900609</v>
      </c>
      <c r="FQ9" s="8">
        <f t="shared" si="3"/>
        <v>-1556.3755197900609</v>
      </c>
      <c r="FR9" s="8">
        <f t="shared" si="3"/>
        <v>-1556.3755197900609</v>
      </c>
      <c r="FS9" s="8">
        <f t="shared" si="3"/>
        <v>-1556.3755197900609</v>
      </c>
      <c r="FT9" s="8">
        <f t="shared" si="3"/>
        <v>-1556.3755197900609</v>
      </c>
    </row>
    <row r="10" spans="1:176" x14ac:dyDescent="0.25">
      <c r="A10" s="4" t="s">
        <v>12</v>
      </c>
      <c r="B10" s="4" t="s">
        <v>2</v>
      </c>
      <c r="C10" s="3" t="s">
        <v>40</v>
      </c>
      <c r="D10" s="4" t="s">
        <v>5</v>
      </c>
      <c r="E10" s="7">
        <v>1950</v>
      </c>
      <c r="F10" s="24">
        <f>IFERROR(VLOOKUP(CONCATENATE(C10,E10),'KU Retirements'!$A$4:$E$150,5,FALSE),"N/A")</f>
        <v>43101</v>
      </c>
      <c r="G10" s="5">
        <v>4328.84</v>
      </c>
      <c r="H10" s="5">
        <v>4211.9695447959994</v>
      </c>
      <c r="I10" s="5"/>
      <c r="J10" s="6">
        <f>IF(J$3=$J$3,$G10,IF($F10='KU Meter Schedule'!J$3,'KU Meter Schedule'!I10-'KU Meter Schedule'!$G10,I10))</f>
        <v>4328.84</v>
      </c>
      <c r="K10" s="6">
        <f>IF(K$3=$J$3,$G10,IF($F10='KU Meter Schedule'!K$3,'KU Meter Schedule'!J10-'KU Meter Schedule'!$G10,J10))</f>
        <v>4328.84</v>
      </c>
      <c r="L10" s="6">
        <f>IF(L$3=$J$3,$G10,IF($F10='KU Meter Schedule'!L$3,'KU Meter Schedule'!K10-'KU Meter Schedule'!$G10,K10))</f>
        <v>4328.84</v>
      </c>
      <c r="M10" s="6">
        <f>IF(M$3=$J$3,$G10,IF($F10='KU Meter Schedule'!M$3,'KU Meter Schedule'!L10-'KU Meter Schedule'!$G10,L10))</f>
        <v>4328.84</v>
      </c>
      <c r="N10" s="6">
        <f>IF(N$3=$J$3,$G10,IF($F10='KU Meter Schedule'!N$3,'KU Meter Schedule'!M10-'KU Meter Schedule'!$G10,M10))</f>
        <v>4328.84</v>
      </c>
      <c r="O10" s="6">
        <f>IF(O$3=$J$3,$G10,IF($F10='KU Meter Schedule'!O$3,'KU Meter Schedule'!N10-'KU Meter Schedule'!$G10,N10))</f>
        <v>4328.84</v>
      </c>
      <c r="P10" s="6">
        <f>IF(P$3=$J$3,$G10,IF($F10='KU Meter Schedule'!P$3,'KU Meter Schedule'!O10-'KU Meter Schedule'!$G10,O10))</f>
        <v>4328.84</v>
      </c>
      <c r="Q10" s="6">
        <f>IF(Q$3=$J$3,$G10,IF($F10='KU Meter Schedule'!Q$3,'KU Meter Schedule'!P10-'KU Meter Schedule'!$G10,P10))</f>
        <v>4328.84</v>
      </c>
      <c r="R10" s="6">
        <f>IF(R$3=$J$3,$G10,IF($F10='KU Meter Schedule'!R$3,'KU Meter Schedule'!Q10-'KU Meter Schedule'!$G10,Q10))</f>
        <v>4328.84</v>
      </c>
      <c r="S10" s="6">
        <f>IF(S$3=$J$3,$G10,IF($F10='KU Meter Schedule'!S$3,'KU Meter Schedule'!R10-'KU Meter Schedule'!$G10,R10))</f>
        <v>4328.84</v>
      </c>
      <c r="T10" s="6">
        <f>IF(T$3=$J$3,$G10,IF($F10='KU Meter Schedule'!T$3,'KU Meter Schedule'!S10-'KU Meter Schedule'!$G10,S10))</f>
        <v>4328.84</v>
      </c>
      <c r="U10" s="6">
        <f>IF(U$3=$J$3,$G10,IF($F10='KU Meter Schedule'!U$3,'KU Meter Schedule'!T10-'KU Meter Schedule'!$G10,T10))</f>
        <v>4328.84</v>
      </c>
      <c r="V10" s="6">
        <f>IF(V$3=$J$3,$G10,IF($F10='KU Meter Schedule'!V$3,'KU Meter Schedule'!U10-'KU Meter Schedule'!$G10,U10))</f>
        <v>4328.84</v>
      </c>
      <c r="W10" s="6">
        <f>IF(W$3=$J$3,$G10,IF($F10='KU Meter Schedule'!W$3,'KU Meter Schedule'!V10-'KU Meter Schedule'!$G10,V10))</f>
        <v>4328.84</v>
      </c>
      <c r="X10" s="6">
        <f>IF(X$3=$J$3,$G10,IF($F10='KU Meter Schedule'!X$3,'KU Meter Schedule'!W10-'KU Meter Schedule'!$G10,W10))</f>
        <v>4328.84</v>
      </c>
      <c r="Y10" s="6">
        <f>IF(Y$3=$J$3,$G10,IF($F10='KU Meter Schedule'!Y$3,'KU Meter Schedule'!X10-'KU Meter Schedule'!$G10,X10))</f>
        <v>4328.84</v>
      </c>
      <c r="Z10" s="6">
        <f>IF(Z$3=$J$3,$G10,IF($F10='KU Meter Schedule'!Z$3,'KU Meter Schedule'!Y10-'KU Meter Schedule'!$G10,Y10))</f>
        <v>4328.84</v>
      </c>
      <c r="AA10" s="6">
        <f>IF(AA$3=$J$3,$G10,IF($F10='KU Meter Schedule'!AA$3,'KU Meter Schedule'!Z10-'KU Meter Schedule'!$G10,Z10))</f>
        <v>0</v>
      </c>
      <c r="AB10" s="6">
        <f>IF(AB$3=$J$3,$G10,IF($F10='KU Meter Schedule'!AB$3,'KU Meter Schedule'!AA10-'KU Meter Schedule'!$G10,AA10))</f>
        <v>0</v>
      </c>
      <c r="AC10" s="6">
        <f>IF(AC$3=$J$3,$G10,IF($F10='KU Meter Schedule'!AC$3,'KU Meter Schedule'!AB10-'KU Meter Schedule'!$G10,AB10))</f>
        <v>0</v>
      </c>
      <c r="AD10" s="6">
        <f>IF(AD$3=$J$3,$G10,IF($F10='KU Meter Schedule'!AD$3,'KU Meter Schedule'!AC10-'KU Meter Schedule'!$G10,AC10))</f>
        <v>0</v>
      </c>
      <c r="AE10" s="6">
        <f>IF(AE$3=$J$3,$G10,IF($F10='KU Meter Schedule'!AE$3,'KU Meter Schedule'!AD10-'KU Meter Schedule'!$G10,AD10))</f>
        <v>0</v>
      </c>
      <c r="AF10" s="6">
        <f>IF(AF$3=$J$3,$G10,IF($F10='KU Meter Schedule'!AF$3,'KU Meter Schedule'!AE10-'KU Meter Schedule'!$G10,AE10))</f>
        <v>0</v>
      </c>
      <c r="AG10" s="6">
        <f>IF(AG$3=$J$3,$G10,IF($F10='KU Meter Schedule'!AG$3,'KU Meter Schedule'!AF10-'KU Meter Schedule'!$G10,AF10))</f>
        <v>0</v>
      </c>
      <c r="AH10" s="6">
        <f>IF(AH$3=$J$3,$G10,IF($F10='KU Meter Schedule'!AH$3,'KU Meter Schedule'!AG10-'KU Meter Schedule'!$G10,AG10))</f>
        <v>0</v>
      </c>
      <c r="AI10" s="6">
        <f>IF(AI$3=$J$3,$G10,IF($F10='KU Meter Schedule'!AI$3,'KU Meter Schedule'!AH10-'KU Meter Schedule'!$G10,AH10))</f>
        <v>0</v>
      </c>
      <c r="AJ10" s="6">
        <f>IF(AJ$3=$J$3,$G10,IF($F10='KU Meter Schedule'!AJ$3,'KU Meter Schedule'!AI10-'KU Meter Schedule'!$G10,AI10))</f>
        <v>0</v>
      </c>
      <c r="AK10" s="6">
        <f>IF(AK$3=$J$3,$G10,IF($F10='KU Meter Schedule'!AK$3,'KU Meter Schedule'!AJ10-'KU Meter Schedule'!$G10,AJ10))</f>
        <v>0</v>
      </c>
      <c r="AL10" s="6">
        <f>IF(AL$3=$J$3,$G10,IF($F10='KU Meter Schedule'!AL$3,'KU Meter Schedule'!AK10-'KU Meter Schedule'!$G10,AK10))</f>
        <v>0</v>
      </c>
      <c r="AM10" s="6">
        <f>IF(AM$3=$J$3,$G10,IF($F10='KU Meter Schedule'!AM$3,'KU Meter Schedule'!AL10-'KU Meter Schedule'!$G10,AL10))</f>
        <v>0</v>
      </c>
      <c r="AN10" s="6">
        <f>IF(AN$3=$J$3,$G10,IF($F10='KU Meter Schedule'!AN$3,'KU Meter Schedule'!AM10-'KU Meter Schedule'!$G10,AM10))</f>
        <v>0</v>
      </c>
      <c r="AO10" s="6">
        <f>IF(AO$3=$J$3,$G10,IF($F10='KU Meter Schedule'!AO$3,'KU Meter Schedule'!AN10-'KU Meter Schedule'!$G10,AN10))</f>
        <v>0</v>
      </c>
      <c r="AP10" s="6">
        <f>IF(AP$3=$J$3,$G10,IF($F10='KU Meter Schedule'!AP$3,'KU Meter Schedule'!AO10-'KU Meter Schedule'!$G10,AO10))</f>
        <v>0</v>
      </c>
      <c r="AQ10" s="6">
        <f>IF(AQ$3=$J$3,$G10,IF($F10='KU Meter Schedule'!AQ$3,'KU Meter Schedule'!AP10-'KU Meter Schedule'!$G10,AP10))</f>
        <v>0</v>
      </c>
      <c r="AR10" s="6">
        <f>IF(AR$3=$J$3,$G10,IF($F10='KU Meter Schedule'!AR$3,'KU Meter Schedule'!AQ10-'KU Meter Schedule'!$G10,AQ10))</f>
        <v>0</v>
      </c>
      <c r="AS10" s="6">
        <f>IF(AS$3=$J$3,$G10,IF($F10='KU Meter Schedule'!AS$3,'KU Meter Schedule'!AR10-'KU Meter Schedule'!$G10,AR10))</f>
        <v>0</v>
      </c>
      <c r="AT10" s="6">
        <f>IF(AT$3=$J$3,$G10,IF($F10='KU Meter Schedule'!AT$3,'KU Meter Schedule'!AS10-'KU Meter Schedule'!$G10,AS10))</f>
        <v>0</v>
      </c>
      <c r="AU10" s="6">
        <f>IF(AU$3=$J$3,$G10,IF($F10='KU Meter Schedule'!AU$3,'KU Meter Schedule'!AT10-'KU Meter Schedule'!$G10,AT10))</f>
        <v>0</v>
      </c>
      <c r="AV10" s="6">
        <f>IF(AV$3=$J$3,$G10,IF($F10='KU Meter Schedule'!AV$3,'KU Meter Schedule'!AU10-'KU Meter Schedule'!$G10,AU10))</f>
        <v>0</v>
      </c>
      <c r="AW10" s="6">
        <f>IF(AW$3=$J$3,$G10,IF($F10='KU Meter Schedule'!AW$3,'KU Meter Schedule'!AV10-'KU Meter Schedule'!$G10,AV10))</f>
        <v>0</v>
      </c>
      <c r="AX10" s="6">
        <f>IF(AX$3=$J$3,$G10,IF($F10='KU Meter Schedule'!AX$3,'KU Meter Schedule'!AW10-'KU Meter Schedule'!$G10,AW10))</f>
        <v>0</v>
      </c>
      <c r="AZ10" s="21">
        <f>IF(AZ$3&lt;'Depr. Rate'!$B$1,('Depr. Rate'!$B$4*'KU Meter Schedule'!J10)/12,IF(J10=0,I10/2*'Depr. Rate'!$C$4/12,('Depr. Rate'!$C$4*'KU Meter Schedule'!J10)/12))</f>
        <v>8.2608696666666663</v>
      </c>
      <c r="BA10" s="21">
        <f>IF(BA$3&lt;'Depr. Rate'!$B$1,('Depr. Rate'!$B$4*'KU Meter Schedule'!K10)/12,IF(K10=0,J10/2*'Depr. Rate'!$C$4/12,('Depr. Rate'!$C$4*'KU Meter Schedule'!K10)/12))</f>
        <v>8.2608696666666663</v>
      </c>
      <c r="BB10" s="21">
        <f>IF(BB$3&lt;'Depr. Rate'!$B$1,('Depr. Rate'!$B$4*'KU Meter Schedule'!L10)/12,IF(L10=0,K10/2*'Depr. Rate'!$C$4/12,('Depr. Rate'!$C$4*'KU Meter Schedule'!L10)/12))</f>
        <v>8.2608696666666663</v>
      </c>
      <c r="BC10" s="21">
        <f>IF(BC$3&lt;'Depr. Rate'!$B$1,('Depr. Rate'!$B$4*'KU Meter Schedule'!M10)/12,IF(M10=0,L10/2*'Depr. Rate'!$C$4/12,('Depr. Rate'!$C$4*'KU Meter Schedule'!M10)/12))</f>
        <v>8.2608696666666663</v>
      </c>
      <c r="BD10" s="21">
        <f>IF(BD$3&lt;'Depr. Rate'!$B$1,('Depr. Rate'!$B$4*'KU Meter Schedule'!N10)/12,IF(N10=0,M10/2*'Depr. Rate'!$C$4/12,('Depr. Rate'!$C$4*'KU Meter Schedule'!N10)/12))</f>
        <v>8.2608696666666663</v>
      </c>
      <c r="BE10" s="21">
        <f>IF(BE$3&lt;'Depr. Rate'!$B$1,('Depr. Rate'!$B$4*'KU Meter Schedule'!O10)/12,IF(O10=0,N10/2*'Depr. Rate'!$C$4/12,('Depr. Rate'!$C$4*'KU Meter Schedule'!O10)/12))</f>
        <v>8.2608696666666663</v>
      </c>
      <c r="BF10" s="21">
        <f>IF(BF$3&lt;'Depr. Rate'!$B$1,('Depr. Rate'!$B$4*'KU Meter Schedule'!P10)/12,IF(P10=0,O10/2*'Depr. Rate'!$C$4/12,('Depr. Rate'!$C$4*'KU Meter Schedule'!P10)/12))</f>
        <v>8.2608696666666663</v>
      </c>
      <c r="BG10" s="21">
        <f>IF(BG$3&lt;'Depr. Rate'!$B$1,('Depr. Rate'!$B$4*'KU Meter Schedule'!Q10)/12,IF(Q10=0,P10/2*'Depr. Rate'!$C$4/12,('Depr. Rate'!$C$4*'KU Meter Schedule'!Q10)/12))</f>
        <v>8.2608696666666663</v>
      </c>
      <c r="BH10" s="21">
        <f>IF(BH$3&lt;'Depr. Rate'!$B$1,('Depr. Rate'!$B$4*'KU Meter Schedule'!R10)/12,IF(R10=0,Q10/2*'Depr. Rate'!$C$4/12,('Depr. Rate'!$C$4*'KU Meter Schedule'!R10)/12))</f>
        <v>8.2608696666666663</v>
      </c>
      <c r="BI10" s="21">
        <f>IF(BI$3&lt;'Depr. Rate'!$B$1,('Depr. Rate'!$B$4*'KU Meter Schedule'!S10)/12,IF(S10=0,R10/2*'Depr. Rate'!$C$4/12,('Depr. Rate'!$C$4*'KU Meter Schedule'!S10)/12))</f>
        <v>8.2608696666666663</v>
      </c>
      <c r="BJ10" s="21">
        <f>IF(BJ$3&lt;'Depr. Rate'!$B$1,('Depr. Rate'!$B$4*'KU Meter Schedule'!T10)/12,IF(T10=0,S10/2*'Depr. Rate'!$C$4/12,('Depr. Rate'!$C$4*'KU Meter Schedule'!T10)/12))</f>
        <v>8.2608696666666663</v>
      </c>
      <c r="BK10" s="21">
        <f>IF(BK$3&lt;'Depr. Rate'!$B$1,('Depr. Rate'!$B$4*'KU Meter Schedule'!U10)/12,IF(U10=0,T10/2*'Depr. Rate'!$C$4/12,('Depr. Rate'!$C$4*'KU Meter Schedule'!U10)/12))</f>
        <v>12.661856999999999</v>
      </c>
      <c r="BL10" s="21">
        <f>IF(BL$3&lt;'Depr. Rate'!$B$1,('Depr. Rate'!$B$4*'KU Meter Schedule'!V10)/12,IF(V10=0,U10/2*'Depr. Rate'!$C$4/12,('Depr. Rate'!$C$4*'KU Meter Schedule'!V10)/12))</f>
        <v>12.661856999999999</v>
      </c>
      <c r="BM10" s="21">
        <f>IF(BM$3&lt;'Depr. Rate'!$B$1,('Depr. Rate'!$B$4*'KU Meter Schedule'!W10)/12,IF(W10=0,V10/2*'Depr. Rate'!$C$4/12,('Depr. Rate'!$C$4*'KU Meter Schedule'!W10)/12))</f>
        <v>12.661856999999999</v>
      </c>
      <c r="BN10" s="21">
        <f>IF(BN$3&lt;'Depr. Rate'!$B$1,('Depr. Rate'!$B$4*'KU Meter Schedule'!X10)/12,IF(X10=0,W10/2*'Depr. Rate'!$C$4/12,('Depr. Rate'!$C$4*'KU Meter Schedule'!X10)/12))</f>
        <v>12.661856999999999</v>
      </c>
      <c r="BO10" s="21">
        <f>IF(BO$3&lt;'Depr. Rate'!$B$1,('Depr. Rate'!$B$4*'KU Meter Schedule'!Y10)/12,IF(Y10=0,X10/2*'Depr. Rate'!$C$4/12,('Depr. Rate'!$C$4*'KU Meter Schedule'!Y10)/12))</f>
        <v>12.661856999999999</v>
      </c>
      <c r="BP10" s="21">
        <f>IF(BP$3&lt;'Depr. Rate'!$B$1,('Depr. Rate'!$B$4*'KU Meter Schedule'!Z10)/12,IF(Z10=0,Y10/2*'Depr. Rate'!$C$4/12,('Depr. Rate'!$C$4*'KU Meter Schedule'!Z10)/12))</f>
        <v>12.661856999999999</v>
      </c>
      <c r="BQ10" s="21">
        <f>IF(BQ$3&lt;'Depr. Rate'!$B$1,('Depr. Rate'!$B$4*'KU Meter Schedule'!AA10)/12,IF(AA10=0,Z10/2*'Depr. Rate'!$C$4/12,('Depr. Rate'!$C$4*'KU Meter Schedule'!AA10)/12))</f>
        <v>6.3309284999999997</v>
      </c>
      <c r="BR10" s="21">
        <f>IF(BR$3&lt;'Depr. Rate'!$B$1,('Depr. Rate'!$B$4*'KU Meter Schedule'!AB10)/12,IF(AB10=0,AA10/2*'Depr. Rate'!$C$4/12,('Depr. Rate'!$C$4*'KU Meter Schedule'!AB10)/12))</f>
        <v>0</v>
      </c>
      <c r="BS10" s="21">
        <f>IF(BS$3&lt;'Depr. Rate'!$B$1,('Depr. Rate'!$B$4*'KU Meter Schedule'!AC10)/12,IF(AC10=0,AB10/2*'Depr. Rate'!$C$4/12,('Depr. Rate'!$C$4*'KU Meter Schedule'!AC10)/12))</f>
        <v>0</v>
      </c>
      <c r="BT10" s="21">
        <f>IF(BT$3&lt;'Depr. Rate'!$B$1,('Depr. Rate'!$B$4*'KU Meter Schedule'!AD10)/12,IF(AD10=0,AC10/2*'Depr. Rate'!$C$4/12,('Depr. Rate'!$C$4*'KU Meter Schedule'!AD10)/12))</f>
        <v>0</v>
      </c>
      <c r="BU10" s="21">
        <f>IF(BU$3&lt;'Depr. Rate'!$B$1,('Depr. Rate'!$B$4*'KU Meter Schedule'!AE10)/12,IF(AE10=0,AD10/2*'Depr. Rate'!$C$4/12,('Depr. Rate'!$C$4*'KU Meter Schedule'!AE10)/12))</f>
        <v>0</v>
      </c>
      <c r="BV10" s="21">
        <f>IF(BV$3&lt;'Depr. Rate'!$B$1,('Depr. Rate'!$B$4*'KU Meter Schedule'!AF10)/12,IF(AF10=0,AE10/2*'Depr. Rate'!$C$4/12,('Depr. Rate'!$C$4*'KU Meter Schedule'!AF10)/12))</f>
        <v>0</v>
      </c>
      <c r="BW10" s="21">
        <f>IF(BW$3&lt;'Depr. Rate'!$B$1,('Depr. Rate'!$B$4*'KU Meter Schedule'!AG10)/12,IF(AG10=0,AF10/2*'Depr. Rate'!$C$4/12,('Depr. Rate'!$C$4*'KU Meter Schedule'!AG10)/12))</f>
        <v>0</v>
      </c>
      <c r="BX10" s="21">
        <f>IF(BX$3&lt;'Depr. Rate'!$B$1,('Depr. Rate'!$B$4*'KU Meter Schedule'!AH10)/12,IF(AH10=0,AG10/2*'Depr. Rate'!$C$4/12,('Depr. Rate'!$C$4*'KU Meter Schedule'!AH10)/12))</f>
        <v>0</v>
      </c>
      <c r="BY10" s="21">
        <f>IF(BY$3&lt;'Depr. Rate'!$B$1,('Depr. Rate'!$B$4*'KU Meter Schedule'!AI10)/12,IF(AI10=0,AH10/2*'Depr. Rate'!$C$4/12,('Depr. Rate'!$C$4*'KU Meter Schedule'!AI10)/12))</f>
        <v>0</v>
      </c>
      <c r="BZ10" s="21">
        <f>IF(BZ$3&lt;'Depr. Rate'!$B$1,('Depr. Rate'!$B$4*'KU Meter Schedule'!AJ10)/12,IF(AJ10=0,AI10/2*'Depr. Rate'!$C$4/12,('Depr. Rate'!$C$4*'KU Meter Schedule'!AJ10)/12))</f>
        <v>0</v>
      </c>
      <c r="CA10" s="21">
        <f>IF(CA$3&lt;'Depr. Rate'!$B$1,('Depr. Rate'!$B$4*'KU Meter Schedule'!AK10)/12,IF(AK10=0,AJ10/2*'Depr. Rate'!$C$4/12,('Depr. Rate'!$C$4*'KU Meter Schedule'!AK10)/12))</f>
        <v>0</v>
      </c>
      <c r="CB10" s="21">
        <f>IF(CB$3&lt;'Depr. Rate'!$B$1,('Depr. Rate'!$B$4*'KU Meter Schedule'!AL10)/12,IF(AL10=0,AK10/2*'Depr. Rate'!$C$4/12,('Depr. Rate'!$C$4*'KU Meter Schedule'!AL10)/12))</f>
        <v>0</v>
      </c>
      <c r="CC10" s="21">
        <f>IF(CC$3&lt;'Depr. Rate'!$B$1,('Depr. Rate'!$B$4*'KU Meter Schedule'!AM10)/12,IF(AM10=0,AL10/2*'Depr. Rate'!$C$4/12,('Depr. Rate'!$C$4*'KU Meter Schedule'!AM10)/12))</f>
        <v>0</v>
      </c>
      <c r="CD10" s="21">
        <f>IF(CD$3&lt;'Depr. Rate'!$B$1,('Depr. Rate'!$B$4*'KU Meter Schedule'!AN10)/12,IF(AN10=0,AM10/2*'Depr. Rate'!$C$4/12,('Depr. Rate'!$C$4*'KU Meter Schedule'!AN10)/12))</f>
        <v>0</v>
      </c>
      <c r="CE10" s="21">
        <f>IF(CE$3&lt;'Depr. Rate'!$B$1,('Depr. Rate'!$B$4*'KU Meter Schedule'!AO10)/12,IF(AO10=0,AN10/2*'Depr. Rate'!$C$4/12,('Depr. Rate'!$C$4*'KU Meter Schedule'!AO10)/12))</f>
        <v>0</v>
      </c>
      <c r="CF10" s="21">
        <f>IF(CF$3&lt;'Depr. Rate'!$B$1,('Depr. Rate'!$B$4*'KU Meter Schedule'!AP10)/12,IF(AP10=0,AO10/2*'Depr. Rate'!$C$4/12,('Depr. Rate'!$C$4*'KU Meter Schedule'!AP10)/12))</f>
        <v>0</v>
      </c>
      <c r="CG10" s="21">
        <f>IF(CG$3&lt;'Depr. Rate'!$B$1,('Depr. Rate'!$B$4*'KU Meter Schedule'!AQ10)/12,IF(AQ10=0,AP10/2*'Depr. Rate'!$C$4/12,('Depr. Rate'!$C$4*'KU Meter Schedule'!AQ10)/12))</f>
        <v>0</v>
      </c>
      <c r="CH10" s="21">
        <f>IF(CH$3&lt;'Depr. Rate'!$B$1,('Depr. Rate'!$B$4*'KU Meter Schedule'!AR10)/12,IF(AR10=0,AQ10/2*'Depr. Rate'!$C$4/12,('Depr. Rate'!$C$4*'KU Meter Schedule'!AR10)/12))</f>
        <v>0</v>
      </c>
      <c r="CI10" s="21">
        <f>IF(CI$3&lt;'Depr. Rate'!$B$1,('Depr. Rate'!$B$4*'KU Meter Schedule'!AS10)/12,IF(AS10=0,AR10/2*'Depr. Rate'!$C$4/12,('Depr. Rate'!$C$4*'KU Meter Schedule'!AS10)/12))</f>
        <v>0</v>
      </c>
      <c r="CJ10" s="21">
        <f>IF(CJ$3&lt;'Depr. Rate'!$B$1,('Depr. Rate'!$B$4*'KU Meter Schedule'!AT10)/12,IF(AT10=0,AS10/2*'Depr. Rate'!$C$4/12,('Depr. Rate'!$C$4*'KU Meter Schedule'!AT10)/12))</f>
        <v>0</v>
      </c>
      <c r="CK10" s="21">
        <f>IF(CK$3&lt;'Depr. Rate'!$B$1,('Depr. Rate'!$B$4*'KU Meter Schedule'!AU10)/12,IF(AU10=0,AT10/2*'Depr. Rate'!$C$4/12,('Depr. Rate'!$C$4*'KU Meter Schedule'!AU10)/12))</f>
        <v>0</v>
      </c>
      <c r="CL10" s="21">
        <f>IF(CL$3&lt;'Depr. Rate'!$B$1,('Depr. Rate'!$B$4*'KU Meter Schedule'!AV10)/12,IF(AV10=0,AU10/2*'Depr. Rate'!$C$4/12,('Depr. Rate'!$C$4*'KU Meter Schedule'!AV10)/12))</f>
        <v>0</v>
      </c>
      <c r="CM10" s="21">
        <f>IF(CM$3&lt;'Depr. Rate'!$B$1,('Depr. Rate'!$B$4*'KU Meter Schedule'!AW10)/12,IF(AW10=0,AV10/2*'Depr. Rate'!$C$4/12,('Depr. Rate'!$C$4*'KU Meter Schedule'!AW10)/12))</f>
        <v>0</v>
      </c>
      <c r="CN10" s="21">
        <f>IF(CN$3&lt;'Depr. Rate'!$B$1,('Depr. Rate'!$B$4*'KU Meter Schedule'!AX10)/12,IF(AX10=0,AW10/2*'Depr. Rate'!$C$4/12,('Depr. Rate'!$C$4*'KU Meter Schedule'!AX10)/12))</f>
        <v>0</v>
      </c>
      <c r="CP10" s="6">
        <f>IF(CP$3=$CP$3,$H10+AZ10,IF($F10='KU Meter Schedule'!CP$3,'KU Meter Schedule'!CO10+AZ10-$G10,SUM(CO10,AZ10)))</f>
        <v>4220.230414462666</v>
      </c>
      <c r="CQ10" s="6">
        <f>IF(CQ$3=$CP$3,$H10+BA10,IF($F10='KU Meter Schedule'!CQ$3,'KU Meter Schedule'!CP10+BA10-$G10,SUM(CP10,BA10)))</f>
        <v>4228.4912841293326</v>
      </c>
      <c r="CR10" s="6">
        <f>IF(CR$3=$CP$3,$H10+BB10,IF($F10='KU Meter Schedule'!CR$3,'KU Meter Schedule'!CQ10+BB10-$G10,SUM(CQ10,BB10)))</f>
        <v>4236.7521537959992</v>
      </c>
      <c r="CS10" s="6">
        <f>IF(CS$3=$CP$3,$H10+BC10,IF($F10='KU Meter Schedule'!CS$3,'KU Meter Schedule'!CR10+BC10-$G10,SUM(CR10,BC10)))</f>
        <v>4245.0130234626658</v>
      </c>
      <c r="CT10" s="6">
        <f>IF(CT$3=$CP$3,$H10+BD10,IF($F10='KU Meter Schedule'!CT$3,'KU Meter Schedule'!CS10+BD10-$G10,SUM(CS10,BD10)))</f>
        <v>4253.2738931293325</v>
      </c>
      <c r="CU10" s="6">
        <f>IF(CU$3=$CP$3,$H10+BE10,IF($F10='KU Meter Schedule'!CU$3,'KU Meter Schedule'!CT10+BE10-$G10,SUM(CT10,BE10)))</f>
        <v>4261.5347627959991</v>
      </c>
      <c r="CV10" s="6">
        <f>IF(CV$3=$CP$3,$H10+BF10,IF($F10='KU Meter Schedule'!CV$3,'KU Meter Schedule'!CU10+BF10-$G10,SUM(CU10,BF10)))</f>
        <v>4269.7956324626657</v>
      </c>
      <c r="CW10" s="6">
        <f>IF(CW$3=$CP$3,$H10+BG10,IF($F10='KU Meter Schedule'!CW$3,'KU Meter Schedule'!CV10+BG10-$G10,SUM(CV10,BG10)))</f>
        <v>4278.0565021293323</v>
      </c>
      <c r="CX10" s="6">
        <f>IF(CX$3=$CP$3,$H10+BH10,IF($F10='KU Meter Schedule'!CX$3,'KU Meter Schedule'!CW10+BH10-$G10,SUM(CW10,BH10)))</f>
        <v>4286.317371795999</v>
      </c>
      <c r="CY10" s="6">
        <f>IF(CY$3=$CP$3,$H10+BI10,IF($F10='KU Meter Schedule'!CY$3,'KU Meter Schedule'!CX10+BI10-$G10,SUM(CX10,BI10)))</f>
        <v>4294.5782414626656</v>
      </c>
      <c r="CZ10" s="6">
        <f>IF(CZ$3=$CP$3,$H10+BJ10,IF($F10='KU Meter Schedule'!CZ$3,'KU Meter Schedule'!CY10+BJ10-$G10,SUM(CY10,BJ10)))</f>
        <v>4302.8391111293322</v>
      </c>
      <c r="DA10" s="6">
        <f>IF(DA$3=$CP$3,$H10+BK10,IF($F10='KU Meter Schedule'!DA$3,'KU Meter Schedule'!CZ10+BK10-$G10,SUM(CZ10,BK10)))</f>
        <v>4315.5009681293323</v>
      </c>
      <c r="DB10" s="6">
        <f>IF(DB$3=$CP$3,$H10+BL10,IF($F10='KU Meter Schedule'!DB$3,'KU Meter Schedule'!DA10+BL10-$G10,SUM(DA10,BL10)))</f>
        <v>4328.1628251293323</v>
      </c>
      <c r="DC10" s="6">
        <f>IF(DC$3=$CP$3,$H10+BM10,IF($F10='KU Meter Schedule'!DC$3,'KU Meter Schedule'!DB10+BM10-$G10,SUM(DB10,BM10)))</f>
        <v>4340.8246821293324</v>
      </c>
      <c r="DD10" s="6">
        <f>IF(DD$3=$CP$3,$H10+BN10,IF($F10='KU Meter Schedule'!DD$3,'KU Meter Schedule'!DC10+BN10-$G10,SUM(DC10,BN10)))</f>
        <v>4353.4865391293324</v>
      </c>
      <c r="DE10" s="6">
        <f>IF(DE$3=$CP$3,$H10+BO10,IF($F10='KU Meter Schedule'!DE$3,'KU Meter Schedule'!DD10+BO10-$G10,SUM(DD10,BO10)))</f>
        <v>4366.1483961293325</v>
      </c>
      <c r="DF10" s="6">
        <f>IF(DF$3=$CP$3,$H10+BP10,IF($F10='KU Meter Schedule'!DF$3,'KU Meter Schedule'!DE10+BP10-$G10,SUM(DE10,BP10)))</f>
        <v>4378.8102531293325</v>
      </c>
      <c r="DG10" s="6">
        <f>IF(DG$3=$CP$3,$H10+BQ10,IF($F10='KU Meter Schedule'!DG$3,'KU Meter Schedule'!DF10+BQ10-$G10,SUM(DF10,BQ10)))</f>
        <v>56.30118162933195</v>
      </c>
      <c r="DH10" s="6">
        <f>IF(DH$3=$CP$3,$H10+BR10,IF($F10='KU Meter Schedule'!DH$3,'KU Meter Schedule'!DG10+BR10-$G10,SUM(DG10,BR10)))</f>
        <v>56.30118162933195</v>
      </c>
      <c r="DI10" s="6">
        <f>IF(DI$3=$CP$3,$H10+BS10,IF($F10='KU Meter Schedule'!DI$3,'KU Meter Schedule'!DH10+BS10-$G10,SUM(DH10,BS10)))</f>
        <v>56.30118162933195</v>
      </c>
      <c r="DJ10" s="6">
        <f>IF(DJ$3=$CP$3,$H10+BT10,IF($F10='KU Meter Schedule'!DJ$3,'KU Meter Schedule'!DI10+BT10-$G10,SUM(DI10,BT10)))</f>
        <v>56.30118162933195</v>
      </c>
      <c r="DK10" s="6">
        <f>IF(DK$3=$CP$3,$H10+BU10,IF($F10='KU Meter Schedule'!DK$3,'KU Meter Schedule'!DJ10+BU10-$G10,SUM(DJ10,BU10)))</f>
        <v>56.30118162933195</v>
      </c>
      <c r="DL10" s="6">
        <f>IF(DL$3=$CP$3,$H10+BV10,IF($F10='KU Meter Schedule'!DL$3,'KU Meter Schedule'!DK10+BV10-$G10,SUM(DK10,BV10)))</f>
        <v>56.30118162933195</v>
      </c>
      <c r="DM10" s="6">
        <f>IF(DM$3=$CP$3,$H10+BW10,IF($F10='KU Meter Schedule'!DM$3,'KU Meter Schedule'!DL10+BW10-$G10,SUM(DL10,BW10)))</f>
        <v>56.30118162933195</v>
      </c>
      <c r="DN10" s="6">
        <f>IF(DN$3=$CP$3,$H10+BX10,IF($F10='KU Meter Schedule'!DN$3,'KU Meter Schedule'!DM10+BX10-$G10,SUM(DM10,BX10)))</f>
        <v>56.30118162933195</v>
      </c>
      <c r="DO10" s="6">
        <f>IF(DO$3=$CP$3,$H10+BY10,IF($F10='KU Meter Schedule'!DO$3,'KU Meter Schedule'!DN10+BY10-$G10,SUM(DN10,BY10)))</f>
        <v>56.30118162933195</v>
      </c>
      <c r="DP10" s="6">
        <f>IF(DP$3=$CP$3,$H10+BZ10,IF($F10='KU Meter Schedule'!DP$3,'KU Meter Schedule'!DO10+BZ10-$G10,SUM(DO10,BZ10)))</f>
        <v>56.30118162933195</v>
      </c>
      <c r="DQ10" s="6">
        <f>IF(DQ$3=$CP$3,$H10+CA10,IF($F10='KU Meter Schedule'!DQ$3,'KU Meter Schedule'!DP10+CA10-$G10,SUM(DP10,CA10)))</f>
        <v>56.30118162933195</v>
      </c>
      <c r="DR10" s="6">
        <f>IF(DR$3=$CP$3,$H10+CB10,IF($F10='KU Meter Schedule'!DR$3,'KU Meter Schedule'!DQ10+CB10-$G10,SUM(DQ10,CB10)))</f>
        <v>56.30118162933195</v>
      </c>
      <c r="DS10" s="6">
        <f>IF(DS$3=$CP$3,$H10+CC10,IF($F10='KU Meter Schedule'!DS$3,'KU Meter Schedule'!DR10+CC10-$G10,SUM(DR10,CC10)))</f>
        <v>56.30118162933195</v>
      </c>
      <c r="DT10" s="6">
        <f>IF(DT$3=$CP$3,$H10+CD10,IF($F10='KU Meter Schedule'!DT$3,'KU Meter Schedule'!DS10+CD10-$G10,SUM(DS10,CD10)))</f>
        <v>56.30118162933195</v>
      </c>
      <c r="DU10" s="6">
        <f>IF(DU$3=$CP$3,$H10+CE10,IF($F10='KU Meter Schedule'!DU$3,'KU Meter Schedule'!DT10+CE10-$G10,SUM(DT10,CE10)))</f>
        <v>56.30118162933195</v>
      </c>
      <c r="DV10" s="6">
        <f>IF(DV$3=$CP$3,$H10+CF10,IF($F10='KU Meter Schedule'!DV$3,'KU Meter Schedule'!DU10+CF10-$G10,SUM(DU10,CF10)))</f>
        <v>56.30118162933195</v>
      </c>
      <c r="DW10" s="6">
        <f>IF(DW$3=$CP$3,$H10+CG10,IF($F10='KU Meter Schedule'!DW$3,'KU Meter Schedule'!DV10+CG10-$G10,SUM(DV10,CG10)))</f>
        <v>56.30118162933195</v>
      </c>
      <c r="DX10" s="6">
        <f>IF(DX$3=$CP$3,$H10+CH10,IF($F10='KU Meter Schedule'!DX$3,'KU Meter Schedule'!DW10+CH10-$G10,SUM(DW10,CH10)))</f>
        <v>56.30118162933195</v>
      </c>
      <c r="DY10" s="6">
        <f>IF(DY$3=$CP$3,$H10+CI10,IF($F10='KU Meter Schedule'!DY$3,'KU Meter Schedule'!DX10+CI10-$G10,SUM(DX10,CI10)))</f>
        <v>56.30118162933195</v>
      </c>
      <c r="DZ10" s="6">
        <f>IF(DZ$3=$CP$3,$H10+CJ10,IF($F10='KU Meter Schedule'!DZ$3,'KU Meter Schedule'!DY10+CJ10-$G10,SUM(DY10,CJ10)))</f>
        <v>56.30118162933195</v>
      </c>
      <c r="EA10" s="6">
        <f>IF(EA$3=$CP$3,$H10+CK10,IF($F10='KU Meter Schedule'!EA$3,'KU Meter Schedule'!DZ10+CK10-$G10,SUM(DZ10,CK10)))</f>
        <v>56.30118162933195</v>
      </c>
      <c r="EB10" s="6">
        <f>IF(EB$3=$CP$3,$H10+CL10,IF($F10='KU Meter Schedule'!EB$3,'KU Meter Schedule'!EA10+CL10-$G10,SUM(EA10,CL10)))</f>
        <v>56.30118162933195</v>
      </c>
      <c r="EC10" s="6">
        <f>IF(EC$3=$CP$3,$H10+CM10,IF($F10='KU Meter Schedule'!EC$3,'KU Meter Schedule'!EB10+CM10-$G10,SUM(EB10,CM10)))</f>
        <v>56.30118162933195</v>
      </c>
      <c r="ED10" s="6">
        <f>IF(ED$3=$CP$3,$H10+CN10,IF($F10='KU Meter Schedule'!ED$3,'KU Meter Schedule'!EC10+CN10-$G10,SUM(EC10,CN10)))</f>
        <v>56.30118162933195</v>
      </c>
      <c r="EF10" s="8">
        <f t="shared" si="1"/>
        <v>108.60958553733417</v>
      </c>
      <c r="EG10" s="8">
        <f t="shared" si="1"/>
        <v>100.34871587066755</v>
      </c>
      <c r="EH10" s="8">
        <f t="shared" si="1"/>
        <v>92.087846204000925</v>
      </c>
      <c r="EI10" s="8">
        <f t="shared" si="1"/>
        <v>83.826976537334303</v>
      </c>
      <c r="EJ10" s="8">
        <f t="shared" si="1"/>
        <v>75.566106870667682</v>
      </c>
      <c r="EK10" s="8">
        <f t="shared" si="1"/>
        <v>67.30523720400106</v>
      </c>
      <c r="EL10" s="8">
        <f t="shared" si="1"/>
        <v>59.044367537334438</v>
      </c>
      <c r="EM10" s="8">
        <f t="shared" si="1"/>
        <v>50.783497870667816</v>
      </c>
      <c r="EN10" s="8">
        <f t="shared" si="1"/>
        <v>42.522628204001194</v>
      </c>
      <c r="EO10" s="8">
        <f t="shared" si="1"/>
        <v>34.261758537334572</v>
      </c>
      <c r="EP10" s="8">
        <f t="shared" si="1"/>
        <v>26.00088887066795</v>
      </c>
      <c r="EQ10" s="8">
        <f t="shared" si="1"/>
        <v>13.339031870667895</v>
      </c>
      <c r="ER10" s="8">
        <f t="shared" si="1"/>
        <v>0.67717487066784088</v>
      </c>
      <c r="ES10" s="8">
        <f t="shared" si="1"/>
        <v>-11.984682129332214</v>
      </c>
      <c r="ET10" s="8">
        <f t="shared" si="1"/>
        <v>-24.646539129332268</v>
      </c>
      <c r="EU10" s="8">
        <f t="shared" si="1"/>
        <v>-37.308396129332323</v>
      </c>
      <c r="EV10" s="8">
        <f t="shared" si="2"/>
        <v>-49.970253129332377</v>
      </c>
      <c r="EW10" s="8">
        <f t="shared" si="2"/>
        <v>-56.30118162933195</v>
      </c>
      <c r="EX10" s="8">
        <f t="shared" si="2"/>
        <v>-56.30118162933195</v>
      </c>
      <c r="EY10" s="8">
        <f t="shared" si="2"/>
        <v>-56.30118162933195</v>
      </c>
      <c r="EZ10" s="8">
        <f t="shared" si="2"/>
        <v>-56.30118162933195</v>
      </c>
      <c r="FA10" s="8">
        <f t="shared" si="2"/>
        <v>-56.30118162933195</v>
      </c>
      <c r="FB10" s="8">
        <f t="shared" si="2"/>
        <v>-56.30118162933195</v>
      </c>
      <c r="FC10" s="8">
        <f t="shared" si="2"/>
        <v>-56.30118162933195</v>
      </c>
      <c r="FD10" s="8">
        <f t="shared" si="2"/>
        <v>-56.30118162933195</v>
      </c>
      <c r="FE10" s="8">
        <f t="shared" si="2"/>
        <v>-56.30118162933195</v>
      </c>
      <c r="FF10" s="8">
        <f t="shared" si="2"/>
        <v>-56.30118162933195</v>
      </c>
      <c r="FG10" s="8">
        <f t="shared" si="2"/>
        <v>-56.30118162933195</v>
      </c>
      <c r="FH10" s="8">
        <f t="shared" si="2"/>
        <v>-56.30118162933195</v>
      </c>
      <c r="FI10" s="8">
        <f t="shared" si="2"/>
        <v>-56.30118162933195</v>
      </c>
      <c r="FJ10" s="8">
        <f t="shared" si="2"/>
        <v>-56.30118162933195</v>
      </c>
      <c r="FK10" s="8">
        <f t="shared" si="2"/>
        <v>-56.30118162933195</v>
      </c>
      <c r="FL10" s="8">
        <f t="shared" si="3"/>
        <v>-56.30118162933195</v>
      </c>
      <c r="FM10" s="8">
        <f t="shared" si="3"/>
        <v>-56.30118162933195</v>
      </c>
      <c r="FN10" s="8">
        <f t="shared" si="3"/>
        <v>-56.30118162933195</v>
      </c>
      <c r="FO10" s="8">
        <f t="shared" si="3"/>
        <v>-56.30118162933195</v>
      </c>
      <c r="FP10" s="8">
        <f t="shared" si="3"/>
        <v>-56.30118162933195</v>
      </c>
      <c r="FQ10" s="8">
        <f t="shared" si="3"/>
        <v>-56.30118162933195</v>
      </c>
      <c r="FR10" s="8">
        <f t="shared" si="3"/>
        <v>-56.30118162933195</v>
      </c>
      <c r="FS10" s="8">
        <f t="shared" si="3"/>
        <v>-56.30118162933195</v>
      </c>
      <c r="FT10" s="8">
        <f t="shared" si="3"/>
        <v>-56.30118162933195</v>
      </c>
    </row>
    <row r="11" spans="1:176" x14ac:dyDescent="0.25">
      <c r="A11" s="4" t="s">
        <v>12</v>
      </c>
      <c r="B11" s="4" t="s">
        <v>2</v>
      </c>
      <c r="C11" s="3" t="s">
        <v>40</v>
      </c>
      <c r="D11" s="4" t="s">
        <v>4</v>
      </c>
      <c r="E11" s="7">
        <v>1951</v>
      </c>
      <c r="F11" s="24">
        <f>IFERROR(VLOOKUP(CONCATENATE(C11,E11),'KU Retirements'!$A$4:$E$150,5,FALSE),"N/A")</f>
        <v>43101</v>
      </c>
      <c r="G11" s="5">
        <v>190880.99</v>
      </c>
      <c r="H11" s="5">
        <v>184827.762501071</v>
      </c>
      <c r="I11" s="5"/>
      <c r="J11" s="6">
        <f>IF(J$3=$J$3,$G11,IF($F11='KU Meter Schedule'!J$3,'KU Meter Schedule'!I11-'KU Meter Schedule'!$G11,I11))</f>
        <v>190880.99</v>
      </c>
      <c r="K11" s="6">
        <f>IF(K$3=$J$3,$G11,IF($F11='KU Meter Schedule'!K$3,'KU Meter Schedule'!J11-'KU Meter Schedule'!$G11,J11))</f>
        <v>190880.99</v>
      </c>
      <c r="L11" s="6">
        <f>IF(L$3=$J$3,$G11,IF($F11='KU Meter Schedule'!L$3,'KU Meter Schedule'!K11-'KU Meter Schedule'!$G11,K11))</f>
        <v>190880.99</v>
      </c>
      <c r="M11" s="6">
        <f>IF(M$3=$J$3,$G11,IF($F11='KU Meter Schedule'!M$3,'KU Meter Schedule'!L11-'KU Meter Schedule'!$G11,L11))</f>
        <v>190880.99</v>
      </c>
      <c r="N11" s="6">
        <f>IF(N$3=$J$3,$G11,IF($F11='KU Meter Schedule'!N$3,'KU Meter Schedule'!M11-'KU Meter Schedule'!$G11,M11))</f>
        <v>190880.99</v>
      </c>
      <c r="O11" s="6">
        <f>IF(O$3=$J$3,$G11,IF($F11='KU Meter Schedule'!O$3,'KU Meter Schedule'!N11-'KU Meter Schedule'!$G11,N11))</f>
        <v>190880.99</v>
      </c>
      <c r="P11" s="6">
        <f>IF(P$3=$J$3,$G11,IF($F11='KU Meter Schedule'!P$3,'KU Meter Schedule'!O11-'KU Meter Schedule'!$G11,O11))</f>
        <v>190880.99</v>
      </c>
      <c r="Q11" s="6">
        <f>IF(Q$3=$J$3,$G11,IF($F11='KU Meter Schedule'!Q$3,'KU Meter Schedule'!P11-'KU Meter Schedule'!$G11,P11))</f>
        <v>190880.99</v>
      </c>
      <c r="R11" s="6">
        <f>IF(R$3=$J$3,$G11,IF($F11='KU Meter Schedule'!R$3,'KU Meter Schedule'!Q11-'KU Meter Schedule'!$G11,Q11))</f>
        <v>190880.99</v>
      </c>
      <c r="S11" s="6">
        <f>IF(S$3=$J$3,$G11,IF($F11='KU Meter Schedule'!S$3,'KU Meter Schedule'!R11-'KU Meter Schedule'!$G11,R11))</f>
        <v>190880.99</v>
      </c>
      <c r="T11" s="6">
        <f>IF(T$3=$J$3,$G11,IF($F11='KU Meter Schedule'!T$3,'KU Meter Schedule'!S11-'KU Meter Schedule'!$G11,S11))</f>
        <v>190880.99</v>
      </c>
      <c r="U11" s="6">
        <f>IF(U$3=$J$3,$G11,IF($F11='KU Meter Schedule'!U$3,'KU Meter Schedule'!T11-'KU Meter Schedule'!$G11,T11))</f>
        <v>190880.99</v>
      </c>
      <c r="V11" s="6">
        <f>IF(V$3=$J$3,$G11,IF($F11='KU Meter Schedule'!V$3,'KU Meter Schedule'!U11-'KU Meter Schedule'!$G11,U11))</f>
        <v>190880.99</v>
      </c>
      <c r="W11" s="6">
        <f>IF(W$3=$J$3,$G11,IF($F11='KU Meter Schedule'!W$3,'KU Meter Schedule'!V11-'KU Meter Schedule'!$G11,V11))</f>
        <v>190880.99</v>
      </c>
      <c r="X11" s="6">
        <f>IF(X$3=$J$3,$G11,IF($F11='KU Meter Schedule'!X$3,'KU Meter Schedule'!W11-'KU Meter Schedule'!$G11,W11))</f>
        <v>190880.99</v>
      </c>
      <c r="Y11" s="6">
        <f>IF(Y$3=$J$3,$G11,IF($F11='KU Meter Schedule'!Y$3,'KU Meter Schedule'!X11-'KU Meter Schedule'!$G11,X11))</f>
        <v>190880.99</v>
      </c>
      <c r="Z11" s="6">
        <f>IF(Z$3=$J$3,$G11,IF($F11='KU Meter Schedule'!Z$3,'KU Meter Schedule'!Y11-'KU Meter Schedule'!$G11,Y11))</f>
        <v>190880.99</v>
      </c>
      <c r="AA11" s="6">
        <f>IF(AA$3=$J$3,$G11,IF($F11='KU Meter Schedule'!AA$3,'KU Meter Schedule'!Z11-'KU Meter Schedule'!$G11,Z11))</f>
        <v>0</v>
      </c>
      <c r="AB11" s="6">
        <f>IF(AB$3=$J$3,$G11,IF($F11='KU Meter Schedule'!AB$3,'KU Meter Schedule'!AA11-'KU Meter Schedule'!$G11,AA11))</f>
        <v>0</v>
      </c>
      <c r="AC11" s="6">
        <f>IF(AC$3=$J$3,$G11,IF($F11='KU Meter Schedule'!AC$3,'KU Meter Schedule'!AB11-'KU Meter Schedule'!$G11,AB11))</f>
        <v>0</v>
      </c>
      <c r="AD11" s="6">
        <f>IF(AD$3=$J$3,$G11,IF($F11='KU Meter Schedule'!AD$3,'KU Meter Schedule'!AC11-'KU Meter Schedule'!$G11,AC11))</f>
        <v>0</v>
      </c>
      <c r="AE11" s="6">
        <f>IF(AE$3=$J$3,$G11,IF($F11='KU Meter Schedule'!AE$3,'KU Meter Schedule'!AD11-'KU Meter Schedule'!$G11,AD11))</f>
        <v>0</v>
      </c>
      <c r="AF11" s="6">
        <f>IF(AF$3=$J$3,$G11,IF($F11='KU Meter Schedule'!AF$3,'KU Meter Schedule'!AE11-'KU Meter Schedule'!$G11,AE11))</f>
        <v>0</v>
      </c>
      <c r="AG11" s="6">
        <f>IF(AG$3=$J$3,$G11,IF($F11='KU Meter Schedule'!AG$3,'KU Meter Schedule'!AF11-'KU Meter Schedule'!$G11,AF11))</f>
        <v>0</v>
      </c>
      <c r="AH11" s="6">
        <f>IF(AH$3=$J$3,$G11,IF($F11='KU Meter Schedule'!AH$3,'KU Meter Schedule'!AG11-'KU Meter Schedule'!$G11,AG11))</f>
        <v>0</v>
      </c>
      <c r="AI11" s="6">
        <f>IF(AI$3=$J$3,$G11,IF($F11='KU Meter Schedule'!AI$3,'KU Meter Schedule'!AH11-'KU Meter Schedule'!$G11,AH11))</f>
        <v>0</v>
      </c>
      <c r="AJ11" s="6">
        <f>IF(AJ$3=$J$3,$G11,IF($F11='KU Meter Schedule'!AJ$3,'KU Meter Schedule'!AI11-'KU Meter Schedule'!$G11,AI11))</f>
        <v>0</v>
      </c>
      <c r="AK11" s="6">
        <f>IF(AK$3=$J$3,$G11,IF($F11='KU Meter Schedule'!AK$3,'KU Meter Schedule'!AJ11-'KU Meter Schedule'!$G11,AJ11))</f>
        <v>0</v>
      </c>
      <c r="AL11" s="6">
        <f>IF(AL$3=$J$3,$G11,IF($F11='KU Meter Schedule'!AL$3,'KU Meter Schedule'!AK11-'KU Meter Schedule'!$G11,AK11))</f>
        <v>0</v>
      </c>
      <c r="AM11" s="6">
        <f>IF(AM$3=$J$3,$G11,IF($F11='KU Meter Schedule'!AM$3,'KU Meter Schedule'!AL11-'KU Meter Schedule'!$G11,AL11))</f>
        <v>0</v>
      </c>
      <c r="AN11" s="6">
        <f>IF(AN$3=$J$3,$G11,IF($F11='KU Meter Schedule'!AN$3,'KU Meter Schedule'!AM11-'KU Meter Schedule'!$G11,AM11))</f>
        <v>0</v>
      </c>
      <c r="AO11" s="6">
        <f>IF(AO$3=$J$3,$G11,IF($F11='KU Meter Schedule'!AO$3,'KU Meter Schedule'!AN11-'KU Meter Schedule'!$G11,AN11))</f>
        <v>0</v>
      </c>
      <c r="AP11" s="6">
        <f>IF(AP$3=$J$3,$G11,IF($F11='KU Meter Schedule'!AP$3,'KU Meter Schedule'!AO11-'KU Meter Schedule'!$G11,AO11))</f>
        <v>0</v>
      </c>
      <c r="AQ11" s="6">
        <f>IF(AQ$3=$J$3,$G11,IF($F11='KU Meter Schedule'!AQ$3,'KU Meter Schedule'!AP11-'KU Meter Schedule'!$G11,AP11))</f>
        <v>0</v>
      </c>
      <c r="AR11" s="6">
        <f>IF(AR$3=$J$3,$G11,IF($F11='KU Meter Schedule'!AR$3,'KU Meter Schedule'!AQ11-'KU Meter Schedule'!$G11,AQ11))</f>
        <v>0</v>
      </c>
      <c r="AS11" s="6">
        <f>IF(AS$3=$J$3,$G11,IF($F11='KU Meter Schedule'!AS$3,'KU Meter Schedule'!AR11-'KU Meter Schedule'!$G11,AR11))</f>
        <v>0</v>
      </c>
      <c r="AT11" s="6">
        <f>IF(AT$3=$J$3,$G11,IF($F11='KU Meter Schedule'!AT$3,'KU Meter Schedule'!AS11-'KU Meter Schedule'!$G11,AS11))</f>
        <v>0</v>
      </c>
      <c r="AU11" s="6">
        <f>IF(AU$3=$J$3,$G11,IF($F11='KU Meter Schedule'!AU$3,'KU Meter Schedule'!AT11-'KU Meter Schedule'!$G11,AT11))</f>
        <v>0</v>
      </c>
      <c r="AV11" s="6">
        <f>IF(AV$3=$J$3,$G11,IF($F11='KU Meter Schedule'!AV$3,'KU Meter Schedule'!AU11-'KU Meter Schedule'!$G11,AU11))</f>
        <v>0</v>
      </c>
      <c r="AW11" s="6">
        <f>IF(AW$3=$J$3,$G11,IF($F11='KU Meter Schedule'!AW$3,'KU Meter Schedule'!AV11-'KU Meter Schedule'!$G11,AV11))</f>
        <v>0</v>
      </c>
      <c r="AX11" s="6">
        <f>IF(AX$3=$J$3,$G11,IF($F11='KU Meter Schedule'!AX$3,'KU Meter Schedule'!AW11-'KU Meter Schedule'!$G11,AW11))</f>
        <v>0</v>
      </c>
      <c r="AZ11" s="21">
        <f>IF(AZ$3&lt;'Depr. Rate'!$B$1,('Depr. Rate'!$B$4*'KU Meter Schedule'!J11)/12,IF(J11=0,I11/2*'Depr. Rate'!$C$4/12,('Depr. Rate'!$C$4*'KU Meter Schedule'!J11)/12))</f>
        <v>364.26455591666667</v>
      </c>
      <c r="BA11" s="21">
        <f>IF(BA$3&lt;'Depr. Rate'!$B$1,('Depr. Rate'!$B$4*'KU Meter Schedule'!K11)/12,IF(K11=0,J11/2*'Depr. Rate'!$C$4/12,('Depr. Rate'!$C$4*'KU Meter Schedule'!K11)/12))</f>
        <v>364.26455591666667</v>
      </c>
      <c r="BB11" s="21">
        <f>IF(BB$3&lt;'Depr. Rate'!$B$1,('Depr. Rate'!$B$4*'KU Meter Schedule'!L11)/12,IF(L11=0,K11/2*'Depr. Rate'!$C$4/12,('Depr. Rate'!$C$4*'KU Meter Schedule'!L11)/12))</f>
        <v>364.26455591666667</v>
      </c>
      <c r="BC11" s="21">
        <f>IF(BC$3&lt;'Depr. Rate'!$B$1,('Depr. Rate'!$B$4*'KU Meter Schedule'!M11)/12,IF(M11=0,L11/2*'Depr. Rate'!$C$4/12,('Depr. Rate'!$C$4*'KU Meter Schedule'!M11)/12))</f>
        <v>364.26455591666667</v>
      </c>
      <c r="BD11" s="21">
        <f>IF(BD$3&lt;'Depr. Rate'!$B$1,('Depr. Rate'!$B$4*'KU Meter Schedule'!N11)/12,IF(N11=0,M11/2*'Depr. Rate'!$C$4/12,('Depr. Rate'!$C$4*'KU Meter Schedule'!N11)/12))</f>
        <v>364.26455591666667</v>
      </c>
      <c r="BE11" s="21">
        <f>IF(BE$3&lt;'Depr. Rate'!$B$1,('Depr. Rate'!$B$4*'KU Meter Schedule'!O11)/12,IF(O11=0,N11/2*'Depr. Rate'!$C$4/12,('Depr. Rate'!$C$4*'KU Meter Schedule'!O11)/12))</f>
        <v>364.26455591666667</v>
      </c>
      <c r="BF11" s="21">
        <f>IF(BF$3&lt;'Depr. Rate'!$B$1,('Depr. Rate'!$B$4*'KU Meter Schedule'!P11)/12,IF(P11=0,O11/2*'Depr. Rate'!$C$4/12,('Depr. Rate'!$C$4*'KU Meter Schedule'!P11)/12))</f>
        <v>364.26455591666667</v>
      </c>
      <c r="BG11" s="21">
        <f>IF(BG$3&lt;'Depr. Rate'!$B$1,('Depr. Rate'!$B$4*'KU Meter Schedule'!Q11)/12,IF(Q11=0,P11/2*'Depr. Rate'!$C$4/12,('Depr. Rate'!$C$4*'KU Meter Schedule'!Q11)/12))</f>
        <v>364.26455591666667</v>
      </c>
      <c r="BH11" s="21">
        <f>IF(BH$3&lt;'Depr. Rate'!$B$1,('Depr. Rate'!$B$4*'KU Meter Schedule'!R11)/12,IF(R11=0,Q11/2*'Depr. Rate'!$C$4/12,('Depr. Rate'!$C$4*'KU Meter Schedule'!R11)/12))</f>
        <v>364.26455591666667</v>
      </c>
      <c r="BI11" s="21">
        <f>IF(BI$3&lt;'Depr. Rate'!$B$1,('Depr. Rate'!$B$4*'KU Meter Schedule'!S11)/12,IF(S11=0,R11/2*'Depr. Rate'!$C$4/12,('Depr. Rate'!$C$4*'KU Meter Schedule'!S11)/12))</f>
        <v>364.26455591666667</v>
      </c>
      <c r="BJ11" s="21">
        <f>IF(BJ$3&lt;'Depr. Rate'!$B$1,('Depr. Rate'!$B$4*'KU Meter Schedule'!T11)/12,IF(T11=0,S11/2*'Depr. Rate'!$C$4/12,('Depr. Rate'!$C$4*'KU Meter Schedule'!T11)/12))</f>
        <v>364.26455591666667</v>
      </c>
      <c r="BK11" s="21">
        <f>IF(BK$3&lt;'Depr. Rate'!$B$1,('Depr. Rate'!$B$4*'KU Meter Schedule'!U11)/12,IF(U11=0,T11/2*'Depr. Rate'!$C$4/12,('Depr. Rate'!$C$4*'KU Meter Schedule'!U11)/12))</f>
        <v>558.32689574999995</v>
      </c>
      <c r="BL11" s="21">
        <f>IF(BL$3&lt;'Depr. Rate'!$B$1,('Depr. Rate'!$B$4*'KU Meter Schedule'!V11)/12,IF(V11=0,U11/2*'Depr. Rate'!$C$4/12,('Depr. Rate'!$C$4*'KU Meter Schedule'!V11)/12))</f>
        <v>558.32689574999995</v>
      </c>
      <c r="BM11" s="21">
        <f>IF(BM$3&lt;'Depr. Rate'!$B$1,('Depr. Rate'!$B$4*'KU Meter Schedule'!W11)/12,IF(W11=0,V11/2*'Depr. Rate'!$C$4/12,('Depr. Rate'!$C$4*'KU Meter Schedule'!W11)/12))</f>
        <v>558.32689574999995</v>
      </c>
      <c r="BN11" s="21">
        <f>IF(BN$3&lt;'Depr. Rate'!$B$1,('Depr. Rate'!$B$4*'KU Meter Schedule'!X11)/12,IF(X11=0,W11/2*'Depr. Rate'!$C$4/12,('Depr. Rate'!$C$4*'KU Meter Schedule'!X11)/12))</f>
        <v>558.32689574999995</v>
      </c>
      <c r="BO11" s="21">
        <f>IF(BO$3&lt;'Depr. Rate'!$B$1,('Depr. Rate'!$B$4*'KU Meter Schedule'!Y11)/12,IF(Y11=0,X11/2*'Depr. Rate'!$C$4/12,('Depr. Rate'!$C$4*'KU Meter Schedule'!Y11)/12))</f>
        <v>558.32689574999995</v>
      </c>
      <c r="BP11" s="21">
        <f>IF(BP$3&lt;'Depr. Rate'!$B$1,('Depr. Rate'!$B$4*'KU Meter Schedule'!Z11)/12,IF(Z11=0,Y11/2*'Depr. Rate'!$C$4/12,('Depr. Rate'!$C$4*'KU Meter Schedule'!Z11)/12))</f>
        <v>558.32689574999995</v>
      </c>
      <c r="BQ11" s="21">
        <f>IF(BQ$3&lt;'Depr. Rate'!$B$1,('Depr. Rate'!$B$4*'KU Meter Schedule'!AA11)/12,IF(AA11=0,Z11/2*'Depr. Rate'!$C$4/12,('Depr. Rate'!$C$4*'KU Meter Schedule'!AA11)/12))</f>
        <v>279.16344787499997</v>
      </c>
      <c r="BR11" s="21">
        <f>IF(BR$3&lt;'Depr. Rate'!$B$1,('Depr. Rate'!$B$4*'KU Meter Schedule'!AB11)/12,IF(AB11=0,AA11/2*'Depr. Rate'!$C$4/12,('Depr. Rate'!$C$4*'KU Meter Schedule'!AB11)/12))</f>
        <v>0</v>
      </c>
      <c r="BS11" s="21">
        <f>IF(BS$3&lt;'Depr. Rate'!$B$1,('Depr. Rate'!$B$4*'KU Meter Schedule'!AC11)/12,IF(AC11=0,AB11/2*'Depr. Rate'!$C$4/12,('Depr. Rate'!$C$4*'KU Meter Schedule'!AC11)/12))</f>
        <v>0</v>
      </c>
      <c r="BT11" s="21">
        <f>IF(BT$3&lt;'Depr. Rate'!$B$1,('Depr. Rate'!$B$4*'KU Meter Schedule'!AD11)/12,IF(AD11=0,AC11/2*'Depr. Rate'!$C$4/12,('Depr. Rate'!$C$4*'KU Meter Schedule'!AD11)/12))</f>
        <v>0</v>
      </c>
      <c r="BU11" s="21">
        <f>IF(BU$3&lt;'Depr. Rate'!$B$1,('Depr. Rate'!$B$4*'KU Meter Schedule'!AE11)/12,IF(AE11=0,AD11/2*'Depr. Rate'!$C$4/12,('Depr. Rate'!$C$4*'KU Meter Schedule'!AE11)/12))</f>
        <v>0</v>
      </c>
      <c r="BV11" s="21">
        <f>IF(BV$3&lt;'Depr. Rate'!$B$1,('Depr. Rate'!$B$4*'KU Meter Schedule'!AF11)/12,IF(AF11=0,AE11/2*'Depr. Rate'!$C$4/12,('Depr. Rate'!$C$4*'KU Meter Schedule'!AF11)/12))</f>
        <v>0</v>
      </c>
      <c r="BW11" s="21">
        <f>IF(BW$3&lt;'Depr. Rate'!$B$1,('Depr. Rate'!$B$4*'KU Meter Schedule'!AG11)/12,IF(AG11=0,AF11/2*'Depr. Rate'!$C$4/12,('Depr. Rate'!$C$4*'KU Meter Schedule'!AG11)/12))</f>
        <v>0</v>
      </c>
      <c r="BX11" s="21">
        <f>IF(BX$3&lt;'Depr. Rate'!$B$1,('Depr. Rate'!$B$4*'KU Meter Schedule'!AH11)/12,IF(AH11=0,AG11/2*'Depr. Rate'!$C$4/12,('Depr. Rate'!$C$4*'KU Meter Schedule'!AH11)/12))</f>
        <v>0</v>
      </c>
      <c r="BY11" s="21">
        <f>IF(BY$3&lt;'Depr. Rate'!$B$1,('Depr. Rate'!$B$4*'KU Meter Schedule'!AI11)/12,IF(AI11=0,AH11/2*'Depr. Rate'!$C$4/12,('Depr. Rate'!$C$4*'KU Meter Schedule'!AI11)/12))</f>
        <v>0</v>
      </c>
      <c r="BZ11" s="21">
        <f>IF(BZ$3&lt;'Depr. Rate'!$B$1,('Depr. Rate'!$B$4*'KU Meter Schedule'!AJ11)/12,IF(AJ11=0,AI11/2*'Depr. Rate'!$C$4/12,('Depr. Rate'!$C$4*'KU Meter Schedule'!AJ11)/12))</f>
        <v>0</v>
      </c>
      <c r="CA11" s="21">
        <f>IF(CA$3&lt;'Depr. Rate'!$B$1,('Depr. Rate'!$B$4*'KU Meter Schedule'!AK11)/12,IF(AK11=0,AJ11/2*'Depr. Rate'!$C$4/12,('Depr. Rate'!$C$4*'KU Meter Schedule'!AK11)/12))</f>
        <v>0</v>
      </c>
      <c r="CB11" s="21">
        <f>IF(CB$3&lt;'Depr. Rate'!$B$1,('Depr. Rate'!$B$4*'KU Meter Schedule'!AL11)/12,IF(AL11=0,AK11/2*'Depr. Rate'!$C$4/12,('Depr. Rate'!$C$4*'KU Meter Schedule'!AL11)/12))</f>
        <v>0</v>
      </c>
      <c r="CC11" s="21">
        <f>IF(CC$3&lt;'Depr. Rate'!$B$1,('Depr. Rate'!$B$4*'KU Meter Schedule'!AM11)/12,IF(AM11=0,AL11/2*'Depr. Rate'!$C$4/12,('Depr. Rate'!$C$4*'KU Meter Schedule'!AM11)/12))</f>
        <v>0</v>
      </c>
      <c r="CD11" s="21">
        <f>IF(CD$3&lt;'Depr. Rate'!$B$1,('Depr. Rate'!$B$4*'KU Meter Schedule'!AN11)/12,IF(AN11=0,AM11/2*'Depr. Rate'!$C$4/12,('Depr. Rate'!$C$4*'KU Meter Schedule'!AN11)/12))</f>
        <v>0</v>
      </c>
      <c r="CE11" s="21">
        <f>IF(CE$3&lt;'Depr. Rate'!$B$1,('Depr. Rate'!$B$4*'KU Meter Schedule'!AO11)/12,IF(AO11=0,AN11/2*'Depr. Rate'!$C$4/12,('Depr. Rate'!$C$4*'KU Meter Schedule'!AO11)/12))</f>
        <v>0</v>
      </c>
      <c r="CF11" s="21">
        <f>IF(CF$3&lt;'Depr. Rate'!$B$1,('Depr. Rate'!$B$4*'KU Meter Schedule'!AP11)/12,IF(AP11=0,AO11/2*'Depr. Rate'!$C$4/12,('Depr. Rate'!$C$4*'KU Meter Schedule'!AP11)/12))</f>
        <v>0</v>
      </c>
      <c r="CG11" s="21">
        <f>IF(CG$3&lt;'Depr. Rate'!$B$1,('Depr. Rate'!$B$4*'KU Meter Schedule'!AQ11)/12,IF(AQ11=0,AP11/2*'Depr. Rate'!$C$4/12,('Depr. Rate'!$C$4*'KU Meter Schedule'!AQ11)/12))</f>
        <v>0</v>
      </c>
      <c r="CH11" s="21">
        <f>IF(CH$3&lt;'Depr. Rate'!$B$1,('Depr. Rate'!$B$4*'KU Meter Schedule'!AR11)/12,IF(AR11=0,AQ11/2*'Depr. Rate'!$C$4/12,('Depr. Rate'!$C$4*'KU Meter Schedule'!AR11)/12))</f>
        <v>0</v>
      </c>
      <c r="CI11" s="21">
        <f>IF(CI$3&lt;'Depr. Rate'!$B$1,('Depr. Rate'!$B$4*'KU Meter Schedule'!AS11)/12,IF(AS11=0,AR11/2*'Depr. Rate'!$C$4/12,('Depr. Rate'!$C$4*'KU Meter Schedule'!AS11)/12))</f>
        <v>0</v>
      </c>
      <c r="CJ11" s="21">
        <f>IF(CJ$3&lt;'Depr. Rate'!$B$1,('Depr. Rate'!$B$4*'KU Meter Schedule'!AT11)/12,IF(AT11=0,AS11/2*'Depr. Rate'!$C$4/12,('Depr. Rate'!$C$4*'KU Meter Schedule'!AT11)/12))</f>
        <v>0</v>
      </c>
      <c r="CK11" s="21">
        <f>IF(CK$3&lt;'Depr. Rate'!$B$1,('Depr. Rate'!$B$4*'KU Meter Schedule'!AU11)/12,IF(AU11=0,AT11/2*'Depr. Rate'!$C$4/12,('Depr. Rate'!$C$4*'KU Meter Schedule'!AU11)/12))</f>
        <v>0</v>
      </c>
      <c r="CL11" s="21">
        <f>IF(CL$3&lt;'Depr. Rate'!$B$1,('Depr. Rate'!$B$4*'KU Meter Schedule'!AV11)/12,IF(AV11=0,AU11/2*'Depr. Rate'!$C$4/12,('Depr. Rate'!$C$4*'KU Meter Schedule'!AV11)/12))</f>
        <v>0</v>
      </c>
      <c r="CM11" s="21">
        <f>IF(CM$3&lt;'Depr. Rate'!$B$1,('Depr. Rate'!$B$4*'KU Meter Schedule'!AW11)/12,IF(AW11=0,AV11/2*'Depr. Rate'!$C$4/12,('Depr. Rate'!$C$4*'KU Meter Schedule'!AW11)/12))</f>
        <v>0</v>
      </c>
      <c r="CN11" s="21">
        <f>IF(CN$3&lt;'Depr. Rate'!$B$1,('Depr. Rate'!$B$4*'KU Meter Schedule'!AX11)/12,IF(AX11=0,AW11/2*'Depr. Rate'!$C$4/12,('Depr. Rate'!$C$4*'KU Meter Schedule'!AX11)/12))</f>
        <v>0</v>
      </c>
      <c r="CP11" s="6">
        <f>IF(CP$3=$CP$3,$H11+AZ11,IF($F11='KU Meter Schedule'!CP$3,'KU Meter Schedule'!CO11+AZ11-$G11,SUM(CO11,AZ11)))</f>
        <v>185192.02705698766</v>
      </c>
      <c r="CQ11" s="6">
        <f>IF(CQ$3=$CP$3,$H11+BA11,IF($F11='KU Meter Schedule'!CQ$3,'KU Meter Schedule'!CP11+BA11-$G11,SUM(CP11,BA11)))</f>
        <v>185556.29161290432</v>
      </c>
      <c r="CR11" s="6">
        <f>IF(CR$3=$CP$3,$H11+BB11,IF($F11='KU Meter Schedule'!CR$3,'KU Meter Schedule'!CQ11+BB11-$G11,SUM(CQ11,BB11)))</f>
        <v>185920.55616882097</v>
      </c>
      <c r="CS11" s="6">
        <f>IF(CS$3=$CP$3,$H11+BC11,IF($F11='KU Meter Schedule'!CS$3,'KU Meter Schedule'!CR11+BC11-$G11,SUM(CR11,BC11)))</f>
        <v>186284.82072473763</v>
      </c>
      <c r="CT11" s="6">
        <f>IF(CT$3=$CP$3,$H11+BD11,IF($F11='KU Meter Schedule'!CT$3,'KU Meter Schedule'!CS11+BD11-$G11,SUM(CS11,BD11)))</f>
        <v>186649.08528065428</v>
      </c>
      <c r="CU11" s="6">
        <f>IF(CU$3=$CP$3,$H11+BE11,IF($F11='KU Meter Schedule'!CU$3,'KU Meter Schedule'!CT11+BE11-$G11,SUM(CT11,BE11)))</f>
        <v>187013.34983657094</v>
      </c>
      <c r="CV11" s="6">
        <f>IF(CV$3=$CP$3,$H11+BF11,IF($F11='KU Meter Schedule'!CV$3,'KU Meter Schedule'!CU11+BF11-$G11,SUM(CU11,BF11)))</f>
        <v>187377.61439248759</v>
      </c>
      <c r="CW11" s="6">
        <f>IF(CW$3=$CP$3,$H11+BG11,IF($F11='KU Meter Schedule'!CW$3,'KU Meter Schedule'!CV11+BG11-$G11,SUM(CV11,BG11)))</f>
        <v>187741.87894840425</v>
      </c>
      <c r="CX11" s="6">
        <f>IF(CX$3=$CP$3,$H11+BH11,IF($F11='KU Meter Schedule'!CX$3,'KU Meter Schedule'!CW11+BH11-$G11,SUM(CW11,BH11)))</f>
        <v>188106.14350432091</v>
      </c>
      <c r="CY11" s="6">
        <f>IF(CY$3=$CP$3,$H11+BI11,IF($F11='KU Meter Schedule'!CY$3,'KU Meter Schedule'!CX11+BI11-$G11,SUM(CX11,BI11)))</f>
        <v>188470.40806023756</v>
      </c>
      <c r="CZ11" s="6">
        <f>IF(CZ$3=$CP$3,$H11+BJ11,IF($F11='KU Meter Schedule'!CZ$3,'KU Meter Schedule'!CY11+BJ11-$G11,SUM(CY11,BJ11)))</f>
        <v>188834.67261615422</v>
      </c>
      <c r="DA11" s="6">
        <f>IF(DA$3=$CP$3,$H11+BK11,IF($F11='KU Meter Schedule'!DA$3,'KU Meter Schedule'!CZ11+BK11-$G11,SUM(CZ11,BK11)))</f>
        <v>189392.99951190423</v>
      </c>
      <c r="DB11" s="6">
        <f>IF(DB$3=$CP$3,$H11+BL11,IF($F11='KU Meter Schedule'!DB$3,'KU Meter Schedule'!DA11+BL11-$G11,SUM(DA11,BL11)))</f>
        <v>189951.32640765424</v>
      </c>
      <c r="DC11" s="6">
        <f>IF(DC$3=$CP$3,$H11+BM11,IF($F11='KU Meter Schedule'!DC$3,'KU Meter Schedule'!DB11+BM11-$G11,SUM(DB11,BM11)))</f>
        <v>190509.65330340425</v>
      </c>
      <c r="DD11" s="6">
        <f>IF(DD$3=$CP$3,$H11+BN11,IF($F11='KU Meter Schedule'!DD$3,'KU Meter Schedule'!DC11+BN11-$G11,SUM(DC11,BN11)))</f>
        <v>191067.98019915426</v>
      </c>
      <c r="DE11" s="6">
        <f>IF(DE$3=$CP$3,$H11+BO11,IF($F11='KU Meter Schedule'!DE$3,'KU Meter Schedule'!DD11+BO11-$G11,SUM(DD11,BO11)))</f>
        <v>191626.30709490427</v>
      </c>
      <c r="DF11" s="6">
        <f>IF(DF$3=$CP$3,$H11+BP11,IF($F11='KU Meter Schedule'!DF$3,'KU Meter Schedule'!DE11+BP11-$G11,SUM(DE11,BP11)))</f>
        <v>192184.63399065429</v>
      </c>
      <c r="DG11" s="6">
        <f>IF(DG$3=$CP$3,$H11+BQ11,IF($F11='KU Meter Schedule'!DG$3,'KU Meter Schedule'!DF11+BQ11-$G11,SUM(DF11,BQ11)))</f>
        <v>1582.8074385293003</v>
      </c>
      <c r="DH11" s="6">
        <f>IF(DH$3=$CP$3,$H11+BR11,IF($F11='KU Meter Schedule'!DH$3,'KU Meter Schedule'!DG11+BR11-$G11,SUM(DG11,BR11)))</f>
        <v>1582.8074385293003</v>
      </c>
      <c r="DI11" s="6">
        <f>IF(DI$3=$CP$3,$H11+BS11,IF($F11='KU Meter Schedule'!DI$3,'KU Meter Schedule'!DH11+BS11-$G11,SUM(DH11,BS11)))</f>
        <v>1582.8074385293003</v>
      </c>
      <c r="DJ11" s="6">
        <f>IF(DJ$3=$CP$3,$H11+BT11,IF($F11='KU Meter Schedule'!DJ$3,'KU Meter Schedule'!DI11+BT11-$G11,SUM(DI11,BT11)))</f>
        <v>1582.8074385293003</v>
      </c>
      <c r="DK11" s="6">
        <f>IF(DK$3=$CP$3,$H11+BU11,IF($F11='KU Meter Schedule'!DK$3,'KU Meter Schedule'!DJ11+BU11-$G11,SUM(DJ11,BU11)))</f>
        <v>1582.8074385293003</v>
      </c>
      <c r="DL11" s="6">
        <f>IF(DL$3=$CP$3,$H11+BV11,IF($F11='KU Meter Schedule'!DL$3,'KU Meter Schedule'!DK11+BV11-$G11,SUM(DK11,BV11)))</f>
        <v>1582.8074385293003</v>
      </c>
      <c r="DM11" s="6">
        <f>IF(DM$3=$CP$3,$H11+BW11,IF($F11='KU Meter Schedule'!DM$3,'KU Meter Schedule'!DL11+BW11-$G11,SUM(DL11,BW11)))</f>
        <v>1582.8074385293003</v>
      </c>
      <c r="DN11" s="6">
        <f>IF(DN$3=$CP$3,$H11+BX11,IF($F11='KU Meter Schedule'!DN$3,'KU Meter Schedule'!DM11+BX11-$G11,SUM(DM11,BX11)))</f>
        <v>1582.8074385293003</v>
      </c>
      <c r="DO11" s="6">
        <f>IF(DO$3=$CP$3,$H11+BY11,IF($F11='KU Meter Schedule'!DO$3,'KU Meter Schedule'!DN11+BY11-$G11,SUM(DN11,BY11)))</f>
        <v>1582.8074385293003</v>
      </c>
      <c r="DP11" s="6">
        <f>IF(DP$3=$CP$3,$H11+BZ11,IF($F11='KU Meter Schedule'!DP$3,'KU Meter Schedule'!DO11+BZ11-$G11,SUM(DO11,BZ11)))</f>
        <v>1582.8074385293003</v>
      </c>
      <c r="DQ11" s="6">
        <f>IF(DQ$3=$CP$3,$H11+CA11,IF($F11='KU Meter Schedule'!DQ$3,'KU Meter Schedule'!DP11+CA11-$G11,SUM(DP11,CA11)))</f>
        <v>1582.8074385293003</v>
      </c>
      <c r="DR11" s="6">
        <f>IF(DR$3=$CP$3,$H11+CB11,IF($F11='KU Meter Schedule'!DR$3,'KU Meter Schedule'!DQ11+CB11-$G11,SUM(DQ11,CB11)))</f>
        <v>1582.8074385293003</v>
      </c>
      <c r="DS11" s="6">
        <f>IF(DS$3=$CP$3,$H11+CC11,IF($F11='KU Meter Schedule'!DS$3,'KU Meter Schedule'!DR11+CC11-$G11,SUM(DR11,CC11)))</f>
        <v>1582.8074385293003</v>
      </c>
      <c r="DT11" s="6">
        <f>IF(DT$3=$CP$3,$H11+CD11,IF($F11='KU Meter Schedule'!DT$3,'KU Meter Schedule'!DS11+CD11-$G11,SUM(DS11,CD11)))</f>
        <v>1582.8074385293003</v>
      </c>
      <c r="DU11" s="6">
        <f>IF(DU$3=$CP$3,$H11+CE11,IF($F11='KU Meter Schedule'!DU$3,'KU Meter Schedule'!DT11+CE11-$G11,SUM(DT11,CE11)))</f>
        <v>1582.8074385293003</v>
      </c>
      <c r="DV11" s="6">
        <f>IF(DV$3=$CP$3,$H11+CF11,IF($F11='KU Meter Schedule'!DV$3,'KU Meter Schedule'!DU11+CF11-$G11,SUM(DU11,CF11)))</f>
        <v>1582.8074385293003</v>
      </c>
      <c r="DW11" s="6">
        <f>IF(DW$3=$CP$3,$H11+CG11,IF($F11='KU Meter Schedule'!DW$3,'KU Meter Schedule'!DV11+CG11-$G11,SUM(DV11,CG11)))</f>
        <v>1582.8074385293003</v>
      </c>
      <c r="DX11" s="6">
        <f>IF(DX$3=$CP$3,$H11+CH11,IF($F11='KU Meter Schedule'!DX$3,'KU Meter Schedule'!DW11+CH11-$G11,SUM(DW11,CH11)))</f>
        <v>1582.8074385293003</v>
      </c>
      <c r="DY11" s="6">
        <f>IF(DY$3=$CP$3,$H11+CI11,IF($F11='KU Meter Schedule'!DY$3,'KU Meter Schedule'!DX11+CI11-$G11,SUM(DX11,CI11)))</f>
        <v>1582.8074385293003</v>
      </c>
      <c r="DZ11" s="6">
        <f>IF(DZ$3=$CP$3,$H11+CJ11,IF($F11='KU Meter Schedule'!DZ$3,'KU Meter Schedule'!DY11+CJ11-$G11,SUM(DY11,CJ11)))</f>
        <v>1582.8074385293003</v>
      </c>
      <c r="EA11" s="6">
        <f>IF(EA$3=$CP$3,$H11+CK11,IF($F11='KU Meter Schedule'!EA$3,'KU Meter Schedule'!DZ11+CK11-$G11,SUM(DZ11,CK11)))</f>
        <v>1582.8074385293003</v>
      </c>
      <c r="EB11" s="6">
        <f>IF(EB$3=$CP$3,$H11+CL11,IF($F11='KU Meter Schedule'!EB$3,'KU Meter Schedule'!EA11+CL11-$G11,SUM(EA11,CL11)))</f>
        <v>1582.8074385293003</v>
      </c>
      <c r="EC11" s="6">
        <f>IF(EC$3=$CP$3,$H11+CM11,IF($F11='KU Meter Schedule'!EC$3,'KU Meter Schedule'!EB11+CM11-$G11,SUM(EB11,CM11)))</f>
        <v>1582.8074385293003</v>
      </c>
      <c r="ED11" s="6">
        <f>IF(ED$3=$CP$3,$H11+CN11,IF($F11='KU Meter Schedule'!ED$3,'KU Meter Schedule'!EC11+CN11-$G11,SUM(EC11,CN11)))</f>
        <v>1582.8074385293003</v>
      </c>
      <c r="EF11" s="8">
        <f t="shared" si="1"/>
        <v>5688.9629430123314</v>
      </c>
      <c r="EG11" s="8">
        <f t="shared" si="1"/>
        <v>5324.6983870956756</v>
      </c>
      <c r="EH11" s="8">
        <f t="shared" si="1"/>
        <v>4960.4338311790198</v>
      </c>
      <c r="EI11" s="8">
        <f t="shared" si="1"/>
        <v>4596.169275262364</v>
      </c>
      <c r="EJ11" s="8">
        <f t="shared" si="1"/>
        <v>4231.9047193457081</v>
      </c>
      <c r="EK11" s="8">
        <f t="shared" si="1"/>
        <v>3867.6401634290523</v>
      </c>
      <c r="EL11" s="8">
        <f t="shared" si="1"/>
        <v>3503.3756075123965</v>
      </c>
      <c r="EM11" s="8">
        <f t="shared" si="1"/>
        <v>3139.1110515957407</v>
      </c>
      <c r="EN11" s="8">
        <f t="shared" si="1"/>
        <v>2774.8464956790849</v>
      </c>
      <c r="EO11" s="8">
        <f t="shared" si="1"/>
        <v>2410.5819397624291</v>
      </c>
      <c r="EP11" s="8">
        <f t="shared" si="1"/>
        <v>2046.3173838457733</v>
      </c>
      <c r="EQ11" s="8">
        <f t="shared" si="1"/>
        <v>1487.990488095762</v>
      </c>
      <c r="ER11" s="8">
        <f t="shared" si="1"/>
        <v>929.66359234575066</v>
      </c>
      <c r="ES11" s="8">
        <f t="shared" si="1"/>
        <v>371.33669659573934</v>
      </c>
      <c r="ET11" s="8">
        <f t="shared" si="1"/>
        <v>-186.99019915427198</v>
      </c>
      <c r="EU11" s="8">
        <f t="shared" si="1"/>
        <v>-745.31709490428329</v>
      </c>
      <c r="EV11" s="8">
        <f t="shared" si="2"/>
        <v>-1303.6439906542946</v>
      </c>
      <c r="EW11" s="8">
        <f t="shared" si="2"/>
        <v>-1582.8074385293003</v>
      </c>
      <c r="EX11" s="8">
        <f t="shared" si="2"/>
        <v>-1582.8074385293003</v>
      </c>
      <c r="EY11" s="8">
        <f t="shared" si="2"/>
        <v>-1582.8074385293003</v>
      </c>
      <c r="EZ11" s="8">
        <f t="shared" si="2"/>
        <v>-1582.8074385293003</v>
      </c>
      <c r="FA11" s="8">
        <f t="shared" si="2"/>
        <v>-1582.8074385293003</v>
      </c>
      <c r="FB11" s="8">
        <f t="shared" si="2"/>
        <v>-1582.8074385293003</v>
      </c>
      <c r="FC11" s="8">
        <f t="shared" si="2"/>
        <v>-1582.8074385293003</v>
      </c>
      <c r="FD11" s="8">
        <f t="shared" si="2"/>
        <v>-1582.8074385293003</v>
      </c>
      <c r="FE11" s="8">
        <f t="shared" si="2"/>
        <v>-1582.8074385293003</v>
      </c>
      <c r="FF11" s="8">
        <f t="shared" si="2"/>
        <v>-1582.8074385293003</v>
      </c>
      <c r="FG11" s="8">
        <f t="shared" si="2"/>
        <v>-1582.8074385293003</v>
      </c>
      <c r="FH11" s="8">
        <f t="shared" si="2"/>
        <v>-1582.8074385293003</v>
      </c>
      <c r="FI11" s="8">
        <f t="shared" si="2"/>
        <v>-1582.8074385293003</v>
      </c>
      <c r="FJ11" s="8">
        <f t="shared" si="2"/>
        <v>-1582.8074385293003</v>
      </c>
      <c r="FK11" s="8">
        <f t="shared" si="2"/>
        <v>-1582.8074385293003</v>
      </c>
      <c r="FL11" s="8">
        <f t="shared" si="3"/>
        <v>-1582.8074385293003</v>
      </c>
      <c r="FM11" s="8">
        <f t="shared" si="3"/>
        <v>-1582.8074385293003</v>
      </c>
      <c r="FN11" s="8">
        <f t="shared" si="3"/>
        <v>-1582.8074385293003</v>
      </c>
      <c r="FO11" s="8">
        <f t="shared" si="3"/>
        <v>-1582.8074385293003</v>
      </c>
      <c r="FP11" s="8">
        <f t="shared" si="3"/>
        <v>-1582.8074385293003</v>
      </c>
      <c r="FQ11" s="8">
        <f t="shared" si="3"/>
        <v>-1582.8074385293003</v>
      </c>
      <c r="FR11" s="8">
        <f t="shared" si="3"/>
        <v>-1582.8074385293003</v>
      </c>
      <c r="FS11" s="8">
        <f t="shared" si="3"/>
        <v>-1582.8074385293003</v>
      </c>
      <c r="FT11" s="8">
        <f t="shared" si="3"/>
        <v>-1582.8074385293003</v>
      </c>
    </row>
    <row r="12" spans="1:176" x14ac:dyDescent="0.25">
      <c r="A12" s="4" t="s">
        <v>12</v>
      </c>
      <c r="B12" s="4" t="s">
        <v>2</v>
      </c>
      <c r="C12" s="3" t="s">
        <v>40</v>
      </c>
      <c r="D12" s="4" t="s">
        <v>5</v>
      </c>
      <c r="E12" s="7">
        <v>1951</v>
      </c>
      <c r="F12" s="24">
        <f>IFERROR(VLOOKUP(CONCATENATE(C12,E12),'KU Retirements'!$A$4:$E$150,5,FALSE),"N/A")</f>
        <v>43101</v>
      </c>
      <c r="G12" s="5">
        <v>4033.3300000000008</v>
      </c>
      <c r="H12" s="5">
        <v>3905.4248373734999</v>
      </c>
      <c r="I12" s="5"/>
      <c r="J12" s="6">
        <f>IF(J$3=$J$3,$G12,IF($F12='KU Meter Schedule'!J$3,'KU Meter Schedule'!I12-'KU Meter Schedule'!$G12,I12))</f>
        <v>4033.3300000000008</v>
      </c>
      <c r="K12" s="6">
        <f>IF(K$3=$J$3,$G12,IF($F12='KU Meter Schedule'!K$3,'KU Meter Schedule'!J12-'KU Meter Schedule'!$G12,J12))</f>
        <v>4033.3300000000008</v>
      </c>
      <c r="L12" s="6">
        <f>IF(L$3=$J$3,$G12,IF($F12='KU Meter Schedule'!L$3,'KU Meter Schedule'!K12-'KU Meter Schedule'!$G12,K12))</f>
        <v>4033.3300000000008</v>
      </c>
      <c r="M12" s="6">
        <f>IF(M$3=$J$3,$G12,IF($F12='KU Meter Schedule'!M$3,'KU Meter Schedule'!L12-'KU Meter Schedule'!$G12,L12))</f>
        <v>4033.3300000000008</v>
      </c>
      <c r="N12" s="6">
        <f>IF(N$3=$J$3,$G12,IF($F12='KU Meter Schedule'!N$3,'KU Meter Schedule'!M12-'KU Meter Schedule'!$G12,M12))</f>
        <v>4033.3300000000008</v>
      </c>
      <c r="O12" s="6">
        <f>IF(O$3=$J$3,$G12,IF($F12='KU Meter Schedule'!O$3,'KU Meter Schedule'!N12-'KU Meter Schedule'!$G12,N12))</f>
        <v>4033.3300000000008</v>
      </c>
      <c r="P12" s="6">
        <f>IF(P$3=$J$3,$G12,IF($F12='KU Meter Schedule'!P$3,'KU Meter Schedule'!O12-'KU Meter Schedule'!$G12,O12))</f>
        <v>4033.3300000000008</v>
      </c>
      <c r="Q12" s="6">
        <f>IF(Q$3=$J$3,$G12,IF($F12='KU Meter Schedule'!Q$3,'KU Meter Schedule'!P12-'KU Meter Schedule'!$G12,P12))</f>
        <v>4033.3300000000008</v>
      </c>
      <c r="R12" s="6">
        <f>IF(R$3=$J$3,$G12,IF($F12='KU Meter Schedule'!R$3,'KU Meter Schedule'!Q12-'KU Meter Schedule'!$G12,Q12))</f>
        <v>4033.3300000000008</v>
      </c>
      <c r="S12" s="6">
        <f>IF(S$3=$J$3,$G12,IF($F12='KU Meter Schedule'!S$3,'KU Meter Schedule'!R12-'KU Meter Schedule'!$G12,R12))</f>
        <v>4033.3300000000008</v>
      </c>
      <c r="T12" s="6">
        <f>IF(T$3=$J$3,$G12,IF($F12='KU Meter Schedule'!T$3,'KU Meter Schedule'!S12-'KU Meter Schedule'!$G12,S12))</f>
        <v>4033.3300000000008</v>
      </c>
      <c r="U12" s="6">
        <f>IF(U$3=$J$3,$G12,IF($F12='KU Meter Schedule'!U$3,'KU Meter Schedule'!T12-'KU Meter Schedule'!$G12,T12))</f>
        <v>4033.3300000000008</v>
      </c>
      <c r="V12" s="6">
        <f>IF(V$3=$J$3,$G12,IF($F12='KU Meter Schedule'!V$3,'KU Meter Schedule'!U12-'KU Meter Schedule'!$G12,U12))</f>
        <v>4033.3300000000008</v>
      </c>
      <c r="W12" s="6">
        <f>IF(W$3=$J$3,$G12,IF($F12='KU Meter Schedule'!W$3,'KU Meter Schedule'!V12-'KU Meter Schedule'!$G12,V12))</f>
        <v>4033.3300000000008</v>
      </c>
      <c r="X12" s="6">
        <f>IF(X$3=$J$3,$G12,IF($F12='KU Meter Schedule'!X$3,'KU Meter Schedule'!W12-'KU Meter Schedule'!$G12,W12))</f>
        <v>4033.3300000000008</v>
      </c>
      <c r="Y12" s="6">
        <f>IF(Y$3=$J$3,$G12,IF($F12='KU Meter Schedule'!Y$3,'KU Meter Schedule'!X12-'KU Meter Schedule'!$G12,X12))</f>
        <v>4033.3300000000008</v>
      </c>
      <c r="Z12" s="6">
        <f>IF(Z$3=$J$3,$G12,IF($F12='KU Meter Schedule'!Z$3,'KU Meter Schedule'!Y12-'KU Meter Schedule'!$G12,Y12))</f>
        <v>4033.3300000000008</v>
      </c>
      <c r="AA12" s="6">
        <f>IF(AA$3=$J$3,$G12,IF($F12='KU Meter Schedule'!AA$3,'KU Meter Schedule'!Z12-'KU Meter Schedule'!$G12,Z12))</f>
        <v>0</v>
      </c>
      <c r="AB12" s="6">
        <f>IF(AB$3=$J$3,$G12,IF($F12='KU Meter Schedule'!AB$3,'KU Meter Schedule'!AA12-'KU Meter Schedule'!$G12,AA12))</f>
        <v>0</v>
      </c>
      <c r="AC12" s="6">
        <f>IF(AC$3=$J$3,$G12,IF($F12='KU Meter Schedule'!AC$3,'KU Meter Schedule'!AB12-'KU Meter Schedule'!$G12,AB12))</f>
        <v>0</v>
      </c>
      <c r="AD12" s="6">
        <f>IF(AD$3=$J$3,$G12,IF($F12='KU Meter Schedule'!AD$3,'KU Meter Schedule'!AC12-'KU Meter Schedule'!$G12,AC12))</f>
        <v>0</v>
      </c>
      <c r="AE12" s="6">
        <f>IF(AE$3=$J$3,$G12,IF($F12='KU Meter Schedule'!AE$3,'KU Meter Schedule'!AD12-'KU Meter Schedule'!$G12,AD12))</f>
        <v>0</v>
      </c>
      <c r="AF12" s="6">
        <f>IF(AF$3=$J$3,$G12,IF($F12='KU Meter Schedule'!AF$3,'KU Meter Schedule'!AE12-'KU Meter Schedule'!$G12,AE12))</f>
        <v>0</v>
      </c>
      <c r="AG12" s="6">
        <f>IF(AG$3=$J$3,$G12,IF($F12='KU Meter Schedule'!AG$3,'KU Meter Schedule'!AF12-'KU Meter Schedule'!$G12,AF12))</f>
        <v>0</v>
      </c>
      <c r="AH12" s="6">
        <f>IF(AH$3=$J$3,$G12,IF($F12='KU Meter Schedule'!AH$3,'KU Meter Schedule'!AG12-'KU Meter Schedule'!$G12,AG12))</f>
        <v>0</v>
      </c>
      <c r="AI12" s="6">
        <f>IF(AI$3=$J$3,$G12,IF($F12='KU Meter Schedule'!AI$3,'KU Meter Schedule'!AH12-'KU Meter Schedule'!$G12,AH12))</f>
        <v>0</v>
      </c>
      <c r="AJ12" s="6">
        <f>IF(AJ$3=$J$3,$G12,IF($F12='KU Meter Schedule'!AJ$3,'KU Meter Schedule'!AI12-'KU Meter Schedule'!$G12,AI12))</f>
        <v>0</v>
      </c>
      <c r="AK12" s="6">
        <f>IF(AK$3=$J$3,$G12,IF($F12='KU Meter Schedule'!AK$3,'KU Meter Schedule'!AJ12-'KU Meter Schedule'!$G12,AJ12))</f>
        <v>0</v>
      </c>
      <c r="AL12" s="6">
        <f>IF(AL$3=$J$3,$G12,IF($F12='KU Meter Schedule'!AL$3,'KU Meter Schedule'!AK12-'KU Meter Schedule'!$G12,AK12))</f>
        <v>0</v>
      </c>
      <c r="AM12" s="6">
        <f>IF(AM$3=$J$3,$G12,IF($F12='KU Meter Schedule'!AM$3,'KU Meter Schedule'!AL12-'KU Meter Schedule'!$G12,AL12))</f>
        <v>0</v>
      </c>
      <c r="AN12" s="6">
        <f>IF(AN$3=$J$3,$G12,IF($F12='KU Meter Schedule'!AN$3,'KU Meter Schedule'!AM12-'KU Meter Schedule'!$G12,AM12))</f>
        <v>0</v>
      </c>
      <c r="AO12" s="6">
        <f>IF(AO$3=$J$3,$G12,IF($F12='KU Meter Schedule'!AO$3,'KU Meter Schedule'!AN12-'KU Meter Schedule'!$G12,AN12))</f>
        <v>0</v>
      </c>
      <c r="AP12" s="6">
        <f>IF(AP$3=$J$3,$G12,IF($F12='KU Meter Schedule'!AP$3,'KU Meter Schedule'!AO12-'KU Meter Schedule'!$G12,AO12))</f>
        <v>0</v>
      </c>
      <c r="AQ12" s="6">
        <f>IF(AQ$3=$J$3,$G12,IF($F12='KU Meter Schedule'!AQ$3,'KU Meter Schedule'!AP12-'KU Meter Schedule'!$G12,AP12))</f>
        <v>0</v>
      </c>
      <c r="AR12" s="6">
        <f>IF(AR$3=$J$3,$G12,IF($F12='KU Meter Schedule'!AR$3,'KU Meter Schedule'!AQ12-'KU Meter Schedule'!$G12,AQ12))</f>
        <v>0</v>
      </c>
      <c r="AS12" s="6">
        <f>IF(AS$3=$J$3,$G12,IF($F12='KU Meter Schedule'!AS$3,'KU Meter Schedule'!AR12-'KU Meter Schedule'!$G12,AR12))</f>
        <v>0</v>
      </c>
      <c r="AT12" s="6">
        <f>IF(AT$3=$J$3,$G12,IF($F12='KU Meter Schedule'!AT$3,'KU Meter Schedule'!AS12-'KU Meter Schedule'!$G12,AS12))</f>
        <v>0</v>
      </c>
      <c r="AU12" s="6">
        <f>IF(AU$3=$J$3,$G12,IF($F12='KU Meter Schedule'!AU$3,'KU Meter Schedule'!AT12-'KU Meter Schedule'!$G12,AT12))</f>
        <v>0</v>
      </c>
      <c r="AV12" s="6">
        <f>IF(AV$3=$J$3,$G12,IF($F12='KU Meter Schedule'!AV$3,'KU Meter Schedule'!AU12-'KU Meter Schedule'!$G12,AU12))</f>
        <v>0</v>
      </c>
      <c r="AW12" s="6">
        <f>IF(AW$3=$J$3,$G12,IF($F12='KU Meter Schedule'!AW$3,'KU Meter Schedule'!AV12-'KU Meter Schedule'!$G12,AV12))</f>
        <v>0</v>
      </c>
      <c r="AX12" s="6">
        <f>IF(AX$3=$J$3,$G12,IF($F12='KU Meter Schedule'!AX$3,'KU Meter Schedule'!AW12-'KU Meter Schedule'!$G12,AW12))</f>
        <v>0</v>
      </c>
      <c r="AZ12" s="21">
        <f>IF(AZ$3&lt;'Depr. Rate'!$B$1,('Depr. Rate'!$B$4*'KU Meter Schedule'!J12)/12,IF(J12=0,I12/2*'Depr. Rate'!$C$4/12,('Depr. Rate'!$C$4*'KU Meter Schedule'!J12)/12))</f>
        <v>7.6969380833333352</v>
      </c>
      <c r="BA12" s="21">
        <f>IF(BA$3&lt;'Depr. Rate'!$B$1,('Depr. Rate'!$B$4*'KU Meter Schedule'!K12)/12,IF(K12=0,J12/2*'Depr. Rate'!$C$4/12,('Depr. Rate'!$C$4*'KU Meter Schedule'!K12)/12))</f>
        <v>7.6969380833333352</v>
      </c>
      <c r="BB12" s="21">
        <f>IF(BB$3&lt;'Depr. Rate'!$B$1,('Depr. Rate'!$B$4*'KU Meter Schedule'!L12)/12,IF(L12=0,K12/2*'Depr. Rate'!$C$4/12,('Depr. Rate'!$C$4*'KU Meter Schedule'!L12)/12))</f>
        <v>7.6969380833333352</v>
      </c>
      <c r="BC12" s="21">
        <f>IF(BC$3&lt;'Depr. Rate'!$B$1,('Depr. Rate'!$B$4*'KU Meter Schedule'!M12)/12,IF(M12=0,L12/2*'Depr. Rate'!$C$4/12,('Depr. Rate'!$C$4*'KU Meter Schedule'!M12)/12))</f>
        <v>7.6969380833333352</v>
      </c>
      <c r="BD12" s="21">
        <f>IF(BD$3&lt;'Depr. Rate'!$B$1,('Depr. Rate'!$B$4*'KU Meter Schedule'!N12)/12,IF(N12=0,M12/2*'Depr. Rate'!$C$4/12,('Depr. Rate'!$C$4*'KU Meter Schedule'!N12)/12))</f>
        <v>7.6969380833333352</v>
      </c>
      <c r="BE12" s="21">
        <f>IF(BE$3&lt;'Depr. Rate'!$B$1,('Depr. Rate'!$B$4*'KU Meter Schedule'!O12)/12,IF(O12=0,N12/2*'Depr. Rate'!$C$4/12,('Depr. Rate'!$C$4*'KU Meter Schedule'!O12)/12))</f>
        <v>7.6969380833333352</v>
      </c>
      <c r="BF12" s="21">
        <f>IF(BF$3&lt;'Depr. Rate'!$B$1,('Depr. Rate'!$B$4*'KU Meter Schedule'!P12)/12,IF(P12=0,O12/2*'Depr. Rate'!$C$4/12,('Depr. Rate'!$C$4*'KU Meter Schedule'!P12)/12))</f>
        <v>7.6969380833333352</v>
      </c>
      <c r="BG12" s="21">
        <f>IF(BG$3&lt;'Depr. Rate'!$B$1,('Depr. Rate'!$B$4*'KU Meter Schedule'!Q12)/12,IF(Q12=0,P12/2*'Depr. Rate'!$C$4/12,('Depr. Rate'!$C$4*'KU Meter Schedule'!Q12)/12))</f>
        <v>7.6969380833333352</v>
      </c>
      <c r="BH12" s="21">
        <f>IF(BH$3&lt;'Depr. Rate'!$B$1,('Depr. Rate'!$B$4*'KU Meter Schedule'!R12)/12,IF(R12=0,Q12/2*'Depr. Rate'!$C$4/12,('Depr. Rate'!$C$4*'KU Meter Schedule'!R12)/12))</f>
        <v>7.6969380833333352</v>
      </c>
      <c r="BI12" s="21">
        <f>IF(BI$3&lt;'Depr. Rate'!$B$1,('Depr. Rate'!$B$4*'KU Meter Schedule'!S12)/12,IF(S12=0,R12/2*'Depr. Rate'!$C$4/12,('Depr. Rate'!$C$4*'KU Meter Schedule'!S12)/12))</f>
        <v>7.6969380833333352</v>
      </c>
      <c r="BJ12" s="21">
        <f>IF(BJ$3&lt;'Depr. Rate'!$B$1,('Depr. Rate'!$B$4*'KU Meter Schedule'!T12)/12,IF(T12=0,S12/2*'Depr. Rate'!$C$4/12,('Depr. Rate'!$C$4*'KU Meter Schedule'!T12)/12))</f>
        <v>7.6969380833333352</v>
      </c>
      <c r="BK12" s="21">
        <f>IF(BK$3&lt;'Depr. Rate'!$B$1,('Depr. Rate'!$B$4*'KU Meter Schedule'!U12)/12,IF(U12=0,T12/2*'Depr. Rate'!$C$4/12,('Depr. Rate'!$C$4*'KU Meter Schedule'!U12)/12))</f>
        <v>11.797490250000003</v>
      </c>
      <c r="BL12" s="21">
        <f>IF(BL$3&lt;'Depr. Rate'!$B$1,('Depr. Rate'!$B$4*'KU Meter Schedule'!V12)/12,IF(V12=0,U12/2*'Depr. Rate'!$C$4/12,('Depr. Rate'!$C$4*'KU Meter Schedule'!V12)/12))</f>
        <v>11.797490250000003</v>
      </c>
      <c r="BM12" s="21">
        <f>IF(BM$3&lt;'Depr. Rate'!$B$1,('Depr. Rate'!$B$4*'KU Meter Schedule'!W12)/12,IF(W12=0,V12/2*'Depr. Rate'!$C$4/12,('Depr. Rate'!$C$4*'KU Meter Schedule'!W12)/12))</f>
        <v>11.797490250000003</v>
      </c>
      <c r="BN12" s="21">
        <f>IF(BN$3&lt;'Depr. Rate'!$B$1,('Depr. Rate'!$B$4*'KU Meter Schedule'!X12)/12,IF(X12=0,W12/2*'Depr. Rate'!$C$4/12,('Depr. Rate'!$C$4*'KU Meter Schedule'!X12)/12))</f>
        <v>11.797490250000003</v>
      </c>
      <c r="BO12" s="21">
        <f>IF(BO$3&lt;'Depr. Rate'!$B$1,('Depr. Rate'!$B$4*'KU Meter Schedule'!Y12)/12,IF(Y12=0,X12/2*'Depr. Rate'!$C$4/12,('Depr. Rate'!$C$4*'KU Meter Schedule'!Y12)/12))</f>
        <v>11.797490250000003</v>
      </c>
      <c r="BP12" s="21">
        <f>IF(BP$3&lt;'Depr. Rate'!$B$1,('Depr. Rate'!$B$4*'KU Meter Schedule'!Z12)/12,IF(Z12=0,Y12/2*'Depr. Rate'!$C$4/12,('Depr. Rate'!$C$4*'KU Meter Schedule'!Z12)/12))</f>
        <v>11.797490250000003</v>
      </c>
      <c r="BQ12" s="21">
        <f>IF(BQ$3&lt;'Depr. Rate'!$B$1,('Depr. Rate'!$B$4*'KU Meter Schedule'!AA12)/12,IF(AA12=0,Z12/2*'Depr. Rate'!$C$4/12,('Depr. Rate'!$C$4*'KU Meter Schedule'!AA12)/12))</f>
        <v>5.8987451250000014</v>
      </c>
      <c r="BR12" s="21">
        <f>IF(BR$3&lt;'Depr. Rate'!$B$1,('Depr. Rate'!$B$4*'KU Meter Schedule'!AB12)/12,IF(AB12=0,AA12/2*'Depr. Rate'!$C$4/12,('Depr. Rate'!$C$4*'KU Meter Schedule'!AB12)/12))</f>
        <v>0</v>
      </c>
      <c r="BS12" s="21">
        <f>IF(BS$3&lt;'Depr. Rate'!$B$1,('Depr. Rate'!$B$4*'KU Meter Schedule'!AC12)/12,IF(AC12=0,AB12/2*'Depr. Rate'!$C$4/12,('Depr. Rate'!$C$4*'KU Meter Schedule'!AC12)/12))</f>
        <v>0</v>
      </c>
      <c r="BT12" s="21">
        <f>IF(BT$3&lt;'Depr. Rate'!$B$1,('Depr. Rate'!$B$4*'KU Meter Schedule'!AD12)/12,IF(AD12=0,AC12/2*'Depr. Rate'!$C$4/12,('Depr. Rate'!$C$4*'KU Meter Schedule'!AD12)/12))</f>
        <v>0</v>
      </c>
      <c r="BU12" s="21">
        <f>IF(BU$3&lt;'Depr. Rate'!$B$1,('Depr. Rate'!$B$4*'KU Meter Schedule'!AE12)/12,IF(AE12=0,AD12/2*'Depr. Rate'!$C$4/12,('Depr. Rate'!$C$4*'KU Meter Schedule'!AE12)/12))</f>
        <v>0</v>
      </c>
      <c r="BV12" s="21">
        <f>IF(BV$3&lt;'Depr. Rate'!$B$1,('Depr. Rate'!$B$4*'KU Meter Schedule'!AF12)/12,IF(AF12=0,AE12/2*'Depr. Rate'!$C$4/12,('Depr. Rate'!$C$4*'KU Meter Schedule'!AF12)/12))</f>
        <v>0</v>
      </c>
      <c r="BW12" s="21">
        <f>IF(BW$3&lt;'Depr. Rate'!$B$1,('Depr. Rate'!$B$4*'KU Meter Schedule'!AG12)/12,IF(AG12=0,AF12/2*'Depr. Rate'!$C$4/12,('Depr. Rate'!$C$4*'KU Meter Schedule'!AG12)/12))</f>
        <v>0</v>
      </c>
      <c r="BX12" s="21">
        <f>IF(BX$3&lt;'Depr. Rate'!$B$1,('Depr. Rate'!$B$4*'KU Meter Schedule'!AH12)/12,IF(AH12=0,AG12/2*'Depr. Rate'!$C$4/12,('Depr. Rate'!$C$4*'KU Meter Schedule'!AH12)/12))</f>
        <v>0</v>
      </c>
      <c r="BY12" s="21">
        <f>IF(BY$3&lt;'Depr. Rate'!$B$1,('Depr. Rate'!$B$4*'KU Meter Schedule'!AI12)/12,IF(AI12=0,AH12/2*'Depr. Rate'!$C$4/12,('Depr. Rate'!$C$4*'KU Meter Schedule'!AI12)/12))</f>
        <v>0</v>
      </c>
      <c r="BZ12" s="21">
        <f>IF(BZ$3&lt;'Depr. Rate'!$B$1,('Depr. Rate'!$B$4*'KU Meter Schedule'!AJ12)/12,IF(AJ12=0,AI12/2*'Depr. Rate'!$C$4/12,('Depr. Rate'!$C$4*'KU Meter Schedule'!AJ12)/12))</f>
        <v>0</v>
      </c>
      <c r="CA12" s="21">
        <f>IF(CA$3&lt;'Depr. Rate'!$B$1,('Depr. Rate'!$B$4*'KU Meter Schedule'!AK12)/12,IF(AK12=0,AJ12/2*'Depr. Rate'!$C$4/12,('Depr. Rate'!$C$4*'KU Meter Schedule'!AK12)/12))</f>
        <v>0</v>
      </c>
      <c r="CB12" s="21">
        <f>IF(CB$3&lt;'Depr. Rate'!$B$1,('Depr. Rate'!$B$4*'KU Meter Schedule'!AL12)/12,IF(AL12=0,AK12/2*'Depr. Rate'!$C$4/12,('Depr. Rate'!$C$4*'KU Meter Schedule'!AL12)/12))</f>
        <v>0</v>
      </c>
      <c r="CC12" s="21">
        <f>IF(CC$3&lt;'Depr. Rate'!$B$1,('Depr. Rate'!$B$4*'KU Meter Schedule'!AM12)/12,IF(AM12=0,AL12/2*'Depr. Rate'!$C$4/12,('Depr. Rate'!$C$4*'KU Meter Schedule'!AM12)/12))</f>
        <v>0</v>
      </c>
      <c r="CD12" s="21">
        <f>IF(CD$3&lt;'Depr. Rate'!$B$1,('Depr. Rate'!$B$4*'KU Meter Schedule'!AN12)/12,IF(AN12=0,AM12/2*'Depr. Rate'!$C$4/12,('Depr. Rate'!$C$4*'KU Meter Schedule'!AN12)/12))</f>
        <v>0</v>
      </c>
      <c r="CE12" s="21">
        <f>IF(CE$3&lt;'Depr. Rate'!$B$1,('Depr. Rate'!$B$4*'KU Meter Schedule'!AO12)/12,IF(AO12=0,AN12/2*'Depr. Rate'!$C$4/12,('Depr. Rate'!$C$4*'KU Meter Schedule'!AO12)/12))</f>
        <v>0</v>
      </c>
      <c r="CF12" s="21">
        <f>IF(CF$3&lt;'Depr. Rate'!$B$1,('Depr. Rate'!$B$4*'KU Meter Schedule'!AP12)/12,IF(AP12=0,AO12/2*'Depr. Rate'!$C$4/12,('Depr. Rate'!$C$4*'KU Meter Schedule'!AP12)/12))</f>
        <v>0</v>
      </c>
      <c r="CG12" s="21">
        <f>IF(CG$3&lt;'Depr. Rate'!$B$1,('Depr. Rate'!$B$4*'KU Meter Schedule'!AQ12)/12,IF(AQ12=0,AP12/2*'Depr. Rate'!$C$4/12,('Depr. Rate'!$C$4*'KU Meter Schedule'!AQ12)/12))</f>
        <v>0</v>
      </c>
      <c r="CH12" s="21">
        <f>IF(CH$3&lt;'Depr. Rate'!$B$1,('Depr. Rate'!$B$4*'KU Meter Schedule'!AR12)/12,IF(AR12=0,AQ12/2*'Depr. Rate'!$C$4/12,('Depr. Rate'!$C$4*'KU Meter Schedule'!AR12)/12))</f>
        <v>0</v>
      </c>
      <c r="CI12" s="21">
        <f>IF(CI$3&lt;'Depr. Rate'!$B$1,('Depr. Rate'!$B$4*'KU Meter Schedule'!AS12)/12,IF(AS12=0,AR12/2*'Depr. Rate'!$C$4/12,('Depr. Rate'!$C$4*'KU Meter Schedule'!AS12)/12))</f>
        <v>0</v>
      </c>
      <c r="CJ12" s="21">
        <f>IF(CJ$3&lt;'Depr. Rate'!$B$1,('Depr. Rate'!$B$4*'KU Meter Schedule'!AT12)/12,IF(AT12=0,AS12/2*'Depr. Rate'!$C$4/12,('Depr. Rate'!$C$4*'KU Meter Schedule'!AT12)/12))</f>
        <v>0</v>
      </c>
      <c r="CK12" s="21">
        <f>IF(CK$3&lt;'Depr. Rate'!$B$1,('Depr. Rate'!$B$4*'KU Meter Schedule'!AU12)/12,IF(AU12=0,AT12/2*'Depr. Rate'!$C$4/12,('Depr. Rate'!$C$4*'KU Meter Schedule'!AU12)/12))</f>
        <v>0</v>
      </c>
      <c r="CL12" s="21">
        <f>IF(CL$3&lt;'Depr. Rate'!$B$1,('Depr. Rate'!$B$4*'KU Meter Schedule'!AV12)/12,IF(AV12=0,AU12/2*'Depr. Rate'!$C$4/12,('Depr. Rate'!$C$4*'KU Meter Schedule'!AV12)/12))</f>
        <v>0</v>
      </c>
      <c r="CM12" s="21">
        <f>IF(CM$3&lt;'Depr. Rate'!$B$1,('Depr. Rate'!$B$4*'KU Meter Schedule'!AW12)/12,IF(AW12=0,AV12/2*'Depr. Rate'!$C$4/12,('Depr. Rate'!$C$4*'KU Meter Schedule'!AW12)/12))</f>
        <v>0</v>
      </c>
      <c r="CN12" s="21">
        <f>IF(CN$3&lt;'Depr. Rate'!$B$1,('Depr. Rate'!$B$4*'KU Meter Schedule'!AX12)/12,IF(AX12=0,AW12/2*'Depr. Rate'!$C$4/12,('Depr. Rate'!$C$4*'KU Meter Schedule'!AX12)/12))</f>
        <v>0</v>
      </c>
      <c r="CP12" s="6">
        <f>IF(CP$3=$CP$3,$H12+AZ12,IF($F12='KU Meter Schedule'!CP$3,'KU Meter Schedule'!CO12+AZ12-$G12,SUM(CO12,AZ12)))</f>
        <v>3913.1217754568333</v>
      </c>
      <c r="CQ12" s="6">
        <f>IF(CQ$3=$CP$3,$H12+BA12,IF($F12='KU Meter Schedule'!CQ$3,'KU Meter Schedule'!CP12+BA12-$G12,SUM(CP12,BA12)))</f>
        <v>3920.8187135401668</v>
      </c>
      <c r="CR12" s="6">
        <f>IF(CR$3=$CP$3,$H12+BB12,IF($F12='KU Meter Schedule'!CR$3,'KU Meter Schedule'!CQ12+BB12-$G12,SUM(CQ12,BB12)))</f>
        <v>3928.5156516235002</v>
      </c>
      <c r="CS12" s="6">
        <f>IF(CS$3=$CP$3,$H12+BC12,IF($F12='KU Meter Schedule'!CS$3,'KU Meter Schedule'!CR12+BC12-$G12,SUM(CR12,BC12)))</f>
        <v>3936.2125897068336</v>
      </c>
      <c r="CT12" s="6">
        <f>IF(CT$3=$CP$3,$H12+BD12,IF($F12='KU Meter Schedule'!CT$3,'KU Meter Schedule'!CS12+BD12-$G12,SUM(CS12,BD12)))</f>
        <v>3943.909527790167</v>
      </c>
      <c r="CU12" s="6">
        <f>IF(CU$3=$CP$3,$H12+BE12,IF($F12='KU Meter Schedule'!CU$3,'KU Meter Schedule'!CT12+BE12-$G12,SUM(CT12,BE12)))</f>
        <v>3951.6064658735004</v>
      </c>
      <c r="CV12" s="6">
        <f>IF(CV$3=$CP$3,$H12+BF12,IF($F12='KU Meter Schedule'!CV$3,'KU Meter Schedule'!CU12+BF12-$G12,SUM(CU12,BF12)))</f>
        <v>3959.3034039568338</v>
      </c>
      <c r="CW12" s="6">
        <f>IF(CW$3=$CP$3,$H12+BG12,IF($F12='KU Meter Schedule'!CW$3,'KU Meter Schedule'!CV12+BG12-$G12,SUM(CV12,BG12)))</f>
        <v>3967.0003420401672</v>
      </c>
      <c r="CX12" s="6">
        <f>IF(CX$3=$CP$3,$H12+BH12,IF($F12='KU Meter Schedule'!CX$3,'KU Meter Schedule'!CW12+BH12-$G12,SUM(CW12,BH12)))</f>
        <v>3974.6972801235006</v>
      </c>
      <c r="CY12" s="6">
        <f>IF(CY$3=$CP$3,$H12+BI12,IF($F12='KU Meter Schedule'!CY$3,'KU Meter Schedule'!CX12+BI12-$G12,SUM(CX12,BI12)))</f>
        <v>3982.394218206834</v>
      </c>
      <c r="CZ12" s="6">
        <f>IF(CZ$3=$CP$3,$H12+BJ12,IF($F12='KU Meter Schedule'!CZ$3,'KU Meter Schedule'!CY12+BJ12-$G12,SUM(CY12,BJ12)))</f>
        <v>3990.0911562901674</v>
      </c>
      <c r="DA12" s="6">
        <f>IF(DA$3=$CP$3,$H12+BK12,IF($F12='KU Meter Schedule'!DA$3,'KU Meter Schedule'!CZ12+BK12-$G12,SUM(CZ12,BK12)))</f>
        <v>4001.8886465401674</v>
      </c>
      <c r="DB12" s="6">
        <f>IF(DB$3=$CP$3,$H12+BL12,IF($F12='KU Meter Schedule'!DB$3,'KU Meter Schedule'!DA12+BL12-$G12,SUM(DA12,BL12)))</f>
        <v>4013.6861367901674</v>
      </c>
      <c r="DC12" s="6">
        <f>IF(DC$3=$CP$3,$H12+BM12,IF($F12='KU Meter Schedule'!DC$3,'KU Meter Schedule'!DB12+BM12-$G12,SUM(DB12,BM12)))</f>
        <v>4025.4836270401674</v>
      </c>
      <c r="DD12" s="6">
        <f>IF(DD$3=$CP$3,$H12+BN12,IF($F12='KU Meter Schedule'!DD$3,'KU Meter Schedule'!DC12+BN12-$G12,SUM(DC12,BN12)))</f>
        <v>4037.2811172901675</v>
      </c>
      <c r="DE12" s="6">
        <f>IF(DE$3=$CP$3,$H12+BO12,IF($F12='KU Meter Schedule'!DE$3,'KU Meter Schedule'!DD12+BO12-$G12,SUM(DD12,BO12)))</f>
        <v>4049.0786075401675</v>
      </c>
      <c r="DF12" s="6">
        <f>IF(DF$3=$CP$3,$H12+BP12,IF($F12='KU Meter Schedule'!DF$3,'KU Meter Schedule'!DE12+BP12-$G12,SUM(DE12,BP12)))</f>
        <v>4060.8760977901675</v>
      </c>
      <c r="DG12" s="6">
        <f>IF(DG$3=$CP$3,$H12+BQ12,IF($F12='KU Meter Schedule'!DG$3,'KU Meter Schedule'!DF12+BQ12-$G12,SUM(DF12,BQ12)))</f>
        <v>33.444842915166646</v>
      </c>
      <c r="DH12" s="6">
        <f>IF(DH$3=$CP$3,$H12+BR12,IF($F12='KU Meter Schedule'!DH$3,'KU Meter Schedule'!DG12+BR12-$G12,SUM(DG12,BR12)))</f>
        <v>33.444842915166646</v>
      </c>
      <c r="DI12" s="6">
        <f>IF(DI$3=$CP$3,$H12+BS12,IF($F12='KU Meter Schedule'!DI$3,'KU Meter Schedule'!DH12+BS12-$G12,SUM(DH12,BS12)))</f>
        <v>33.444842915166646</v>
      </c>
      <c r="DJ12" s="6">
        <f>IF(DJ$3=$CP$3,$H12+BT12,IF($F12='KU Meter Schedule'!DJ$3,'KU Meter Schedule'!DI12+BT12-$G12,SUM(DI12,BT12)))</f>
        <v>33.444842915166646</v>
      </c>
      <c r="DK12" s="6">
        <f>IF(DK$3=$CP$3,$H12+BU12,IF($F12='KU Meter Schedule'!DK$3,'KU Meter Schedule'!DJ12+BU12-$G12,SUM(DJ12,BU12)))</f>
        <v>33.444842915166646</v>
      </c>
      <c r="DL12" s="6">
        <f>IF(DL$3=$CP$3,$H12+BV12,IF($F12='KU Meter Schedule'!DL$3,'KU Meter Schedule'!DK12+BV12-$G12,SUM(DK12,BV12)))</f>
        <v>33.444842915166646</v>
      </c>
      <c r="DM12" s="6">
        <f>IF(DM$3=$CP$3,$H12+BW12,IF($F12='KU Meter Schedule'!DM$3,'KU Meter Schedule'!DL12+BW12-$G12,SUM(DL12,BW12)))</f>
        <v>33.444842915166646</v>
      </c>
      <c r="DN12" s="6">
        <f>IF(DN$3=$CP$3,$H12+BX12,IF($F12='KU Meter Schedule'!DN$3,'KU Meter Schedule'!DM12+BX12-$G12,SUM(DM12,BX12)))</f>
        <v>33.444842915166646</v>
      </c>
      <c r="DO12" s="6">
        <f>IF(DO$3=$CP$3,$H12+BY12,IF($F12='KU Meter Schedule'!DO$3,'KU Meter Schedule'!DN12+BY12-$G12,SUM(DN12,BY12)))</f>
        <v>33.444842915166646</v>
      </c>
      <c r="DP12" s="6">
        <f>IF(DP$3=$CP$3,$H12+BZ12,IF($F12='KU Meter Schedule'!DP$3,'KU Meter Schedule'!DO12+BZ12-$G12,SUM(DO12,BZ12)))</f>
        <v>33.444842915166646</v>
      </c>
      <c r="DQ12" s="6">
        <f>IF(DQ$3=$CP$3,$H12+CA12,IF($F12='KU Meter Schedule'!DQ$3,'KU Meter Schedule'!DP12+CA12-$G12,SUM(DP12,CA12)))</f>
        <v>33.444842915166646</v>
      </c>
      <c r="DR12" s="6">
        <f>IF(DR$3=$CP$3,$H12+CB12,IF($F12='KU Meter Schedule'!DR$3,'KU Meter Schedule'!DQ12+CB12-$G12,SUM(DQ12,CB12)))</f>
        <v>33.444842915166646</v>
      </c>
      <c r="DS12" s="6">
        <f>IF(DS$3=$CP$3,$H12+CC12,IF($F12='KU Meter Schedule'!DS$3,'KU Meter Schedule'!DR12+CC12-$G12,SUM(DR12,CC12)))</f>
        <v>33.444842915166646</v>
      </c>
      <c r="DT12" s="6">
        <f>IF(DT$3=$CP$3,$H12+CD12,IF($F12='KU Meter Schedule'!DT$3,'KU Meter Schedule'!DS12+CD12-$G12,SUM(DS12,CD12)))</f>
        <v>33.444842915166646</v>
      </c>
      <c r="DU12" s="6">
        <f>IF(DU$3=$CP$3,$H12+CE12,IF($F12='KU Meter Schedule'!DU$3,'KU Meter Schedule'!DT12+CE12-$G12,SUM(DT12,CE12)))</f>
        <v>33.444842915166646</v>
      </c>
      <c r="DV12" s="6">
        <f>IF(DV$3=$CP$3,$H12+CF12,IF($F12='KU Meter Schedule'!DV$3,'KU Meter Schedule'!DU12+CF12-$G12,SUM(DU12,CF12)))</f>
        <v>33.444842915166646</v>
      </c>
      <c r="DW12" s="6">
        <f>IF(DW$3=$CP$3,$H12+CG12,IF($F12='KU Meter Schedule'!DW$3,'KU Meter Schedule'!DV12+CG12-$G12,SUM(DV12,CG12)))</f>
        <v>33.444842915166646</v>
      </c>
      <c r="DX12" s="6">
        <f>IF(DX$3=$CP$3,$H12+CH12,IF($F12='KU Meter Schedule'!DX$3,'KU Meter Schedule'!DW12+CH12-$G12,SUM(DW12,CH12)))</f>
        <v>33.444842915166646</v>
      </c>
      <c r="DY12" s="6">
        <f>IF(DY$3=$CP$3,$H12+CI12,IF($F12='KU Meter Schedule'!DY$3,'KU Meter Schedule'!DX12+CI12-$G12,SUM(DX12,CI12)))</f>
        <v>33.444842915166646</v>
      </c>
      <c r="DZ12" s="6">
        <f>IF(DZ$3=$CP$3,$H12+CJ12,IF($F12='KU Meter Schedule'!DZ$3,'KU Meter Schedule'!DY12+CJ12-$G12,SUM(DY12,CJ12)))</f>
        <v>33.444842915166646</v>
      </c>
      <c r="EA12" s="6">
        <f>IF(EA$3=$CP$3,$H12+CK12,IF($F12='KU Meter Schedule'!EA$3,'KU Meter Schedule'!DZ12+CK12-$G12,SUM(DZ12,CK12)))</f>
        <v>33.444842915166646</v>
      </c>
      <c r="EB12" s="6">
        <f>IF(EB$3=$CP$3,$H12+CL12,IF($F12='KU Meter Schedule'!EB$3,'KU Meter Schedule'!EA12+CL12-$G12,SUM(EA12,CL12)))</f>
        <v>33.444842915166646</v>
      </c>
      <c r="EC12" s="6">
        <f>IF(EC$3=$CP$3,$H12+CM12,IF($F12='KU Meter Schedule'!EC$3,'KU Meter Schedule'!EB12+CM12-$G12,SUM(EB12,CM12)))</f>
        <v>33.444842915166646</v>
      </c>
      <c r="ED12" s="6">
        <f>IF(ED$3=$CP$3,$H12+CN12,IF($F12='KU Meter Schedule'!ED$3,'KU Meter Schedule'!EC12+CN12-$G12,SUM(EC12,CN12)))</f>
        <v>33.444842915166646</v>
      </c>
      <c r="EF12" s="8">
        <f t="shared" si="1"/>
        <v>120.20822454316749</v>
      </c>
      <c r="EG12" s="8">
        <f t="shared" si="1"/>
        <v>112.51128645983408</v>
      </c>
      <c r="EH12" s="8">
        <f t="shared" si="1"/>
        <v>104.81434837650067</v>
      </c>
      <c r="EI12" s="8">
        <f t="shared" si="1"/>
        <v>97.117410293167268</v>
      </c>
      <c r="EJ12" s="8">
        <f t="shared" si="1"/>
        <v>89.420472209833861</v>
      </c>
      <c r="EK12" s="8">
        <f t="shared" si="1"/>
        <v>81.723534126500454</v>
      </c>
      <c r="EL12" s="8">
        <f t="shared" si="1"/>
        <v>74.026596043167046</v>
      </c>
      <c r="EM12" s="8">
        <f t="shared" si="1"/>
        <v>66.329657959833639</v>
      </c>
      <c r="EN12" s="8">
        <f t="shared" si="1"/>
        <v>58.632719876500232</v>
      </c>
      <c r="EO12" s="8">
        <f t="shared" si="1"/>
        <v>50.935781793166825</v>
      </c>
      <c r="EP12" s="8">
        <f t="shared" si="1"/>
        <v>43.238843709833418</v>
      </c>
      <c r="EQ12" s="8">
        <f t="shared" si="1"/>
        <v>31.441353459833408</v>
      </c>
      <c r="ER12" s="8">
        <f t="shared" si="1"/>
        <v>19.643863209833398</v>
      </c>
      <c r="ES12" s="8">
        <f t="shared" si="1"/>
        <v>7.8463729598333884</v>
      </c>
      <c r="ET12" s="8">
        <f t="shared" si="1"/>
        <v>-3.9511172901666214</v>
      </c>
      <c r="EU12" s="8">
        <f t="shared" si="1"/>
        <v>-15.748607540166631</v>
      </c>
      <c r="EV12" s="8">
        <f t="shared" si="2"/>
        <v>-27.546097790166641</v>
      </c>
      <c r="EW12" s="8">
        <f t="shared" si="2"/>
        <v>-33.444842915166646</v>
      </c>
      <c r="EX12" s="8">
        <f t="shared" si="2"/>
        <v>-33.444842915166646</v>
      </c>
      <c r="EY12" s="8">
        <f t="shared" si="2"/>
        <v>-33.444842915166646</v>
      </c>
      <c r="EZ12" s="8">
        <f t="shared" si="2"/>
        <v>-33.444842915166646</v>
      </c>
      <c r="FA12" s="8">
        <f t="shared" si="2"/>
        <v>-33.444842915166646</v>
      </c>
      <c r="FB12" s="8">
        <f t="shared" si="2"/>
        <v>-33.444842915166646</v>
      </c>
      <c r="FC12" s="8">
        <f t="shared" si="2"/>
        <v>-33.444842915166646</v>
      </c>
      <c r="FD12" s="8">
        <f t="shared" si="2"/>
        <v>-33.444842915166646</v>
      </c>
      <c r="FE12" s="8">
        <f t="shared" si="2"/>
        <v>-33.444842915166646</v>
      </c>
      <c r="FF12" s="8">
        <f t="shared" si="2"/>
        <v>-33.444842915166646</v>
      </c>
      <c r="FG12" s="8">
        <f t="shared" si="2"/>
        <v>-33.444842915166646</v>
      </c>
      <c r="FH12" s="8">
        <f t="shared" si="2"/>
        <v>-33.444842915166646</v>
      </c>
      <c r="FI12" s="8">
        <f t="shared" si="2"/>
        <v>-33.444842915166646</v>
      </c>
      <c r="FJ12" s="8">
        <f t="shared" si="2"/>
        <v>-33.444842915166646</v>
      </c>
      <c r="FK12" s="8">
        <f t="shared" si="2"/>
        <v>-33.444842915166646</v>
      </c>
      <c r="FL12" s="8">
        <f t="shared" si="3"/>
        <v>-33.444842915166646</v>
      </c>
      <c r="FM12" s="8">
        <f t="shared" si="3"/>
        <v>-33.444842915166646</v>
      </c>
      <c r="FN12" s="8">
        <f t="shared" si="3"/>
        <v>-33.444842915166646</v>
      </c>
      <c r="FO12" s="8">
        <f t="shared" si="3"/>
        <v>-33.444842915166646</v>
      </c>
      <c r="FP12" s="8">
        <f t="shared" si="3"/>
        <v>-33.444842915166646</v>
      </c>
      <c r="FQ12" s="8">
        <f t="shared" si="3"/>
        <v>-33.444842915166646</v>
      </c>
      <c r="FR12" s="8">
        <f t="shared" si="3"/>
        <v>-33.444842915166646</v>
      </c>
      <c r="FS12" s="8">
        <f t="shared" si="3"/>
        <v>-33.444842915166646</v>
      </c>
      <c r="FT12" s="8">
        <f t="shared" si="3"/>
        <v>-33.444842915166646</v>
      </c>
    </row>
    <row r="13" spans="1:176" x14ac:dyDescent="0.25">
      <c r="A13" s="4" t="s">
        <v>12</v>
      </c>
      <c r="B13" s="4" t="s">
        <v>2</v>
      </c>
      <c r="C13" s="3" t="s">
        <v>40</v>
      </c>
      <c r="D13" s="4" t="s">
        <v>4</v>
      </c>
      <c r="E13" s="7">
        <v>1952</v>
      </c>
      <c r="F13" s="24">
        <f>IFERROR(VLOOKUP(CONCATENATE(C13,E13),'KU Retirements'!$A$4:$E$150,5,FALSE),"N/A")</f>
        <v>43101</v>
      </c>
      <c r="G13" s="5">
        <v>158647.46</v>
      </c>
      <c r="H13" s="5">
        <v>152844.34056842301</v>
      </c>
      <c r="I13" s="5"/>
      <c r="J13" s="6">
        <f>IF(J$3=$J$3,$G13,IF($F13='KU Meter Schedule'!J$3,'KU Meter Schedule'!I13-'KU Meter Schedule'!$G13,I13))</f>
        <v>158647.46</v>
      </c>
      <c r="K13" s="6">
        <f>IF(K$3=$J$3,$G13,IF($F13='KU Meter Schedule'!K$3,'KU Meter Schedule'!J13-'KU Meter Schedule'!$G13,J13))</f>
        <v>158647.46</v>
      </c>
      <c r="L13" s="6">
        <f>IF(L$3=$J$3,$G13,IF($F13='KU Meter Schedule'!L$3,'KU Meter Schedule'!K13-'KU Meter Schedule'!$G13,K13))</f>
        <v>158647.46</v>
      </c>
      <c r="M13" s="6">
        <f>IF(M$3=$J$3,$G13,IF($F13='KU Meter Schedule'!M$3,'KU Meter Schedule'!L13-'KU Meter Schedule'!$G13,L13))</f>
        <v>158647.46</v>
      </c>
      <c r="N13" s="6">
        <f>IF(N$3=$J$3,$G13,IF($F13='KU Meter Schedule'!N$3,'KU Meter Schedule'!M13-'KU Meter Schedule'!$G13,M13))</f>
        <v>158647.46</v>
      </c>
      <c r="O13" s="6">
        <f>IF(O$3=$J$3,$G13,IF($F13='KU Meter Schedule'!O$3,'KU Meter Schedule'!N13-'KU Meter Schedule'!$G13,N13))</f>
        <v>158647.46</v>
      </c>
      <c r="P13" s="6">
        <f>IF(P$3=$J$3,$G13,IF($F13='KU Meter Schedule'!P$3,'KU Meter Schedule'!O13-'KU Meter Schedule'!$G13,O13))</f>
        <v>158647.46</v>
      </c>
      <c r="Q13" s="6">
        <f>IF(Q$3=$J$3,$G13,IF($F13='KU Meter Schedule'!Q$3,'KU Meter Schedule'!P13-'KU Meter Schedule'!$G13,P13))</f>
        <v>158647.46</v>
      </c>
      <c r="R13" s="6">
        <f>IF(R$3=$J$3,$G13,IF($F13='KU Meter Schedule'!R$3,'KU Meter Schedule'!Q13-'KU Meter Schedule'!$G13,Q13))</f>
        <v>158647.46</v>
      </c>
      <c r="S13" s="6">
        <f>IF(S$3=$J$3,$G13,IF($F13='KU Meter Schedule'!S$3,'KU Meter Schedule'!R13-'KU Meter Schedule'!$G13,R13))</f>
        <v>158647.46</v>
      </c>
      <c r="T13" s="6">
        <f>IF(T$3=$J$3,$G13,IF($F13='KU Meter Schedule'!T$3,'KU Meter Schedule'!S13-'KU Meter Schedule'!$G13,S13))</f>
        <v>158647.46</v>
      </c>
      <c r="U13" s="6">
        <f>IF(U$3=$J$3,$G13,IF($F13='KU Meter Schedule'!U$3,'KU Meter Schedule'!T13-'KU Meter Schedule'!$G13,T13))</f>
        <v>158647.46</v>
      </c>
      <c r="V13" s="6">
        <f>IF(V$3=$J$3,$G13,IF($F13='KU Meter Schedule'!V$3,'KU Meter Schedule'!U13-'KU Meter Schedule'!$G13,U13))</f>
        <v>158647.46</v>
      </c>
      <c r="W13" s="6">
        <f>IF(W$3=$J$3,$G13,IF($F13='KU Meter Schedule'!W$3,'KU Meter Schedule'!V13-'KU Meter Schedule'!$G13,V13))</f>
        <v>158647.46</v>
      </c>
      <c r="X13" s="6">
        <f>IF(X$3=$J$3,$G13,IF($F13='KU Meter Schedule'!X$3,'KU Meter Schedule'!W13-'KU Meter Schedule'!$G13,W13))</f>
        <v>158647.46</v>
      </c>
      <c r="Y13" s="6">
        <f>IF(Y$3=$J$3,$G13,IF($F13='KU Meter Schedule'!Y$3,'KU Meter Schedule'!X13-'KU Meter Schedule'!$G13,X13))</f>
        <v>158647.46</v>
      </c>
      <c r="Z13" s="6">
        <f>IF(Z$3=$J$3,$G13,IF($F13='KU Meter Schedule'!Z$3,'KU Meter Schedule'!Y13-'KU Meter Schedule'!$G13,Y13))</f>
        <v>158647.46</v>
      </c>
      <c r="AA13" s="6">
        <f>IF(AA$3=$J$3,$G13,IF($F13='KU Meter Schedule'!AA$3,'KU Meter Schedule'!Z13-'KU Meter Schedule'!$G13,Z13))</f>
        <v>0</v>
      </c>
      <c r="AB13" s="6">
        <f>IF(AB$3=$J$3,$G13,IF($F13='KU Meter Schedule'!AB$3,'KU Meter Schedule'!AA13-'KU Meter Schedule'!$G13,AA13))</f>
        <v>0</v>
      </c>
      <c r="AC13" s="6">
        <f>IF(AC$3=$J$3,$G13,IF($F13='KU Meter Schedule'!AC$3,'KU Meter Schedule'!AB13-'KU Meter Schedule'!$G13,AB13))</f>
        <v>0</v>
      </c>
      <c r="AD13" s="6">
        <f>IF(AD$3=$J$3,$G13,IF($F13='KU Meter Schedule'!AD$3,'KU Meter Schedule'!AC13-'KU Meter Schedule'!$G13,AC13))</f>
        <v>0</v>
      </c>
      <c r="AE13" s="6">
        <f>IF(AE$3=$J$3,$G13,IF($F13='KU Meter Schedule'!AE$3,'KU Meter Schedule'!AD13-'KU Meter Schedule'!$G13,AD13))</f>
        <v>0</v>
      </c>
      <c r="AF13" s="6">
        <f>IF(AF$3=$J$3,$G13,IF($F13='KU Meter Schedule'!AF$3,'KU Meter Schedule'!AE13-'KU Meter Schedule'!$G13,AE13))</f>
        <v>0</v>
      </c>
      <c r="AG13" s="6">
        <f>IF(AG$3=$J$3,$G13,IF($F13='KU Meter Schedule'!AG$3,'KU Meter Schedule'!AF13-'KU Meter Schedule'!$G13,AF13))</f>
        <v>0</v>
      </c>
      <c r="AH13" s="6">
        <f>IF(AH$3=$J$3,$G13,IF($F13='KU Meter Schedule'!AH$3,'KU Meter Schedule'!AG13-'KU Meter Schedule'!$G13,AG13))</f>
        <v>0</v>
      </c>
      <c r="AI13" s="6">
        <f>IF(AI$3=$J$3,$G13,IF($F13='KU Meter Schedule'!AI$3,'KU Meter Schedule'!AH13-'KU Meter Schedule'!$G13,AH13))</f>
        <v>0</v>
      </c>
      <c r="AJ13" s="6">
        <f>IF(AJ$3=$J$3,$G13,IF($F13='KU Meter Schedule'!AJ$3,'KU Meter Schedule'!AI13-'KU Meter Schedule'!$G13,AI13))</f>
        <v>0</v>
      </c>
      <c r="AK13" s="6">
        <f>IF(AK$3=$J$3,$G13,IF($F13='KU Meter Schedule'!AK$3,'KU Meter Schedule'!AJ13-'KU Meter Schedule'!$G13,AJ13))</f>
        <v>0</v>
      </c>
      <c r="AL13" s="6">
        <f>IF(AL$3=$J$3,$G13,IF($F13='KU Meter Schedule'!AL$3,'KU Meter Schedule'!AK13-'KU Meter Schedule'!$G13,AK13))</f>
        <v>0</v>
      </c>
      <c r="AM13" s="6">
        <f>IF(AM$3=$J$3,$G13,IF($F13='KU Meter Schedule'!AM$3,'KU Meter Schedule'!AL13-'KU Meter Schedule'!$G13,AL13))</f>
        <v>0</v>
      </c>
      <c r="AN13" s="6">
        <f>IF(AN$3=$J$3,$G13,IF($F13='KU Meter Schedule'!AN$3,'KU Meter Schedule'!AM13-'KU Meter Schedule'!$G13,AM13))</f>
        <v>0</v>
      </c>
      <c r="AO13" s="6">
        <f>IF(AO$3=$J$3,$G13,IF($F13='KU Meter Schedule'!AO$3,'KU Meter Schedule'!AN13-'KU Meter Schedule'!$G13,AN13))</f>
        <v>0</v>
      </c>
      <c r="AP13" s="6">
        <f>IF(AP$3=$J$3,$G13,IF($F13='KU Meter Schedule'!AP$3,'KU Meter Schedule'!AO13-'KU Meter Schedule'!$G13,AO13))</f>
        <v>0</v>
      </c>
      <c r="AQ13" s="6">
        <f>IF(AQ$3=$J$3,$G13,IF($F13='KU Meter Schedule'!AQ$3,'KU Meter Schedule'!AP13-'KU Meter Schedule'!$G13,AP13))</f>
        <v>0</v>
      </c>
      <c r="AR13" s="6">
        <f>IF(AR$3=$J$3,$G13,IF($F13='KU Meter Schedule'!AR$3,'KU Meter Schedule'!AQ13-'KU Meter Schedule'!$G13,AQ13))</f>
        <v>0</v>
      </c>
      <c r="AS13" s="6">
        <f>IF(AS$3=$J$3,$G13,IF($F13='KU Meter Schedule'!AS$3,'KU Meter Schedule'!AR13-'KU Meter Schedule'!$G13,AR13))</f>
        <v>0</v>
      </c>
      <c r="AT13" s="6">
        <f>IF(AT$3=$J$3,$G13,IF($F13='KU Meter Schedule'!AT$3,'KU Meter Schedule'!AS13-'KU Meter Schedule'!$G13,AS13))</f>
        <v>0</v>
      </c>
      <c r="AU13" s="6">
        <f>IF(AU$3=$J$3,$G13,IF($F13='KU Meter Schedule'!AU$3,'KU Meter Schedule'!AT13-'KU Meter Schedule'!$G13,AT13))</f>
        <v>0</v>
      </c>
      <c r="AV13" s="6">
        <f>IF(AV$3=$J$3,$G13,IF($F13='KU Meter Schedule'!AV$3,'KU Meter Schedule'!AU13-'KU Meter Schedule'!$G13,AU13))</f>
        <v>0</v>
      </c>
      <c r="AW13" s="6">
        <f>IF(AW$3=$J$3,$G13,IF($F13='KU Meter Schedule'!AW$3,'KU Meter Schedule'!AV13-'KU Meter Schedule'!$G13,AV13))</f>
        <v>0</v>
      </c>
      <c r="AX13" s="6">
        <f>IF(AX$3=$J$3,$G13,IF($F13='KU Meter Schedule'!AX$3,'KU Meter Schedule'!AW13-'KU Meter Schedule'!$G13,AW13))</f>
        <v>0</v>
      </c>
      <c r="AZ13" s="21">
        <f>IF(AZ$3&lt;'Depr. Rate'!$B$1,('Depr. Rate'!$B$4*'KU Meter Schedule'!J13)/12,IF(J13=0,I13/2*'Depr. Rate'!$C$4/12,('Depr. Rate'!$C$4*'KU Meter Schedule'!J13)/12))</f>
        <v>302.75223616666665</v>
      </c>
      <c r="BA13" s="21">
        <f>IF(BA$3&lt;'Depr. Rate'!$B$1,('Depr. Rate'!$B$4*'KU Meter Schedule'!K13)/12,IF(K13=0,J13/2*'Depr. Rate'!$C$4/12,('Depr. Rate'!$C$4*'KU Meter Schedule'!K13)/12))</f>
        <v>302.75223616666665</v>
      </c>
      <c r="BB13" s="21">
        <f>IF(BB$3&lt;'Depr. Rate'!$B$1,('Depr. Rate'!$B$4*'KU Meter Schedule'!L13)/12,IF(L13=0,K13/2*'Depr. Rate'!$C$4/12,('Depr. Rate'!$C$4*'KU Meter Schedule'!L13)/12))</f>
        <v>302.75223616666665</v>
      </c>
      <c r="BC13" s="21">
        <f>IF(BC$3&lt;'Depr. Rate'!$B$1,('Depr. Rate'!$B$4*'KU Meter Schedule'!M13)/12,IF(M13=0,L13/2*'Depr. Rate'!$C$4/12,('Depr. Rate'!$C$4*'KU Meter Schedule'!M13)/12))</f>
        <v>302.75223616666665</v>
      </c>
      <c r="BD13" s="21">
        <f>IF(BD$3&lt;'Depr. Rate'!$B$1,('Depr. Rate'!$B$4*'KU Meter Schedule'!N13)/12,IF(N13=0,M13/2*'Depr. Rate'!$C$4/12,('Depr. Rate'!$C$4*'KU Meter Schedule'!N13)/12))</f>
        <v>302.75223616666665</v>
      </c>
      <c r="BE13" s="21">
        <f>IF(BE$3&lt;'Depr. Rate'!$B$1,('Depr. Rate'!$B$4*'KU Meter Schedule'!O13)/12,IF(O13=0,N13/2*'Depr. Rate'!$C$4/12,('Depr. Rate'!$C$4*'KU Meter Schedule'!O13)/12))</f>
        <v>302.75223616666665</v>
      </c>
      <c r="BF13" s="21">
        <f>IF(BF$3&lt;'Depr. Rate'!$B$1,('Depr. Rate'!$B$4*'KU Meter Schedule'!P13)/12,IF(P13=0,O13/2*'Depr. Rate'!$C$4/12,('Depr. Rate'!$C$4*'KU Meter Schedule'!P13)/12))</f>
        <v>302.75223616666665</v>
      </c>
      <c r="BG13" s="21">
        <f>IF(BG$3&lt;'Depr. Rate'!$B$1,('Depr. Rate'!$B$4*'KU Meter Schedule'!Q13)/12,IF(Q13=0,P13/2*'Depr. Rate'!$C$4/12,('Depr. Rate'!$C$4*'KU Meter Schedule'!Q13)/12))</f>
        <v>302.75223616666665</v>
      </c>
      <c r="BH13" s="21">
        <f>IF(BH$3&lt;'Depr. Rate'!$B$1,('Depr. Rate'!$B$4*'KU Meter Schedule'!R13)/12,IF(R13=0,Q13/2*'Depr. Rate'!$C$4/12,('Depr. Rate'!$C$4*'KU Meter Schedule'!R13)/12))</f>
        <v>302.75223616666665</v>
      </c>
      <c r="BI13" s="21">
        <f>IF(BI$3&lt;'Depr. Rate'!$B$1,('Depr. Rate'!$B$4*'KU Meter Schedule'!S13)/12,IF(S13=0,R13/2*'Depr. Rate'!$C$4/12,('Depr. Rate'!$C$4*'KU Meter Schedule'!S13)/12))</f>
        <v>302.75223616666665</v>
      </c>
      <c r="BJ13" s="21">
        <f>IF(BJ$3&lt;'Depr. Rate'!$B$1,('Depr. Rate'!$B$4*'KU Meter Schedule'!T13)/12,IF(T13=0,S13/2*'Depr. Rate'!$C$4/12,('Depr. Rate'!$C$4*'KU Meter Schedule'!T13)/12))</f>
        <v>302.75223616666665</v>
      </c>
      <c r="BK13" s="21">
        <f>IF(BK$3&lt;'Depr. Rate'!$B$1,('Depr. Rate'!$B$4*'KU Meter Schedule'!U13)/12,IF(U13=0,T13/2*'Depr. Rate'!$C$4/12,('Depr. Rate'!$C$4*'KU Meter Schedule'!U13)/12))</f>
        <v>464.04382049999998</v>
      </c>
      <c r="BL13" s="21">
        <f>IF(BL$3&lt;'Depr. Rate'!$B$1,('Depr. Rate'!$B$4*'KU Meter Schedule'!V13)/12,IF(V13=0,U13/2*'Depr. Rate'!$C$4/12,('Depr. Rate'!$C$4*'KU Meter Schedule'!V13)/12))</f>
        <v>464.04382049999998</v>
      </c>
      <c r="BM13" s="21">
        <f>IF(BM$3&lt;'Depr. Rate'!$B$1,('Depr. Rate'!$B$4*'KU Meter Schedule'!W13)/12,IF(W13=0,V13/2*'Depr. Rate'!$C$4/12,('Depr. Rate'!$C$4*'KU Meter Schedule'!W13)/12))</f>
        <v>464.04382049999998</v>
      </c>
      <c r="BN13" s="21">
        <f>IF(BN$3&lt;'Depr. Rate'!$B$1,('Depr. Rate'!$B$4*'KU Meter Schedule'!X13)/12,IF(X13=0,W13/2*'Depr. Rate'!$C$4/12,('Depr. Rate'!$C$4*'KU Meter Schedule'!X13)/12))</f>
        <v>464.04382049999998</v>
      </c>
      <c r="BO13" s="21">
        <f>IF(BO$3&lt;'Depr. Rate'!$B$1,('Depr. Rate'!$B$4*'KU Meter Schedule'!Y13)/12,IF(Y13=0,X13/2*'Depr. Rate'!$C$4/12,('Depr. Rate'!$C$4*'KU Meter Schedule'!Y13)/12))</f>
        <v>464.04382049999998</v>
      </c>
      <c r="BP13" s="21">
        <f>IF(BP$3&lt;'Depr. Rate'!$B$1,('Depr. Rate'!$B$4*'KU Meter Schedule'!Z13)/12,IF(Z13=0,Y13/2*'Depr. Rate'!$C$4/12,('Depr. Rate'!$C$4*'KU Meter Schedule'!Z13)/12))</f>
        <v>464.04382049999998</v>
      </c>
      <c r="BQ13" s="21">
        <f>IF(BQ$3&lt;'Depr. Rate'!$B$1,('Depr. Rate'!$B$4*'KU Meter Schedule'!AA13)/12,IF(AA13=0,Z13/2*'Depr. Rate'!$C$4/12,('Depr. Rate'!$C$4*'KU Meter Schedule'!AA13)/12))</f>
        <v>232.02191024999999</v>
      </c>
      <c r="BR13" s="21">
        <f>IF(BR$3&lt;'Depr. Rate'!$B$1,('Depr. Rate'!$B$4*'KU Meter Schedule'!AB13)/12,IF(AB13=0,AA13/2*'Depr. Rate'!$C$4/12,('Depr. Rate'!$C$4*'KU Meter Schedule'!AB13)/12))</f>
        <v>0</v>
      </c>
      <c r="BS13" s="21">
        <f>IF(BS$3&lt;'Depr. Rate'!$B$1,('Depr. Rate'!$B$4*'KU Meter Schedule'!AC13)/12,IF(AC13=0,AB13/2*'Depr. Rate'!$C$4/12,('Depr. Rate'!$C$4*'KU Meter Schedule'!AC13)/12))</f>
        <v>0</v>
      </c>
      <c r="BT13" s="21">
        <f>IF(BT$3&lt;'Depr. Rate'!$B$1,('Depr. Rate'!$B$4*'KU Meter Schedule'!AD13)/12,IF(AD13=0,AC13/2*'Depr. Rate'!$C$4/12,('Depr. Rate'!$C$4*'KU Meter Schedule'!AD13)/12))</f>
        <v>0</v>
      </c>
      <c r="BU13" s="21">
        <f>IF(BU$3&lt;'Depr. Rate'!$B$1,('Depr. Rate'!$B$4*'KU Meter Schedule'!AE13)/12,IF(AE13=0,AD13/2*'Depr. Rate'!$C$4/12,('Depr. Rate'!$C$4*'KU Meter Schedule'!AE13)/12))</f>
        <v>0</v>
      </c>
      <c r="BV13" s="21">
        <f>IF(BV$3&lt;'Depr. Rate'!$B$1,('Depr. Rate'!$B$4*'KU Meter Schedule'!AF13)/12,IF(AF13=0,AE13/2*'Depr. Rate'!$C$4/12,('Depr. Rate'!$C$4*'KU Meter Schedule'!AF13)/12))</f>
        <v>0</v>
      </c>
      <c r="BW13" s="21">
        <f>IF(BW$3&lt;'Depr. Rate'!$B$1,('Depr. Rate'!$B$4*'KU Meter Schedule'!AG13)/12,IF(AG13=0,AF13/2*'Depr. Rate'!$C$4/12,('Depr. Rate'!$C$4*'KU Meter Schedule'!AG13)/12))</f>
        <v>0</v>
      </c>
      <c r="BX13" s="21">
        <f>IF(BX$3&lt;'Depr. Rate'!$B$1,('Depr. Rate'!$B$4*'KU Meter Schedule'!AH13)/12,IF(AH13=0,AG13/2*'Depr. Rate'!$C$4/12,('Depr. Rate'!$C$4*'KU Meter Schedule'!AH13)/12))</f>
        <v>0</v>
      </c>
      <c r="BY13" s="21">
        <f>IF(BY$3&lt;'Depr. Rate'!$B$1,('Depr. Rate'!$B$4*'KU Meter Schedule'!AI13)/12,IF(AI13=0,AH13/2*'Depr. Rate'!$C$4/12,('Depr. Rate'!$C$4*'KU Meter Schedule'!AI13)/12))</f>
        <v>0</v>
      </c>
      <c r="BZ13" s="21">
        <f>IF(BZ$3&lt;'Depr. Rate'!$B$1,('Depr. Rate'!$B$4*'KU Meter Schedule'!AJ13)/12,IF(AJ13=0,AI13/2*'Depr. Rate'!$C$4/12,('Depr. Rate'!$C$4*'KU Meter Schedule'!AJ13)/12))</f>
        <v>0</v>
      </c>
      <c r="CA13" s="21">
        <f>IF(CA$3&lt;'Depr. Rate'!$B$1,('Depr. Rate'!$B$4*'KU Meter Schedule'!AK13)/12,IF(AK13=0,AJ13/2*'Depr. Rate'!$C$4/12,('Depr. Rate'!$C$4*'KU Meter Schedule'!AK13)/12))</f>
        <v>0</v>
      </c>
      <c r="CB13" s="21">
        <f>IF(CB$3&lt;'Depr. Rate'!$B$1,('Depr. Rate'!$B$4*'KU Meter Schedule'!AL13)/12,IF(AL13=0,AK13/2*'Depr. Rate'!$C$4/12,('Depr. Rate'!$C$4*'KU Meter Schedule'!AL13)/12))</f>
        <v>0</v>
      </c>
      <c r="CC13" s="21">
        <f>IF(CC$3&lt;'Depr. Rate'!$B$1,('Depr. Rate'!$B$4*'KU Meter Schedule'!AM13)/12,IF(AM13=0,AL13/2*'Depr. Rate'!$C$4/12,('Depr. Rate'!$C$4*'KU Meter Schedule'!AM13)/12))</f>
        <v>0</v>
      </c>
      <c r="CD13" s="21">
        <f>IF(CD$3&lt;'Depr. Rate'!$B$1,('Depr. Rate'!$B$4*'KU Meter Schedule'!AN13)/12,IF(AN13=0,AM13/2*'Depr. Rate'!$C$4/12,('Depr. Rate'!$C$4*'KU Meter Schedule'!AN13)/12))</f>
        <v>0</v>
      </c>
      <c r="CE13" s="21">
        <f>IF(CE$3&lt;'Depr. Rate'!$B$1,('Depr. Rate'!$B$4*'KU Meter Schedule'!AO13)/12,IF(AO13=0,AN13/2*'Depr. Rate'!$C$4/12,('Depr. Rate'!$C$4*'KU Meter Schedule'!AO13)/12))</f>
        <v>0</v>
      </c>
      <c r="CF13" s="21">
        <f>IF(CF$3&lt;'Depr. Rate'!$B$1,('Depr. Rate'!$B$4*'KU Meter Schedule'!AP13)/12,IF(AP13=0,AO13/2*'Depr. Rate'!$C$4/12,('Depr. Rate'!$C$4*'KU Meter Schedule'!AP13)/12))</f>
        <v>0</v>
      </c>
      <c r="CG13" s="21">
        <f>IF(CG$3&lt;'Depr. Rate'!$B$1,('Depr. Rate'!$B$4*'KU Meter Schedule'!AQ13)/12,IF(AQ13=0,AP13/2*'Depr. Rate'!$C$4/12,('Depr. Rate'!$C$4*'KU Meter Schedule'!AQ13)/12))</f>
        <v>0</v>
      </c>
      <c r="CH13" s="21">
        <f>IF(CH$3&lt;'Depr. Rate'!$B$1,('Depr. Rate'!$B$4*'KU Meter Schedule'!AR13)/12,IF(AR13=0,AQ13/2*'Depr. Rate'!$C$4/12,('Depr. Rate'!$C$4*'KU Meter Schedule'!AR13)/12))</f>
        <v>0</v>
      </c>
      <c r="CI13" s="21">
        <f>IF(CI$3&lt;'Depr. Rate'!$B$1,('Depr. Rate'!$B$4*'KU Meter Schedule'!AS13)/12,IF(AS13=0,AR13/2*'Depr. Rate'!$C$4/12,('Depr. Rate'!$C$4*'KU Meter Schedule'!AS13)/12))</f>
        <v>0</v>
      </c>
      <c r="CJ13" s="21">
        <f>IF(CJ$3&lt;'Depr. Rate'!$B$1,('Depr. Rate'!$B$4*'KU Meter Schedule'!AT13)/12,IF(AT13=0,AS13/2*'Depr. Rate'!$C$4/12,('Depr. Rate'!$C$4*'KU Meter Schedule'!AT13)/12))</f>
        <v>0</v>
      </c>
      <c r="CK13" s="21">
        <f>IF(CK$3&lt;'Depr. Rate'!$B$1,('Depr. Rate'!$B$4*'KU Meter Schedule'!AU13)/12,IF(AU13=0,AT13/2*'Depr. Rate'!$C$4/12,('Depr. Rate'!$C$4*'KU Meter Schedule'!AU13)/12))</f>
        <v>0</v>
      </c>
      <c r="CL13" s="21">
        <f>IF(CL$3&lt;'Depr. Rate'!$B$1,('Depr. Rate'!$B$4*'KU Meter Schedule'!AV13)/12,IF(AV13=0,AU13/2*'Depr. Rate'!$C$4/12,('Depr. Rate'!$C$4*'KU Meter Schedule'!AV13)/12))</f>
        <v>0</v>
      </c>
      <c r="CM13" s="21">
        <f>IF(CM$3&lt;'Depr. Rate'!$B$1,('Depr. Rate'!$B$4*'KU Meter Schedule'!AW13)/12,IF(AW13=0,AV13/2*'Depr. Rate'!$C$4/12,('Depr. Rate'!$C$4*'KU Meter Schedule'!AW13)/12))</f>
        <v>0</v>
      </c>
      <c r="CN13" s="21">
        <f>IF(CN$3&lt;'Depr. Rate'!$B$1,('Depr. Rate'!$B$4*'KU Meter Schedule'!AX13)/12,IF(AX13=0,AW13/2*'Depr. Rate'!$C$4/12,('Depr. Rate'!$C$4*'KU Meter Schedule'!AX13)/12))</f>
        <v>0</v>
      </c>
      <c r="CP13" s="6">
        <f>IF(CP$3=$CP$3,$H13+AZ13,IF($F13='KU Meter Schedule'!CP$3,'KU Meter Schedule'!CO13+AZ13-$G13,SUM(CO13,AZ13)))</f>
        <v>153147.09280458969</v>
      </c>
      <c r="CQ13" s="6">
        <f>IF(CQ$3=$CP$3,$H13+BA13,IF($F13='KU Meter Schedule'!CQ$3,'KU Meter Schedule'!CP13+BA13-$G13,SUM(CP13,BA13)))</f>
        <v>153449.84504075637</v>
      </c>
      <c r="CR13" s="6">
        <f>IF(CR$3=$CP$3,$H13+BB13,IF($F13='KU Meter Schedule'!CR$3,'KU Meter Schedule'!CQ13+BB13-$G13,SUM(CQ13,BB13)))</f>
        <v>153752.59727692304</v>
      </c>
      <c r="CS13" s="6">
        <f>IF(CS$3=$CP$3,$H13+BC13,IF($F13='KU Meter Schedule'!CS$3,'KU Meter Schedule'!CR13+BC13-$G13,SUM(CR13,BC13)))</f>
        <v>154055.34951308972</v>
      </c>
      <c r="CT13" s="6">
        <f>IF(CT$3=$CP$3,$H13+BD13,IF($F13='KU Meter Schedule'!CT$3,'KU Meter Schedule'!CS13+BD13-$G13,SUM(CS13,BD13)))</f>
        <v>154358.1017492564</v>
      </c>
      <c r="CU13" s="6">
        <f>IF(CU$3=$CP$3,$H13+BE13,IF($F13='KU Meter Schedule'!CU$3,'KU Meter Schedule'!CT13+BE13-$G13,SUM(CT13,BE13)))</f>
        <v>154660.85398542308</v>
      </c>
      <c r="CV13" s="6">
        <f>IF(CV$3=$CP$3,$H13+BF13,IF($F13='KU Meter Schedule'!CV$3,'KU Meter Schedule'!CU13+BF13-$G13,SUM(CU13,BF13)))</f>
        <v>154963.60622158975</v>
      </c>
      <c r="CW13" s="6">
        <f>IF(CW$3=$CP$3,$H13+BG13,IF($F13='KU Meter Schedule'!CW$3,'KU Meter Schedule'!CV13+BG13-$G13,SUM(CV13,BG13)))</f>
        <v>155266.35845775643</v>
      </c>
      <c r="CX13" s="6">
        <f>IF(CX$3=$CP$3,$H13+BH13,IF($F13='KU Meter Schedule'!CX$3,'KU Meter Schedule'!CW13+BH13-$G13,SUM(CW13,BH13)))</f>
        <v>155569.11069392311</v>
      </c>
      <c r="CY13" s="6">
        <f>IF(CY$3=$CP$3,$H13+BI13,IF($F13='KU Meter Schedule'!CY$3,'KU Meter Schedule'!CX13+BI13-$G13,SUM(CX13,BI13)))</f>
        <v>155871.86293008979</v>
      </c>
      <c r="CZ13" s="6">
        <f>IF(CZ$3=$CP$3,$H13+BJ13,IF($F13='KU Meter Schedule'!CZ$3,'KU Meter Schedule'!CY13+BJ13-$G13,SUM(CY13,BJ13)))</f>
        <v>156174.61516625647</v>
      </c>
      <c r="DA13" s="6">
        <f>IF(DA$3=$CP$3,$H13+BK13,IF($F13='KU Meter Schedule'!DA$3,'KU Meter Schedule'!CZ13+BK13-$G13,SUM(CZ13,BK13)))</f>
        <v>156638.65898675646</v>
      </c>
      <c r="DB13" s="6">
        <f>IF(DB$3=$CP$3,$H13+BL13,IF($F13='KU Meter Schedule'!DB$3,'KU Meter Schedule'!DA13+BL13-$G13,SUM(DA13,BL13)))</f>
        <v>157102.70280725646</v>
      </c>
      <c r="DC13" s="6">
        <f>IF(DC$3=$CP$3,$H13+BM13,IF($F13='KU Meter Schedule'!DC$3,'KU Meter Schedule'!DB13+BM13-$G13,SUM(DB13,BM13)))</f>
        <v>157566.74662775645</v>
      </c>
      <c r="DD13" s="6">
        <f>IF(DD$3=$CP$3,$H13+BN13,IF($F13='KU Meter Schedule'!DD$3,'KU Meter Schedule'!DC13+BN13-$G13,SUM(DC13,BN13)))</f>
        <v>158030.79044825645</v>
      </c>
      <c r="DE13" s="6">
        <f>IF(DE$3=$CP$3,$H13+BO13,IF($F13='KU Meter Schedule'!DE$3,'KU Meter Schedule'!DD13+BO13-$G13,SUM(DD13,BO13)))</f>
        <v>158494.83426875644</v>
      </c>
      <c r="DF13" s="6">
        <f>IF(DF$3=$CP$3,$H13+BP13,IF($F13='KU Meter Schedule'!DF$3,'KU Meter Schedule'!DE13+BP13-$G13,SUM(DE13,BP13)))</f>
        <v>158958.87808925644</v>
      </c>
      <c r="DG13" s="6">
        <f>IF(DG$3=$CP$3,$H13+BQ13,IF($F13='KU Meter Schedule'!DG$3,'KU Meter Schedule'!DF13+BQ13-$G13,SUM(DF13,BQ13)))</f>
        <v>543.43999950645957</v>
      </c>
      <c r="DH13" s="6">
        <f>IF(DH$3=$CP$3,$H13+BR13,IF($F13='KU Meter Schedule'!DH$3,'KU Meter Schedule'!DG13+BR13-$G13,SUM(DG13,BR13)))</f>
        <v>543.43999950645957</v>
      </c>
      <c r="DI13" s="6">
        <f>IF(DI$3=$CP$3,$H13+BS13,IF($F13='KU Meter Schedule'!DI$3,'KU Meter Schedule'!DH13+BS13-$G13,SUM(DH13,BS13)))</f>
        <v>543.43999950645957</v>
      </c>
      <c r="DJ13" s="6">
        <f>IF(DJ$3=$CP$3,$H13+BT13,IF($F13='KU Meter Schedule'!DJ$3,'KU Meter Schedule'!DI13+BT13-$G13,SUM(DI13,BT13)))</f>
        <v>543.43999950645957</v>
      </c>
      <c r="DK13" s="6">
        <f>IF(DK$3=$CP$3,$H13+BU13,IF($F13='KU Meter Schedule'!DK$3,'KU Meter Schedule'!DJ13+BU13-$G13,SUM(DJ13,BU13)))</f>
        <v>543.43999950645957</v>
      </c>
      <c r="DL13" s="6">
        <f>IF(DL$3=$CP$3,$H13+BV13,IF($F13='KU Meter Schedule'!DL$3,'KU Meter Schedule'!DK13+BV13-$G13,SUM(DK13,BV13)))</f>
        <v>543.43999950645957</v>
      </c>
      <c r="DM13" s="6">
        <f>IF(DM$3=$CP$3,$H13+BW13,IF($F13='KU Meter Schedule'!DM$3,'KU Meter Schedule'!DL13+BW13-$G13,SUM(DL13,BW13)))</f>
        <v>543.43999950645957</v>
      </c>
      <c r="DN13" s="6">
        <f>IF(DN$3=$CP$3,$H13+BX13,IF($F13='KU Meter Schedule'!DN$3,'KU Meter Schedule'!DM13+BX13-$G13,SUM(DM13,BX13)))</f>
        <v>543.43999950645957</v>
      </c>
      <c r="DO13" s="6">
        <f>IF(DO$3=$CP$3,$H13+BY13,IF($F13='KU Meter Schedule'!DO$3,'KU Meter Schedule'!DN13+BY13-$G13,SUM(DN13,BY13)))</f>
        <v>543.43999950645957</v>
      </c>
      <c r="DP13" s="6">
        <f>IF(DP$3=$CP$3,$H13+BZ13,IF($F13='KU Meter Schedule'!DP$3,'KU Meter Schedule'!DO13+BZ13-$G13,SUM(DO13,BZ13)))</f>
        <v>543.43999950645957</v>
      </c>
      <c r="DQ13" s="6">
        <f>IF(DQ$3=$CP$3,$H13+CA13,IF($F13='KU Meter Schedule'!DQ$3,'KU Meter Schedule'!DP13+CA13-$G13,SUM(DP13,CA13)))</f>
        <v>543.43999950645957</v>
      </c>
      <c r="DR13" s="6">
        <f>IF(DR$3=$CP$3,$H13+CB13,IF($F13='KU Meter Schedule'!DR$3,'KU Meter Schedule'!DQ13+CB13-$G13,SUM(DQ13,CB13)))</f>
        <v>543.43999950645957</v>
      </c>
      <c r="DS13" s="6">
        <f>IF(DS$3=$CP$3,$H13+CC13,IF($F13='KU Meter Schedule'!DS$3,'KU Meter Schedule'!DR13+CC13-$G13,SUM(DR13,CC13)))</f>
        <v>543.43999950645957</v>
      </c>
      <c r="DT13" s="6">
        <f>IF(DT$3=$CP$3,$H13+CD13,IF($F13='KU Meter Schedule'!DT$3,'KU Meter Schedule'!DS13+CD13-$G13,SUM(DS13,CD13)))</f>
        <v>543.43999950645957</v>
      </c>
      <c r="DU13" s="6">
        <f>IF(DU$3=$CP$3,$H13+CE13,IF($F13='KU Meter Schedule'!DU$3,'KU Meter Schedule'!DT13+CE13-$G13,SUM(DT13,CE13)))</f>
        <v>543.43999950645957</v>
      </c>
      <c r="DV13" s="6">
        <f>IF(DV$3=$CP$3,$H13+CF13,IF($F13='KU Meter Schedule'!DV$3,'KU Meter Schedule'!DU13+CF13-$G13,SUM(DU13,CF13)))</f>
        <v>543.43999950645957</v>
      </c>
      <c r="DW13" s="6">
        <f>IF(DW$3=$CP$3,$H13+CG13,IF($F13='KU Meter Schedule'!DW$3,'KU Meter Schedule'!DV13+CG13-$G13,SUM(DV13,CG13)))</f>
        <v>543.43999950645957</v>
      </c>
      <c r="DX13" s="6">
        <f>IF(DX$3=$CP$3,$H13+CH13,IF($F13='KU Meter Schedule'!DX$3,'KU Meter Schedule'!DW13+CH13-$G13,SUM(DW13,CH13)))</f>
        <v>543.43999950645957</v>
      </c>
      <c r="DY13" s="6">
        <f>IF(DY$3=$CP$3,$H13+CI13,IF($F13='KU Meter Schedule'!DY$3,'KU Meter Schedule'!DX13+CI13-$G13,SUM(DX13,CI13)))</f>
        <v>543.43999950645957</v>
      </c>
      <c r="DZ13" s="6">
        <f>IF(DZ$3=$CP$3,$H13+CJ13,IF($F13='KU Meter Schedule'!DZ$3,'KU Meter Schedule'!DY13+CJ13-$G13,SUM(DY13,CJ13)))</f>
        <v>543.43999950645957</v>
      </c>
      <c r="EA13" s="6">
        <f>IF(EA$3=$CP$3,$H13+CK13,IF($F13='KU Meter Schedule'!EA$3,'KU Meter Schedule'!DZ13+CK13-$G13,SUM(DZ13,CK13)))</f>
        <v>543.43999950645957</v>
      </c>
      <c r="EB13" s="6">
        <f>IF(EB$3=$CP$3,$H13+CL13,IF($F13='KU Meter Schedule'!EB$3,'KU Meter Schedule'!EA13+CL13-$G13,SUM(EA13,CL13)))</f>
        <v>543.43999950645957</v>
      </c>
      <c r="EC13" s="6">
        <f>IF(EC$3=$CP$3,$H13+CM13,IF($F13='KU Meter Schedule'!EC$3,'KU Meter Schedule'!EB13+CM13-$G13,SUM(EB13,CM13)))</f>
        <v>543.43999950645957</v>
      </c>
      <c r="ED13" s="6">
        <f>IF(ED$3=$CP$3,$H13+CN13,IF($F13='KU Meter Schedule'!ED$3,'KU Meter Schedule'!EC13+CN13-$G13,SUM(EC13,CN13)))</f>
        <v>543.43999950645957</v>
      </c>
      <c r="EF13" s="8">
        <f t="shared" si="1"/>
        <v>5500.3671954103047</v>
      </c>
      <c r="EG13" s="8">
        <f t="shared" si="1"/>
        <v>5197.6149592436268</v>
      </c>
      <c r="EH13" s="8">
        <f t="shared" si="1"/>
        <v>4894.8627230769489</v>
      </c>
      <c r="EI13" s="8">
        <f t="shared" si="1"/>
        <v>4592.110486910271</v>
      </c>
      <c r="EJ13" s="8">
        <f t="shared" si="1"/>
        <v>4289.3582507435931</v>
      </c>
      <c r="EK13" s="8">
        <f t="shared" si="1"/>
        <v>3986.6060145769152</v>
      </c>
      <c r="EL13" s="8">
        <f t="shared" si="1"/>
        <v>3683.8537784102373</v>
      </c>
      <c r="EM13" s="8">
        <f t="shared" si="1"/>
        <v>3381.1015422435594</v>
      </c>
      <c r="EN13" s="8">
        <f t="shared" si="1"/>
        <v>3078.3493060768815</v>
      </c>
      <c r="EO13" s="8">
        <f t="shared" si="1"/>
        <v>2775.5970699102036</v>
      </c>
      <c r="EP13" s="8">
        <f t="shared" si="1"/>
        <v>2472.8448337435257</v>
      </c>
      <c r="EQ13" s="8">
        <f t="shared" si="1"/>
        <v>2008.8010132435302</v>
      </c>
      <c r="ER13" s="8">
        <f t="shared" si="1"/>
        <v>1544.7571927435347</v>
      </c>
      <c r="ES13" s="8">
        <f t="shared" si="1"/>
        <v>1080.7133722435392</v>
      </c>
      <c r="ET13" s="8">
        <f t="shared" si="1"/>
        <v>616.66955174354371</v>
      </c>
      <c r="EU13" s="8">
        <f t="shared" si="1"/>
        <v>152.62573124354822</v>
      </c>
      <c r="EV13" s="8">
        <f t="shared" si="2"/>
        <v>-311.41808925644727</v>
      </c>
      <c r="EW13" s="8">
        <f t="shared" si="2"/>
        <v>-543.43999950645957</v>
      </c>
      <c r="EX13" s="8">
        <f t="shared" si="2"/>
        <v>-543.43999950645957</v>
      </c>
      <c r="EY13" s="8">
        <f t="shared" si="2"/>
        <v>-543.43999950645957</v>
      </c>
      <c r="EZ13" s="8">
        <f t="shared" si="2"/>
        <v>-543.43999950645957</v>
      </c>
      <c r="FA13" s="8">
        <f t="shared" si="2"/>
        <v>-543.43999950645957</v>
      </c>
      <c r="FB13" s="8">
        <f t="shared" si="2"/>
        <v>-543.43999950645957</v>
      </c>
      <c r="FC13" s="8">
        <f t="shared" si="2"/>
        <v>-543.43999950645957</v>
      </c>
      <c r="FD13" s="8">
        <f t="shared" si="2"/>
        <v>-543.43999950645957</v>
      </c>
      <c r="FE13" s="8">
        <f t="shared" si="2"/>
        <v>-543.43999950645957</v>
      </c>
      <c r="FF13" s="8">
        <f t="shared" si="2"/>
        <v>-543.43999950645957</v>
      </c>
      <c r="FG13" s="8">
        <f t="shared" si="2"/>
        <v>-543.43999950645957</v>
      </c>
      <c r="FH13" s="8">
        <f t="shared" si="2"/>
        <v>-543.43999950645957</v>
      </c>
      <c r="FI13" s="8">
        <f t="shared" si="2"/>
        <v>-543.43999950645957</v>
      </c>
      <c r="FJ13" s="8">
        <f t="shared" si="2"/>
        <v>-543.43999950645957</v>
      </c>
      <c r="FK13" s="8">
        <f t="shared" si="2"/>
        <v>-543.43999950645957</v>
      </c>
      <c r="FL13" s="8">
        <f t="shared" si="3"/>
        <v>-543.43999950645957</v>
      </c>
      <c r="FM13" s="8">
        <f t="shared" si="3"/>
        <v>-543.43999950645957</v>
      </c>
      <c r="FN13" s="8">
        <f t="shared" si="3"/>
        <v>-543.43999950645957</v>
      </c>
      <c r="FO13" s="8">
        <f t="shared" si="3"/>
        <v>-543.43999950645957</v>
      </c>
      <c r="FP13" s="8">
        <f t="shared" si="3"/>
        <v>-543.43999950645957</v>
      </c>
      <c r="FQ13" s="8">
        <f t="shared" si="3"/>
        <v>-543.43999950645957</v>
      </c>
      <c r="FR13" s="8">
        <f t="shared" si="3"/>
        <v>-543.43999950645957</v>
      </c>
      <c r="FS13" s="8">
        <f t="shared" si="3"/>
        <v>-543.43999950645957</v>
      </c>
      <c r="FT13" s="8">
        <f t="shared" si="3"/>
        <v>-543.43999950645957</v>
      </c>
    </row>
    <row r="14" spans="1:176" x14ac:dyDescent="0.25">
      <c r="A14" s="4" t="s">
        <v>12</v>
      </c>
      <c r="B14" s="4" t="s">
        <v>2</v>
      </c>
      <c r="C14" s="3" t="s">
        <v>40</v>
      </c>
      <c r="D14" s="4" t="s">
        <v>5</v>
      </c>
      <c r="E14" s="7">
        <v>1952</v>
      </c>
      <c r="F14" s="24">
        <f>IFERROR(VLOOKUP(CONCATENATE(C14,E14),'KU Retirements'!$A$4:$E$150,5,FALSE),"N/A")</f>
        <v>43101</v>
      </c>
      <c r="G14" s="5">
        <v>3779.5</v>
      </c>
      <c r="H14" s="5">
        <v>3641.2507655549998</v>
      </c>
      <c r="I14" s="5"/>
      <c r="J14" s="6">
        <f>IF(J$3=$J$3,$G14,IF($F14='KU Meter Schedule'!J$3,'KU Meter Schedule'!I14-'KU Meter Schedule'!$G14,I14))</f>
        <v>3779.5</v>
      </c>
      <c r="K14" s="6">
        <f>IF(K$3=$J$3,$G14,IF($F14='KU Meter Schedule'!K$3,'KU Meter Schedule'!J14-'KU Meter Schedule'!$G14,J14))</f>
        <v>3779.5</v>
      </c>
      <c r="L14" s="6">
        <f>IF(L$3=$J$3,$G14,IF($F14='KU Meter Schedule'!L$3,'KU Meter Schedule'!K14-'KU Meter Schedule'!$G14,K14))</f>
        <v>3779.5</v>
      </c>
      <c r="M14" s="6">
        <f>IF(M$3=$J$3,$G14,IF($F14='KU Meter Schedule'!M$3,'KU Meter Schedule'!L14-'KU Meter Schedule'!$G14,L14))</f>
        <v>3779.5</v>
      </c>
      <c r="N14" s="6">
        <f>IF(N$3=$J$3,$G14,IF($F14='KU Meter Schedule'!N$3,'KU Meter Schedule'!M14-'KU Meter Schedule'!$G14,M14))</f>
        <v>3779.5</v>
      </c>
      <c r="O14" s="6">
        <f>IF(O$3=$J$3,$G14,IF($F14='KU Meter Schedule'!O$3,'KU Meter Schedule'!N14-'KU Meter Schedule'!$G14,N14))</f>
        <v>3779.5</v>
      </c>
      <c r="P14" s="6">
        <f>IF(P$3=$J$3,$G14,IF($F14='KU Meter Schedule'!P$3,'KU Meter Schedule'!O14-'KU Meter Schedule'!$G14,O14))</f>
        <v>3779.5</v>
      </c>
      <c r="Q14" s="6">
        <f>IF(Q$3=$J$3,$G14,IF($F14='KU Meter Schedule'!Q$3,'KU Meter Schedule'!P14-'KU Meter Schedule'!$G14,P14))</f>
        <v>3779.5</v>
      </c>
      <c r="R14" s="6">
        <f>IF(R$3=$J$3,$G14,IF($F14='KU Meter Schedule'!R$3,'KU Meter Schedule'!Q14-'KU Meter Schedule'!$G14,Q14))</f>
        <v>3779.5</v>
      </c>
      <c r="S14" s="6">
        <f>IF(S$3=$J$3,$G14,IF($F14='KU Meter Schedule'!S$3,'KU Meter Schedule'!R14-'KU Meter Schedule'!$G14,R14))</f>
        <v>3779.5</v>
      </c>
      <c r="T14" s="6">
        <f>IF(T$3=$J$3,$G14,IF($F14='KU Meter Schedule'!T$3,'KU Meter Schedule'!S14-'KU Meter Schedule'!$G14,S14))</f>
        <v>3779.5</v>
      </c>
      <c r="U14" s="6">
        <f>IF(U$3=$J$3,$G14,IF($F14='KU Meter Schedule'!U$3,'KU Meter Schedule'!T14-'KU Meter Schedule'!$G14,T14))</f>
        <v>3779.5</v>
      </c>
      <c r="V14" s="6">
        <f>IF(V$3=$J$3,$G14,IF($F14='KU Meter Schedule'!V$3,'KU Meter Schedule'!U14-'KU Meter Schedule'!$G14,U14))</f>
        <v>3779.5</v>
      </c>
      <c r="W14" s="6">
        <f>IF(W$3=$J$3,$G14,IF($F14='KU Meter Schedule'!W$3,'KU Meter Schedule'!V14-'KU Meter Schedule'!$G14,V14))</f>
        <v>3779.5</v>
      </c>
      <c r="X14" s="6">
        <f>IF(X$3=$J$3,$G14,IF($F14='KU Meter Schedule'!X$3,'KU Meter Schedule'!W14-'KU Meter Schedule'!$G14,W14))</f>
        <v>3779.5</v>
      </c>
      <c r="Y14" s="6">
        <f>IF(Y$3=$J$3,$G14,IF($F14='KU Meter Schedule'!Y$3,'KU Meter Schedule'!X14-'KU Meter Schedule'!$G14,X14))</f>
        <v>3779.5</v>
      </c>
      <c r="Z14" s="6">
        <f>IF(Z$3=$J$3,$G14,IF($F14='KU Meter Schedule'!Z$3,'KU Meter Schedule'!Y14-'KU Meter Schedule'!$G14,Y14))</f>
        <v>3779.5</v>
      </c>
      <c r="AA14" s="6">
        <f>IF(AA$3=$J$3,$G14,IF($F14='KU Meter Schedule'!AA$3,'KU Meter Schedule'!Z14-'KU Meter Schedule'!$G14,Z14))</f>
        <v>0</v>
      </c>
      <c r="AB14" s="6">
        <f>IF(AB$3=$J$3,$G14,IF($F14='KU Meter Schedule'!AB$3,'KU Meter Schedule'!AA14-'KU Meter Schedule'!$G14,AA14))</f>
        <v>0</v>
      </c>
      <c r="AC14" s="6">
        <f>IF(AC$3=$J$3,$G14,IF($F14='KU Meter Schedule'!AC$3,'KU Meter Schedule'!AB14-'KU Meter Schedule'!$G14,AB14))</f>
        <v>0</v>
      </c>
      <c r="AD14" s="6">
        <f>IF(AD$3=$J$3,$G14,IF($F14='KU Meter Schedule'!AD$3,'KU Meter Schedule'!AC14-'KU Meter Schedule'!$G14,AC14))</f>
        <v>0</v>
      </c>
      <c r="AE14" s="6">
        <f>IF(AE$3=$J$3,$G14,IF($F14='KU Meter Schedule'!AE$3,'KU Meter Schedule'!AD14-'KU Meter Schedule'!$G14,AD14))</f>
        <v>0</v>
      </c>
      <c r="AF14" s="6">
        <f>IF(AF$3=$J$3,$G14,IF($F14='KU Meter Schedule'!AF$3,'KU Meter Schedule'!AE14-'KU Meter Schedule'!$G14,AE14))</f>
        <v>0</v>
      </c>
      <c r="AG14" s="6">
        <f>IF(AG$3=$J$3,$G14,IF($F14='KU Meter Schedule'!AG$3,'KU Meter Schedule'!AF14-'KU Meter Schedule'!$G14,AF14))</f>
        <v>0</v>
      </c>
      <c r="AH14" s="6">
        <f>IF(AH$3=$J$3,$G14,IF($F14='KU Meter Schedule'!AH$3,'KU Meter Schedule'!AG14-'KU Meter Schedule'!$G14,AG14))</f>
        <v>0</v>
      </c>
      <c r="AI14" s="6">
        <f>IF(AI$3=$J$3,$G14,IF($F14='KU Meter Schedule'!AI$3,'KU Meter Schedule'!AH14-'KU Meter Schedule'!$G14,AH14))</f>
        <v>0</v>
      </c>
      <c r="AJ14" s="6">
        <f>IF(AJ$3=$J$3,$G14,IF($F14='KU Meter Schedule'!AJ$3,'KU Meter Schedule'!AI14-'KU Meter Schedule'!$G14,AI14))</f>
        <v>0</v>
      </c>
      <c r="AK14" s="6">
        <f>IF(AK$3=$J$3,$G14,IF($F14='KU Meter Schedule'!AK$3,'KU Meter Schedule'!AJ14-'KU Meter Schedule'!$G14,AJ14))</f>
        <v>0</v>
      </c>
      <c r="AL14" s="6">
        <f>IF(AL$3=$J$3,$G14,IF($F14='KU Meter Schedule'!AL$3,'KU Meter Schedule'!AK14-'KU Meter Schedule'!$G14,AK14))</f>
        <v>0</v>
      </c>
      <c r="AM14" s="6">
        <f>IF(AM$3=$J$3,$G14,IF($F14='KU Meter Schedule'!AM$3,'KU Meter Schedule'!AL14-'KU Meter Schedule'!$G14,AL14))</f>
        <v>0</v>
      </c>
      <c r="AN14" s="6">
        <f>IF(AN$3=$J$3,$G14,IF($F14='KU Meter Schedule'!AN$3,'KU Meter Schedule'!AM14-'KU Meter Schedule'!$G14,AM14))</f>
        <v>0</v>
      </c>
      <c r="AO14" s="6">
        <f>IF(AO$3=$J$3,$G14,IF($F14='KU Meter Schedule'!AO$3,'KU Meter Schedule'!AN14-'KU Meter Schedule'!$G14,AN14))</f>
        <v>0</v>
      </c>
      <c r="AP14" s="6">
        <f>IF(AP$3=$J$3,$G14,IF($F14='KU Meter Schedule'!AP$3,'KU Meter Schedule'!AO14-'KU Meter Schedule'!$G14,AO14))</f>
        <v>0</v>
      </c>
      <c r="AQ14" s="6">
        <f>IF(AQ$3=$J$3,$G14,IF($F14='KU Meter Schedule'!AQ$3,'KU Meter Schedule'!AP14-'KU Meter Schedule'!$G14,AP14))</f>
        <v>0</v>
      </c>
      <c r="AR14" s="6">
        <f>IF(AR$3=$J$3,$G14,IF($F14='KU Meter Schedule'!AR$3,'KU Meter Schedule'!AQ14-'KU Meter Schedule'!$G14,AQ14))</f>
        <v>0</v>
      </c>
      <c r="AS14" s="6">
        <f>IF(AS$3=$J$3,$G14,IF($F14='KU Meter Schedule'!AS$3,'KU Meter Schedule'!AR14-'KU Meter Schedule'!$G14,AR14))</f>
        <v>0</v>
      </c>
      <c r="AT14" s="6">
        <f>IF(AT$3=$J$3,$G14,IF($F14='KU Meter Schedule'!AT$3,'KU Meter Schedule'!AS14-'KU Meter Schedule'!$G14,AS14))</f>
        <v>0</v>
      </c>
      <c r="AU14" s="6">
        <f>IF(AU$3=$J$3,$G14,IF($F14='KU Meter Schedule'!AU$3,'KU Meter Schedule'!AT14-'KU Meter Schedule'!$G14,AT14))</f>
        <v>0</v>
      </c>
      <c r="AV14" s="6">
        <f>IF(AV$3=$J$3,$G14,IF($F14='KU Meter Schedule'!AV$3,'KU Meter Schedule'!AU14-'KU Meter Schedule'!$G14,AU14))</f>
        <v>0</v>
      </c>
      <c r="AW14" s="6">
        <f>IF(AW$3=$J$3,$G14,IF($F14='KU Meter Schedule'!AW$3,'KU Meter Schedule'!AV14-'KU Meter Schedule'!$G14,AV14))</f>
        <v>0</v>
      </c>
      <c r="AX14" s="6">
        <f>IF(AX$3=$J$3,$G14,IF($F14='KU Meter Schedule'!AX$3,'KU Meter Schedule'!AW14-'KU Meter Schedule'!$G14,AW14))</f>
        <v>0</v>
      </c>
      <c r="AZ14" s="21">
        <f>IF(AZ$3&lt;'Depr. Rate'!$B$1,('Depr. Rate'!$B$4*'KU Meter Schedule'!J14)/12,IF(J14=0,I14/2*'Depr. Rate'!$C$4/12,('Depr. Rate'!$C$4*'KU Meter Schedule'!J14)/12))</f>
        <v>7.2125458333333334</v>
      </c>
      <c r="BA14" s="21">
        <f>IF(BA$3&lt;'Depr. Rate'!$B$1,('Depr. Rate'!$B$4*'KU Meter Schedule'!K14)/12,IF(K14=0,J14/2*'Depr. Rate'!$C$4/12,('Depr. Rate'!$C$4*'KU Meter Schedule'!K14)/12))</f>
        <v>7.2125458333333334</v>
      </c>
      <c r="BB14" s="21">
        <f>IF(BB$3&lt;'Depr. Rate'!$B$1,('Depr. Rate'!$B$4*'KU Meter Schedule'!L14)/12,IF(L14=0,K14/2*'Depr. Rate'!$C$4/12,('Depr. Rate'!$C$4*'KU Meter Schedule'!L14)/12))</f>
        <v>7.2125458333333334</v>
      </c>
      <c r="BC14" s="21">
        <f>IF(BC$3&lt;'Depr. Rate'!$B$1,('Depr. Rate'!$B$4*'KU Meter Schedule'!M14)/12,IF(M14=0,L14/2*'Depr. Rate'!$C$4/12,('Depr. Rate'!$C$4*'KU Meter Schedule'!M14)/12))</f>
        <v>7.2125458333333334</v>
      </c>
      <c r="BD14" s="21">
        <f>IF(BD$3&lt;'Depr. Rate'!$B$1,('Depr. Rate'!$B$4*'KU Meter Schedule'!N14)/12,IF(N14=0,M14/2*'Depr. Rate'!$C$4/12,('Depr. Rate'!$C$4*'KU Meter Schedule'!N14)/12))</f>
        <v>7.2125458333333334</v>
      </c>
      <c r="BE14" s="21">
        <f>IF(BE$3&lt;'Depr. Rate'!$B$1,('Depr. Rate'!$B$4*'KU Meter Schedule'!O14)/12,IF(O14=0,N14/2*'Depr. Rate'!$C$4/12,('Depr. Rate'!$C$4*'KU Meter Schedule'!O14)/12))</f>
        <v>7.2125458333333334</v>
      </c>
      <c r="BF14" s="21">
        <f>IF(BF$3&lt;'Depr. Rate'!$B$1,('Depr. Rate'!$B$4*'KU Meter Schedule'!P14)/12,IF(P14=0,O14/2*'Depr. Rate'!$C$4/12,('Depr. Rate'!$C$4*'KU Meter Schedule'!P14)/12))</f>
        <v>7.2125458333333334</v>
      </c>
      <c r="BG14" s="21">
        <f>IF(BG$3&lt;'Depr. Rate'!$B$1,('Depr. Rate'!$B$4*'KU Meter Schedule'!Q14)/12,IF(Q14=0,P14/2*'Depr. Rate'!$C$4/12,('Depr. Rate'!$C$4*'KU Meter Schedule'!Q14)/12))</f>
        <v>7.2125458333333334</v>
      </c>
      <c r="BH14" s="21">
        <f>IF(BH$3&lt;'Depr. Rate'!$B$1,('Depr. Rate'!$B$4*'KU Meter Schedule'!R14)/12,IF(R14=0,Q14/2*'Depr. Rate'!$C$4/12,('Depr. Rate'!$C$4*'KU Meter Schedule'!R14)/12))</f>
        <v>7.2125458333333334</v>
      </c>
      <c r="BI14" s="21">
        <f>IF(BI$3&lt;'Depr. Rate'!$B$1,('Depr. Rate'!$B$4*'KU Meter Schedule'!S14)/12,IF(S14=0,R14/2*'Depr. Rate'!$C$4/12,('Depr. Rate'!$C$4*'KU Meter Schedule'!S14)/12))</f>
        <v>7.2125458333333334</v>
      </c>
      <c r="BJ14" s="21">
        <f>IF(BJ$3&lt;'Depr. Rate'!$B$1,('Depr. Rate'!$B$4*'KU Meter Schedule'!T14)/12,IF(T14=0,S14/2*'Depr. Rate'!$C$4/12,('Depr. Rate'!$C$4*'KU Meter Schedule'!T14)/12))</f>
        <v>7.2125458333333334</v>
      </c>
      <c r="BK14" s="21">
        <f>IF(BK$3&lt;'Depr. Rate'!$B$1,('Depr. Rate'!$B$4*'KU Meter Schedule'!U14)/12,IF(U14=0,T14/2*'Depr. Rate'!$C$4/12,('Depr. Rate'!$C$4*'KU Meter Schedule'!U14)/12))</f>
        <v>11.055037499999999</v>
      </c>
      <c r="BL14" s="21">
        <f>IF(BL$3&lt;'Depr. Rate'!$B$1,('Depr. Rate'!$B$4*'KU Meter Schedule'!V14)/12,IF(V14=0,U14/2*'Depr. Rate'!$C$4/12,('Depr. Rate'!$C$4*'KU Meter Schedule'!V14)/12))</f>
        <v>11.055037499999999</v>
      </c>
      <c r="BM14" s="21">
        <f>IF(BM$3&lt;'Depr. Rate'!$B$1,('Depr. Rate'!$B$4*'KU Meter Schedule'!W14)/12,IF(W14=0,V14/2*'Depr. Rate'!$C$4/12,('Depr. Rate'!$C$4*'KU Meter Schedule'!W14)/12))</f>
        <v>11.055037499999999</v>
      </c>
      <c r="BN14" s="21">
        <f>IF(BN$3&lt;'Depr. Rate'!$B$1,('Depr. Rate'!$B$4*'KU Meter Schedule'!X14)/12,IF(X14=0,W14/2*'Depr. Rate'!$C$4/12,('Depr. Rate'!$C$4*'KU Meter Schedule'!X14)/12))</f>
        <v>11.055037499999999</v>
      </c>
      <c r="BO14" s="21">
        <f>IF(BO$3&lt;'Depr. Rate'!$B$1,('Depr. Rate'!$B$4*'KU Meter Schedule'!Y14)/12,IF(Y14=0,X14/2*'Depr. Rate'!$C$4/12,('Depr. Rate'!$C$4*'KU Meter Schedule'!Y14)/12))</f>
        <v>11.055037499999999</v>
      </c>
      <c r="BP14" s="21">
        <f>IF(BP$3&lt;'Depr. Rate'!$B$1,('Depr. Rate'!$B$4*'KU Meter Schedule'!Z14)/12,IF(Z14=0,Y14/2*'Depr. Rate'!$C$4/12,('Depr. Rate'!$C$4*'KU Meter Schedule'!Z14)/12))</f>
        <v>11.055037499999999</v>
      </c>
      <c r="BQ14" s="21">
        <f>IF(BQ$3&lt;'Depr. Rate'!$B$1,('Depr. Rate'!$B$4*'KU Meter Schedule'!AA14)/12,IF(AA14=0,Z14/2*'Depr. Rate'!$C$4/12,('Depr. Rate'!$C$4*'KU Meter Schedule'!AA14)/12))</f>
        <v>5.5275187499999996</v>
      </c>
      <c r="BR14" s="21">
        <f>IF(BR$3&lt;'Depr. Rate'!$B$1,('Depr. Rate'!$B$4*'KU Meter Schedule'!AB14)/12,IF(AB14=0,AA14/2*'Depr. Rate'!$C$4/12,('Depr. Rate'!$C$4*'KU Meter Schedule'!AB14)/12))</f>
        <v>0</v>
      </c>
      <c r="BS14" s="21">
        <f>IF(BS$3&lt;'Depr. Rate'!$B$1,('Depr. Rate'!$B$4*'KU Meter Schedule'!AC14)/12,IF(AC14=0,AB14/2*'Depr. Rate'!$C$4/12,('Depr. Rate'!$C$4*'KU Meter Schedule'!AC14)/12))</f>
        <v>0</v>
      </c>
      <c r="BT14" s="21">
        <f>IF(BT$3&lt;'Depr. Rate'!$B$1,('Depr. Rate'!$B$4*'KU Meter Schedule'!AD14)/12,IF(AD14=0,AC14/2*'Depr. Rate'!$C$4/12,('Depr. Rate'!$C$4*'KU Meter Schedule'!AD14)/12))</f>
        <v>0</v>
      </c>
      <c r="BU14" s="21">
        <f>IF(BU$3&lt;'Depr. Rate'!$B$1,('Depr. Rate'!$B$4*'KU Meter Schedule'!AE14)/12,IF(AE14=0,AD14/2*'Depr. Rate'!$C$4/12,('Depr. Rate'!$C$4*'KU Meter Schedule'!AE14)/12))</f>
        <v>0</v>
      </c>
      <c r="BV14" s="21">
        <f>IF(BV$3&lt;'Depr. Rate'!$B$1,('Depr. Rate'!$B$4*'KU Meter Schedule'!AF14)/12,IF(AF14=0,AE14/2*'Depr. Rate'!$C$4/12,('Depr. Rate'!$C$4*'KU Meter Schedule'!AF14)/12))</f>
        <v>0</v>
      </c>
      <c r="BW14" s="21">
        <f>IF(BW$3&lt;'Depr. Rate'!$B$1,('Depr. Rate'!$B$4*'KU Meter Schedule'!AG14)/12,IF(AG14=0,AF14/2*'Depr. Rate'!$C$4/12,('Depr. Rate'!$C$4*'KU Meter Schedule'!AG14)/12))</f>
        <v>0</v>
      </c>
      <c r="BX14" s="21">
        <f>IF(BX$3&lt;'Depr. Rate'!$B$1,('Depr. Rate'!$B$4*'KU Meter Schedule'!AH14)/12,IF(AH14=0,AG14/2*'Depr. Rate'!$C$4/12,('Depr. Rate'!$C$4*'KU Meter Schedule'!AH14)/12))</f>
        <v>0</v>
      </c>
      <c r="BY14" s="21">
        <f>IF(BY$3&lt;'Depr. Rate'!$B$1,('Depr. Rate'!$B$4*'KU Meter Schedule'!AI14)/12,IF(AI14=0,AH14/2*'Depr. Rate'!$C$4/12,('Depr. Rate'!$C$4*'KU Meter Schedule'!AI14)/12))</f>
        <v>0</v>
      </c>
      <c r="BZ14" s="21">
        <f>IF(BZ$3&lt;'Depr. Rate'!$B$1,('Depr. Rate'!$B$4*'KU Meter Schedule'!AJ14)/12,IF(AJ14=0,AI14/2*'Depr. Rate'!$C$4/12,('Depr. Rate'!$C$4*'KU Meter Schedule'!AJ14)/12))</f>
        <v>0</v>
      </c>
      <c r="CA14" s="21">
        <f>IF(CA$3&lt;'Depr. Rate'!$B$1,('Depr. Rate'!$B$4*'KU Meter Schedule'!AK14)/12,IF(AK14=0,AJ14/2*'Depr. Rate'!$C$4/12,('Depr. Rate'!$C$4*'KU Meter Schedule'!AK14)/12))</f>
        <v>0</v>
      </c>
      <c r="CB14" s="21">
        <f>IF(CB$3&lt;'Depr. Rate'!$B$1,('Depr. Rate'!$B$4*'KU Meter Schedule'!AL14)/12,IF(AL14=0,AK14/2*'Depr. Rate'!$C$4/12,('Depr. Rate'!$C$4*'KU Meter Schedule'!AL14)/12))</f>
        <v>0</v>
      </c>
      <c r="CC14" s="21">
        <f>IF(CC$3&lt;'Depr. Rate'!$B$1,('Depr. Rate'!$B$4*'KU Meter Schedule'!AM14)/12,IF(AM14=0,AL14/2*'Depr. Rate'!$C$4/12,('Depr. Rate'!$C$4*'KU Meter Schedule'!AM14)/12))</f>
        <v>0</v>
      </c>
      <c r="CD14" s="21">
        <f>IF(CD$3&lt;'Depr. Rate'!$B$1,('Depr. Rate'!$B$4*'KU Meter Schedule'!AN14)/12,IF(AN14=0,AM14/2*'Depr. Rate'!$C$4/12,('Depr. Rate'!$C$4*'KU Meter Schedule'!AN14)/12))</f>
        <v>0</v>
      </c>
      <c r="CE14" s="21">
        <f>IF(CE$3&lt;'Depr. Rate'!$B$1,('Depr. Rate'!$B$4*'KU Meter Schedule'!AO14)/12,IF(AO14=0,AN14/2*'Depr. Rate'!$C$4/12,('Depr. Rate'!$C$4*'KU Meter Schedule'!AO14)/12))</f>
        <v>0</v>
      </c>
      <c r="CF14" s="21">
        <f>IF(CF$3&lt;'Depr. Rate'!$B$1,('Depr. Rate'!$B$4*'KU Meter Schedule'!AP14)/12,IF(AP14=0,AO14/2*'Depr. Rate'!$C$4/12,('Depr. Rate'!$C$4*'KU Meter Schedule'!AP14)/12))</f>
        <v>0</v>
      </c>
      <c r="CG14" s="21">
        <f>IF(CG$3&lt;'Depr. Rate'!$B$1,('Depr. Rate'!$B$4*'KU Meter Schedule'!AQ14)/12,IF(AQ14=0,AP14/2*'Depr. Rate'!$C$4/12,('Depr. Rate'!$C$4*'KU Meter Schedule'!AQ14)/12))</f>
        <v>0</v>
      </c>
      <c r="CH14" s="21">
        <f>IF(CH$3&lt;'Depr. Rate'!$B$1,('Depr. Rate'!$B$4*'KU Meter Schedule'!AR14)/12,IF(AR14=0,AQ14/2*'Depr. Rate'!$C$4/12,('Depr. Rate'!$C$4*'KU Meter Schedule'!AR14)/12))</f>
        <v>0</v>
      </c>
      <c r="CI14" s="21">
        <f>IF(CI$3&lt;'Depr. Rate'!$B$1,('Depr. Rate'!$B$4*'KU Meter Schedule'!AS14)/12,IF(AS14=0,AR14/2*'Depr. Rate'!$C$4/12,('Depr. Rate'!$C$4*'KU Meter Schedule'!AS14)/12))</f>
        <v>0</v>
      </c>
      <c r="CJ14" s="21">
        <f>IF(CJ$3&lt;'Depr. Rate'!$B$1,('Depr. Rate'!$B$4*'KU Meter Schedule'!AT14)/12,IF(AT14=0,AS14/2*'Depr. Rate'!$C$4/12,('Depr. Rate'!$C$4*'KU Meter Schedule'!AT14)/12))</f>
        <v>0</v>
      </c>
      <c r="CK14" s="21">
        <f>IF(CK$3&lt;'Depr. Rate'!$B$1,('Depr. Rate'!$B$4*'KU Meter Schedule'!AU14)/12,IF(AU14=0,AT14/2*'Depr. Rate'!$C$4/12,('Depr. Rate'!$C$4*'KU Meter Schedule'!AU14)/12))</f>
        <v>0</v>
      </c>
      <c r="CL14" s="21">
        <f>IF(CL$3&lt;'Depr. Rate'!$B$1,('Depr. Rate'!$B$4*'KU Meter Schedule'!AV14)/12,IF(AV14=0,AU14/2*'Depr. Rate'!$C$4/12,('Depr. Rate'!$C$4*'KU Meter Schedule'!AV14)/12))</f>
        <v>0</v>
      </c>
      <c r="CM14" s="21">
        <f>IF(CM$3&lt;'Depr. Rate'!$B$1,('Depr. Rate'!$B$4*'KU Meter Schedule'!AW14)/12,IF(AW14=0,AV14/2*'Depr. Rate'!$C$4/12,('Depr. Rate'!$C$4*'KU Meter Schedule'!AW14)/12))</f>
        <v>0</v>
      </c>
      <c r="CN14" s="21">
        <f>IF(CN$3&lt;'Depr. Rate'!$B$1,('Depr. Rate'!$B$4*'KU Meter Schedule'!AX14)/12,IF(AX14=0,AW14/2*'Depr. Rate'!$C$4/12,('Depr. Rate'!$C$4*'KU Meter Schedule'!AX14)/12))</f>
        <v>0</v>
      </c>
      <c r="CP14" s="6">
        <f>IF(CP$3=$CP$3,$H14+AZ14,IF($F14='KU Meter Schedule'!CP$3,'KU Meter Schedule'!CO14+AZ14-$G14,SUM(CO14,AZ14)))</f>
        <v>3648.4633113883333</v>
      </c>
      <c r="CQ14" s="6">
        <f>IF(CQ$3=$CP$3,$H14+BA14,IF($F14='KU Meter Schedule'!CQ$3,'KU Meter Schedule'!CP14+BA14-$G14,SUM(CP14,BA14)))</f>
        <v>3655.6758572216668</v>
      </c>
      <c r="CR14" s="6">
        <f>IF(CR$3=$CP$3,$H14+BB14,IF($F14='KU Meter Schedule'!CR$3,'KU Meter Schedule'!CQ14+BB14-$G14,SUM(CQ14,BB14)))</f>
        <v>3662.8884030550003</v>
      </c>
      <c r="CS14" s="6">
        <f>IF(CS$3=$CP$3,$H14+BC14,IF($F14='KU Meter Schedule'!CS$3,'KU Meter Schedule'!CR14+BC14-$G14,SUM(CR14,BC14)))</f>
        <v>3670.1009488883337</v>
      </c>
      <c r="CT14" s="6">
        <f>IF(CT$3=$CP$3,$H14+BD14,IF($F14='KU Meter Schedule'!CT$3,'KU Meter Schedule'!CS14+BD14-$G14,SUM(CS14,BD14)))</f>
        <v>3677.3134947216672</v>
      </c>
      <c r="CU14" s="6">
        <f>IF(CU$3=$CP$3,$H14+BE14,IF($F14='KU Meter Schedule'!CU$3,'KU Meter Schedule'!CT14+BE14-$G14,SUM(CT14,BE14)))</f>
        <v>3684.5260405550007</v>
      </c>
      <c r="CV14" s="6">
        <f>IF(CV$3=$CP$3,$H14+BF14,IF($F14='KU Meter Schedule'!CV$3,'KU Meter Schedule'!CU14+BF14-$G14,SUM(CU14,BF14)))</f>
        <v>3691.7385863883342</v>
      </c>
      <c r="CW14" s="6">
        <f>IF(CW$3=$CP$3,$H14+BG14,IF($F14='KU Meter Schedule'!CW$3,'KU Meter Schedule'!CV14+BG14-$G14,SUM(CV14,BG14)))</f>
        <v>3698.9511322216676</v>
      </c>
      <c r="CX14" s="6">
        <f>IF(CX$3=$CP$3,$H14+BH14,IF($F14='KU Meter Schedule'!CX$3,'KU Meter Schedule'!CW14+BH14-$G14,SUM(CW14,BH14)))</f>
        <v>3706.1636780550011</v>
      </c>
      <c r="CY14" s="6">
        <f>IF(CY$3=$CP$3,$H14+BI14,IF($F14='KU Meter Schedule'!CY$3,'KU Meter Schedule'!CX14+BI14-$G14,SUM(CX14,BI14)))</f>
        <v>3713.3762238883346</v>
      </c>
      <c r="CZ14" s="6">
        <f>IF(CZ$3=$CP$3,$H14+BJ14,IF($F14='KU Meter Schedule'!CZ$3,'KU Meter Schedule'!CY14+BJ14-$G14,SUM(CY14,BJ14)))</f>
        <v>3720.5887697216681</v>
      </c>
      <c r="DA14" s="6">
        <f>IF(DA$3=$CP$3,$H14+BK14,IF($F14='KU Meter Schedule'!DA$3,'KU Meter Schedule'!CZ14+BK14-$G14,SUM(CZ14,BK14)))</f>
        <v>3731.6438072216679</v>
      </c>
      <c r="DB14" s="6">
        <f>IF(DB$3=$CP$3,$H14+BL14,IF($F14='KU Meter Schedule'!DB$3,'KU Meter Schedule'!DA14+BL14-$G14,SUM(DA14,BL14)))</f>
        <v>3742.6988447216677</v>
      </c>
      <c r="DC14" s="6">
        <f>IF(DC$3=$CP$3,$H14+BM14,IF($F14='KU Meter Schedule'!DC$3,'KU Meter Schedule'!DB14+BM14-$G14,SUM(DB14,BM14)))</f>
        <v>3753.7538822216675</v>
      </c>
      <c r="DD14" s="6">
        <f>IF(DD$3=$CP$3,$H14+BN14,IF($F14='KU Meter Schedule'!DD$3,'KU Meter Schedule'!DC14+BN14-$G14,SUM(DC14,BN14)))</f>
        <v>3764.8089197216673</v>
      </c>
      <c r="DE14" s="6">
        <f>IF(DE$3=$CP$3,$H14+BO14,IF($F14='KU Meter Schedule'!DE$3,'KU Meter Schedule'!DD14+BO14-$G14,SUM(DD14,BO14)))</f>
        <v>3775.8639572216671</v>
      </c>
      <c r="DF14" s="6">
        <f>IF(DF$3=$CP$3,$H14+BP14,IF($F14='KU Meter Schedule'!DF$3,'KU Meter Schedule'!DE14+BP14-$G14,SUM(DE14,BP14)))</f>
        <v>3786.9189947216669</v>
      </c>
      <c r="DG14" s="6">
        <f>IF(DG$3=$CP$3,$H14+BQ14,IF($F14='KU Meter Schedule'!DG$3,'KU Meter Schedule'!DF14+BQ14-$G14,SUM(DF14,BQ14)))</f>
        <v>12.946513471667004</v>
      </c>
      <c r="DH14" s="6">
        <f>IF(DH$3=$CP$3,$H14+BR14,IF($F14='KU Meter Schedule'!DH$3,'KU Meter Schedule'!DG14+BR14-$G14,SUM(DG14,BR14)))</f>
        <v>12.946513471667004</v>
      </c>
      <c r="DI14" s="6">
        <f>IF(DI$3=$CP$3,$H14+BS14,IF($F14='KU Meter Schedule'!DI$3,'KU Meter Schedule'!DH14+BS14-$G14,SUM(DH14,BS14)))</f>
        <v>12.946513471667004</v>
      </c>
      <c r="DJ14" s="6">
        <f>IF(DJ$3=$CP$3,$H14+BT14,IF($F14='KU Meter Schedule'!DJ$3,'KU Meter Schedule'!DI14+BT14-$G14,SUM(DI14,BT14)))</f>
        <v>12.946513471667004</v>
      </c>
      <c r="DK14" s="6">
        <f>IF(DK$3=$CP$3,$H14+BU14,IF($F14='KU Meter Schedule'!DK$3,'KU Meter Schedule'!DJ14+BU14-$G14,SUM(DJ14,BU14)))</f>
        <v>12.946513471667004</v>
      </c>
      <c r="DL14" s="6">
        <f>IF(DL$3=$CP$3,$H14+BV14,IF($F14='KU Meter Schedule'!DL$3,'KU Meter Schedule'!DK14+BV14-$G14,SUM(DK14,BV14)))</f>
        <v>12.946513471667004</v>
      </c>
      <c r="DM14" s="6">
        <f>IF(DM$3=$CP$3,$H14+BW14,IF($F14='KU Meter Schedule'!DM$3,'KU Meter Schedule'!DL14+BW14-$G14,SUM(DL14,BW14)))</f>
        <v>12.946513471667004</v>
      </c>
      <c r="DN14" s="6">
        <f>IF(DN$3=$CP$3,$H14+BX14,IF($F14='KU Meter Schedule'!DN$3,'KU Meter Schedule'!DM14+BX14-$G14,SUM(DM14,BX14)))</f>
        <v>12.946513471667004</v>
      </c>
      <c r="DO14" s="6">
        <f>IF(DO$3=$CP$3,$H14+BY14,IF($F14='KU Meter Schedule'!DO$3,'KU Meter Schedule'!DN14+BY14-$G14,SUM(DN14,BY14)))</f>
        <v>12.946513471667004</v>
      </c>
      <c r="DP14" s="6">
        <f>IF(DP$3=$CP$3,$H14+BZ14,IF($F14='KU Meter Schedule'!DP$3,'KU Meter Schedule'!DO14+BZ14-$G14,SUM(DO14,BZ14)))</f>
        <v>12.946513471667004</v>
      </c>
      <c r="DQ14" s="6">
        <f>IF(DQ$3=$CP$3,$H14+CA14,IF($F14='KU Meter Schedule'!DQ$3,'KU Meter Schedule'!DP14+CA14-$G14,SUM(DP14,CA14)))</f>
        <v>12.946513471667004</v>
      </c>
      <c r="DR14" s="6">
        <f>IF(DR$3=$CP$3,$H14+CB14,IF($F14='KU Meter Schedule'!DR$3,'KU Meter Schedule'!DQ14+CB14-$G14,SUM(DQ14,CB14)))</f>
        <v>12.946513471667004</v>
      </c>
      <c r="DS14" s="6">
        <f>IF(DS$3=$CP$3,$H14+CC14,IF($F14='KU Meter Schedule'!DS$3,'KU Meter Schedule'!DR14+CC14-$G14,SUM(DR14,CC14)))</f>
        <v>12.946513471667004</v>
      </c>
      <c r="DT14" s="6">
        <f>IF(DT$3=$CP$3,$H14+CD14,IF($F14='KU Meter Schedule'!DT$3,'KU Meter Schedule'!DS14+CD14-$G14,SUM(DS14,CD14)))</f>
        <v>12.946513471667004</v>
      </c>
      <c r="DU14" s="6">
        <f>IF(DU$3=$CP$3,$H14+CE14,IF($F14='KU Meter Schedule'!DU$3,'KU Meter Schedule'!DT14+CE14-$G14,SUM(DT14,CE14)))</f>
        <v>12.946513471667004</v>
      </c>
      <c r="DV14" s="6">
        <f>IF(DV$3=$CP$3,$H14+CF14,IF($F14='KU Meter Schedule'!DV$3,'KU Meter Schedule'!DU14+CF14-$G14,SUM(DU14,CF14)))</f>
        <v>12.946513471667004</v>
      </c>
      <c r="DW14" s="6">
        <f>IF(DW$3=$CP$3,$H14+CG14,IF($F14='KU Meter Schedule'!DW$3,'KU Meter Schedule'!DV14+CG14-$G14,SUM(DV14,CG14)))</f>
        <v>12.946513471667004</v>
      </c>
      <c r="DX14" s="6">
        <f>IF(DX$3=$CP$3,$H14+CH14,IF($F14='KU Meter Schedule'!DX$3,'KU Meter Schedule'!DW14+CH14-$G14,SUM(DW14,CH14)))</f>
        <v>12.946513471667004</v>
      </c>
      <c r="DY14" s="6">
        <f>IF(DY$3=$CP$3,$H14+CI14,IF($F14='KU Meter Schedule'!DY$3,'KU Meter Schedule'!DX14+CI14-$G14,SUM(DX14,CI14)))</f>
        <v>12.946513471667004</v>
      </c>
      <c r="DZ14" s="6">
        <f>IF(DZ$3=$CP$3,$H14+CJ14,IF($F14='KU Meter Schedule'!DZ$3,'KU Meter Schedule'!DY14+CJ14-$G14,SUM(DY14,CJ14)))</f>
        <v>12.946513471667004</v>
      </c>
      <c r="EA14" s="6">
        <f>IF(EA$3=$CP$3,$H14+CK14,IF($F14='KU Meter Schedule'!EA$3,'KU Meter Schedule'!DZ14+CK14-$G14,SUM(DZ14,CK14)))</f>
        <v>12.946513471667004</v>
      </c>
      <c r="EB14" s="6">
        <f>IF(EB$3=$CP$3,$H14+CL14,IF($F14='KU Meter Schedule'!EB$3,'KU Meter Schedule'!EA14+CL14-$G14,SUM(EA14,CL14)))</f>
        <v>12.946513471667004</v>
      </c>
      <c r="EC14" s="6">
        <f>IF(EC$3=$CP$3,$H14+CM14,IF($F14='KU Meter Schedule'!EC$3,'KU Meter Schedule'!EB14+CM14-$G14,SUM(EB14,CM14)))</f>
        <v>12.946513471667004</v>
      </c>
      <c r="ED14" s="6">
        <f>IF(ED$3=$CP$3,$H14+CN14,IF($F14='KU Meter Schedule'!ED$3,'KU Meter Schedule'!EC14+CN14-$G14,SUM(EC14,CN14)))</f>
        <v>12.946513471667004</v>
      </c>
      <c r="EF14" s="8">
        <f t="shared" si="1"/>
        <v>131.0366886116667</v>
      </c>
      <c r="EG14" s="8">
        <f t="shared" si="1"/>
        <v>123.82414277833323</v>
      </c>
      <c r="EH14" s="8">
        <f t="shared" si="1"/>
        <v>116.61159694499975</v>
      </c>
      <c r="EI14" s="8">
        <f t="shared" si="1"/>
        <v>109.39905111166627</v>
      </c>
      <c r="EJ14" s="8">
        <f t="shared" si="1"/>
        <v>102.18650527833279</v>
      </c>
      <c r="EK14" s="8">
        <f t="shared" si="1"/>
        <v>94.973959444999309</v>
      </c>
      <c r="EL14" s="8">
        <f t="shared" si="1"/>
        <v>87.76141361166583</v>
      </c>
      <c r="EM14" s="8">
        <f t="shared" si="1"/>
        <v>80.548867778332351</v>
      </c>
      <c r="EN14" s="8">
        <f t="shared" si="1"/>
        <v>73.336321944998872</v>
      </c>
      <c r="EO14" s="8">
        <f t="shared" si="1"/>
        <v>66.123776111665393</v>
      </c>
      <c r="EP14" s="8">
        <f t="shared" si="1"/>
        <v>58.911230278331914</v>
      </c>
      <c r="EQ14" s="8">
        <f t="shared" si="1"/>
        <v>47.856192778332115</v>
      </c>
      <c r="ER14" s="8">
        <f t="shared" si="1"/>
        <v>36.801155278332317</v>
      </c>
      <c r="ES14" s="8">
        <f t="shared" si="1"/>
        <v>25.746117778332518</v>
      </c>
      <c r="ET14" s="8">
        <f t="shared" si="1"/>
        <v>14.69108027833272</v>
      </c>
      <c r="EU14" s="8">
        <f t="shared" si="1"/>
        <v>3.6360427783329214</v>
      </c>
      <c r="EV14" s="8">
        <f t="shared" si="2"/>
        <v>-7.418994721666877</v>
      </c>
      <c r="EW14" s="8">
        <f t="shared" si="2"/>
        <v>-12.946513471667004</v>
      </c>
      <c r="EX14" s="8">
        <f t="shared" si="2"/>
        <v>-12.946513471667004</v>
      </c>
      <c r="EY14" s="8">
        <f t="shared" si="2"/>
        <v>-12.946513471667004</v>
      </c>
      <c r="EZ14" s="8">
        <f t="shared" si="2"/>
        <v>-12.946513471667004</v>
      </c>
      <c r="FA14" s="8">
        <f t="shared" si="2"/>
        <v>-12.946513471667004</v>
      </c>
      <c r="FB14" s="8">
        <f t="shared" si="2"/>
        <v>-12.946513471667004</v>
      </c>
      <c r="FC14" s="8">
        <f t="shared" si="2"/>
        <v>-12.946513471667004</v>
      </c>
      <c r="FD14" s="8">
        <f t="shared" si="2"/>
        <v>-12.946513471667004</v>
      </c>
      <c r="FE14" s="8">
        <f t="shared" si="2"/>
        <v>-12.946513471667004</v>
      </c>
      <c r="FF14" s="8">
        <f t="shared" si="2"/>
        <v>-12.946513471667004</v>
      </c>
      <c r="FG14" s="8">
        <f t="shared" si="2"/>
        <v>-12.946513471667004</v>
      </c>
      <c r="FH14" s="8">
        <f t="shared" si="2"/>
        <v>-12.946513471667004</v>
      </c>
      <c r="FI14" s="8">
        <f t="shared" si="2"/>
        <v>-12.946513471667004</v>
      </c>
      <c r="FJ14" s="8">
        <f t="shared" si="2"/>
        <v>-12.946513471667004</v>
      </c>
      <c r="FK14" s="8">
        <f t="shared" si="2"/>
        <v>-12.946513471667004</v>
      </c>
      <c r="FL14" s="8">
        <f t="shared" si="3"/>
        <v>-12.946513471667004</v>
      </c>
      <c r="FM14" s="8">
        <f t="shared" si="3"/>
        <v>-12.946513471667004</v>
      </c>
      <c r="FN14" s="8">
        <f t="shared" si="3"/>
        <v>-12.946513471667004</v>
      </c>
      <c r="FO14" s="8">
        <f t="shared" si="3"/>
        <v>-12.946513471667004</v>
      </c>
      <c r="FP14" s="8">
        <f t="shared" si="3"/>
        <v>-12.946513471667004</v>
      </c>
      <c r="FQ14" s="8">
        <f t="shared" si="3"/>
        <v>-12.946513471667004</v>
      </c>
      <c r="FR14" s="8">
        <f t="shared" si="3"/>
        <v>-12.946513471667004</v>
      </c>
      <c r="FS14" s="8">
        <f t="shared" si="3"/>
        <v>-12.946513471667004</v>
      </c>
      <c r="FT14" s="8">
        <f t="shared" si="3"/>
        <v>-12.946513471667004</v>
      </c>
    </row>
    <row r="15" spans="1:176" x14ac:dyDescent="0.25">
      <c r="A15" s="4" t="s">
        <v>12</v>
      </c>
      <c r="B15" s="4" t="s">
        <v>2</v>
      </c>
      <c r="C15" s="3" t="s">
        <v>40</v>
      </c>
      <c r="D15" s="4" t="s">
        <v>4</v>
      </c>
      <c r="E15" s="7">
        <v>1953</v>
      </c>
      <c r="F15" s="24">
        <f>IFERROR(VLOOKUP(CONCATENATE(C15,E15),'KU Retirements'!$A$4:$E$150,5,FALSE),"N/A")</f>
        <v>43101</v>
      </c>
      <c r="G15" s="5">
        <v>94268.36</v>
      </c>
      <c r="H15" s="5">
        <v>90348.470430073605</v>
      </c>
      <c r="I15" s="5"/>
      <c r="J15" s="6">
        <f>IF(J$3=$J$3,$G15,IF($F15='KU Meter Schedule'!J$3,'KU Meter Schedule'!I15-'KU Meter Schedule'!$G15,I15))</f>
        <v>94268.36</v>
      </c>
      <c r="K15" s="6">
        <f>IF(K$3=$J$3,$G15,IF($F15='KU Meter Schedule'!K$3,'KU Meter Schedule'!J15-'KU Meter Schedule'!$G15,J15))</f>
        <v>94268.36</v>
      </c>
      <c r="L15" s="6">
        <f>IF(L$3=$J$3,$G15,IF($F15='KU Meter Schedule'!L$3,'KU Meter Schedule'!K15-'KU Meter Schedule'!$G15,K15))</f>
        <v>94268.36</v>
      </c>
      <c r="M15" s="6">
        <f>IF(M$3=$J$3,$G15,IF($F15='KU Meter Schedule'!M$3,'KU Meter Schedule'!L15-'KU Meter Schedule'!$G15,L15))</f>
        <v>94268.36</v>
      </c>
      <c r="N15" s="6">
        <f>IF(N$3=$J$3,$G15,IF($F15='KU Meter Schedule'!N$3,'KU Meter Schedule'!M15-'KU Meter Schedule'!$G15,M15))</f>
        <v>94268.36</v>
      </c>
      <c r="O15" s="6">
        <f>IF(O$3=$J$3,$G15,IF($F15='KU Meter Schedule'!O$3,'KU Meter Schedule'!N15-'KU Meter Schedule'!$G15,N15))</f>
        <v>94268.36</v>
      </c>
      <c r="P15" s="6">
        <f>IF(P$3=$J$3,$G15,IF($F15='KU Meter Schedule'!P$3,'KU Meter Schedule'!O15-'KU Meter Schedule'!$G15,O15))</f>
        <v>94268.36</v>
      </c>
      <c r="Q15" s="6">
        <f>IF(Q$3=$J$3,$G15,IF($F15='KU Meter Schedule'!Q$3,'KU Meter Schedule'!P15-'KU Meter Schedule'!$G15,P15))</f>
        <v>94268.36</v>
      </c>
      <c r="R15" s="6">
        <f>IF(R$3=$J$3,$G15,IF($F15='KU Meter Schedule'!R$3,'KU Meter Schedule'!Q15-'KU Meter Schedule'!$G15,Q15))</f>
        <v>94268.36</v>
      </c>
      <c r="S15" s="6">
        <f>IF(S$3=$J$3,$G15,IF($F15='KU Meter Schedule'!S$3,'KU Meter Schedule'!R15-'KU Meter Schedule'!$G15,R15))</f>
        <v>94268.36</v>
      </c>
      <c r="T15" s="6">
        <f>IF(T$3=$J$3,$G15,IF($F15='KU Meter Schedule'!T$3,'KU Meter Schedule'!S15-'KU Meter Schedule'!$G15,S15))</f>
        <v>94268.36</v>
      </c>
      <c r="U15" s="6">
        <f>IF(U$3=$J$3,$G15,IF($F15='KU Meter Schedule'!U$3,'KU Meter Schedule'!T15-'KU Meter Schedule'!$G15,T15))</f>
        <v>94268.36</v>
      </c>
      <c r="V15" s="6">
        <f>IF(V$3=$J$3,$G15,IF($F15='KU Meter Schedule'!V$3,'KU Meter Schedule'!U15-'KU Meter Schedule'!$G15,U15))</f>
        <v>94268.36</v>
      </c>
      <c r="W15" s="6">
        <f>IF(W$3=$J$3,$G15,IF($F15='KU Meter Schedule'!W$3,'KU Meter Schedule'!V15-'KU Meter Schedule'!$G15,V15))</f>
        <v>94268.36</v>
      </c>
      <c r="X15" s="6">
        <f>IF(X$3=$J$3,$G15,IF($F15='KU Meter Schedule'!X$3,'KU Meter Schedule'!W15-'KU Meter Schedule'!$G15,W15))</f>
        <v>94268.36</v>
      </c>
      <c r="Y15" s="6">
        <f>IF(Y$3=$J$3,$G15,IF($F15='KU Meter Schedule'!Y$3,'KU Meter Schedule'!X15-'KU Meter Schedule'!$G15,X15))</f>
        <v>94268.36</v>
      </c>
      <c r="Z15" s="6">
        <f>IF(Z$3=$J$3,$G15,IF($F15='KU Meter Schedule'!Z$3,'KU Meter Schedule'!Y15-'KU Meter Schedule'!$G15,Y15))</f>
        <v>94268.36</v>
      </c>
      <c r="AA15" s="6">
        <f>IF(AA$3=$J$3,$G15,IF($F15='KU Meter Schedule'!AA$3,'KU Meter Schedule'!Z15-'KU Meter Schedule'!$G15,Z15))</f>
        <v>0</v>
      </c>
      <c r="AB15" s="6">
        <f>IF(AB$3=$J$3,$G15,IF($F15='KU Meter Schedule'!AB$3,'KU Meter Schedule'!AA15-'KU Meter Schedule'!$G15,AA15))</f>
        <v>0</v>
      </c>
      <c r="AC15" s="6">
        <f>IF(AC$3=$J$3,$G15,IF($F15='KU Meter Schedule'!AC$3,'KU Meter Schedule'!AB15-'KU Meter Schedule'!$G15,AB15))</f>
        <v>0</v>
      </c>
      <c r="AD15" s="6">
        <f>IF(AD$3=$J$3,$G15,IF($F15='KU Meter Schedule'!AD$3,'KU Meter Schedule'!AC15-'KU Meter Schedule'!$G15,AC15))</f>
        <v>0</v>
      </c>
      <c r="AE15" s="6">
        <f>IF(AE$3=$J$3,$G15,IF($F15='KU Meter Schedule'!AE$3,'KU Meter Schedule'!AD15-'KU Meter Schedule'!$G15,AD15))</f>
        <v>0</v>
      </c>
      <c r="AF15" s="6">
        <f>IF(AF$3=$J$3,$G15,IF($F15='KU Meter Schedule'!AF$3,'KU Meter Schedule'!AE15-'KU Meter Schedule'!$G15,AE15))</f>
        <v>0</v>
      </c>
      <c r="AG15" s="6">
        <f>IF(AG$3=$J$3,$G15,IF($F15='KU Meter Schedule'!AG$3,'KU Meter Schedule'!AF15-'KU Meter Schedule'!$G15,AF15))</f>
        <v>0</v>
      </c>
      <c r="AH15" s="6">
        <f>IF(AH$3=$J$3,$G15,IF($F15='KU Meter Schedule'!AH$3,'KU Meter Schedule'!AG15-'KU Meter Schedule'!$G15,AG15))</f>
        <v>0</v>
      </c>
      <c r="AI15" s="6">
        <f>IF(AI$3=$J$3,$G15,IF($F15='KU Meter Schedule'!AI$3,'KU Meter Schedule'!AH15-'KU Meter Schedule'!$G15,AH15))</f>
        <v>0</v>
      </c>
      <c r="AJ15" s="6">
        <f>IF(AJ$3=$J$3,$G15,IF($F15='KU Meter Schedule'!AJ$3,'KU Meter Schedule'!AI15-'KU Meter Schedule'!$G15,AI15))</f>
        <v>0</v>
      </c>
      <c r="AK15" s="6">
        <f>IF(AK$3=$J$3,$G15,IF($F15='KU Meter Schedule'!AK$3,'KU Meter Schedule'!AJ15-'KU Meter Schedule'!$G15,AJ15))</f>
        <v>0</v>
      </c>
      <c r="AL15" s="6">
        <f>IF(AL$3=$J$3,$G15,IF($F15='KU Meter Schedule'!AL$3,'KU Meter Schedule'!AK15-'KU Meter Schedule'!$G15,AK15))</f>
        <v>0</v>
      </c>
      <c r="AM15" s="6">
        <f>IF(AM$3=$J$3,$G15,IF($F15='KU Meter Schedule'!AM$3,'KU Meter Schedule'!AL15-'KU Meter Schedule'!$G15,AL15))</f>
        <v>0</v>
      </c>
      <c r="AN15" s="6">
        <f>IF(AN$3=$J$3,$G15,IF($F15='KU Meter Schedule'!AN$3,'KU Meter Schedule'!AM15-'KU Meter Schedule'!$G15,AM15))</f>
        <v>0</v>
      </c>
      <c r="AO15" s="6">
        <f>IF(AO$3=$J$3,$G15,IF($F15='KU Meter Schedule'!AO$3,'KU Meter Schedule'!AN15-'KU Meter Schedule'!$G15,AN15))</f>
        <v>0</v>
      </c>
      <c r="AP15" s="6">
        <f>IF(AP$3=$J$3,$G15,IF($F15='KU Meter Schedule'!AP$3,'KU Meter Schedule'!AO15-'KU Meter Schedule'!$G15,AO15))</f>
        <v>0</v>
      </c>
      <c r="AQ15" s="6">
        <f>IF(AQ$3=$J$3,$G15,IF($F15='KU Meter Schedule'!AQ$3,'KU Meter Schedule'!AP15-'KU Meter Schedule'!$G15,AP15))</f>
        <v>0</v>
      </c>
      <c r="AR15" s="6">
        <f>IF(AR$3=$J$3,$G15,IF($F15='KU Meter Schedule'!AR$3,'KU Meter Schedule'!AQ15-'KU Meter Schedule'!$G15,AQ15))</f>
        <v>0</v>
      </c>
      <c r="AS15" s="6">
        <f>IF(AS$3=$J$3,$G15,IF($F15='KU Meter Schedule'!AS$3,'KU Meter Schedule'!AR15-'KU Meter Schedule'!$G15,AR15))</f>
        <v>0</v>
      </c>
      <c r="AT15" s="6">
        <f>IF(AT$3=$J$3,$G15,IF($F15='KU Meter Schedule'!AT$3,'KU Meter Schedule'!AS15-'KU Meter Schedule'!$G15,AS15))</f>
        <v>0</v>
      </c>
      <c r="AU15" s="6">
        <f>IF(AU$3=$J$3,$G15,IF($F15='KU Meter Schedule'!AU$3,'KU Meter Schedule'!AT15-'KU Meter Schedule'!$G15,AT15))</f>
        <v>0</v>
      </c>
      <c r="AV15" s="6">
        <f>IF(AV$3=$J$3,$G15,IF($F15='KU Meter Schedule'!AV$3,'KU Meter Schedule'!AU15-'KU Meter Schedule'!$G15,AU15))</f>
        <v>0</v>
      </c>
      <c r="AW15" s="6">
        <f>IF(AW$3=$J$3,$G15,IF($F15='KU Meter Schedule'!AW$3,'KU Meter Schedule'!AV15-'KU Meter Schedule'!$G15,AV15))</f>
        <v>0</v>
      </c>
      <c r="AX15" s="6">
        <f>IF(AX$3=$J$3,$G15,IF($F15='KU Meter Schedule'!AX$3,'KU Meter Schedule'!AW15-'KU Meter Schedule'!$G15,AW15))</f>
        <v>0</v>
      </c>
      <c r="AZ15" s="21">
        <f>IF(AZ$3&lt;'Depr. Rate'!$B$1,('Depr. Rate'!$B$4*'KU Meter Schedule'!J15)/12,IF(J15=0,I15/2*'Depr. Rate'!$C$4/12,('Depr. Rate'!$C$4*'KU Meter Schedule'!J15)/12))</f>
        <v>179.89545366666667</v>
      </c>
      <c r="BA15" s="21">
        <f>IF(BA$3&lt;'Depr. Rate'!$B$1,('Depr. Rate'!$B$4*'KU Meter Schedule'!K15)/12,IF(K15=0,J15/2*'Depr. Rate'!$C$4/12,('Depr. Rate'!$C$4*'KU Meter Schedule'!K15)/12))</f>
        <v>179.89545366666667</v>
      </c>
      <c r="BB15" s="21">
        <f>IF(BB$3&lt;'Depr. Rate'!$B$1,('Depr. Rate'!$B$4*'KU Meter Schedule'!L15)/12,IF(L15=0,K15/2*'Depr. Rate'!$C$4/12,('Depr. Rate'!$C$4*'KU Meter Schedule'!L15)/12))</f>
        <v>179.89545366666667</v>
      </c>
      <c r="BC15" s="21">
        <f>IF(BC$3&lt;'Depr. Rate'!$B$1,('Depr. Rate'!$B$4*'KU Meter Schedule'!M15)/12,IF(M15=0,L15/2*'Depr. Rate'!$C$4/12,('Depr. Rate'!$C$4*'KU Meter Schedule'!M15)/12))</f>
        <v>179.89545366666667</v>
      </c>
      <c r="BD15" s="21">
        <f>IF(BD$3&lt;'Depr. Rate'!$B$1,('Depr. Rate'!$B$4*'KU Meter Schedule'!N15)/12,IF(N15=0,M15/2*'Depr. Rate'!$C$4/12,('Depr. Rate'!$C$4*'KU Meter Schedule'!N15)/12))</f>
        <v>179.89545366666667</v>
      </c>
      <c r="BE15" s="21">
        <f>IF(BE$3&lt;'Depr. Rate'!$B$1,('Depr. Rate'!$B$4*'KU Meter Schedule'!O15)/12,IF(O15=0,N15/2*'Depr. Rate'!$C$4/12,('Depr. Rate'!$C$4*'KU Meter Schedule'!O15)/12))</f>
        <v>179.89545366666667</v>
      </c>
      <c r="BF15" s="21">
        <f>IF(BF$3&lt;'Depr. Rate'!$B$1,('Depr. Rate'!$B$4*'KU Meter Schedule'!P15)/12,IF(P15=0,O15/2*'Depr. Rate'!$C$4/12,('Depr. Rate'!$C$4*'KU Meter Schedule'!P15)/12))</f>
        <v>179.89545366666667</v>
      </c>
      <c r="BG15" s="21">
        <f>IF(BG$3&lt;'Depr. Rate'!$B$1,('Depr. Rate'!$B$4*'KU Meter Schedule'!Q15)/12,IF(Q15=0,P15/2*'Depr. Rate'!$C$4/12,('Depr. Rate'!$C$4*'KU Meter Schedule'!Q15)/12))</f>
        <v>179.89545366666667</v>
      </c>
      <c r="BH15" s="21">
        <f>IF(BH$3&lt;'Depr. Rate'!$B$1,('Depr. Rate'!$B$4*'KU Meter Schedule'!R15)/12,IF(R15=0,Q15/2*'Depr. Rate'!$C$4/12,('Depr. Rate'!$C$4*'KU Meter Schedule'!R15)/12))</f>
        <v>179.89545366666667</v>
      </c>
      <c r="BI15" s="21">
        <f>IF(BI$3&lt;'Depr. Rate'!$B$1,('Depr. Rate'!$B$4*'KU Meter Schedule'!S15)/12,IF(S15=0,R15/2*'Depr. Rate'!$C$4/12,('Depr. Rate'!$C$4*'KU Meter Schedule'!S15)/12))</f>
        <v>179.89545366666667</v>
      </c>
      <c r="BJ15" s="21">
        <f>IF(BJ$3&lt;'Depr. Rate'!$B$1,('Depr. Rate'!$B$4*'KU Meter Schedule'!T15)/12,IF(T15=0,S15/2*'Depr. Rate'!$C$4/12,('Depr. Rate'!$C$4*'KU Meter Schedule'!T15)/12))</f>
        <v>179.89545366666667</v>
      </c>
      <c r="BK15" s="21">
        <f>IF(BK$3&lt;'Depr. Rate'!$B$1,('Depr. Rate'!$B$4*'KU Meter Schedule'!U15)/12,IF(U15=0,T15/2*'Depr. Rate'!$C$4/12,('Depr. Rate'!$C$4*'KU Meter Schedule'!U15)/12))</f>
        <v>275.73495299999996</v>
      </c>
      <c r="BL15" s="21">
        <f>IF(BL$3&lt;'Depr. Rate'!$B$1,('Depr. Rate'!$B$4*'KU Meter Schedule'!V15)/12,IF(V15=0,U15/2*'Depr. Rate'!$C$4/12,('Depr. Rate'!$C$4*'KU Meter Schedule'!V15)/12))</f>
        <v>275.73495299999996</v>
      </c>
      <c r="BM15" s="21">
        <f>IF(BM$3&lt;'Depr. Rate'!$B$1,('Depr. Rate'!$B$4*'KU Meter Schedule'!W15)/12,IF(W15=0,V15/2*'Depr. Rate'!$C$4/12,('Depr. Rate'!$C$4*'KU Meter Schedule'!W15)/12))</f>
        <v>275.73495299999996</v>
      </c>
      <c r="BN15" s="21">
        <f>IF(BN$3&lt;'Depr. Rate'!$B$1,('Depr. Rate'!$B$4*'KU Meter Schedule'!X15)/12,IF(X15=0,W15/2*'Depr. Rate'!$C$4/12,('Depr. Rate'!$C$4*'KU Meter Schedule'!X15)/12))</f>
        <v>275.73495299999996</v>
      </c>
      <c r="BO15" s="21">
        <f>IF(BO$3&lt;'Depr. Rate'!$B$1,('Depr. Rate'!$B$4*'KU Meter Schedule'!Y15)/12,IF(Y15=0,X15/2*'Depr. Rate'!$C$4/12,('Depr. Rate'!$C$4*'KU Meter Schedule'!Y15)/12))</f>
        <v>275.73495299999996</v>
      </c>
      <c r="BP15" s="21">
        <f>IF(BP$3&lt;'Depr. Rate'!$B$1,('Depr. Rate'!$B$4*'KU Meter Schedule'!Z15)/12,IF(Z15=0,Y15/2*'Depr. Rate'!$C$4/12,('Depr. Rate'!$C$4*'KU Meter Schedule'!Z15)/12))</f>
        <v>275.73495299999996</v>
      </c>
      <c r="BQ15" s="21">
        <f>IF(BQ$3&lt;'Depr. Rate'!$B$1,('Depr. Rate'!$B$4*'KU Meter Schedule'!AA15)/12,IF(AA15=0,Z15/2*'Depr. Rate'!$C$4/12,('Depr. Rate'!$C$4*'KU Meter Schedule'!AA15)/12))</f>
        <v>137.86747649999998</v>
      </c>
      <c r="BR15" s="21">
        <f>IF(BR$3&lt;'Depr. Rate'!$B$1,('Depr. Rate'!$B$4*'KU Meter Schedule'!AB15)/12,IF(AB15=0,AA15/2*'Depr. Rate'!$C$4/12,('Depr. Rate'!$C$4*'KU Meter Schedule'!AB15)/12))</f>
        <v>0</v>
      </c>
      <c r="BS15" s="21">
        <f>IF(BS$3&lt;'Depr. Rate'!$B$1,('Depr. Rate'!$B$4*'KU Meter Schedule'!AC15)/12,IF(AC15=0,AB15/2*'Depr. Rate'!$C$4/12,('Depr. Rate'!$C$4*'KU Meter Schedule'!AC15)/12))</f>
        <v>0</v>
      </c>
      <c r="BT15" s="21">
        <f>IF(BT$3&lt;'Depr. Rate'!$B$1,('Depr. Rate'!$B$4*'KU Meter Schedule'!AD15)/12,IF(AD15=0,AC15/2*'Depr. Rate'!$C$4/12,('Depr. Rate'!$C$4*'KU Meter Schedule'!AD15)/12))</f>
        <v>0</v>
      </c>
      <c r="BU15" s="21">
        <f>IF(BU$3&lt;'Depr. Rate'!$B$1,('Depr. Rate'!$B$4*'KU Meter Schedule'!AE15)/12,IF(AE15=0,AD15/2*'Depr. Rate'!$C$4/12,('Depr. Rate'!$C$4*'KU Meter Schedule'!AE15)/12))</f>
        <v>0</v>
      </c>
      <c r="BV15" s="21">
        <f>IF(BV$3&lt;'Depr. Rate'!$B$1,('Depr. Rate'!$B$4*'KU Meter Schedule'!AF15)/12,IF(AF15=0,AE15/2*'Depr. Rate'!$C$4/12,('Depr. Rate'!$C$4*'KU Meter Schedule'!AF15)/12))</f>
        <v>0</v>
      </c>
      <c r="BW15" s="21">
        <f>IF(BW$3&lt;'Depr. Rate'!$B$1,('Depr. Rate'!$B$4*'KU Meter Schedule'!AG15)/12,IF(AG15=0,AF15/2*'Depr. Rate'!$C$4/12,('Depr. Rate'!$C$4*'KU Meter Schedule'!AG15)/12))</f>
        <v>0</v>
      </c>
      <c r="BX15" s="21">
        <f>IF(BX$3&lt;'Depr. Rate'!$B$1,('Depr. Rate'!$B$4*'KU Meter Schedule'!AH15)/12,IF(AH15=0,AG15/2*'Depr. Rate'!$C$4/12,('Depr. Rate'!$C$4*'KU Meter Schedule'!AH15)/12))</f>
        <v>0</v>
      </c>
      <c r="BY15" s="21">
        <f>IF(BY$3&lt;'Depr. Rate'!$B$1,('Depr. Rate'!$B$4*'KU Meter Schedule'!AI15)/12,IF(AI15=0,AH15/2*'Depr. Rate'!$C$4/12,('Depr. Rate'!$C$4*'KU Meter Schedule'!AI15)/12))</f>
        <v>0</v>
      </c>
      <c r="BZ15" s="21">
        <f>IF(BZ$3&lt;'Depr. Rate'!$B$1,('Depr. Rate'!$B$4*'KU Meter Schedule'!AJ15)/12,IF(AJ15=0,AI15/2*'Depr. Rate'!$C$4/12,('Depr. Rate'!$C$4*'KU Meter Schedule'!AJ15)/12))</f>
        <v>0</v>
      </c>
      <c r="CA15" s="21">
        <f>IF(CA$3&lt;'Depr. Rate'!$B$1,('Depr. Rate'!$B$4*'KU Meter Schedule'!AK15)/12,IF(AK15=0,AJ15/2*'Depr. Rate'!$C$4/12,('Depr. Rate'!$C$4*'KU Meter Schedule'!AK15)/12))</f>
        <v>0</v>
      </c>
      <c r="CB15" s="21">
        <f>IF(CB$3&lt;'Depr. Rate'!$B$1,('Depr. Rate'!$B$4*'KU Meter Schedule'!AL15)/12,IF(AL15=0,AK15/2*'Depr. Rate'!$C$4/12,('Depr. Rate'!$C$4*'KU Meter Schedule'!AL15)/12))</f>
        <v>0</v>
      </c>
      <c r="CC15" s="21">
        <f>IF(CC$3&lt;'Depr. Rate'!$B$1,('Depr. Rate'!$B$4*'KU Meter Schedule'!AM15)/12,IF(AM15=0,AL15/2*'Depr. Rate'!$C$4/12,('Depr. Rate'!$C$4*'KU Meter Schedule'!AM15)/12))</f>
        <v>0</v>
      </c>
      <c r="CD15" s="21">
        <f>IF(CD$3&lt;'Depr. Rate'!$B$1,('Depr. Rate'!$B$4*'KU Meter Schedule'!AN15)/12,IF(AN15=0,AM15/2*'Depr. Rate'!$C$4/12,('Depr. Rate'!$C$4*'KU Meter Schedule'!AN15)/12))</f>
        <v>0</v>
      </c>
      <c r="CE15" s="21">
        <f>IF(CE$3&lt;'Depr. Rate'!$B$1,('Depr. Rate'!$B$4*'KU Meter Schedule'!AO15)/12,IF(AO15=0,AN15/2*'Depr. Rate'!$C$4/12,('Depr. Rate'!$C$4*'KU Meter Schedule'!AO15)/12))</f>
        <v>0</v>
      </c>
      <c r="CF15" s="21">
        <f>IF(CF$3&lt;'Depr. Rate'!$B$1,('Depr. Rate'!$B$4*'KU Meter Schedule'!AP15)/12,IF(AP15=0,AO15/2*'Depr. Rate'!$C$4/12,('Depr. Rate'!$C$4*'KU Meter Schedule'!AP15)/12))</f>
        <v>0</v>
      </c>
      <c r="CG15" s="21">
        <f>IF(CG$3&lt;'Depr. Rate'!$B$1,('Depr. Rate'!$B$4*'KU Meter Schedule'!AQ15)/12,IF(AQ15=0,AP15/2*'Depr. Rate'!$C$4/12,('Depr. Rate'!$C$4*'KU Meter Schedule'!AQ15)/12))</f>
        <v>0</v>
      </c>
      <c r="CH15" s="21">
        <f>IF(CH$3&lt;'Depr. Rate'!$B$1,('Depr. Rate'!$B$4*'KU Meter Schedule'!AR15)/12,IF(AR15=0,AQ15/2*'Depr. Rate'!$C$4/12,('Depr. Rate'!$C$4*'KU Meter Schedule'!AR15)/12))</f>
        <v>0</v>
      </c>
      <c r="CI15" s="21">
        <f>IF(CI$3&lt;'Depr. Rate'!$B$1,('Depr. Rate'!$B$4*'KU Meter Schedule'!AS15)/12,IF(AS15=0,AR15/2*'Depr. Rate'!$C$4/12,('Depr. Rate'!$C$4*'KU Meter Schedule'!AS15)/12))</f>
        <v>0</v>
      </c>
      <c r="CJ15" s="21">
        <f>IF(CJ$3&lt;'Depr. Rate'!$B$1,('Depr. Rate'!$B$4*'KU Meter Schedule'!AT15)/12,IF(AT15=0,AS15/2*'Depr. Rate'!$C$4/12,('Depr. Rate'!$C$4*'KU Meter Schedule'!AT15)/12))</f>
        <v>0</v>
      </c>
      <c r="CK15" s="21">
        <f>IF(CK$3&lt;'Depr. Rate'!$B$1,('Depr. Rate'!$B$4*'KU Meter Schedule'!AU15)/12,IF(AU15=0,AT15/2*'Depr. Rate'!$C$4/12,('Depr. Rate'!$C$4*'KU Meter Schedule'!AU15)/12))</f>
        <v>0</v>
      </c>
      <c r="CL15" s="21">
        <f>IF(CL$3&lt;'Depr. Rate'!$B$1,('Depr. Rate'!$B$4*'KU Meter Schedule'!AV15)/12,IF(AV15=0,AU15/2*'Depr. Rate'!$C$4/12,('Depr. Rate'!$C$4*'KU Meter Schedule'!AV15)/12))</f>
        <v>0</v>
      </c>
      <c r="CM15" s="21">
        <f>IF(CM$3&lt;'Depr. Rate'!$B$1,('Depr. Rate'!$B$4*'KU Meter Schedule'!AW15)/12,IF(AW15=0,AV15/2*'Depr. Rate'!$C$4/12,('Depr. Rate'!$C$4*'KU Meter Schedule'!AW15)/12))</f>
        <v>0</v>
      </c>
      <c r="CN15" s="21">
        <f>IF(CN$3&lt;'Depr. Rate'!$B$1,('Depr. Rate'!$B$4*'KU Meter Schedule'!AX15)/12,IF(AX15=0,AW15/2*'Depr. Rate'!$C$4/12,('Depr. Rate'!$C$4*'KU Meter Schedule'!AX15)/12))</f>
        <v>0</v>
      </c>
      <c r="CP15" s="6">
        <f>IF(CP$3=$CP$3,$H15+AZ15,IF($F15='KU Meter Schedule'!CP$3,'KU Meter Schedule'!CO15+AZ15-$G15,SUM(CO15,AZ15)))</f>
        <v>90528.365883740276</v>
      </c>
      <c r="CQ15" s="6">
        <f>IF(CQ$3=$CP$3,$H15+BA15,IF($F15='KU Meter Schedule'!CQ$3,'KU Meter Schedule'!CP15+BA15-$G15,SUM(CP15,BA15)))</f>
        <v>90708.261337406948</v>
      </c>
      <c r="CR15" s="6">
        <f>IF(CR$3=$CP$3,$H15+BB15,IF($F15='KU Meter Schedule'!CR$3,'KU Meter Schedule'!CQ15+BB15-$G15,SUM(CQ15,BB15)))</f>
        <v>90888.156791073619</v>
      </c>
      <c r="CS15" s="6">
        <f>IF(CS$3=$CP$3,$H15+BC15,IF($F15='KU Meter Schedule'!CS$3,'KU Meter Schedule'!CR15+BC15-$G15,SUM(CR15,BC15)))</f>
        <v>91068.052244740291</v>
      </c>
      <c r="CT15" s="6">
        <f>IF(CT$3=$CP$3,$H15+BD15,IF($F15='KU Meter Schedule'!CT$3,'KU Meter Schedule'!CS15+BD15-$G15,SUM(CS15,BD15)))</f>
        <v>91247.947698406962</v>
      </c>
      <c r="CU15" s="6">
        <f>IF(CU$3=$CP$3,$H15+BE15,IF($F15='KU Meter Schedule'!CU$3,'KU Meter Schedule'!CT15+BE15-$G15,SUM(CT15,BE15)))</f>
        <v>91427.843152073634</v>
      </c>
      <c r="CV15" s="6">
        <f>IF(CV$3=$CP$3,$H15+BF15,IF($F15='KU Meter Schedule'!CV$3,'KU Meter Schedule'!CU15+BF15-$G15,SUM(CU15,BF15)))</f>
        <v>91607.738605740306</v>
      </c>
      <c r="CW15" s="6">
        <f>IF(CW$3=$CP$3,$H15+BG15,IF($F15='KU Meter Schedule'!CW$3,'KU Meter Schedule'!CV15+BG15-$G15,SUM(CV15,BG15)))</f>
        <v>91787.634059406977</v>
      </c>
      <c r="CX15" s="6">
        <f>IF(CX$3=$CP$3,$H15+BH15,IF($F15='KU Meter Schedule'!CX$3,'KU Meter Schedule'!CW15+BH15-$G15,SUM(CW15,BH15)))</f>
        <v>91967.529513073649</v>
      </c>
      <c r="CY15" s="6">
        <f>IF(CY$3=$CP$3,$H15+BI15,IF($F15='KU Meter Schedule'!CY$3,'KU Meter Schedule'!CX15+BI15-$G15,SUM(CX15,BI15)))</f>
        <v>92147.42496674032</v>
      </c>
      <c r="CZ15" s="6">
        <f>IF(CZ$3=$CP$3,$H15+BJ15,IF($F15='KU Meter Schedule'!CZ$3,'KU Meter Schedule'!CY15+BJ15-$G15,SUM(CY15,BJ15)))</f>
        <v>92327.320420406992</v>
      </c>
      <c r="DA15" s="6">
        <f>IF(DA$3=$CP$3,$H15+BK15,IF($F15='KU Meter Schedule'!DA$3,'KU Meter Schedule'!CZ15+BK15-$G15,SUM(CZ15,BK15)))</f>
        <v>92603.055373406998</v>
      </c>
      <c r="DB15" s="6">
        <f>IF(DB$3=$CP$3,$H15+BL15,IF($F15='KU Meter Schedule'!DB$3,'KU Meter Schedule'!DA15+BL15-$G15,SUM(DA15,BL15)))</f>
        <v>92878.790326407005</v>
      </c>
      <c r="DC15" s="6">
        <f>IF(DC$3=$CP$3,$H15+BM15,IF($F15='KU Meter Schedule'!DC$3,'KU Meter Schedule'!DB15+BM15-$G15,SUM(DB15,BM15)))</f>
        <v>93154.525279407011</v>
      </c>
      <c r="DD15" s="6">
        <f>IF(DD$3=$CP$3,$H15+BN15,IF($F15='KU Meter Schedule'!DD$3,'KU Meter Schedule'!DC15+BN15-$G15,SUM(DC15,BN15)))</f>
        <v>93430.260232407018</v>
      </c>
      <c r="DE15" s="6">
        <f>IF(DE$3=$CP$3,$H15+BO15,IF($F15='KU Meter Schedule'!DE$3,'KU Meter Schedule'!DD15+BO15-$G15,SUM(DD15,BO15)))</f>
        <v>93705.995185407024</v>
      </c>
      <c r="DF15" s="6">
        <f>IF(DF$3=$CP$3,$H15+BP15,IF($F15='KU Meter Schedule'!DF$3,'KU Meter Schedule'!DE15+BP15-$G15,SUM(DE15,BP15)))</f>
        <v>93981.730138407031</v>
      </c>
      <c r="DG15" s="6">
        <f>IF(DG$3=$CP$3,$H15+BQ15,IF($F15='KU Meter Schedule'!DG$3,'KU Meter Schedule'!DF15+BQ15-$G15,SUM(DF15,BQ15)))</f>
        <v>-148.76238509296672</v>
      </c>
      <c r="DH15" s="6">
        <f>IF(DH$3=$CP$3,$H15+BR15,IF($F15='KU Meter Schedule'!DH$3,'KU Meter Schedule'!DG15+BR15-$G15,SUM(DG15,BR15)))</f>
        <v>-148.76238509296672</v>
      </c>
      <c r="DI15" s="6">
        <f>IF(DI$3=$CP$3,$H15+BS15,IF($F15='KU Meter Schedule'!DI$3,'KU Meter Schedule'!DH15+BS15-$G15,SUM(DH15,BS15)))</f>
        <v>-148.76238509296672</v>
      </c>
      <c r="DJ15" s="6">
        <f>IF(DJ$3=$CP$3,$H15+BT15,IF($F15='KU Meter Schedule'!DJ$3,'KU Meter Schedule'!DI15+BT15-$G15,SUM(DI15,BT15)))</f>
        <v>-148.76238509296672</v>
      </c>
      <c r="DK15" s="6">
        <f>IF(DK$3=$CP$3,$H15+BU15,IF($F15='KU Meter Schedule'!DK$3,'KU Meter Schedule'!DJ15+BU15-$G15,SUM(DJ15,BU15)))</f>
        <v>-148.76238509296672</v>
      </c>
      <c r="DL15" s="6">
        <f>IF(DL$3=$CP$3,$H15+BV15,IF($F15='KU Meter Schedule'!DL$3,'KU Meter Schedule'!DK15+BV15-$G15,SUM(DK15,BV15)))</f>
        <v>-148.76238509296672</v>
      </c>
      <c r="DM15" s="6">
        <f>IF(DM$3=$CP$3,$H15+BW15,IF($F15='KU Meter Schedule'!DM$3,'KU Meter Schedule'!DL15+BW15-$G15,SUM(DL15,BW15)))</f>
        <v>-148.76238509296672</v>
      </c>
      <c r="DN15" s="6">
        <f>IF(DN$3=$CP$3,$H15+BX15,IF($F15='KU Meter Schedule'!DN$3,'KU Meter Schedule'!DM15+BX15-$G15,SUM(DM15,BX15)))</f>
        <v>-148.76238509296672</v>
      </c>
      <c r="DO15" s="6">
        <f>IF(DO$3=$CP$3,$H15+BY15,IF($F15='KU Meter Schedule'!DO$3,'KU Meter Schedule'!DN15+BY15-$G15,SUM(DN15,BY15)))</f>
        <v>-148.76238509296672</v>
      </c>
      <c r="DP15" s="6">
        <f>IF(DP$3=$CP$3,$H15+BZ15,IF($F15='KU Meter Schedule'!DP$3,'KU Meter Schedule'!DO15+BZ15-$G15,SUM(DO15,BZ15)))</f>
        <v>-148.76238509296672</v>
      </c>
      <c r="DQ15" s="6">
        <f>IF(DQ$3=$CP$3,$H15+CA15,IF($F15='KU Meter Schedule'!DQ$3,'KU Meter Schedule'!DP15+CA15-$G15,SUM(DP15,CA15)))</f>
        <v>-148.76238509296672</v>
      </c>
      <c r="DR15" s="6">
        <f>IF(DR$3=$CP$3,$H15+CB15,IF($F15='KU Meter Schedule'!DR$3,'KU Meter Schedule'!DQ15+CB15-$G15,SUM(DQ15,CB15)))</f>
        <v>-148.76238509296672</v>
      </c>
      <c r="DS15" s="6">
        <f>IF(DS$3=$CP$3,$H15+CC15,IF($F15='KU Meter Schedule'!DS$3,'KU Meter Schedule'!DR15+CC15-$G15,SUM(DR15,CC15)))</f>
        <v>-148.76238509296672</v>
      </c>
      <c r="DT15" s="6">
        <f>IF(DT$3=$CP$3,$H15+CD15,IF($F15='KU Meter Schedule'!DT$3,'KU Meter Schedule'!DS15+CD15-$G15,SUM(DS15,CD15)))</f>
        <v>-148.76238509296672</v>
      </c>
      <c r="DU15" s="6">
        <f>IF(DU$3=$CP$3,$H15+CE15,IF($F15='KU Meter Schedule'!DU$3,'KU Meter Schedule'!DT15+CE15-$G15,SUM(DT15,CE15)))</f>
        <v>-148.76238509296672</v>
      </c>
      <c r="DV15" s="6">
        <f>IF(DV$3=$CP$3,$H15+CF15,IF($F15='KU Meter Schedule'!DV$3,'KU Meter Schedule'!DU15+CF15-$G15,SUM(DU15,CF15)))</f>
        <v>-148.76238509296672</v>
      </c>
      <c r="DW15" s="6">
        <f>IF(DW$3=$CP$3,$H15+CG15,IF($F15='KU Meter Schedule'!DW$3,'KU Meter Schedule'!DV15+CG15-$G15,SUM(DV15,CG15)))</f>
        <v>-148.76238509296672</v>
      </c>
      <c r="DX15" s="6">
        <f>IF(DX$3=$CP$3,$H15+CH15,IF($F15='KU Meter Schedule'!DX$3,'KU Meter Schedule'!DW15+CH15-$G15,SUM(DW15,CH15)))</f>
        <v>-148.76238509296672</v>
      </c>
      <c r="DY15" s="6">
        <f>IF(DY$3=$CP$3,$H15+CI15,IF($F15='KU Meter Schedule'!DY$3,'KU Meter Schedule'!DX15+CI15-$G15,SUM(DX15,CI15)))</f>
        <v>-148.76238509296672</v>
      </c>
      <c r="DZ15" s="6">
        <f>IF(DZ$3=$CP$3,$H15+CJ15,IF($F15='KU Meter Schedule'!DZ$3,'KU Meter Schedule'!DY15+CJ15-$G15,SUM(DY15,CJ15)))</f>
        <v>-148.76238509296672</v>
      </c>
      <c r="EA15" s="6">
        <f>IF(EA$3=$CP$3,$H15+CK15,IF($F15='KU Meter Schedule'!EA$3,'KU Meter Schedule'!DZ15+CK15-$G15,SUM(DZ15,CK15)))</f>
        <v>-148.76238509296672</v>
      </c>
      <c r="EB15" s="6">
        <f>IF(EB$3=$CP$3,$H15+CL15,IF($F15='KU Meter Schedule'!EB$3,'KU Meter Schedule'!EA15+CL15-$G15,SUM(EA15,CL15)))</f>
        <v>-148.76238509296672</v>
      </c>
      <c r="EC15" s="6">
        <f>IF(EC$3=$CP$3,$H15+CM15,IF($F15='KU Meter Schedule'!EC$3,'KU Meter Schedule'!EB15+CM15-$G15,SUM(EB15,CM15)))</f>
        <v>-148.76238509296672</v>
      </c>
      <c r="ED15" s="6">
        <f>IF(ED$3=$CP$3,$H15+CN15,IF($F15='KU Meter Schedule'!ED$3,'KU Meter Schedule'!EC15+CN15-$G15,SUM(EC15,CN15)))</f>
        <v>-148.76238509296672</v>
      </c>
      <c r="EF15" s="8">
        <f t="shared" si="1"/>
        <v>3739.9941162597243</v>
      </c>
      <c r="EG15" s="8">
        <f t="shared" si="1"/>
        <v>3560.0986625930527</v>
      </c>
      <c r="EH15" s="8">
        <f t="shared" si="1"/>
        <v>3380.2032089263812</v>
      </c>
      <c r="EI15" s="8">
        <f t="shared" si="1"/>
        <v>3200.3077552597097</v>
      </c>
      <c r="EJ15" s="8">
        <f t="shared" si="1"/>
        <v>3020.4123015930381</v>
      </c>
      <c r="EK15" s="8">
        <f t="shared" si="1"/>
        <v>2840.5168479263666</v>
      </c>
      <c r="EL15" s="8">
        <f t="shared" si="1"/>
        <v>2660.6213942596951</v>
      </c>
      <c r="EM15" s="8">
        <f t="shared" si="1"/>
        <v>2480.7259405930236</v>
      </c>
      <c r="EN15" s="8">
        <f t="shared" si="1"/>
        <v>2300.830486926352</v>
      </c>
      <c r="EO15" s="8">
        <f t="shared" si="1"/>
        <v>2120.9350332596805</v>
      </c>
      <c r="EP15" s="8">
        <f t="shared" si="1"/>
        <v>1941.039579593009</v>
      </c>
      <c r="EQ15" s="8">
        <f t="shared" si="1"/>
        <v>1665.3046265930025</v>
      </c>
      <c r="ER15" s="8">
        <f t="shared" si="1"/>
        <v>1389.569673592996</v>
      </c>
      <c r="ES15" s="8">
        <f t="shared" si="1"/>
        <v>1113.8347205929895</v>
      </c>
      <c r="ET15" s="8">
        <f t="shared" si="1"/>
        <v>838.09976759298297</v>
      </c>
      <c r="EU15" s="8">
        <f t="shared" si="1"/>
        <v>562.36481459297647</v>
      </c>
      <c r="EV15" s="8">
        <f t="shared" si="2"/>
        <v>286.62986159296997</v>
      </c>
      <c r="EW15" s="8">
        <f t="shared" si="2"/>
        <v>148.76238509296672</v>
      </c>
      <c r="EX15" s="8">
        <f t="shared" si="2"/>
        <v>148.76238509296672</v>
      </c>
      <c r="EY15" s="8">
        <f t="shared" si="2"/>
        <v>148.76238509296672</v>
      </c>
      <c r="EZ15" s="8">
        <f t="shared" si="2"/>
        <v>148.76238509296672</v>
      </c>
      <c r="FA15" s="8">
        <f t="shared" si="2"/>
        <v>148.76238509296672</v>
      </c>
      <c r="FB15" s="8">
        <f t="shared" si="2"/>
        <v>148.76238509296672</v>
      </c>
      <c r="FC15" s="8">
        <f t="shared" si="2"/>
        <v>148.76238509296672</v>
      </c>
      <c r="FD15" s="8">
        <f t="shared" si="2"/>
        <v>148.76238509296672</v>
      </c>
      <c r="FE15" s="8">
        <f t="shared" si="2"/>
        <v>148.76238509296672</v>
      </c>
      <c r="FF15" s="8">
        <f t="shared" si="2"/>
        <v>148.76238509296672</v>
      </c>
      <c r="FG15" s="8">
        <f t="shared" si="2"/>
        <v>148.76238509296672</v>
      </c>
      <c r="FH15" s="8">
        <f t="shared" si="2"/>
        <v>148.76238509296672</v>
      </c>
      <c r="FI15" s="8">
        <f t="shared" si="2"/>
        <v>148.76238509296672</v>
      </c>
      <c r="FJ15" s="8">
        <f t="shared" si="2"/>
        <v>148.76238509296672</v>
      </c>
      <c r="FK15" s="8">
        <f t="shared" si="2"/>
        <v>148.76238509296672</v>
      </c>
      <c r="FL15" s="8">
        <f t="shared" si="3"/>
        <v>148.76238509296672</v>
      </c>
      <c r="FM15" s="8">
        <f t="shared" si="3"/>
        <v>148.76238509296672</v>
      </c>
      <c r="FN15" s="8">
        <f t="shared" si="3"/>
        <v>148.76238509296672</v>
      </c>
      <c r="FO15" s="8">
        <f t="shared" si="3"/>
        <v>148.76238509296672</v>
      </c>
      <c r="FP15" s="8">
        <f t="shared" si="3"/>
        <v>148.76238509296672</v>
      </c>
      <c r="FQ15" s="8">
        <f t="shared" si="3"/>
        <v>148.76238509296672</v>
      </c>
      <c r="FR15" s="8">
        <f t="shared" si="3"/>
        <v>148.76238509296672</v>
      </c>
      <c r="FS15" s="8">
        <f t="shared" si="3"/>
        <v>148.76238509296672</v>
      </c>
      <c r="FT15" s="8">
        <f t="shared" si="3"/>
        <v>148.76238509296672</v>
      </c>
    </row>
    <row r="16" spans="1:176" x14ac:dyDescent="0.25">
      <c r="A16" s="4" t="s">
        <v>12</v>
      </c>
      <c r="B16" s="4" t="s">
        <v>2</v>
      </c>
      <c r="C16" s="3" t="s">
        <v>40</v>
      </c>
      <c r="D16" s="4" t="s">
        <v>6</v>
      </c>
      <c r="E16" s="7">
        <v>1953</v>
      </c>
      <c r="F16" s="24">
        <f>IFERROR(VLOOKUP(CONCATENATE(C16,E16),'KU Retirements'!$A$4:$E$150,5,FALSE),"N/A")</f>
        <v>43101</v>
      </c>
      <c r="G16" s="5">
        <v>231.45</v>
      </c>
      <c r="H16" s="5">
        <v>221.825790552</v>
      </c>
      <c r="I16" s="5"/>
      <c r="J16" s="6">
        <f>IF(J$3=$J$3,$G16,IF($F16='KU Meter Schedule'!J$3,'KU Meter Schedule'!I16-'KU Meter Schedule'!$G16,I16))</f>
        <v>231.45</v>
      </c>
      <c r="K16" s="6">
        <f>IF(K$3=$J$3,$G16,IF($F16='KU Meter Schedule'!K$3,'KU Meter Schedule'!J16-'KU Meter Schedule'!$G16,J16))</f>
        <v>231.45</v>
      </c>
      <c r="L16" s="6">
        <f>IF(L$3=$J$3,$G16,IF($F16='KU Meter Schedule'!L$3,'KU Meter Schedule'!K16-'KU Meter Schedule'!$G16,K16))</f>
        <v>231.45</v>
      </c>
      <c r="M16" s="6">
        <f>IF(M$3=$J$3,$G16,IF($F16='KU Meter Schedule'!M$3,'KU Meter Schedule'!L16-'KU Meter Schedule'!$G16,L16))</f>
        <v>231.45</v>
      </c>
      <c r="N16" s="6">
        <f>IF(N$3=$J$3,$G16,IF($F16='KU Meter Schedule'!N$3,'KU Meter Schedule'!M16-'KU Meter Schedule'!$G16,M16))</f>
        <v>231.45</v>
      </c>
      <c r="O16" s="6">
        <f>IF(O$3=$J$3,$G16,IF($F16='KU Meter Schedule'!O$3,'KU Meter Schedule'!N16-'KU Meter Schedule'!$G16,N16))</f>
        <v>231.45</v>
      </c>
      <c r="P16" s="6">
        <f>IF(P$3=$J$3,$G16,IF($F16='KU Meter Schedule'!P$3,'KU Meter Schedule'!O16-'KU Meter Schedule'!$G16,O16))</f>
        <v>231.45</v>
      </c>
      <c r="Q16" s="6">
        <f>IF(Q$3=$J$3,$G16,IF($F16='KU Meter Schedule'!Q$3,'KU Meter Schedule'!P16-'KU Meter Schedule'!$G16,P16))</f>
        <v>231.45</v>
      </c>
      <c r="R16" s="6">
        <f>IF(R$3=$J$3,$G16,IF($F16='KU Meter Schedule'!R$3,'KU Meter Schedule'!Q16-'KU Meter Schedule'!$G16,Q16))</f>
        <v>231.45</v>
      </c>
      <c r="S16" s="6">
        <f>IF(S$3=$J$3,$G16,IF($F16='KU Meter Schedule'!S$3,'KU Meter Schedule'!R16-'KU Meter Schedule'!$G16,R16))</f>
        <v>231.45</v>
      </c>
      <c r="T16" s="6">
        <f>IF(T$3=$J$3,$G16,IF($F16='KU Meter Schedule'!T$3,'KU Meter Schedule'!S16-'KU Meter Schedule'!$G16,S16))</f>
        <v>231.45</v>
      </c>
      <c r="U16" s="6">
        <f>IF(U$3=$J$3,$G16,IF($F16='KU Meter Schedule'!U$3,'KU Meter Schedule'!T16-'KU Meter Schedule'!$G16,T16))</f>
        <v>231.45</v>
      </c>
      <c r="V16" s="6">
        <f>IF(V$3=$J$3,$G16,IF($F16='KU Meter Schedule'!V$3,'KU Meter Schedule'!U16-'KU Meter Schedule'!$G16,U16))</f>
        <v>231.45</v>
      </c>
      <c r="W16" s="6">
        <f>IF(W$3=$J$3,$G16,IF($F16='KU Meter Schedule'!W$3,'KU Meter Schedule'!V16-'KU Meter Schedule'!$G16,V16))</f>
        <v>231.45</v>
      </c>
      <c r="X16" s="6">
        <f>IF(X$3=$J$3,$G16,IF($F16='KU Meter Schedule'!X$3,'KU Meter Schedule'!W16-'KU Meter Schedule'!$G16,W16))</f>
        <v>231.45</v>
      </c>
      <c r="Y16" s="6">
        <f>IF(Y$3=$J$3,$G16,IF($F16='KU Meter Schedule'!Y$3,'KU Meter Schedule'!X16-'KU Meter Schedule'!$G16,X16))</f>
        <v>231.45</v>
      </c>
      <c r="Z16" s="6">
        <f>IF(Z$3=$J$3,$G16,IF($F16='KU Meter Schedule'!Z$3,'KU Meter Schedule'!Y16-'KU Meter Schedule'!$G16,Y16))</f>
        <v>231.45</v>
      </c>
      <c r="AA16" s="6">
        <f>IF(AA$3=$J$3,$G16,IF($F16='KU Meter Schedule'!AA$3,'KU Meter Schedule'!Z16-'KU Meter Schedule'!$G16,Z16))</f>
        <v>0</v>
      </c>
      <c r="AB16" s="6">
        <f>IF(AB$3=$J$3,$G16,IF($F16='KU Meter Schedule'!AB$3,'KU Meter Schedule'!AA16-'KU Meter Schedule'!$G16,AA16))</f>
        <v>0</v>
      </c>
      <c r="AC16" s="6">
        <f>IF(AC$3=$J$3,$G16,IF($F16='KU Meter Schedule'!AC$3,'KU Meter Schedule'!AB16-'KU Meter Schedule'!$G16,AB16))</f>
        <v>0</v>
      </c>
      <c r="AD16" s="6">
        <f>IF(AD$3=$J$3,$G16,IF($F16='KU Meter Schedule'!AD$3,'KU Meter Schedule'!AC16-'KU Meter Schedule'!$G16,AC16))</f>
        <v>0</v>
      </c>
      <c r="AE16" s="6">
        <f>IF(AE$3=$J$3,$G16,IF($F16='KU Meter Schedule'!AE$3,'KU Meter Schedule'!AD16-'KU Meter Schedule'!$G16,AD16))</f>
        <v>0</v>
      </c>
      <c r="AF16" s="6">
        <f>IF(AF$3=$J$3,$G16,IF($F16='KU Meter Schedule'!AF$3,'KU Meter Schedule'!AE16-'KU Meter Schedule'!$G16,AE16))</f>
        <v>0</v>
      </c>
      <c r="AG16" s="6">
        <f>IF(AG$3=$J$3,$G16,IF($F16='KU Meter Schedule'!AG$3,'KU Meter Schedule'!AF16-'KU Meter Schedule'!$G16,AF16))</f>
        <v>0</v>
      </c>
      <c r="AH16" s="6">
        <f>IF(AH$3=$J$3,$G16,IF($F16='KU Meter Schedule'!AH$3,'KU Meter Schedule'!AG16-'KU Meter Schedule'!$G16,AG16))</f>
        <v>0</v>
      </c>
      <c r="AI16" s="6">
        <f>IF(AI$3=$J$3,$G16,IF($F16='KU Meter Schedule'!AI$3,'KU Meter Schedule'!AH16-'KU Meter Schedule'!$G16,AH16))</f>
        <v>0</v>
      </c>
      <c r="AJ16" s="6">
        <f>IF(AJ$3=$J$3,$G16,IF($F16='KU Meter Schedule'!AJ$3,'KU Meter Schedule'!AI16-'KU Meter Schedule'!$G16,AI16))</f>
        <v>0</v>
      </c>
      <c r="AK16" s="6">
        <f>IF(AK$3=$J$3,$G16,IF($F16='KU Meter Schedule'!AK$3,'KU Meter Schedule'!AJ16-'KU Meter Schedule'!$G16,AJ16))</f>
        <v>0</v>
      </c>
      <c r="AL16" s="6">
        <f>IF(AL$3=$J$3,$G16,IF($F16='KU Meter Schedule'!AL$3,'KU Meter Schedule'!AK16-'KU Meter Schedule'!$G16,AK16))</f>
        <v>0</v>
      </c>
      <c r="AM16" s="6">
        <f>IF(AM$3=$J$3,$G16,IF($F16='KU Meter Schedule'!AM$3,'KU Meter Schedule'!AL16-'KU Meter Schedule'!$G16,AL16))</f>
        <v>0</v>
      </c>
      <c r="AN16" s="6">
        <f>IF(AN$3=$J$3,$G16,IF($F16='KU Meter Schedule'!AN$3,'KU Meter Schedule'!AM16-'KU Meter Schedule'!$G16,AM16))</f>
        <v>0</v>
      </c>
      <c r="AO16" s="6">
        <f>IF(AO$3=$J$3,$G16,IF($F16='KU Meter Schedule'!AO$3,'KU Meter Schedule'!AN16-'KU Meter Schedule'!$G16,AN16))</f>
        <v>0</v>
      </c>
      <c r="AP16" s="6">
        <f>IF(AP$3=$J$3,$G16,IF($F16='KU Meter Schedule'!AP$3,'KU Meter Schedule'!AO16-'KU Meter Schedule'!$G16,AO16))</f>
        <v>0</v>
      </c>
      <c r="AQ16" s="6">
        <f>IF(AQ$3=$J$3,$G16,IF($F16='KU Meter Schedule'!AQ$3,'KU Meter Schedule'!AP16-'KU Meter Schedule'!$G16,AP16))</f>
        <v>0</v>
      </c>
      <c r="AR16" s="6">
        <f>IF(AR$3=$J$3,$G16,IF($F16='KU Meter Schedule'!AR$3,'KU Meter Schedule'!AQ16-'KU Meter Schedule'!$G16,AQ16))</f>
        <v>0</v>
      </c>
      <c r="AS16" s="6">
        <f>IF(AS$3=$J$3,$G16,IF($F16='KU Meter Schedule'!AS$3,'KU Meter Schedule'!AR16-'KU Meter Schedule'!$G16,AR16))</f>
        <v>0</v>
      </c>
      <c r="AT16" s="6">
        <f>IF(AT$3=$J$3,$G16,IF($F16='KU Meter Schedule'!AT$3,'KU Meter Schedule'!AS16-'KU Meter Schedule'!$G16,AS16))</f>
        <v>0</v>
      </c>
      <c r="AU16" s="6">
        <f>IF(AU$3=$J$3,$G16,IF($F16='KU Meter Schedule'!AU$3,'KU Meter Schedule'!AT16-'KU Meter Schedule'!$G16,AT16))</f>
        <v>0</v>
      </c>
      <c r="AV16" s="6">
        <f>IF(AV$3=$J$3,$G16,IF($F16='KU Meter Schedule'!AV$3,'KU Meter Schedule'!AU16-'KU Meter Schedule'!$G16,AU16))</f>
        <v>0</v>
      </c>
      <c r="AW16" s="6">
        <f>IF(AW$3=$J$3,$G16,IF($F16='KU Meter Schedule'!AW$3,'KU Meter Schedule'!AV16-'KU Meter Schedule'!$G16,AV16))</f>
        <v>0</v>
      </c>
      <c r="AX16" s="6">
        <f>IF(AX$3=$J$3,$G16,IF($F16='KU Meter Schedule'!AX$3,'KU Meter Schedule'!AW16-'KU Meter Schedule'!$G16,AW16))</f>
        <v>0</v>
      </c>
      <c r="AZ16" s="21">
        <f>IF(AZ$3&lt;'Depr. Rate'!$B$1,('Depr. Rate'!$B$4*'KU Meter Schedule'!J16)/12,IF(J16=0,I16/2*'Depr. Rate'!$C$4/12,('Depr. Rate'!$C$4*'KU Meter Schedule'!J16)/12))</f>
        <v>0.44168374999999999</v>
      </c>
      <c r="BA16" s="21">
        <f>IF(BA$3&lt;'Depr. Rate'!$B$1,('Depr. Rate'!$B$4*'KU Meter Schedule'!K16)/12,IF(K16=0,J16/2*'Depr. Rate'!$C$4/12,('Depr. Rate'!$C$4*'KU Meter Schedule'!K16)/12))</f>
        <v>0.44168374999999999</v>
      </c>
      <c r="BB16" s="21">
        <f>IF(BB$3&lt;'Depr. Rate'!$B$1,('Depr. Rate'!$B$4*'KU Meter Schedule'!L16)/12,IF(L16=0,K16/2*'Depr. Rate'!$C$4/12,('Depr. Rate'!$C$4*'KU Meter Schedule'!L16)/12))</f>
        <v>0.44168374999999999</v>
      </c>
      <c r="BC16" s="21">
        <f>IF(BC$3&lt;'Depr. Rate'!$B$1,('Depr. Rate'!$B$4*'KU Meter Schedule'!M16)/12,IF(M16=0,L16/2*'Depr. Rate'!$C$4/12,('Depr. Rate'!$C$4*'KU Meter Schedule'!M16)/12))</f>
        <v>0.44168374999999999</v>
      </c>
      <c r="BD16" s="21">
        <f>IF(BD$3&lt;'Depr. Rate'!$B$1,('Depr. Rate'!$B$4*'KU Meter Schedule'!N16)/12,IF(N16=0,M16/2*'Depr. Rate'!$C$4/12,('Depr. Rate'!$C$4*'KU Meter Schedule'!N16)/12))</f>
        <v>0.44168374999999999</v>
      </c>
      <c r="BE16" s="21">
        <f>IF(BE$3&lt;'Depr. Rate'!$B$1,('Depr. Rate'!$B$4*'KU Meter Schedule'!O16)/12,IF(O16=0,N16/2*'Depr. Rate'!$C$4/12,('Depr. Rate'!$C$4*'KU Meter Schedule'!O16)/12))</f>
        <v>0.44168374999999999</v>
      </c>
      <c r="BF16" s="21">
        <f>IF(BF$3&lt;'Depr. Rate'!$B$1,('Depr. Rate'!$B$4*'KU Meter Schedule'!P16)/12,IF(P16=0,O16/2*'Depr. Rate'!$C$4/12,('Depr. Rate'!$C$4*'KU Meter Schedule'!P16)/12))</f>
        <v>0.44168374999999999</v>
      </c>
      <c r="BG16" s="21">
        <f>IF(BG$3&lt;'Depr. Rate'!$B$1,('Depr. Rate'!$B$4*'KU Meter Schedule'!Q16)/12,IF(Q16=0,P16/2*'Depr. Rate'!$C$4/12,('Depr. Rate'!$C$4*'KU Meter Schedule'!Q16)/12))</f>
        <v>0.44168374999999999</v>
      </c>
      <c r="BH16" s="21">
        <f>IF(BH$3&lt;'Depr. Rate'!$B$1,('Depr. Rate'!$B$4*'KU Meter Schedule'!R16)/12,IF(R16=0,Q16/2*'Depr. Rate'!$C$4/12,('Depr. Rate'!$C$4*'KU Meter Schedule'!R16)/12))</f>
        <v>0.44168374999999999</v>
      </c>
      <c r="BI16" s="21">
        <f>IF(BI$3&lt;'Depr. Rate'!$B$1,('Depr. Rate'!$B$4*'KU Meter Schedule'!S16)/12,IF(S16=0,R16/2*'Depr. Rate'!$C$4/12,('Depr. Rate'!$C$4*'KU Meter Schedule'!S16)/12))</f>
        <v>0.44168374999999999</v>
      </c>
      <c r="BJ16" s="21">
        <f>IF(BJ$3&lt;'Depr. Rate'!$B$1,('Depr. Rate'!$B$4*'KU Meter Schedule'!T16)/12,IF(T16=0,S16/2*'Depr. Rate'!$C$4/12,('Depr. Rate'!$C$4*'KU Meter Schedule'!T16)/12))</f>
        <v>0.44168374999999999</v>
      </c>
      <c r="BK16" s="21">
        <f>IF(BK$3&lt;'Depr. Rate'!$B$1,('Depr. Rate'!$B$4*'KU Meter Schedule'!U16)/12,IF(U16=0,T16/2*'Depr. Rate'!$C$4/12,('Depr. Rate'!$C$4*'KU Meter Schedule'!U16)/12))</f>
        <v>0.67699124999999993</v>
      </c>
      <c r="BL16" s="21">
        <f>IF(BL$3&lt;'Depr. Rate'!$B$1,('Depr. Rate'!$B$4*'KU Meter Schedule'!V16)/12,IF(V16=0,U16/2*'Depr. Rate'!$C$4/12,('Depr. Rate'!$C$4*'KU Meter Schedule'!V16)/12))</f>
        <v>0.67699124999999993</v>
      </c>
      <c r="BM16" s="21">
        <f>IF(BM$3&lt;'Depr. Rate'!$B$1,('Depr. Rate'!$B$4*'KU Meter Schedule'!W16)/12,IF(W16=0,V16/2*'Depr. Rate'!$C$4/12,('Depr. Rate'!$C$4*'KU Meter Schedule'!W16)/12))</f>
        <v>0.67699124999999993</v>
      </c>
      <c r="BN16" s="21">
        <f>IF(BN$3&lt;'Depr. Rate'!$B$1,('Depr. Rate'!$B$4*'KU Meter Schedule'!X16)/12,IF(X16=0,W16/2*'Depr. Rate'!$C$4/12,('Depr. Rate'!$C$4*'KU Meter Schedule'!X16)/12))</f>
        <v>0.67699124999999993</v>
      </c>
      <c r="BO16" s="21">
        <f>IF(BO$3&lt;'Depr. Rate'!$B$1,('Depr. Rate'!$B$4*'KU Meter Schedule'!Y16)/12,IF(Y16=0,X16/2*'Depr. Rate'!$C$4/12,('Depr. Rate'!$C$4*'KU Meter Schedule'!Y16)/12))</f>
        <v>0.67699124999999993</v>
      </c>
      <c r="BP16" s="21">
        <f>IF(BP$3&lt;'Depr. Rate'!$B$1,('Depr. Rate'!$B$4*'KU Meter Schedule'!Z16)/12,IF(Z16=0,Y16/2*'Depr. Rate'!$C$4/12,('Depr. Rate'!$C$4*'KU Meter Schedule'!Z16)/12))</f>
        <v>0.67699124999999993</v>
      </c>
      <c r="BQ16" s="21">
        <f>IF(BQ$3&lt;'Depr. Rate'!$B$1,('Depr. Rate'!$B$4*'KU Meter Schedule'!AA16)/12,IF(AA16=0,Z16/2*'Depr. Rate'!$C$4/12,('Depr. Rate'!$C$4*'KU Meter Schedule'!AA16)/12))</f>
        <v>0.33849562499999997</v>
      </c>
      <c r="BR16" s="21">
        <f>IF(BR$3&lt;'Depr. Rate'!$B$1,('Depr. Rate'!$B$4*'KU Meter Schedule'!AB16)/12,IF(AB16=0,AA16/2*'Depr. Rate'!$C$4/12,('Depr. Rate'!$C$4*'KU Meter Schedule'!AB16)/12))</f>
        <v>0</v>
      </c>
      <c r="BS16" s="21">
        <f>IF(BS$3&lt;'Depr. Rate'!$B$1,('Depr. Rate'!$B$4*'KU Meter Schedule'!AC16)/12,IF(AC16=0,AB16/2*'Depr. Rate'!$C$4/12,('Depr. Rate'!$C$4*'KU Meter Schedule'!AC16)/12))</f>
        <v>0</v>
      </c>
      <c r="BT16" s="21">
        <f>IF(BT$3&lt;'Depr. Rate'!$B$1,('Depr. Rate'!$B$4*'KU Meter Schedule'!AD16)/12,IF(AD16=0,AC16/2*'Depr. Rate'!$C$4/12,('Depr. Rate'!$C$4*'KU Meter Schedule'!AD16)/12))</f>
        <v>0</v>
      </c>
      <c r="BU16" s="21">
        <f>IF(BU$3&lt;'Depr. Rate'!$B$1,('Depr. Rate'!$B$4*'KU Meter Schedule'!AE16)/12,IF(AE16=0,AD16/2*'Depr. Rate'!$C$4/12,('Depr. Rate'!$C$4*'KU Meter Schedule'!AE16)/12))</f>
        <v>0</v>
      </c>
      <c r="BV16" s="21">
        <f>IF(BV$3&lt;'Depr. Rate'!$B$1,('Depr. Rate'!$B$4*'KU Meter Schedule'!AF16)/12,IF(AF16=0,AE16/2*'Depr. Rate'!$C$4/12,('Depr. Rate'!$C$4*'KU Meter Schedule'!AF16)/12))</f>
        <v>0</v>
      </c>
      <c r="BW16" s="21">
        <f>IF(BW$3&lt;'Depr. Rate'!$B$1,('Depr. Rate'!$B$4*'KU Meter Schedule'!AG16)/12,IF(AG16=0,AF16/2*'Depr. Rate'!$C$4/12,('Depr. Rate'!$C$4*'KU Meter Schedule'!AG16)/12))</f>
        <v>0</v>
      </c>
      <c r="BX16" s="21">
        <f>IF(BX$3&lt;'Depr. Rate'!$B$1,('Depr. Rate'!$B$4*'KU Meter Schedule'!AH16)/12,IF(AH16=0,AG16/2*'Depr. Rate'!$C$4/12,('Depr. Rate'!$C$4*'KU Meter Schedule'!AH16)/12))</f>
        <v>0</v>
      </c>
      <c r="BY16" s="21">
        <f>IF(BY$3&lt;'Depr. Rate'!$B$1,('Depr. Rate'!$B$4*'KU Meter Schedule'!AI16)/12,IF(AI16=0,AH16/2*'Depr. Rate'!$C$4/12,('Depr. Rate'!$C$4*'KU Meter Schedule'!AI16)/12))</f>
        <v>0</v>
      </c>
      <c r="BZ16" s="21">
        <f>IF(BZ$3&lt;'Depr. Rate'!$B$1,('Depr. Rate'!$B$4*'KU Meter Schedule'!AJ16)/12,IF(AJ16=0,AI16/2*'Depr. Rate'!$C$4/12,('Depr. Rate'!$C$4*'KU Meter Schedule'!AJ16)/12))</f>
        <v>0</v>
      </c>
      <c r="CA16" s="21">
        <f>IF(CA$3&lt;'Depr. Rate'!$B$1,('Depr. Rate'!$B$4*'KU Meter Schedule'!AK16)/12,IF(AK16=0,AJ16/2*'Depr. Rate'!$C$4/12,('Depr. Rate'!$C$4*'KU Meter Schedule'!AK16)/12))</f>
        <v>0</v>
      </c>
      <c r="CB16" s="21">
        <f>IF(CB$3&lt;'Depr. Rate'!$B$1,('Depr. Rate'!$B$4*'KU Meter Schedule'!AL16)/12,IF(AL16=0,AK16/2*'Depr. Rate'!$C$4/12,('Depr. Rate'!$C$4*'KU Meter Schedule'!AL16)/12))</f>
        <v>0</v>
      </c>
      <c r="CC16" s="21">
        <f>IF(CC$3&lt;'Depr. Rate'!$B$1,('Depr. Rate'!$B$4*'KU Meter Schedule'!AM16)/12,IF(AM16=0,AL16/2*'Depr. Rate'!$C$4/12,('Depr. Rate'!$C$4*'KU Meter Schedule'!AM16)/12))</f>
        <v>0</v>
      </c>
      <c r="CD16" s="21">
        <f>IF(CD$3&lt;'Depr. Rate'!$B$1,('Depr. Rate'!$B$4*'KU Meter Schedule'!AN16)/12,IF(AN16=0,AM16/2*'Depr. Rate'!$C$4/12,('Depr. Rate'!$C$4*'KU Meter Schedule'!AN16)/12))</f>
        <v>0</v>
      </c>
      <c r="CE16" s="21">
        <f>IF(CE$3&lt;'Depr. Rate'!$B$1,('Depr. Rate'!$B$4*'KU Meter Schedule'!AO16)/12,IF(AO16=0,AN16/2*'Depr. Rate'!$C$4/12,('Depr. Rate'!$C$4*'KU Meter Schedule'!AO16)/12))</f>
        <v>0</v>
      </c>
      <c r="CF16" s="21">
        <f>IF(CF$3&lt;'Depr. Rate'!$B$1,('Depr. Rate'!$B$4*'KU Meter Schedule'!AP16)/12,IF(AP16=0,AO16/2*'Depr. Rate'!$C$4/12,('Depr. Rate'!$C$4*'KU Meter Schedule'!AP16)/12))</f>
        <v>0</v>
      </c>
      <c r="CG16" s="21">
        <f>IF(CG$3&lt;'Depr. Rate'!$B$1,('Depr. Rate'!$B$4*'KU Meter Schedule'!AQ16)/12,IF(AQ16=0,AP16/2*'Depr. Rate'!$C$4/12,('Depr. Rate'!$C$4*'KU Meter Schedule'!AQ16)/12))</f>
        <v>0</v>
      </c>
      <c r="CH16" s="21">
        <f>IF(CH$3&lt;'Depr. Rate'!$B$1,('Depr. Rate'!$B$4*'KU Meter Schedule'!AR16)/12,IF(AR16=0,AQ16/2*'Depr. Rate'!$C$4/12,('Depr. Rate'!$C$4*'KU Meter Schedule'!AR16)/12))</f>
        <v>0</v>
      </c>
      <c r="CI16" s="21">
        <f>IF(CI$3&lt;'Depr. Rate'!$B$1,('Depr. Rate'!$B$4*'KU Meter Schedule'!AS16)/12,IF(AS16=0,AR16/2*'Depr. Rate'!$C$4/12,('Depr. Rate'!$C$4*'KU Meter Schedule'!AS16)/12))</f>
        <v>0</v>
      </c>
      <c r="CJ16" s="21">
        <f>IF(CJ$3&lt;'Depr. Rate'!$B$1,('Depr. Rate'!$B$4*'KU Meter Schedule'!AT16)/12,IF(AT16=0,AS16/2*'Depr. Rate'!$C$4/12,('Depr. Rate'!$C$4*'KU Meter Schedule'!AT16)/12))</f>
        <v>0</v>
      </c>
      <c r="CK16" s="21">
        <f>IF(CK$3&lt;'Depr. Rate'!$B$1,('Depr. Rate'!$B$4*'KU Meter Schedule'!AU16)/12,IF(AU16=0,AT16/2*'Depr. Rate'!$C$4/12,('Depr. Rate'!$C$4*'KU Meter Schedule'!AU16)/12))</f>
        <v>0</v>
      </c>
      <c r="CL16" s="21">
        <f>IF(CL$3&lt;'Depr. Rate'!$B$1,('Depr. Rate'!$B$4*'KU Meter Schedule'!AV16)/12,IF(AV16=0,AU16/2*'Depr. Rate'!$C$4/12,('Depr. Rate'!$C$4*'KU Meter Schedule'!AV16)/12))</f>
        <v>0</v>
      </c>
      <c r="CM16" s="21">
        <f>IF(CM$3&lt;'Depr. Rate'!$B$1,('Depr. Rate'!$B$4*'KU Meter Schedule'!AW16)/12,IF(AW16=0,AV16/2*'Depr. Rate'!$C$4/12,('Depr. Rate'!$C$4*'KU Meter Schedule'!AW16)/12))</f>
        <v>0</v>
      </c>
      <c r="CN16" s="21">
        <f>IF(CN$3&lt;'Depr. Rate'!$B$1,('Depr. Rate'!$B$4*'KU Meter Schedule'!AX16)/12,IF(AX16=0,AW16/2*'Depr. Rate'!$C$4/12,('Depr. Rate'!$C$4*'KU Meter Schedule'!AX16)/12))</f>
        <v>0</v>
      </c>
      <c r="CP16" s="6">
        <f>IF(CP$3=$CP$3,$H16+AZ16,IF($F16='KU Meter Schedule'!CP$3,'KU Meter Schedule'!CO16+AZ16-$G16,SUM(CO16,AZ16)))</f>
        <v>222.26747430200001</v>
      </c>
      <c r="CQ16" s="6">
        <f>IF(CQ$3=$CP$3,$H16+BA16,IF($F16='KU Meter Schedule'!CQ$3,'KU Meter Schedule'!CP16+BA16-$G16,SUM(CP16,BA16)))</f>
        <v>222.70915805200002</v>
      </c>
      <c r="CR16" s="6">
        <f>IF(CR$3=$CP$3,$H16+BB16,IF($F16='KU Meter Schedule'!CR$3,'KU Meter Schedule'!CQ16+BB16-$G16,SUM(CQ16,BB16)))</f>
        <v>223.15084180200003</v>
      </c>
      <c r="CS16" s="6">
        <f>IF(CS$3=$CP$3,$H16+BC16,IF($F16='KU Meter Schedule'!CS$3,'KU Meter Schedule'!CR16+BC16-$G16,SUM(CR16,BC16)))</f>
        <v>223.59252555200004</v>
      </c>
      <c r="CT16" s="6">
        <f>IF(CT$3=$CP$3,$H16+BD16,IF($F16='KU Meter Schedule'!CT$3,'KU Meter Schedule'!CS16+BD16-$G16,SUM(CS16,BD16)))</f>
        <v>224.03420930200005</v>
      </c>
      <c r="CU16" s="6">
        <f>IF(CU$3=$CP$3,$H16+BE16,IF($F16='KU Meter Schedule'!CU$3,'KU Meter Schedule'!CT16+BE16-$G16,SUM(CT16,BE16)))</f>
        <v>224.47589305200006</v>
      </c>
      <c r="CV16" s="6">
        <f>IF(CV$3=$CP$3,$H16+BF16,IF($F16='KU Meter Schedule'!CV$3,'KU Meter Schedule'!CU16+BF16-$G16,SUM(CU16,BF16)))</f>
        <v>224.91757680200007</v>
      </c>
      <c r="CW16" s="6">
        <f>IF(CW$3=$CP$3,$H16+BG16,IF($F16='KU Meter Schedule'!CW$3,'KU Meter Schedule'!CV16+BG16-$G16,SUM(CV16,BG16)))</f>
        <v>225.35926055200008</v>
      </c>
      <c r="CX16" s="6">
        <f>IF(CX$3=$CP$3,$H16+BH16,IF($F16='KU Meter Schedule'!CX$3,'KU Meter Schedule'!CW16+BH16-$G16,SUM(CW16,BH16)))</f>
        <v>225.80094430200009</v>
      </c>
      <c r="CY16" s="6">
        <f>IF(CY$3=$CP$3,$H16+BI16,IF($F16='KU Meter Schedule'!CY$3,'KU Meter Schedule'!CX16+BI16-$G16,SUM(CX16,BI16)))</f>
        <v>226.2426280520001</v>
      </c>
      <c r="CZ16" s="6">
        <f>IF(CZ$3=$CP$3,$H16+BJ16,IF($F16='KU Meter Schedule'!CZ$3,'KU Meter Schedule'!CY16+BJ16-$G16,SUM(CY16,BJ16)))</f>
        <v>226.68431180200011</v>
      </c>
      <c r="DA16" s="6">
        <f>IF(DA$3=$CP$3,$H16+BK16,IF($F16='KU Meter Schedule'!DA$3,'KU Meter Schedule'!CZ16+BK16-$G16,SUM(CZ16,BK16)))</f>
        <v>227.3613030520001</v>
      </c>
      <c r="DB16" s="6">
        <f>IF(DB$3=$CP$3,$H16+BL16,IF($F16='KU Meter Schedule'!DB$3,'KU Meter Schedule'!DA16+BL16-$G16,SUM(DA16,BL16)))</f>
        <v>228.03829430200008</v>
      </c>
      <c r="DC16" s="6">
        <f>IF(DC$3=$CP$3,$H16+BM16,IF($F16='KU Meter Schedule'!DC$3,'KU Meter Schedule'!DB16+BM16-$G16,SUM(DB16,BM16)))</f>
        <v>228.71528555200007</v>
      </c>
      <c r="DD16" s="6">
        <f>IF(DD$3=$CP$3,$H16+BN16,IF($F16='KU Meter Schedule'!DD$3,'KU Meter Schedule'!DC16+BN16-$G16,SUM(DC16,BN16)))</f>
        <v>229.39227680200005</v>
      </c>
      <c r="DE16" s="6">
        <f>IF(DE$3=$CP$3,$H16+BO16,IF($F16='KU Meter Schedule'!DE$3,'KU Meter Schedule'!DD16+BO16-$G16,SUM(DD16,BO16)))</f>
        <v>230.06926805200004</v>
      </c>
      <c r="DF16" s="6">
        <f>IF(DF$3=$CP$3,$H16+BP16,IF($F16='KU Meter Schedule'!DF$3,'KU Meter Schedule'!DE16+BP16-$G16,SUM(DE16,BP16)))</f>
        <v>230.74625930200003</v>
      </c>
      <c r="DG16" s="6">
        <f>IF(DG$3=$CP$3,$H16+BQ16,IF($F16='KU Meter Schedule'!DG$3,'KU Meter Schedule'!DF16+BQ16-$G16,SUM(DF16,BQ16)))</f>
        <v>-0.36524507299995435</v>
      </c>
      <c r="DH16" s="6">
        <f>IF(DH$3=$CP$3,$H16+BR16,IF($F16='KU Meter Schedule'!DH$3,'KU Meter Schedule'!DG16+BR16-$G16,SUM(DG16,BR16)))</f>
        <v>-0.36524507299995435</v>
      </c>
      <c r="DI16" s="6">
        <f>IF(DI$3=$CP$3,$H16+BS16,IF($F16='KU Meter Schedule'!DI$3,'KU Meter Schedule'!DH16+BS16-$G16,SUM(DH16,BS16)))</f>
        <v>-0.36524507299995435</v>
      </c>
      <c r="DJ16" s="6">
        <f>IF(DJ$3=$CP$3,$H16+BT16,IF($F16='KU Meter Schedule'!DJ$3,'KU Meter Schedule'!DI16+BT16-$G16,SUM(DI16,BT16)))</f>
        <v>-0.36524507299995435</v>
      </c>
      <c r="DK16" s="6">
        <f>IF(DK$3=$CP$3,$H16+BU16,IF($F16='KU Meter Schedule'!DK$3,'KU Meter Schedule'!DJ16+BU16-$G16,SUM(DJ16,BU16)))</f>
        <v>-0.36524507299995435</v>
      </c>
      <c r="DL16" s="6">
        <f>IF(DL$3=$CP$3,$H16+BV16,IF($F16='KU Meter Schedule'!DL$3,'KU Meter Schedule'!DK16+BV16-$G16,SUM(DK16,BV16)))</f>
        <v>-0.36524507299995435</v>
      </c>
      <c r="DM16" s="6">
        <f>IF(DM$3=$CP$3,$H16+BW16,IF($F16='KU Meter Schedule'!DM$3,'KU Meter Schedule'!DL16+BW16-$G16,SUM(DL16,BW16)))</f>
        <v>-0.36524507299995435</v>
      </c>
      <c r="DN16" s="6">
        <f>IF(DN$3=$CP$3,$H16+BX16,IF($F16='KU Meter Schedule'!DN$3,'KU Meter Schedule'!DM16+BX16-$G16,SUM(DM16,BX16)))</f>
        <v>-0.36524507299995435</v>
      </c>
      <c r="DO16" s="6">
        <f>IF(DO$3=$CP$3,$H16+BY16,IF($F16='KU Meter Schedule'!DO$3,'KU Meter Schedule'!DN16+BY16-$G16,SUM(DN16,BY16)))</f>
        <v>-0.36524507299995435</v>
      </c>
      <c r="DP16" s="6">
        <f>IF(DP$3=$CP$3,$H16+BZ16,IF($F16='KU Meter Schedule'!DP$3,'KU Meter Schedule'!DO16+BZ16-$G16,SUM(DO16,BZ16)))</f>
        <v>-0.36524507299995435</v>
      </c>
      <c r="DQ16" s="6">
        <f>IF(DQ$3=$CP$3,$H16+CA16,IF($F16='KU Meter Schedule'!DQ$3,'KU Meter Schedule'!DP16+CA16-$G16,SUM(DP16,CA16)))</f>
        <v>-0.36524507299995435</v>
      </c>
      <c r="DR16" s="6">
        <f>IF(DR$3=$CP$3,$H16+CB16,IF($F16='KU Meter Schedule'!DR$3,'KU Meter Schedule'!DQ16+CB16-$G16,SUM(DQ16,CB16)))</f>
        <v>-0.36524507299995435</v>
      </c>
      <c r="DS16" s="6">
        <f>IF(DS$3=$CP$3,$H16+CC16,IF($F16='KU Meter Schedule'!DS$3,'KU Meter Schedule'!DR16+CC16-$G16,SUM(DR16,CC16)))</f>
        <v>-0.36524507299995435</v>
      </c>
      <c r="DT16" s="6">
        <f>IF(DT$3=$CP$3,$H16+CD16,IF($F16='KU Meter Schedule'!DT$3,'KU Meter Schedule'!DS16+CD16-$G16,SUM(DS16,CD16)))</f>
        <v>-0.36524507299995435</v>
      </c>
      <c r="DU16" s="6">
        <f>IF(DU$3=$CP$3,$H16+CE16,IF($F16='KU Meter Schedule'!DU$3,'KU Meter Schedule'!DT16+CE16-$G16,SUM(DT16,CE16)))</f>
        <v>-0.36524507299995435</v>
      </c>
      <c r="DV16" s="6">
        <f>IF(DV$3=$CP$3,$H16+CF16,IF($F16='KU Meter Schedule'!DV$3,'KU Meter Schedule'!DU16+CF16-$G16,SUM(DU16,CF16)))</f>
        <v>-0.36524507299995435</v>
      </c>
      <c r="DW16" s="6">
        <f>IF(DW$3=$CP$3,$H16+CG16,IF($F16='KU Meter Schedule'!DW$3,'KU Meter Schedule'!DV16+CG16-$G16,SUM(DV16,CG16)))</f>
        <v>-0.36524507299995435</v>
      </c>
      <c r="DX16" s="6">
        <f>IF(DX$3=$CP$3,$H16+CH16,IF($F16='KU Meter Schedule'!DX$3,'KU Meter Schedule'!DW16+CH16-$G16,SUM(DW16,CH16)))</f>
        <v>-0.36524507299995435</v>
      </c>
      <c r="DY16" s="6">
        <f>IF(DY$3=$CP$3,$H16+CI16,IF($F16='KU Meter Schedule'!DY$3,'KU Meter Schedule'!DX16+CI16-$G16,SUM(DX16,CI16)))</f>
        <v>-0.36524507299995435</v>
      </c>
      <c r="DZ16" s="6">
        <f>IF(DZ$3=$CP$3,$H16+CJ16,IF($F16='KU Meter Schedule'!DZ$3,'KU Meter Schedule'!DY16+CJ16-$G16,SUM(DY16,CJ16)))</f>
        <v>-0.36524507299995435</v>
      </c>
      <c r="EA16" s="6">
        <f>IF(EA$3=$CP$3,$H16+CK16,IF($F16='KU Meter Schedule'!EA$3,'KU Meter Schedule'!DZ16+CK16-$G16,SUM(DZ16,CK16)))</f>
        <v>-0.36524507299995435</v>
      </c>
      <c r="EB16" s="6">
        <f>IF(EB$3=$CP$3,$H16+CL16,IF($F16='KU Meter Schedule'!EB$3,'KU Meter Schedule'!EA16+CL16-$G16,SUM(EA16,CL16)))</f>
        <v>-0.36524507299995435</v>
      </c>
      <c r="EC16" s="6">
        <f>IF(EC$3=$CP$3,$H16+CM16,IF($F16='KU Meter Schedule'!EC$3,'KU Meter Schedule'!EB16+CM16-$G16,SUM(EB16,CM16)))</f>
        <v>-0.36524507299995435</v>
      </c>
      <c r="ED16" s="6">
        <f>IF(ED$3=$CP$3,$H16+CN16,IF($F16='KU Meter Schedule'!ED$3,'KU Meter Schedule'!EC16+CN16-$G16,SUM(EC16,CN16)))</f>
        <v>-0.36524507299995435</v>
      </c>
      <c r="EF16" s="8">
        <f t="shared" si="1"/>
        <v>9.1825256979999779</v>
      </c>
      <c r="EG16" s="8">
        <f t="shared" si="1"/>
        <v>8.7408419479999679</v>
      </c>
      <c r="EH16" s="8">
        <f t="shared" si="1"/>
        <v>8.299158197999958</v>
      </c>
      <c r="EI16" s="8">
        <f t="shared" si="1"/>
        <v>7.8574744479999481</v>
      </c>
      <c r="EJ16" s="8">
        <f t="shared" si="1"/>
        <v>7.4157906979999382</v>
      </c>
      <c r="EK16" s="8">
        <f t="shared" si="1"/>
        <v>6.9741069479999283</v>
      </c>
      <c r="EL16" s="8">
        <f t="shared" si="1"/>
        <v>6.5324231979999183</v>
      </c>
      <c r="EM16" s="8">
        <f t="shared" si="1"/>
        <v>6.0907394479999084</v>
      </c>
      <c r="EN16" s="8">
        <f t="shared" si="1"/>
        <v>5.6490556979998985</v>
      </c>
      <c r="EO16" s="8">
        <f t="shared" si="1"/>
        <v>5.2073719479998886</v>
      </c>
      <c r="EP16" s="8">
        <f t="shared" si="1"/>
        <v>4.7656881979998786</v>
      </c>
      <c r="EQ16" s="8">
        <f t="shared" si="1"/>
        <v>4.0886969479998925</v>
      </c>
      <c r="ER16" s="8">
        <f t="shared" si="1"/>
        <v>3.4117056979999063</v>
      </c>
      <c r="ES16" s="8">
        <f t="shared" si="1"/>
        <v>2.7347144479999201</v>
      </c>
      <c r="ET16" s="8">
        <f t="shared" si="1"/>
        <v>2.057723197999934</v>
      </c>
      <c r="EU16" s="8">
        <f t="shared" si="1"/>
        <v>1.3807319479999478</v>
      </c>
      <c r="EV16" s="8">
        <f t="shared" si="2"/>
        <v>0.70374069799996164</v>
      </c>
      <c r="EW16" s="8">
        <f t="shared" si="2"/>
        <v>0.36524507299995435</v>
      </c>
      <c r="EX16" s="8">
        <f t="shared" si="2"/>
        <v>0.36524507299995435</v>
      </c>
      <c r="EY16" s="8">
        <f t="shared" si="2"/>
        <v>0.36524507299995435</v>
      </c>
      <c r="EZ16" s="8">
        <f t="shared" si="2"/>
        <v>0.36524507299995435</v>
      </c>
      <c r="FA16" s="8">
        <f t="shared" si="2"/>
        <v>0.36524507299995435</v>
      </c>
      <c r="FB16" s="8">
        <f t="shared" si="2"/>
        <v>0.36524507299995435</v>
      </c>
      <c r="FC16" s="8">
        <f t="shared" si="2"/>
        <v>0.36524507299995435</v>
      </c>
      <c r="FD16" s="8">
        <f t="shared" si="2"/>
        <v>0.36524507299995435</v>
      </c>
      <c r="FE16" s="8">
        <f t="shared" si="2"/>
        <v>0.36524507299995435</v>
      </c>
      <c r="FF16" s="8">
        <f t="shared" si="2"/>
        <v>0.36524507299995435</v>
      </c>
      <c r="FG16" s="8">
        <f t="shared" si="2"/>
        <v>0.36524507299995435</v>
      </c>
      <c r="FH16" s="8">
        <f t="shared" si="2"/>
        <v>0.36524507299995435</v>
      </c>
      <c r="FI16" s="8">
        <f t="shared" si="2"/>
        <v>0.36524507299995435</v>
      </c>
      <c r="FJ16" s="8">
        <f t="shared" si="2"/>
        <v>0.36524507299995435</v>
      </c>
      <c r="FK16" s="8">
        <f t="shared" si="2"/>
        <v>0.36524507299995435</v>
      </c>
      <c r="FL16" s="8">
        <f t="shared" si="3"/>
        <v>0.36524507299995435</v>
      </c>
      <c r="FM16" s="8">
        <f t="shared" si="3"/>
        <v>0.36524507299995435</v>
      </c>
      <c r="FN16" s="8">
        <f t="shared" si="3"/>
        <v>0.36524507299995435</v>
      </c>
      <c r="FO16" s="8">
        <f t="shared" si="3"/>
        <v>0.36524507299995435</v>
      </c>
      <c r="FP16" s="8">
        <f t="shared" si="3"/>
        <v>0.36524507299995435</v>
      </c>
      <c r="FQ16" s="8">
        <f t="shared" si="3"/>
        <v>0.36524507299995435</v>
      </c>
      <c r="FR16" s="8">
        <f t="shared" si="3"/>
        <v>0.36524507299995435</v>
      </c>
      <c r="FS16" s="8">
        <f t="shared" si="3"/>
        <v>0.36524507299995435</v>
      </c>
      <c r="FT16" s="8">
        <f t="shared" si="3"/>
        <v>0.36524507299995435</v>
      </c>
    </row>
    <row r="17" spans="1:176" x14ac:dyDescent="0.25">
      <c r="A17" s="4" t="s">
        <v>12</v>
      </c>
      <c r="B17" s="4" t="s">
        <v>2</v>
      </c>
      <c r="C17" s="3" t="s">
        <v>40</v>
      </c>
      <c r="D17" s="4" t="s">
        <v>4</v>
      </c>
      <c r="E17" s="7">
        <v>1954</v>
      </c>
      <c r="F17" s="24">
        <f>IFERROR(VLOOKUP(CONCATENATE(C17,E17),'KU Retirements'!$A$4:$E$150,5,FALSE),"N/A")</f>
        <v>43101</v>
      </c>
      <c r="G17" s="5">
        <v>145402.38</v>
      </c>
      <c r="H17" s="5">
        <v>138610.78168660399</v>
      </c>
      <c r="I17" s="5"/>
      <c r="J17" s="6">
        <f>IF(J$3=$J$3,$G17,IF($F17='KU Meter Schedule'!J$3,'KU Meter Schedule'!I17-'KU Meter Schedule'!$G17,I17))</f>
        <v>145402.38</v>
      </c>
      <c r="K17" s="6">
        <f>IF(K$3=$J$3,$G17,IF($F17='KU Meter Schedule'!K$3,'KU Meter Schedule'!J17-'KU Meter Schedule'!$G17,J17))</f>
        <v>145402.38</v>
      </c>
      <c r="L17" s="6">
        <f>IF(L$3=$J$3,$G17,IF($F17='KU Meter Schedule'!L$3,'KU Meter Schedule'!K17-'KU Meter Schedule'!$G17,K17))</f>
        <v>145402.38</v>
      </c>
      <c r="M17" s="6">
        <f>IF(M$3=$J$3,$G17,IF($F17='KU Meter Schedule'!M$3,'KU Meter Schedule'!L17-'KU Meter Schedule'!$G17,L17))</f>
        <v>145402.38</v>
      </c>
      <c r="N17" s="6">
        <f>IF(N$3=$J$3,$G17,IF($F17='KU Meter Schedule'!N$3,'KU Meter Schedule'!M17-'KU Meter Schedule'!$G17,M17))</f>
        <v>145402.38</v>
      </c>
      <c r="O17" s="6">
        <f>IF(O$3=$J$3,$G17,IF($F17='KU Meter Schedule'!O$3,'KU Meter Schedule'!N17-'KU Meter Schedule'!$G17,N17))</f>
        <v>145402.38</v>
      </c>
      <c r="P17" s="6">
        <f>IF(P$3=$J$3,$G17,IF($F17='KU Meter Schedule'!P$3,'KU Meter Schedule'!O17-'KU Meter Schedule'!$G17,O17))</f>
        <v>145402.38</v>
      </c>
      <c r="Q17" s="6">
        <f>IF(Q$3=$J$3,$G17,IF($F17='KU Meter Schedule'!Q$3,'KU Meter Schedule'!P17-'KU Meter Schedule'!$G17,P17))</f>
        <v>145402.38</v>
      </c>
      <c r="R17" s="6">
        <f>IF(R$3=$J$3,$G17,IF($F17='KU Meter Schedule'!R$3,'KU Meter Schedule'!Q17-'KU Meter Schedule'!$G17,Q17))</f>
        <v>145402.38</v>
      </c>
      <c r="S17" s="6">
        <f>IF(S$3=$J$3,$G17,IF($F17='KU Meter Schedule'!S$3,'KU Meter Schedule'!R17-'KU Meter Schedule'!$G17,R17))</f>
        <v>145402.38</v>
      </c>
      <c r="T17" s="6">
        <f>IF(T$3=$J$3,$G17,IF($F17='KU Meter Schedule'!T$3,'KU Meter Schedule'!S17-'KU Meter Schedule'!$G17,S17))</f>
        <v>145402.38</v>
      </c>
      <c r="U17" s="6">
        <f>IF(U$3=$J$3,$G17,IF($F17='KU Meter Schedule'!U$3,'KU Meter Schedule'!T17-'KU Meter Schedule'!$G17,T17))</f>
        <v>145402.38</v>
      </c>
      <c r="V17" s="6">
        <f>IF(V$3=$J$3,$G17,IF($F17='KU Meter Schedule'!V$3,'KU Meter Schedule'!U17-'KU Meter Schedule'!$G17,U17))</f>
        <v>145402.38</v>
      </c>
      <c r="W17" s="6">
        <f>IF(W$3=$J$3,$G17,IF($F17='KU Meter Schedule'!W$3,'KU Meter Schedule'!V17-'KU Meter Schedule'!$G17,V17))</f>
        <v>145402.38</v>
      </c>
      <c r="X17" s="6">
        <f>IF(X$3=$J$3,$G17,IF($F17='KU Meter Schedule'!X$3,'KU Meter Schedule'!W17-'KU Meter Schedule'!$G17,W17))</f>
        <v>145402.38</v>
      </c>
      <c r="Y17" s="6">
        <f>IF(Y$3=$J$3,$G17,IF($F17='KU Meter Schedule'!Y$3,'KU Meter Schedule'!X17-'KU Meter Schedule'!$G17,X17))</f>
        <v>145402.38</v>
      </c>
      <c r="Z17" s="6">
        <f>IF(Z$3=$J$3,$G17,IF($F17='KU Meter Schedule'!Z$3,'KU Meter Schedule'!Y17-'KU Meter Schedule'!$G17,Y17))</f>
        <v>145402.38</v>
      </c>
      <c r="AA17" s="6">
        <f>IF(AA$3=$J$3,$G17,IF($F17='KU Meter Schedule'!AA$3,'KU Meter Schedule'!Z17-'KU Meter Schedule'!$G17,Z17))</f>
        <v>0</v>
      </c>
      <c r="AB17" s="6">
        <f>IF(AB$3=$J$3,$G17,IF($F17='KU Meter Schedule'!AB$3,'KU Meter Schedule'!AA17-'KU Meter Schedule'!$G17,AA17))</f>
        <v>0</v>
      </c>
      <c r="AC17" s="6">
        <f>IF(AC$3=$J$3,$G17,IF($F17='KU Meter Schedule'!AC$3,'KU Meter Schedule'!AB17-'KU Meter Schedule'!$G17,AB17))</f>
        <v>0</v>
      </c>
      <c r="AD17" s="6">
        <f>IF(AD$3=$J$3,$G17,IF($F17='KU Meter Schedule'!AD$3,'KU Meter Schedule'!AC17-'KU Meter Schedule'!$G17,AC17))</f>
        <v>0</v>
      </c>
      <c r="AE17" s="6">
        <f>IF(AE$3=$J$3,$G17,IF($F17='KU Meter Schedule'!AE$3,'KU Meter Schedule'!AD17-'KU Meter Schedule'!$G17,AD17))</f>
        <v>0</v>
      </c>
      <c r="AF17" s="6">
        <f>IF(AF$3=$J$3,$G17,IF($F17='KU Meter Schedule'!AF$3,'KU Meter Schedule'!AE17-'KU Meter Schedule'!$G17,AE17))</f>
        <v>0</v>
      </c>
      <c r="AG17" s="6">
        <f>IF(AG$3=$J$3,$G17,IF($F17='KU Meter Schedule'!AG$3,'KU Meter Schedule'!AF17-'KU Meter Schedule'!$G17,AF17))</f>
        <v>0</v>
      </c>
      <c r="AH17" s="6">
        <f>IF(AH$3=$J$3,$G17,IF($F17='KU Meter Schedule'!AH$3,'KU Meter Schedule'!AG17-'KU Meter Schedule'!$G17,AG17))</f>
        <v>0</v>
      </c>
      <c r="AI17" s="6">
        <f>IF(AI$3=$J$3,$G17,IF($F17='KU Meter Schedule'!AI$3,'KU Meter Schedule'!AH17-'KU Meter Schedule'!$G17,AH17))</f>
        <v>0</v>
      </c>
      <c r="AJ17" s="6">
        <f>IF(AJ$3=$J$3,$G17,IF($F17='KU Meter Schedule'!AJ$3,'KU Meter Schedule'!AI17-'KU Meter Schedule'!$G17,AI17))</f>
        <v>0</v>
      </c>
      <c r="AK17" s="6">
        <f>IF(AK$3=$J$3,$G17,IF($F17='KU Meter Schedule'!AK$3,'KU Meter Schedule'!AJ17-'KU Meter Schedule'!$G17,AJ17))</f>
        <v>0</v>
      </c>
      <c r="AL17" s="6">
        <f>IF(AL$3=$J$3,$G17,IF($F17='KU Meter Schedule'!AL$3,'KU Meter Schedule'!AK17-'KU Meter Schedule'!$G17,AK17))</f>
        <v>0</v>
      </c>
      <c r="AM17" s="6">
        <f>IF(AM$3=$J$3,$G17,IF($F17='KU Meter Schedule'!AM$3,'KU Meter Schedule'!AL17-'KU Meter Schedule'!$G17,AL17))</f>
        <v>0</v>
      </c>
      <c r="AN17" s="6">
        <f>IF(AN$3=$J$3,$G17,IF($F17='KU Meter Schedule'!AN$3,'KU Meter Schedule'!AM17-'KU Meter Schedule'!$G17,AM17))</f>
        <v>0</v>
      </c>
      <c r="AO17" s="6">
        <f>IF(AO$3=$J$3,$G17,IF($F17='KU Meter Schedule'!AO$3,'KU Meter Schedule'!AN17-'KU Meter Schedule'!$G17,AN17))</f>
        <v>0</v>
      </c>
      <c r="AP17" s="6">
        <f>IF(AP$3=$J$3,$G17,IF($F17='KU Meter Schedule'!AP$3,'KU Meter Schedule'!AO17-'KU Meter Schedule'!$G17,AO17))</f>
        <v>0</v>
      </c>
      <c r="AQ17" s="6">
        <f>IF(AQ$3=$J$3,$G17,IF($F17='KU Meter Schedule'!AQ$3,'KU Meter Schedule'!AP17-'KU Meter Schedule'!$G17,AP17))</f>
        <v>0</v>
      </c>
      <c r="AR17" s="6">
        <f>IF(AR$3=$J$3,$G17,IF($F17='KU Meter Schedule'!AR$3,'KU Meter Schedule'!AQ17-'KU Meter Schedule'!$G17,AQ17))</f>
        <v>0</v>
      </c>
      <c r="AS17" s="6">
        <f>IF(AS$3=$J$3,$G17,IF($F17='KU Meter Schedule'!AS$3,'KU Meter Schedule'!AR17-'KU Meter Schedule'!$G17,AR17))</f>
        <v>0</v>
      </c>
      <c r="AT17" s="6">
        <f>IF(AT$3=$J$3,$G17,IF($F17='KU Meter Schedule'!AT$3,'KU Meter Schedule'!AS17-'KU Meter Schedule'!$G17,AS17))</f>
        <v>0</v>
      </c>
      <c r="AU17" s="6">
        <f>IF(AU$3=$J$3,$G17,IF($F17='KU Meter Schedule'!AU$3,'KU Meter Schedule'!AT17-'KU Meter Schedule'!$G17,AT17))</f>
        <v>0</v>
      </c>
      <c r="AV17" s="6">
        <f>IF(AV$3=$J$3,$G17,IF($F17='KU Meter Schedule'!AV$3,'KU Meter Schedule'!AU17-'KU Meter Schedule'!$G17,AU17))</f>
        <v>0</v>
      </c>
      <c r="AW17" s="6">
        <f>IF(AW$3=$J$3,$G17,IF($F17='KU Meter Schedule'!AW$3,'KU Meter Schedule'!AV17-'KU Meter Schedule'!$G17,AV17))</f>
        <v>0</v>
      </c>
      <c r="AX17" s="6">
        <f>IF(AX$3=$J$3,$G17,IF($F17='KU Meter Schedule'!AX$3,'KU Meter Schedule'!AW17-'KU Meter Schedule'!$G17,AW17))</f>
        <v>0</v>
      </c>
      <c r="AZ17" s="21">
        <f>IF(AZ$3&lt;'Depr. Rate'!$B$1,('Depr. Rate'!$B$4*'KU Meter Schedule'!J17)/12,IF(J17=0,I17/2*'Depr. Rate'!$C$4/12,('Depr. Rate'!$C$4*'KU Meter Schedule'!J17)/12))</f>
        <v>277.47620850000004</v>
      </c>
      <c r="BA17" s="21">
        <f>IF(BA$3&lt;'Depr. Rate'!$B$1,('Depr. Rate'!$B$4*'KU Meter Schedule'!K17)/12,IF(K17=0,J17/2*'Depr. Rate'!$C$4/12,('Depr. Rate'!$C$4*'KU Meter Schedule'!K17)/12))</f>
        <v>277.47620850000004</v>
      </c>
      <c r="BB17" s="21">
        <f>IF(BB$3&lt;'Depr. Rate'!$B$1,('Depr. Rate'!$B$4*'KU Meter Schedule'!L17)/12,IF(L17=0,K17/2*'Depr. Rate'!$C$4/12,('Depr. Rate'!$C$4*'KU Meter Schedule'!L17)/12))</f>
        <v>277.47620850000004</v>
      </c>
      <c r="BC17" s="21">
        <f>IF(BC$3&lt;'Depr. Rate'!$B$1,('Depr. Rate'!$B$4*'KU Meter Schedule'!M17)/12,IF(M17=0,L17/2*'Depr. Rate'!$C$4/12,('Depr. Rate'!$C$4*'KU Meter Schedule'!M17)/12))</f>
        <v>277.47620850000004</v>
      </c>
      <c r="BD17" s="21">
        <f>IF(BD$3&lt;'Depr. Rate'!$B$1,('Depr. Rate'!$B$4*'KU Meter Schedule'!N17)/12,IF(N17=0,M17/2*'Depr. Rate'!$C$4/12,('Depr. Rate'!$C$4*'KU Meter Schedule'!N17)/12))</f>
        <v>277.47620850000004</v>
      </c>
      <c r="BE17" s="21">
        <f>IF(BE$3&lt;'Depr. Rate'!$B$1,('Depr. Rate'!$B$4*'KU Meter Schedule'!O17)/12,IF(O17=0,N17/2*'Depr. Rate'!$C$4/12,('Depr. Rate'!$C$4*'KU Meter Schedule'!O17)/12))</f>
        <v>277.47620850000004</v>
      </c>
      <c r="BF17" s="21">
        <f>IF(BF$3&lt;'Depr. Rate'!$B$1,('Depr. Rate'!$B$4*'KU Meter Schedule'!P17)/12,IF(P17=0,O17/2*'Depr. Rate'!$C$4/12,('Depr. Rate'!$C$4*'KU Meter Schedule'!P17)/12))</f>
        <v>277.47620850000004</v>
      </c>
      <c r="BG17" s="21">
        <f>IF(BG$3&lt;'Depr. Rate'!$B$1,('Depr. Rate'!$B$4*'KU Meter Schedule'!Q17)/12,IF(Q17=0,P17/2*'Depr. Rate'!$C$4/12,('Depr. Rate'!$C$4*'KU Meter Schedule'!Q17)/12))</f>
        <v>277.47620850000004</v>
      </c>
      <c r="BH17" s="21">
        <f>IF(BH$3&lt;'Depr. Rate'!$B$1,('Depr. Rate'!$B$4*'KU Meter Schedule'!R17)/12,IF(R17=0,Q17/2*'Depr. Rate'!$C$4/12,('Depr. Rate'!$C$4*'KU Meter Schedule'!R17)/12))</f>
        <v>277.47620850000004</v>
      </c>
      <c r="BI17" s="21">
        <f>IF(BI$3&lt;'Depr. Rate'!$B$1,('Depr. Rate'!$B$4*'KU Meter Schedule'!S17)/12,IF(S17=0,R17/2*'Depr. Rate'!$C$4/12,('Depr. Rate'!$C$4*'KU Meter Schedule'!S17)/12))</f>
        <v>277.47620850000004</v>
      </c>
      <c r="BJ17" s="21">
        <f>IF(BJ$3&lt;'Depr. Rate'!$B$1,('Depr. Rate'!$B$4*'KU Meter Schedule'!T17)/12,IF(T17=0,S17/2*'Depr. Rate'!$C$4/12,('Depr. Rate'!$C$4*'KU Meter Schedule'!T17)/12))</f>
        <v>277.47620850000004</v>
      </c>
      <c r="BK17" s="21">
        <f>IF(BK$3&lt;'Depr. Rate'!$B$1,('Depr. Rate'!$B$4*'KU Meter Schedule'!U17)/12,IF(U17=0,T17/2*'Depr. Rate'!$C$4/12,('Depr. Rate'!$C$4*'KU Meter Schedule'!U17)/12))</f>
        <v>425.3019615</v>
      </c>
      <c r="BL17" s="21">
        <f>IF(BL$3&lt;'Depr. Rate'!$B$1,('Depr. Rate'!$B$4*'KU Meter Schedule'!V17)/12,IF(V17=0,U17/2*'Depr. Rate'!$C$4/12,('Depr. Rate'!$C$4*'KU Meter Schedule'!V17)/12))</f>
        <v>425.3019615</v>
      </c>
      <c r="BM17" s="21">
        <f>IF(BM$3&lt;'Depr. Rate'!$B$1,('Depr. Rate'!$B$4*'KU Meter Schedule'!W17)/12,IF(W17=0,V17/2*'Depr. Rate'!$C$4/12,('Depr. Rate'!$C$4*'KU Meter Schedule'!W17)/12))</f>
        <v>425.3019615</v>
      </c>
      <c r="BN17" s="21">
        <f>IF(BN$3&lt;'Depr. Rate'!$B$1,('Depr. Rate'!$B$4*'KU Meter Schedule'!X17)/12,IF(X17=0,W17/2*'Depr. Rate'!$C$4/12,('Depr. Rate'!$C$4*'KU Meter Schedule'!X17)/12))</f>
        <v>425.3019615</v>
      </c>
      <c r="BO17" s="21">
        <f>IF(BO$3&lt;'Depr. Rate'!$B$1,('Depr. Rate'!$B$4*'KU Meter Schedule'!Y17)/12,IF(Y17=0,X17/2*'Depr. Rate'!$C$4/12,('Depr. Rate'!$C$4*'KU Meter Schedule'!Y17)/12))</f>
        <v>425.3019615</v>
      </c>
      <c r="BP17" s="21">
        <f>IF(BP$3&lt;'Depr. Rate'!$B$1,('Depr. Rate'!$B$4*'KU Meter Schedule'!Z17)/12,IF(Z17=0,Y17/2*'Depr. Rate'!$C$4/12,('Depr. Rate'!$C$4*'KU Meter Schedule'!Z17)/12))</f>
        <v>425.3019615</v>
      </c>
      <c r="BQ17" s="21">
        <f>IF(BQ$3&lt;'Depr. Rate'!$B$1,('Depr. Rate'!$B$4*'KU Meter Schedule'!AA17)/12,IF(AA17=0,Z17/2*'Depr. Rate'!$C$4/12,('Depr. Rate'!$C$4*'KU Meter Schedule'!AA17)/12))</f>
        <v>212.65098075</v>
      </c>
      <c r="BR17" s="21">
        <f>IF(BR$3&lt;'Depr. Rate'!$B$1,('Depr. Rate'!$B$4*'KU Meter Schedule'!AB17)/12,IF(AB17=0,AA17/2*'Depr. Rate'!$C$4/12,('Depr. Rate'!$C$4*'KU Meter Schedule'!AB17)/12))</f>
        <v>0</v>
      </c>
      <c r="BS17" s="21">
        <f>IF(BS$3&lt;'Depr. Rate'!$B$1,('Depr. Rate'!$B$4*'KU Meter Schedule'!AC17)/12,IF(AC17=0,AB17/2*'Depr. Rate'!$C$4/12,('Depr. Rate'!$C$4*'KU Meter Schedule'!AC17)/12))</f>
        <v>0</v>
      </c>
      <c r="BT17" s="21">
        <f>IF(BT$3&lt;'Depr. Rate'!$B$1,('Depr. Rate'!$B$4*'KU Meter Schedule'!AD17)/12,IF(AD17=0,AC17/2*'Depr. Rate'!$C$4/12,('Depr. Rate'!$C$4*'KU Meter Schedule'!AD17)/12))</f>
        <v>0</v>
      </c>
      <c r="BU17" s="21">
        <f>IF(BU$3&lt;'Depr. Rate'!$B$1,('Depr. Rate'!$B$4*'KU Meter Schedule'!AE17)/12,IF(AE17=0,AD17/2*'Depr. Rate'!$C$4/12,('Depr. Rate'!$C$4*'KU Meter Schedule'!AE17)/12))</f>
        <v>0</v>
      </c>
      <c r="BV17" s="21">
        <f>IF(BV$3&lt;'Depr. Rate'!$B$1,('Depr. Rate'!$B$4*'KU Meter Schedule'!AF17)/12,IF(AF17=0,AE17/2*'Depr. Rate'!$C$4/12,('Depr. Rate'!$C$4*'KU Meter Schedule'!AF17)/12))</f>
        <v>0</v>
      </c>
      <c r="BW17" s="21">
        <f>IF(BW$3&lt;'Depr. Rate'!$B$1,('Depr. Rate'!$B$4*'KU Meter Schedule'!AG17)/12,IF(AG17=0,AF17/2*'Depr. Rate'!$C$4/12,('Depr. Rate'!$C$4*'KU Meter Schedule'!AG17)/12))</f>
        <v>0</v>
      </c>
      <c r="BX17" s="21">
        <f>IF(BX$3&lt;'Depr. Rate'!$B$1,('Depr. Rate'!$B$4*'KU Meter Schedule'!AH17)/12,IF(AH17=0,AG17/2*'Depr. Rate'!$C$4/12,('Depr. Rate'!$C$4*'KU Meter Schedule'!AH17)/12))</f>
        <v>0</v>
      </c>
      <c r="BY17" s="21">
        <f>IF(BY$3&lt;'Depr. Rate'!$B$1,('Depr. Rate'!$B$4*'KU Meter Schedule'!AI17)/12,IF(AI17=0,AH17/2*'Depr. Rate'!$C$4/12,('Depr. Rate'!$C$4*'KU Meter Schedule'!AI17)/12))</f>
        <v>0</v>
      </c>
      <c r="BZ17" s="21">
        <f>IF(BZ$3&lt;'Depr. Rate'!$B$1,('Depr. Rate'!$B$4*'KU Meter Schedule'!AJ17)/12,IF(AJ17=0,AI17/2*'Depr. Rate'!$C$4/12,('Depr. Rate'!$C$4*'KU Meter Schedule'!AJ17)/12))</f>
        <v>0</v>
      </c>
      <c r="CA17" s="21">
        <f>IF(CA$3&lt;'Depr. Rate'!$B$1,('Depr. Rate'!$B$4*'KU Meter Schedule'!AK17)/12,IF(AK17=0,AJ17/2*'Depr. Rate'!$C$4/12,('Depr. Rate'!$C$4*'KU Meter Schedule'!AK17)/12))</f>
        <v>0</v>
      </c>
      <c r="CB17" s="21">
        <f>IF(CB$3&lt;'Depr. Rate'!$B$1,('Depr. Rate'!$B$4*'KU Meter Schedule'!AL17)/12,IF(AL17=0,AK17/2*'Depr. Rate'!$C$4/12,('Depr. Rate'!$C$4*'KU Meter Schedule'!AL17)/12))</f>
        <v>0</v>
      </c>
      <c r="CC17" s="21">
        <f>IF(CC$3&lt;'Depr. Rate'!$B$1,('Depr. Rate'!$B$4*'KU Meter Schedule'!AM17)/12,IF(AM17=0,AL17/2*'Depr. Rate'!$C$4/12,('Depr. Rate'!$C$4*'KU Meter Schedule'!AM17)/12))</f>
        <v>0</v>
      </c>
      <c r="CD17" s="21">
        <f>IF(CD$3&lt;'Depr. Rate'!$B$1,('Depr. Rate'!$B$4*'KU Meter Schedule'!AN17)/12,IF(AN17=0,AM17/2*'Depr. Rate'!$C$4/12,('Depr. Rate'!$C$4*'KU Meter Schedule'!AN17)/12))</f>
        <v>0</v>
      </c>
      <c r="CE17" s="21">
        <f>IF(CE$3&lt;'Depr. Rate'!$B$1,('Depr. Rate'!$B$4*'KU Meter Schedule'!AO17)/12,IF(AO17=0,AN17/2*'Depr. Rate'!$C$4/12,('Depr. Rate'!$C$4*'KU Meter Schedule'!AO17)/12))</f>
        <v>0</v>
      </c>
      <c r="CF17" s="21">
        <f>IF(CF$3&lt;'Depr. Rate'!$B$1,('Depr. Rate'!$B$4*'KU Meter Schedule'!AP17)/12,IF(AP17=0,AO17/2*'Depr. Rate'!$C$4/12,('Depr. Rate'!$C$4*'KU Meter Schedule'!AP17)/12))</f>
        <v>0</v>
      </c>
      <c r="CG17" s="21">
        <f>IF(CG$3&lt;'Depr. Rate'!$B$1,('Depr. Rate'!$B$4*'KU Meter Schedule'!AQ17)/12,IF(AQ17=0,AP17/2*'Depr. Rate'!$C$4/12,('Depr. Rate'!$C$4*'KU Meter Schedule'!AQ17)/12))</f>
        <v>0</v>
      </c>
      <c r="CH17" s="21">
        <f>IF(CH$3&lt;'Depr. Rate'!$B$1,('Depr. Rate'!$B$4*'KU Meter Schedule'!AR17)/12,IF(AR17=0,AQ17/2*'Depr. Rate'!$C$4/12,('Depr. Rate'!$C$4*'KU Meter Schedule'!AR17)/12))</f>
        <v>0</v>
      </c>
      <c r="CI17" s="21">
        <f>IF(CI$3&lt;'Depr. Rate'!$B$1,('Depr. Rate'!$B$4*'KU Meter Schedule'!AS17)/12,IF(AS17=0,AR17/2*'Depr. Rate'!$C$4/12,('Depr. Rate'!$C$4*'KU Meter Schedule'!AS17)/12))</f>
        <v>0</v>
      </c>
      <c r="CJ17" s="21">
        <f>IF(CJ$3&lt;'Depr. Rate'!$B$1,('Depr. Rate'!$B$4*'KU Meter Schedule'!AT17)/12,IF(AT17=0,AS17/2*'Depr. Rate'!$C$4/12,('Depr. Rate'!$C$4*'KU Meter Schedule'!AT17)/12))</f>
        <v>0</v>
      </c>
      <c r="CK17" s="21">
        <f>IF(CK$3&lt;'Depr. Rate'!$B$1,('Depr. Rate'!$B$4*'KU Meter Schedule'!AU17)/12,IF(AU17=0,AT17/2*'Depr. Rate'!$C$4/12,('Depr. Rate'!$C$4*'KU Meter Schedule'!AU17)/12))</f>
        <v>0</v>
      </c>
      <c r="CL17" s="21">
        <f>IF(CL$3&lt;'Depr. Rate'!$B$1,('Depr. Rate'!$B$4*'KU Meter Schedule'!AV17)/12,IF(AV17=0,AU17/2*'Depr. Rate'!$C$4/12,('Depr. Rate'!$C$4*'KU Meter Schedule'!AV17)/12))</f>
        <v>0</v>
      </c>
      <c r="CM17" s="21">
        <f>IF(CM$3&lt;'Depr. Rate'!$B$1,('Depr. Rate'!$B$4*'KU Meter Schedule'!AW17)/12,IF(AW17=0,AV17/2*'Depr. Rate'!$C$4/12,('Depr. Rate'!$C$4*'KU Meter Schedule'!AW17)/12))</f>
        <v>0</v>
      </c>
      <c r="CN17" s="21">
        <f>IF(CN$3&lt;'Depr. Rate'!$B$1,('Depr. Rate'!$B$4*'KU Meter Schedule'!AX17)/12,IF(AX17=0,AW17/2*'Depr. Rate'!$C$4/12,('Depr. Rate'!$C$4*'KU Meter Schedule'!AX17)/12))</f>
        <v>0</v>
      </c>
      <c r="CP17" s="6">
        <f>IF(CP$3=$CP$3,$H17+AZ17,IF($F17='KU Meter Schedule'!CP$3,'KU Meter Schedule'!CO17+AZ17-$G17,SUM(CO17,AZ17)))</f>
        <v>138888.25789510401</v>
      </c>
      <c r="CQ17" s="6">
        <f>IF(CQ$3=$CP$3,$H17+BA17,IF($F17='KU Meter Schedule'!CQ$3,'KU Meter Schedule'!CP17+BA17-$G17,SUM(CP17,BA17)))</f>
        <v>139165.73410360402</v>
      </c>
      <c r="CR17" s="6">
        <f>IF(CR$3=$CP$3,$H17+BB17,IF($F17='KU Meter Schedule'!CR$3,'KU Meter Schedule'!CQ17+BB17-$G17,SUM(CQ17,BB17)))</f>
        <v>139443.21031210403</v>
      </c>
      <c r="CS17" s="6">
        <f>IF(CS$3=$CP$3,$H17+BC17,IF($F17='KU Meter Schedule'!CS$3,'KU Meter Schedule'!CR17+BC17-$G17,SUM(CR17,BC17)))</f>
        <v>139720.68652060404</v>
      </c>
      <c r="CT17" s="6">
        <f>IF(CT$3=$CP$3,$H17+BD17,IF($F17='KU Meter Schedule'!CT$3,'KU Meter Schedule'!CS17+BD17-$G17,SUM(CS17,BD17)))</f>
        <v>139998.16272910405</v>
      </c>
      <c r="CU17" s="6">
        <f>IF(CU$3=$CP$3,$H17+BE17,IF($F17='KU Meter Schedule'!CU$3,'KU Meter Schedule'!CT17+BE17-$G17,SUM(CT17,BE17)))</f>
        <v>140275.63893760406</v>
      </c>
      <c r="CV17" s="6">
        <f>IF(CV$3=$CP$3,$H17+BF17,IF($F17='KU Meter Schedule'!CV$3,'KU Meter Schedule'!CU17+BF17-$G17,SUM(CU17,BF17)))</f>
        <v>140553.11514610407</v>
      </c>
      <c r="CW17" s="6">
        <f>IF(CW$3=$CP$3,$H17+BG17,IF($F17='KU Meter Schedule'!CW$3,'KU Meter Schedule'!CV17+BG17-$G17,SUM(CV17,BG17)))</f>
        <v>140830.59135460408</v>
      </c>
      <c r="CX17" s="6">
        <f>IF(CX$3=$CP$3,$H17+BH17,IF($F17='KU Meter Schedule'!CX$3,'KU Meter Schedule'!CW17+BH17-$G17,SUM(CW17,BH17)))</f>
        <v>141108.06756310409</v>
      </c>
      <c r="CY17" s="6">
        <f>IF(CY$3=$CP$3,$H17+BI17,IF($F17='KU Meter Schedule'!CY$3,'KU Meter Schedule'!CX17+BI17-$G17,SUM(CX17,BI17)))</f>
        <v>141385.54377160411</v>
      </c>
      <c r="CZ17" s="6">
        <f>IF(CZ$3=$CP$3,$H17+BJ17,IF($F17='KU Meter Schedule'!CZ$3,'KU Meter Schedule'!CY17+BJ17-$G17,SUM(CY17,BJ17)))</f>
        <v>141663.01998010412</v>
      </c>
      <c r="DA17" s="6">
        <f>IF(DA$3=$CP$3,$H17+BK17,IF($F17='KU Meter Schedule'!DA$3,'KU Meter Schedule'!CZ17+BK17-$G17,SUM(CZ17,BK17)))</f>
        <v>142088.32194160411</v>
      </c>
      <c r="DB17" s="6">
        <f>IF(DB$3=$CP$3,$H17+BL17,IF($F17='KU Meter Schedule'!DB$3,'KU Meter Schedule'!DA17+BL17-$G17,SUM(DA17,BL17)))</f>
        <v>142513.6239031041</v>
      </c>
      <c r="DC17" s="6">
        <f>IF(DC$3=$CP$3,$H17+BM17,IF($F17='KU Meter Schedule'!DC$3,'KU Meter Schedule'!DB17+BM17-$G17,SUM(DB17,BM17)))</f>
        <v>142938.9258646041</v>
      </c>
      <c r="DD17" s="6">
        <f>IF(DD$3=$CP$3,$H17+BN17,IF($F17='KU Meter Schedule'!DD$3,'KU Meter Schedule'!DC17+BN17-$G17,SUM(DC17,BN17)))</f>
        <v>143364.22782610409</v>
      </c>
      <c r="DE17" s="6">
        <f>IF(DE$3=$CP$3,$H17+BO17,IF($F17='KU Meter Schedule'!DE$3,'KU Meter Schedule'!DD17+BO17-$G17,SUM(DD17,BO17)))</f>
        <v>143789.52978760409</v>
      </c>
      <c r="DF17" s="6">
        <f>IF(DF$3=$CP$3,$H17+BP17,IF($F17='KU Meter Schedule'!DF$3,'KU Meter Schedule'!DE17+BP17-$G17,SUM(DE17,BP17)))</f>
        <v>144214.83174910408</v>
      </c>
      <c r="DG17" s="6">
        <f>IF(DG$3=$CP$3,$H17+BQ17,IF($F17='KU Meter Schedule'!DG$3,'KU Meter Schedule'!DF17+BQ17-$G17,SUM(DF17,BQ17)))</f>
        <v>-974.89727014591335</v>
      </c>
      <c r="DH17" s="6">
        <f>IF(DH$3=$CP$3,$H17+BR17,IF($F17='KU Meter Schedule'!DH$3,'KU Meter Schedule'!DG17+BR17-$G17,SUM(DG17,BR17)))</f>
        <v>-974.89727014591335</v>
      </c>
      <c r="DI17" s="6">
        <f>IF(DI$3=$CP$3,$H17+BS17,IF($F17='KU Meter Schedule'!DI$3,'KU Meter Schedule'!DH17+BS17-$G17,SUM(DH17,BS17)))</f>
        <v>-974.89727014591335</v>
      </c>
      <c r="DJ17" s="6">
        <f>IF(DJ$3=$CP$3,$H17+BT17,IF($F17='KU Meter Schedule'!DJ$3,'KU Meter Schedule'!DI17+BT17-$G17,SUM(DI17,BT17)))</f>
        <v>-974.89727014591335</v>
      </c>
      <c r="DK17" s="6">
        <f>IF(DK$3=$CP$3,$H17+BU17,IF($F17='KU Meter Schedule'!DK$3,'KU Meter Schedule'!DJ17+BU17-$G17,SUM(DJ17,BU17)))</f>
        <v>-974.89727014591335</v>
      </c>
      <c r="DL17" s="6">
        <f>IF(DL$3=$CP$3,$H17+BV17,IF($F17='KU Meter Schedule'!DL$3,'KU Meter Schedule'!DK17+BV17-$G17,SUM(DK17,BV17)))</f>
        <v>-974.89727014591335</v>
      </c>
      <c r="DM17" s="6">
        <f>IF(DM$3=$CP$3,$H17+BW17,IF($F17='KU Meter Schedule'!DM$3,'KU Meter Schedule'!DL17+BW17-$G17,SUM(DL17,BW17)))</f>
        <v>-974.89727014591335</v>
      </c>
      <c r="DN17" s="6">
        <f>IF(DN$3=$CP$3,$H17+BX17,IF($F17='KU Meter Schedule'!DN$3,'KU Meter Schedule'!DM17+BX17-$G17,SUM(DM17,BX17)))</f>
        <v>-974.89727014591335</v>
      </c>
      <c r="DO17" s="6">
        <f>IF(DO$3=$CP$3,$H17+BY17,IF($F17='KU Meter Schedule'!DO$3,'KU Meter Schedule'!DN17+BY17-$G17,SUM(DN17,BY17)))</f>
        <v>-974.89727014591335</v>
      </c>
      <c r="DP17" s="6">
        <f>IF(DP$3=$CP$3,$H17+BZ17,IF($F17='KU Meter Schedule'!DP$3,'KU Meter Schedule'!DO17+BZ17-$G17,SUM(DO17,BZ17)))</f>
        <v>-974.89727014591335</v>
      </c>
      <c r="DQ17" s="6">
        <f>IF(DQ$3=$CP$3,$H17+CA17,IF($F17='KU Meter Schedule'!DQ$3,'KU Meter Schedule'!DP17+CA17-$G17,SUM(DP17,CA17)))</f>
        <v>-974.89727014591335</v>
      </c>
      <c r="DR17" s="6">
        <f>IF(DR$3=$CP$3,$H17+CB17,IF($F17='KU Meter Schedule'!DR$3,'KU Meter Schedule'!DQ17+CB17-$G17,SUM(DQ17,CB17)))</f>
        <v>-974.89727014591335</v>
      </c>
      <c r="DS17" s="6">
        <f>IF(DS$3=$CP$3,$H17+CC17,IF($F17='KU Meter Schedule'!DS$3,'KU Meter Schedule'!DR17+CC17-$G17,SUM(DR17,CC17)))</f>
        <v>-974.89727014591335</v>
      </c>
      <c r="DT17" s="6">
        <f>IF(DT$3=$CP$3,$H17+CD17,IF($F17='KU Meter Schedule'!DT$3,'KU Meter Schedule'!DS17+CD17-$G17,SUM(DS17,CD17)))</f>
        <v>-974.89727014591335</v>
      </c>
      <c r="DU17" s="6">
        <f>IF(DU$3=$CP$3,$H17+CE17,IF($F17='KU Meter Schedule'!DU$3,'KU Meter Schedule'!DT17+CE17-$G17,SUM(DT17,CE17)))</f>
        <v>-974.89727014591335</v>
      </c>
      <c r="DV17" s="6">
        <f>IF(DV$3=$CP$3,$H17+CF17,IF($F17='KU Meter Schedule'!DV$3,'KU Meter Schedule'!DU17+CF17-$G17,SUM(DU17,CF17)))</f>
        <v>-974.89727014591335</v>
      </c>
      <c r="DW17" s="6">
        <f>IF(DW$3=$CP$3,$H17+CG17,IF($F17='KU Meter Schedule'!DW$3,'KU Meter Schedule'!DV17+CG17-$G17,SUM(DV17,CG17)))</f>
        <v>-974.89727014591335</v>
      </c>
      <c r="DX17" s="6">
        <f>IF(DX$3=$CP$3,$H17+CH17,IF($F17='KU Meter Schedule'!DX$3,'KU Meter Schedule'!DW17+CH17-$G17,SUM(DW17,CH17)))</f>
        <v>-974.89727014591335</v>
      </c>
      <c r="DY17" s="6">
        <f>IF(DY$3=$CP$3,$H17+CI17,IF($F17='KU Meter Schedule'!DY$3,'KU Meter Schedule'!DX17+CI17-$G17,SUM(DX17,CI17)))</f>
        <v>-974.89727014591335</v>
      </c>
      <c r="DZ17" s="6">
        <f>IF(DZ$3=$CP$3,$H17+CJ17,IF($F17='KU Meter Schedule'!DZ$3,'KU Meter Schedule'!DY17+CJ17-$G17,SUM(DY17,CJ17)))</f>
        <v>-974.89727014591335</v>
      </c>
      <c r="EA17" s="6">
        <f>IF(EA$3=$CP$3,$H17+CK17,IF($F17='KU Meter Schedule'!EA$3,'KU Meter Schedule'!DZ17+CK17-$G17,SUM(DZ17,CK17)))</f>
        <v>-974.89727014591335</v>
      </c>
      <c r="EB17" s="6">
        <f>IF(EB$3=$CP$3,$H17+CL17,IF($F17='KU Meter Schedule'!EB$3,'KU Meter Schedule'!EA17+CL17-$G17,SUM(EA17,CL17)))</f>
        <v>-974.89727014591335</v>
      </c>
      <c r="EC17" s="6">
        <f>IF(EC$3=$CP$3,$H17+CM17,IF($F17='KU Meter Schedule'!EC$3,'KU Meter Schedule'!EB17+CM17-$G17,SUM(EB17,CM17)))</f>
        <v>-974.89727014591335</v>
      </c>
      <c r="ED17" s="6">
        <f>IF(ED$3=$CP$3,$H17+CN17,IF($F17='KU Meter Schedule'!ED$3,'KU Meter Schedule'!EC17+CN17-$G17,SUM(EC17,CN17)))</f>
        <v>-974.89727014591335</v>
      </c>
      <c r="EF17" s="8">
        <f t="shared" si="1"/>
        <v>6514.1221048959997</v>
      </c>
      <c r="EG17" s="8">
        <f t="shared" si="1"/>
        <v>6236.6458963959885</v>
      </c>
      <c r="EH17" s="8">
        <f t="shared" si="1"/>
        <v>5959.1696878959774</v>
      </c>
      <c r="EI17" s="8">
        <f t="shared" si="1"/>
        <v>5681.6934793959663</v>
      </c>
      <c r="EJ17" s="8">
        <f t="shared" si="1"/>
        <v>5404.2172708959552</v>
      </c>
      <c r="EK17" s="8">
        <f t="shared" si="1"/>
        <v>5126.741062395944</v>
      </c>
      <c r="EL17" s="8">
        <f t="shared" si="1"/>
        <v>4849.2648538959329</v>
      </c>
      <c r="EM17" s="8">
        <f t="shared" si="1"/>
        <v>4571.7886453959218</v>
      </c>
      <c r="EN17" s="8">
        <f t="shared" si="1"/>
        <v>4294.3124368959107</v>
      </c>
      <c r="EO17" s="8">
        <f t="shared" si="1"/>
        <v>4016.8362283958995</v>
      </c>
      <c r="EP17" s="8">
        <f t="shared" si="1"/>
        <v>3739.3600198958884</v>
      </c>
      <c r="EQ17" s="8">
        <f t="shared" si="1"/>
        <v>3314.0580583958945</v>
      </c>
      <c r="ER17" s="8">
        <f t="shared" si="1"/>
        <v>2888.7560968959006</v>
      </c>
      <c r="ES17" s="8">
        <f t="shared" si="1"/>
        <v>2463.4541353959066</v>
      </c>
      <c r="ET17" s="8">
        <f t="shared" si="1"/>
        <v>2038.1521738959127</v>
      </c>
      <c r="EU17" s="8">
        <f t="shared" si="1"/>
        <v>1612.8502123959188</v>
      </c>
      <c r="EV17" s="8">
        <f t="shared" si="2"/>
        <v>1187.5482508959249</v>
      </c>
      <c r="EW17" s="8">
        <f t="shared" si="2"/>
        <v>974.89727014591335</v>
      </c>
      <c r="EX17" s="8">
        <f t="shared" si="2"/>
        <v>974.89727014591335</v>
      </c>
      <c r="EY17" s="8">
        <f t="shared" si="2"/>
        <v>974.89727014591335</v>
      </c>
      <c r="EZ17" s="8">
        <f t="shared" si="2"/>
        <v>974.89727014591335</v>
      </c>
      <c r="FA17" s="8">
        <f t="shared" si="2"/>
        <v>974.89727014591335</v>
      </c>
      <c r="FB17" s="8">
        <f t="shared" si="2"/>
        <v>974.89727014591335</v>
      </c>
      <c r="FC17" s="8">
        <f t="shared" si="2"/>
        <v>974.89727014591335</v>
      </c>
      <c r="FD17" s="8">
        <f t="shared" si="2"/>
        <v>974.89727014591335</v>
      </c>
      <c r="FE17" s="8">
        <f t="shared" si="2"/>
        <v>974.89727014591335</v>
      </c>
      <c r="FF17" s="8">
        <f t="shared" si="2"/>
        <v>974.89727014591335</v>
      </c>
      <c r="FG17" s="8">
        <f t="shared" si="2"/>
        <v>974.89727014591335</v>
      </c>
      <c r="FH17" s="8">
        <f t="shared" si="2"/>
        <v>974.89727014591335</v>
      </c>
      <c r="FI17" s="8">
        <f t="shared" si="2"/>
        <v>974.89727014591335</v>
      </c>
      <c r="FJ17" s="8">
        <f t="shared" si="2"/>
        <v>974.89727014591335</v>
      </c>
      <c r="FK17" s="8">
        <f t="shared" si="2"/>
        <v>974.89727014591335</v>
      </c>
      <c r="FL17" s="8">
        <f t="shared" si="3"/>
        <v>974.89727014591335</v>
      </c>
      <c r="FM17" s="8">
        <f t="shared" si="3"/>
        <v>974.89727014591335</v>
      </c>
      <c r="FN17" s="8">
        <f t="shared" si="3"/>
        <v>974.89727014591335</v>
      </c>
      <c r="FO17" s="8">
        <f t="shared" si="3"/>
        <v>974.89727014591335</v>
      </c>
      <c r="FP17" s="8">
        <f t="shared" si="3"/>
        <v>974.89727014591335</v>
      </c>
      <c r="FQ17" s="8">
        <f t="shared" si="3"/>
        <v>974.89727014591335</v>
      </c>
      <c r="FR17" s="8">
        <f t="shared" si="3"/>
        <v>974.89727014591335</v>
      </c>
      <c r="FS17" s="8">
        <f t="shared" si="3"/>
        <v>974.89727014591335</v>
      </c>
      <c r="FT17" s="8">
        <f t="shared" si="3"/>
        <v>974.89727014591335</v>
      </c>
    </row>
    <row r="18" spans="1:176" x14ac:dyDescent="0.25">
      <c r="A18" s="4" t="s">
        <v>12</v>
      </c>
      <c r="B18" s="4" t="s">
        <v>2</v>
      </c>
      <c r="C18" s="3" t="s">
        <v>40</v>
      </c>
      <c r="D18" s="4" t="s">
        <v>4</v>
      </c>
      <c r="E18" s="7">
        <v>1955</v>
      </c>
      <c r="F18" s="24">
        <f>IFERROR(VLOOKUP(CONCATENATE(C18,E18),'KU Retirements'!$A$4:$E$150,5,FALSE),"N/A")</f>
        <v>43101</v>
      </c>
      <c r="G18" s="5">
        <v>148661.62</v>
      </c>
      <c r="H18" s="5">
        <v>140939.19335883699</v>
      </c>
      <c r="I18" s="5"/>
      <c r="J18" s="6">
        <f>IF(J$3=$J$3,$G18,IF($F18='KU Meter Schedule'!J$3,'KU Meter Schedule'!I18-'KU Meter Schedule'!$G18,I18))</f>
        <v>148661.62</v>
      </c>
      <c r="K18" s="6">
        <f>IF(K$3=$J$3,$G18,IF($F18='KU Meter Schedule'!K$3,'KU Meter Schedule'!J18-'KU Meter Schedule'!$G18,J18))</f>
        <v>148661.62</v>
      </c>
      <c r="L18" s="6">
        <f>IF(L$3=$J$3,$G18,IF($F18='KU Meter Schedule'!L$3,'KU Meter Schedule'!K18-'KU Meter Schedule'!$G18,K18))</f>
        <v>148661.62</v>
      </c>
      <c r="M18" s="6">
        <f>IF(M$3=$J$3,$G18,IF($F18='KU Meter Schedule'!M$3,'KU Meter Schedule'!L18-'KU Meter Schedule'!$G18,L18))</f>
        <v>148661.62</v>
      </c>
      <c r="N18" s="6">
        <f>IF(N$3=$J$3,$G18,IF($F18='KU Meter Schedule'!N$3,'KU Meter Schedule'!M18-'KU Meter Schedule'!$G18,M18))</f>
        <v>148661.62</v>
      </c>
      <c r="O18" s="6">
        <f>IF(O$3=$J$3,$G18,IF($F18='KU Meter Schedule'!O$3,'KU Meter Schedule'!N18-'KU Meter Schedule'!$G18,N18))</f>
        <v>148661.62</v>
      </c>
      <c r="P18" s="6">
        <f>IF(P$3=$J$3,$G18,IF($F18='KU Meter Schedule'!P$3,'KU Meter Schedule'!O18-'KU Meter Schedule'!$G18,O18))</f>
        <v>148661.62</v>
      </c>
      <c r="Q18" s="6">
        <f>IF(Q$3=$J$3,$G18,IF($F18='KU Meter Schedule'!Q$3,'KU Meter Schedule'!P18-'KU Meter Schedule'!$G18,P18))</f>
        <v>148661.62</v>
      </c>
      <c r="R18" s="6">
        <f>IF(R$3=$J$3,$G18,IF($F18='KU Meter Schedule'!R$3,'KU Meter Schedule'!Q18-'KU Meter Schedule'!$G18,Q18))</f>
        <v>148661.62</v>
      </c>
      <c r="S18" s="6">
        <f>IF(S$3=$J$3,$G18,IF($F18='KU Meter Schedule'!S$3,'KU Meter Schedule'!R18-'KU Meter Schedule'!$G18,R18))</f>
        <v>148661.62</v>
      </c>
      <c r="T18" s="6">
        <f>IF(T$3=$J$3,$G18,IF($F18='KU Meter Schedule'!T$3,'KU Meter Schedule'!S18-'KU Meter Schedule'!$G18,S18))</f>
        <v>148661.62</v>
      </c>
      <c r="U18" s="6">
        <f>IF(U$3=$J$3,$G18,IF($F18='KU Meter Schedule'!U$3,'KU Meter Schedule'!T18-'KU Meter Schedule'!$G18,T18))</f>
        <v>148661.62</v>
      </c>
      <c r="V18" s="6">
        <f>IF(V$3=$J$3,$G18,IF($F18='KU Meter Schedule'!V$3,'KU Meter Schedule'!U18-'KU Meter Schedule'!$G18,U18))</f>
        <v>148661.62</v>
      </c>
      <c r="W18" s="6">
        <f>IF(W$3=$J$3,$G18,IF($F18='KU Meter Schedule'!W$3,'KU Meter Schedule'!V18-'KU Meter Schedule'!$G18,V18))</f>
        <v>148661.62</v>
      </c>
      <c r="X18" s="6">
        <f>IF(X$3=$J$3,$G18,IF($F18='KU Meter Schedule'!X$3,'KU Meter Schedule'!W18-'KU Meter Schedule'!$G18,W18))</f>
        <v>148661.62</v>
      </c>
      <c r="Y18" s="6">
        <f>IF(Y$3=$J$3,$G18,IF($F18='KU Meter Schedule'!Y$3,'KU Meter Schedule'!X18-'KU Meter Schedule'!$G18,X18))</f>
        <v>148661.62</v>
      </c>
      <c r="Z18" s="6">
        <f>IF(Z$3=$J$3,$G18,IF($F18='KU Meter Schedule'!Z$3,'KU Meter Schedule'!Y18-'KU Meter Schedule'!$G18,Y18))</f>
        <v>148661.62</v>
      </c>
      <c r="AA18" s="6">
        <f>IF(AA$3=$J$3,$G18,IF($F18='KU Meter Schedule'!AA$3,'KU Meter Schedule'!Z18-'KU Meter Schedule'!$G18,Z18))</f>
        <v>0</v>
      </c>
      <c r="AB18" s="6">
        <f>IF(AB$3=$J$3,$G18,IF($F18='KU Meter Schedule'!AB$3,'KU Meter Schedule'!AA18-'KU Meter Schedule'!$G18,AA18))</f>
        <v>0</v>
      </c>
      <c r="AC18" s="6">
        <f>IF(AC$3=$J$3,$G18,IF($F18='KU Meter Schedule'!AC$3,'KU Meter Schedule'!AB18-'KU Meter Schedule'!$G18,AB18))</f>
        <v>0</v>
      </c>
      <c r="AD18" s="6">
        <f>IF(AD$3=$J$3,$G18,IF($F18='KU Meter Schedule'!AD$3,'KU Meter Schedule'!AC18-'KU Meter Schedule'!$G18,AC18))</f>
        <v>0</v>
      </c>
      <c r="AE18" s="6">
        <f>IF(AE$3=$J$3,$G18,IF($F18='KU Meter Schedule'!AE$3,'KU Meter Schedule'!AD18-'KU Meter Schedule'!$G18,AD18))</f>
        <v>0</v>
      </c>
      <c r="AF18" s="6">
        <f>IF(AF$3=$J$3,$G18,IF($F18='KU Meter Schedule'!AF$3,'KU Meter Schedule'!AE18-'KU Meter Schedule'!$G18,AE18))</f>
        <v>0</v>
      </c>
      <c r="AG18" s="6">
        <f>IF(AG$3=$J$3,$G18,IF($F18='KU Meter Schedule'!AG$3,'KU Meter Schedule'!AF18-'KU Meter Schedule'!$G18,AF18))</f>
        <v>0</v>
      </c>
      <c r="AH18" s="6">
        <f>IF(AH$3=$J$3,$G18,IF($F18='KU Meter Schedule'!AH$3,'KU Meter Schedule'!AG18-'KU Meter Schedule'!$G18,AG18))</f>
        <v>0</v>
      </c>
      <c r="AI18" s="6">
        <f>IF(AI$3=$J$3,$G18,IF($F18='KU Meter Schedule'!AI$3,'KU Meter Schedule'!AH18-'KU Meter Schedule'!$G18,AH18))</f>
        <v>0</v>
      </c>
      <c r="AJ18" s="6">
        <f>IF(AJ$3=$J$3,$G18,IF($F18='KU Meter Schedule'!AJ$3,'KU Meter Schedule'!AI18-'KU Meter Schedule'!$G18,AI18))</f>
        <v>0</v>
      </c>
      <c r="AK18" s="6">
        <f>IF(AK$3=$J$3,$G18,IF($F18='KU Meter Schedule'!AK$3,'KU Meter Schedule'!AJ18-'KU Meter Schedule'!$G18,AJ18))</f>
        <v>0</v>
      </c>
      <c r="AL18" s="6">
        <f>IF(AL$3=$J$3,$G18,IF($F18='KU Meter Schedule'!AL$3,'KU Meter Schedule'!AK18-'KU Meter Schedule'!$G18,AK18))</f>
        <v>0</v>
      </c>
      <c r="AM18" s="6">
        <f>IF(AM$3=$J$3,$G18,IF($F18='KU Meter Schedule'!AM$3,'KU Meter Schedule'!AL18-'KU Meter Schedule'!$G18,AL18))</f>
        <v>0</v>
      </c>
      <c r="AN18" s="6">
        <f>IF(AN$3=$J$3,$G18,IF($F18='KU Meter Schedule'!AN$3,'KU Meter Schedule'!AM18-'KU Meter Schedule'!$G18,AM18))</f>
        <v>0</v>
      </c>
      <c r="AO18" s="6">
        <f>IF(AO$3=$J$3,$G18,IF($F18='KU Meter Schedule'!AO$3,'KU Meter Schedule'!AN18-'KU Meter Schedule'!$G18,AN18))</f>
        <v>0</v>
      </c>
      <c r="AP18" s="6">
        <f>IF(AP$3=$J$3,$G18,IF($F18='KU Meter Schedule'!AP$3,'KU Meter Schedule'!AO18-'KU Meter Schedule'!$G18,AO18))</f>
        <v>0</v>
      </c>
      <c r="AQ18" s="6">
        <f>IF(AQ$3=$J$3,$G18,IF($F18='KU Meter Schedule'!AQ$3,'KU Meter Schedule'!AP18-'KU Meter Schedule'!$G18,AP18))</f>
        <v>0</v>
      </c>
      <c r="AR18" s="6">
        <f>IF(AR$3=$J$3,$G18,IF($F18='KU Meter Schedule'!AR$3,'KU Meter Schedule'!AQ18-'KU Meter Schedule'!$G18,AQ18))</f>
        <v>0</v>
      </c>
      <c r="AS18" s="6">
        <f>IF(AS$3=$J$3,$G18,IF($F18='KU Meter Schedule'!AS$3,'KU Meter Schedule'!AR18-'KU Meter Schedule'!$G18,AR18))</f>
        <v>0</v>
      </c>
      <c r="AT18" s="6">
        <f>IF(AT$3=$J$3,$G18,IF($F18='KU Meter Schedule'!AT$3,'KU Meter Schedule'!AS18-'KU Meter Schedule'!$G18,AS18))</f>
        <v>0</v>
      </c>
      <c r="AU18" s="6">
        <f>IF(AU$3=$J$3,$G18,IF($F18='KU Meter Schedule'!AU$3,'KU Meter Schedule'!AT18-'KU Meter Schedule'!$G18,AT18))</f>
        <v>0</v>
      </c>
      <c r="AV18" s="6">
        <f>IF(AV$3=$J$3,$G18,IF($F18='KU Meter Schedule'!AV$3,'KU Meter Schedule'!AU18-'KU Meter Schedule'!$G18,AU18))</f>
        <v>0</v>
      </c>
      <c r="AW18" s="6">
        <f>IF(AW$3=$J$3,$G18,IF($F18='KU Meter Schedule'!AW$3,'KU Meter Schedule'!AV18-'KU Meter Schedule'!$G18,AV18))</f>
        <v>0</v>
      </c>
      <c r="AX18" s="6">
        <f>IF(AX$3=$J$3,$G18,IF($F18='KU Meter Schedule'!AX$3,'KU Meter Schedule'!AW18-'KU Meter Schedule'!$G18,AW18))</f>
        <v>0</v>
      </c>
      <c r="AZ18" s="21">
        <f>IF(AZ$3&lt;'Depr. Rate'!$B$1,('Depr. Rate'!$B$4*'KU Meter Schedule'!J18)/12,IF(J18=0,I18/2*'Depr. Rate'!$C$4/12,('Depr. Rate'!$C$4*'KU Meter Schedule'!J18)/12))</f>
        <v>283.69592483333332</v>
      </c>
      <c r="BA18" s="21">
        <f>IF(BA$3&lt;'Depr. Rate'!$B$1,('Depr. Rate'!$B$4*'KU Meter Schedule'!K18)/12,IF(K18=0,J18/2*'Depr. Rate'!$C$4/12,('Depr. Rate'!$C$4*'KU Meter Schedule'!K18)/12))</f>
        <v>283.69592483333332</v>
      </c>
      <c r="BB18" s="21">
        <f>IF(BB$3&lt;'Depr. Rate'!$B$1,('Depr. Rate'!$B$4*'KU Meter Schedule'!L18)/12,IF(L18=0,K18/2*'Depr. Rate'!$C$4/12,('Depr. Rate'!$C$4*'KU Meter Schedule'!L18)/12))</f>
        <v>283.69592483333332</v>
      </c>
      <c r="BC18" s="21">
        <f>IF(BC$3&lt;'Depr. Rate'!$B$1,('Depr. Rate'!$B$4*'KU Meter Schedule'!M18)/12,IF(M18=0,L18/2*'Depr. Rate'!$C$4/12,('Depr. Rate'!$C$4*'KU Meter Schedule'!M18)/12))</f>
        <v>283.69592483333332</v>
      </c>
      <c r="BD18" s="21">
        <f>IF(BD$3&lt;'Depr. Rate'!$B$1,('Depr. Rate'!$B$4*'KU Meter Schedule'!N18)/12,IF(N18=0,M18/2*'Depr. Rate'!$C$4/12,('Depr. Rate'!$C$4*'KU Meter Schedule'!N18)/12))</f>
        <v>283.69592483333332</v>
      </c>
      <c r="BE18" s="21">
        <f>IF(BE$3&lt;'Depr. Rate'!$B$1,('Depr. Rate'!$B$4*'KU Meter Schedule'!O18)/12,IF(O18=0,N18/2*'Depr. Rate'!$C$4/12,('Depr. Rate'!$C$4*'KU Meter Schedule'!O18)/12))</f>
        <v>283.69592483333332</v>
      </c>
      <c r="BF18" s="21">
        <f>IF(BF$3&lt;'Depr. Rate'!$B$1,('Depr. Rate'!$B$4*'KU Meter Schedule'!P18)/12,IF(P18=0,O18/2*'Depr. Rate'!$C$4/12,('Depr. Rate'!$C$4*'KU Meter Schedule'!P18)/12))</f>
        <v>283.69592483333332</v>
      </c>
      <c r="BG18" s="21">
        <f>IF(BG$3&lt;'Depr. Rate'!$B$1,('Depr. Rate'!$B$4*'KU Meter Schedule'!Q18)/12,IF(Q18=0,P18/2*'Depr. Rate'!$C$4/12,('Depr. Rate'!$C$4*'KU Meter Schedule'!Q18)/12))</f>
        <v>283.69592483333332</v>
      </c>
      <c r="BH18" s="21">
        <f>IF(BH$3&lt;'Depr. Rate'!$B$1,('Depr. Rate'!$B$4*'KU Meter Schedule'!R18)/12,IF(R18=0,Q18/2*'Depr. Rate'!$C$4/12,('Depr. Rate'!$C$4*'KU Meter Schedule'!R18)/12))</f>
        <v>283.69592483333332</v>
      </c>
      <c r="BI18" s="21">
        <f>IF(BI$3&lt;'Depr. Rate'!$B$1,('Depr. Rate'!$B$4*'KU Meter Schedule'!S18)/12,IF(S18=0,R18/2*'Depr. Rate'!$C$4/12,('Depr. Rate'!$C$4*'KU Meter Schedule'!S18)/12))</f>
        <v>283.69592483333332</v>
      </c>
      <c r="BJ18" s="21">
        <f>IF(BJ$3&lt;'Depr. Rate'!$B$1,('Depr. Rate'!$B$4*'KU Meter Schedule'!T18)/12,IF(T18=0,S18/2*'Depr. Rate'!$C$4/12,('Depr. Rate'!$C$4*'KU Meter Schedule'!T18)/12))</f>
        <v>283.69592483333332</v>
      </c>
      <c r="BK18" s="21">
        <f>IF(BK$3&lt;'Depr. Rate'!$B$1,('Depr. Rate'!$B$4*'KU Meter Schedule'!U18)/12,IF(U18=0,T18/2*'Depr. Rate'!$C$4/12,('Depr. Rate'!$C$4*'KU Meter Schedule'!U18)/12))</f>
        <v>434.8352385</v>
      </c>
      <c r="BL18" s="21">
        <f>IF(BL$3&lt;'Depr. Rate'!$B$1,('Depr. Rate'!$B$4*'KU Meter Schedule'!V18)/12,IF(V18=0,U18/2*'Depr. Rate'!$C$4/12,('Depr. Rate'!$C$4*'KU Meter Schedule'!V18)/12))</f>
        <v>434.8352385</v>
      </c>
      <c r="BM18" s="21">
        <f>IF(BM$3&lt;'Depr. Rate'!$B$1,('Depr. Rate'!$B$4*'KU Meter Schedule'!W18)/12,IF(W18=0,V18/2*'Depr. Rate'!$C$4/12,('Depr. Rate'!$C$4*'KU Meter Schedule'!W18)/12))</f>
        <v>434.8352385</v>
      </c>
      <c r="BN18" s="21">
        <f>IF(BN$3&lt;'Depr. Rate'!$B$1,('Depr. Rate'!$B$4*'KU Meter Schedule'!X18)/12,IF(X18=0,W18/2*'Depr. Rate'!$C$4/12,('Depr. Rate'!$C$4*'KU Meter Schedule'!X18)/12))</f>
        <v>434.8352385</v>
      </c>
      <c r="BO18" s="21">
        <f>IF(BO$3&lt;'Depr. Rate'!$B$1,('Depr. Rate'!$B$4*'KU Meter Schedule'!Y18)/12,IF(Y18=0,X18/2*'Depr. Rate'!$C$4/12,('Depr. Rate'!$C$4*'KU Meter Schedule'!Y18)/12))</f>
        <v>434.8352385</v>
      </c>
      <c r="BP18" s="21">
        <f>IF(BP$3&lt;'Depr. Rate'!$B$1,('Depr. Rate'!$B$4*'KU Meter Schedule'!Z18)/12,IF(Z18=0,Y18/2*'Depr. Rate'!$C$4/12,('Depr. Rate'!$C$4*'KU Meter Schedule'!Z18)/12))</f>
        <v>434.8352385</v>
      </c>
      <c r="BQ18" s="21">
        <f>IF(BQ$3&lt;'Depr. Rate'!$B$1,('Depr. Rate'!$B$4*'KU Meter Schedule'!AA18)/12,IF(AA18=0,Z18/2*'Depr. Rate'!$C$4/12,('Depr. Rate'!$C$4*'KU Meter Schedule'!AA18)/12))</f>
        <v>217.41761925</v>
      </c>
      <c r="BR18" s="21">
        <f>IF(BR$3&lt;'Depr. Rate'!$B$1,('Depr. Rate'!$B$4*'KU Meter Schedule'!AB18)/12,IF(AB18=0,AA18/2*'Depr. Rate'!$C$4/12,('Depr. Rate'!$C$4*'KU Meter Schedule'!AB18)/12))</f>
        <v>0</v>
      </c>
      <c r="BS18" s="21">
        <f>IF(BS$3&lt;'Depr. Rate'!$B$1,('Depr. Rate'!$B$4*'KU Meter Schedule'!AC18)/12,IF(AC18=0,AB18/2*'Depr. Rate'!$C$4/12,('Depr. Rate'!$C$4*'KU Meter Schedule'!AC18)/12))</f>
        <v>0</v>
      </c>
      <c r="BT18" s="21">
        <f>IF(BT$3&lt;'Depr. Rate'!$B$1,('Depr. Rate'!$B$4*'KU Meter Schedule'!AD18)/12,IF(AD18=0,AC18/2*'Depr. Rate'!$C$4/12,('Depr. Rate'!$C$4*'KU Meter Schedule'!AD18)/12))</f>
        <v>0</v>
      </c>
      <c r="BU18" s="21">
        <f>IF(BU$3&lt;'Depr. Rate'!$B$1,('Depr. Rate'!$B$4*'KU Meter Schedule'!AE18)/12,IF(AE18=0,AD18/2*'Depr. Rate'!$C$4/12,('Depr. Rate'!$C$4*'KU Meter Schedule'!AE18)/12))</f>
        <v>0</v>
      </c>
      <c r="BV18" s="21">
        <f>IF(BV$3&lt;'Depr. Rate'!$B$1,('Depr. Rate'!$B$4*'KU Meter Schedule'!AF18)/12,IF(AF18=0,AE18/2*'Depr. Rate'!$C$4/12,('Depr. Rate'!$C$4*'KU Meter Schedule'!AF18)/12))</f>
        <v>0</v>
      </c>
      <c r="BW18" s="21">
        <f>IF(BW$3&lt;'Depr. Rate'!$B$1,('Depr. Rate'!$B$4*'KU Meter Schedule'!AG18)/12,IF(AG18=0,AF18/2*'Depr. Rate'!$C$4/12,('Depr. Rate'!$C$4*'KU Meter Schedule'!AG18)/12))</f>
        <v>0</v>
      </c>
      <c r="BX18" s="21">
        <f>IF(BX$3&lt;'Depr. Rate'!$B$1,('Depr. Rate'!$B$4*'KU Meter Schedule'!AH18)/12,IF(AH18=0,AG18/2*'Depr. Rate'!$C$4/12,('Depr. Rate'!$C$4*'KU Meter Schedule'!AH18)/12))</f>
        <v>0</v>
      </c>
      <c r="BY18" s="21">
        <f>IF(BY$3&lt;'Depr. Rate'!$B$1,('Depr. Rate'!$B$4*'KU Meter Schedule'!AI18)/12,IF(AI18=0,AH18/2*'Depr. Rate'!$C$4/12,('Depr. Rate'!$C$4*'KU Meter Schedule'!AI18)/12))</f>
        <v>0</v>
      </c>
      <c r="BZ18" s="21">
        <f>IF(BZ$3&lt;'Depr. Rate'!$B$1,('Depr. Rate'!$B$4*'KU Meter Schedule'!AJ18)/12,IF(AJ18=0,AI18/2*'Depr. Rate'!$C$4/12,('Depr. Rate'!$C$4*'KU Meter Schedule'!AJ18)/12))</f>
        <v>0</v>
      </c>
      <c r="CA18" s="21">
        <f>IF(CA$3&lt;'Depr. Rate'!$B$1,('Depr. Rate'!$B$4*'KU Meter Schedule'!AK18)/12,IF(AK18=0,AJ18/2*'Depr. Rate'!$C$4/12,('Depr. Rate'!$C$4*'KU Meter Schedule'!AK18)/12))</f>
        <v>0</v>
      </c>
      <c r="CB18" s="21">
        <f>IF(CB$3&lt;'Depr. Rate'!$B$1,('Depr. Rate'!$B$4*'KU Meter Schedule'!AL18)/12,IF(AL18=0,AK18/2*'Depr. Rate'!$C$4/12,('Depr. Rate'!$C$4*'KU Meter Schedule'!AL18)/12))</f>
        <v>0</v>
      </c>
      <c r="CC18" s="21">
        <f>IF(CC$3&lt;'Depr. Rate'!$B$1,('Depr. Rate'!$B$4*'KU Meter Schedule'!AM18)/12,IF(AM18=0,AL18/2*'Depr. Rate'!$C$4/12,('Depr. Rate'!$C$4*'KU Meter Schedule'!AM18)/12))</f>
        <v>0</v>
      </c>
      <c r="CD18" s="21">
        <f>IF(CD$3&lt;'Depr. Rate'!$B$1,('Depr. Rate'!$B$4*'KU Meter Schedule'!AN18)/12,IF(AN18=0,AM18/2*'Depr. Rate'!$C$4/12,('Depr. Rate'!$C$4*'KU Meter Schedule'!AN18)/12))</f>
        <v>0</v>
      </c>
      <c r="CE18" s="21">
        <f>IF(CE$3&lt;'Depr. Rate'!$B$1,('Depr. Rate'!$B$4*'KU Meter Schedule'!AO18)/12,IF(AO18=0,AN18/2*'Depr. Rate'!$C$4/12,('Depr. Rate'!$C$4*'KU Meter Schedule'!AO18)/12))</f>
        <v>0</v>
      </c>
      <c r="CF18" s="21">
        <f>IF(CF$3&lt;'Depr. Rate'!$B$1,('Depr. Rate'!$B$4*'KU Meter Schedule'!AP18)/12,IF(AP18=0,AO18/2*'Depr. Rate'!$C$4/12,('Depr. Rate'!$C$4*'KU Meter Schedule'!AP18)/12))</f>
        <v>0</v>
      </c>
      <c r="CG18" s="21">
        <f>IF(CG$3&lt;'Depr. Rate'!$B$1,('Depr. Rate'!$B$4*'KU Meter Schedule'!AQ18)/12,IF(AQ18=0,AP18/2*'Depr. Rate'!$C$4/12,('Depr. Rate'!$C$4*'KU Meter Schedule'!AQ18)/12))</f>
        <v>0</v>
      </c>
      <c r="CH18" s="21">
        <f>IF(CH$3&lt;'Depr. Rate'!$B$1,('Depr. Rate'!$B$4*'KU Meter Schedule'!AR18)/12,IF(AR18=0,AQ18/2*'Depr. Rate'!$C$4/12,('Depr. Rate'!$C$4*'KU Meter Schedule'!AR18)/12))</f>
        <v>0</v>
      </c>
      <c r="CI18" s="21">
        <f>IF(CI$3&lt;'Depr. Rate'!$B$1,('Depr. Rate'!$B$4*'KU Meter Schedule'!AS18)/12,IF(AS18=0,AR18/2*'Depr. Rate'!$C$4/12,('Depr. Rate'!$C$4*'KU Meter Schedule'!AS18)/12))</f>
        <v>0</v>
      </c>
      <c r="CJ18" s="21">
        <f>IF(CJ$3&lt;'Depr. Rate'!$B$1,('Depr. Rate'!$B$4*'KU Meter Schedule'!AT18)/12,IF(AT18=0,AS18/2*'Depr. Rate'!$C$4/12,('Depr. Rate'!$C$4*'KU Meter Schedule'!AT18)/12))</f>
        <v>0</v>
      </c>
      <c r="CK18" s="21">
        <f>IF(CK$3&lt;'Depr. Rate'!$B$1,('Depr. Rate'!$B$4*'KU Meter Schedule'!AU18)/12,IF(AU18=0,AT18/2*'Depr. Rate'!$C$4/12,('Depr. Rate'!$C$4*'KU Meter Schedule'!AU18)/12))</f>
        <v>0</v>
      </c>
      <c r="CL18" s="21">
        <f>IF(CL$3&lt;'Depr. Rate'!$B$1,('Depr. Rate'!$B$4*'KU Meter Schedule'!AV18)/12,IF(AV18=0,AU18/2*'Depr. Rate'!$C$4/12,('Depr. Rate'!$C$4*'KU Meter Schedule'!AV18)/12))</f>
        <v>0</v>
      </c>
      <c r="CM18" s="21">
        <f>IF(CM$3&lt;'Depr. Rate'!$B$1,('Depr. Rate'!$B$4*'KU Meter Schedule'!AW18)/12,IF(AW18=0,AV18/2*'Depr. Rate'!$C$4/12,('Depr. Rate'!$C$4*'KU Meter Schedule'!AW18)/12))</f>
        <v>0</v>
      </c>
      <c r="CN18" s="21">
        <f>IF(CN$3&lt;'Depr. Rate'!$B$1,('Depr. Rate'!$B$4*'KU Meter Schedule'!AX18)/12,IF(AX18=0,AW18/2*'Depr. Rate'!$C$4/12,('Depr. Rate'!$C$4*'KU Meter Schedule'!AX18)/12))</f>
        <v>0</v>
      </c>
      <c r="CP18" s="6">
        <f>IF(CP$3=$CP$3,$H18+AZ18,IF($F18='KU Meter Schedule'!CP$3,'KU Meter Schedule'!CO18+AZ18-$G18,SUM(CO18,AZ18)))</f>
        <v>141222.88928367032</v>
      </c>
      <c r="CQ18" s="6">
        <f>IF(CQ$3=$CP$3,$H18+BA18,IF($F18='KU Meter Schedule'!CQ$3,'KU Meter Schedule'!CP18+BA18-$G18,SUM(CP18,BA18)))</f>
        <v>141506.58520850365</v>
      </c>
      <c r="CR18" s="6">
        <f>IF(CR$3=$CP$3,$H18+BB18,IF($F18='KU Meter Schedule'!CR$3,'KU Meter Schedule'!CQ18+BB18-$G18,SUM(CQ18,BB18)))</f>
        <v>141790.28113333698</v>
      </c>
      <c r="CS18" s="6">
        <f>IF(CS$3=$CP$3,$H18+BC18,IF($F18='KU Meter Schedule'!CS$3,'KU Meter Schedule'!CR18+BC18-$G18,SUM(CR18,BC18)))</f>
        <v>142073.97705817031</v>
      </c>
      <c r="CT18" s="6">
        <f>IF(CT$3=$CP$3,$H18+BD18,IF($F18='KU Meter Schedule'!CT$3,'KU Meter Schedule'!CS18+BD18-$G18,SUM(CS18,BD18)))</f>
        <v>142357.67298300363</v>
      </c>
      <c r="CU18" s="6">
        <f>IF(CU$3=$CP$3,$H18+BE18,IF($F18='KU Meter Schedule'!CU$3,'KU Meter Schedule'!CT18+BE18-$G18,SUM(CT18,BE18)))</f>
        <v>142641.36890783696</v>
      </c>
      <c r="CV18" s="6">
        <f>IF(CV$3=$CP$3,$H18+BF18,IF($F18='KU Meter Schedule'!CV$3,'KU Meter Schedule'!CU18+BF18-$G18,SUM(CU18,BF18)))</f>
        <v>142925.06483267029</v>
      </c>
      <c r="CW18" s="6">
        <f>IF(CW$3=$CP$3,$H18+BG18,IF($F18='KU Meter Schedule'!CW$3,'KU Meter Schedule'!CV18+BG18-$G18,SUM(CV18,BG18)))</f>
        <v>143208.76075750362</v>
      </c>
      <c r="CX18" s="6">
        <f>IF(CX$3=$CP$3,$H18+BH18,IF($F18='KU Meter Schedule'!CX$3,'KU Meter Schedule'!CW18+BH18-$G18,SUM(CW18,BH18)))</f>
        <v>143492.45668233695</v>
      </c>
      <c r="CY18" s="6">
        <f>IF(CY$3=$CP$3,$H18+BI18,IF($F18='KU Meter Schedule'!CY$3,'KU Meter Schedule'!CX18+BI18-$G18,SUM(CX18,BI18)))</f>
        <v>143776.15260717028</v>
      </c>
      <c r="CZ18" s="6">
        <f>IF(CZ$3=$CP$3,$H18+BJ18,IF($F18='KU Meter Schedule'!CZ$3,'KU Meter Schedule'!CY18+BJ18-$G18,SUM(CY18,BJ18)))</f>
        <v>144059.84853200361</v>
      </c>
      <c r="DA18" s="6">
        <f>IF(DA$3=$CP$3,$H18+BK18,IF($F18='KU Meter Schedule'!DA$3,'KU Meter Schedule'!CZ18+BK18-$G18,SUM(CZ18,BK18)))</f>
        <v>144494.68377050362</v>
      </c>
      <c r="DB18" s="6">
        <f>IF(DB$3=$CP$3,$H18+BL18,IF($F18='KU Meter Schedule'!DB$3,'KU Meter Schedule'!DA18+BL18-$G18,SUM(DA18,BL18)))</f>
        <v>144929.51900900362</v>
      </c>
      <c r="DC18" s="6">
        <f>IF(DC$3=$CP$3,$H18+BM18,IF($F18='KU Meter Schedule'!DC$3,'KU Meter Schedule'!DB18+BM18-$G18,SUM(DB18,BM18)))</f>
        <v>145364.35424750362</v>
      </c>
      <c r="DD18" s="6">
        <f>IF(DD$3=$CP$3,$H18+BN18,IF($F18='KU Meter Schedule'!DD$3,'KU Meter Schedule'!DC18+BN18-$G18,SUM(DC18,BN18)))</f>
        <v>145799.18948600363</v>
      </c>
      <c r="DE18" s="6">
        <f>IF(DE$3=$CP$3,$H18+BO18,IF($F18='KU Meter Schedule'!DE$3,'KU Meter Schedule'!DD18+BO18-$G18,SUM(DD18,BO18)))</f>
        <v>146234.02472450363</v>
      </c>
      <c r="DF18" s="6">
        <f>IF(DF$3=$CP$3,$H18+BP18,IF($F18='KU Meter Schedule'!DF$3,'KU Meter Schedule'!DE18+BP18-$G18,SUM(DE18,BP18)))</f>
        <v>146668.85996300363</v>
      </c>
      <c r="DG18" s="6">
        <f>IF(DG$3=$CP$3,$H18+BQ18,IF($F18='KU Meter Schedule'!DG$3,'KU Meter Schedule'!DF18+BQ18-$G18,SUM(DF18,BQ18)))</f>
        <v>-1775.3424177463748</v>
      </c>
      <c r="DH18" s="6">
        <f>IF(DH$3=$CP$3,$H18+BR18,IF($F18='KU Meter Schedule'!DH$3,'KU Meter Schedule'!DG18+BR18-$G18,SUM(DG18,BR18)))</f>
        <v>-1775.3424177463748</v>
      </c>
      <c r="DI18" s="6">
        <f>IF(DI$3=$CP$3,$H18+BS18,IF($F18='KU Meter Schedule'!DI$3,'KU Meter Schedule'!DH18+BS18-$G18,SUM(DH18,BS18)))</f>
        <v>-1775.3424177463748</v>
      </c>
      <c r="DJ18" s="6">
        <f>IF(DJ$3=$CP$3,$H18+BT18,IF($F18='KU Meter Schedule'!DJ$3,'KU Meter Schedule'!DI18+BT18-$G18,SUM(DI18,BT18)))</f>
        <v>-1775.3424177463748</v>
      </c>
      <c r="DK18" s="6">
        <f>IF(DK$3=$CP$3,$H18+BU18,IF($F18='KU Meter Schedule'!DK$3,'KU Meter Schedule'!DJ18+BU18-$G18,SUM(DJ18,BU18)))</f>
        <v>-1775.3424177463748</v>
      </c>
      <c r="DL18" s="6">
        <f>IF(DL$3=$CP$3,$H18+BV18,IF($F18='KU Meter Schedule'!DL$3,'KU Meter Schedule'!DK18+BV18-$G18,SUM(DK18,BV18)))</f>
        <v>-1775.3424177463748</v>
      </c>
      <c r="DM18" s="6">
        <f>IF(DM$3=$CP$3,$H18+BW18,IF($F18='KU Meter Schedule'!DM$3,'KU Meter Schedule'!DL18+BW18-$G18,SUM(DL18,BW18)))</f>
        <v>-1775.3424177463748</v>
      </c>
      <c r="DN18" s="6">
        <f>IF(DN$3=$CP$3,$H18+BX18,IF($F18='KU Meter Schedule'!DN$3,'KU Meter Schedule'!DM18+BX18-$G18,SUM(DM18,BX18)))</f>
        <v>-1775.3424177463748</v>
      </c>
      <c r="DO18" s="6">
        <f>IF(DO$3=$CP$3,$H18+BY18,IF($F18='KU Meter Schedule'!DO$3,'KU Meter Schedule'!DN18+BY18-$G18,SUM(DN18,BY18)))</f>
        <v>-1775.3424177463748</v>
      </c>
      <c r="DP18" s="6">
        <f>IF(DP$3=$CP$3,$H18+BZ18,IF($F18='KU Meter Schedule'!DP$3,'KU Meter Schedule'!DO18+BZ18-$G18,SUM(DO18,BZ18)))</f>
        <v>-1775.3424177463748</v>
      </c>
      <c r="DQ18" s="6">
        <f>IF(DQ$3=$CP$3,$H18+CA18,IF($F18='KU Meter Schedule'!DQ$3,'KU Meter Schedule'!DP18+CA18-$G18,SUM(DP18,CA18)))</f>
        <v>-1775.3424177463748</v>
      </c>
      <c r="DR18" s="6">
        <f>IF(DR$3=$CP$3,$H18+CB18,IF($F18='KU Meter Schedule'!DR$3,'KU Meter Schedule'!DQ18+CB18-$G18,SUM(DQ18,CB18)))</f>
        <v>-1775.3424177463748</v>
      </c>
      <c r="DS18" s="6">
        <f>IF(DS$3=$CP$3,$H18+CC18,IF($F18='KU Meter Schedule'!DS$3,'KU Meter Schedule'!DR18+CC18-$G18,SUM(DR18,CC18)))</f>
        <v>-1775.3424177463748</v>
      </c>
      <c r="DT18" s="6">
        <f>IF(DT$3=$CP$3,$H18+CD18,IF($F18='KU Meter Schedule'!DT$3,'KU Meter Schedule'!DS18+CD18-$G18,SUM(DS18,CD18)))</f>
        <v>-1775.3424177463748</v>
      </c>
      <c r="DU18" s="6">
        <f>IF(DU$3=$CP$3,$H18+CE18,IF($F18='KU Meter Schedule'!DU$3,'KU Meter Schedule'!DT18+CE18-$G18,SUM(DT18,CE18)))</f>
        <v>-1775.3424177463748</v>
      </c>
      <c r="DV18" s="6">
        <f>IF(DV$3=$CP$3,$H18+CF18,IF($F18='KU Meter Schedule'!DV$3,'KU Meter Schedule'!DU18+CF18-$G18,SUM(DU18,CF18)))</f>
        <v>-1775.3424177463748</v>
      </c>
      <c r="DW18" s="6">
        <f>IF(DW$3=$CP$3,$H18+CG18,IF($F18='KU Meter Schedule'!DW$3,'KU Meter Schedule'!DV18+CG18-$G18,SUM(DV18,CG18)))</f>
        <v>-1775.3424177463748</v>
      </c>
      <c r="DX18" s="6">
        <f>IF(DX$3=$CP$3,$H18+CH18,IF($F18='KU Meter Schedule'!DX$3,'KU Meter Schedule'!DW18+CH18-$G18,SUM(DW18,CH18)))</f>
        <v>-1775.3424177463748</v>
      </c>
      <c r="DY18" s="6">
        <f>IF(DY$3=$CP$3,$H18+CI18,IF($F18='KU Meter Schedule'!DY$3,'KU Meter Schedule'!DX18+CI18-$G18,SUM(DX18,CI18)))</f>
        <v>-1775.3424177463748</v>
      </c>
      <c r="DZ18" s="6">
        <f>IF(DZ$3=$CP$3,$H18+CJ18,IF($F18='KU Meter Schedule'!DZ$3,'KU Meter Schedule'!DY18+CJ18-$G18,SUM(DY18,CJ18)))</f>
        <v>-1775.3424177463748</v>
      </c>
      <c r="EA18" s="6">
        <f>IF(EA$3=$CP$3,$H18+CK18,IF($F18='KU Meter Schedule'!EA$3,'KU Meter Schedule'!DZ18+CK18-$G18,SUM(DZ18,CK18)))</f>
        <v>-1775.3424177463748</v>
      </c>
      <c r="EB18" s="6">
        <f>IF(EB$3=$CP$3,$H18+CL18,IF($F18='KU Meter Schedule'!EB$3,'KU Meter Schedule'!EA18+CL18-$G18,SUM(EA18,CL18)))</f>
        <v>-1775.3424177463748</v>
      </c>
      <c r="EC18" s="6">
        <f>IF(EC$3=$CP$3,$H18+CM18,IF($F18='KU Meter Schedule'!EC$3,'KU Meter Schedule'!EB18+CM18-$G18,SUM(EB18,CM18)))</f>
        <v>-1775.3424177463748</v>
      </c>
      <c r="ED18" s="6">
        <f>IF(ED$3=$CP$3,$H18+CN18,IF($F18='KU Meter Schedule'!ED$3,'KU Meter Schedule'!EC18+CN18-$G18,SUM(EC18,CN18)))</f>
        <v>-1775.3424177463748</v>
      </c>
      <c r="EF18" s="8">
        <f t="shared" si="1"/>
        <v>7438.7307163296791</v>
      </c>
      <c r="EG18" s="8">
        <f t="shared" si="1"/>
        <v>7155.0347914963495</v>
      </c>
      <c r="EH18" s="8">
        <f t="shared" si="1"/>
        <v>6871.3388666630199</v>
      </c>
      <c r="EI18" s="8">
        <f t="shared" si="1"/>
        <v>6587.6429418296902</v>
      </c>
      <c r="EJ18" s="8">
        <f t="shared" si="1"/>
        <v>6303.9470169963606</v>
      </c>
      <c r="EK18" s="8">
        <f t="shared" si="1"/>
        <v>6020.251092163031</v>
      </c>
      <c r="EL18" s="8">
        <f t="shared" si="1"/>
        <v>5736.5551673297014</v>
      </c>
      <c r="EM18" s="8">
        <f t="shared" si="1"/>
        <v>5452.8592424963717</v>
      </c>
      <c r="EN18" s="8">
        <f t="shared" si="1"/>
        <v>5169.1633176630421</v>
      </c>
      <c r="EO18" s="8">
        <f t="shared" si="1"/>
        <v>4885.4673928297125</v>
      </c>
      <c r="EP18" s="8">
        <f t="shared" si="1"/>
        <v>4601.7714679963829</v>
      </c>
      <c r="EQ18" s="8">
        <f t="shared" si="1"/>
        <v>4166.9362294963794</v>
      </c>
      <c r="ER18" s="8">
        <f t="shared" si="1"/>
        <v>3732.1009909963759</v>
      </c>
      <c r="ES18" s="8">
        <f t="shared" si="1"/>
        <v>3297.2657524963724</v>
      </c>
      <c r="ET18" s="8">
        <f t="shared" si="1"/>
        <v>2862.430513996369</v>
      </c>
      <c r="EU18" s="8">
        <f t="shared" si="1"/>
        <v>2427.5952754963655</v>
      </c>
      <c r="EV18" s="8">
        <f t="shared" si="2"/>
        <v>1992.760036996362</v>
      </c>
      <c r="EW18" s="8">
        <f t="shared" si="2"/>
        <v>1775.3424177463748</v>
      </c>
      <c r="EX18" s="8">
        <f t="shared" si="2"/>
        <v>1775.3424177463748</v>
      </c>
      <c r="EY18" s="8">
        <f t="shared" si="2"/>
        <v>1775.3424177463748</v>
      </c>
      <c r="EZ18" s="8">
        <f t="shared" si="2"/>
        <v>1775.3424177463748</v>
      </c>
      <c r="FA18" s="8">
        <f t="shared" si="2"/>
        <v>1775.3424177463748</v>
      </c>
      <c r="FB18" s="8">
        <f t="shared" si="2"/>
        <v>1775.3424177463748</v>
      </c>
      <c r="FC18" s="8">
        <f t="shared" si="2"/>
        <v>1775.3424177463748</v>
      </c>
      <c r="FD18" s="8">
        <f t="shared" si="2"/>
        <v>1775.3424177463748</v>
      </c>
      <c r="FE18" s="8">
        <f t="shared" si="2"/>
        <v>1775.3424177463748</v>
      </c>
      <c r="FF18" s="8">
        <f t="shared" si="2"/>
        <v>1775.3424177463748</v>
      </c>
      <c r="FG18" s="8">
        <f t="shared" si="2"/>
        <v>1775.3424177463748</v>
      </c>
      <c r="FH18" s="8">
        <f t="shared" si="2"/>
        <v>1775.3424177463748</v>
      </c>
      <c r="FI18" s="8">
        <f t="shared" si="2"/>
        <v>1775.3424177463748</v>
      </c>
      <c r="FJ18" s="8">
        <f t="shared" si="2"/>
        <v>1775.3424177463748</v>
      </c>
      <c r="FK18" s="8">
        <f t="shared" si="2"/>
        <v>1775.3424177463748</v>
      </c>
      <c r="FL18" s="8">
        <f t="shared" si="3"/>
        <v>1775.3424177463748</v>
      </c>
      <c r="FM18" s="8">
        <f t="shared" si="3"/>
        <v>1775.3424177463748</v>
      </c>
      <c r="FN18" s="8">
        <f t="shared" si="3"/>
        <v>1775.3424177463748</v>
      </c>
      <c r="FO18" s="8">
        <f t="shared" si="3"/>
        <v>1775.3424177463748</v>
      </c>
      <c r="FP18" s="8">
        <f t="shared" si="3"/>
        <v>1775.3424177463748</v>
      </c>
      <c r="FQ18" s="8">
        <f t="shared" si="3"/>
        <v>1775.3424177463748</v>
      </c>
      <c r="FR18" s="8">
        <f t="shared" si="3"/>
        <v>1775.3424177463748</v>
      </c>
      <c r="FS18" s="8">
        <f t="shared" si="3"/>
        <v>1775.3424177463748</v>
      </c>
      <c r="FT18" s="8">
        <f t="shared" si="3"/>
        <v>1775.3424177463748</v>
      </c>
    </row>
    <row r="19" spans="1:176" x14ac:dyDescent="0.25">
      <c r="A19" s="4" t="s">
        <v>12</v>
      </c>
      <c r="B19" s="4" t="s">
        <v>2</v>
      </c>
      <c r="C19" s="3" t="s">
        <v>40</v>
      </c>
      <c r="D19" s="4" t="s">
        <v>4</v>
      </c>
      <c r="E19" s="7">
        <v>1956</v>
      </c>
      <c r="F19" s="24">
        <f>IFERROR(VLOOKUP(CONCATENATE(C19,E19),'KU Retirements'!$A$4:$E$150,5,FALSE),"N/A")</f>
        <v>43101</v>
      </c>
      <c r="G19" s="5">
        <v>122842.59999999999</v>
      </c>
      <c r="H19" s="5">
        <v>115805.727660334</v>
      </c>
      <c r="I19" s="5"/>
      <c r="J19" s="6">
        <f>IF(J$3=$J$3,$G19,IF($F19='KU Meter Schedule'!J$3,'KU Meter Schedule'!I19-'KU Meter Schedule'!$G19,I19))</f>
        <v>122842.59999999999</v>
      </c>
      <c r="K19" s="6">
        <f>IF(K$3=$J$3,$G19,IF($F19='KU Meter Schedule'!K$3,'KU Meter Schedule'!J19-'KU Meter Schedule'!$G19,J19))</f>
        <v>122842.59999999999</v>
      </c>
      <c r="L19" s="6">
        <f>IF(L$3=$J$3,$G19,IF($F19='KU Meter Schedule'!L$3,'KU Meter Schedule'!K19-'KU Meter Schedule'!$G19,K19))</f>
        <v>122842.59999999999</v>
      </c>
      <c r="M19" s="6">
        <f>IF(M$3=$J$3,$G19,IF($F19='KU Meter Schedule'!M$3,'KU Meter Schedule'!L19-'KU Meter Schedule'!$G19,L19))</f>
        <v>122842.59999999999</v>
      </c>
      <c r="N19" s="6">
        <f>IF(N$3=$J$3,$G19,IF($F19='KU Meter Schedule'!N$3,'KU Meter Schedule'!M19-'KU Meter Schedule'!$G19,M19))</f>
        <v>122842.59999999999</v>
      </c>
      <c r="O19" s="6">
        <f>IF(O$3=$J$3,$G19,IF($F19='KU Meter Schedule'!O$3,'KU Meter Schedule'!N19-'KU Meter Schedule'!$G19,N19))</f>
        <v>122842.59999999999</v>
      </c>
      <c r="P19" s="6">
        <f>IF(P$3=$J$3,$G19,IF($F19='KU Meter Schedule'!P$3,'KU Meter Schedule'!O19-'KU Meter Schedule'!$G19,O19))</f>
        <v>122842.59999999999</v>
      </c>
      <c r="Q19" s="6">
        <f>IF(Q$3=$J$3,$G19,IF($F19='KU Meter Schedule'!Q$3,'KU Meter Schedule'!P19-'KU Meter Schedule'!$G19,P19))</f>
        <v>122842.59999999999</v>
      </c>
      <c r="R19" s="6">
        <f>IF(R$3=$J$3,$G19,IF($F19='KU Meter Schedule'!R$3,'KU Meter Schedule'!Q19-'KU Meter Schedule'!$G19,Q19))</f>
        <v>122842.59999999999</v>
      </c>
      <c r="S19" s="6">
        <f>IF(S$3=$J$3,$G19,IF($F19='KU Meter Schedule'!S$3,'KU Meter Schedule'!R19-'KU Meter Schedule'!$G19,R19))</f>
        <v>122842.59999999999</v>
      </c>
      <c r="T19" s="6">
        <f>IF(T$3=$J$3,$G19,IF($F19='KU Meter Schedule'!T$3,'KU Meter Schedule'!S19-'KU Meter Schedule'!$G19,S19))</f>
        <v>122842.59999999999</v>
      </c>
      <c r="U19" s="6">
        <f>IF(U$3=$J$3,$G19,IF($F19='KU Meter Schedule'!U$3,'KU Meter Schedule'!T19-'KU Meter Schedule'!$G19,T19))</f>
        <v>122842.59999999999</v>
      </c>
      <c r="V19" s="6">
        <f>IF(V$3=$J$3,$G19,IF($F19='KU Meter Schedule'!V$3,'KU Meter Schedule'!U19-'KU Meter Schedule'!$G19,U19))</f>
        <v>122842.59999999999</v>
      </c>
      <c r="W19" s="6">
        <f>IF(W$3=$J$3,$G19,IF($F19='KU Meter Schedule'!W$3,'KU Meter Schedule'!V19-'KU Meter Schedule'!$G19,V19))</f>
        <v>122842.59999999999</v>
      </c>
      <c r="X19" s="6">
        <f>IF(X$3=$J$3,$G19,IF($F19='KU Meter Schedule'!X$3,'KU Meter Schedule'!W19-'KU Meter Schedule'!$G19,W19))</f>
        <v>122842.59999999999</v>
      </c>
      <c r="Y19" s="6">
        <f>IF(Y$3=$J$3,$G19,IF($F19='KU Meter Schedule'!Y$3,'KU Meter Schedule'!X19-'KU Meter Schedule'!$G19,X19))</f>
        <v>122842.59999999999</v>
      </c>
      <c r="Z19" s="6">
        <f>IF(Z$3=$J$3,$G19,IF($F19='KU Meter Schedule'!Z$3,'KU Meter Schedule'!Y19-'KU Meter Schedule'!$G19,Y19))</f>
        <v>122842.59999999999</v>
      </c>
      <c r="AA19" s="6">
        <f>IF(AA$3=$J$3,$G19,IF($F19='KU Meter Schedule'!AA$3,'KU Meter Schedule'!Z19-'KU Meter Schedule'!$G19,Z19))</f>
        <v>0</v>
      </c>
      <c r="AB19" s="6">
        <f>IF(AB$3=$J$3,$G19,IF($F19='KU Meter Schedule'!AB$3,'KU Meter Schedule'!AA19-'KU Meter Schedule'!$G19,AA19))</f>
        <v>0</v>
      </c>
      <c r="AC19" s="6">
        <f>IF(AC$3=$J$3,$G19,IF($F19='KU Meter Schedule'!AC$3,'KU Meter Schedule'!AB19-'KU Meter Schedule'!$G19,AB19))</f>
        <v>0</v>
      </c>
      <c r="AD19" s="6">
        <f>IF(AD$3=$J$3,$G19,IF($F19='KU Meter Schedule'!AD$3,'KU Meter Schedule'!AC19-'KU Meter Schedule'!$G19,AC19))</f>
        <v>0</v>
      </c>
      <c r="AE19" s="6">
        <f>IF(AE$3=$J$3,$G19,IF($F19='KU Meter Schedule'!AE$3,'KU Meter Schedule'!AD19-'KU Meter Schedule'!$G19,AD19))</f>
        <v>0</v>
      </c>
      <c r="AF19" s="6">
        <f>IF(AF$3=$J$3,$G19,IF($F19='KU Meter Schedule'!AF$3,'KU Meter Schedule'!AE19-'KU Meter Schedule'!$G19,AE19))</f>
        <v>0</v>
      </c>
      <c r="AG19" s="6">
        <f>IF(AG$3=$J$3,$G19,IF($F19='KU Meter Schedule'!AG$3,'KU Meter Schedule'!AF19-'KU Meter Schedule'!$G19,AF19))</f>
        <v>0</v>
      </c>
      <c r="AH19" s="6">
        <f>IF(AH$3=$J$3,$G19,IF($F19='KU Meter Schedule'!AH$3,'KU Meter Schedule'!AG19-'KU Meter Schedule'!$G19,AG19))</f>
        <v>0</v>
      </c>
      <c r="AI19" s="6">
        <f>IF(AI$3=$J$3,$G19,IF($F19='KU Meter Schedule'!AI$3,'KU Meter Schedule'!AH19-'KU Meter Schedule'!$G19,AH19))</f>
        <v>0</v>
      </c>
      <c r="AJ19" s="6">
        <f>IF(AJ$3=$J$3,$G19,IF($F19='KU Meter Schedule'!AJ$3,'KU Meter Schedule'!AI19-'KU Meter Schedule'!$G19,AI19))</f>
        <v>0</v>
      </c>
      <c r="AK19" s="6">
        <f>IF(AK$3=$J$3,$G19,IF($F19='KU Meter Schedule'!AK$3,'KU Meter Schedule'!AJ19-'KU Meter Schedule'!$G19,AJ19))</f>
        <v>0</v>
      </c>
      <c r="AL19" s="6">
        <f>IF(AL$3=$J$3,$G19,IF($F19='KU Meter Schedule'!AL$3,'KU Meter Schedule'!AK19-'KU Meter Schedule'!$G19,AK19))</f>
        <v>0</v>
      </c>
      <c r="AM19" s="6">
        <f>IF(AM$3=$J$3,$G19,IF($F19='KU Meter Schedule'!AM$3,'KU Meter Schedule'!AL19-'KU Meter Schedule'!$G19,AL19))</f>
        <v>0</v>
      </c>
      <c r="AN19" s="6">
        <f>IF(AN$3=$J$3,$G19,IF($F19='KU Meter Schedule'!AN$3,'KU Meter Schedule'!AM19-'KU Meter Schedule'!$G19,AM19))</f>
        <v>0</v>
      </c>
      <c r="AO19" s="6">
        <f>IF(AO$3=$J$3,$G19,IF($F19='KU Meter Schedule'!AO$3,'KU Meter Schedule'!AN19-'KU Meter Schedule'!$G19,AN19))</f>
        <v>0</v>
      </c>
      <c r="AP19" s="6">
        <f>IF(AP$3=$J$3,$G19,IF($F19='KU Meter Schedule'!AP$3,'KU Meter Schedule'!AO19-'KU Meter Schedule'!$G19,AO19))</f>
        <v>0</v>
      </c>
      <c r="AQ19" s="6">
        <f>IF(AQ$3=$J$3,$G19,IF($F19='KU Meter Schedule'!AQ$3,'KU Meter Schedule'!AP19-'KU Meter Schedule'!$G19,AP19))</f>
        <v>0</v>
      </c>
      <c r="AR19" s="6">
        <f>IF(AR$3=$J$3,$G19,IF($F19='KU Meter Schedule'!AR$3,'KU Meter Schedule'!AQ19-'KU Meter Schedule'!$G19,AQ19))</f>
        <v>0</v>
      </c>
      <c r="AS19" s="6">
        <f>IF(AS$3=$J$3,$G19,IF($F19='KU Meter Schedule'!AS$3,'KU Meter Schedule'!AR19-'KU Meter Schedule'!$G19,AR19))</f>
        <v>0</v>
      </c>
      <c r="AT19" s="6">
        <f>IF(AT$3=$J$3,$G19,IF($F19='KU Meter Schedule'!AT$3,'KU Meter Schedule'!AS19-'KU Meter Schedule'!$G19,AS19))</f>
        <v>0</v>
      </c>
      <c r="AU19" s="6">
        <f>IF(AU$3=$J$3,$G19,IF($F19='KU Meter Schedule'!AU$3,'KU Meter Schedule'!AT19-'KU Meter Schedule'!$G19,AT19))</f>
        <v>0</v>
      </c>
      <c r="AV19" s="6">
        <f>IF(AV$3=$J$3,$G19,IF($F19='KU Meter Schedule'!AV$3,'KU Meter Schedule'!AU19-'KU Meter Schedule'!$G19,AU19))</f>
        <v>0</v>
      </c>
      <c r="AW19" s="6">
        <f>IF(AW$3=$J$3,$G19,IF($F19='KU Meter Schedule'!AW$3,'KU Meter Schedule'!AV19-'KU Meter Schedule'!$G19,AV19))</f>
        <v>0</v>
      </c>
      <c r="AX19" s="6">
        <f>IF(AX$3=$J$3,$G19,IF($F19='KU Meter Schedule'!AX$3,'KU Meter Schedule'!AW19-'KU Meter Schedule'!$G19,AW19))</f>
        <v>0</v>
      </c>
      <c r="AZ19" s="21">
        <f>IF(AZ$3&lt;'Depr. Rate'!$B$1,('Depr. Rate'!$B$4*'KU Meter Schedule'!J19)/12,IF(J19=0,I19/2*'Depr. Rate'!$C$4/12,('Depr. Rate'!$C$4*'KU Meter Schedule'!J19)/12))</f>
        <v>234.42462833333332</v>
      </c>
      <c r="BA19" s="21">
        <f>IF(BA$3&lt;'Depr. Rate'!$B$1,('Depr. Rate'!$B$4*'KU Meter Schedule'!K19)/12,IF(K19=0,J19/2*'Depr. Rate'!$C$4/12,('Depr. Rate'!$C$4*'KU Meter Schedule'!K19)/12))</f>
        <v>234.42462833333332</v>
      </c>
      <c r="BB19" s="21">
        <f>IF(BB$3&lt;'Depr. Rate'!$B$1,('Depr. Rate'!$B$4*'KU Meter Schedule'!L19)/12,IF(L19=0,K19/2*'Depr. Rate'!$C$4/12,('Depr. Rate'!$C$4*'KU Meter Schedule'!L19)/12))</f>
        <v>234.42462833333332</v>
      </c>
      <c r="BC19" s="21">
        <f>IF(BC$3&lt;'Depr. Rate'!$B$1,('Depr. Rate'!$B$4*'KU Meter Schedule'!M19)/12,IF(M19=0,L19/2*'Depr. Rate'!$C$4/12,('Depr. Rate'!$C$4*'KU Meter Schedule'!M19)/12))</f>
        <v>234.42462833333332</v>
      </c>
      <c r="BD19" s="21">
        <f>IF(BD$3&lt;'Depr. Rate'!$B$1,('Depr. Rate'!$B$4*'KU Meter Schedule'!N19)/12,IF(N19=0,M19/2*'Depr. Rate'!$C$4/12,('Depr. Rate'!$C$4*'KU Meter Schedule'!N19)/12))</f>
        <v>234.42462833333332</v>
      </c>
      <c r="BE19" s="21">
        <f>IF(BE$3&lt;'Depr. Rate'!$B$1,('Depr. Rate'!$B$4*'KU Meter Schedule'!O19)/12,IF(O19=0,N19/2*'Depr. Rate'!$C$4/12,('Depr. Rate'!$C$4*'KU Meter Schedule'!O19)/12))</f>
        <v>234.42462833333332</v>
      </c>
      <c r="BF19" s="21">
        <f>IF(BF$3&lt;'Depr. Rate'!$B$1,('Depr. Rate'!$B$4*'KU Meter Schedule'!P19)/12,IF(P19=0,O19/2*'Depr. Rate'!$C$4/12,('Depr. Rate'!$C$4*'KU Meter Schedule'!P19)/12))</f>
        <v>234.42462833333332</v>
      </c>
      <c r="BG19" s="21">
        <f>IF(BG$3&lt;'Depr. Rate'!$B$1,('Depr. Rate'!$B$4*'KU Meter Schedule'!Q19)/12,IF(Q19=0,P19/2*'Depr. Rate'!$C$4/12,('Depr. Rate'!$C$4*'KU Meter Schedule'!Q19)/12))</f>
        <v>234.42462833333332</v>
      </c>
      <c r="BH19" s="21">
        <f>IF(BH$3&lt;'Depr. Rate'!$B$1,('Depr. Rate'!$B$4*'KU Meter Schedule'!R19)/12,IF(R19=0,Q19/2*'Depr. Rate'!$C$4/12,('Depr. Rate'!$C$4*'KU Meter Schedule'!R19)/12))</f>
        <v>234.42462833333332</v>
      </c>
      <c r="BI19" s="21">
        <f>IF(BI$3&lt;'Depr. Rate'!$B$1,('Depr. Rate'!$B$4*'KU Meter Schedule'!S19)/12,IF(S19=0,R19/2*'Depr. Rate'!$C$4/12,('Depr. Rate'!$C$4*'KU Meter Schedule'!S19)/12))</f>
        <v>234.42462833333332</v>
      </c>
      <c r="BJ19" s="21">
        <f>IF(BJ$3&lt;'Depr. Rate'!$B$1,('Depr. Rate'!$B$4*'KU Meter Schedule'!T19)/12,IF(T19=0,S19/2*'Depr. Rate'!$C$4/12,('Depr. Rate'!$C$4*'KU Meter Schedule'!T19)/12))</f>
        <v>234.42462833333332</v>
      </c>
      <c r="BK19" s="21">
        <f>IF(BK$3&lt;'Depr. Rate'!$B$1,('Depr. Rate'!$B$4*'KU Meter Schedule'!U19)/12,IF(U19=0,T19/2*'Depr. Rate'!$C$4/12,('Depr. Rate'!$C$4*'KU Meter Schedule'!U19)/12))</f>
        <v>359.31460499999997</v>
      </c>
      <c r="BL19" s="21">
        <f>IF(BL$3&lt;'Depr. Rate'!$B$1,('Depr. Rate'!$B$4*'KU Meter Schedule'!V19)/12,IF(V19=0,U19/2*'Depr. Rate'!$C$4/12,('Depr. Rate'!$C$4*'KU Meter Schedule'!V19)/12))</f>
        <v>359.31460499999997</v>
      </c>
      <c r="BM19" s="21">
        <f>IF(BM$3&lt;'Depr. Rate'!$B$1,('Depr. Rate'!$B$4*'KU Meter Schedule'!W19)/12,IF(W19=0,V19/2*'Depr. Rate'!$C$4/12,('Depr. Rate'!$C$4*'KU Meter Schedule'!W19)/12))</f>
        <v>359.31460499999997</v>
      </c>
      <c r="BN19" s="21">
        <f>IF(BN$3&lt;'Depr. Rate'!$B$1,('Depr. Rate'!$B$4*'KU Meter Schedule'!X19)/12,IF(X19=0,W19/2*'Depr. Rate'!$C$4/12,('Depr. Rate'!$C$4*'KU Meter Schedule'!X19)/12))</f>
        <v>359.31460499999997</v>
      </c>
      <c r="BO19" s="21">
        <f>IF(BO$3&lt;'Depr. Rate'!$B$1,('Depr. Rate'!$B$4*'KU Meter Schedule'!Y19)/12,IF(Y19=0,X19/2*'Depr. Rate'!$C$4/12,('Depr. Rate'!$C$4*'KU Meter Schedule'!Y19)/12))</f>
        <v>359.31460499999997</v>
      </c>
      <c r="BP19" s="21">
        <f>IF(BP$3&lt;'Depr. Rate'!$B$1,('Depr. Rate'!$B$4*'KU Meter Schedule'!Z19)/12,IF(Z19=0,Y19/2*'Depr. Rate'!$C$4/12,('Depr. Rate'!$C$4*'KU Meter Schedule'!Z19)/12))</f>
        <v>359.31460499999997</v>
      </c>
      <c r="BQ19" s="21">
        <f>IF(BQ$3&lt;'Depr. Rate'!$B$1,('Depr. Rate'!$B$4*'KU Meter Schedule'!AA19)/12,IF(AA19=0,Z19/2*'Depr. Rate'!$C$4/12,('Depr. Rate'!$C$4*'KU Meter Schedule'!AA19)/12))</f>
        <v>179.65730249999999</v>
      </c>
      <c r="BR19" s="21">
        <f>IF(BR$3&lt;'Depr. Rate'!$B$1,('Depr. Rate'!$B$4*'KU Meter Schedule'!AB19)/12,IF(AB19=0,AA19/2*'Depr. Rate'!$C$4/12,('Depr. Rate'!$C$4*'KU Meter Schedule'!AB19)/12))</f>
        <v>0</v>
      </c>
      <c r="BS19" s="21">
        <f>IF(BS$3&lt;'Depr. Rate'!$B$1,('Depr. Rate'!$B$4*'KU Meter Schedule'!AC19)/12,IF(AC19=0,AB19/2*'Depr. Rate'!$C$4/12,('Depr. Rate'!$C$4*'KU Meter Schedule'!AC19)/12))</f>
        <v>0</v>
      </c>
      <c r="BT19" s="21">
        <f>IF(BT$3&lt;'Depr. Rate'!$B$1,('Depr. Rate'!$B$4*'KU Meter Schedule'!AD19)/12,IF(AD19=0,AC19/2*'Depr. Rate'!$C$4/12,('Depr. Rate'!$C$4*'KU Meter Schedule'!AD19)/12))</f>
        <v>0</v>
      </c>
      <c r="BU19" s="21">
        <f>IF(BU$3&lt;'Depr. Rate'!$B$1,('Depr. Rate'!$B$4*'KU Meter Schedule'!AE19)/12,IF(AE19=0,AD19/2*'Depr. Rate'!$C$4/12,('Depr. Rate'!$C$4*'KU Meter Schedule'!AE19)/12))</f>
        <v>0</v>
      </c>
      <c r="BV19" s="21">
        <f>IF(BV$3&lt;'Depr. Rate'!$B$1,('Depr. Rate'!$B$4*'KU Meter Schedule'!AF19)/12,IF(AF19=0,AE19/2*'Depr. Rate'!$C$4/12,('Depr. Rate'!$C$4*'KU Meter Schedule'!AF19)/12))</f>
        <v>0</v>
      </c>
      <c r="BW19" s="21">
        <f>IF(BW$3&lt;'Depr. Rate'!$B$1,('Depr. Rate'!$B$4*'KU Meter Schedule'!AG19)/12,IF(AG19=0,AF19/2*'Depr. Rate'!$C$4/12,('Depr. Rate'!$C$4*'KU Meter Schedule'!AG19)/12))</f>
        <v>0</v>
      </c>
      <c r="BX19" s="21">
        <f>IF(BX$3&lt;'Depr. Rate'!$B$1,('Depr. Rate'!$B$4*'KU Meter Schedule'!AH19)/12,IF(AH19=0,AG19/2*'Depr. Rate'!$C$4/12,('Depr. Rate'!$C$4*'KU Meter Schedule'!AH19)/12))</f>
        <v>0</v>
      </c>
      <c r="BY19" s="21">
        <f>IF(BY$3&lt;'Depr. Rate'!$B$1,('Depr. Rate'!$B$4*'KU Meter Schedule'!AI19)/12,IF(AI19=0,AH19/2*'Depr. Rate'!$C$4/12,('Depr. Rate'!$C$4*'KU Meter Schedule'!AI19)/12))</f>
        <v>0</v>
      </c>
      <c r="BZ19" s="21">
        <f>IF(BZ$3&lt;'Depr. Rate'!$B$1,('Depr. Rate'!$B$4*'KU Meter Schedule'!AJ19)/12,IF(AJ19=0,AI19/2*'Depr. Rate'!$C$4/12,('Depr. Rate'!$C$4*'KU Meter Schedule'!AJ19)/12))</f>
        <v>0</v>
      </c>
      <c r="CA19" s="21">
        <f>IF(CA$3&lt;'Depr. Rate'!$B$1,('Depr. Rate'!$B$4*'KU Meter Schedule'!AK19)/12,IF(AK19=0,AJ19/2*'Depr. Rate'!$C$4/12,('Depr. Rate'!$C$4*'KU Meter Schedule'!AK19)/12))</f>
        <v>0</v>
      </c>
      <c r="CB19" s="21">
        <f>IF(CB$3&lt;'Depr. Rate'!$B$1,('Depr. Rate'!$B$4*'KU Meter Schedule'!AL19)/12,IF(AL19=0,AK19/2*'Depr. Rate'!$C$4/12,('Depr. Rate'!$C$4*'KU Meter Schedule'!AL19)/12))</f>
        <v>0</v>
      </c>
      <c r="CC19" s="21">
        <f>IF(CC$3&lt;'Depr. Rate'!$B$1,('Depr. Rate'!$B$4*'KU Meter Schedule'!AM19)/12,IF(AM19=0,AL19/2*'Depr. Rate'!$C$4/12,('Depr. Rate'!$C$4*'KU Meter Schedule'!AM19)/12))</f>
        <v>0</v>
      </c>
      <c r="CD19" s="21">
        <f>IF(CD$3&lt;'Depr. Rate'!$B$1,('Depr. Rate'!$B$4*'KU Meter Schedule'!AN19)/12,IF(AN19=0,AM19/2*'Depr. Rate'!$C$4/12,('Depr. Rate'!$C$4*'KU Meter Schedule'!AN19)/12))</f>
        <v>0</v>
      </c>
      <c r="CE19" s="21">
        <f>IF(CE$3&lt;'Depr. Rate'!$B$1,('Depr. Rate'!$B$4*'KU Meter Schedule'!AO19)/12,IF(AO19=0,AN19/2*'Depr. Rate'!$C$4/12,('Depr. Rate'!$C$4*'KU Meter Schedule'!AO19)/12))</f>
        <v>0</v>
      </c>
      <c r="CF19" s="21">
        <f>IF(CF$3&lt;'Depr. Rate'!$B$1,('Depr. Rate'!$B$4*'KU Meter Schedule'!AP19)/12,IF(AP19=0,AO19/2*'Depr. Rate'!$C$4/12,('Depr. Rate'!$C$4*'KU Meter Schedule'!AP19)/12))</f>
        <v>0</v>
      </c>
      <c r="CG19" s="21">
        <f>IF(CG$3&lt;'Depr. Rate'!$B$1,('Depr. Rate'!$B$4*'KU Meter Schedule'!AQ19)/12,IF(AQ19=0,AP19/2*'Depr. Rate'!$C$4/12,('Depr. Rate'!$C$4*'KU Meter Schedule'!AQ19)/12))</f>
        <v>0</v>
      </c>
      <c r="CH19" s="21">
        <f>IF(CH$3&lt;'Depr. Rate'!$B$1,('Depr. Rate'!$B$4*'KU Meter Schedule'!AR19)/12,IF(AR19=0,AQ19/2*'Depr. Rate'!$C$4/12,('Depr. Rate'!$C$4*'KU Meter Schedule'!AR19)/12))</f>
        <v>0</v>
      </c>
      <c r="CI19" s="21">
        <f>IF(CI$3&lt;'Depr. Rate'!$B$1,('Depr. Rate'!$B$4*'KU Meter Schedule'!AS19)/12,IF(AS19=0,AR19/2*'Depr. Rate'!$C$4/12,('Depr. Rate'!$C$4*'KU Meter Schedule'!AS19)/12))</f>
        <v>0</v>
      </c>
      <c r="CJ19" s="21">
        <f>IF(CJ$3&lt;'Depr. Rate'!$B$1,('Depr. Rate'!$B$4*'KU Meter Schedule'!AT19)/12,IF(AT19=0,AS19/2*'Depr. Rate'!$C$4/12,('Depr. Rate'!$C$4*'KU Meter Schedule'!AT19)/12))</f>
        <v>0</v>
      </c>
      <c r="CK19" s="21">
        <f>IF(CK$3&lt;'Depr. Rate'!$B$1,('Depr. Rate'!$B$4*'KU Meter Schedule'!AU19)/12,IF(AU19=0,AT19/2*'Depr. Rate'!$C$4/12,('Depr. Rate'!$C$4*'KU Meter Schedule'!AU19)/12))</f>
        <v>0</v>
      </c>
      <c r="CL19" s="21">
        <f>IF(CL$3&lt;'Depr. Rate'!$B$1,('Depr. Rate'!$B$4*'KU Meter Schedule'!AV19)/12,IF(AV19=0,AU19/2*'Depr. Rate'!$C$4/12,('Depr. Rate'!$C$4*'KU Meter Schedule'!AV19)/12))</f>
        <v>0</v>
      </c>
      <c r="CM19" s="21">
        <f>IF(CM$3&lt;'Depr. Rate'!$B$1,('Depr. Rate'!$B$4*'KU Meter Schedule'!AW19)/12,IF(AW19=0,AV19/2*'Depr. Rate'!$C$4/12,('Depr. Rate'!$C$4*'KU Meter Schedule'!AW19)/12))</f>
        <v>0</v>
      </c>
      <c r="CN19" s="21">
        <f>IF(CN$3&lt;'Depr. Rate'!$B$1,('Depr. Rate'!$B$4*'KU Meter Schedule'!AX19)/12,IF(AX19=0,AW19/2*'Depr. Rate'!$C$4/12,('Depr. Rate'!$C$4*'KU Meter Schedule'!AX19)/12))</f>
        <v>0</v>
      </c>
      <c r="CP19" s="6">
        <f>IF(CP$3=$CP$3,$H19+AZ19,IF($F19='KU Meter Schedule'!CP$3,'KU Meter Schedule'!CO19+AZ19-$G19,SUM(CO19,AZ19)))</f>
        <v>116040.15228866733</v>
      </c>
      <c r="CQ19" s="6">
        <f>IF(CQ$3=$CP$3,$H19+BA19,IF($F19='KU Meter Schedule'!CQ$3,'KU Meter Schedule'!CP19+BA19-$G19,SUM(CP19,BA19)))</f>
        <v>116274.57691700067</v>
      </c>
      <c r="CR19" s="6">
        <f>IF(CR$3=$CP$3,$H19+BB19,IF($F19='KU Meter Schedule'!CR$3,'KU Meter Schedule'!CQ19+BB19-$G19,SUM(CQ19,BB19)))</f>
        <v>116509.001545334</v>
      </c>
      <c r="CS19" s="6">
        <f>IF(CS$3=$CP$3,$H19+BC19,IF($F19='KU Meter Schedule'!CS$3,'KU Meter Schedule'!CR19+BC19-$G19,SUM(CR19,BC19)))</f>
        <v>116743.42617366734</v>
      </c>
      <c r="CT19" s="6">
        <f>IF(CT$3=$CP$3,$H19+BD19,IF($F19='KU Meter Schedule'!CT$3,'KU Meter Schedule'!CS19+BD19-$G19,SUM(CS19,BD19)))</f>
        <v>116977.85080200067</v>
      </c>
      <c r="CU19" s="6">
        <f>IF(CU$3=$CP$3,$H19+BE19,IF($F19='KU Meter Schedule'!CU$3,'KU Meter Schedule'!CT19+BE19-$G19,SUM(CT19,BE19)))</f>
        <v>117212.275430334</v>
      </c>
      <c r="CV19" s="6">
        <f>IF(CV$3=$CP$3,$H19+BF19,IF($F19='KU Meter Schedule'!CV$3,'KU Meter Schedule'!CU19+BF19-$G19,SUM(CU19,BF19)))</f>
        <v>117446.70005866734</v>
      </c>
      <c r="CW19" s="6">
        <f>IF(CW$3=$CP$3,$H19+BG19,IF($F19='KU Meter Schedule'!CW$3,'KU Meter Schedule'!CV19+BG19-$G19,SUM(CV19,BG19)))</f>
        <v>117681.12468700067</v>
      </c>
      <c r="CX19" s="6">
        <f>IF(CX$3=$CP$3,$H19+BH19,IF($F19='KU Meter Schedule'!CX$3,'KU Meter Schedule'!CW19+BH19-$G19,SUM(CW19,BH19)))</f>
        <v>117915.54931533401</v>
      </c>
      <c r="CY19" s="6">
        <f>IF(CY$3=$CP$3,$H19+BI19,IF($F19='KU Meter Schedule'!CY$3,'KU Meter Schedule'!CX19+BI19-$G19,SUM(CX19,BI19)))</f>
        <v>118149.97394366734</v>
      </c>
      <c r="CZ19" s="6">
        <f>IF(CZ$3=$CP$3,$H19+BJ19,IF($F19='KU Meter Schedule'!CZ$3,'KU Meter Schedule'!CY19+BJ19-$G19,SUM(CY19,BJ19)))</f>
        <v>118384.39857200067</v>
      </c>
      <c r="DA19" s="6">
        <f>IF(DA$3=$CP$3,$H19+BK19,IF($F19='KU Meter Schedule'!DA$3,'KU Meter Schedule'!CZ19+BK19-$G19,SUM(CZ19,BK19)))</f>
        <v>118743.71317700068</v>
      </c>
      <c r="DB19" s="6">
        <f>IF(DB$3=$CP$3,$H19+BL19,IF($F19='KU Meter Schedule'!DB$3,'KU Meter Schedule'!DA19+BL19-$G19,SUM(DA19,BL19)))</f>
        <v>119103.02778200069</v>
      </c>
      <c r="DC19" s="6">
        <f>IF(DC$3=$CP$3,$H19+BM19,IF($F19='KU Meter Schedule'!DC$3,'KU Meter Schedule'!DB19+BM19-$G19,SUM(DB19,BM19)))</f>
        <v>119462.3423870007</v>
      </c>
      <c r="DD19" s="6">
        <f>IF(DD$3=$CP$3,$H19+BN19,IF($F19='KU Meter Schedule'!DD$3,'KU Meter Schedule'!DC19+BN19-$G19,SUM(DC19,BN19)))</f>
        <v>119821.6569920007</v>
      </c>
      <c r="DE19" s="6">
        <f>IF(DE$3=$CP$3,$H19+BO19,IF($F19='KU Meter Schedule'!DE$3,'KU Meter Schedule'!DD19+BO19-$G19,SUM(DD19,BO19)))</f>
        <v>120180.97159700071</v>
      </c>
      <c r="DF19" s="6">
        <f>IF(DF$3=$CP$3,$H19+BP19,IF($F19='KU Meter Schedule'!DF$3,'KU Meter Schedule'!DE19+BP19-$G19,SUM(DE19,BP19)))</f>
        <v>120540.28620200072</v>
      </c>
      <c r="DG19" s="6">
        <f>IF(DG$3=$CP$3,$H19+BQ19,IF($F19='KU Meter Schedule'!DG$3,'KU Meter Schedule'!DF19+BQ19-$G19,SUM(DF19,BQ19)))</f>
        <v>-2122.6564954992791</v>
      </c>
      <c r="DH19" s="6">
        <f>IF(DH$3=$CP$3,$H19+BR19,IF($F19='KU Meter Schedule'!DH$3,'KU Meter Schedule'!DG19+BR19-$G19,SUM(DG19,BR19)))</f>
        <v>-2122.6564954992791</v>
      </c>
      <c r="DI19" s="6">
        <f>IF(DI$3=$CP$3,$H19+BS19,IF($F19='KU Meter Schedule'!DI$3,'KU Meter Schedule'!DH19+BS19-$G19,SUM(DH19,BS19)))</f>
        <v>-2122.6564954992791</v>
      </c>
      <c r="DJ19" s="6">
        <f>IF(DJ$3=$CP$3,$H19+BT19,IF($F19='KU Meter Schedule'!DJ$3,'KU Meter Schedule'!DI19+BT19-$G19,SUM(DI19,BT19)))</f>
        <v>-2122.6564954992791</v>
      </c>
      <c r="DK19" s="6">
        <f>IF(DK$3=$CP$3,$H19+BU19,IF($F19='KU Meter Schedule'!DK$3,'KU Meter Schedule'!DJ19+BU19-$G19,SUM(DJ19,BU19)))</f>
        <v>-2122.6564954992791</v>
      </c>
      <c r="DL19" s="6">
        <f>IF(DL$3=$CP$3,$H19+BV19,IF($F19='KU Meter Schedule'!DL$3,'KU Meter Schedule'!DK19+BV19-$G19,SUM(DK19,BV19)))</f>
        <v>-2122.6564954992791</v>
      </c>
      <c r="DM19" s="6">
        <f>IF(DM$3=$CP$3,$H19+BW19,IF($F19='KU Meter Schedule'!DM$3,'KU Meter Schedule'!DL19+BW19-$G19,SUM(DL19,BW19)))</f>
        <v>-2122.6564954992791</v>
      </c>
      <c r="DN19" s="6">
        <f>IF(DN$3=$CP$3,$H19+BX19,IF($F19='KU Meter Schedule'!DN$3,'KU Meter Schedule'!DM19+BX19-$G19,SUM(DM19,BX19)))</f>
        <v>-2122.6564954992791</v>
      </c>
      <c r="DO19" s="6">
        <f>IF(DO$3=$CP$3,$H19+BY19,IF($F19='KU Meter Schedule'!DO$3,'KU Meter Schedule'!DN19+BY19-$G19,SUM(DN19,BY19)))</f>
        <v>-2122.6564954992791</v>
      </c>
      <c r="DP19" s="6">
        <f>IF(DP$3=$CP$3,$H19+BZ19,IF($F19='KU Meter Schedule'!DP$3,'KU Meter Schedule'!DO19+BZ19-$G19,SUM(DO19,BZ19)))</f>
        <v>-2122.6564954992791</v>
      </c>
      <c r="DQ19" s="6">
        <f>IF(DQ$3=$CP$3,$H19+CA19,IF($F19='KU Meter Schedule'!DQ$3,'KU Meter Schedule'!DP19+CA19-$G19,SUM(DP19,CA19)))</f>
        <v>-2122.6564954992791</v>
      </c>
      <c r="DR19" s="6">
        <f>IF(DR$3=$CP$3,$H19+CB19,IF($F19='KU Meter Schedule'!DR$3,'KU Meter Schedule'!DQ19+CB19-$G19,SUM(DQ19,CB19)))</f>
        <v>-2122.6564954992791</v>
      </c>
      <c r="DS19" s="6">
        <f>IF(DS$3=$CP$3,$H19+CC19,IF($F19='KU Meter Schedule'!DS$3,'KU Meter Schedule'!DR19+CC19-$G19,SUM(DR19,CC19)))</f>
        <v>-2122.6564954992791</v>
      </c>
      <c r="DT19" s="6">
        <f>IF(DT$3=$CP$3,$H19+CD19,IF($F19='KU Meter Schedule'!DT$3,'KU Meter Schedule'!DS19+CD19-$G19,SUM(DS19,CD19)))</f>
        <v>-2122.6564954992791</v>
      </c>
      <c r="DU19" s="6">
        <f>IF(DU$3=$CP$3,$H19+CE19,IF($F19='KU Meter Schedule'!DU$3,'KU Meter Schedule'!DT19+CE19-$G19,SUM(DT19,CE19)))</f>
        <v>-2122.6564954992791</v>
      </c>
      <c r="DV19" s="6">
        <f>IF(DV$3=$CP$3,$H19+CF19,IF($F19='KU Meter Schedule'!DV$3,'KU Meter Schedule'!DU19+CF19-$G19,SUM(DU19,CF19)))</f>
        <v>-2122.6564954992791</v>
      </c>
      <c r="DW19" s="6">
        <f>IF(DW$3=$CP$3,$H19+CG19,IF($F19='KU Meter Schedule'!DW$3,'KU Meter Schedule'!DV19+CG19-$G19,SUM(DV19,CG19)))</f>
        <v>-2122.6564954992791</v>
      </c>
      <c r="DX19" s="6">
        <f>IF(DX$3=$CP$3,$H19+CH19,IF($F19='KU Meter Schedule'!DX$3,'KU Meter Schedule'!DW19+CH19-$G19,SUM(DW19,CH19)))</f>
        <v>-2122.6564954992791</v>
      </c>
      <c r="DY19" s="6">
        <f>IF(DY$3=$CP$3,$H19+CI19,IF($F19='KU Meter Schedule'!DY$3,'KU Meter Schedule'!DX19+CI19-$G19,SUM(DX19,CI19)))</f>
        <v>-2122.6564954992791</v>
      </c>
      <c r="DZ19" s="6">
        <f>IF(DZ$3=$CP$3,$H19+CJ19,IF($F19='KU Meter Schedule'!DZ$3,'KU Meter Schedule'!DY19+CJ19-$G19,SUM(DY19,CJ19)))</f>
        <v>-2122.6564954992791</v>
      </c>
      <c r="EA19" s="6">
        <f>IF(EA$3=$CP$3,$H19+CK19,IF($F19='KU Meter Schedule'!EA$3,'KU Meter Schedule'!DZ19+CK19-$G19,SUM(DZ19,CK19)))</f>
        <v>-2122.6564954992791</v>
      </c>
      <c r="EB19" s="6">
        <f>IF(EB$3=$CP$3,$H19+CL19,IF($F19='KU Meter Schedule'!EB$3,'KU Meter Schedule'!EA19+CL19-$G19,SUM(EA19,CL19)))</f>
        <v>-2122.6564954992791</v>
      </c>
      <c r="EC19" s="6">
        <f>IF(EC$3=$CP$3,$H19+CM19,IF($F19='KU Meter Schedule'!EC$3,'KU Meter Schedule'!EB19+CM19-$G19,SUM(EB19,CM19)))</f>
        <v>-2122.6564954992791</v>
      </c>
      <c r="ED19" s="6">
        <f>IF(ED$3=$CP$3,$H19+CN19,IF($F19='KU Meter Schedule'!ED$3,'KU Meter Schedule'!EC19+CN19-$G19,SUM(EC19,CN19)))</f>
        <v>-2122.6564954992791</v>
      </c>
      <c r="EF19" s="8">
        <f t="shared" si="1"/>
        <v>6802.4477113326575</v>
      </c>
      <c r="EG19" s="8">
        <f t="shared" si="1"/>
        <v>6568.0230829993234</v>
      </c>
      <c r="EH19" s="8">
        <f t="shared" si="1"/>
        <v>6333.5984546659893</v>
      </c>
      <c r="EI19" s="8">
        <f t="shared" si="1"/>
        <v>6099.1738263326552</v>
      </c>
      <c r="EJ19" s="8">
        <f t="shared" si="1"/>
        <v>5864.749197999321</v>
      </c>
      <c r="EK19" s="8">
        <f t="shared" si="1"/>
        <v>5630.3245696659869</v>
      </c>
      <c r="EL19" s="8">
        <f t="shared" si="1"/>
        <v>5395.8999413326528</v>
      </c>
      <c r="EM19" s="8">
        <f t="shared" si="1"/>
        <v>5161.4753129993187</v>
      </c>
      <c r="EN19" s="8">
        <f t="shared" si="1"/>
        <v>4927.0506846659846</v>
      </c>
      <c r="EO19" s="8">
        <f t="shared" si="1"/>
        <v>4692.6260563326505</v>
      </c>
      <c r="EP19" s="8">
        <f t="shared" si="1"/>
        <v>4458.2014279993164</v>
      </c>
      <c r="EQ19" s="8">
        <f t="shared" si="1"/>
        <v>4098.8868229993095</v>
      </c>
      <c r="ER19" s="8">
        <f t="shared" si="1"/>
        <v>3739.5722179993027</v>
      </c>
      <c r="ES19" s="8">
        <f t="shared" si="1"/>
        <v>3380.2576129992958</v>
      </c>
      <c r="ET19" s="8">
        <f t="shared" si="1"/>
        <v>3020.943007999289</v>
      </c>
      <c r="EU19" s="8">
        <f t="shared" si="1"/>
        <v>2661.6284029992821</v>
      </c>
      <c r="EV19" s="8">
        <f t="shared" si="2"/>
        <v>2302.3137979992753</v>
      </c>
      <c r="EW19" s="8">
        <f t="shared" si="2"/>
        <v>2122.6564954992791</v>
      </c>
      <c r="EX19" s="8">
        <f t="shared" si="2"/>
        <v>2122.6564954992791</v>
      </c>
      <c r="EY19" s="8">
        <f t="shared" si="2"/>
        <v>2122.6564954992791</v>
      </c>
      <c r="EZ19" s="8">
        <f t="shared" si="2"/>
        <v>2122.6564954992791</v>
      </c>
      <c r="FA19" s="8">
        <f t="shared" si="2"/>
        <v>2122.6564954992791</v>
      </c>
      <c r="FB19" s="8">
        <f t="shared" si="2"/>
        <v>2122.6564954992791</v>
      </c>
      <c r="FC19" s="8">
        <f t="shared" si="2"/>
        <v>2122.6564954992791</v>
      </c>
      <c r="FD19" s="8">
        <f t="shared" si="2"/>
        <v>2122.6564954992791</v>
      </c>
      <c r="FE19" s="8">
        <f t="shared" si="2"/>
        <v>2122.6564954992791</v>
      </c>
      <c r="FF19" s="8">
        <f t="shared" si="2"/>
        <v>2122.6564954992791</v>
      </c>
      <c r="FG19" s="8">
        <f t="shared" si="2"/>
        <v>2122.6564954992791</v>
      </c>
      <c r="FH19" s="8">
        <f t="shared" si="2"/>
        <v>2122.6564954992791</v>
      </c>
      <c r="FI19" s="8">
        <f t="shared" si="2"/>
        <v>2122.6564954992791</v>
      </c>
      <c r="FJ19" s="8">
        <f t="shared" si="2"/>
        <v>2122.6564954992791</v>
      </c>
      <c r="FK19" s="8">
        <f t="shared" si="2"/>
        <v>2122.6564954992791</v>
      </c>
      <c r="FL19" s="8">
        <f t="shared" si="3"/>
        <v>2122.6564954992791</v>
      </c>
      <c r="FM19" s="8">
        <f t="shared" si="3"/>
        <v>2122.6564954992791</v>
      </c>
      <c r="FN19" s="8">
        <f t="shared" si="3"/>
        <v>2122.6564954992791</v>
      </c>
      <c r="FO19" s="8">
        <f t="shared" si="3"/>
        <v>2122.6564954992791</v>
      </c>
      <c r="FP19" s="8">
        <f t="shared" si="3"/>
        <v>2122.6564954992791</v>
      </c>
      <c r="FQ19" s="8">
        <f t="shared" si="3"/>
        <v>2122.6564954992791</v>
      </c>
      <c r="FR19" s="8">
        <f t="shared" si="3"/>
        <v>2122.6564954992791</v>
      </c>
      <c r="FS19" s="8">
        <f t="shared" si="3"/>
        <v>2122.6564954992791</v>
      </c>
      <c r="FT19" s="8">
        <f t="shared" si="3"/>
        <v>2122.6564954992791</v>
      </c>
    </row>
    <row r="20" spans="1:176" x14ac:dyDescent="0.25">
      <c r="A20" s="4" t="s">
        <v>12</v>
      </c>
      <c r="B20" s="4" t="s">
        <v>2</v>
      </c>
      <c r="C20" s="3" t="s">
        <v>40</v>
      </c>
      <c r="D20" s="4" t="s">
        <v>6</v>
      </c>
      <c r="E20" s="7">
        <v>1956</v>
      </c>
      <c r="F20" s="24">
        <f>IFERROR(VLOOKUP(CONCATENATE(C20,E20),'KU Retirements'!$A$4:$E$150,5,FALSE),"N/A")</f>
        <v>43101</v>
      </c>
      <c r="G20" s="5">
        <v>278.24</v>
      </c>
      <c r="H20" s="5">
        <v>262.3014000064</v>
      </c>
      <c r="I20" s="5"/>
      <c r="J20" s="6">
        <f>IF(J$3=$J$3,$G20,IF($F20='KU Meter Schedule'!J$3,'KU Meter Schedule'!I20-'KU Meter Schedule'!$G20,I20))</f>
        <v>278.24</v>
      </c>
      <c r="K20" s="6">
        <f>IF(K$3=$J$3,$G20,IF($F20='KU Meter Schedule'!K$3,'KU Meter Schedule'!J20-'KU Meter Schedule'!$G20,J20))</f>
        <v>278.24</v>
      </c>
      <c r="L20" s="6">
        <f>IF(L$3=$J$3,$G20,IF($F20='KU Meter Schedule'!L$3,'KU Meter Schedule'!K20-'KU Meter Schedule'!$G20,K20))</f>
        <v>278.24</v>
      </c>
      <c r="M20" s="6">
        <f>IF(M$3=$J$3,$G20,IF($F20='KU Meter Schedule'!M$3,'KU Meter Schedule'!L20-'KU Meter Schedule'!$G20,L20))</f>
        <v>278.24</v>
      </c>
      <c r="N20" s="6">
        <f>IF(N$3=$J$3,$G20,IF($F20='KU Meter Schedule'!N$3,'KU Meter Schedule'!M20-'KU Meter Schedule'!$G20,M20))</f>
        <v>278.24</v>
      </c>
      <c r="O20" s="6">
        <f>IF(O$3=$J$3,$G20,IF($F20='KU Meter Schedule'!O$3,'KU Meter Schedule'!N20-'KU Meter Schedule'!$G20,N20))</f>
        <v>278.24</v>
      </c>
      <c r="P20" s="6">
        <f>IF(P$3=$J$3,$G20,IF($F20='KU Meter Schedule'!P$3,'KU Meter Schedule'!O20-'KU Meter Schedule'!$G20,O20))</f>
        <v>278.24</v>
      </c>
      <c r="Q20" s="6">
        <f>IF(Q$3=$J$3,$G20,IF($F20='KU Meter Schedule'!Q$3,'KU Meter Schedule'!P20-'KU Meter Schedule'!$G20,P20))</f>
        <v>278.24</v>
      </c>
      <c r="R20" s="6">
        <f>IF(R$3=$J$3,$G20,IF($F20='KU Meter Schedule'!R$3,'KU Meter Schedule'!Q20-'KU Meter Schedule'!$G20,Q20))</f>
        <v>278.24</v>
      </c>
      <c r="S20" s="6">
        <f>IF(S$3=$J$3,$G20,IF($F20='KU Meter Schedule'!S$3,'KU Meter Schedule'!R20-'KU Meter Schedule'!$G20,R20))</f>
        <v>278.24</v>
      </c>
      <c r="T20" s="6">
        <f>IF(T$3=$J$3,$G20,IF($F20='KU Meter Schedule'!T$3,'KU Meter Schedule'!S20-'KU Meter Schedule'!$G20,S20))</f>
        <v>278.24</v>
      </c>
      <c r="U20" s="6">
        <f>IF(U$3=$J$3,$G20,IF($F20='KU Meter Schedule'!U$3,'KU Meter Schedule'!T20-'KU Meter Schedule'!$G20,T20))</f>
        <v>278.24</v>
      </c>
      <c r="V20" s="6">
        <f>IF(V$3=$J$3,$G20,IF($F20='KU Meter Schedule'!V$3,'KU Meter Schedule'!U20-'KU Meter Schedule'!$G20,U20))</f>
        <v>278.24</v>
      </c>
      <c r="W20" s="6">
        <f>IF(W$3=$J$3,$G20,IF($F20='KU Meter Schedule'!W$3,'KU Meter Schedule'!V20-'KU Meter Schedule'!$G20,V20))</f>
        <v>278.24</v>
      </c>
      <c r="X20" s="6">
        <f>IF(X$3=$J$3,$G20,IF($F20='KU Meter Schedule'!X$3,'KU Meter Schedule'!W20-'KU Meter Schedule'!$G20,W20))</f>
        <v>278.24</v>
      </c>
      <c r="Y20" s="6">
        <f>IF(Y$3=$J$3,$G20,IF($F20='KU Meter Schedule'!Y$3,'KU Meter Schedule'!X20-'KU Meter Schedule'!$G20,X20))</f>
        <v>278.24</v>
      </c>
      <c r="Z20" s="6">
        <f>IF(Z$3=$J$3,$G20,IF($F20='KU Meter Schedule'!Z$3,'KU Meter Schedule'!Y20-'KU Meter Schedule'!$G20,Y20))</f>
        <v>278.24</v>
      </c>
      <c r="AA20" s="6">
        <f>IF(AA$3=$J$3,$G20,IF($F20='KU Meter Schedule'!AA$3,'KU Meter Schedule'!Z20-'KU Meter Schedule'!$G20,Z20))</f>
        <v>0</v>
      </c>
      <c r="AB20" s="6">
        <f>IF(AB$3=$J$3,$G20,IF($F20='KU Meter Schedule'!AB$3,'KU Meter Schedule'!AA20-'KU Meter Schedule'!$G20,AA20))</f>
        <v>0</v>
      </c>
      <c r="AC20" s="6">
        <f>IF(AC$3=$J$3,$G20,IF($F20='KU Meter Schedule'!AC$3,'KU Meter Schedule'!AB20-'KU Meter Schedule'!$G20,AB20))</f>
        <v>0</v>
      </c>
      <c r="AD20" s="6">
        <f>IF(AD$3=$J$3,$G20,IF($F20='KU Meter Schedule'!AD$3,'KU Meter Schedule'!AC20-'KU Meter Schedule'!$G20,AC20))</f>
        <v>0</v>
      </c>
      <c r="AE20" s="6">
        <f>IF(AE$3=$J$3,$G20,IF($F20='KU Meter Schedule'!AE$3,'KU Meter Schedule'!AD20-'KU Meter Schedule'!$G20,AD20))</f>
        <v>0</v>
      </c>
      <c r="AF20" s="6">
        <f>IF(AF$3=$J$3,$G20,IF($F20='KU Meter Schedule'!AF$3,'KU Meter Schedule'!AE20-'KU Meter Schedule'!$G20,AE20))</f>
        <v>0</v>
      </c>
      <c r="AG20" s="6">
        <f>IF(AG$3=$J$3,$G20,IF($F20='KU Meter Schedule'!AG$3,'KU Meter Schedule'!AF20-'KU Meter Schedule'!$G20,AF20))</f>
        <v>0</v>
      </c>
      <c r="AH20" s="6">
        <f>IF(AH$3=$J$3,$G20,IF($F20='KU Meter Schedule'!AH$3,'KU Meter Schedule'!AG20-'KU Meter Schedule'!$G20,AG20))</f>
        <v>0</v>
      </c>
      <c r="AI20" s="6">
        <f>IF(AI$3=$J$3,$G20,IF($F20='KU Meter Schedule'!AI$3,'KU Meter Schedule'!AH20-'KU Meter Schedule'!$G20,AH20))</f>
        <v>0</v>
      </c>
      <c r="AJ20" s="6">
        <f>IF(AJ$3=$J$3,$G20,IF($F20='KU Meter Schedule'!AJ$3,'KU Meter Schedule'!AI20-'KU Meter Schedule'!$G20,AI20))</f>
        <v>0</v>
      </c>
      <c r="AK20" s="6">
        <f>IF(AK$3=$J$3,$G20,IF($F20='KU Meter Schedule'!AK$3,'KU Meter Schedule'!AJ20-'KU Meter Schedule'!$G20,AJ20))</f>
        <v>0</v>
      </c>
      <c r="AL20" s="6">
        <f>IF(AL$3=$J$3,$G20,IF($F20='KU Meter Schedule'!AL$3,'KU Meter Schedule'!AK20-'KU Meter Schedule'!$G20,AK20))</f>
        <v>0</v>
      </c>
      <c r="AM20" s="6">
        <f>IF(AM$3=$J$3,$G20,IF($F20='KU Meter Schedule'!AM$3,'KU Meter Schedule'!AL20-'KU Meter Schedule'!$G20,AL20))</f>
        <v>0</v>
      </c>
      <c r="AN20" s="6">
        <f>IF(AN$3=$J$3,$G20,IF($F20='KU Meter Schedule'!AN$3,'KU Meter Schedule'!AM20-'KU Meter Schedule'!$G20,AM20))</f>
        <v>0</v>
      </c>
      <c r="AO20" s="6">
        <f>IF(AO$3=$J$3,$G20,IF($F20='KU Meter Schedule'!AO$3,'KU Meter Schedule'!AN20-'KU Meter Schedule'!$G20,AN20))</f>
        <v>0</v>
      </c>
      <c r="AP20" s="6">
        <f>IF(AP$3=$J$3,$G20,IF($F20='KU Meter Schedule'!AP$3,'KU Meter Schedule'!AO20-'KU Meter Schedule'!$G20,AO20))</f>
        <v>0</v>
      </c>
      <c r="AQ20" s="6">
        <f>IF(AQ$3=$J$3,$G20,IF($F20='KU Meter Schedule'!AQ$3,'KU Meter Schedule'!AP20-'KU Meter Schedule'!$G20,AP20))</f>
        <v>0</v>
      </c>
      <c r="AR20" s="6">
        <f>IF(AR$3=$J$3,$G20,IF($F20='KU Meter Schedule'!AR$3,'KU Meter Schedule'!AQ20-'KU Meter Schedule'!$G20,AQ20))</f>
        <v>0</v>
      </c>
      <c r="AS20" s="6">
        <f>IF(AS$3=$J$3,$G20,IF($F20='KU Meter Schedule'!AS$3,'KU Meter Schedule'!AR20-'KU Meter Schedule'!$G20,AR20))</f>
        <v>0</v>
      </c>
      <c r="AT20" s="6">
        <f>IF(AT$3=$J$3,$G20,IF($F20='KU Meter Schedule'!AT$3,'KU Meter Schedule'!AS20-'KU Meter Schedule'!$G20,AS20))</f>
        <v>0</v>
      </c>
      <c r="AU20" s="6">
        <f>IF(AU$3=$J$3,$G20,IF($F20='KU Meter Schedule'!AU$3,'KU Meter Schedule'!AT20-'KU Meter Schedule'!$G20,AT20))</f>
        <v>0</v>
      </c>
      <c r="AV20" s="6">
        <f>IF(AV$3=$J$3,$G20,IF($F20='KU Meter Schedule'!AV$3,'KU Meter Schedule'!AU20-'KU Meter Schedule'!$G20,AU20))</f>
        <v>0</v>
      </c>
      <c r="AW20" s="6">
        <f>IF(AW$3=$J$3,$G20,IF($F20='KU Meter Schedule'!AW$3,'KU Meter Schedule'!AV20-'KU Meter Schedule'!$G20,AV20))</f>
        <v>0</v>
      </c>
      <c r="AX20" s="6">
        <f>IF(AX$3=$J$3,$G20,IF($F20='KU Meter Schedule'!AX$3,'KU Meter Schedule'!AW20-'KU Meter Schedule'!$G20,AW20))</f>
        <v>0</v>
      </c>
      <c r="AZ20" s="21">
        <f>IF(AZ$3&lt;'Depr. Rate'!$B$1,('Depr. Rate'!$B$4*'KU Meter Schedule'!J20)/12,IF(J20=0,I20/2*'Depr. Rate'!$C$4/12,('Depr. Rate'!$C$4*'KU Meter Schedule'!J20)/12))</f>
        <v>0.53097466666666671</v>
      </c>
      <c r="BA20" s="21">
        <f>IF(BA$3&lt;'Depr. Rate'!$B$1,('Depr. Rate'!$B$4*'KU Meter Schedule'!K20)/12,IF(K20=0,J20/2*'Depr. Rate'!$C$4/12,('Depr. Rate'!$C$4*'KU Meter Schedule'!K20)/12))</f>
        <v>0.53097466666666671</v>
      </c>
      <c r="BB20" s="21">
        <f>IF(BB$3&lt;'Depr. Rate'!$B$1,('Depr. Rate'!$B$4*'KU Meter Schedule'!L20)/12,IF(L20=0,K20/2*'Depr. Rate'!$C$4/12,('Depr. Rate'!$C$4*'KU Meter Schedule'!L20)/12))</f>
        <v>0.53097466666666671</v>
      </c>
      <c r="BC20" s="21">
        <f>IF(BC$3&lt;'Depr. Rate'!$B$1,('Depr. Rate'!$B$4*'KU Meter Schedule'!M20)/12,IF(M20=0,L20/2*'Depr. Rate'!$C$4/12,('Depr. Rate'!$C$4*'KU Meter Schedule'!M20)/12))</f>
        <v>0.53097466666666671</v>
      </c>
      <c r="BD20" s="21">
        <f>IF(BD$3&lt;'Depr. Rate'!$B$1,('Depr. Rate'!$B$4*'KU Meter Schedule'!N20)/12,IF(N20=0,M20/2*'Depr. Rate'!$C$4/12,('Depr. Rate'!$C$4*'KU Meter Schedule'!N20)/12))</f>
        <v>0.53097466666666671</v>
      </c>
      <c r="BE20" s="21">
        <f>IF(BE$3&lt;'Depr. Rate'!$B$1,('Depr. Rate'!$B$4*'KU Meter Schedule'!O20)/12,IF(O20=0,N20/2*'Depr. Rate'!$C$4/12,('Depr. Rate'!$C$4*'KU Meter Schedule'!O20)/12))</f>
        <v>0.53097466666666671</v>
      </c>
      <c r="BF20" s="21">
        <f>IF(BF$3&lt;'Depr. Rate'!$B$1,('Depr. Rate'!$B$4*'KU Meter Schedule'!P20)/12,IF(P20=0,O20/2*'Depr. Rate'!$C$4/12,('Depr. Rate'!$C$4*'KU Meter Schedule'!P20)/12))</f>
        <v>0.53097466666666671</v>
      </c>
      <c r="BG20" s="21">
        <f>IF(BG$3&lt;'Depr. Rate'!$B$1,('Depr. Rate'!$B$4*'KU Meter Schedule'!Q20)/12,IF(Q20=0,P20/2*'Depr. Rate'!$C$4/12,('Depr. Rate'!$C$4*'KU Meter Schedule'!Q20)/12))</f>
        <v>0.53097466666666671</v>
      </c>
      <c r="BH20" s="21">
        <f>IF(BH$3&lt;'Depr. Rate'!$B$1,('Depr. Rate'!$B$4*'KU Meter Schedule'!R20)/12,IF(R20=0,Q20/2*'Depr. Rate'!$C$4/12,('Depr. Rate'!$C$4*'KU Meter Schedule'!R20)/12))</f>
        <v>0.53097466666666671</v>
      </c>
      <c r="BI20" s="21">
        <f>IF(BI$3&lt;'Depr. Rate'!$B$1,('Depr. Rate'!$B$4*'KU Meter Schedule'!S20)/12,IF(S20=0,R20/2*'Depr. Rate'!$C$4/12,('Depr. Rate'!$C$4*'KU Meter Schedule'!S20)/12))</f>
        <v>0.53097466666666671</v>
      </c>
      <c r="BJ20" s="21">
        <f>IF(BJ$3&lt;'Depr. Rate'!$B$1,('Depr. Rate'!$B$4*'KU Meter Schedule'!T20)/12,IF(T20=0,S20/2*'Depr. Rate'!$C$4/12,('Depr. Rate'!$C$4*'KU Meter Schedule'!T20)/12))</f>
        <v>0.53097466666666671</v>
      </c>
      <c r="BK20" s="21">
        <f>IF(BK$3&lt;'Depr. Rate'!$B$1,('Depr. Rate'!$B$4*'KU Meter Schedule'!U20)/12,IF(U20=0,T20/2*'Depr. Rate'!$C$4/12,('Depr. Rate'!$C$4*'KU Meter Schedule'!U20)/12))</f>
        <v>0.81385199999999991</v>
      </c>
      <c r="BL20" s="21">
        <f>IF(BL$3&lt;'Depr. Rate'!$B$1,('Depr. Rate'!$B$4*'KU Meter Schedule'!V20)/12,IF(V20=0,U20/2*'Depr. Rate'!$C$4/12,('Depr. Rate'!$C$4*'KU Meter Schedule'!V20)/12))</f>
        <v>0.81385199999999991</v>
      </c>
      <c r="BM20" s="21">
        <f>IF(BM$3&lt;'Depr. Rate'!$B$1,('Depr. Rate'!$B$4*'KU Meter Schedule'!W20)/12,IF(W20=0,V20/2*'Depr. Rate'!$C$4/12,('Depr. Rate'!$C$4*'KU Meter Schedule'!W20)/12))</f>
        <v>0.81385199999999991</v>
      </c>
      <c r="BN20" s="21">
        <f>IF(BN$3&lt;'Depr. Rate'!$B$1,('Depr. Rate'!$B$4*'KU Meter Schedule'!X20)/12,IF(X20=0,W20/2*'Depr. Rate'!$C$4/12,('Depr. Rate'!$C$4*'KU Meter Schedule'!X20)/12))</f>
        <v>0.81385199999999991</v>
      </c>
      <c r="BO20" s="21">
        <f>IF(BO$3&lt;'Depr. Rate'!$B$1,('Depr. Rate'!$B$4*'KU Meter Schedule'!Y20)/12,IF(Y20=0,X20/2*'Depr. Rate'!$C$4/12,('Depr. Rate'!$C$4*'KU Meter Schedule'!Y20)/12))</f>
        <v>0.81385199999999991</v>
      </c>
      <c r="BP20" s="21">
        <f>IF(BP$3&lt;'Depr. Rate'!$B$1,('Depr. Rate'!$B$4*'KU Meter Schedule'!Z20)/12,IF(Z20=0,Y20/2*'Depr. Rate'!$C$4/12,('Depr. Rate'!$C$4*'KU Meter Schedule'!Z20)/12))</f>
        <v>0.81385199999999991</v>
      </c>
      <c r="BQ20" s="21">
        <f>IF(BQ$3&lt;'Depr. Rate'!$B$1,('Depr. Rate'!$B$4*'KU Meter Schedule'!AA20)/12,IF(AA20=0,Z20/2*'Depr. Rate'!$C$4/12,('Depr. Rate'!$C$4*'KU Meter Schedule'!AA20)/12))</f>
        <v>0.40692599999999995</v>
      </c>
      <c r="BR20" s="21">
        <f>IF(BR$3&lt;'Depr. Rate'!$B$1,('Depr. Rate'!$B$4*'KU Meter Schedule'!AB20)/12,IF(AB20=0,AA20/2*'Depr. Rate'!$C$4/12,('Depr. Rate'!$C$4*'KU Meter Schedule'!AB20)/12))</f>
        <v>0</v>
      </c>
      <c r="BS20" s="21">
        <f>IF(BS$3&lt;'Depr. Rate'!$B$1,('Depr. Rate'!$B$4*'KU Meter Schedule'!AC20)/12,IF(AC20=0,AB20/2*'Depr. Rate'!$C$4/12,('Depr. Rate'!$C$4*'KU Meter Schedule'!AC20)/12))</f>
        <v>0</v>
      </c>
      <c r="BT20" s="21">
        <f>IF(BT$3&lt;'Depr. Rate'!$B$1,('Depr. Rate'!$B$4*'KU Meter Schedule'!AD20)/12,IF(AD20=0,AC20/2*'Depr. Rate'!$C$4/12,('Depr. Rate'!$C$4*'KU Meter Schedule'!AD20)/12))</f>
        <v>0</v>
      </c>
      <c r="BU20" s="21">
        <f>IF(BU$3&lt;'Depr. Rate'!$B$1,('Depr. Rate'!$B$4*'KU Meter Schedule'!AE20)/12,IF(AE20=0,AD20/2*'Depr. Rate'!$C$4/12,('Depr. Rate'!$C$4*'KU Meter Schedule'!AE20)/12))</f>
        <v>0</v>
      </c>
      <c r="BV20" s="21">
        <f>IF(BV$3&lt;'Depr. Rate'!$B$1,('Depr. Rate'!$B$4*'KU Meter Schedule'!AF20)/12,IF(AF20=0,AE20/2*'Depr. Rate'!$C$4/12,('Depr. Rate'!$C$4*'KU Meter Schedule'!AF20)/12))</f>
        <v>0</v>
      </c>
      <c r="BW20" s="21">
        <f>IF(BW$3&lt;'Depr. Rate'!$B$1,('Depr. Rate'!$B$4*'KU Meter Schedule'!AG20)/12,IF(AG20=0,AF20/2*'Depr. Rate'!$C$4/12,('Depr. Rate'!$C$4*'KU Meter Schedule'!AG20)/12))</f>
        <v>0</v>
      </c>
      <c r="BX20" s="21">
        <f>IF(BX$3&lt;'Depr. Rate'!$B$1,('Depr. Rate'!$B$4*'KU Meter Schedule'!AH20)/12,IF(AH20=0,AG20/2*'Depr. Rate'!$C$4/12,('Depr. Rate'!$C$4*'KU Meter Schedule'!AH20)/12))</f>
        <v>0</v>
      </c>
      <c r="BY20" s="21">
        <f>IF(BY$3&lt;'Depr. Rate'!$B$1,('Depr. Rate'!$B$4*'KU Meter Schedule'!AI20)/12,IF(AI20=0,AH20/2*'Depr. Rate'!$C$4/12,('Depr. Rate'!$C$4*'KU Meter Schedule'!AI20)/12))</f>
        <v>0</v>
      </c>
      <c r="BZ20" s="21">
        <f>IF(BZ$3&lt;'Depr. Rate'!$B$1,('Depr. Rate'!$B$4*'KU Meter Schedule'!AJ20)/12,IF(AJ20=0,AI20/2*'Depr. Rate'!$C$4/12,('Depr. Rate'!$C$4*'KU Meter Schedule'!AJ20)/12))</f>
        <v>0</v>
      </c>
      <c r="CA20" s="21">
        <f>IF(CA$3&lt;'Depr. Rate'!$B$1,('Depr. Rate'!$B$4*'KU Meter Schedule'!AK20)/12,IF(AK20=0,AJ20/2*'Depr. Rate'!$C$4/12,('Depr. Rate'!$C$4*'KU Meter Schedule'!AK20)/12))</f>
        <v>0</v>
      </c>
      <c r="CB20" s="21">
        <f>IF(CB$3&lt;'Depr. Rate'!$B$1,('Depr. Rate'!$B$4*'KU Meter Schedule'!AL20)/12,IF(AL20=0,AK20/2*'Depr. Rate'!$C$4/12,('Depr. Rate'!$C$4*'KU Meter Schedule'!AL20)/12))</f>
        <v>0</v>
      </c>
      <c r="CC20" s="21">
        <f>IF(CC$3&lt;'Depr. Rate'!$B$1,('Depr. Rate'!$B$4*'KU Meter Schedule'!AM20)/12,IF(AM20=0,AL20/2*'Depr. Rate'!$C$4/12,('Depr. Rate'!$C$4*'KU Meter Schedule'!AM20)/12))</f>
        <v>0</v>
      </c>
      <c r="CD20" s="21">
        <f>IF(CD$3&lt;'Depr. Rate'!$B$1,('Depr. Rate'!$B$4*'KU Meter Schedule'!AN20)/12,IF(AN20=0,AM20/2*'Depr. Rate'!$C$4/12,('Depr. Rate'!$C$4*'KU Meter Schedule'!AN20)/12))</f>
        <v>0</v>
      </c>
      <c r="CE20" s="21">
        <f>IF(CE$3&lt;'Depr. Rate'!$B$1,('Depr. Rate'!$B$4*'KU Meter Schedule'!AO20)/12,IF(AO20=0,AN20/2*'Depr. Rate'!$C$4/12,('Depr. Rate'!$C$4*'KU Meter Schedule'!AO20)/12))</f>
        <v>0</v>
      </c>
      <c r="CF20" s="21">
        <f>IF(CF$3&lt;'Depr. Rate'!$B$1,('Depr. Rate'!$B$4*'KU Meter Schedule'!AP20)/12,IF(AP20=0,AO20/2*'Depr. Rate'!$C$4/12,('Depr. Rate'!$C$4*'KU Meter Schedule'!AP20)/12))</f>
        <v>0</v>
      </c>
      <c r="CG20" s="21">
        <f>IF(CG$3&lt;'Depr. Rate'!$B$1,('Depr. Rate'!$B$4*'KU Meter Schedule'!AQ20)/12,IF(AQ20=0,AP20/2*'Depr. Rate'!$C$4/12,('Depr. Rate'!$C$4*'KU Meter Schedule'!AQ20)/12))</f>
        <v>0</v>
      </c>
      <c r="CH20" s="21">
        <f>IF(CH$3&lt;'Depr. Rate'!$B$1,('Depr. Rate'!$B$4*'KU Meter Schedule'!AR20)/12,IF(AR20=0,AQ20/2*'Depr. Rate'!$C$4/12,('Depr. Rate'!$C$4*'KU Meter Schedule'!AR20)/12))</f>
        <v>0</v>
      </c>
      <c r="CI20" s="21">
        <f>IF(CI$3&lt;'Depr. Rate'!$B$1,('Depr. Rate'!$B$4*'KU Meter Schedule'!AS20)/12,IF(AS20=0,AR20/2*'Depr. Rate'!$C$4/12,('Depr. Rate'!$C$4*'KU Meter Schedule'!AS20)/12))</f>
        <v>0</v>
      </c>
      <c r="CJ20" s="21">
        <f>IF(CJ$3&lt;'Depr. Rate'!$B$1,('Depr. Rate'!$B$4*'KU Meter Schedule'!AT20)/12,IF(AT20=0,AS20/2*'Depr. Rate'!$C$4/12,('Depr. Rate'!$C$4*'KU Meter Schedule'!AT20)/12))</f>
        <v>0</v>
      </c>
      <c r="CK20" s="21">
        <f>IF(CK$3&lt;'Depr. Rate'!$B$1,('Depr. Rate'!$B$4*'KU Meter Schedule'!AU20)/12,IF(AU20=0,AT20/2*'Depr. Rate'!$C$4/12,('Depr. Rate'!$C$4*'KU Meter Schedule'!AU20)/12))</f>
        <v>0</v>
      </c>
      <c r="CL20" s="21">
        <f>IF(CL$3&lt;'Depr. Rate'!$B$1,('Depr. Rate'!$B$4*'KU Meter Schedule'!AV20)/12,IF(AV20=0,AU20/2*'Depr. Rate'!$C$4/12,('Depr. Rate'!$C$4*'KU Meter Schedule'!AV20)/12))</f>
        <v>0</v>
      </c>
      <c r="CM20" s="21">
        <f>IF(CM$3&lt;'Depr. Rate'!$B$1,('Depr. Rate'!$B$4*'KU Meter Schedule'!AW20)/12,IF(AW20=0,AV20/2*'Depr. Rate'!$C$4/12,('Depr. Rate'!$C$4*'KU Meter Schedule'!AW20)/12))</f>
        <v>0</v>
      </c>
      <c r="CN20" s="21">
        <f>IF(CN$3&lt;'Depr. Rate'!$B$1,('Depr. Rate'!$B$4*'KU Meter Schedule'!AX20)/12,IF(AX20=0,AW20/2*'Depr. Rate'!$C$4/12,('Depr. Rate'!$C$4*'KU Meter Schedule'!AX20)/12))</f>
        <v>0</v>
      </c>
      <c r="CP20" s="6">
        <f>IF(CP$3=$CP$3,$H20+AZ20,IF($F20='KU Meter Schedule'!CP$3,'KU Meter Schedule'!CO20+AZ20-$G20,SUM(CO20,AZ20)))</f>
        <v>262.83237467306668</v>
      </c>
      <c r="CQ20" s="6">
        <f>IF(CQ$3=$CP$3,$H20+BA20,IF($F20='KU Meter Schedule'!CQ$3,'KU Meter Schedule'!CP20+BA20-$G20,SUM(CP20,BA20)))</f>
        <v>263.36334933973336</v>
      </c>
      <c r="CR20" s="6">
        <f>IF(CR$3=$CP$3,$H20+BB20,IF($F20='KU Meter Schedule'!CR$3,'KU Meter Schedule'!CQ20+BB20-$G20,SUM(CQ20,BB20)))</f>
        <v>263.89432400640004</v>
      </c>
      <c r="CS20" s="6">
        <f>IF(CS$3=$CP$3,$H20+BC20,IF($F20='KU Meter Schedule'!CS$3,'KU Meter Schedule'!CR20+BC20-$G20,SUM(CR20,BC20)))</f>
        <v>264.42529867306672</v>
      </c>
      <c r="CT20" s="6">
        <f>IF(CT$3=$CP$3,$H20+BD20,IF($F20='KU Meter Schedule'!CT$3,'KU Meter Schedule'!CS20+BD20-$G20,SUM(CS20,BD20)))</f>
        <v>264.9562733397334</v>
      </c>
      <c r="CU20" s="6">
        <f>IF(CU$3=$CP$3,$H20+BE20,IF($F20='KU Meter Schedule'!CU$3,'KU Meter Schedule'!CT20+BE20-$G20,SUM(CT20,BE20)))</f>
        <v>265.48724800640008</v>
      </c>
      <c r="CV20" s="6">
        <f>IF(CV$3=$CP$3,$H20+BF20,IF($F20='KU Meter Schedule'!CV$3,'KU Meter Schedule'!CU20+BF20-$G20,SUM(CU20,BF20)))</f>
        <v>266.01822267306676</v>
      </c>
      <c r="CW20" s="6">
        <f>IF(CW$3=$CP$3,$H20+BG20,IF($F20='KU Meter Schedule'!CW$3,'KU Meter Schedule'!CV20+BG20-$G20,SUM(CV20,BG20)))</f>
        <v>266.54919733973344</v>
      </c>
      <c r="CX20" s="6">
        <f>IF(CX$3=$CP$3,$H20+BH20,IF($F20='KU Meter Schedule'!CX$3,'KU Meter Schedule'!CW20+BH20-$G20,SUM(CW20,BH20)))</f>
        <v>267.08017200640012</v>
      </c>
      <c r="CY20" s="6">
        <f>IF(CY$3=$CP$3,$H20+BI20,IF($F20='KU Meter Schedule'!CY$3,'KU Meter Schedule'!CX20+BI20-$G20,SUM(CX20,BI20)))</f>
        <v>267.6111466730668</v>
      </c>
      <c r="CZ20" s="6">
        <f>IF(CZ$3=$CP$3,$H20+BJ20,IF($F20='KU Meter Schedule'!CZ$3,'KU Meter Schedule'!CY20+BJ20-$G20,SUM(CY20,BJ20)))</f>
        <v>268.14212133973348</v>
      </c>
      <c r="DA20" s="6">
        <f>IF(DA$3=$CP$3,$H20+BK20,IF($F20='KU Meter Schedule'!DA$3,'KU Meter Schedule'!CZ20+BK20-$G20,SUM(CZ20,BK20)))</f>
        <v>268.95597333973348</v>
      </c>
      <c r="DB20" s="6">
        <f>IF(DB$3=$CP$3,$H20+BL20,IF($F20='KU Meter Schedule'!DB$3,'KU Meter Schedule'!DA20+BL20-$G20,SUM(DA20,BL20)))</f>
        <v>269.76982533973347</v>
      </c>
      <c r="DC20" s="6">
        <f>IF(DC$3=$CP$3,$H20+BM20,IF($F20='KU Meter Schedule'!DC$3,'KU Meter Schedule'!DB20+BM20-$G20,SUM(DB20,BM20)))</f>
        <v>270.58367733973347</v>
      </c>
      <c r="DD20" s="6">
        <f>IF(DD$3=$CP$3,$H20+BN20,IF($F20='KU Meter Schedule'!DD$3,'KU Meter Schedule'!DC20+BN20-$G20,SUM(DC20,BN20)))</f>
        <v>271.39752933973347</v>
      </c>
      <c r="DE20" s="6">
        <f>IF(DE$3=$CP$3,$H20+BO20,IF($F20='KU Meter Schedule'!DE$3,'KU Meter Schedule'!DD20+BO20-$G20,SUM(DD20,BO20)))</f>
        <v>272.21138133973346</v>
      </c>
      <c r="DF20" s="6">
        <f>IF(DF$3=$CP$3,$H20+BP20,IF($F20='KU Meter Schedule'!DF$3,'KU Meter Schedule'!DE20+BP20-$G20,SUM(DE20,BP20)))</f>
        <v>273.02523333973346</v>
      </c>
      <c r="DG20" s="6">
        <f>IF(DG$3=$CP$3,$H20+BQ20,IF($F20='KU Meter Schedule'!DG$3,'KU Meter Schedule'!DF20+BQ20-$G20,SUM(DF20,BQ20)))</f>
        <v>-4.8078406602665495</v>
      </c>
      <c r="DH20" s="6">
        <f>IF(DH$3=$CP$3,$H20+BR20,IF($F20='KU Meter Schedule'!DH$3,'KU Meter Schedule'!DG20+BR20-$G20,SUM(DG20,BR20)))</f>
        <v>-4.8078406602665495</v>
      </c>
      <c r="DI20" s="6">
        <f>IF(DI$3=$CP$3,$H20+BS20,IF($F20='KU Meter Schedule'!DI$3,'KU Meter Schedule'!DH20+BS20-$G20,SUM(DH20,BS20)))</f>
        <v>-4.8078406602665495</v>
      </c>
      <c r="DJ20" s="6">
        <f>IF(DJ$3=$CP$3,$H20+BT20,IF($F20='KU Meter Schedule'!DJ$3,'KU Meter Schedule'!DI20+BT20-$G20,SUM(DI20,BT20)))</f>
        <v>-4.8078406602665495</v>
      </c>
      <c r="DK20" s="6">
        <f>IF(DK$3=$CP$3,$H20+BU20,IF($F20='KU Meter Schedule'!DK$3,'KU Meter Schedule'!DJ20+BU20-$G20,SUM(DJ20,BU20)))</f>
        <v>-4.8078406602665495</v>
      </c>
      <c r="DL20" s="6">
        <f>IF(DL$3=$CP$3,$H20+BV20,IF($F20='KU Meter Schedule'!DL$3,'KU Meter Schedule'!DK20+BV20-$G20,SUM(DK20,BV20)))</f>
        <v>-4.8078406602665495</v>
      </c>
      <c r="DM20" s="6">
        <f>IF(DM$3=$CP$3,$H20+BW20,IF($F20='KU Meter Schedule'!DM$3,'KU Meter Schedule'!DL20+BW20-$G20,SUM(DL20,BW20)))</f>
        <v>-4.8078406602665495</v>
      </c>
      <c r="DN20" s="6">
        <f>IF(DN$3=$CP$3,$H20+BX20,IF($F20='KU Meter Schedule'!DN$3,'KU Meter Schedule'!DM20+BX20-$G20,SUM(DM20,BX20)))</f>
        <v>-4.8078406602665495</v>
      </c>
      <c r="DO20" s="6">
        <f>IF(DO$3=$CP$3,$H20+BY20,IF($F20='KU Meter Schedule'!DO$3,'KU Meter Schedule'!DN20+BY20-$G20,SUM(DN20,BY20)))</f>
        <v>-4.8078406602665495</v>
      </c>
      <c r="DP20" s="6">
        <f>IF(DP$3=$CP$3,$H20+BZ20,IF($F20='KU Meter Schedule'!DP$3,'KU Meter Schedule'!DO20+BZ20-$G20,SUM(DO20,BZ20)))</f>
        <v>-4.8078406602665495</v>
      </c>
      <c r="DQ20" s="6">
        <f>IF(DQ$3=$CP$3,$H20+CA20,IF($F20='KU Meter Schedule'!DQ$3,'KU Meter Schedule'!DP20+CA20-$G20,SUM(DP20,CA20)))</f>
        <v>-4.8078406602665495</v>
      </c>
      <c r="DR20" s="6">
        <f>IF(DR$3=$CP$3,$H20+CB20,IF($F20='KU Meter Schedule'!DR$3,'KU Meter Schedule'!DQ20+CB20-$G20,SUM(DQ20,CB20)))</f>
        <v>-4.8078406602665495</v>
      </c>
      <c r="DS20" s="6">
        <f>IF(DS$3=$CP$3,$H20+CC20,IF($F20='KU Meter Schedule'!DS$3,'KU Meter Schedule'!DR20+CC20-$G20,SUM(DR20,CC20)))</f>
        <v>-4.8078406602665495</v>
      </c>
      <c r="DT20" s="6">
        <f>IF(DT$3=$CP$3,$H20+CD20,IF($F20='KU Meter Schedule'!DT$3,'KU Meter Schedule'!DS20+CD20-$G20,SUM(DS20,CD20)))</f>
        <v>-4.8078406602665495</v>
      </c>
      <c r="DU20" s="6">
        <f>IF(DU$3=$CP$3,$H20+CE20,IF($F20='KU Meter Schedule'!DU$3,'KU Meter Schedule'!DT20+CE20-$G20,SUM(DT20,CE20)))</f>
        <v>-4.8078406602665495</v>
      </c>
      <c r="DV20" s="6">
        <f>IF(DV$3=$CP$3,$H20+CF20,IF($F20='KU Meter Schedule'!DV$3,'KU Meter Schedule'!DU20+CF20-$G20,SUM(DU20,CF20)))</f>
        <v>-4.8078406602665495</v>
      </c>
      <c r="DW20" s="6">
        <f>IF(DW$3=$CP$3,$H20+CG20,IF($F20='KU Meter Schedule'!DW$3,'KU Meter Schedule'!DV20+CG20-$G20,SUM(DV20,CG20)))</f>
        <v>-4.8078406602665495</v>
      </c>
      <c r="DX20" s="6">
        <f>IF(DX$3=$CP$3,$H20+CH20,IF($F20='KU Meter Schedule'!DX$3,'KU Meter Schedule'!DW20+CH20-$G20,SUM(DW20,CH20)))</f>
        <v>-4.8078406602665495</v>
      </c>
      <c r="DY20" s="6">
        <f>IF(DY$3=$CP$3,$H20+CI20,IF($F20='KU Meter Schedule'!DY$3,'KU Meter Schedule'!DX20+CI20-$G20,SUM(DX20,CI20)))</f>
        <v>-4.8078406602665495</v>
      </c>
      <c r="DZ20" s="6">
        <f>IF(DZ$3=$CP$3,$H20+CJ20,IF($F20='KU Meter Schedule'!DZ$3,'KU Meter Schedule'!DY20+CJ20-$G20,SUM(DY20,CJ20)))</f>
        <v>-4.8078406602665495</v>
      </c>
      <c r="EA20" s="6">
        <f>IF(EA$3=$CP$3,$H20+CK20,IF($F20='KU Meter Schedule'!EA$3,'KU Meter Schedule'!DZ20+CK20-$G20,SUM(DZ20,CK20)))</f>
        <v>-4.8078406602665495</v>
      </c>
      <c r="EB20" s="6">
        <f>IF(EB$3=$CP$3,$H20+CL20,IF($F20='KU Meter Schedule'!EB$3,'KU Meter Schedule'!EA20+CL20-$G20,SUM(EA20,CL20)))</f>
        <v>-4.8078406602665495</v>
      </c>
      <c r="EC20" s="6">
        <f>IF(EC$3=$CP$3,$H20+CM20,IF($F20='KU Meter Schedule'!EC$3,'KU Meter Schedule'!EB20+CM20-$G20,SUM(EB20,CM20)))</f>
        <v>-4.8078406602665495</v>
      </c>
      <c r="ED20" s="6">
        <f>IF(ED$3=$CP$3,$H20+CN20,IF($F20='KU Meter Schedule'!ED$3,'KU Meter Schedule'!EC20+CN20-$G20,SUM(EC20,CN20)))</f>
        <v>-4.8078406602665495</v>
      </c>
      <c r="EF20" s="8">
        <f t="shared" si="1"/>
        <v>15.407625326933328</v>
      </c>
      <c r="EG20" s="8">
        <f t="shared" si="1"/>
        <v>14.876650660266648</v>
      </c>
      <c r="EH20" s="8">
        <f t="shared" si="1"/>
        <v>14.345675993599968</v>
      </c>
      <c r="EI20" s="8">
        <f t="shared" si="1"/>
        <v>13.814701326933289</v>
      </c>
      <c r="EJ20" s="8">
        <f t="shared" si="1"/>
        <v>13.283726660266609</v>
      </c>
      <c r="EK20" s="8">
        <f t="shared" si="1"/>
        <v>12.752751993599929</v>
      </c>
      <c r="EL20" s="8">
        <f t="shared" si="1"/>
        <v>12.22177732693325</v>
      </c>
      <c r="EM20" s="8">
        <f t="shared" si="1"/>
        <v>11.69080266026657</v>
      </c>
      <c r="EN20" s="8">
        <f t="shared" si="1"/>
        <v>11.15982799359989</v>
      </c>
      <c r="EO20" s="8">
        <f t="shared" si="1"/>
        <v>10.628853326933211</v>
      </c>
      <c r="EP20" s="8">
        <f t="shared" si="1"/>
        <v>10.097878660266531</v>
      </c>
      <c r="EQ20" s="8">
        <f t="shared" si="1"/>
        <v>9.2840266602665338</v>
      </c>
      <c r="ER20" s="8">
        <f t="shared" si="1"/>
        <v>8.4701746602665366</v>
      </c>
      <c r="ES20" s="8">
        <f t="shared" si="1"/>
        <v>7.6563226602665395</v>
      </c>
      <c r="ET20" s="8">
        <f t="shared" si="1"/>
        <v>6.8424706602665424</v>
      </c>
      <c r="EU20" s="8">
        <f t="shared" ref="EU20:FJ35" si="4">Y20-DE20</f>
        <v>6.0286186602665452</v>
      </c>
      <c r="EV20" s="8">
        <f t="shared" si="4"/>
        <v>5.2147666602665481</v>
      </c>
      <c r="EW20" s="8">
        <f t="shared" si="4"/>
        <v>4.8078406602665495</v>
      </c>
      <c r="EX20" s="8">
        <f t="shared" si="4"/>
        <v>4.8078406602665495</v>
      </c>
      <c r="EY20" s="8">
        <f t="shared" si="4"/>
        <v>4.8078406602665495</v>
      </c>
      <c r="EZ20" s="8">
        <f t="shared" si="4"/>
        <v>4.8078406602665495</v>
      </c>
      <c r="FA20" s="8">
        <f t="shared" si="4"/>
        <v>4.8078406602665495</v>
      </c>
      <c r="FB20" s="8">
        <f t="shared" si="4"/>
        <v>4.8078406602665495</v>
      </c>
      <c r="FC20" s="8">
        <f t="shared" si="4"/>
        <v>4.8078406602665495</v>
      </c>
      <c r="FD20" s="8">
        <f t="shared" si="4"/>
        <v>4.8078406602665495</v>
      </c>
      <c r="FE20" s="8">
        <f t="shared" si="4"/>
        <v>4.8078406602665495</v>
      </c>
      <c r="FF20" s="8">
        <f t="shared" si="4"/>
        <v>4.8078406602665495</v>
      </c>
      <c r="FG20" s="8">
        <f t="shared" si="4"/>
        <v>4.8078406602665495</v>
      </c>
      <c r="FH20" s="8">
        <f t="shared" si="4"/>
        <v>4.8078406602665495</v>
      </c>
      <c r="FI20" s="8">
        <f t="shared" si="4"/>
        <v>4.8078406602665495</v>
      </c>
      <c r="FJ20" s="8">
        <f t="shared" si="4"/>
        <v>4.8078406602665495</v>
      </c>
      <c r="FK20" s="8">
        <f t="shared" si="2"/>
        <v>4.8078406602665495</v>
      </c>
      <c r="FL20" s="8">
        <f t="shared" si="3"/>
        <v>4.8078406602665495</v>
      </c>
      <c r="FM20" s="8">
        <f t="shared" si="3"/>
        <v>4.8078406602665495</v>
      </c>
      <c r="FN20" s="8">
        <f t="shared" si="3"/>
        <v>4.8078406602665495</v>
      </c>
      <c r="FO20" s="8">
        <f t="shared" si="3"/>
        <v>4.8078406602665495</v>
      </c>
      <c r="FP20" s="8">
        <f t="shared" si="3"/>
        <v>4.8078406602665495</v>
      </c>
      <c r="FQ20" s="8">
        <f t="shared" si="3"/>
        <v>4.8078406602665495</v>
      </c>
      <c r="FR20" s="8">
        <f t="shared" si="3"/>
        <v>4.8078406602665495</v>
      </c>
      <c r="FS20" s="8">
        <f t="shared" si="3"/>
        <v>4.8078406602665495</v>
      </c>
      <c r="FT20" s="8">
        <f t="shared" si="3"/>
        <v>4.8078406602665495</v>
      </c>
    </row>
    <row r="21" spans="1:176" x14ac:dyDescent="0.25">
      <c r="A21" s="4" t="s">
        <v>12</v>
      </c>
      <c r="B21" s="4" t="s">
        <v>2</v>
      </c>
      <c r="C21" s="3" t="s">
        <v>40</v>
      </c>
      <c r="D21" s="4" t="s">
        <v>4</v>
      </c>
      <c r="E21" s="7">
        <v>1957</v>
      </c>
      <c r="F21" s="24">
        <f>IFERROR(VLOOKUP(CONCATENATE(C21,E21),'KU Retirements'!$A$4:$E$150,5,FALSE),"N/A")</f>
        <v>43101</v>
      </c>
      <c r="G21" s="5">
        <v>180071.55</v>
      </c>
      <c r="H21" s="5">
        <v>168778.64739004601</v>
      </c>
      <c r="I21" s="5"/>
      <c r="J21" s="6">
        <f>IF(J$3=$J$3,$G21,IF($F21='KU Meter Schedule'!J$3,'KU Meter Schedule'!I21-'KU Meter Schedule'!$G21,I21))</f>
        <v>180071.55</v>
      </c>
      <c r="K21" s="6">
        <f>IF(K$3=$J$3,$G21,IF($F21='KU Meter Schedule'!K$3,'KU Meter Schedule'!J21-'KU Meter Schedule'!$G21,J21))</f>
        <v>180071.55</v>
      </c>
      <c r="L21" s="6">
        <f>IF(L$3=$J$3,$G21,IF($F21='KU Meter Schedule'!L$3,'KU Meter Schedule'!K21-'KU Meter Schedule'!$G21,K21))</f>
        <v>180071.55</v>
      </c>
      <c r="M21" s="6">
        <f>IF(M$3=$J$3,$G21,IF($F21='KU Meter Schedule'!M$3,'KU Meter Schedule'!L21-'KU Meter Schedule'!$G21,L21))</f>
        <v>180071.55</v>
      </c>
      <c r="N21" s="6">
        <f>IF(N$3=$J$3,$G21,IF($F21='KU Meter Schedule'!N$3,'KU Meter Schedule'!M21-'KU Meter Schedule'!$G21,M21))</f>
        <v>180071.55</v>
      </c>
      <c r="O21" s="6">
        <f>IF(O$3=$J$3,$G21,IF($F21='KU Meter Schedule'!O$3,'KU Meter Schedule'!N21-'KU Meter Schedule'!$G21,N21))</f>
        <v>180071.55</v>
      </c>
      <c r="P21" s="6">
        <f>IF(P$3=$J$3,$G21,IF($F21='KU Meter Schedule'!P$3,'KU Meter Schedule'!O21-'KU Meter Schedule'!$G21,O21))</f>
        <v>180071.55</v>
      </c>
      <c r="Q21" s="6">
        <f>IF(Q$3=$J$3,$G21,IF($F21='KU Meter Schedule'!Q$3,'KU Meter Schedule'!P21-'KU Meter Schedule'!$G21,P21))</f>
        <v>180071.55</v>
      </c>
      <c r="R21" s="6">
        <f>IF(R$3=$J$3,$G21,IF($F21='KU Meter Schedule'!R$3,'KU Meter Schedule'!Q21-'KU Meter Schedule'!$G21,Q21))</f>
        <v>180071.55</v>
      </c>
      <c r="S21" s="6">
        <f>IF(S$3=$J$3,$G21,IF($F21='KU Meter Schedule'!S$3,'KU Meter Schedule'!R21-'KU Meter Schedule'!$G21,R21))</f>
        <v>180071.55</v>
      </c>
      <c r="T21" s="6">
        <f>IF(T$3=$J$3,$G21,IF($F21='KU Meter Schedule'!T$3,'KU Meter Schedule'!S21-'KU Meter Schedule'!$G21,S21))</f>
        <v>180071.55</v>
      </c>
      <c r="U21" s="6">
        <f>IF(U$3=$J$3,$G21,IF($F21='KU Meter Schedule'!U$3,'KU Meter Schedule'!T21-'KU Meter Schedule'!$G21,T21))</f>
        <v>180071.55</v>
      </c>
      <c r="V21" s="6">
        <f>IF(V$3=$J$3,$G21,IF($F21='KU Meter Schedule'!V$3,'KU Meter Schedule'!U21-'KU Meter Schedule'!$G21,U21))</f>
        <v>180071.55</v>
      </c>
      <c r="W21" s="6">
        <f>IF(W$3=$J$3,$G21,IF($F21='KU Meter Schedule'!W$3,'KU Meter Schedule'!V21-'KU Meter Schedule'!$G21,V21))</f>
        <v>180071.55</v>
      </c>
      <c r="X21" s="6">
        <f>IF(X$3=$J$3,$G21,IF($F21='KU Meter Schedule'!X$3,'KU Meter Schedule'!W21-'KU Meter Schedule'!$G21,W21))</f>
        <v>180071.55</v>
      </c>
      <c r="Y21" s="6">
        <f>IF(Y$3=$J$3,$G21,IF($F21='KU Meter Schedule'!Y$3,'KU Meter Schedule'!X21-'KU Meter Schedule'!$G21,X21))</f>
        <v>180071.55</v>
      </c>
      <c r="Z21" s="6">
        <f>IF(Z$3=$J$3,$G21,IF($F21='KU Meter Schedule'!Z$3,'KU Meter Schedule'!Y21-'KU Meter Schedule'!$G21,Y21))</f>
        <v>180071.55</v>
      </c>
      <c r="AA21" s="6">
        <f>IF(AA$3=$J$3,$G21,IF($F21='KU Meter Schedule'!AA$3,'KU Meter Schedule'!Z21-'KU Meter Schedule'!$G21,Z21))</f>
        <v>0</v>
      </c>
      <c r="AB21" s="6">
        <f>IF(AB$3=$J$3,$G21,IF($F21='KU Meter Schedule'!AB$3,'KU Meter Schedule'!AA21-'KU Meter Schedule'!$G21,AA21))</f>
        <v>0</v>
      </c>
      <c r="AC21" s="6">
        <f>IF(AC$3=$J$3,$G21,IF($F21='KU Meter Schedule'!AC$3,'KU Meter Schedule'!AB21-'KU Meter Schedule'!$G21,AB21))</f>
        <v>0</v>
      </c>
      <c r="AD21" s="6">
        <f>IF(AD$3=$J$3,$G21,IF($F21='KU Meter Schedule'!AD$3,'KU Meter Schedule'!AC21-'KU Meter Schedule'!$G21,AC21))</f>
        <v>0</v>
      </c>
      <c r="AE21" s="6">
        <f>IF(AE$3=$J$3,$G21,IF($F21='KU Meter Schedule'!AE$3,'KU Meter Schedule'!AD21-'KU Meter Schedule'!$G21,AD21))</f>
        <v>0</v>
      </c>
      <c r="AF21" s="6">
        <f>IF(AF$3=$J$3,$G21,IF($F21='KU Meter Schedule'!AF$3,'KU Meter Schedule'!AE21-'KU Meter Schedule'!$G21,AE21))</f>
        <v>0</v>
      </c>
      <c r="AG21" s="6">
        <f>IF(AG$3=$J$3,$G21,IF($F21='KU Meter Schedule'!AG$3,'KU Meter Schedule'!AF21-'KU Meter Schedule'!$G21,AF21))</f>
        <v>0</v>
      </c>
      <c r="AH21" s="6">
        <f>IF(AH$3=$J$3,$G21,IF($F21='KU Meter Schedule'!AH$3,'KU Meter Schedule'!AG21-'KU Meter Schedule'!$G21,AG21))</f>
        <v>0</v>
      </c>
      <c r="AI21" s="6">
        <f>IF(AI$3=$J$3,$G21,IF($F21='KU Meter Schedule'!AI$3,'KU Meter Schedule'!AH21-'KU Meter Schedule'!$G21,AH21))</f>
        <v>0</v>
      </c>
      <c r="AJ21" s="6">
        <f>IF(AJ$3=$J$3,$G21,IF($F21='KU Meter Schedule'!AJ$3,'KU Meter Schedule'!AI21-'KU Meter Schedule'!$G21,AI21))</f>
        <v>0</v>
      </c>
      <c r="AK21" s="6">
        <f>IF(AK$3=$J$3,$G21,IF($F21='KU Meter Schedule'!AK$3,'KU Meter Schedule'!AJ21-'KU Meter Schedule'!$G21,AJ21))</f>
        <v>0</v>
      </c>
      <c r="AL21" s="6">
        <f>IF(AL$3=$J$3,$G21,IF($F21='KU Meter Schedule'!AL$3,'KU Meter Schedule'!AK21-'KU Meter Schedule'!$G21,AK21))</f>
        <v>0</v>
      </c>
      <c r="AM21" s="6">
        <f>IF(AM$3=$J$3,$G21,IF($F21='KU Meter Schedule'!AM$3,'KU Meter Schedule'!AL21-'KU Meter Schedule'!$G21,AL21))</f>
        <v>0</v>
      </c>
      <c r="AN21" s="6">
        <f>IF(AN$3=$J$3,$G21,IF($F21='KU Meter Schedule'!AN$3,'KU Meter Schedule'!AM21-'KU Meter Schedule'!$G21,AM21))</f>
        <v>0</v>
      </c>
      <c r="AO21" s="6">
        <f>IF(AO$3=$J$3,$G21,IF($F21='KU Meter Schedule'!AO$3,'KU Meter Schedule'!AN21-'KU Meter Schedule'!$G21,AN21))</f>
        <v>0</v>
      </c>
      <c r="AP21" s="6">
        <f>IF(AP$3=$J$3,$G21,IF($F21='KU Meter Schedule'!AP$3,'KU Meter Schedule'!AO21-'KU Meter Schedule'!$G21,AO21))</f>
        <v>0</v>
      </c>
      <c r="AQ21" s="6">
        <f>IF(AQ$3=$J$3,$G21,IF($F21='KU Meter Schedule'!AQ$3,'KU Meter Schedule'!AP21-'KU Meter Schedule'!$G21,AP21))</f>
        <v>0</v>
      </c>
      <c r="AR21" s="6">
        <f>IF(AR$3=$J$3,$G21,IF($F21='KU Meter Schedule'!AR$3,'KU Meter Schedule'!AQ21-'KU Meter Schedule'!$G21,AQ21))</f>
        <v>0</v>
      </c>
      <c r="AS21" s="6">
        <f>IF(AS$3=$J$3,$G21,IF($F21='KU Meter Schedule'!AS$3,'KU Meter Schedule'!AR21-'KU Meter Schedule'!$G21,AR21))</f>
        <v>0</v>
      </c>
      <c r="AT21" s="6">
        <f>IF(AT$3=$J$3,$G21,IF($F21='KU Meter Schedule'!AT$3,'KU Meter Schedule'!AS21-'KU Meter Schedule'!$G21,AS21))</f>
        <v>0</v>
      </c>
      <c r="AU21" s="6">
        <f>IF(AU$3=$J$3,$G21,IF($F21='KU Meter Schedule'!AU$3,'KU Meter Schedule'!AT21-'KU Meter Schedule'!$G21,AT21))</f>
        <v>0</v>
      </c>
      <c r="AV21" s="6">
        <f>IF(AV$3=$J$3,$G21,IF($F21='KU Meter Schedule'!AV$3,'KU Meter Schedule'!AU21-'KU Meter Schedule'!$G21,AU21))</f>
        <v>0</v>
      </c>
      <c r="AW21" s="6">
        <f>IF(AW$3=$J$3,$G21,IF($F21='KU Meter Schedule'!AW$3,'KU Meter Schedule'!AV21-'KU Meter Schedule'!$G21,AV21))</f>
        <v>0</v>
      </c>
      <c r="AX21" s="6">
        <f>IF(AX$3=$J$3,$G21,IF($F21='KU Meter Schedule'!AX$3,'KU Meter Schedule'!AW21-'KU Meter Schedule'!$G21,AW21))</f>
        <v>0</v>
      </c>
      <c r="AZ21" s="21">
        <f>IF(AZ$3&lt;'Depr. Rate'!$B$1,('Depr. Rate'!$B$4*'KU Meter Schedule'!J21)/12,IF(J21=0,I21/2*'Depr. Rate'!$C$4/12,('Depr. Rate'!$C$4*'KU Meter Schedule'!J21)/12))</f>
        <v>343.63654124999999</v>
      </c>
      <c r="BA21" s="21">
        <f>IF(BA$3&lt;'Depr. Rate'!$B$1,('Depr. Rate'!$B$4*'KU Meter Schedule'!K21)/12,IF(K21=0,J21/2*'Depr. Rate'!$C$4/12,('Depr. Rate'!$C$4*'KU Meter Schedule'!K21)/12))</f>
        <v>343.63654124999999</v>
      </c>
      <c r="BB21" s="21">
        <f>IF(BB$3&lt;'Depr. Rate'!$B$1,('Depr. Rate'!$B$4*'KU Meter Schedule'!L21)/12,IF(L21=0,K21/2*'Depr. Rate'!$C$4/12,('Depr. Rate'!$C$4*'KU Meter Schedule'!L21)/12))</f>
        <v>343.63654124999999</v>
      </c>
      <c r="BC21" s="21">
        <f>IF(BC$3&lt;'Depr. Rate'!$B$1,('Depr. Rate'!$B$4*'KU Meter Schedule'!M21)/12,IF(M21=0,L21/2*'Depr. Rate'!$C$4/12,('Depr. Rate'!$C$4*'KU Meter Schedule'!M21)/12))</f>
        <v>343.63654124999999</v>
      </c>
      <c r="BD21" s="21">
        <f>IF(BD$3&lt;'Depr. Rate'!$B$1,('Depr. Rate'!$B$4*'KU Meter Schedule'!N21)/12,IF(N21=0,M21/2*'Depr. Rate'!$C$4/12,('Depr. Rate'!$C$4*'KU Meter Schedule'!N21)/12))</f>
        <v>343.63654124999999</v>
      </c>
      <c r="BE21" s="21">
        <f>IF(BE$3&lt;'Depr. Rate'!$B$1,('Depr. Rate'!$B$4*'KU Meter Schedule'!O21)/12,IF(O21=0,N21/2*'Depr. Rate'!$C$4/12,('Depr. Rate'!$C$4*'KU Meter Schedule'!O21)/12))</f>
        <v>343.63654124999999</v>
      </c>
      <c r="BF21" s="21">
        <f>IF(BF$3&lt;'Depr. Rate'!$B$1,('Depr. Rate'!$B$4*'KU Meter Schedule'!P21)/12,IF(P21=0,O21/2*'Depr. Rate'!$C$4/12,('Depr. Rate'!$C$4*'KU Meter Schedule'!P21)/12))</f>
        <v>343.63654124999999</v>
      </c>
      <c r="BG21" s="21">
        <f>IF(BG$3&lt;'Depr. Rate'!$B$1,('Depr. Rate'!$B$4*'KU Meter Schedule'!Q21)/12,IF(Q21=0,P21/2*'Depr. Rate'!$C$4/12,('Depr. Rate'!$C$4*'KU Meter Schedule'!Q21)/12))</f>
        <v>343.63654124999999</v>
      </c>
      <c r="BH21" s="21">
        <f>IF(BH$3&lt;'Depr. Rate'!$B$1,('Depr. Rate'!$B$4*'KU Meter Schedule'!R21)/12,IF(R21=0,Q21/2*'Depr. Rate'!$C$4/12,('Depr. Rate'!$C$4*'KU Meter Schedule'!R21)/12))</f>
        <v>343.63654124999999</v>
      </c>
      <c r="BI21" s="21">
        <f>IF(BI$3&lt;'Depr. Rate'!$B$1,('Depr. Rate'!$B$4*'KU Meter Schedule'!S21)/12,IF(S21=0,R21/2*'Depr. Rate'!$C$4/12,('Depr. Rate'!$C$4*'KU Meter Schedule'!S21)/12))</f>
        <v>343.63654124999999</v>
      </c>
      <c r="BJ21" s="21">
        <f>IF(BJ$3&lt;'Depr. Rate'!$B$1,('Depr. Rate'!$B$4*'KU Meter Schedule'!T21)/12,IF(T21=0,S21/2*'Depr. Rate'!$C$4/12,('Depr. Rate'!$C$4*'KU Meter Schedule'!T21)/12))</f>
        <v>343.63654124999999</v>
      </c>
      <c r="BK21" s="21">
        <f>IF(BK$3&lt;'Depr. Rate'!$B$1,('Depr. Rate'!$B$4*'KU Meter Schedule'!U21)/12,IF(U21=0,T21/2*'Depr. Rate'!$C$4/12,('Depr. Rate'!$C$4*'KU Meter Schedule'!U21)/12))</f>
        <v>526.70928374999994</v>
      </c>
      <c r="BL21" s="21">
        <f>IF(BL$3&lt;'Depr. Rate'!$B$1,('Depr. Rate'!$B$4*'KU Meter Schedule'!V21)/12,IF(V21=0,U21/2*'Depr. Rate'!$C$4/12,('Depr. Rate'!$C$4*'KU Meter Schedule'!V21)/12))</f>
        <v>526.70928374999994</v>
      </c>
      <c r="BM21" s="21">
        <f>IF(BM$3&lt;'Depr. Rate'!$B$1,('Depr. Rate'!$B$4*'KU Meter Schedule'!W21)/12,IF(W21=0,V21/2*'Depr. Rate'!$C$4/12,('Depr. Rate'!$C$4*'KU Meter Schedule'!W21)/12))</f>
        <v>526.70928374999994</v>
      </c>
      <c r="BN21" s="21">
        <f>IF(BN$3&lt;'Depr. Rate'!$B$1,('Depr. Rate'!$B$4*'KU Meter Schedule'!X21)/12,IF(X21=0,W21/2*'Depr. Rate'!$C$4/12,('Depr. Rate'!$C$4*'KU Meter Schedule'!X21)/12))</f>
        <v>526.70928374999994</v>
      </c>
      <c r="BO21" s="21">
        <f>IF(BO$3&lt;'Depr. Rate'!$B$1,('Depr. Rate'!$B$4*'KU Meter Schedule'!Y21)/12,IF(Y21=0,X21/2*'Depr. Rate'!$C$4/12,('Depr. Rate'!$C$4*'KU Meter Schedule'!Y21)/12))</f>
        <v>526.70928374999994</v>
      </c>
      <c r="BP21" s="21">
        <f>IF(BP$3&lt;'Depr. Rate'!$B$1,('Depr. Rate'!$B$4*'KU Meter Schedule'!Z21)/12,IF(Z21=0,Y21/2*'Depr. Rate'!$C$4/12,('Depr. Rate'!$C$4*'KU Meter Schedule'!Z21)/12))</f>
        <v>526.70928374999994</v>
      </c>
      <c r="BQ21" s="21">
        <f>IF(BQ$3&lt;'Depr. Rate'!$B$1,('Depr. Rate'!$B$4*'KU Meter Schedule'!AA21)/12,IF(AA21=0,Z21/2*'Depr. Rate'!$C$4/12,('Depr. Rate'!$C$4*'KU Meter Schedule'!AA21)/12))</f>
        <v>263.35464187499997</v>
      </c>
      <c r="BR21" s="21">
        <f>IF(BR$3&lt;'Depr. Rate'!$B$1,('Depr. Rate'!$B$4*'KU Meter Schedule'!AB21)/12,IF(AB21=0,AA21/2*'Depr. Rate'!$C$4/12,('Depr. Rate'!$C$4*'KU Meter Schedule'!AB21)/12))</f>
        <v>0</v>
      </c>
      <c r="BS21" s="21">
        <f>IF(BS$3&lt;'Depr. Rate'!$B$1,('Depr. Rate'!$B$4*'KU Meter Schedule'!AC21)/12,IF(AC21=0,AB21/2*'Depr. Rate'!$C$4/12,('Depr. Rate'!$C$4*'KU Meter Schedule'!AC21)/12))</f>
        <v>0</v>
      </c>
      <c r="BT21" s="21">
        <f>IF(BT$3&lt;'Depr. Rate'!$B$1,('Depr. Rate'!$B$4*'KU Meter Schedule'!AD21)/12,IF(AD21=0,AC21/2*'Depr. Rate'!$C$4/12,('Depr. Rate'!$C$4*'KU Meter Schedule'!AD21)/12))</f>
        <v>0</v>
      </c>
      <c r="BU21" s="21">
        <f>IF(BU$3&lt;'Depr. Rate'!$B$1,('Depr. Rate'!$B$4*'KU Meter Schedule'!AE21)/12,IF(AE21=0,AD21/2*'Depr. Rate'!$C$4/12,('Depr. Rate'!$C$4*'KU Meter Schedule'!AE21)/12))</f>
        <v>0</v>
      </c>
      <c r="BV21" s="21">
        <f>IF(BV$3&lt;'Depr. Rate'!$B$1,('Depr. Rate'!$B$4*'KU Meter Schedule'!AF21)/12,IF(AF21=0,AE21/2*'Depr. Rate'!$C$4/12,('Depr. Rate'!$C$4*'KU Meter Schedule'!AF21)/12))</f>
        <v>0</v>
      </c>
      <c r="BW21" s="21">
        <f>IF(BW$3&lt;'Depr. Rate'!$B$1,('Depr. Rate'!$B$4*'KU Meter Schedule'!AG21)/12,IF(AG21=0,AF21/2*'Depr. Rate'!$C$4/12,('Depr. Rate'!$C$4*'KU Meter Schedule'!AG21)/12))</f>
        <v>0</v>
      </c>
      <c r="BX21" s="21">
        <f>IF(BX$3&lt;'Depr. Rate'!$B$1,('Depr. Rate'!$B$4*'KU Meter Schedule'!AH21)/12,IF(AH21=0,AG21/2*'Depr. Rate'!$C$4/12,('Depr. Rate'!$C$4*'KU Meter Schedule'!AH21)/12))</f>
        <v>0</v>
      </c>
      <c r="BY21" s="21">
        <f>IF(BY$3&lt;'Depr. Rate'!$B$1,('Depr. Rate'!$B$4*'KU Meter Schedule'!AI21)/12,IF(AI21=0,AH21/2*'Depr. Rate'!$C$4/12,('Depr. Rate'!$C$4*'KU Meter Schedule'!AI21)/12))</f>
        <v>0</v>
      </c>
      <c r="BZ21" s="21">
        <f>IF(BZ$3&lt;'Depr. Rate'!$B$1,('Depr. Rate'!$B$4*'KU Meter Schedule'!AJ21)/12,IF(AJ21=0,AI21/2*'Depr. Rate'!$C$4/12,('Depr. Rate'!$C$4*'KU Meter Schedule'!AJ21)/12))</f>
        <v>0</v>
      </c>
      <c r="CA21" s="21">
        <f>IF(CA$3&lt;'Depr. Rate'!$B$1,('Depr. Rate'!$B$4*'KU Meter Schedule'!AK21)/12,IF(AK21=0,AJ21/2*'Depr. Rate'!$C$4/12,('Depr. Rate'!$C$4*'KU Meter Schedule'!AK21)/12))</f>
        <v>0</v>
      </c>
      <c r="CB21" s="21">
        <f>IF(CB$3&lt;'Depr. Rate'!$B$1,('Depr. Rate'!$B$4*'KU Meter Schedule'!AL21)/12,IF(AL21=0,AK21/2*'Depr. Rate'!$C$4/12,('Depr. Rate'!$C$4*'KU Meter Schedule'!AL21)/12))</f>
        <v>0</v>
      </c>
      <c r="CC21" s="21">
        <f>IF(CC$3&lt;'Depr. Rate'!$B$1,('Depr. Rate'!$B$4*'KU Meter Schedule'!AM21)/12,IF(AM21=0,AL21/2*'Depr. Rate'!$C$4/12,('Depr. Rate'!$C$4*'KU Meter Schedule'!AM21)/12))</f>
        <v>0</v>
      </c>
      <c r="CD21" s="21">
        <f>IF(CD$3&lt;'Depr. Rate'!$B$1,('Depr. Rate'!$B$4*'KU Meter Schedule'!AN21)/12,IF(AN21=0,AM21/2*'Depr. Rate'!$C$4/12,('Depr. Rate'!$C$4*'KU Meter Schedule'!AN21)/12))</f>
        <v>0</v>
      </c>
      <c r="CE21" s="21">
        <f>IF(CE$3&lt;'Depr. Rate'!$B$1,('Depr. Rate'!$B$4*'KU Meter Schedule'!AO21)/12,IF(AO21=0,AN21/2*'Depr. Rate'!$C$4/12,('Depr. Rate'!$C$4*'KU Meter Schedule'!AO21)/12))</f>
        <v>0</v>
      </c>
      <c r="CF21" s="21">
        <f>IF(CF$3&lt;'Depr. Rate'!$B$1,('Depr. Rate'!$B$4*'KU Meter Schedule'!AP21)/12,IF(AP21=0,AO21/2*'Depr. Rate'!$C$4/12,('Depr. Rate'!$C$4*'KU Meter Schedule'!AP21)/12))</f>
        <v>0</v>
      </c>
      <c r="CG21" s="21">
        <f>IF(CG$3&lt;'Depr. Rate'!$B$1,('Depr. Rate'!$B$4*'KU Meter Schedule'!AQ21)/12,IF(AQ21=0,AP21/2*'Depr. Rate'!$C$4/12,('Depr. Rate'!$C$4*'KU Meter Schedule'!AQ21)/12))</f>
        <v>0</v>
      </c>
      <c r="CH21" s="21">
        <f>IF(CH$3&lt;'Depr. Rate'!$B$1,('Depr. Rate'!$B$4*'KU Meter Schedule'!AR21)/12,IF(AR21=0,AQ21/2*'Depr. Rate'!$C$4/12,('Depr. Rate'!$C$4*'KU Meter Schedule'!AR21)/12))</f>
        <v>0</v>
      </c>
      <c r="CI21" s="21">
        <f>IF(CI$3&lt;'Depr. Rate'!$B$1,('Depr. Rate'!$B$4*'KU Meter Schedule'!AS21)/12,IF(AS21=0,AR21/2*'Depr. Rate'!$C$4/12,('Depr. Rate'!$C$4*'KU Meter Schedule'!AS21)/12))</f>
        <v>0</v>
      </c>
      <c r="CJ21" s="21">
        <f>IF(CJ$3&lt;'Depr. Rate'!$B$1,('Depr. Rate'!$B$4*'KU Meter Schedule'!AT21)/12,IF(AT21=0,AS21/2*'Depr. Rate'!$C$4/12,('Depr. Rate'!$C$4*'KU Meter Schedule'!AT21)/12))</f>
        <v>0</v>
      </c>
      <c r="CK21" s="21">
        <f>IF(CK$3&lt;'Depr. Rate'!$B$1,('Depr. Rate'!$B$4*'KU Meter Schedule'!AU21)/12,IF(AU21=0,AT21/2*'Depr. Rate'!$C$4/12,('Depr. Rate'!$C$4*'KU Meter Schedule'!AU21)/12))</f>
        <v>0</v>
      </c>
      <c r="CL21" s="21">
        <f>IF(CL$3&lt;'Depr. Rate'!$B$1,('Depr. Rate'!$B$4*'KU Meter Schedule'!AV21)/12,IF(AV21=0,AU21/2*'Depr. Rate'!$C$4/12,('Depr. Rate'!$C$4*'KU Meter Schedule'!AV21)/12))</f>
        <v>0</v>
      </c>
      <c r="CM21" s="21">
        <f>IF(CM$3&lt;'Depr. Rate'!$B$1,('Depr. Rate'!$B$4*'KU Meter Schedule'!AW21)/12,IF(AW21=0,AV21/2*'Depr. Rate'!$C$4/12,('Depr. Rate'!$C$4*'KU Meter Schedule'!AW21)/12))</f>
        <v>0</v>
      </c>
      <c r="CN21" s="21">
        <f>IF(CN$3&lt;'Depr. Rate'!$B$1,('Depr. Rate'!$B$4*'KU Meter Schedule'!AX21)/12,IF(AX21=0,AW21/2*'Depr. Rate'!$C$4/12,('Depr. Rate'!$C$4*'KU Meter Schedule'!AX21)/12))</f>
        <v>0</v>
      </c>
      <c r="CP21" s="6">
        <f>IF(CP$3=$CP$3,$H21+AZ21,IF($F21='KU Meter Schedule'!CP$3,'KU Meter Schedule'!CO21+AZ21-$G21,SUM(CO21,AZ21)))</f>
        <v>169122.283931296</v>
      </c>
      <c r="CQ21" s="6">
        <f>IF(CQ$3=$CP$3,$H21+BA21,IF($F21='KU Meter Schedule'!CQ$3,'KU Meter Schedule'!CP21+BA21-$G21,SUM(CP21,BA21)))</f>
        <v>169465.92047254599</v>
      </c>
      <c r="CR21" s="6">
        <f>IF(CR$3=$CP$3,$H21+BB21,IF($F21='KU Meter Schedule'!CR$3,'KU Meter Schedule'!CQ21+BB21-$G21,SUM(CQ21,BB21)))</f>
        <v>169809.55701379597</v>
      </c>
      <c r="CS21" s="6">
        <f>IF(CS$3=$CP$3,$H21+BC21,IF($F21='KU Meter Schedule'!CS$3,'KU Meter Schedule'!CR21+BC21-$G21,SUM(CR21,BC21)))</f>
        <v>170153.19355504596</v>
      </c>
      <c r="CT21" s="6">
        <f>IF(CT$3=$CP$3,$H21+BD21,IF($F21='KU Meter Schedule'!CT$3,'KU Meter Schedule'!CS21+BD21-$G21,SUM(CS21,BD21)))</f>
        <v>170496.83009629595</v>
      </c>
      <c r="CU21" s="6">
        <f>IF(CU$3=$CP$3,$H21+BE21,IF($F21='KU Meter Schedule'!CU$3,'KU Meter Schedule'!CT21+BE21-$G21,SUM(CT21,BE21)))</f>
        <v>170840.46663754593</v>
      </c>
      <c r="CV21" s="6">
        <f>IF(CV$3=$CP$3,$H21+BF21,IF($F21='KU Meter Schedule'!CV$3,'KU Meter Schedule'!CU21+BF21-$G21,SUM(CU21,BF21)))</f>
        <v>171184.10317879592</v>
      </c>
      <c r="CW21" s="6">
        <f>IF(CW$3=$CP$3,$H21+BG21,IF($F21='KU Meter Schedule'!CW$3,'KU Meter Schedule'!CV21+BG21-$G21,SUM(CV21,BG21)))</f>
        <v>171527.73972004591</v>
      </c>
      <c r="CX21" s="6">
        <f>IF(CX$3=$CP$3,$H21+BH21,IF($F21='KU Meter Schedule'!CX$3,'KU Meter Schedule'!CW21+BH21-$G21,SUM(CW21,BH21)))</f>
        <v>171871.3762612959</v>
      </c>
      <c r="CY21" s="6">
        <f>IF(CY$3=$CP$3,$H21+BI21,IF($F21='KU Meter Schedule'!CY$3,'KU Meter Schedule'!CX21+BI21-$G21,SUM(CX21,BI21)))</f>
        <v>172215.01280254588</v>
      </c>
      <c r="CZ21" s="6">
        <f>IF(CZ$3=$CP$3,$H21+BJ21,IF($F21='KU Meter Schedule'!CZ$3,'KU Meter Schedule'!CY21+BJ21-$G21,SUM(CY21,BJ21)))</f>
        <v>172558.64934379587</v>
      </c>
      <c r="DA21" s="6">
        <f>IF(DA$3=$CP$3,$H21+BK21,IF($F21='KU Meter Schedule'!DA$3,'KU Meter Schedule'!CZ21+BK21-$G21,SUM(CZ21,BK21)))</f>
        <v>173085.35862754588</v>
      </c>
      <c r="DB21" s="6">
        <f>IF(DB$3=$CP$3,$H21+BL21,IF($F21='KU Meter Schedule'!DB$3,'KU Meter Schedule'!DA21+BL21-$G21,SUM(DA21,BL21)))</f>
        <v>173612.06791129589</v>
      </c>
      <c r="DC21" s="6">
        <f>IF(DC$3=$CP$3,$H21+BM21,IF($F21='KU Meter Schedule'!DC$3,'KU Meter Schedule'!DB21+BM21-$G21,SUM(DB21,BM21)))</f>
        <v>174138.7771950459</v>
      </c>
      <c r="DD21" s="6">
        <f>IF(DD$3=$CP$3,$H21+BN21,IF($F21='KU Meter Schedule'!DD$3,'KU Meter Schedule'!DC21+BN21-$G21,SUM(DC21,BN21)))</f>
        <v>174665.48647879591</v>
      </c>
      <c r="DE21" s="6">
        <f>IF(DE$3=$CP$3,$H21+BO21,IF($F21='KU Meter Schedule'!DE$3,'KU Meter Schedule'!DD21+BO21-$G21,SUM(DD21,BO21)))</f>
        <v>175192.19576254592</v>
      </c>
      <c r="DF21" s="6">
        <f>IF(DF$3=$CP$3,$H21+BP21,IF($F21='KU Meter Schedule'!DF$3,'KU Meter Schedule'!DE21+BP21-$G21,SUM(DE21,BP21)))</f>
        <v>175718.90504629593</v>
      </c>
      <c r="DG21" s="6">
        <f>IF(DG$3=$CP$3,$H21+BQ21,IF($F21='KU Meter Schedule'!DG$3,'KU Meter Schedule'!DF21+BQ21-$G21,SUM(DF21,BQ21)))</f>
        <v>-4089.2903118290706</v>
      </c>
      <c r="DH21" s="6">
        <f>IF(DH$3=$CP$3,$H21+BR21,IF($F21='KU Meter Schedule'!DH$3,'KU Meter Schedule'!DG21+BR21-$G21,SUM(DG21,BR21)))</f>
        <v>-4089.2903118290706</v>
      </c>
      <c r="DI21" s="6">
        <f>IF(DI$3=$CP$3,$H21+BS21,IF($F21='KU Meter Schedule'!DI$3,'KU Meter Schedule'!DH21+BS21-$G21,SUM(DH21,BS21)))</f>
        <v>-4089.2903118290706</v>
      </c>
      <c r="DJ21" s="6">
        <f>IF(DJ$3=$CP$3,$H21+BT21,IF($F21='KU Meter Schedule'!DJ$3,'KU Meter Schedule'!DI21+BT21-$G21,SUM(DI21,BT21)))</f>
        <v>-4089.2903118290706</v>
      </c>
      <c r="DK21" s="6">
        <f>IF(DK$3=$CP$3,$H21+BU21,IF($F21='KU Meter Schedule'!DK$3,'KU Meter Schedule'!DJ21+BU21-$G21,SUM(DJ21,BU21)))</f>
        <v>-4089.2903118290706</v>
      </c>
      <c r="DL21" s="6">
        <f>IF(DL$3=$CP$3,$H21+BV21,IF($F21='KU Meter Schedule'!DL$3,'KU Meter Schedule'!DK21+BV21-$G21,SUM(DK21,BV21)))</f>
        <v>-4089.2903118290706</v>
      </c>
      <c r="DM21" s="6">
        <f>IF(DM$3=$CP$3,$H21+BW21,IF($F21='KU Meter Schedule'!DM$3,'KU Meter Schedule'!DL21+BW21-$G21,SUM(DL21,BW21)))</f>
        <v>-4089.2903118290706</v>
      </c>
      <c r="DN21" s="6">
        <f>IF(DN$3=$CP$3,$H21+BX21,IF($F21='KU Meter Schedule'!DN$3,'KU Meter Schedule'!DM21+BX21-$G21,SUM(DM21,BX21)))</f>
        <v>-4089.2903118290706</v>
      </c>
      <c r="DO21" s="6">
        <f>IF(DO$3=$CP$3,$H21+BY21,IF($F21='KU Meter Schedule'!DO$3,'KU Meter Schedule'!DN21+BY21-$G21,SUM(DN21,BY21)))</f>
        <v>-4089.2903118290706</v>
      </c>
      <c r="DP21" s="6">
        <f>IF(DP$3=$CP$3,$H21+BZ21,IF($F21='KU Meter Schedule'!DP$3,'KU Meter Schedule'!DO21+BZ21-$G21,SUM(DO21,BZ21)))</f>
        <v>-4089.2903118290706</v>
      </c>
      <c r="DQ21" s="6">
        <f>IF(DQ$3=$CP$3,$H21+CA21,IF($F21='KU Meter Schedule'!DQ$3,'KU Meter Schedule'!DP21+CA21-$G21,SUM(DP21,CA21)))</f>
        <v>-4089.2903118290706</v>
      </c>
      <c r="DR21" s="6">
        <f>IF(DR$3=$CP$3,$H21+CB21,IF($F21='KU Meter Schedule'!DR$3,'KU Meter Schedule'!DQ21+CB21-$G21,SUM(DQ21,CB21)))</f>
        <v>-4089.2903118290706</v>
      </c>
      <c r="DS21" s="6">
        <f>IF(DS$3=$CP$3,$H21+CC21,IF($F21='KU Meter Schedule'!DS$3,'KU Meter Schedule'!DR21+CC21-$G21,SUM(DR21,CC21)))</f>
        <v>-4089.2903118290706</v>
      </c>
      <c r="DT21" s="6">
        <f>IF(DT$3=$CP$3,$H21+CD21,IF($F21='KU Meter Schedule'!DT$3,'KU Meter Schedule'!DS21+CD21-$G21,SUM(DS21,CD21)))</f>
        <v>-4089.2903118290706</v>
      </c>
      <c r="DU21" s="6">
        <f>IF(DU$3=$CP$3,$H21+CE21,IF($F21='KU Meter Schedule'!DU$3,'KU Meter Schedule'!DT21+CE21-$G21,SUM(DT21,CE21)))</f>
        <v>-4089.2903118290706</v>
      </c>
      <c r="DV21" s="6">
        <f>IF(DV$3=$CP$3,$H21+CF21,IF($F21='KU Meter Schedule'!DV$3,'KU Meter Schedule'!DU21+CF21-$G21,SUM(DU21,CF21)))</f>
        <v>-4089.2903118290706</v>
      </c>
      <c r="DW21" s="6">
        <f>IF(DW$3=$CP$3,$H21+CG21,IF($F21='KU Meter Schedule'!DW$3,'KU Meter Schedule'!DV21+CG21-$G21,SUM(DV21,CG21)))</f>
        <v>-4089.2903118290706</v>
      </c>
      <c r="DX21" s="6">
        <f>IF(DX$3=$CP$3,$H21+CH21,IF($F21='KU Meter Schedule'!DX$3,'KU Meter Schedule'!DW21+CH21-$G21,SUM(DW21,CH21)))</f>
        <v>-4089.2903118290706</v>
      </c>
      <c r="DY21" s="6">
        <f>IF(DY$3=$CP$3,$H21+CI21,IF($F21='KU Meter Schedule'!DY$3,'KU Meter Schedule'!DX21+CI21-$G21,SUM(DX21,CI21)))</f>
        <v>-4089.2903118290706</v>
      </c>
      <c r="DZ21" s="6">
        <f>IF(DZ$3=$CP$3,$H21+CJ21,IF($F21='KU Meter Schedule'!DZ$3,'KU Meter Schedule'!DY21+CJ21-$G21,SUM(DY21,CJ21)))</f>
        <v>-4089.2903118290706</v>
      </c>
      <c r="EA21" s="6">
        <f>IF(EA$3=$CP$3,$H21+CK21,IF($F21='KU Meter Schedule'!EA$3,'KU Meter Schedule'!DZ21+CK21-$G21,SUM(DZ21,CK21)))</f>
        <v>-4089.2903118290706</v>
      </c>
      <c r="EB21" s="6">
        <f>IF(EB$3=$CP$3,$H21+CL21,IF($F21='KU Meter Schedule'!EB$3,'KU Meter Schedule'!EA21+CL21-$G21,SUM(EA21,CL21)))</f>
        <v>-4089.2903118290706</v>
      </c>
      <c r="EC21" s="6">
        <f>IF(EC$3=$CP$3,$H21+CM21,IF($F21='KU Meter Schedule'!EC$3,'KU Meter Schedule'!EB21+CM21-$G21,SUM(EB21,CM21)))</f>
        <v>-4089.2903118290706</v>
      </c>
      <c r="ED21" s="6">
        <f>IF(ED$3=$CP$3,$H21+CN21,IF($F21='KU Meter Schedule'!ED$3,'KU Meter Schedule'!EC21+CN21-$G21,SUM(EC21,CN21)))</f>
        <v>-4089.2903118290706</v>
      </c>
      <c r="EF21" s="8">
        <f t="shared" ref="EF21:EU36" si="5">J21-CP21</f>
        <v>10949.26606870399</v>
      </c>
      <c r="EG21" s="8">
        <f t="shared" si="5"/>
        <v>10605.629527454003</v>
      </c>
      <c r="EH21" s="8">
        <f t="shared" si="5"/>
        <v>10261.992986204015</v>
      </c>
      <c r="EI21" s="8">
        <f t="shared" si="5"/>
        <v>9918.3564449540281</v>
      </c>
      <c r="EJ21" s="8">
        <f t="shared" si="5"/>
        <v>9574.7199037040409</v>
      </c>
      <c r="EK21" s="8">
        <f t="shared" si="5"/>
        <v>9231.0833624540537</v>
      </c>
      <c r="EL21" s="8">
        <f t="shared" si="5"/>
        <v>8887.4468212040665</v>
      </c>
      <c r="EM21" s="8">
        <f t="shared" si="5"/>
        <v>8543.8102799540793</v>
      </c>
      <c r="EN21" s="8">
        <f t="shared" si="5"/>
        <v>8200.1737387040921</v>
      </c>
      <c r="EO21" s="8">
        <f t="shared" si="5"/>
        <v>7856.5371974541049</v>
      </c>
      <c r="EP21" s="8">
        <f t="shared" si="5"/>
        <v>7512.9006562041177</v>
      </c>
      <c r="EQ21" s="8">
        <f t="shared" si="5"/>
        <v>6986.1913724541082</v>
      </c>
      <c r="ER21" s="8">
        <f t="shared" si="5"/>
        <v>6459.4820887040987</v>
      </c>
      <c r="ES21" s="8">
        <f t="shared" si="5"/>
        <v>5932.7728049540892</v>
      </c>
      <c r="ET21" s="8">
        <f t="shared" si="5"/>
        <v>5406.0635212040797</v>
      </c>
      <c r="EU21" s="8">
        <f t="shared" si="5"/>
        <v>4879.3542374540702</v>
      </c>
      <c r="EV21" s="8">
        <f t="shared" si="4"/>
        <v>4352.6449537040608</v>
      </c>
      <c r="EW21" s="8">
        <f t="shared" si="4"/>
        <v>4089.2903118290706</v>
      </c>
      <c r="EX21" s="8">
        <f t="shared" si="4"/>
        <v>4089.2903118290706</v>
      </c>
      <c r="EY21" s="8">
        <f t="shared" si="4"/>
        <v>4089.2903118290706</v>
      </c>
      <c r="EZ21" s="8">
        <f t="shared" si="4"/>
        <v>4089.2903118290706</v>
      </c>
      <c r="FA21" s="8">
        <f t="shared" si="4"/>
        <v>4089.2903118290706</v>
      </c>
      <c r="FB21" s="8">
        <f t="shared" si="4"/>
        <v>4089.2903118290706</v>
      </c>
      <c r="FC21" s="8">
        <f t="shared" si="4"/>
        <v>4089.2903118290706</v>
      </c>
      <c r="FD21" s="8">
        <f t="shared" si="4"/>
        <v>4089.2903118290706</v>
      </c>
      <c r="FE21" s="8">
        <f t="shared" si="4"/>
        <v>4089.2903118290706</v>
      </c>
      <c r="FF21" s="8">
        <f t="shared" si="4"/>
        <v>4089.2903118290706</v>
      </c>
      <c r="FG21" s="8">
        <f t="shared" si="4"/>
        <v>4089.2903118290706</v>
      </c>
      <c r="FH21" s="8">
        <f t="shared" si="4"/>
        <v>4089.2903118290706</v>
      </c>
      <c r="FI21" s="8">
        <f t="shared" si="4"/>
        <v>4089.2903118290706</v>
      </c>
      <c r="FJ21" s="8">
        <f t="shared" si="4"/>
        <v>4089.2903118290706</v>
      </c>
      <c r="FK21" s="8">
        <f t="shared" si="2"/>
        <v>4089.2903118290706</v>
      </c>
      <c r="FL21" s="8">
        <f t="shared" si="3"/>
        <v>4089.2903118290706</v>
      </c>
      <c r="FM21" s="8">
        <f t="shared" si="3"/>
        <v>4089.2903118290706</v>
      </c>
      <c r="FN21" s="8">
        <f t="shared" si="3"/>
        <v>4089.2903118290706</v>
      </c>
      <c r="FO21" s="8">
        <f t="shared" si="3"/>
        <v>4089.2903118290706</v>
      </c>
      <c r="FP21" s="8">
        <f t="shared" si="3"/>
        <v>4089.2903118290706</v>
      </c>
      <c r="FQ21" s="8">
        <f t="shared" si="3"/>
        <v>4089.2903118290706</v>
      </c>
      <c r="FR21" s="8">
        <f t="shared" si="3"/>
        <v>4089.2903118290706</v>
      </c>
      <c r="FS21" s="8">
        <f t="shared" si="3"/>
        <v>4089.2903118290706</v>
      </c>
      <c r="FT21" s="8">
        <f t="shared" si="3"/>
        <v>4089.2903118290706</v>
      </c>
    </row>
    <row r="22" spans="1:176" x14ac:dyDescent="0.25">
      <c r="A22" s="4" t="s">
        <v>12</v>
      </c>
      <c r="B22" s="4" t="s">
        <v>2</v>
      </c>
      <c r="C22" s="3" t="s">
        <v>40</v>
      </c>
      <c r="D22" s="4" t="s">
        <v>5</v>
      </c>
      <c r="E22" s="7">
        <v>1957</v>
      </c>
      <c r="F22" s="24">
        <f>IFERROR(VLOOKUP(CONCATENATE(C22,E22),'KU Retirements'!$A$4:$E$150,5,FALSE),"N/A")</f>
        <v>43101</v>
      </c>
      <c r="G22" s="5">
        <v>279.57000000000005</v>
      </c>
      <c r="H22" s="5">
        <v>262.03720637489994</v>
      </c>
      <c r="I22" s="5"/>
      <c r="J22" s="6">
        <f>IF(J$3=$J$3,$G22,IF($F22='KU Meter Schedule'!J$3,'KU Meter Schedule'!I22-'KU Meter Schedule'!$G22,I22))</f>
        <v>279.57000000000005</v>
      </c>
      <c r="K22" s="6">
        <f>IF(K$3=$J$3,$G22,IF($F22='KU Meter Schedule'!K$3,'KU Meter Schedule'!J22-'KU Meter Schedule'!$G22,J22))</f>
        <v>279.57000000000005</v>
      </c>
      <c r="L22" s="6">
        <f>IF(L$3=$J$3,$G22,IF($F22='KU Meter Schedule'!L$3,'KU Meter Schedule'!K22-'KU Meter Schedule'!$G22,K22))</f>
        <v>279.57000000000005</v>
      </c>
      <c r="M22" s="6">
        <f>IF(M$3=$J$3,$G22,IF($F22='KU Meter Schedule'!M$3,'KU Meter Schedule'!L22-'KU Meter Schedule'!$G22,L22))</f>
        <v>279.57000000000005</v>
      </c>
      <c r="N22" s="6">
        <f>IF(N$3=$J$3,$G22,IF($F22='KU Meter Schedule'!N$3,'KU Meter Schedule'!M22-'KU Meter Schedule'!$G22,M22))</f>
        <v>279.57000000000005</v>
      </c>
      <c r="O22" s="6">
        <f>IF(O$3=$J$3,$G22,IF($F22='KU Meter Schedule'!O$3,'KU Meter Schedule'!N22-'KU Meter Schedule'!$G22,N22))</f>
        <v>279.57000000000005</v>
      </c>
      <c r="P22" s="6">
        <f>IF(P$3=$J$3,$G22,IF($F22='KU Meter Schedule'!P$3,'KU Meter Schedule'!O22-'KU Meter Schedule'!$G22,O22))</f>
        <v>279.57000000000005</v>
      </c>
      <c r="Q22" s="6">
        <f>IF(Q$3=$J$3,$G22,IF($F22='KU Meter Schedule'!Q$3,'KU Meter Schedule'!P22-'KU Meter Schedule'!$G22,P22))</f>
        <v>279.57000000000005</v>
      </c>
      <c r="R22" s="6">
        <f>IF(R$3=$J$3,$G22,IF($F22='KU Meter Schedule'!R$3,'KU Meter Schedule'!Q22-'KU Meter Schedule'!$G22,Q22))</f>
        <v>279.57000000000005</v>
      </c>
      <c r="S22" s="6">
        <f>IF(S$3=$J$3,$G22,IF($F22='KU Meter Schedule'!S$3,'KU Meter Schedule'!R22-'KU Meter Schedule'!$G22,R22))</f>
        <v>279.57000000000005</v>
      </c>
      <c r="T22" s="6">
        <f>IF(T$3=$J$3,$G22,IF($F22='KU Meter Schedule'!T$3,'KU Meter Schedule'!S22-'KU Meter Schedule'!$G22,S22))</f>
        <v>279.57000000000005</v>
      </c>
      <c r="U22" s="6">
        <f>IF(U$3=$J$3,$G22,IF($F22='KU Meter Schedule'!U$3,'KU Meter Schedule'!T22-'KU Meter Schedule'!$G22,T22))</f>
        <v>279.57000000000005</v>
      </c>
      <c r="V22" s="6">
        <f>IF(V$3=$J$3,$G22,IF($F22='KU Meter Schedule'!V$3,'KU Meter Schedule'!U22-'KU Meter Schedule'!$G22,U22))</f>
        <v>279.57000000000005</v>
      </c>
      <c r="W22" s="6">
        <f>IF(W$3=$J$3,$G22,IF($F22='KU Meter Schedule'!W$3,'KU Meter Schedule'!V22-'KU Meter Schedule'!$G22,V22))</f>
        <v>279.57000000000005</v>
      </c>
      <c r="X22" s="6">
        <f>IF(X$3=$J$3,$G22,IF($F22='KU Meter Schedule'!X$3,'KU Meter Schedule'!W22-'KU Meter Schedule'!$G22,W22))</f>
        <v>279.57000000000005</v>
      </c>
      <c r="Y22" s="6">
        <f>IF(Y$3=$J$3,$G22,IF($F22='KU Meter Schedule'!Y$3,'KU Meter Schedule'!X22-'KU Meter Schedule'!$G22,X22))</f>
        <v>279.57000000000005</v>
      </c>
      <c r="Z22" s="6">
        <f>IF(Z$3=$J$3,$G22,IF($F22='KU Meter Schedule'!Z$3,'KU Meter Schedule'!Y22-'KU Meter Schedule'!$G22,Y22))</f>
        <v>279.57000000000005</v>
      </c>
      <c r="AA22" s="6">
        <f>IF(AA$3=$J$3,$G22,IF($F22='KU Meter Schedule'!AA$3,'KU Meter Schedule'!Z22-'KU Meter Schedule'!$G22,Z22))</f>
        <v>0</v>
      </c>
      <c r="AB22" s="6">
        <f>IF(AB$3=$J$3,$G22,IF($F22='KU Meter Schedule'!AB$3,'KU Meter Schedule'!AA22-'KU Meter Schedule'!$G22,AA22))</f>
        <v>0</v>
      </c>
      <c r="AC22" s="6">
        <f>IF(AC$3=$J$3,$G22,IF($F22='KU Meter Schedule'!AC$3,'KU Meter Schedule'!AB22-'KU Meter Schedule'!$G22,AB22))</f>
        <v>0</v>
      </c>
      <c r="AD22" s="6">
        <f>IF(AD$3=$J$3,$G22,IF($F22='KU Meter Schedule'!AD$3,'KU Meter Schedule'!AC22-'KU Meter Schedule'!$G22,AC22))</f>
        <v>0</v>
      </c>
      <c r="AE22" s="6">
        <f>IF(AE$3=$J$3,$G22,IF($F22='KU Meter Schedule'!AE$3,'KU Meter Schedule'!AD22-'KU Meter Schedule'!$G22,AD22))</f>
        <v>0</v>
      </c>
      <c r="AF22" s="6">
        <f>IF(AF$3=$J$3,$G22,IF($F22='KU Meter Schedule'!AF$3,'KU Meter Schedule'!AE22-'KU Meter Schedule'!$G22,AE22))</f>
        <v>0</v>
      </c>
      <c r="AG22" s="6">
        <f>IF(AG$3=$J$3,$G22,IF($F22='KU Meter Schedule'!AG$3,'KU Meter Schedule'!AF22-'KU Meter Schedule'!$G22,AF22))</f>
        <v>0</v>
      </c>
      <c r="AH22" s="6">
        <f>IF(AH$3=$J$3,$G22,IF($F22='KU Meter Schedule'!AH$3,'KU Meter Schedule'!AG22-'KU Meter Schedule'!$G22,AG22))</f>
        <v>0</v>
      </c>
      <c r="AI22" s="6">
        <f>IF(AI$3=$J$3,$G22,IF($F22='KU Meter Schedule'!AI$3,'KU Meter Schedule'!AH22-'KU Meter Schedule'!$G22,AH22))</f>
        <v>0</v>
      </c>
      <c r="AJ22" s="6">
        <f>IF(AJ$3=$J$3,$G22,IF($F22='KU Meter Schedule'!AJ$3,'KU Meter Schedule'!AI22-'KU Meter Schedule'!$G22,AI22))</f>
        <v>0</v>
      </c>
      <c r="AK22" s="6">
        <f>IF(AK$3=$J$3,$G22,IF($F22='KU Meter Schedule'!AK$3,'KU Meter Schedule'!AJ22-'KU Meter Schedule'!$G22,AJ22))</f>
        <v>0</v>
      </c>
      <c r="AL22" s="6">
        <f>IF(AL$3=$J$3,$G22,IF($F22='KU Meter Schedule'!AL$3,'KU Meter Schedule'!AK22-'KU Meter Schedule'!$G22,AK22))</f>
        <v>0</v>
      </c>
      <c r="AM22" s="6">
        <f>IF(AM$3=$J$3,$G22,IF($F22='KU Meter Schedule'!AM$3,'KU Meter Schedule'!AL22-'KU Meter Schedule'!$G22,AL22))</f>
        <v>0</v>
      </c>
      <c r="AN22" s="6">
        <f>IF(AN$3=$J$3,$G22,IF($F22='KU Meter Schedule'!AN$3,'KU Meter Schedule'!AM22-'KU Meter Schedule'!$G22,AM22))</f>
        <v>0</v>
      </c>
      <c r="AO22" s="6">
        <f>IF(AO$3=$J$3,$G22,IF($F22='KU Meter Schedule'!AO$3,'KU Meter Schedule'!AN22-'KU Meter Schedule'!$G22,AN22))</f>
        <v>0</v>
      </c>
      <c r="AP22" s="6">
        <f>IF(AP$3=$J$3,$G22,IF($F22='KU Meter Schedule'!AP$3,'KU Meter Schedule'!AO22-'KU Meter Schedule'!$G22,AO22))</f>
        <v>0</v>
      </c>
      <c r="AQ22" s="6">
        <f>IF(AQ$3=$J$3,$G22,IF($F22='KU Meter Schedule'!AQ$3,'KU Meter Schedule'!AP22-'KU Meter Schedule'!$G22,AP22))</f>
        <v>0</v>
      </c>
      <c r="AR22" s="6">
        <f>IF(AR$3=$J$3,$G22,IF($F22='KU Meter Schedule'!AR$3,'KU Meter Schedule'!AQ22-'KU Meter Schedule'!$G22,AQ22))</f>
        <v>0</v>
      </c>
      <c r="AS22" s="6">
        <f>IF(AS$3=$J$3,$G22,IF($F22='KU Meter Schedule'!AS$3,'KU Meter Schedule'!AR22-'KU Meter Schedule'!$G22,AR22))</f>
        <v>0</v>
      </c>
      <c r="AT22" s="6">
        <f>IF(AT$3=$J$3,$G22,IF($F22='KU Meter Schedule'!AT$3,'KU Meter Schedule'!AS22-'KU Meter Schedule'!$G22,AS22))</f>
        <v>0</v>
      </c>
      <c r="AU22" s="6">
        <f>IF(AU$3=$J$3,$G22,IF($F22='KU Meter Schedule'!AU$3,'KU Meter Schedule'!AT22-'KU Meter Schedule'!$G22,AT22))</f>
        <v>0</v>
      </c>
      <c r="AV22" s="6">
        <f>IF(AV$3=$J$3,$G22,IF($F22='KU Meter Schedule'!AV$3,'KU Meter Schedule'!AU22-'KU Meter Schedule'!$G22,AU22))</f>
        <v>0</v>
      </c>
      <c r="AW22" s="6">
        <f>IF(AW$3=$J$3,$G22,IF($F22='KU Meter Schedule'!AW$3,'KU Meter Schedule'!AV22-'KU Meter Schedule'!$G22,AV22))</f>
        <v>0</v>
      </c>
      <c r="AX22" s="6">
        <f>IF(AX$3=$J$3,$G22,IF($F22='KU Meter Schedule'!AX$3,'KU Meter Schedule'!AW22-'KU Meter Schedule'!$G22,AW22))</f>
        <v>0</v>
      </c>
      <c r="AZ22" s="21">
        <f>IF(AZ$3&lt;'Depr. Rate'!$B$1,('Depr. Rate'!$B$4*'KU Meter Schedule'!J22)/12,IF(J22=0,I22/2*'Depr. Rate'!$C$4/12,('Depr. Rate'!$C$4*'KU Meter Schedule'!J22)/12))</f>
        <v>0.53351275000000009</v>
      </c>
      <c r="BA22" s="21">
        <f>IF(BA$3&lt;'Depr. Rate'!$B$1,('Depr. Rate'!$B$4*'KU Meter Schedule'!K22)/12,IF(K22=0,J22/2*'Depr. Rate'!$C$4/12,('Depr. Rate'!$C$4*'KU Meter Schedule'!K22)/12))</f>
        <v>0.53351275000000009</v>
      </c>
      <c r="BB22" s="21">
        <f>IF(BB$3&lt;'Depr. Rate'!$B$1,('Depr. Rate'!$B$4*'KU Meter Schedule'!L22)/12,IF(L22=0,K22/2*'Depr. Rate'!$C$4/12,('Depr. Rate'!$C$4*'KU Meter Schedule'!L22)/12))</f>
        <v>0.53351275000000009</v>
      </c>
      <c r="BC22" s="21">
        <f>IF(BC$3&lt;'Depr. Rate'!$B$1,('Depr. Rate'!$B$4*'KU Meter Schedule'!M22)/12,IF(M22=0,L22/2*'Depr. Rate'!$C$4/12,('Depr. Rate'!$C$4*'KU Meter Schedule'!M22)/12))</f>
        <v>0.53351275000000009</v>
      </c>
      <c r="BD22" s="21">
        <f>IF(BD$3&lt;'Depr. Rate'!$B$1,('Depr. Rate'!$B$4*'KU Meter Schedule'!N22)/12,IF(N22=0,M22/2*'Depr. Rate'!$C$4/12,('Depr. Rate'!$C$4*'KU Meter Schedule'!N22)/12))</f>
        <v>0.53351275000000009</v>
      </c>
      <c r="BE22" s="21">
        <f>IF(BE$3&lt;'Depr. Rate'!$B$1,('Depr. Rate'!$B$4*'KU Meter Schedule'!O22)/12,IF(O22=0,N22/2*'Depr. Rate'!$C$4/12,('Depr. Rate'!$C$4*'KU Meter Schedule'!O22)/12))</f>
        <v>0.53351275000000009</v>
      </c>
      <c r="BF22" s="21">
        <f>IF(BF$3&lt;'Depr. Rate'!$B$1,('Depr. Rate'!$B$4*'KU Meter Schedule'!P22)/12,IF(P22=0,O22/2*'Depr. Rate'!$C$4/12,('Depr. Rate'!$C$4*'KU Meter Schedule'!P22)/12))</f>
        <v>0.53351275000000009</v>
      </c>
      <c r="BG22" s="21">
        <f>IF(BG$3&lt;'Depr. Rate'!$B$1,('Depr. Rate'!$B$4*'KU Meter Schedule'!Q22)/12,IF(Q22=0,P22/2*'Depr. Rate'!$C$4/12,('Depr. Rate'!$C$4*'KU Meter Schedule'!Q22)/12))</f>
        <v>0.53351275000000009</v>
      </c>
      <c r="BH22" s="21">
        <f>IF(BH$3&lt;'Depr. Rate'!$B$1,('Depr. Rate'!$B$4*'KU Meter Schedule'!R22)/12,IF(R22=0,Q22/2*'Depr. Rate'!$C$4/12,('Depr. Rate'!$C$4*'KU Meter Schedule'!R22)/12))</f>
        <v>0.53351275000000009</v>
      </c>
      <c r="BI22" s="21">
        <f>IF(BI$3&lt;'Depr. Rate'!$B$1,('Depr. Rate'!$B$4*'KU Meter Schedule'!S22)/12,IF(S22=0,R22/2*'Depr. Rate'!$C$4/12,('Depr. Rate'!$C$4*'KU Meter Schedule'!S22)/12))</f>
        <v>0.53351275000000009</v>
      </c>
      <c r="BJ22" s="21">
        <f>IF(BJ$3&lt;'Depr. Rate'!$B$1,('Depr. Rate'!$B$4*'KU Meter Schedule'!T22)/12,IF(T22=0,S22/2*'Depr. Rate'!$C$4/12,('Depr. Rate'!$C$4*'KU Meter Schedule'!T22)/12))</f>
        <v>0.53351275000000009</v>
      </c>
      <c r="BK22" s="21">
        <f>IF(BK$3&lt;'Depr. Rate'!$B$1,('Depr. Rate'!$B$4*'KU Meter Schedule'!U22)/12,IF(U22=0,T22/2*'Depr. Rate'!$C$4/12,('Depr. Rate'!$C$4*'KU Meter Schedule'!U22)/12))</f>
        <v>0.81774225000000011</v>
      </c>
      <c r="BL22" s="21">
        <f>IF(BL$3&lt;'Depr. Rate'!$B$1,('Depr. Rate'!$B$4*'KU Meter Schedule'!V22)/12,IF(V22=0,U22/2*'Depr. Rate'!$C$4/12,('Depr. Rate'!$C$4*'KU Meter Schedule'!V22)/12))</f>
        <v>0.81774225000000011</v>
      </c>
      <c r="BM22" s="21">
        <f>IF(BM$3&lt;'Depr. Rate'!$B$1,('Depr. Rate'!$B$4*'KU Meter Schedule'!W22)/12,IF(W22=0,V22/2*'Depr. Rate'!$C$4/12,('Depr. Rate'!$C$4*'KU Meter Schedule'!W22)/12))</f>
        <v>0.81774225000000011</v>
      </c>
      <c r="BN22" s="21">
        <f>IF(BN$3&lt;'Depr. Rate'!$B$1,('Depr. Rate'!$B$4*'KU Meter Schedule'!X22)/12,IF(X22=0,W22/2*'Depr. Rate'!$C$4/12,('Depr. Rate'!$C$4*'KU Meter Schedule'!X22)/12))</f>
        <v>0.81774225000000011</v>
      </c>
      <c r="BO22" s="21">
        <f>IF(BO$3&lt;'Depr. Rate'!$B$1,('Depr. Rate'!$B$4*'KU Meter Schedule'!Y22)/12,IF(Y22=0,X22/2*'Depr. Rate'!$C$4/12,('Depr. Rate'!$C$4*'KU Meter Schedule'!Y22)/12))</f>
        <v>0.81774225000000011</v>
      </c>
      <c r="BP22" s="21">
        <f>IF(BP$3&lt;'Depr. Rate'!$B$1,('Depr. Rate'!$B$4*'KU Meter Schedule'!Z22)/12,IF(Z22=0,Y22/2*'Depr. Rate'!$C$4/12,('Depr. Rate'!$C$4*'KU Meter Schedule'!Z22)/12))</f>
        <v>0.81774225000000011</v>
      </c>
      <c r="BQ22" s="21">
        <f>IF(BQ$3&lt;'Depr. Rate'!$B$1,('Depr. Rate'!$B$4*'KU Meter Schedule'!AA22)/12,IF(AA22=0,Z22/2*'Depr. Rate'!$C$4/12,('Depr. Rate'!$C$4*'KU Meter Schedule'!AA22)/12))</f>
        <v>0.40887112500000006</v>
      </c>
      <c r="BR22" s="21">
        <f>IF(BR$3&lt;'Depr. Rate'!$B$1,('Depr. Rate'!$B$4*'KU Meter Schedule'!AB22)/12,IF(AB22=0,AA22/2*'Depr. Rate'!$C$4/12,('Depr. Rate'!$C$4*'KU Meter Schedule'!AB22)/12))</f>
        <v>0</v>
      </c>
      <c r="BS22" s="21">
        <f>IF(BS$3&lt;'Depr. Rate'!$B$1,('Depr. Rate'!$B$4*'KU Meter Schedule'!AC22)/12,IF(AC22=0,AB22/2*'Depr. Rate'!$C$4/12,('Depr. Rate'!$C$4*'KU Meter Schedule'!AC22)/12))</f>
        <v>0</v>
      </c>
      <c r="BT22" s="21">
        <f>IF(BT$3&lt;'Depr. Rate'!$B$1,('Depr. Rate'!$B$4*'KU Meter Schedule'!AD22)/12,IF(AD22=0,AC22/2*'Depr. Rate'!$C$4/12,('Depr. Rate'!$C$4*'KU Meter Schedule'!AD22)/12))</f>
        <v>0</v>
      </c>
      <c r="BU22" s="21">
        <f>IF(BU$3&lt;'Depr. Rate'!$B$1,('Depr. Rate'!$B$4*'KU Meter Schedule'!AE22)/12,IF(AE22=0,AD22/2*'Depr. Rate'!$C$4/12,('Depr. Rate'!$C$4*'KU Meter Schedule'!AE22)/12))</f>
        <v>0</v>
      </c>
      <c r="BV22" s="21">
        <f>IF(BV$3&lt;'Depr. Rate'!$B$1,('Depr. Rate'!$B$4*'KU Meter Schedule'!AF22)/12,IF(AF22=0,AE22/2*'Depr. Rate'!$C$4/12,('Depr. Rate'!$C$4*'KU Meter Schedule'!AF22)/12))</f>
        <v>0</v>
      </c>
      <c r="BW22" s="21">
        <f>IF(BW$3&lt;'Depr. Rate'!$B$1,('Depr. Rate'!$B$4*'KU Meter Schedule'!AG22)/12,IF(AG22=0,AF22/2*'Depr. Rate'!$C$4/12,('Depr. Rate'!$C$4*'KU Meter Schedule'!AG22)/12))</f>
        <v>0</v>
      </c>
      <c r="BX22" s="21">
        <f>IF(BX$3&lt;'Depr. Rate'!$B$1,('Depr. Rate'!$B$4*'KU Meter Schedule'!AH22)/12,IF(AH22=0,AG22/2*'Depr. Rate'!$C$4/12,('Depr. Rate'!$C$4*'KU Meter Schedule'!AH22)/12))</f>
        <v>0</v>
      </c>
      <c r="BY22" s="21">
        <f>IF(BY$3&lt;'Depr. Rate'!$B$1,('Depr. Rate'!$B$4*'KU Meter Schedule'!AI22)/12,IF(AI22=0,AH22/2*'Depr. Rate'!$C$4/12,('Depr. Rate'!$C$4*'KU Meter Schedule'!AI22)/12))</f>
        <v>0</v>
      </c>
      <c r="BZ22" s="21">
        <f>IF(BZ$3&lt;'Depr. Rate'!$B$1,('Depr. Rate'!$B$4*'KU Meter Schedule'!AJ22)/12,IF(AJ22=0,AI22/2*'Depr. Rate'!$C$4/12,('Depr. Rate'!$C$4*'KU Meter Schedule'!AJ22)/12))</f>
        <v>0</v>
      </c>
      <c r="CA22" s="21">
        <f>IF(CA$3&lt;'Depr. Rate'!$B$1,('Depr. Rate'!$B$4*'KU Meter Schedule'!AK22)/12,IF(AK22=0,AJ22/2*'Depr. Rate'!$C$4/12,('Depr. Rate'!$C$4*'KU Meter Schedule'!AK22)/12))</f>
        <v>0</v>
      </c>
      <c r="CB22" s="21">
        <f>IF(CB$3&lt;'Depr. Rate'!$B$1,('Depr. Rate'!$B$4*'KU Meter Schedule'!AL22)/12,IF(AL22=0,AK22/2*'Depr. Rate'!$C$4/12,('Depr. Rate'!$C$4*'KU Meter Schedule'!AL22)/12))</f>
        <v>0</v>
      </c>
      <c r="CC22" s="21">
        <f>IF(CC$3&lt;'Depr. Rate'!$B$1,('Depr. Rate'!$B$4*'KU Meter Schedule'!AM22)/12,IF(AM22=0,AL22/2*'Depr. Rate'!$C$4/12,('Depr. Rate'!$C$4*'KU Meter Schedule'!AM22)/12))</f>
        <v>0</v>
      </c>
      <c r="CD22" s="21">
        <f>IF(CD$3&lt;'Depr. Rate'!$B$1,('Depr. Rate'!$B$4*'KU Meter Schedule'!AN22)/12,IF(AN22=0,AM22/2*'Depr. Rate'!$C$4/12,('Depr. Rate'!$C$4*'KU Meter Schedule'!AN22)/12))</f>
        <v>0</v>
      </c>
      <c r="CE22" s="21">
        <f>IF(CE$3&lt;'Depr. Rate'!$B$1,('Depr. Rate'!$B$4*'KU Meter Schedule'!AO22)/12,IF(AO22=0,AN22/2*'Depr. Rate'!$C$4/12,('Depr. Rate'!$C$4*'KU Meter Schedule'!AO22)/12))</f>
        <v>0</v>
      </c>
      <c r="CF22" s="21">
        <f>IF(CF$3&lt;'Depr. Rate'!$B$1,('Depr. Rate'!$B$4*'KU Meter Schedule'!AP22)/12,IF(AP22=0,AO22/2*'Depr. Rate'!$C$4/12,('Depr. Rate'!$C$4*'KU Meter Schedule'!AP22)/12))</f>
        <v>0</v>
      </c>
      <c r="CG22" s="21">
        <f>IF(CG$3&lt;'Depr. Rate'!$B$1,('Depr. Rate'!$B$4*'KU Meter Schedule'!AQ22)/12,IF(AQ22=0,AP22/2*'Depr. Rate'!$C$4/12,('Depr. Rate'!$C$4*'KU Meter Schedule'!AQ22)/12))</f>
        <v>0</v>
      </c>
      <c r="CH22" s="21">
        <f>IF(CH$3&lt;'Depr. Rate'!$B$1,('Depr. Rate'!$B$4*'KU Meter Schedule'!AR22)/12,IF(AR22=0,AQ22/2*'Depr. Rate'!$C$4/12,('Depr. Rate'!$C$4*'KU Meter Schedule'!AR22)/12))</f>
        <v>0</v>
      </c>
      <c r="CI22" s="21">
        <f>IF(CI$3&lt;'Depr. Rate'!$B$1,('Depr. Rate'!$B$4*'KU Meter Schedule'!AS22)/12,IF(AS22=0,AR22/2*'Depr. Rate'!$C$4/12,('Depr. Rate'!$C$4*'KU Meter Schedule'!AS22)/12))</f>
        <v>0</v>
      </c>
      <c r="CJ22" s="21">
        <f>IF(CJ$3&lt;'Depr. Rate'!$B$1,('Depr. Rate'!$B$4*'KU Meter Schedule'!AT22)/12,IF(AT22=0,AS22/2*'Depr. Rate'!$C$4/12,('Depr. Rate'!$C$4*'KU Meter Schedule'!AT22)/12))</f>
        <v>0</v>
      </c>
      <c r="CK22" s="21">
        <f>IF(CK$3&lt;'Depr. Rate'!$B$1,('Depr. Rate'!$B$4*'KU Meter Schedule'!AU22)/12,IF(AU22=0,AT22/2*'Depr. Rate'!$C$4/12,('Depr. Rate'!$C$4*'KU Meter Schedule'!AU22)/12))</f>
        <v>0</v>
      </c>
      <c r="CL22" s="21">
        <f>IF(CL$3&lt;'Depr. Rate'!$B$1,('Depr. Rate'!$B$4*'KU Meter Schedule'!AV22)/12,IF(AV22=0,AU22/2*'Depr. Rate'!$C$4/12,('Depr. Rate'!$C$4*'KU Meter Schedule'!AV22)/12))</f>
        <v>0</v>
      </c>
      <c r="CM22" s="21">
        <f>IF(CM$3&lt;'Depr. Rate'!$B$1,('Depr. Rate'!$B$4*'KU Meter Schedule'!AW22)/12,IF(AW22=0,AV22/2*'Depr. Rate'!$C$4/12,('Depr. Rate'!$C$4*'KU Meter Schedule'!AW22)/12))</f>
        <v>0</v>
      </c>
      <c r="CN22" s="21">
        <f>IF(CN$3&lt;'Depr. Rate'!$B$1,('Depr. Rate'!$B$4*'KU Meter Schedule'!AX22)/12,IF(AX22=0,AW22/2*'Depr. Rate'!$C$4/12,('Depr. Rate'!$C$4*'KU Meter Schedule'!AX22)/12))</f>
        <v>0</v>
      </c>
      <c r="CP22" s="6">
        <f>IF(CP$3=$CP$3,$H22+AZ22,IF($F22='KU Meter Schedule'!CP$3,'KU Meter Schedule'!CO22+AZ22-$G22,SUM(CO22,AZ22)))</f>
        <v>262.57071912489994</v>
      </c>
      <c r="CQ22" s="6">
        <f>IF(CQ$3=$CP$3,$H22+BA22,IF($F22='KU Meter Schedule'!CQ$3,'KU Meter Schedule'!CP22+BA22-$G22,SUM(CP22,BA22)))</f>
        <v>263.10423187489994</v>
      </c>
      <c r="CR22" s="6">
        <f>IF(CR$3=$CP$3,$H22+BB22,IF($F22='KU Meter Schedule'!CR$3,'KU Meter Schedule'!CQ22+BB22-$G22,SUM(CQ22,BB22)))</f>
        <v>263.63774462489994</v>
      </c>
      <c r="CS22" s="6">
        <f>IF(CS$3=$CP$3,$H22+BC22,IF($F22='KU Meter Schedule'!CS$3,'KU Meter Schedule'!CR22+BC22-$G22,SUM(CR22,BC22)))</f>
        <v>264.17125737489994</v>
      </c>
      <c r="CT22" s="6">
        <f>IF(CT$3=$CP$3,$H22+BD22,IF($F22='KU Meter Schedule'!CT$3,'KU Meter Schedule'!CS22+BD22-$G22,SUM(CS22,BD22)))</f>
        <v>264.70477012489994</v>
      </c>
      <c r="CU22" s="6">
        <f>IF(CU$3=$CP$3,$H22+BE22,IF($F22='KU Meter Schedule'!CU$3,'KU Meter Schedule'!CT22+BE22-$G22,SUM(CT22,BE22)))</f>
        <v>265.23828287489994</v>
      </c>
      <c r="CV22" s="6">
        <f>IF(CV$3=$CP$3,$H22+BF22,IF($F22='KU Meter Schedule'!CV$3,'KU Meter Schedule'!CU22+BF22-$G22,SUM(CU22,BF22)))</f>
        <v>265.77179562489994</v>
      </c>
      <c r="CW22" s="6">
        <f>IF(CW$3=$CP$3,$H22+BG22,IF($F22='KU Meter Schedule'!CW$3,'KU Meter Schedule'!CV22+BG22-$G22,SUM(CV22,BG22)))</f>
        <v>266.30530837489994</v>
      </c>
      <c r="CX22" s="6">
        <f>IF(CX$3=$CP$3,$H22+BH22,IF($F22='KU Meter Schedule'!CX$3,'KU Meter Schedule'!CW22+BH22-$G22,SUM(CW22,BH22)))</f>
        <v>266.83882112489994</v>
      </c>
      <c r="CY22" s="6">
        <f>IF(CY$3=$CP$3,$H22+BI22,IF($F22='KU Meter Schedule'!CY$3,'KU Meter Schedule'!CX22+BI22-$G22,SUM(CX22,BI22)))</f>
        <v>267.37233387489994</v>
      </c>
      <c r="CZ22" s="6">
        <f>IF(CZ$3=$CP$3,$H22+BJ22,IF($F22='KU Meter Schedule'!CZ$3,'KU Meter Schedule'!CY22+BJ22-$G22,SUM(CY22,BJ22)))</f>
        <v>267.90584662489994</v>
      </c>
      <c r="DA22" s="6">
        <f>IF(DA$3=$CP$3,$H22+BK22,IF($F22='KU Meter Schedule'!DA$3,'KU Meter Schedule'!CZ22+BK22-$G22,SUM(CZ22,BK22)))</f>
        <v>268.72358887489992</v>
      </c>
      <c r="DB22" s="6">
        <f>IF(DB$3=$CP$3,$H22+BL22,IF($F22='KU Meter Schedule'!DB$3,'KU Meter Schedule'!DA22+BL22-$G22,SUM(DA22,BL22)))</f>
        <v>269.5413311248999</v>
      </c>
      <c r="DC22" s="6">
        <f>IF(DC$3=$CP$3,$H22+BM22,IF($F22='KU Meter Schedule'!DC$3,'KU Meter Schedule'!DB22+BM22-$G22,SUM(DB22,BM22)))</f>
        <v>270.35907337489988</v>
      </c>
      <c r="DD22" s="6">
        <f>IF(DD$3=$CP$3,$H22+BN22,IF($F22='KU Meter Schedule'!DD$3,'KU Meter Schedule'!DC22+BN22-$G22,SUM(DC22,BN22)))</f>
        <v>271.17681562489986</v>
      </c>
      <c r="DE22" s="6">
        <f>IF(DE$3=$CP$3,$H22+BO22,IF($F22='KU Meter Schedule'!DE$3,'KU Meter Schedule'!DD22+BO22-$G22,SUM(DD22,BO22)))</f>
        <v>271.99455787489984</v>
      </c>
      <c r="DF22" s="6">
        <f>IF(DF$3=$CP$3,$H22+BP22,IF($F22='KU Meter Schedule'!DF$3,'KU Meter Schedule'!DE22+BP22-$G22,SUM(DE22,BP22)))</f>
        <v>272.81230012489982</v>
      </c>
      <c r="DG22" s="6">
        <f>IF(DG$3=$CP$3,$H22+BQ22,IF($F22='KU Meter Schedule'!DG$3,'KU Meter Schedule'!DF22+BQ22-$G22,SUM(DF22,BQ22)))</f>
        <v>-6.3488287501002105</v>
      </c>
      <c r="DH22" s="6">
        <f>IF(DH$3=$CP$3,$H22+BR22,IF($F22='KU Meter Schedule'!DH$3,'KU Meter Schedule'!DG22+BR22-$G22,SUM(DG22,BR22)))</f>
        <v>-6.3488287501002105</v>
      </c>
      <c r="DI22" s="6">
        <f>IF(DI$3=$CP$3,$H22+BS22,IF($F22='KU Meter Schedule'!DI$3,'KU Meter Schedule'!DH22+BS22-$G22,SUM(DH22,BS22)))</f>
        <v>-6.3488287501002105</v>
      </c>
      <c r="DJ22" s="6">
        <f>IF(DJ$3=$CP$3,$H22+BT22,IF($F22='KU Meter Schedule'!DJ$3,'KU Meter Schedule'!DI22+BT22-$G22,SUM(DI22,BT22)))</f>
        <v>-6.3488287501002105</v>
      </c>
      <c r="DK22" s="6">
        <f>IF(DK$3=$CP$3,$H22+BU22,IF($F22='KU Meter Schedule'!DK$3,'KU Meter Schedule'!DJ22+BU22-$G22,SUM(DJ22,BU22)))</f>
        <v>-6.3488287501002105</v>
      </c>
      <c r="DL22" s="6">
        <f>IF(DL$3=$CP$3,$H22+BV22,IF($F22='KU Meter Schedule'!DL$3,'KU Meter Schedule'!DK22+BV22-$G22,SUM(DK22,BV22)))</f>
        <v>-6.3488287501002105</v>
      </c>
      <c r="DM22" s="6">
        <f>IF(DM$3=$CP$3,$H22+BW22,IF($F22='KU Meter Schedule'!DM$3,'KU Meter Schedule'!DL22+BW22-$G22,SUM(DL22,BW22)))</f>
        <v>-6.3488287501002105</v>
      </c>
      <c r="DN22" s="6">
        <f>IF(DN$3=$CP$3,$H22+BX22,IF($F22='KU Meter Schedule'!DN$3,'KU Meter Schedule'!DM22+BX22-$G22,SUM(DM22,BX22)))</f>
        <v>-6.3488287501002105</v>
      </c>
      <c r="DO22" s="6">
        <f>IF(DO$3=$CP$3,$H22+BY22,IF($F22='KU Meter Schedule'!DO$3,'KU Meter Schedule'!DN22+BY22-$G22,SUM(DN22,BY22)))</f>
        <v>-6.3488287501002105</v>
      </c>
      <c r="DP22" s="6">
        <f>IF(DP$3=$CP$3,$H22+BZ22,IF($F22='KU Meter Schedule'!DP$3,'KU Meter Schedule'!DO22+BZ22-$G22,SUM(DO22,BZ22)))</f>
        <v>-6.3488287501002105</v>
      </c>
      <c r="DQ22" s="6">
        <f>IF(DQ$3=$CP$3,$H22+CA22,IF($F22='KU Meter Schedule'!DQ$3,'KU Meter Schedule'!DP22+CA22-$G22,SUM(DP22,CA22)))</f>
        <v>-6.3488287501002105</v>
      </c>
      <c r="DR22" s="6">
        <f>IF(DR$3=$CP$3,$H22+CB22,IF($F22='KU Meter Schedule'!DR$3,'KU Meter Schedule'!DQ22+CB22-$G22,SUM(DQ22,CB22)))</f>
        <v>-6.3488287501002105</v>
      </c>
      <c r="DS22" s="6">
        <f>IF(DS$3=$CP$3,$H22+CC22,IF($F22='KU Meter Schedule'!DS$3,'KU Meter Schedule'!DR22+CC22-$G22,SUM(DR22,CC22)))</f>
        <v>-6.3488287501002105</v>
      </c>
      <c r="DT22" s="6">
        <f>IF(DT$3=$CP$3,$H22+CD22,IF($F22='KU Meter Schedule'!DT$3,'KU Meter Schedule'!DS22+CD22-$G22,SUM(DS22,CD22)))</f>
        <v>-6.3488287501002105</v>
      </c>
      <c r="DU22" s="6">
        <f>IF(DU$3=$CP$3,$H22+CE22,IF($F22='KU Meter Schedule'!DU$3,'KU Meter Schedule'!DT22+CE22-$G22,SUM(DT22,CE22)))</f>
        <v>-6.3488287501002105</v>
      </c>
      <c r="DV22" s="6">
        <f>IF(DV$3=$CP$3,$H22+CF22,IF($F22='KU Meter Schedule'!DV$3,'KU Meter Schedule'!DU22+CF22-$G22,SUM(DU22,CF22)))</f>
        <v>-6.3488287501002105</v>
      </c>
      <c r="DW22" s="6">
        <f>IF(DW$3=$CP$3,$H22+CG22,IF($F22='KU Meter Schedule'!DW$3,'KU Meter Schedule'!DV22+CG22-$G22,SUM(DV22,CG22)))</f>
        <v>-6.3488287501002105</v>
      </c>
      <c r="DX22" s="6">
        <f>IF(DX$3=$CP$3,$H22+CH22,IF($F22='KU Meter Schedule'!DX$3,'KU Meter Schedule'!DW22+CH22-$G22,SUM(DW22,CH22)))</f>
        <v>-6.3488287501002105</v>
      </c>
      <c r="DY22" s="6">
        <f>IF(DY$3=$CP$3,$H22+CI22,IF($F22='KU Meter Schedule'!DY$3,'KU Meter Schedule'!DX22+CI22-$G22,SUM(DX22,CI22)))</f>
        <v>-6.3488287501002105</v>
      </c>
      <c r="DZ22" s="6">
        <f>IF(DZ$3=$CP$3,$H22+CJ22,IF($F22='KU Meter Schedule'!DZ$3,'KU Meter Schedule'!DY22+CJ22-$G22,SUM(DY22,CJ22)))</f>
        <v>-6.3488287501002105</v>
      </c>
      <c r="EA22" s="6">
        <f>IF(EA$3=$CP$3,$H22+CK22,IF($F22='KU Meter Schedule'!EA$3,'KU Meter Schedule'!DZ22+CK22-$G22,SUM(DZ22,CK22)))</f>
        <v>-6.3488287501002105</v>
      </c>
      <c r="EB22" s="6">
        <f>IF(EB$3=$CP$3,$H22+CL22,IF($F22='KU Meter Schedule'!EB$3,'KU Meter Schedule'!EA22+CL22-$G22,SUM(EA22,CL22)))</f>
        <v>-6.3488287501002105</v>
      </c>
      <c r="EC22" s="6">
        <f>IF(EC$3=$CP$3,$H22+CM22,IF($F22='KU Meter Schedule'!EC$3,'KU Meter Schedule'!EB22+CM22-$G22,SUM(EB22,CM22)))</f>
        <v>-6.3488287501002105</v>
      </c>
      <c r="ED22" s="6">
        <f>IF(ED$3=$CP$3,$H22+CN22,IF($F22='KU Meter Schedule'!ED$3,'KU Meter Schedule'!EC22+CN22-$G22,SUM(EC22,CN22)))</f>
        <v>-6.3488287501002105</v>
      </c>
      <c r="EF22" s="8">
        <f t="shared" si="5"/>
        <v>16.999280875100112</v>
      </c>
      <c r="EG22" s="8">
        <f t="shared" si="5"/>
        <v>16.465768125100112</v>
      </c>
      <c r="EH22" s="8">
        <f t="shared" si="5"/>
        <v>15.932255375100112</v>
      </c>
      <c r="EI22" s="8">
        <f t="shared" si="5"/>
        <v>15.398742625100112</v>
      </c>
      <c r="EJ22" s="8">
        <f t="shared" si="5"/>
        <v>14.865229875100113</v>
      </c>
      <c r="EK22" s="8">
        <f t="shared" si="5"/>
        <v>14.331717125100113</v>
      </c>
      <c r="EL22" s="8">
        <f t="shared" si="5"/>
        <v>13.798204375100113</v>
      </c>
      <c r="EM22" s="8">
        <f t="shared" si="5"/>
        <v>13.264691625100113</v>
      </c>
      <c r="EN22" s="8">
        <f t="shared" si="5"/>
        <v>12.731178875100113</v>
      </c>
      <c r="EO22" s="8">
        <f t="shared" si="5"/>
        <v>12.197666125100113</v>
      </c>
      <c r="EP22" s="8">
        <f t="shared" si="5"/>
        <v>11.664153375100113</v>
      </c>
      <c r="EQ22" s="8">
        <f t="shared" si="5"/>
        <v>10.846411125100133</v>
      </c>
      <c r="ER22" s="8">
        <f t="shared" si="5"/>
        <v>10.028668875100152</v>
      </c>
      <c r="ES22" s="8">
        <f t="shared" si="5"/>
        <v>9.2109266251001713</v>
      </c>
      <c r="ET22" s="8">
        <f t="shared" si="5"/>
        <v>8.3931843751001907</v>
      </c>
      <c r="EU22" s="8">
        <f t="shared" si="5"/>
        <v>7.57544212510021</v>
      </c>
      <c r="EV22" s="8">
        <f t="shared" si="4"/>
        <v>6.7576998751002293</v>
      </c>
      <c r="EW22" s="8">
        <f t="shared" si="4"/>
        <v>6.3488287501002105</v>
      </c>
      <c r="EX22" s="8">
        <f t="shared" si="4"/>
        <v>6.3488287501002105</v>
      </c>
      <c r="EY22" s="8">
        <f t="shared" si="4"/>
        <v>6.3488287501002105</v>
      </c>
      <c r="EZ22" s="8">
        <f t="shared" si="4"/>
        <v>6.3488287501002105</v>
      </c>
      <c r="FA22" s="8">
        <f t="shared" si="4"/>
        <v>6.3488287501002105</v>
      </c>
      <c r="FB22" s="8">
        <f t="shared" si="4"/>
        <v>6.3488287501002105</v>
      </c>
      <c r="FC22" s="8">
        <f t="shared" si="4"/>
        <v>6.3488287501002105</v>
      </c>
      <c r="FD22" s="8">
        <f t="shared" si="4"/>
        <v>6.3488287501002105</v>
      </c>
      <c r="FE22" s="8">
        <f t="shared" si="4"/>
        <v>6.3488287501002105</v>
      </c>
      <c r="FF22" s="8">
        <f t="shared" si="4"/>
        <v>6.3488287501002105</v>
      </c>
      <c r="FG22" s="8">
        <f t="shared" si="4"/>
        <v>6.3488287501002105</v>
      </c>
      <c r="FH22" s="8">
        <f t="shared" si="4"/>
        <v>6.3488287501002105</v>
      </c>
      <c r="FI22" s="8">
        <f t="shared" si="4"/>
        <v>6.3488287501002105</v>
      </c>
      <c r="FJ22" s="8">
        <f t="shared" si="4"/>
        <v>6.3488287501002105</v>
      </c>
      <c r="FK22" s="8">
        <f t="shared" si="2"/>
        <v>6.3488287501002105</v>
      </c>
      <c r="FL22" s="8">
        <f t="shared" si="3"/>
        <v>6.3488287501002105</v>
      </c>
      <c r="FM22" s="8">
        <f t="shared" si="3"/>
        <v>6.3488287501002105</v>
      </c>
      <c r="FN22" s="8">
        <f t="shared" si="3"/>
        <v>6.3488287501002105</v>
      </c>
      <c r="FO22" s="8">
        <f t="shared" si="3"/>
        <v>6.3488287501002105</v>
      </c>
      <c r="FP22" s="8">
        <f t="shared" si="3"/>
        <v>6.3488287501002105</v>
      </c>
      <c r="FQ22" s="8">
        <f t="shared" si="3"/>
        <v>6.3488287501002105</v>
      </c>
      <c r="FR22" s="8">
        <f t="shared" si="3"/>
        <v>6.3488287501002105</v>
      </c>
      <c r="FS22" s="8">
        <f t="shared" si="3"/>
        <v>6.3488287501002105</v>
      </c>
      <c r="FT22" s="8">
        <f t="shared" si="3"/>
        <v>6.3488287501002105</v>
      </c>
    </row>
    <row r="23" spans="1:176" x14ac:dyDescent="0.25">
      <c r="A23" s="4" t="s">
        <v>12</v>
      </c>
      <c r="B23" s="4" t="s">
        <v>2</v>
      </c>
      <c r="C23" s="3" t="s">
        <v>40</v>
      </c>
      <c r="D23" s="4" t="s">
        <v>4</v>
      </c>
      <c r="E23" s="7">
        <v>1958</v>
      </c>
      <c r="F23" s="24">
        <f>IFERROR(VLOOKUP(CONCATENATE(C23,E23),'KU Retirements'!$A$4:$E$150,5,FALSE),"N/A")</f>
        <v>43101</v>
      </c>
      <c r="G23" s="5">
        <v>256449.02</v>
      </c>
      <c r="H23" s="5">
        <v>238950.24901946998</v>
      </c>
      <c r="I23" s="5"/>
      <c r="J23" s="6">
        <f>IF(J$3=$J$3,$G23,IF($F23='KU Meter Schedule'!J$3,'KU Meter Schedule'!I23-'KU Meter Schedule'!$G23,I23))</f>
        <v>256449.02</v>
      </c>
      <c r="K23" s="6">
        <f>IF(K$3=$J$3,$G23,IF($F23='KU Meter Schedule'!K$3,'KU Meter Schedule'!J23-'KU Meter Schedule'!$G23,J23))</f>
        <v>256449.02</v>
      </c>
      <c r="L23" s="6">
        <f>IF(L$3=$J$3,$G23,IF($F23='KU Meter Schedule'!L$3,'KU Meter Schedule'!K23-'KU Meter Schedule'!$G23,K23))</f>
        <v>256449.02</v>
      </c>
      <c r="M23" s="6">
        <f>IF(M$3=$J$3,$G23,IF($F23='KU Meter Schedule'!M$3,'KU Meter Schedule'!L23-'KU Meter Schedule'!$G23,L23))</f>
        <v>256449.02</v>
      </c>
      <c r="N23" s="6">
        <f>IF(N$3=$J$3,$G23,IF($F23='KU Meter Schedule'!N$3,'KU Meter Schedule'!M23-'KU Meter Schedule'!$G23,M23))</f>
        <v>256449.02</v>
      </c>
      <c r="O23" s="6">
        <f>IF(O$3=$J$3,$G23,IF($F23='KU Meter Schedule'!O$3,'KU Meter Schedule'!N23-'KU Meter Schedule'!$G23,N23))</f>
        <v>256449.02</v>
      </c>
      <c r="P23" s="6">
        <f>IF(P$3=$J$3,$G23,IF($F23='KU Meter Schedule'!P$3,'KU Meter Schedule'!O23-'KU Meter Schedule'!$G23,O23))</f>
        <v>256449.02</v>
      </c>
      <c r="Q23" s="6">
        <f>IF(Q$3=$J$3,$G23,IF($F23='KU Meter Schedule'!Q$3,'KU Meter Schedule'!P23-'KU Meter Schedule'!$G23,P23))</f>
        <v>256449.02</v>
      </c>
      <c r="R23" s="6">
        <f>IF(R$3=$J$3,$G23,IF($F23='KU Meter Schedule'!R$3,'KU Meter Schedule'!Q23-'KU Meter Schedule'!$G23,Q23))</f>
        <v>256449.02</v>
      </c>
      <c r="S23" s="6">
        <f>IF(S$3=$J$3,$G23,IF($F23='KU Meter Schedule'!S$3,'KU Meter Schedule'!R23-'KU Meter Schedule'!$G23,R23))</f>
        <v>256449.02</v>
      </c>
      <c r="T23" s="6">
        <f>IF(T$3=$J$3,$G23,IF($F23='KU Meter Schedule'!T$3,'KU Meter Schedule'!S23-'KU Meter Schedule'!$G23,S23))</f>
        <v>256449.02</v>
      </c>
      <c r="U23" s="6">
        <f>IF(U$3=$J$3,$G23,IF($F23='KU Meter Schedule'!U$3,'KU Meter Schedule'!T23-'KU Meter Schedule'!$G23,T23))</f>
        <v>256449.02</v>
      </c>
      <c r="V23" s="6">
        <f>IF(V$3=$J$3,$G23,IF($F23='KU Meter Schedule'!V$3,'KU Meter Schedule'!U23-'KU Meter Schedule'!$G23,U23))</f>
        <v>256449.02</v>
      </c>
      <c r="W23" s="6">
        <f>IF(W$3=$J$3,$G23,IF($F23='KU Meter Schedule'!W$3,'KU Meter Schedule'!V23-'KU Meter Schedule'!$G23,V23))</f>
        <v>256449.02</v>
      </c>
      <c r="X23" s="6">
        <f>IF(X$3=$J$3,$G23,IF($F23='KU Meter Schedule'!X$3,'KU Meter Schedule'!W23-'KU Meter Schedule'!$G23,W23))</f>
        <v>256449.02</v>
      </c>
      <c r="Y23" s="6">
        <f>IF(Y$3=$J$3,$G23,IF($F23='KU Meter Schedule'!Y$3,'KU Meter Schedule'!X23-'KU Meter Schedule'!$G23,X23))</f>
        <v>256449.02</v>
      </c>
      <c r="Z23" s="6">
        <f>IF(Z$3=$J$3,$G23,IF($F23='KU Meter Schedule'!Z$3,'KU Meter Schedule'!Y23-'KU Meter Schedule'!$G23,Y23))</f>
        <v>256449.02</v>
      </c>
      <c r="AA23" s="6">
        <f>IF(AA$3=$J$3,$G23,IF($F23='KU Meter Schedule'!AA$3,'KU Meter Schedule'!Z23-'KU Meter Schedule'!$G23,Z23))</f>
        <v>0</v>
      </c>
      <c r="AB23" s="6">
        <f>IF(AB$3=$J$3,$G23,IF($F23='KU Meter Schedule'!AB$3,'KU Meter Schedule'!AA23-'KU Meter Schedule'!$G23,AA23))</f>
        <v>0</v>
      </c>
      <c r="AC23" s="6">
        <f>IF(AC$3=$J$3,$G23,IF($F23='KU Meter Schedule'!AC$3,'KU Meter Schedule'!AB23-'KU Meter Schedule'!$G23,AB23))</f>
        <v>0</v>
      </c>
      <c r="AD23" s="6">
        <f>IF(AD$3=$J$3,$G23,IF($F23='KU Meter Schedule'!AD$3,'KU Meter Schedule'!AC23-'KU Meter Schedule'!$G23,AC23))</f>
        <v>0</v>
      </c>
      <c r="AE23" s="6">
        <f>IF(AE$3=$J$3,$G23,IF($F23='KU Meter Schedule'!AE$3,'KU Meter Schedule'!AD23-'KU Meter Schedule'!$G23,AD23))</f>
        <v>0</v>
      </c>
      <c r="AF23" s="6">
        <f>IF(AF$3=$J$3,$G23,IF($F23='KU Meter Schedule'!AF$3,'KU Meter Schedule'!AE23-'KU Meter Schedule'!$G23,AE23))</f>
        <v>0</v>
      </c>
      <c r="AG23" s="6">
        <f>IF(AG$3=$J$3,$G23,IF($F23='KU Meter Schedule'!AG$3,'KU Meter Schedule'!AF23-'KU Meter Schedule'!$G23,AF23))</f>
        <v>0</v>
      </c>
      <c r="AH23" s="6">
        <f>IF(AH$3=$J$3,$G23,IF($F23='KU Meter Schedule'!AH$3,'KU Meter Schedule'!AG23-'KU Meter Schedule'!$G23,AG23))</f>
        <v>0</v>
      </c>
      <c r="AI23" s="6">
        <f>IF(AI$3=$J$3,$G23,IF($F23='KU Meter Schedule'!AI$3,'KU Meter Schedule'!AH23-'KU Meter Schedule'!$G23,AH23))</f>
        <v>0</v>
      </c>
      <c r="AJ23" s="6">
        <f>IF(AJ$3=$J$3,$G23,IF($F23='KU Meter Schedule'!AJ$3,'KU Meter Schedule'!AI23-'KU Meter Schedule'!$G23,AI23))</f>
        <v>0</v>
      </c>
      <c r="AK23" s="6">
        <f>IF(AK$3=$J$3,$G23,IF($F23='KU Meter Schedule'!AK$3,'KU Meter Schedule'!AJ23-'KU Meter Schedule'!$G23,AJ23))</f>
        <v>0</v>
      </c>
      <c r="AL23" s="6">
        <f>IF(AL$3=$J$3,$G23,IF($F23='KU Meter Schedule'!AL$3,'KU Meter Schedule'!AK23-'KU Meter Schedule'!$G23,AK23))</f>
        <v>0</v>
      </c>
      <c r="AM23" s="6">
        <f>IF(AM$3=$J$3,$G23,IF($F23='KU Meter Schedule'!AM$3,'KU Meter Schedule'!AL23-'KU Meter Schedule'!$G23,AL23))</f>
        <v>0</v>
      </c>
      <c r="AN23" s="6">
        <f>IF(AN$3=$J$3,$G23,IF($F23='KU Meter Schedule'!AN$3,'KU Meter Schedule'!AM23-'KU Meter Schedule'!$G23,AM23))</f>
        <v>0</v>
      </c>
      <c r="AO23" s="6">
        <f>IF(AO$3=$J$3,$G23,IF($F23='KU Meter Schedule'!AO$3,'KU Meter Schedule'!AN23-'KU Meter Schedule'!$G23,AN23))</f>
        <v>0</v>
      </c>
      <c r="AP23" s="6">
        <f>IF(AP$3=$J$3,$G23,IF($F23='KU Meter Schedule'!AP$3,'KU Meter Schedule'!AO23-'KU Meter Schedule'!$G23,AO23))</f>
        <v>0</v>
      </c>
      <c r="AQ23" s="6">
        <f>IF(AQ$3=$J$3,$G23,IF($F23='KU Meter Schedule'!AQ$3,'KU Meter Schedule'!AP23-'KU Meter Schedule'!$G23,AP23))</f>
        <v>0</v>
      </c>
      <c r="AR23" s="6">
        <f>IF(AR$3=$J$3,$G23,IF($F23='KU Meter Schedule'!AR$3,'KU Meter Schedule'!AQ23-'KU Meter Schedule'!$G23,AQ23))</f>
        <v>0</v>
      </c>
      <c r="AS23" s="6">
        <f>IF(AS$3=$J$3,$G23,IF($F23='KU Meter Schedule'!AS$3,'KU Meter Schedule'!AR23-'KU Meter Schedule'!$G23,AR23))</f>
        <v>0</v>
      </c>
      <c r="AT23" s="6">
        <f>IF(AT$3=$J$3,$G23,IF($F23='KU Meter Schedule'!AT$3,'KU Meter Schedule'!AS23-'KU Meter Schedule'!$G23,AS23))</f>
        <v>0</v>
      </c>
      <c r="AU23" s="6">
        <f>IF(AU$3=$J$3,$G23,IF($F23='KU Meter Schedule'!AU$3,'KU Meter Schedule'!AT23-'KU Meter Schedule'!$G23,AT23))</f>
        <v>0</v>
      </c>
      <c r="AV23" s="6">
        <f>IF(AV$3=$J$3,$G23,IF($F23='KU Meter Schedule'!AV$3,'KU Meter Schedule'!AU23-'KU Meter Schedule'!$G23,AU23))</f>
        <v>0</v>
      </c>
      <c r="AW23" s="6">
        <f>IF(AW$3=$J$3,$G23,IF($F23='KU Meter Schedule'!AW$3,'KU Meter Schedule'!AV23-'KU Meter Schedule'!$G23,AV23))</f>
        <v>0</v>
      </c>
      <c r="AX23" s="6">
        <f>IF(AX$3=$J$3,$G23,IF($F23='KU Meter Schedule'!AX$3,'KU Meter Schedule'!AW23-'KU Meter Schedule'!$G23,AW23))</f>
        <v>0</v>
      </c>
      <c r="AZ23" s="21">
        <f>IF(AZ$3&lt;'Depr. Rate'!$B$1,('Depr. Rate'!$B$4*'KU Meter Schedule'!J23)/12,IF(J23=0,I23/2*'Depr. Rate'!$C$4/12,('Depr. Rate'!$C$4*'KU Meter Schedule'!J23)/12))</f>
        <v>489.39021316666663</v>
      </c>
      <c r="BA23" s="21">
        <f>IF(BA$3&lt;'Depr. Rate'!$B$1,('Depr. Rate'!$B$4*'KU Meter Schedule'!K23)/12,IF(K23=0,J23/2*'Depr. Rate'!$C$4/12,('Depr. Rate'!$C$4*'KU Meter Schedule'!K23)/12))</f>
        <v>489.39021316666663</v>
      </c>
      <c r="BB23" s="21">
        <f>IF(BB$3&lt;'Depr. Rate'!$B$1,('Depr. Rate'!$B$4*'KU Meter Schedule'!L23)/12,IF(L23=0,K23/2*'Depr. Rate'!$C$4/12,('Depr. Rate'!$C$4*'KU Meter Schedule'!L23)/12))</f>
        <v>489.39021316666663</v>
      </c>
      <c r="BC23" s="21">
        <f>IF(BC$3&lt;'Depr. Rate'!$B$1,('Depr. Rate'!$B$4*'KU Meter Schedule'!M23)/12,IF(M23=0,L23/2*'Depr. Rate'!$C$4/12,('Depr. Rate'!$C$4*'KU Meter Schedule'!M23)/12))</f>
        <v>489.39021316666663</v>
      </c>
      <c r="BD23" s="21">
        <f>IF(BD$3&lt;'Depr. Rate'!$B$1,('Depr. Rate'!$B$4*'KU Meter Schedule'!N23)/12,IF(N23=0,M23/2*'Depr. Rate'!$C$4/12,('Depr. Rate'!$C$4*'KU Meter Schedule'!N23)/12))</f>
        <v>489.39021316666663</v>
      </c>
      <c r="BE23" s="21">
        <f>IF(BE$3&lt;'Depr. Rate'!$B$1,('Depr. Rate'!$B$4*'KU Meter Schedule'!O23)/12,IF(O23=0,N23/2*'Depr. Rate'!$C$4/12,('Depr. Rate'!$C$4*'KU Meter Schedule'!O23)/12))</f>
        <v>489.39021316666663</v>
      </c>
      <c r="BF23" s="21">
        <f>IF(BF$3&lt;'Depr. Rate'!$B$1,('Depr. Rate'!$B$4*'KU Meter Schedule'!P23)/12,IF(P23=0,O23/2*'Depr. Rate'!$C$4/12,('Depr. Rate'!$C$4*'KU Meter Schedule'!P23)/12))</f>
        <v>489.39021316666663</v>
      </c>
      <c r="BG23" s="21">
        <f>IF(BG$3&lt;'Depr. Rate'!$B$1,('Depr. Rate'!$B$4*'KU Meter Schedule'!Q23)/12,IF(Q23=0,P23/2*'Depr. Rate'!$C$4/12,('Depr. Rate'!$C$4*'KU Meter Schedule'!Q23)/12))</f>
        <v>489.39021316666663</v>
      </c>
      <c r="BH23" s="21">
        <f>IF(BH$3&lt;'Depr. Rate'!$B$1,('Depr. Rate'!$B$4*'KU Meter Schedule'!R23)/12,IF(R23=0,Q23/2*'Depr. Rate'!$C$4/12,('Depr. Rate'!$C$4*'KU Meter Schedule'!R23)/12))</f>
        <v>489.39021316666663</v>
      </c>
      <c r="BI23" s="21">
        <f>IF(BI$3&lt;'Depr. Rate'!$B$1,('Depr. Rate'!$B$4*'KU Meter Schedule'!S23)/12,IF(S23=0,R23/2*'Depr. Rate'!$C$4/12,('Depr. Rate'!$C$4*'KU Meter Schedule'!S23)/12))</f>
        <v>489.39021316666663</v>
      </c>
      <c r="BJ23" s="21">
        <f>IF(BJ$3&lt;'Depr. Rate'!$B$1,('Depr. Rate'!$B$4*'KU Meter Schedule'!T23)/12,IF(T23=0,S23/2*'Depr. Rate'!$C$4/12,('Depr. Rate'!$C$4*'KU Meter Schedule'!T23)/12))</f>
        <v>489.39021316666663</v>
      </c>
      <c r="BK23" s="21">
        <f>IF(BK$3&lt;'Depr. Rate'!$B$1,('Depr. Rate'!$B$4*'KU Meter Schedule'!U23)/12,IF(U23=0,T23/2*'Depr. Rate'!$C$4/12,('Depr. Rate'!$C$4*'KU Meter Schedule'!U23)/12))</f>
        <v>750.11338349999994</v>
      </c>
      <c r="BL23" s="21">
        <f>IF(BL$3&lt;'Depr. Rate'!$B$1,('Depr. Rate'!$B$4*'KU Meter Schedule'!V23)/12,IF(V23=0,U23/2*'Depr. Rate'!$C$4/12,('Depr. Rate'!$C$4*'KU Meter Schedule'!V23)/12))</f>
        <v>750.11338349999994</v>
      </c>
      <c r="BM23" s="21">
        <f>IF(BM$3&lt;'Depr. Rate'!$B$1,('Depr. Rate'!$B$4*'KU Meter Schedule'!W23)/12,IF(W23=0,V23/2*'Depr. Rate'!$C$4/12,('Depr. Rate'!$C$4*'KU Meter Schedule'!W23)/12))</f>
        <v>750.11338349999994</v>
      </c>
      <c r="BN23" s="21">
        <f>IF(BN$3&lt;'Depr. Rate'!$B$1,('Depr. Rate'!$B$4*'KU Meter Schedule'!X23)/12,IF(X23=0,W23/2*'Depr. Rate'!$C$4/12,('Depr. Rate'!$C$4*'KU Meter Schedule'!X23)/12))</f>
        <v>750.11338349999994</v>
      </c>
      <c r="BO23" s="21">
        <f>IF(BO$3&lt;'Depr. Rate'!$B$1,('Depr. Rate'!$B$4*'KU Meter Schedule'!Y23)/12,IF(Y23=0,X23/2*'Depr. Rate'!$C$4/12,('Depr. Rate'!$C$4*'KU Meter Schedule'!Y23)/12))</f>
        <v>750.11338349999994</v>
      </c>
      <c r="BP23" s="21">
        <f>IF(BP$3&lt;'Depr. Rate'!$B$1,('Depr. Rate'!$B$4*'KU Meter Schedule'!Z23)/12,IF(Z23=0,Y23/2*'Depr. Rate'!$C$4/12,('Depr. Rate'!$C$4*'KU Meter Schedule'!Z23)/12))</f>
        <v>750.11338349999994</v>
      </c>
      <c r="BQ23" s="21">
        <f>IF(BQ$3&lt;'Depr. Rate'!$B$1,('Depr. Rate'!$B$4*'KU Meter Schedule'!AA23)/12,IF(AA23=0,Z23/2*'Depr. Rate'!$C$4/12,('Depr. Rate'!$C$4*'KU Meter Schedule'!AA23)/12))</f>
        <v>375.05669174999997</v>
      </c>
      <c r="BR23" s="21">
        <f>IF(BR$3&lt;'Depr. Rate'!$B$1,('Depr. Rate'!$B$4*'KU Meter Schedule'!AB23)/12,IF(AB23=0,AA23/2*'Depr. Rate'!$C$4/12,('Depr. Rate'!$C$4*'KU Meter Schedule'!AB23)/12))</f>
        <v>0</v>
      </c>
      <c r="BS23" s="21">
        <f>IF(BS$3&lt;'Depr. Rate'!$B$1,('Depr. Rate'!$B$4*'KU Meter Schedule'!AC23)/12,IF(AC23=0,AB23/2*'Depr. Rate'!$C$4/12,('Depr. Rate'!$C$4*'KU Meter Schedule'!AC23)/12))</f>
        <v>0</v>
      </c>
      <c r="BT23" s="21">
        <f>IF(BT$3&lt;'Depr. Rate'!$B$1,('Depr. Rate'!$B$4*'KU Meter Schedule'!AD23)/12,IF(AD23=0,AC23/2*'Depr. Rate'!$C$4/12,('Depr. Rate'!$C$4*'KU Meter Schedule'!AD23)/12))</f>
        <v>0</v>
      </c>
      <c r="BU23" s="21">
        <f>IF(BU$3&lt;'Depr. Rate'!$B$1,('Depr. Rate'!$B$4*'KU Meter Schedule'!AE23)/12,IF(AE23=0,AD23/2*'Depr. Rate'!$C$4/12,('Depr. Rate'!$C$4*'KU Meter Schedule'!AE23)/12))</f>
        <v>0</v>
      </c>
      <c r="BV23" s="21">
        <f>IF(BV$3&lt;'Depr. Rate'!$B$1,('Depr. Rate'!$B$4*'KU Meter Schedule'!AF23)/12,IF(AF23=0,AE23/2*'Depr. Rate'!$C$4/12,('Depr. Rate'!$C$4*'KU Meter Schedule'!AF23)/12))</f>
        <v>0</v>
      </c>
      <c r="BW23" s="21">
        <f>IF(BW$3&lt;'Depr. Rate'!$B$1,('Depr. Rate'!$B$4*'KU Meter Schedule'!AG23)/12,IF(AG23=0,AF23/2*'Depr. Rate'!$C$4/12,('Depr. Rate'!$C$4*'KU Meter Schedule'!AG23)/12))</f>
        <v>0</v>
      </c>
      <c r="BX23" s="21">
        <f>IF(BX$3&lt;'Depr. Rate'!$B$1,('Depr. Rate'!$B$4*'KU Meter Schedule'!AH23)/12,IF(AH23=0,AG23/2*'Depr. Rate'!$C$4/12,('Depr. Rate'!$C$4*'KU Meter Schedule'!AH23)/12))</f>
        <v>0</v>
      </c>
      <c r="BY23" s="21">
        <f>IF(BY$3&lt;'Depr. Rate'!$B$1,('Depr. Rate'!$B$4*'KU Meter Schedule'!AI23)/12,IF(AI23=0,AH23/2*'Depr. Rate'!$C$4/12,('Depr. Rate'!$C$4*'KU Meter Schedule'!AI23)/12))</f>
        <v>0</v>
      </c>
      <c r="BZ23" s="21">
        <f>IF(BZ$3&lt;'Depr. Rate'!$B$1,('Depr. Rate'!$B$4*'KU Meter Schedule'!AJ23)/12,IF(AJ23=0,AI23/2*'Depr. Rate'!$C$4/12,('Depr. Rate'!$C$4*'KU Meter Schedule'!AJ23)/12))</f>
        <v>0</v>
      </c>
      <c r="CA23" s="21">
        <f>IF(CA$3&lt;'Depr. Rate'!$B$1,('Depr. Rate'!$B$4*'KU Meter Schedule'!AK23)/12,IF(AK23=0,AJ23/2*'Depr. Rate'!$C$4/12,('Depr. Rate'!$C$4*'KU Meter Schedule'!AK23)/12))</f>
        <v>0</v>
      </c>
      <c r="CB23" s="21">
        <f>IF(CB$3&lt;'Depr. Rate'!$B$1,('Depr. Rate'!$B$4*'KU Meter Schedule'!AL23)/12,IF(AL23=0,AK23/2*'Depr. Rate'!$C$4/12,('Depr. Rate'!$C$4*'KU Meter Schedule'!AL23)/12))</f>
        <v>0</v>
      </c>
      <c r="CC23" s="21">
        <f>IF(CC$3&lt;'Depr. Rate'!$B$1,('Depr. Rate'!$B$4*'KU Meter Schedule'!AM23)/12,IF(AM23=0,AL23/2*'Depr. Rate'!$C$4/12,('Depr. Rate'!$C$4*'KU Meter Schedule'!AM23)/12))</f>
        <v>0</v>
      </c>
      <c r="CD23" s="21">
        <f>IF(CD$3&lt;'Depr. Rate'!$B$1,('Depr. Rate'!$B$4*'KU Meter Schedule'!AN23)/12,IF(AN23=0,AM23/2*'Depr. Rate'!$C$4/12,('Depr. Rate'!$C$4*'KU Meter Schedule'!AN23)/12))</f>
        <v>0</v>
      </c>
      <c r="CE23" s="21">
        <f>IF(CE$3&lt;'Depr. Rate'!$B$1,('Depr. Rate'!$B$4*'KU Meter Schedule'!AO23)/12,IF(AO23=0,AN23/2*'Depr. Rate'!$C$4/12,('Depr. Rate'!$C$4*'KU Meter Schedule'!AO23)/12))</f>
        <v>0</v>
      </c>
      <c r="CF23" s="21">
        <f>IF(CF$3&lt;'Depr. Rate'!$B$1,('Depr. Rate'!$B$4*'KU Meter Schedule'!AP23)/12,IF(AP23=0,AO23/2*'Depr. Rate'!$C$4/12,('Depr. Rate'!$C$4*'KU Meter Schedule'!AP23)/12))</f>
        <v>0</v>
      </c>
      <c r="CG23" s="21">
        <f>IF(CG$3&lt;'Depr. Rate'!$B$1,('Depr. Rate'!$B$4*'KU Meter Schedule'!AQ23)/12,IF(AQ23=0,AP23/2*'Depr. Rate'!$C$4/12,('Depr. Rate'!$C$4*'KU Meter Schedule'!AQ23)/12))</f>
        <v>0</v>
      </c>
      <c r="CH23" s="21">
        <f>IF(CH$3&lt;'Depr. Rate'!$B$1,('Depr. Rate'!$B$4*'KU Meter Schedule'!AR23)/12,IF(AR23=0,AQ23/2*'Depr. Rate'!$C$4/12,('Depr. Rate'!$C$4*'KU Meter Schedule'!AR23)/12))</f>
        <v>0</v>
      </c>
      <c r="CI23" s="21">
        <f>IF(CI$3&lt;'Depr. Rate'!$B$1,('Depr. Rate'!$B$4*'KU Meter Schedule'!AS23)/12,IF(AS23=0,AR23/2*'Depr. Rate'!$C$4/12,('Depr. Rate'!$C$4*'KU Meter Schedule'!AS23)/12))</f>
        <v>0</v>
      </c>
      <c r="CJ23" s="21">
        <f>IF(CJ$3&lt;'Depr. Rate'!$B$1,('Depr. Rate'!$B$4*'KU Meter Schedule'!AT23)/12,IF(AT23=0,AS23/2*'Depr. Rate'!$C$4/12,('Depr. Rate'!$C$4*'KU Meter Schedule'!AT23)/12))</f>
        <v>0</v>
      </c>
      <c r="CK23" s="21">
        <f>IF(CK$3&lt;'Depr. Rate'!$B$1,('Depr. Rate'!$B$4*'KU Meter Schedule'!AU23)/12,IF(AU23=0,AT23/2*'Depr. Rate'!$C$4/12,('Depr. Rate'!$C$4*'KU Meter Schedule'!AU23)/12))</f>
        <v>0</v>
      </c>
      <c r="CL23" s="21">
        <f>IF(CL$3&lt;'Depr. Rate'!$B$1,('Depr. Rate'!$B$4*'KU Meter Schedule'!AV23)/12,IF(AV23=0,AU23/2*'Depr. Rate'!$C$4/12,('Depr. Rate'!$C$4*'KU Meter Schedule'!AV23)/12))</f>
        <v>0</v>
      </c>
      <c r="CM23" s="21">
        <f>IF(CM$3&lt;'Depr. Rate'!$B$1,('Depr. Rate'!$B$4*'KU Meter Schedule'!AW23)/12,IF(AW23=0,AV23/2*'Depr. Rate'!$C$4/12,('Depr. Rate'!$C$4*'KU Meter Schedule'!AW23)/12))</f>
        <v>0</v>
      </c>
      <c r="CN23" s="21">
        <f>IF(CN$3&lt;'Depr. Rate'!$B$1,('Depr. Rate'!$B$4*'KU Meter Schedule'!AX23)/12,IF(AX23=0,AW23/2*'Depr. Rate'!$C$4/12,('Depr. Rate'!$C$4*'KU Meter Schedule'!AX23)/12))</f>
        <v>0</v>
      </c>
      <c r="CP23" s="6">
        <f>IF(CP$3=$CP$3,$H23+AZ23,IF($F23='KU Meter Schedule'!CP$3,'KU Meter Schedule'!CO23+AZ23-$G23,SUM(CO23,AZ23)))</f>
        <v>239439.63923263663</v>
      </c>
      <c r="CQ23" s="6">
        <f>IF(CQ$3=$CP$3,$H23+BA23,IF($F23='KU Meter Schedule'!CQ$3,'KU Meter Schedule'!CP23+BA23-$G23,SUM(CP23,BA23)))</f>
        <v>239929.02944580329</v>
      </c>
      <c r="CR23" s="6">
        <f>IF(CR$3=$CP$3,$H23+BB23,IF($F23='KU Meter Schedule'!CR$3,'KU Meter Schedule'!CQ23+BB23-$G23,SUM(CQ23,BB23)))</f>
        <v>240418.41965896994</v>
      </c>
      <c r="CS23" s="6">
        <f>IF(CS$3=$CP$3,$H23+BC23,IF($F23='KU Meter Schedule'!CS$3,'KU Meter Schedule'!CR23+BC23-$G23,SUM(CR23,BC23)))</f>
        <v>240907.8098721366</v>
      </c>
      <c r="CT23" s="6">
        <f>IF(CT$3=$CP$3,$H23+BD23,IF($F23='KU Meter Schedule'!CT$3,'KU Meter Schedule'!CS23+BD23-$G23,SUM(CS23,BD23)))</f>
        <v>241397.20008530325</v>
      </c>
      <c r="CU23" s="6">
        <f>IF(CU$3=$CP$3,$H23+BE23,IF($F23='KU Meter Schedule'!CU$3,'KU Meter Schedule'!CT23+BE23-$G23,SUM(CT23,BE23)))</f>
        <v>241886.59029846991</v>
      </c>
      <c r="CV23" s="6">
        <f>IF(CV$3=$CP$3,$H23+BF23,IF($F23='KU Meter Schedule'!CV$3,'KU Meter Schedule'!CU23+BF23-$G23,SUM(CU23,BF23)))</f>
        <v>242375.98051163656</v>
      </c>
      <c r="CW23" s="6">
        <f>IF(CW$3=$CP$3,$H23+BG23,IF($F23='KU Meter Schedule'!CW$3,'KU Meter Schedule'!CV23+BG23-$G23,SUM(CV23,BG23)))</f>
        <v>242865.37072480322</v>
      </c>
      <c r="CX23" s="6">
        <f>IF(CX$3=$CP$3,$H23+BH23,IF($F23='KU Meter Schedule'!CX$3,'KU Meter Schedule'!CW23+BH23-$G23,SUM(CW23,BH23)))</f>
        <v>243354.76093796987</v>
      </c>
      <c r="CY23" s="6">
        <f>IF(CY$3=$CP$3,$H23+BI23,IF($F23='KU Meter Schedule'!CY$3,'KU Meter Schedule'!CX23+BI23-$G23,SUM(CX23,BI23)))</f>
        <v>243844.15115113652</v>
      </c>
      <c r="CZ23" s="6">
        <f>IF(CZ$3=$CP$3,$H23+BJ23,IF($F23='KU Meter Schedule'!CZ$3,'KU Meter Schedule'!CY23+BJ23-$G23,SUM(CY23,BJ23)))</f>
        <v>244333.54136430318</v>
      </c>
      <c r="DA23" s="6">
        <f>IF(DA$3=$CP$3,$H23+BK23,IF($F23='KU Meter Schedule'!DA$3,'KU Meter Schedule'!CZ23+BK23-$G23,SUM(CZ23,BK23)))</f>
        <v>245083.65474780317</v>
      </c>
      <c r="DB23" s="6">
        <f>IF(DB$3=$CP$3,$H23+BL23,IF($F23='KU Meter Schedule'!DB$3,'KU Meter Schedule'!DA23+BL23-$G23,SUM(DA23,BL23)))</f>
        <v>245833.76813130316</v>
      </c>
      <c r="DC23" s="6">
        <f>IF(DC$3=$CP$3,$H23+BM23,IF($F23='KU Meter Schedule'!DC$3,'KU Meter Schedule'!DB23+BM23-$G23,SUM(DB23,BM23)))</f>
        <v>246583.88151480316</v>
      </c>
      <c r="DD23" s="6">
        <f>IF(DD$3=$CP$3,$H23+BN23,IF($F23='KU Meter Schedule'!DD$3,'KU Meter Schedule'!DC23+BN23-$G23,SUM(DC23,BN23)))</f>
        <v>247333.99489830315</v>
      </c>
      <c r="DE23" s="6">
        <f>IF(DE$3=$CP$3,$H23+BO23,IF($F23='KU Meter Schedule'!DE$3,'KU Meter Schedule'!DD23+BO23-$G23,SUM(DD23,BO23)))</f>
        <v>248084.10828180314</v>
      </c>
      <c r="DF23" s="6">
        <f>IF(DF$3=$CP$3,$H23+BP23,IF($F23='KU Meter Schedule'!DF$3,'KU Meter Schedule'!DE23+BP23-$G23,SUM(DE23,BP23)))</f>
        <v>248834.22166530314</v>
      </c>
      <c r="DG23" s="6">
        <f>IF(DG$3=$CP$3,$H23+BQ23,IF($F23='KU Meter Schedule'!DG$3,'KU Meter Schedule'!DF23+BQ23-$G23,SUM(DF23,BQ23)))</f>
        <v>-7239.7416429468431</v>
      </c>
      <c r="DH23" s="6">
        <f>IF(DH$3=$CP$3,$H23+BR23,IF($F23='KU Meter Schedule'!DH$3,'KU Meter Schedule'!DG23+BR23-$G23,SUM(DG23,BR23)))</f>
        <v>-7239.7416429468431</v>
      </c>
      <c r="DI23" s="6">
        <f>IF(DI$3=$CP$3,$H23+BS23,IF($F23='KU Meter Schedule'!DI$3,'KU Meter Schedule'!DH23+BS23-$G23,SUM(DH23,BS23)))</f>
        <v>-7239.7416429468431</v>
      </c>
      <c r="DJ23" s="6">
        <f>IF(DJ$3=$CP$3,$H23+BT23,IF($F23='KU Meter Schedule'!DJ$3,'KU Meter Schedule'!DI23+BT23-$G23,SUM(DI23,BT23)))</f>
        <v>-7239.7416429468431</v>
      </c>
      <c r="DK23" s="6">
        <f>IF(DK$3=$CP$3,$H23+BU23,IF($F23='KU Meter Schedule'!DK$3,'KU Meter Schedule'!DJ23+BU23-$G23,SUM(DJ23,BU23)))</f>
        <v>-7239.7416429468431</v>
      </c>
      <c r="DL23" s="6">
        <f>IF(DL$3=$CP$3,$H23+BV23,IF($F23='KU Meter Schedule'!DL$3,'KU Meter Schedule'!DK23+BV23-$G23,SUM(DK23,BV23)))</f>
        <v>-7239.7416429468431</v>
      </c>
      <c r="DM23" s="6">
        <f>IF(DM$3=$CP$3,$H23+BW23,IF($F23='KU Meter Schedule'!DM$3,'KU Meter Schedule'!DL23+BW23-$G23,SUM(DL23,BW23)))</f>
        <v>-7239.7416429468431</v>
      </c>
      <c r="DN23" s="6">
        <f>IF(DN$3=$CP$3,$H23+BX23,IF($F23='KU Meter Schedule'!DN$3,'KU Meter Schedule'!DM23+BX23-$G23,SUM(DM23,BX23)))</f>
        <v>-7239.7416429468431</v>
      </c>
      <c r="DO23" s="6">
        <f>IF(DO$3=$CP$3,$H23+BY23,IF($F23='KU Meter Schedule'!DO$3,'KU Meter Schedule'!DN23+BY23-$G23,SUM(DN23,BY23)))</f>
        <v>-7239.7416429468431</v>
      </c>
      <c r="DP23" s="6">
        <f>IF(DP$3=$CP$3,$H23+BZ23,IF($F23='KU Meter Schedule'!DP$3,'KU Meter Schedule'!DO23+BZ23-$G23,SUM(DO23,BZ23)))</f>
        <v>-7239.7416429468431</v>
      </c>
      <c r="DQ23" s="6">
        <f>IF(DQ$3=$CP$3,$H23+CA23,IF($F23='KU Meter Schedule'!DQ$3,'KU Meter Schedule'!DP23+CA23-$G23,SUM(DP23,CA23)))</f>
        <v>-7239.7416429468431</v>
      </c>
      <c r="DR23" s="6">
        <f>IF(DR$3=$CP$3,$H23+CB23,IF($F23='KU Meter Schedule'!DR$3,'KU Meter Schedule'!DQ23+CB23-$G23,SUM(DQ23,CB23)))</f>
        <v>-7239.7416429468431</v>
      </c>
      <c r="DS23" s="6">
        <f>IF(DS$3=$CP$3,$H23+CC23,IF($F23='KU Meter Schedule'!DS$3,'KU Meter Schedule'!DR23+CC23-$G23,SUM(DR23,CC23)))</f>
        <v>-7239.7416429468431</v>
      </c>
      <c r="DT23" s="6">
        <f>IF(DT$3=$CP$3,$H23+CD23,IF($F23='KU Meter Schedule'!DT$3,'KU Meter Schedule'!DS23+CD23-$G23,SUM(DS23,CD23)))</f>
        <v>-7239.7416429468431</v>
      </c>
      <c r="DU23" s="6">
        <f>IF(DU$3=$CP$3,$H23+CE23,IF($F23='KU Meter Schedule'!DU$3,'KU Meter Schedule'!DT23+CE23-$G23,SUM(DT23,CE23)))</f>
        <v>-7239.7416429468431</v>
      </c>
      <c r="DV23" s="6">
        <f>IF(DV$3=$CP$3,$H23+CF23,IF($F23='KU Meter Schedule'!DV$3,'KU Meter Schedule'!DU23+CF23-$G23,SUM(DU23,CF23)))</f>
        <v>-7239.7416429468431</v>
      </c>
      <c r="DW23" s="6">
        <f>IF(DW$3=$CP$3,$H23+CG23,IF($F23='KU Meter Schedule'!DW$3,'KU Meter Schedule'!DV23+CG23-$G23,SUM(DV23,CG23)))</f>
        <v>-7239.7416429468431</v>
      </c>
      <c r="DX23" s="6">
        <f>IF(DX$3=$CP$3,$H23+CH23,IF($F23='KU Meter Schedule'!DX$3,'KU Meter Schedule'!DW23+CH23-$G23,SUM(DW23,CH23)))</f>
        <v>-7239.7416429468431</v>
      </c>
      <c r="DY23" s="6">
        <f>IF(DY$3=$CP$3,$H23+CI23,IF($F23='KU Meter Schedule'!DY$3,'KU Meter Schedule'!DX23+CI23-$G23,SUM(DX23,CI23)))</f>
        <v>-7239.7416429468431</v>
      </c>
      <c r="DZ23" s="6">
        <f>IF(DZ$3=$CP$3,$H23+CJ23,IF($F23='KU Meter Schedule'!DZ$3,'KU Meter Schedule'!DY23+CJ23-$G23,SUM(DY23,CJ23)))</f>
        <v>-7239.7416429468431</v>
      </c>
      <c r="EA23" s="6">
        <f>IF(EA$3=$CP$3,$H23+CK23,IF($F23='KU Meter Schedule'!EA$3,'KU Meter Schedule'!DZ23+CK23-$G23,SUM(DZ23,CK23)))</f>
        <v>-7239.7416429468431</v>
      </c>
      <c r="EB23" s="6">
        <f>IF(EB$3=$CP$3,$H23+CL23,IF($F23='KU Meter Schedule'!EB$3,'KU Meter Schedule'!EA23+CL23-$G23,SUM(EA23,CL23)))</f>
        <v>-7239.7416429468431</v>
      </c>
      <c r="EC23" s="6">
        <f>IF(EC$3=$CP$3,$H23+CM23,IF($F23='KU Meter Schedule'!EC$3,'KU Meter Schedule'!EB23+CM23-$G23,SUM(EB23,CM23)))</f>
        <v>-7239.7416429468431</v>
      </c>
      <c r="ED23" s="6">
        <f>IF(ED$3=$CP$3,$H23+CN23,IF($F23='KU Meter Schedule'!ED$3,'KU Meter Schedule'!EC23+CN23-$G23,SUM(EC23,CN23)))</f>
        <v>-7239.7416429468431</v>
      </c>
      <c r="EF23" s="8">
        <f t="shared" si="5"/>
        <v>17009.380767363356</v>
      </c>
      <c r="EG23" s="8">
        <f t="shared" si="5"/>
        <v>16519.990554196702</v>
      </c>
      <c r="EH23" s="8">
        <f t="shared" si="5"/>
        <v>16030.600341030047</v>
      </c>
      <c r="EI23" s="8">
        <f t="shared" si="5"/>
        <v>15541.210127863393</v>
      </c>
      <c r="EJ23" s="8">
        <f t="shared" si="5"/>
        <v>15051.819914696738</v>
      </c>
      <c r="EK23" s="8">
        <f t="shared" si="5"/>
        <v>14562.429701530084</v>
      </c>
      <c r="EL23" s="8">
        <f t="shared" si="5"/>
        <v>14073.039488363429</v>
      </c>
      <c r="EM23" s="8">
        <f t="shared" si="5"/>
        <v>13583.649275196774</v>
      </c>
      <c r="EN23" s="8">
        <f t="shared" si="5"/>
        <v>13094.25906203012</v>
      </c>
      <c r="EO23" s="8">
        <f t="shared" si="5"/>
        <v>12604.868848863465</v>
      </c>
      <c r="EP23" s="8">
        <f t="shared" si="5"/>
        <v>12115.478635696811</v>
      </c>
      <c r="EQ23" s="8">
        <f t="shared" si="5"/>
        <v>11365.365252196818</v>
      </c>
      <c r="ER23" s="8">
        <f t="shared" si="5"/>
        <v>10615.251868696825</v>
      </c>
      <c r="ES23" s="8">
        <f t="shared" si="5"/>
        <v>9865.1384851968323</v>
      </c>
      <c r="ET23" s="8">
        <f t="shared" si="5"/>
        <v>9115.0251016968396</v>
      </c>
      <c r="EU23" s="8">
        <f t="shared" si="5"/>
        <v>8364.9117181968468</v>
      </c>
      <c r="EV23" s="8">
        <f t="shared" si="4"/>
        <v>7614.798334696854</v>
      </c>
      <c r="EW23" s="8">
        <f t="shared" si="4"/>
        <v>7239.7416429468431</v>
      </c>
      <c r="EX23" s="8">
        <f t="shared" si="4"/>
        <v>7239.7416429468431</v>
      </c>
      <c r="EY23" s="8">
        <f t="shared" si="4"/>
        <v>7239.7416429468431</v>
      </c>
      <c r="EZ23" s="8">
        <f t="shared" si="4"/>
        <v>7239.7416429468431</v>
      </c>
      <c r="FA23" s="8">
        <f t="shared" si="4"/>
        <v>7239.7416429468431</v>
      </c>
      <c r="FB23" s="8">
        <f t="shared" si="4"/>
        <v>7239.7416429468431</v>
      </c>
      <c r="FC23" s="8">
        <f t="shared" si="4"/>
        <v>7239.7416429468431</v>
      </c>
      <c r="FD23" s="8">
        <f t="shared" si="4"/>
        <v>7239.7416429468431</v>
      </c>
      <c r="FE23" s="8">
        <f t="shared" si="4"/>
        <v>7239.7416429468431</v>
      </c>
      <c r="FF23" s="8">
        <f t="shared" si="4"/>
        <v>7239.7416429468431</v>
      </c>
      <c r="FG23" s="8">
        <f t="shared" si="4"/>
        <v>7239.7416429468431</v>
      </c>
      <c r="FH23" s="8">
        <f t="shared" si="4"/>
        <v>7239.7416429468431</v>
      </c>
      <c r="FI23" s="8">
        <f t="shared" si="4"/>
        <v>7239.7416429468431</v>
      </c>
      <c r="FJ23" s="8">
        <f t="shared" si="4"/>
        <v>7239.7416429468431</v>
      </c>
      <c r="FK23" s="8">
        <f t="shared" si="2"/>
        <v>7239.7416429468431</v>
      </c>
      <c r="FL23" s="8">
        <f t="shared" si="3"/>
        <v>7239.7416429468431</v>
      </c>
      <c r="FM23" s="8">
        <f t="shared" si="3"/>
        <v>7239.7416429468431</v>
      </c>
      <c r="FN23" s="8">
        <f t="shared" si="3"/>
        <v>7239.7416429468431</v>
      </c>
      <c r="FO23" s="8">
        <f t="shared" si="3"/>
        <v>7239.7416429468431</v>
      </c>
      <c r="FP23" s="8">
        <f t="shared" si="3"/>
        <v>7239.7416429468431</v>
      </c>
      <c r="FQ23" s="8">
        <f t="shared" si="3"/>
        <v>7239.7416429468431</v>
      </c>
      <c r="FR23" s="8">
        <f t="shared" si="3"/>
        <v>7239.7416429468431</v>
      </c>
      <c r="FS23" s="8">
        <f t="shared" si="3"/>
        <v>7239.7416429468431</v>
      </c>
      <c r="FT23" s="8">
        <f t="shared" si="3"/>
        <v>7239.7416429468431</v>
      </c>
    </row>
    <row r="24" spans="1:176" x14ac:dyDescent="0.25">
      <c r="A24" s="4" t="s">
        <v>12</v>
      </c>
      <c r="B24" s="4" t="s">
        <v>2</v>
      </c>
      <c r="C24" s="3" t="s">
        <v>40</v>
      </c>
      <c r="D24" s="4" t="s">
        <v>5</v>
      </c>
      <c r="E24" s="7">
        <v>1958</v>
      </c>
      <c r="F24" s="24">
        <f>IFERROR(VLOOKUP(CONCATENATE(C24,E24),'KU Retirements'!$A$4:$E$150,5,FALSE),"N/A")</f>
        <v>43101</v>
      </c>
      <c r="G24" s="5">
        <v>2097.4</v>
      </c>
      <c r="H24" s="5">
        <v>1954.2840997660001</v>
      </c>
      <c r="I24" s="5"/>
      <c r="J24" s="6">
        <f>IF(J$3=$J$3,$G24,IF($F24='KU Meter Schedule'!J$3,'KU Meter Schedule'!I24-'KU Meter Schedule'!$G24,I24))</f>
        <v>2097.4</v>
      </c>
      <c r="K24" s="6">
        <f>IF(K$3=$J$3,$G24,IF($F24='KU Meter Schedule'!K$3,'KU Meter Schedule'!J24-'KU Meter Schedule'!$G24,J24))</f>
        <v>2097.4</v>
      </c>
      <c r="L24" s="6">
        <f>IF(L$3=$J$3,$G24,IF($F24='KU Meter Schedule'!L$3,'KU Meter Schedule'!K24-'KU Meter Schedule'!$G24,K24))</f>
        <v>2097.4</v>
      </c>
      <c r="M24" s="6">
        <f>IF(M$3=$J$3,$G24,IF($F24='KU Meter Schedule'!M$3,'KU Meter Schedule'!L24-'KU Meter Schedule'!$G24,L24))</f>
        <v>2097.4</v>
      </c>
      <c r="N24" s="6">
        <f>IF(N$3=$J$3,$G24,IF($F24='KU Meter Schedule'!N$3,'KU Meter Schedule'!M24-'KU Meter Schedule'!$G24,M24))</f>
        <v>2097.4</v>
      </c>
      <c r="O24" s="6">
        <f>IF(O$3=$J$3,$G24,IF($F24='KU Meter Schedule'!O$3,'KU Meter Schedule'!N24-'KU Meter Schedule'!$G24,N24))</f>
        <v>2097.4</v>
      </c>
      <c r="P24" s="6">
        <f>IF(P$3=$J$3,$G24,IF($F24='KU Meter Schedule'!P$3,'KU Meter Schedule'!O24-'KU Meter Schedule'!$G24,O24))</f>
        <v>2097.4</v>
      </c>
      <c r="Q24" s="6">
        <f>IF(Q$3=$J$3,$G24,IF($F24='KU Meter Schedule'!Q$3,'KU Meter Schedule'!P24-'KU Meter Schedule'!$G24,P24))</f>
        <v>2097.4</v>
      </c>
      <c r="R24" s="6">
        <f>IF(R$3=$J$3,$G24,IF($F24='KU Meter Schedule'!R$3,'KU Meter Schedule'!Q24-'KU Meter Schedule'!$G24,Q24))</f>
        <v>2097.4</v>
      </c>
      <c r="S24" s="6">
        <f>IF(S$3=$J$3,$G24,IF($F24='KU Meter Schedule'!S$3,'KU Meter Schedule'!R24-'KU Meter Schedule'!$G24,R24))</f>
        <v>2097.4</v>
      </c>
      <c r="T24" s="6">
        <f>IF(T$3=$J$3,$G24,IF($F24='KU Meter Schedule'!T$3,'KU Meter Schedule'!S24-'KU Meter Schedule'!$G24,S24))</f>
        <v>2097.4</v>
      </c>
      <c r="U24" s="6">
        <f>IF(U$3=$J$3,$G24,IF($F24='KU Meter Schedule'!U$3,'KU Meter Schedule'!T24-'KU Meter Schedule'!$G24,T24))</f>
        <v>2097.4</v>
      </c>
      <c r="V24" s="6">
        <f>IF(V$3=$J$3,$G24,IF($F24='KU Meter Schedule'!V$3,'KU Meter Schedule'!U24-'KU Meter Schedule'!$G24,U24))</f>
        <v>2097.4</v>
      </c>
      <c r="W24" s="6">
        <f>IF(W$3=$J$3,$G24,IF($F24='KU Meter Schedule'!W$3,'KU Meter Schedule'!V24-'KU Meter Schedule'!$G24,V24))</f>
        <v>2097.4</v>
      </c>
      <c r="X24" s="6">
        <f>IF(X$3=$J$3,$G24,IF($F24='KU Meter Schedule'!X$3,'KU Meter Schedule'!W24-'KU Meter Schedule'!$G24,W24))</f>
        <v>2097.4</v>
      </c>
      <c r="Y24" s="6">
        <f>IF(Y$3=$J$3,$G24,IF($F24='KU Meter Schedule'!Y$3,'KU Meter Schedule'!X24-'KU Meter Schedule'!$G24,X24))</f>
        <v>2097.4</v>
      </c>
      <c r="Z24" s="6">
        <f>IF(Z$3=$J$3,$G24,IF($F24='KU Meter Schedule'!Z$3,'KU Meter Schedule'!Y24-'KU Meter Schedule'!$G24,Y24))</f>
        <v>2097.4</v>
      </c>
      <c r="AA24" s="6">
        <f>IF(AA$3=$J$3,$G24,IF($F24='KU Meter Schedule'!AA$3,'KU Meter Schedule'!Z24-'KU Meter Schedule'!$G24,Z24))</f>
        <v>0</v>
      </c>
      <c r="AB24" s="6">
        <f>IF(AB$3=$J$3,$G24,IF($F24='KU Meter Schedule'!AB$3,'KU Meter Schedule'!AA24-'KU Meter Schedule'!$G24,AA24))</f>
        <v>0</v>
      </c>
      <c r="AC24" s="6">
        <f>IF(AC$3=$J$3,$G24,IF($F24='KU Meter Schedule'!AC$3,'KU Meter Schedule'!AB24-'KU Meter Schedule'!$G24,AB24))</f>
        <v>0</v>
      </c>
      <c r="AD24" s="6">
        <f>IF(AD$3=$J$3,$G24,IF($F24='KU Meter Schedule'!AD$3,'KU Meter Schedule'!AC24-'KU Meter Schedule'!$G24,AC24))</f>
        <v>0</v>
      </c>
      <c r="AE24" s="6">
        <f>IF(AE$3=$J$3,$G24,IF($F24='KU Meter Schedule'!AE$3,'KU Meter Schedule'!AD24-'KU Meter Schedule'!$G24,AD24))</f>
        <v>0</v>
      </c>
      <c r="AF24" s="6">
        <f>IF(AF$3=$J$3,$G24,IF($F24='KU Meter Schedule'!AF$3,'KU Meter Schedule'!AE24-'KU Meter Schedule'!$G24,AE24))</f>
        <v>0</v>
      </c>
      <c r="AG24" s="6">
        <f>IF(AG$3=$J$3,$G24,IF($F24='KU Meter Schedule'!AG$3,'KU Meter Schedule'!AF24-'KU Meter Schedule'!$G24,AF24))</f>
        <v>0</v>
      </c>
      <c r="AH24" s="6">
        <f>IF(AH$3=$J$3,$G24,IF($F24='KU Meter Schedule'!AH$3,'KU Meter Schedule'!AG24-'KU Meter Schedule'!$G24,AG24))</f>
        <v>0</v>
      </c>
      <c r="AI24" s="6">
        <f>IF(AI$3=$J$3,$G24,IF($F24='KU Meter Schedule'!AI$3,'KU Meter Schedule'!AH24-'KU Meter Schedule'!$G24,AH24))</f>
        <v>0</v>
      </c>
      <c r="AJ24" s="6">
        <f>IF(AJ$3=$J$3,$G24,IF($F24='KU Meter Schedule'!AJ$3,'KU Meter Schedule'!AI24-'KU Meter Schedule'!$G24,AI24))</f>
        <v>0</v>
      </c>
      <c r="AK24" s="6">
        <f>IF(AK$3=$J$3,$G24,IF($F24='KU Meter Schedule'!AK$3,'KU Meter Schedule'!AJ24-'KU Meter Schedule'!$G24,AJ24))</f>
        <v>0</v>
      </c>
      <c r="AL24" s="6">
        <f>IF(AL$3=$J$3,$G24,IF($F24='KU Meter Schedule'!AL$3,'KU Meter Schedule'!AK24-'KU Meter Schedule'!$G24,AK24))</f>
        <v>0</v>
      </c>
      <c r="AM24" s="6">
        <f>IF(AM$3=$J$3,$G24,IF($F24='KU Meter Schedule'!AM$3,'KU Meter Schedule'!AL24-'KU Meter Schedule'!$G24,AL24))</f>
        <v>0</v>
      </c>
      <c r="AN24" s="6">
        <f>IF(AN$3=$J$3,$G24,IF($F24='KU Meter Schedule'!AN$3,'KU Meter Schedule'!AM24-'KU Meter Schedule'!$G24,AM24))</f>
        <v>0</v>
      </c>
      <c r="AO24" s="6">
        <f>IF(AO$3=$J$3,$G24,IF($F24='KU Meter Schedule'!AO$3,'KU Meter Schedule'!AN24-'KU Meter Schedule'!$G24,AN24))</f>
        <v>0</v>
      </c>
      <c r="AP24" s="6">
        <f>IF(AP$3=$J$3,$G24,IF($F24='KU Meter Schedule'!AP$3,'KU Meter Schedule'!AO24-'KU Meter Schedule'!$G24,AO24))</f>
        <v>0</v>
      </c>
      <c r="AQ24" s="6">
        <f>IF(AQ$3=$J$3,$G24,IF($F24='KU Meter Schedule'!AQ$3,'KU Meter Schedule'!AP24-'KU Meter Schedule'!$G24,AP24))</f>
        <v>0</v>
      </c>
      <c r="AR24" s="6">
        <f>IF(AR$3=$J$3,$G24,IF($F24='KU Meter Schedule'!AR$3,'KU Meter Schedule'!AQ24-'KU Meter Schedule'!$G24,AQ24))</f>
        <v>0</v>
      </c>
      <c r="AS24" s="6">
        <f>IF(AS$3=$J$3,$G24,IF($F24='KU Meter Schedule'!AS$3,'KU Meter Schedule'!AR24-'KU Meter Schedule'!$G24,AR24))</f>
        <v>0</v>
      </c>
      <c r="AT24" s="6">
        <f>IF(AT$3=$J$3,$G24,IF($F24='KU Meter Schedule'!AT$3,'KU Meter Schedule'!AS24-'KU Meter Schedule'!$G24,AS24))</f>
        <v>0</v>
      </c>
      <c r="AU24" s="6">
        <f>IF(AU$3=$J$3,$G24,IF($F24='KU Meter Schedule'!AU$3,'KU Meter Schedule'!AT24-'KU Meter Schedule'!$G24,AT24))</f>
        <v>0</v>
      </c>
      <c r="AV24" s="6">
        <f>IF(AV$3=$J$3,$G24,IF($F24='KU Meter Schedule'!AV$3,'KU Meter Schedule'!AU24-'KU Meter Schedule'!$G24,AU24))</f>
        <v>0</v>
      </c>
      <c r="AW24" s="6">
        <f>IF(AW$3=$J$3,$G24,IF($F24='KU Meter Schedule'!AW$3,'KU Meter Schedule'!AV24-'KU Meter Schedule'!$G24,AV24))</f>
        <v>0</v>
      </c>
      <c r="AX24" s="6">
        <f>IF(AX$3=$J$3,$G24,IF($F24='KU Meter Schedule'!AX$3,'KU Meter Schedule'!AW24-'KU Meter Schedule'!$G24,AW24))</f>
        <v>0</v>
      </c>
      <c r="AZ24" s="21">
        <f>IF(AZ$3&lt;'Depr. Rate'!$B$1,('Depr. Rate'!$B$4*'KU Meter Schedule'!J24)/12,IF(J24=0,I24/2*'Depr. Rate'!$C$4/12,('Depr. Rate'!$C$4*'KU Meter Schedule'!J24)/12))</f>
        <v>4.0025383333333338</v>
      </c>
      <c r="BA24" s="21">
        <f>IF(BA$3&lt;'Depr. Rate'!$B$1,('Depr. Rate'!$B$4*'KU Meter Schedule'!K24)/12,IF(K24=0,J24/2*'Depr. Rate'!$C$4/12,('Depr. Rate'!$C$4*'KU Meter Schedule'!K24)/12))</f>
        <v>4.0025383333333338</v>
      </c>
      <c r="BB24" s="21">
        <f>IF(BB$3&lt;'Depr. Rate'!$B$1,('Depr. Rate'!$B$4*'KU Meter Schedule'!L24)/12,IF(L24=0,K24/2*'Depr. Rate'!$C$4/12,('Depr. Rate'!$C$4*'KU Meter Schedule'!L24)/12))</f>
        <v>4.0025383333333338</v>
      </c>
      <c r="BC24" s="21">
        <f>IF(BC$3&lt;'Depr. Rate'!$B$1,('Depr. Rate'!$B$4*'KU Meter Schedule'!M24)/12,IF(M24=0,L24/2*'Depr. Rate'!$C$4/12,('Depr. Rate'!$C$4*'KU Meter Schedule'!M24)/12))</f>
        <v>4.0025383333333338</v>
      </c>
      <c r="BD24" s="21">
        <f>IF(BD$3&lt;'Depr. Rate'!$B$1,('Depr. Rate'!$B$4*'KU Meter Schedule'!N24)/12,IF(N24=0,M24/2*'Depr. Rate'!$C$4/12,('Depr. Rate'!$C$4*'KU Meter Schedule'!N24)/12))</f>
        <v>4.0025383333333338</v>
      </c>
      <c r="BE24" s="21">
        <f>IF(BE$3&lt;'Depr. Rate'!$B$1,('Depr. Rate'!$B$4*'KU Meter Schedule'!O24)/12,IF(O24=0,N24/2*'Depr. Rate'!$C$4/12,('Depr. Rate'!$C$4*'KU Meter Schedule'!O24)/12))</f>
        <v>4.0025383333333338</v>
      </c>
      <c r="BF24" s="21">
        <f>IF(BF$3&lt;'Depr. Rate'!$B$1,('Depr. Rate'!$B$4*'KU Meter Schedule'!P24)/12,IF(P24=0,O24/2*'Depr. Rate'!$C$4/12,('Depr. Rate'!$C$4*'KU Meter Schedule'!P24)/12))</f>
        <v>4.0025383333333338</v>
      </c>
      <c r="BG24" s="21">
        <f>IF(BG$3&lt;'Depr. Rate'!$B$1,('Depr. Rate'!$B$4*'KU Meter Schedule'!Q24)/12,IF(Q24=0,P24/2*'Depr. Rate'!$C$4/12,('Depr. Rate'!$C$4*'KU Meter Schedule'!Q24)/12))</f>
        <v>4.0025383333333338</v>
      </c>
      <c r="BH24" s="21">
        <f>IF(BH$3&lt;'Depr. Rate'!$B$1,('Depr. Rate'!$B$4*'KU Meter Schedule'!R24)/12,IF(R24=0,Q24/2*'Depr. Rate'!$C$4/12,('Depr. Rate'!$C$4*'KU Meter Schedule'!R24)/12))</f>
        <v>4.0025383333333338</v>
      </c>
      <c r="BI24" s="21">
        <f>IF(BI$3&lt;'Depr. Rate'!$B$1,('Depr. Rate'!$B$4*'KU Meter Schedule'!S24)/12,IF(S24=0,R24/2*'Depr. Rate'!$C$4/12,('Depr. Rate'!$C$4*'KU Meter Schedule'!S24)/12))</f>
        <v>4.0025383333333338</v>
      </c>
      <c r="BJ24" s="21">
        <f>IF(BJ$3&lt;'Depr. Rate'!$B$1,('Depr. Rate'!$B$4*'KU Meter Schedule'!T24)/12,IF(T24=0,S24/2*'Depr. Rate'!$C$4/12,('Depr. Rate'!$C$4*'KU Meter Schedule'!T24)/12))</f>
        <v>4.0025383333333338</v>
      </c>
      <c r="BK24" s="21">
        <f>IF(BK$3&lt;'Depr. Rate'!$B$1,('Depr. Rate'!$B$4*'KU Meter Schedule'!U24)/12,IF(U24=0,T24/2*'Depr. Rate'!$C$4/12,('Depr. Rate'!$C$4*'KU Meter Schedule'!U24)/12))</f>
        <v>6.1348950000000002</v>
      </c>
      <c r="BL24" s="21">
        <f>IF(BL$3&lt;'Depr. Rate'!$B$1,('Depr. Rate'!$B$4*'KU Meter Schedule'!V24)/12,IF(V24=0,U24/2*'Depr. Rate'!$C$4/12,('Depr. Rate'!$C$4*'KU Meter Schedule'!V24)/12))</f>
        <v>6.1348950000000002</v>
      </c>
      <c r="BM24" s="21">
        <f>IF(BM$3&lt;'Depr. Rate'!$B$1,('Depr. Rate'!$B$4*'KU Meter Schedule'!W24)/12,IF(W24=0,V24/2*'Depr. Rate'!$C$4/12,('Depr. Rate'!$C$4*'KU Meter Schedule'!W24)/12))</f>
        <v>6.1348950000000002</v>
      </c>
      <c r="BN24" s="21">
        <f>IF(BN$3&lt;'Depr. Rate'!$B$1,('Depr. Rate'!$B$4*'KU Meter Schedule'!X24)/12,IF(X24=0,W24/2*'Depr. Rate'!$C$4/12,('Depr. Rate'!$C$4*'KU Meter Schedule'!X24)/12))</f>
        <v>6.1348950000000002</v>
      </c>
      <c r="BO24" s="21">
        <f>IF(BO$3&lt;'Depr. Rate'!$B$1,('Depr. Rate'!$B$4*'KU Meter Schedule'!Y24)/12,IF(Y24=0,X24/2*'Depr. Rate'!$C$4/12,('Depr. Rate'!$C$4*'KU Meter Schedule'!Y24)/12))</f>
        <v>6.1348950000000002</v>
      </c>
      <c r="BP24" s="21">
        <f>IF(BP$3&lt;'Depr. Rate'!$B$1,('Depr. Rate'!$B$4*'KU Meter Schedule'!Z24)/12,IF(Z24=0,Y24/2*'Depr. Rate'!$C$4/12,('Depr. Rate'!$C$4*'KU Meter Schedule'!Z24)/12))</f>
        <v>6.1348950000000002</v>
      </c>
      <c r="BQ24" s="21">
        <f>IF(BQ$3&lt;'Depr. Rate'!$B$1,('Depr. Rate'!$B$4*'KU Meter Schedule'!AA24)/12,IF(AA24=0,Z24/2*'Depr. Rate'!$C$4/12,('Depr. Rate'!$C$4*'KU Meter Schedule'!AA24)/12))</f>
        <v>3.0674475000000001</v>
      </c>
      <c r="BR24" s="21">
        <f>IF(BR$3&lt;'Depr. Rate'!$B$1,('Depr. Rate'!$B$4*'KU Meter Schedule'!AB24)/12,IF(AB24=0,AA24/2*'Depr. Rate'!$C$4/12,('Depr. Rate'!$C$4*'KU Meter Schedule'!AB24)/12))</f>
        <v>0</v>
      </c>
      <c r="BS24" s="21">
        <f>IF(BS$3&lt;'Depr. Rate'!$B$1,('Depr. Rate'!$B$4*'KU Meter Schedule'!AC24)/12,IF(AC24=0,AB24/2*'Depr. Rate'!$C$4/12,('Depr. Rate'!$C$4*'KU Meter Schedule'!AC24)/12))</f>
        <v>0</v>
      </c>
      <c r="BT24" s="21">
        <f>IF(BT$3&lt;'Depr. Rate'!$B$1,('Depr. Rate'!$B$4*'KU Meter Schedule'!AD24)/12,IF(AD24=0,AC24/2*'Depr. Rate'!$C$4/12,('Depr. Rate'!$C$4*'KU Meter Schedule'!AD24)/12))</f>
        <v>0</v>
      </c>
      <c r="BU24" s="21">
        <f>IF(BU$3&lt;'Depr. Rate'!$B$1,('Depr. Rate'!$B$4*'KU Meter Schedule'!AE24)/12,IF(AE24=0,AD24/2*'Depr. Rate'!$C$4/12,('Depr. Rate'!$C$4*'KU Meter Schedule'!AE24)/12))</f>
        <v>0</v>
      </c>
      <c r="BV24" s="21">
        <f>IF(BV$3&lt;'Depr. Rate'!$B$1,('Depr. Rate'!$B$4*'KU Meter Schedule'!AF24)/12,IF(AF24=0,AE24/2*'Depr. Rate'!$C$4/12,('Depr. Rate'!$C$4*'KU Meter Schedule'!AF24)/12))</f>
        <v>0</v>
      </c>
      <c r="BW24" s="21">
        <f>IF(BW$3&lt;'Depr. Rate'!$B$1,('Depr. Rate'!$B$4*'KU Meter Schedule'!AG24)/12,IF(AG24=0,AF24/2*'Depr. Rate'!$C$4/12,('Depr. Rate'!$C$4*'KU Meter Schedule'!AG24)/12))</f>
        <v>0</v>
      </c>
      <c r="BX24" s="21">
        <f>IF(BX$3&lt;'Depr. Rate'!$B$1,('Depr. Rate'!$B$4*'KU Meter Schedule'!AH24)/12,IF(AH24=0,AG24/2*'Depr. Rate'!$C$4/12,('Depr. Rate'!$C$4*'KU Meter Schedule'!AH24)/12))</f>
        <v>0</v>
      </c>
      <c r="BY24" s="21">
        <f>IF(BY$3&lt;'Depr. Rate'!$B$1,('Depr. Rate'!$B$4*'KU Meter Schedule'!AI24)/12,IF(AI24=0,AH24/2*'Depr. Rate'!$C$4/12,('Depr. Rate'!$C$4*'KU Meter Schedule'!AI24)/12))</f>
        <v>0</v>
      </c>
      <c r="BZ24" s="21">
        <f>IF(BZ$3&lt;'Depr. Rate'!$B$1,('Depr. Rate'!$B$4*'KU Meter Schedule'!AJ24)/12,IF(AJ24=0,AI24/2*'Depr. Rate'!$C$4/12,('Depr. Rate'!$C$4*'KU Meter Schedule'!AJ24)/12))</f>
        <v>0</v>
      </c>
      <c r="CA24" s="21">
        <f>IF(CA$3&lt;'Depr. Rate'!$B$1,('Depr. Rate'!$B$4*'KU Meter Schedule'!AK24)/12,IF(AK24=0,AJ24/2*'Depr. Rate'!$C$4/12,('Depr. Rate'!$C$4*'KU Meter Schedule'!AK24)/12))</f>
        <v>0</v>
      </c>
      <c r="CB24" s="21">
        <f>IF(CB$3&lt;'Depr. Rate'!$B$1,('Depr. Rate'!$B$4*'KU Meter Schedule'!AL24)/12,IF(AL24=0,AK24/2*'Depr. Rate'!$C$4/12,('Depr. Rate'!$C$4*'KU Meter Schedule'!AL24)/12))</f>
        <v>0</v>
      </c>
      <c r="CC24" s="21">
        <f>IF(CC$3&lt;'Depr. Rate'!$B$1,('Depr. Rate'!$B$4*'KU Meter Schedule'!AM24)/12,IF(AM24=0,AL24/2*'Depr. Rate'!$C$4/12,('Depr. Rate'!$C$4*'KU Meter Schedule'!AM24)/12))</f>
        <v>0</v>
      </c>
      <c r="CD24" s="21">
        <f>IF(CD$3&lt;'Depr. Rate'!$B$1,('Depr. Rate'!$B$4*'KU Meter Schedule'!AN24)/12,IF(AN24=0,AM24/2*'Depr. Rate'!$C$4/12,('Depr. Rate'!$C$4*'KU Meter Schedule'!AN24)/12))</f>
        <v>0</v>
      </c>
      <c r="CE24" s="21">
        <f>IF(CE$3&lt;'Depr. Rate'!$B$1,('Depr. Rate'!$B$4*'KU Meter Schedule'!AO24)/12,IF(AO24=0,AN24/2*'Depr. Rate'!$C$4/12,('Depr. Rate'!$C$4*'KU Meter Schedule'!AO24)/12))</f>
        <v>0</v>
      </c>
      <c r="CF24" s="21">
        <f>IF(CF$3&lt;'Depr. Rate'!$B$1,('Depr. Rate'!$B$4*'KU Meter Schedule'!AP24)/12,IF(AP24=0,AO24/2*'Depr. Rate'!$C$4/12,('Depr. Rate'!$C$4*'KU Meter Schedule'!AP24)/12))</f>
        <v>0</v>
      </c>
      <c r="CG24" s="21">
        <f>IF(CG$3&lt;'Depr. Rate'!$B$1,('Depr. Rate'!$B$4*'KU Meter Schedule'!AQ24)/12,IF(AQ24=0,AP24/2*'Depr. Rate'!$C$4/12,('Depr. Rate'!$C$4*'KU Meter Schedule'!AQ24)/12))</f>
        <v>0</v>
      </c>
      <c r="CH24" s="21">
        <f>IF(CH$3&lt;'Depr. Rate'!$B$1,('Depr. Rate'!$B$4*'KU Meter Schedule'!AR24)/12,IF(AR24=0,AQ24/2*'Depr. Rate'!$C$4/12,('Depr. Rate'!$C$4*'KU Meter Schedule'!AR24)/12))</f>
        <v>0</v>
      </c>
      <c r="CI24" s="21">
        <f>IF(CI$3&lt;'Depr. Rate'!$B$1,('Depr. Rate'!$B$4*'KU Meter Schedule'!AS24)/12,IF(AS24=0,AR24/2*'Depr. Rate'!$C$4/12,('Depr. Rate'!$C$4*'KU Meter Schedule'!AS24)/12))</f>
        <v>0</v>
      </c>
      <c r="CJ24" s="21">
        <f>IF(CJ$3&lt;'Depr. Rate'!$B$1,('Depr. Rate'!$B$4*'KU Meter Schedule'!AT24)/12,IF(AT24=0,AS24/2*'Depr. Rate'!$C$4/12,('Depr. Rate'!$C$4*'KU Meter Schedule'!AT24)/12))</f>
        <v>0</v>
      </c>
      <c r="CK24" s="21">
        <f>IF(CK$3&lt;'Depr. Rate'!$B$1,('Depr. Rate'!$B$4*'KU Meter Schedule'!AU24)/12,IF(AU24=0,AT24/2*'Depr. Rate'!$C$4/12,('Depr. Rate'!$C$4*'KU Meter Schedule'!AU24)/12))</f>
        <v>0</v>
      </c>
      <c r="CL24" s="21">
        <f>IF(CL$3&lt;'Depr. Rate'!$B$1,('Depr. Rate'!$B$4*'KU Meter Schedule'!AV24)/12,IF(AV24=0,AU24/2*'Depr. Rate'!$C$4/12,('Depr. Rate'!$C$4*'KU Meter Schedule'!AV24)/12))</f>
        <v>0</v>
      </c>
      <c r="CM24" s="21">
        <f>IF(CM$3&lt;'Depr. Rate'!$B$1,('Depr. Rate'!$B$4*'KU Meter Schedule'!AW24)/12,IF(AW24=0,AV24/2*'Depr. Rate'!$C$4/12,('Depr. Rate'!$C$4*'KU Meter Schedule'!AW24)/12))</f>
        <v>0</v>
      </c>
      <c r="CN24" s="21">
        <f>IF(CN$3&lt;'Depr. Rate'!$B$1,('Depr. Rate'!$B$4*'KU Meter Schedule'!AX24)/12,IF(AX24=0,AW24/2*'Depr. Rate'!$C$4/12,('Depr. Rate'!$C$4*'KU Meter Schedule'!AX24)/12))</f>
        <v>0</v>
      </c>
      <c r="CP24" s="6">
        <f>IF(CP$3=$CP$3,$H24+AZ24,IF($F24='KU Meter Schedule'!CP$3,'KU Meter Schedule'!CO24+AZ24-$G24,SUM(CO24,AZ24)))</f>
        <v>1958.2866380993335</v>
      </c>
      <c r="CQ24" s="6">
        <f>IF(CQ$3=$CP$3,$H24+BA24,IF($F24='KU Meter Schedule'!CQ$3,'KU Meter Schedule'!CP24+BA24-$G24,SUM(CP24,BA24)))</f>
        <v>1962.2891764326669</v>
      </c>
      <c r="CR24" s="6">
        <f>IF(CR$3=$CP$3,$H24+BB24,IF($F24='KU Meter Schedule'!CR$3,'KU Meter Schedule'!CQ24+BB24-$G24,SUM(CQ24,BB24)))</f>
        <v>1966.2917147660003</v>
      </c>
      <c r="CS24" s="6">
        <f>IF(CS$3=$CP$3,$H24+BC24,IF($F24='KU Meter Schedule'!CS$3,'KU Meter Schedule'!CR24+BC24-$G24,SUM(CR24,BC24)))</f>
        <v>1970.2942530993337</v>
      </c>
      <c r="CT24" s="6">
        <f>IF(CT$3=$CP$3,$H24+BD24,IF($F24='KU Meter Schedule'!CT$3,'KU Meter Schedule'!CS24+BD24-$G24,SUM(CS24,BD24)))</f>
        <v>1974.2967914326671</v>
      </c>
      <c r="CU24" s="6">
        <f>IF(CU$3=$CP$3,$H24+BE24,IF($F24='KU Meter Schedule'!CU$3,'KU Meter Schedule'!CT24+BE24-$G24,SUM(CT24,BE24)))</f>
        <v>1978.2993297660005</v>
      </c>
      <c r="CV24" s="6">
        <f>IF(CV$3=$CP$3,$H24+BF24,IF($F24='KU Meter Schedule'!CV$3,'KU Meter Schedule'!CU24+BF24-$G24,SUM(CU24,BF24)))</f>
        <v>1982.3018680993339</v>
      </c>
      <c r="CW24" s="6">
        <f>IF(CW$3=$CP$3,$H24+BG24,IF($F24='KU Meter Schedule'!CW$3,'KU Meter Schedule'!CV24+BG24-$G24,SUM(CV24,BG24)))</f>
        <v>1986.3044064326673</v>
      </c>
      <c r="CX24" s="6">
        <f>IF(CX$3=$CP$3,$H24+BH24,IF($F24='KU Meter Schedule'!CX$3,'KU Meter Schedule'!CW24+BH24-$G24,SUM(CW24,BH24)))</f>
        <v>1990.3069447660007</v>
      </c>
      <c r="CY24" s="6">
        <f>IF(CY$3=$CP$3,$H24+BI24,IF($F24='KU Meter Schedule'!CY$3,'KU Meter Schedule'!CX24+BI24-$G24,SUM(CX24,BI24)))</f>
        <v>1994.3094830993341</v>
      </c>
      <c r="CZ24" s="6">
        <f>IF(CZ$3=$CP$3,$H24+BJ24,IF($F24='KU Meter Schedule'!CZ$3,'KU Meter Schedule'!CY24+BJ24-$G24,SUM(CY24,BJ24)))</f>
        <v>1998.3120214326675</v>
      </c>
      <c r="DA24" s="6">
        <f>IF(DA$3=$CP$3,$H24+BK24,IF($F24='KU Meter Schedule'!DA$3,'KU Meter Schedule'!CZ24+BK24-$G24,SUM(CZ24,BK24)))</f>
        <v>2004.4469164326674</v>
      </c>
      <c r="DB24" s="6">
        <f>IF(DB$3=$CP$3,$H24+BL24,IF($F24='KU Meter Schedule'!DB$3,'KU Meter Schedule'!DA24+BL24-$G24,SUM(DA24,BL24)))</f>
        <v>2010.5818114326673</v>
      </c>
      <c r="DC24" s="6">
        <f>IF(DC$3=$CP$3,$H24+BM24,IF($F24='KU Meter Schedule'!DC$3,'KU Meter Schedule'!DB24+BM24-$G24,SUM(DB24,BM24)))</f>
        <v>2016.7167064326673</v>
      </c>
      <c r="DD24" s="6">
        <f>IF(DD$3=$CP$3,$H24+BN24,IF($F24='KU Meter Schedule'!DD$3,'KU Meter Schedule'!DC24+BN24-$G24,SUM(DC24,BN24)))</f>
        <v>2022.8516014326672</v>
      </c>
      <c r="DE24" s="6">
        <f>IF(DE$3=$CP$3,$H24+BO24,IF($F24='KU Meter Schedule'!DE$3,'KU Meter Schedule'!DD24+BO24-$G24,SUM(DD24,BO24)))</f>
        <v>2028.9864964326671</v>
      </c>
      <c r="DF24" s="6">
        <f>IF(DF$3=$CP$3,$H24+BP24,IF($F24='KU Meter Schedule'!DF$3,'KU Meter Schedule'!DE24+BP24-$G24,SUM(DE24,BP24)))</f>
        <v>2035.121391432667</v>
      </c>
      <c r="DG24" s="6">
        <f>IF(DG$3=$CP$3,$H24+BQ24,IF($F24='KU Meter Schedule'!DG$3,'KU Meter Schedule'!DF24+BQ24-$G24,SUM(DF24,BQ24)))</f>
        <v>-59.211161067333023</v>
      </c>
      <c r="DH24" s="6">
        <f>IF(DH$3=$CP$3,$H24+BR24,IF($F24='KU Meter Schedule'!DH$3,'KU Meter Schedule'!DG24+BR24-$G24,SUM(DG24,BR24)))</f>
        <v>-59.211161067333023</v>
      </c>
      <c r="DI24" s="6">
        <f>IF(DI$3=$CP$3,$H24+BS24,IF($F24='KU Meter Schedule'!DI$3,'KU Meter Schedule'!DH24+BS24-$G24,SUM(DH24,BS24)))</f>
        <v>-59.211161067333023</v>
      </c>
      <c r="DJ24" s="6">
        <f>IF(DJ$3=$CP$3,$H24+BT24,IF($F24='KU Meter Schedule'!DJ$3,'KU Meter Schedule'!DI24+BT24-$G24,SUM(DI24,BT24)))</f>
        <v>-59.211161067333023</v>
      </c>
      <c r="DK24" s="6">
        <f>IF(DK$3=$CP$3,$H24+BU24,IF($F24='KU Meter Schedule'!DK$3,'KU Meter Schedule'!DJ24+BU24-$G24,SUM(DJ24,BU24)))</f>
        <v>-59.211161067333023</v>
      </c>
      <c r="DL24" s="6">
        <f>IF(DL$3=$CP$3,$H24+BV24,IF($F24='KU Meter Schedule'!DL$3,'KU Meter Schedule'!DK24+BV24-$G24,SUM(DK24,BV24)))</f>
        <v>-59.211161067333023</v>
      </c>
      <c r="DM24" s="6">
        <f>IF(DM$3=$CP$3,$H24+BW24,IF($F24='KU Meter Schedule'!DM$3,'KU Meter Schedule'!DL24+BW24-$G24,SUM(DL24,BW24)))</f>
        <v>-59.211161067333023</v>
      </c>
      <c r="DN24" s="6">
        <f>IF(DN$3=$CP$3,$H24+BX24,IF($F24='KU Meter Schedule'!DN$3,'KU Meter Schedule'!DM24+BX24-$G24,SUM(DM24,BX24)))</f>
        <v>-59.211161067333023</v>
      </c>
      <c r="DO24" s="6">
        <f>IF(DO$3=$CP$3,$H24+BY24,IF($F24='KU Meter Schedule'!DO$3,'KU Meter Schedule'!DN24+BY24-$G24,SUM(DN24,BY24)))</f>
        <v>-59.211161067333023</v>
      </c>
      <c r="DP24" s="6">
        <f>IF(DP$3=$CP$3,$H24+BZ24,IF($F24='KU Meter Schedule'!DP$3,'KU Meter Schedule'!DO24+BZ24-$G24,SUM(DO24,BZ24)))</f>
        <v>-59.211161067333023</v>
      </c>
      <c r="DQ24" s="6">
        <f>IF(DQ$3=$CP$3,$H24+CA24,IF($F24='KU Meter Schedule'!DQ$3,'KU Meter Schedule'!DP24+CA24-$G24,SUM(DP24,CA24)))</f>
        <v>-59.211161067333023</v>
      </c>
      <c r="DR24" s="6">
        <f>IF(DR$3=$CP$3,$H24+CB24,IF($F24='KU Meter Schedule'!DR$3,'KU Meter Schedule'!DQ24+CB24-$G24,SUM(DQ24,CB24)))</f>
        <v>-59.211161067333023</v>
      </c>
      <c r="DS24" s="6">
        <f>IF(DS$3=$CP$3,$H24+CC24,IF($F24='KU Meter Schedule'!DS$3,'KU Meter Schedule'!DR24+CC24-$G24,SUM(DR24,CC24)))</f>
        <v>-59.211161067333023</v>
      </c>
      <c r="DT24" s="6">
        <f>IF(DT$3=$CP$3,$H24+CD24,IF($F24='KU Meter Schedule'!DT$3,'KU Meter Schedule'!DS24+CD24-$G24,SUM(DS24,CD24)))</f>
        <v>-59.211161067333023</v>
      </c>
      <c r="DU24" s="6">
        <f>IF(DU$3=$CP$3,$H24+CE24,IF($F24='KU Meter Schedule'!DU$3,'KU Meter Schedule'!DT24+CE24-$G24,SUM(DT24,CE24)))</f>
        <v>-59.211161067333023</v>
      </c>
      <c r="DV24" s="6">
        <f>IF(DV$3=$CP$3,$H24+CF24,IF($F24='KU Meter Schedule'!DV$3,'KU Meter Schedule'!DU24+CF24-$G24,SUM(DU24,CF24)))</f>
        <v>-59.211161067333023</v>
      </c>
      <c r="DW24" s="6">
        <f>IF(DW$3=$CP$3,$H24+CG24,IF($F24='KU Meter Schedule'!DW$3,'KU Meter Schedule'!DV24+CG24-$G24,SUM(DV24,CG24)))</f>
        <v>-59.211161067333023</v>
      </c>
      <c r="DX24" s="6">
        <f>IF(DX$3=$CP$3,$H24+CH24,IF($F24='KU Meter Schedule'!DX$3,'KU Meter Schedule'!DW24+CH24-$G24,SUM(DW24,CH24)))</f>
        <v>-59.211161067333023</v>
      </c>
      <c r="DY24" s="6">
        <f>IF(DY$3=$CP$3,$H24+CI24,IF($F24='KU Meter Schedule'!DY$3,'KU Meter Schedule'!DX24+CI24-$G24,SUM(DX24,CI24)))</f>
        <v>-59.211161067333023</v>
      </c>
      <c r="DZ24" s="6">
        <f>IF(DZ$3=$CP$3,$H24+CJ24,IF($F24='KU Meter Schedule'!DZ$3,'KU Meter Schedule'!DY24+CJ24-$G24,SUM(DY24,CJ24)))</f>
        <v>-59.211161067333023</v>
      </c>
      <c r="EA24" s="6">
        <f>IF(EA$3=$CP$3,$H24+CK24,IF($F24='KU Meter Schedule'!EA$3,'KU Meter Schedule'!DZ24+CK24-$G24,SUM(DZ24,CK24)))</f>
        <v>-59.211161067333023</v>
      </c>
      <c r="EB24" s="6">
        <f>IF(EB$3=$CP$3,$H24+CL24,IF($F24='KU Meter Schedule'!EB$3,'KU Meter Schedule'!EA24+CL24-$G24,SUM(EA24,CL24)))</f>
        <v>-59.211161067333023</v>
      </c>
      <c r="EC24" s="6">
        <f>IF(EC$3=$CP$3,$H24+CM24,IF($F24='KU Meter Schedule'!EC$3,'KU Meter Schedule'!EB24+CM24-$G24,SUM(EB24,CM24)))</f>
        <v>-59.211161067333023</v>
      </c>
      <c r="ED24" s="6">
        <f>IF(ED$3=$CP$3,$H24+CN24,IF($F24='KU Meter Schedule'!ED$3,'KU Meter Schedule'!EC24+CN24-$G24,SUM(EC24,CN24)))</f>
        <v>-59.211161067333023</v>
      </c>
      <c r="EF24" s="8">
        <f t="shared" si="5"/>
        <v>139.11336190066663</v>
      </c>
      <c r="EG24" s="8">
        <f t="shared" si="5"/>
        <v>135.11082356733323</v>
      </c>
      <c r="EH24" s="8">
        <f t="shared" si="5"/>
        <v>131.10828523399982</v>
      </c>
      <c r="EI24" s="8">
        <f t="shared" si="5"/>
        <v>127.10574690066642</v>
      </c>
      <c r="EJ24" s="8">
        <f t="shared" si="5"/>
        <v>123.10320856733301</v>
      </c>
      <c r="EK24" s="8">
        <f t="shared" si="5"/>
        <v>119.10067023399961</v>
      </c>
      <c r="EL24" s="8">
        <f t="shared" si="5"/>
        <v>115.0981319006662</v>
      </c>
      <c r="EM24" s="8">
        <f t="shared" si="5"/>
        <v>111.0955935673328</v>
      </c>
      <c r="EN24" s="8">
        <f t="shared" si="5"/>
        <v>107.09305523399939</v>
      </c>
      <c r="EO24" s="8">
        <f t="shared" si="5"/>
        <v>103.09051690066599</v>
      </c>
      <c r="EP24" s="8">
        <f t="shared" si="5"/>
        <v>99.087978567332584</v>
      </c>
      <c r="EQ24" s="8">
        <f t="shared" si="5"/>
        <v>92.953083567332669</v>
      </c>
      <c r="ER24" s="8">
        <f t="shared" si="5"/>
        <v>86.818188567332754</v>
      </c>
      <c r="ES24" s="8">
        <f t="shared" si="5"/>
        <v>80.683293567332839</v>
      </c>
      <c r="ET24" s="8">
        <f t="shared" si="5"/>
        <v>74.548398567332924</v>
      </c>
      <c r="EU24" s="8">
        <f t="shared" si="5"/>
        <v>68.413503567333009</v>
      </c>
      <c r="EV24" s="8">
        <f t="shared" si="4"/>
        <v>62.278608567333094</v>
      </c>
      <c r="EW24" s="8">
        <f t="shared" si="4"/>
        <v>59.211161067333023</v>
      </c>
      <c r="EX24" s="8">
        <f t="shared" si="4"/>
        <v>59.211161067333023</v>
      </c>
      <c r="EY24" s="8">
        <f t="shared" si="4"/>
        <v>59.211161067333023</v>
      </c>
      <c r="EZ24" s="8">
        <f t="shared" si="4"/>
        <v>59.211161067333023</v>
      </c>
      <c r="FA24" s="8">
        <f t="shared" si="4"/>
        <v>59.211161067333023</v>
      </c>
      <c r="FB24" s="8">
        <f t="shared" si="4"/>
        <v>59.211161067333023</v>
      </c>
      <c r="FC24" s="8">
        <f t="shared" si="4"/>
        <v>59.211161067333023</v>
      </c>
      <c r="FD24" s="8">
        <f t="shared" si="4"/>
        <v>59.211161067333023</v>
      </c>
      <c r="FE24" s="8">
        <f t="shared" si="4"/>
        <v>59.211161067333023</v>
      </c>
      <c r="FF24" s="8">
        <f t="shared" si="4"/>
        <v>59.211161067333023</v>
      </c>
      <c r="FG24" s="8">
        <f t="shared" si="4"/>
        <v>59.211161067333023</v>
      </c>
      <c r="FH24" s="8">
        <f t="shared" si="4"/>
        <v>59.211161067333023</v>
      </c>
      <c r="FI24" s="8">
        <f t="shared" si="4"/>
        <v>59.211161067333023</v>
      </c>
      <c r="FJ24" s="8">
        <f t="shared" si="4"/>
        <v>59.211161067333023</v>
      </c>
      <c r="FK24" s="8">
        <f t="shared" si="2"/>
        <v>59.211161067333023</v>
      </c>
      <c r="FL24" s="8">
        <f t="shared" si="3"/>
        <v>59.211161067333023</v>
      </c>
      <c r="FM24" s="8">
        <f t="shared" si="3"/>
        <v>59.211161067333023</v>
      </c>
      <c r="FN24" s="8">
        <f t="shared" si="3"/>
        <v>59.211161067333023</v>
      </c>
      <c r="FO24" s="8">
        <f t="shared" si="3"/>
        <v>59.211161067333023</v>
      </c>
      <c r="FP24" s="8">
        <f t="shared" si="3"/>
        <v>59.211161067333023</v>
      </c>
      <c r="FQ24" s="8">
        <f t="shared" si="3"/>
        <v>59.211161067333023</v>
      </c>
      <c r="FR24" s="8">
        <f t="shared" si="3"/>
        <v>59.211161067333023</v>
      </c>
      <c r="FS24" s="8">
        <f t="shared" si="3"/>
        <v>59.211161067333023</v>
      </c>
      <c r="FT24" s="8">
        <f t="shared" si="3"/>
        <v>59.211161067333023</v>
      </c>
    </row>
    <row r="25" spans="1:176" x14ac:dyDescent="0.25">
      <c r="A25" s="4" t="s">
        <v>12</v>
      </c>
      <c r="B25" s="4" t="s">
        <v>2</v>
      </c>
      <c r="C25" s="3" t="s">
        <v>40</v>
      </c>
      <c r="D25" s="4" t="s">
        <v>4</v>
      </c>
      <c r="E25" s="7">
        <v>1959</v>
      </c>
      <c r="F25" s="24">
        <f>IFERROR(VLOOKUP(CONCATENATE(C25,E25),'KU Retirements'!$A$4:$E$150,5,FALSE),"N/A")</f>
        <v>43101</v>
      </c>
      <c r="G25" s="5">
        <v>221209.72</v>
      </c>
      <c r="H25" s="5">
        <v>204872.78712385299</v>
      </c>
      <c r="I25" s="5"/>
      <c r="J25" s="6">
        <f>IF(J$3=$J$3,$G25,IF($F25='KU Meter Schedule'!J$3,'KU Meter Schedule'!I25-'KU Meter Schedule'!$G25,I25))</f>
        <v>221209.72</v>
      </c>
      <c r="K25" s="6">
        <f>IF(K$3=$J$3,$G25,IF($F25='KU Meter Schedule'!K$3,'KU Meter Schedule'!J25-'KU Meter Schedule'!$G25,J25))</f>
        <v>221209.72</v>
      </c>
      <c r="L25" s="6">
        <f>IF(L$3=$J$3,$G25,IF($F25='KU Meter Schedule'!L$3,'KU Meter Schedule'!K25-'KU Meter Schedule'!$G25,K25))</f>
        <v>221209.72</v>
      </c>
      <c r="M25" s="6">
        <f>IF(M$3=$J$3,$G25,IF($F25='KU Meter Schedule'!M$3,'KU Meter Schedule'!L25-'KU Meter Schedule'!$G25,L25))</f>
        <v>221209.72</v>
      </c>
      <c r="N25" s="6">
        <f>IF(N$3=$J$3,$G25,IF($F25='KU Meter Schedule'!N$3,'KU Meter Schedule'!M25-'KU Meter Schedule'!$G25,M25))</f>
        <v>221209.72</v>
      </c>
      <c r="O25" s="6">
        <f>IF(O$3=$J$3,$G25,IF($F25='KU Meter Schedule'!O$3,'KU Meter Schedule'!N25-'KU Meter Schedule'!$G25,N25))</f>
        <v>221209.72</v>
      </c>
      <c r="P25" s="6">
        <f>IF(P$3=$J$3,$G25,IF($F25='KU Meter Schedule'!P$3,'KU Meter Schedule'!O25-'KU Meter Schedule'!$G25,O25))</f>
        <v>221209.72</v>
      </c>
      <c r="Q25" s="6">
        <f>IF(Q$3=$J$3,$G25,IF($F25='KU Meter Schedule'!Q$3,'KU Meter Schedule'!P25-'KU Meter Schedule'!$G25,P25))</f>
        <v>221209.72</v>
      </c>
      <c r="R25" s="6">
        <f>IF(R$3=$J$3,$G25,IF($F25='KU Meter Schedule'!R$3,'KU Meter Schedule'!Q25-'KU Meter Schedule'!$G25,Q25))</f>
        <v>221209.72</v>
      </c>
      <c r="S25" s="6">
        <f>IF(S$3=$J$3,$G25,IF($F25='KU Meter Schedule'!S$3,'KU Meter Schedule'!R25-'KU Meter Schedule'!$G25,R25))</f>
        <v>221209.72</v>
      </c>
      <c r="T25" s="6">
        <f>IF(T$3=$J$3,$G25,IF($F25='KU Meter Schedule'!T$3,'KU Meter Schedule'!S25-'KU Meter Schedule'!$G25,S25))</f>
        <v>221209.72</v>
      </c>
      <c r="U25" s="6">
        <f>IF(U$3=$J$3,$G25,IF($F25='KU Meter Schedule'!U$3,'KU Meter Schedule'!T25-'KU Meter Schedule'!$G25,T25))</f>
        <v>221209.72</v>
      </c>
      <c r="V25" s="6">
        <f>IF(V$3=$J$3,$G25,IF($F25='KU Meter Schedule'!V$3,'KU Meter Schedule'!U25-'KU Meter Schedule'!$G25,U25))</f>
        <v>221209.72</v>
      </c>
      <c r="W25" s="6">
        <f>IF(W$3=$J$3,$G25,IF($F25='KU Meter Schedule'!W$3,'KU Meter Schedule'!V25-'KU Meter Schedule'!$G25,V25))</f>
        <v>221209.72</v>
      </c>
      <c r="X25" s="6">
        <f>IF(X$3=$J$3,$G25,IF($F25='KU Meter Schedule'!X$3,'KU Meter Schedule'!W25-'KU Meter Schedule'!$G25,W25))</f>
        <v>221209.72</v>
      </c>
      <c r="Y25" s="6">
        <f>IF(Y$3=$J$3,$G25,IF($F25='KU Meter Schedule'!Y$3,'KU Meter Schedule'!X25-'KU Meter Schedule'!$G25,X25))</f>
        <v>221209.72</v>
      </c>
      <c r="Z25" s="6">
        <f>IF(Z$3=$J$3,$G25,IF($F25='KU Meter Schedule'!Z$3,'KU Meter Schedule'!Y25-'KU Meter Schedule'!$G25,Y25))</f>
        <v>221209.72</v>
      </c>
      <c r="AA25" s="6">
        <f>IF(AA$3=$J$3,$G25,IF($F25='KU Meter Schedule'!AA$3,'KU Meter Schedule'!Z25-'KU Meter Schedule'!$G25,Z25))</f>
        <v>0</v>
      </c>
      <c r="AB25" s="6">
        <f>IF(AB$3=$J$3,$G25,IF($F25='KU Meter Schedule'!AB$3,'KU Meter Schedule'!AA25-'KU Meter Schedule'!$G25,AA25))</f>
        <v>0</v>
      </c>
      <c r="AC25" s="6">
        <f>IF(AC$3=$J$3,$G25,IF($F25='KU Meter Schedule'!AC$3,'KU Meter Schedule'!AB25-'KU Meter Schedule'!$G25,AB25))</f>
        <v>0</v>
      </c>
      <c r="AD25" s="6">
        <f>IF(AD$3=$J$3,$G25,IF($F25='KU Meter Schedule'!AD$3,'KU Meter Schedule'!AC25-'KU Meter Schedule'!$G25,AC25))</f>
        <v>0</v>
      </c>
      <c r="AE25" s="6">
        <f>IF(AE$3=$J$3,$G25,IF($F25='KU Meter Schedule'!AE$3,'KU Meter Schedule'!AD25-'KU Meter Schedule'!$G25,AD25))</f>
        <v>0</v>
      </c>
      <c r="AF25" s="6">
        <f>IF(AF$3=$J$3,$G25,IF($F25='KU Meter Schedule'!AF$3,'KU Meter Schedule'!AE25-'KU Meter Schedule'!$G25,AE25))</f>
        <v>0</v>
      </c>
      <c r="AG25" s="6">
        <f>IF(AG$3=$J$3,$G25,IF($F25='KU Meter Schedule'!AG$3,'KU Meter Schedule'!AF25-'KU Meter Schedule'!$G25,AF25))</f>
        <v>0</v>
      </c>
      <c r="AH25" s="6">
        <f>IF(AH$3=$J$3,$G25,IF($F25='KU Meter Schedule'!AH$3,'KU Meter Schedule'!AG25-'KU Meter Schedule'!$G25,AG25))</f>
        <v>0</v>
      </c>
      <c r="AI25" s="6">
        <f>IF(AI$3=$J$3,$G25,IF($F25='KU Meter Schedule'!AI$3,'KU Meter Schedule'!AH25-'KU Meter Schedule'!$G25,AH25))</f>
        <v>0</v>
      </c>
      <c r="AJ25" s="6">
        <f>IF(AJ$3=$J$3,$G25,IF($F25='KU Meter Schedule'!AJ$3,'KU Meter Schedule'!AI25-'KU Meter Schedule'!$G25,AI25))</f>
        <v>0</v>
      </c>
      <c r="AK25" s="6">
        <f>IF(AK$3=$J$3,$G25,IF($F25='KU Meter Schedule'!AK$3,'KU Meter Schedule'!AJ25-'KU Meter Schedule'!$G25,AJ25))</f>
        <v>0</v>
      </c>
      <c r="AL25" s="6">
        <f>IF(AL$3=$J$3,$G25,IF($F25='KU Meter Schedule'!AL$3,'KU Meter Schedule'!AK25-'KU Meter Schedule'!$G25,AK25))</f>
        <v>0</v>
      </c>
      <c r="AM25" s="6">
        <f>IF(AM$3=$J$3,$G25,IF($F25='KU Meter Schedule'!AM$3,'KU Meter Schedule'!AL25-'KU Meter Schedule'!$G25,AL25))</f>
        <v>0</v>
      </c>
      <c r="AN25" s="6">
        <f>IF(AN$3=$J$3,$G25,IF($F25='KU Meter Schedule'!AN$3,'KU Meter Schedule'!AM25-'KU Meter Schedule'!$G25,AM25))</f>
        <v>0</v>
      </c>
      <c r="AO25" s="6">
        <f>IF(AO$3=$J$3,$G25,IF($F25='KU Meter Schedule'!AO$3,'KU Meter Schedule'!AN25-'KU Meter Schedule'!$G25,AN25))</f>
        <v>0</v>
      </c>
      <c r="AP25" s="6">
        <f>IF(AP$3=$J$3,$G25,IF($F25='KU Meter Schedule'!AP$3,'KU Meter Schedule'!AO25-'KU Meter Schedule'!$G25,AO25))</f>
        <v>0</v>
      </c>
      <c r="AQ25" s="6">
        <f>IF(AQ$3=$J$3,$G25,IF($F25='KU Meter Schedule'!AQ$3,'KU Meter Schedule'!AP25-'KU Meter Schedule'!$G25,AP25))</f>
        <v>0</v>
      </c>
      <c r="AR25" s="6">
        <f>IF(AR$3=$J$3,$G25,IF($F25='KU Meter Schedule'!AR$3,'KU Meter Schedule'!AQ25-'KU Meter Schedule'!$G25,AQ25))</f>
        <v>0</v>
      </c>
      <c r="AS25" s="6">
        <f>IF(AS$3=$J$3,$G25,IF($F25='KU Meter Schedule'!AS$3,'KU Meter Schedule'!AR25-'KU Meter Schedule'!$G25,AR25))</f>
        <v>0</v>
      </c>
      <c r="AT25" s="6">
        <f>IF(AT$3=$J$3,$G25,IF($F25='KU Meter Schedule'!AT$3,'KU Meter Schedule'!AS25-'KU Meter Schedule'!$G25,AS25))</f>
        <v>0</v>
      </c>
      <c r="AU25" s="6">
        <f>IF(AU$3=$J$3,$G25,IF($F25='KU Meter Schedule'!AU$3,'KU Meter Schedule'!AT25-'KU Meter Schedule'!$G25,AT25))</f>
        <v>0</v>
      </c>
      <c r="AV25" s="6">
        <f>IF(AV$3=$J$3,$G25,IF($F25='KU Meter Schedule'!AV$3,'KU Meter Schedule'!AU25-'KU Meter Schedule'!$G25,AU25))</f>
        <v>0</v>
      </c>
      <c r="AW25" s="6">
        <f>IF(AW$3=$J$3,$G25,IF($F25='KU Meter Schedule'!AW$3,'KU Meter Schedule'!AV25-'KU Meter Schedule'!$G25,AV25))</f>
        <v>0</v>
      </c>
      <c r="AX25" s="6">
        <f>IF(AX$3=$J$3,$G25,IF($F25='KU Meter Schedule'!AX$3,'KU Meter Schedule'!AW25-'KU Meter Schedule'!$G25,AW25))</f>
        <v>0</v>
      </c>
      <c r="AZ25" s="21">
        <f>IF(AZ$3&lt;'Depr. Rate'!$B$1,('Depr. Rate'!$B$4*'KU Meter Schedule'!J25)/12,IF(J25=0,I25/2*'Depr. Rate'!$C$4/12,('Depr. Rate'!$C$4*'KU Meter Schedule'!J25)/12))</f>
        <v>422.14188233333334</v>
      </c>
      <c r="BA25" s="21">
        <f>IF(BA$3&lt;'Depr. Rate'!$B$1,('Depr. Rate'!$B$4*'KU Meter Schedule'!K25)/12,IF(K25=0,J25/2*'Depr. Rate'!$C$4/12,('Depr. Rate'!$C$4*'KU Meter Schedule'!K25)/12))</f>
        <v>422.14188233333334</v>
      </c>
      <c r="BB25" s="21">
        <f>IF(BB$3&lt;'Depr. Rate'!$B$1,('Depr. Rate'!$B$4*'KU Meter Schedule'!L25)/12,IF(L25=0,K25/2*'Depr. Rate'!$C$4/12,('Depr. Rate'!$C$4*'KU Meter Schedule'!L25)/12))</f>
        <v>422.14188233333334</v>
      </c>
      <c r="BC25" s="21">
        <f>IF(BC$3&lt;'Depr. Rate'!$B$1,('Depr. Rate'!$B$4*'KU Meter Schedule'!M25)/12,IF(M25=0,L25/2*'Depr. Rate'!$C$4/12,('Depr. Rate'!$C$4*'KU Meter Schedule'!M25)/12))</f>
        <v>422.14188233333334</v>
      </c>
      <c r="BD25" s="21">
        <f>IF(BD$3&lt;'Depr. Rate'!$B$1,('Depr. Rate'!$B$4*'KU Meter Schedule'!N25)/12,IF(N25=0,M25/2*'Depr. Rate'!$C$4/12,('Depr. Rate'!$C$4*'KU Meter Schedule'!N25)/12))</f>
        <v>422.14188233333334</v>
      </c>
      <c r="BE25" s="21">
        <f>IF(BE$3&lt;'Depr. Rate'!$B$1,('Depr. Rate'!$B$4*'KU Meter Schedule'!O25)/12,IF(O25=0,N25/2*'Depr. Rate'!$C$4/12,('Depr. Rate'!$C$4*'KU Meter Schedule'!O25)/12))</f>
        <v>422.14188233333334</v>
      </c>
      <c r="BF25" s="21">
        <f>IF(BF$3&lt;'Depr. Rate'!$B$1,('Depr. Rate'!$B$4*'KU Meter Schedule'!P25)/12,IF(P25=0,O25/2*'Depr. Rate'!$C$4/12,('Depr. Rate'!$C$4*'KU Meter Schedule'!P25)/12))</f>
        <v>422.14188233333334</v>
      </c>
      <c r="BG25" s="21">
        <f>IF(BG$3&lt;'Depr. Rate'!$B$1,('Depr. Rate'!$B$4*'KU Meter Schedule'!Q25)/12,IF(Q25=0,P25/2*'Depr. Rate'!$C$4/12,('Depr. Rate'!$C$4*'KU Meter Schedule'!Q25)/12))</f>
        <v>422.14188233333334</v>
      </c>
      <c r="BH25" s="21">
        <f>IF(BH$3&lt;'Depr. Rate'!$B$1,('Depr. Rate'!$B$4*'KU Meter Schedule'!R25)/12,IF(R25=0,Q25/2*'Depr. Rate'!$C$4/12,('Depr. Rate'!$C$4*'KU Meter Schedule'!R25)/12))</f>
        <v>422.14188233333334</v>
      </c>
      <c r="BI25" s="21">
        <f>IF(BI$3&lt;'Depr. Rate'!$B$1,('Depr. Rate'!$B$4*'KU Meter Schedule'!S25)/12,IF(S25=0,R25/2*'Depr. Rate'!$C$4/12,('Depr. Rate'!$C$4*'KU Meter Schedule'!S25)/12))</f>
        <v>422.14188233333334</v>
      </c>
      <c r="BJ25" s="21">
        <f>IF(BJ$3&lt;'Depr. Rate'!$B$1,('Depr. Rate'!$B$4*'KU Meter Schedule'!T25)/12,IF(T25=0,S25/2*'Depr. Rate'!$C$4/12,('Depr. Rate'!$C$4*'KU Meter Schedule'!T25)/12))</f>
        <v>422.14188233333334</v>
      </c>
      <c r="BK25" s="21">
        <f>IF(BK$3&lt;'Depr. Rate'!$B$1,('Depr. Rate'!$B$4*'KU Meter Schedule'!U25)/12,IF(U25=0,T25/2*'Depr. Rate'!$C$4/12,('Depr. Rate'!$C$4*'KU Meter Schedule'!U25)/12))</f>
        <v>647.03843100000006</v>
      </c>
      <c r="BL25" s="21">
        <f>IF(BL$3&lt;'Depr. Rate'!$B$1,('Depr. Rate'!$B$4*'KU Meter Schedule'!V25)/12,IF(V25=0,U25/2*'Depr. Rate'!$C$4/12,('Depr. Rate'!$C$4*'KU Meter Schedule'!V25)/12))</f>
        <v>647.03843100000006</v>
      </c>
      <c r="BM25" s="21">
        <f>IF(BM$3&lt;'Depr. Rate'!$B$1,('Depr. Rate'!$B$4*'KU Meter Schedule'!W25)/12,IF(W25=0,V25/2*'Depr. Rate'!$C$4/12,('Depr. Rate'!$C$4*'KU Meter Schedule'!W25)/12))</f>
        <v>647.03843100000006</v>
      </c>
      <c r="BN25" s="21">
        <f>IF(BN$3&lt;'Depr. Rate'!$B$1,('Depr. Rate'!$B$4*'KU Meter Schedule'!X25)/12,IF(X25=0,W25/2*'Depr. Rate'!$C$4/12,('Depr. Rate'!$C$4*'KU Meter Schedule'!X25)/12))</f>
        <v>647.03843100000006</v>
      </c>
      <c r="BO25" s="21">
        <f>IF(BO$3&lt;'Depr. Rate'!$B$1,('Depr. Rate'!$B$4*'KU Meter Schedule'!Y25)/12,IF(Y25=0,X25/2*'Depr. Rate'!$C$4/12,('Depr. Rate'!$C$4*'KU Meter Schedule'!Y25)/12))</f>
        <v>647.03843100000006</v>
      </c>
      <c r="BP25" s="21">
        <f>IF(BP$3&lt;'Depr. Rate'!$B$1,('Depr. Rate'!$B$4*'KU Meter Schedule'!Z25)/12,IF(Z25=0,Y25/2*'Depr. Rate'!$C$4/12,('Depr. Rate'!$C$4*'KU Meter Schedule'!Z25)/12))</f>
        <v>647.03843100000006</v>
      </c>
      <c r="BQ25" s="21">
        <f>IF(BQ$3&lt;'Depr. Rate'!$B$1,('Depr. Rate'!$B$4*'KU Meter Schedule'!AA25)/12,IF(AA25=0,Z25/2*'Depr. Rate'!$C$4/12,('Depr. Rate'!$C$4*'KU Meter Schedule'!AA25)/12))</f>
        <v>323.51921550000003</v>
      </c>
      <c r="BR25" s="21">
        <f>IF(BR$3&lt;'Depr. Rate'!$B$1,('Depr. Rate'!$B$4*'KU Meter Schedule'!AB25)/12,IF(AB25=0,AA25/2*'Depr. Rate'!$C$4/12,('Depr. Rate'!$C$4*'KU Meter Schedule'!AB25)/12))</f>
        <v>0</v>
      </c>
      <c r="BS25" s="21">
        <f>IF(BS$3&lt;'Depr. Rate'!$B$1,('Depr. Rate'!$B$4*'KU Meter Schedule'!AC25)/12,IF(AC25=0,AB25/2*'Depr. Rate'!$C$4/12,('Depr. Rate'!$C$4*'KU Meter Schedule'!AC25)/12))</f>
        <v>0</v>
      </c>
      <c r="BT25" s="21">
        <f>IF(BT$3&lt;'Depr. Rate'!$B$1,('Depr. Rate'!$B$4*'KU Meter Schedule'!AD25)/12,IF(AD25=0,AC25/2*'Depr. Rate'!$C$4/12,('Depr. Rate'!$C$4*'KU Meter Schedule'!AD25)/12))</f>
        <v>0</v>
      </c>
      <c r="BU25" s="21">
        <f>IF(BU$3&lt;'Depr. Rate'!$B$1,('Depr. Rate'!$B$4*'KU Meter Schedule'!AE25)/12,IF(AE25=0,AD25/2*'Depr. Rate'!$C$4/12,('Depr. Rate'!$C$4*'KU Meter Schedule'!AE25)/12))</f>
        <v>0</v>
      </c>
      <c r="BV25" s="21">
        <f>IF(BV$3&lt;'Depr. Rate'!$B$1,('Depr. Rate'!$B$4*'KU Meter Schedule'!AF25)/12,IF(AF25=0,AE25/2*'Depr. Rate'!$C$4/12,('Depr. Rate'!$C$4*'KU Meter Schedule'!AF25)/12))</f>
        <v>0</v>
      </c>
      <c r="BW25" s="21">
        <f>IF(BW$3&lt;'Depr. Rate'!$B$1,('Depr. Rate'!$B$4*'KU Meter Schedule'!AG25)/12,IF(AG25=0,AF25/2*'Depr. Rate'!$C$4/12,('Depr. Rate'!$C$4*'KU Meter Schedule'!AG25)/12))</f>
        <v>0</v>
      </c>
      <c r="BX25" s="21">
        <f>IF(BX$3&lt;'Depr. Rate'!$B$1,('Depr. Rate'!$B$4*'KU Meter Schedule'!AH25)/12,IF(AH25=0,AG25/2*'Depr. Rate'!$C$4/12,('Depr. Rate'!$C$4*'KU Meter Schedule'!AH25)/12))</f>
        <v>0</v>
      </c>
      <c r="BY25" s="21">
        <f>IF(BY$3&lt;'Depr. Rate'!$B$1,('Depr. Rate'!$B$4*'KU Meter Schedule'!AI25)/12,IF(AI25=0,AH25/2*'Depr. Rate'!$C$4/12,('Depr. Rate'!$C$4*'KU Meter Schedule'!AI25)/12))</f>
        <v>0</v>
      </c>
      <c r="BZ25" s="21">
        <f>IF(BZ$3&lt;'Depr. Rate'!$B$1,('Depr. Rate'!$B$4*'KU Meter Schedule'!AJ25)/12,IF(AJ25=0,AI25/2*'Depr. Rate'!$C$4/12,('Depr. Rate'!$C$4*'KU Meter Schedule'!AJ25)/12))</f>
        <v>0</v>
      </c>
      <c r="CA25" s="21">
        <f>IF(CA$3&lt;'Depr. Rate'!$B$1,('Depr. Rate'!$B$4*'KU Meter Schedule'!AK25)/12,IF(AK25=0,AJ25/2*'Depr. Rate'!$C$4/12,('Depr. Rate'!$C$4*'KU Meter Schedule'!AK25)/12))</f>
        <v>0</v>
      </c>
      <c r="CB25" s="21">
        <f>IF(CB$3&lt;'Depr. Rate'!$B$1,('Depr. Rate'!$B$4*'KU Meter Schedule'!AL25)/12,IF(AL25=0,AK25/2*'Depr. Rate'!$C$4/12,('Depr. Rate'!$C$4*'KU Meter Schedule'!AL25)/12))</f>
        <v>0</v>
      </c>
      <c r="CC25" s="21">
        <f>IF(CC$3&lt;'Depr. Rate'!$B$1,('Depr. Rate'!$B$4*'KU Meter Schedule'!AM25)/12,IF(AM25=0,AL25/2*'Depr. Rate'!$C$4/12,('Depr. Rate'!$C$4*'KU Meter Schedule'!AM25)/12))</f>
        <v>0</v>
      </c>
      <c r="CD25" s="21">
        <f>IF(CD$3&lt;'Depr. Rate'!$B$1,('Depr. Rate'!$B$4*'KU Meter Schedule'!AN25)/12,IF(AN25=0,AM25/2*'Depr. Rate'!$C$4/12,('Depr. Rate'!$C$4*'KU Meter Schedule'!AN25)/12))</f>
        <v>0</v>
      </c>
      <c r="CE25" s="21">
        <f>IF(CE$3&lt;'Depr. Rate'!$B$1,('Depr. Rate'!$B$4*'KU Meter Schedule'!AO25)/12,IF(AO25=0,AN25/2*'Depr. Rate'!$C$4/12,('Depr. Rate'!$C$4*'KU Meter Schedule'!AO25)/12))</f>
        <v>0</v>
      </c>
      <c r="CF25" s="21">
        <f>IF(CF$3&lt;'Depr. Rate'!$B$1,('Depr. Rate'!$B$4*'KU Meter Schedule'!AP25)/12,IF(AP25=0,AO25/2*'Depr. Rate'!$C$4/12,('Depr. Rate'!$C$4*'KU Meter Schedule'!AP25)/12))</f>
        <v>0</v>
      </c>
      <c r="CG25" s="21">
        <f>IF(CG$3&lt;'Depr. Rate'!$B$1,('Depr. Rate'!$B$4*'KU Meter Schedule'!AQ25)/12,IF(AQ25=0,AP25/2*'Depr. Rate'!$C$4/12,('Depr. Rate'!$C$4*'KU Meter Schedule'!AQ25)/12))</f>
        <v>0</v>
      </c>
      <c r="CH25" s="21">
        <f>IF(CH$3&lt;'Depr. Rate'!$B$1,('Depr. Rate'!$B$4*'KU Meter Schedule'!AR25)/12,IF(AR25=0,AQ25/2*'Depr. Rate'!$C$4/12,('Depr. Rate'!$C$4*'KU Meter Schedule'!AR25)/12))</f>
        <v>0</v>
      </c>
      <c r="CI25" s="21">
        <f>IF(CI$3&lt;'Depr. Rate'!$B$1,('Depr. Rate'!$B$4*'KU Meter Schedule'!AS25)/12,IF(AS25=0,AR25/2*'Depr. Rate'!$C$4/12,('Depr. Rate'!$C$4*'KU Meter Schedule'!AS25)/12))</f>
        <v>0</v>
      </c>
      <c r="CJ25" s="21">
        <f>IF(CJ$3&lt;'Depr. Rate'!$B$1,('Depr. Rate'!$B$4*'KU Meter Schedule'!AT25)/12,IF(AT25=0,AS25/2*'Depr. Rate'!$C$4/12,('Depr. Rate'!$C$4*'KU Meter Schedule'!AT25)/12))</f>
        <v>0</v>
      </c>
      <c r="CK25" s="21">
        <f>IF(CK$3&lt;'Depr. Rate'!$B$1,('Depr. Rate'!$B$4*'KU Meter Schedule'!AU25)/12,IF(AU25=0,AT25/2*'Depr. Rate'!$C$4/12,('Depr. Rate'!$C$4*'KU Meter Schedule'!AU25)/12))</f>
        <v>0</v>
      </c>
      <c r="CL25" s="21">
        <f>IF(CL$3&lt;'Depr. Rate'!$B$1,('Depr. Rate'!$B$4*'KU Meter Schedule'!AV25)/12,IF(AV25=0,AU25/2*'Depr. Rate'!$C$4/12,('Depr. Rate'!$C$4*'KU Meter Schedule'!AV25)/12))</f>
        <v>0</v>
      </c>
      <c r="CM25" s="21">
        <f>IF(CM$3&lt;'Depr. Rate'!$B$1,('Depr. Rate'!$B$4*'KU Meter Schedule'!AW25)/12,IF(AW25=0,AV25/2*'Depr. Rate'!$C$4/12,('Depr. Rate'!$C$4*'KU Meter Schedule'!AW25)/12))</f>
        <v>0</v>
      </c>
      <c r="CN25" s="21">
        <f>IF(CN$3&lt;'Depr. Rate'!$B$1,('Depr. Rate'!$B$4*'KU Meter Schedule'!AX25)/12,IF(AX25=0,AW25/2*'Depr. Rate'!$C$4/12,('Depr. Rate'!$C$4*'KU Meter Schedule'!AX25)/12))</f>
        <v>0</v>
      </c>
      <c r="CP25" s="6">
        <f>IF(CP$3=$CP$3,$H25+AZ25,IF($F25='KU Meter Schedule'!CP$3,'KU Meter Schedule'!CO25+AZ25-$G25,SUM(CO25,AZ25)))</f>
        <v>205294.92900618631</v>
      </c>
      <c r="CQ25" s="6">
        <f>IF(CQ$3=$CP$3,$H25+BA25,IF($F25='KU Meter Schedule'!CQ$3,'KU Meter Schedule'!CP25+BA25-$G25,SUM(CP25,BA25)))</f>
        <v>205717.07088851964</v>
      </c>
      <c r="CR25" s="6">
        <f>IF(CR$3=$CP$3,$H25+BB25,IF($F25='KU Meter Schedule'!CR$3,'KU Meter Schedule'!CQ25+BB25-$G25,SUM(CQ25,BB25)))</f>
        <v>206139.21277085296</v>
      </c>
      <c r="CS25" s="6">
        <f>IF(CS$3=$CP$3,$H25+BC25,IF($F25='KU Meter Schedule'!CS$3,'KU Meter Schedule'!CR25+BC25-$G25,SUM(CR25,BC25)))</f>
        <v>206561.35465318628</v>
      </c>
      <c r="CT25" s="6">
        <f>IF(CT$3=$CP$3,$H25+BD25,IF($F25='KU Meter Schedule'!CT$3,'KU Meter Schedule'!CS25+BD25-$G25,SUM(CS25,BD25)))</f>
        <v>206983.4965355196</v>
      </c>
      <c r="CU25" s="6">
        <f>IF(CU$3=$CP$3,$H25+BE25,IF($F25='KU Meter Schedule'!CU$3,'KU Meter Schedule'!CT25+BE25-$G25,SUM(CT25,BE25)))</f>
        <v>207405.63841785293</v>
      </c>
      <c r="CV25" s="6">
        <f>IF(CV$3=$CP$3,$H25+BF25,IF($F25='KU Meter Schedule'!CV$3,'KU Meter Schedule'!CU25+BF25-$G25,SUM(CU25,BF25)))</f>
        <v>207827.78030018625</v>
      </c>
      <c r="CW25" s="6">
        <f>IF(CW$3=$CP$3,$H25+BG25,IF($F25='KU Meter Schedule'!CW$3,'KU Meter Schedule'!CV25+BG25-$G25,SUM(CV25,BG25)))</f>
        <v>208249.92218251957</v>
      </c>
      <c r="CX25" s="6">
        <f>IF(CX$3=$CP$3,$H25+BH25,IF($F25='KU Meter Schedule'!CX$3,'KU Meter Schedule'!CW25+BH25-$G25,SUM(CW25,BH25)))</f>
        <v>208672.06406485289</v>
      </c>
      <c r="CY25" s="6">
        <f>IF(CY$3=$CP$3,$H25+BI25,IF($F25='KU Meter Schedule'!CY$3,'KU Meter Schedule'!CX25+BI25-$G25,SUM(CX25,BI25)))</f>
        <v>209094.20594718622</v>
      </c>
      <c r="CZ25" s="6">
        <f>IF(CZ$3=$CP$3,$H25+BJ25,IF($F25='KU Meter Schedule'!CZ$3,'KU Meter Schedule'!CY25+BJ25-$G25,SUM(CY25,BJ25)))</f>
        <v>209516.34782951954</v>
      </c>
      <c r="DA25" s="6">
        <f>IF(DA$3=$CP$3,$H25+BK25,IF($F25='KU Meter Schedule'!DA$3,'KU Meter Schedule'!CZ25+BK25-$G25,SUM(CZ25,BK25)))</f>
        <v>210163.38626051953</v>
      </c>
      <c r="DB25" s="6">
        <f>IF(DB$3=$CP$3,$H25+BL25,IF($F25='KU Meter Schedule'!DB$3,'KU Meter Schedule'!DA25+BL25-$G25,SUM(DA25,BL25)))</f>
        <v>210810.42469151953</v>
      </c>
      <c r="DC25" s="6">
        <f>IF(DC$3=$CP$3,$H25+BM25,IF($F25='KU Meter Schedule'!DC$3,'KU Meter Schedule'!DB25+BM25-$G25,SUM(DB25,BM25)))</f>
        <v>211457.46312251952</v>
      </c>
      <c r="DD25" s="6">
        <f>IF(DD$3=$CP$3,$H25+BN25,IF($F25='KU Meter Schedule'!DD$3,'KU Meter Schedule'!DC25+BN25-$G25,SUM(DC25,BN25)))</f>
        <v>212104.50155351951</v>
      </c>
      <c r="DE25" s="6">
        <f>IF(DE$3=$CP$3,$H25+BO25,IF($F25='KU Meter Schedule'!DE$3,'KU Meter Schedule'!DD25+BO25-$G25,SUM(DD25,BO25)))</f>
        <v>212751.53998451951</v>
      </c>
      <c r="DF25" s="6">
        <f>IF(DF$3=$CP$3,$H25+BP25,IF($F25='KU Meter Schedule'!DF$3,'KU Meter Schedule'!DE25+BP25-$G25,SUM(DE25,BP25)))</f>
        <v>213398.5784155195</v>
      </c>
      <c r="DG25" s="6">
        <f>IF(DG$3=$CP$3,$H25+BQ25,IF($F25='KU Meter Schedule'!DG$3,'KU Meter Schedule'!DF25+BQ25-$G25,SUM(DF25,BQ25)))</f>
        <v>-7487.6223689804901</v>
      </c>
      <c r="DH25" s="6">
        <f>IF(DH$3=$CP$3,$H25+BR25,IF($F25='KU Meter Schedule'!DH$3,'KU Meter Schedule'!DG25+BR25-$G25,SUM(DG25,BR25)))</f>
        <v>-7487.6223689804901</v>
      </c>
      <c r="DI25" s="6">
        <f>IF(DI$3=$CP$3,$H25+BS25,IF($F25='KU Meter Schedule'!DI$3,'KU Meter Schedule'!DH25+BS25-$G25,SUM(DH25,BS25)))</f>
        <v>-7487.6223689804901</v>
      </c>
      <c r="DJ25" s="6">
        <f>IF(DJ$3=$CP$3,$H25+BT25,IF($F25='KU Meter Schedule'!DJ$3,'KU Meter Schedule'!DI25+BT25-$G25,SUM(DI25,BT25)))</f>
        <v>-7487.6223689804901</v>
      </c>
      <c r="DK25" s="6">
        <f>IF(DK$3=$CP$3,$H25+BU25,IF($F25='KU Meter Schedule'!DK$3,'KU Meter Schedule'!DJ25+BU25-$G25,SUM(DJ25,BU25)))</f>
        <v>-7487.6223689804901</v>
      </c>
      <c r="DL25" s="6">
        <f>IF(DL$3=$CP$3,$H25+BV25,IF($F25='KU Meter Schedule'!DL$3,'KU Meter Schedule'!DK25+BV25-$G25,SUM(DK25,BV25)))</f>
        <v>-7487.6223689804901</v>
      </c>
      <c r="DM25" s="6">
        <f>IF(DM$3=$CP$3,$H25+BW25,IF($F25='KU Meter Schedule'!DM$3,'KU Meter Schedule'!DL25+BW25-$G25,SUM(DL25,BW25)))</f>
        <v>-7487.6223689804901</v>
      </c>
      <c r="DN25" s="6">
        <f>IF(DN$3=$CP$3,$H25+BX25,IF($F25='KU Meter Schedule'!DN$3,'KU Meter Schedule'!DM25+BX25-$G25,SUM(DM25,BX25)))</f>
        <v>-7487.6223689804901</v>
      </c>
      <c r="DO25" s="6">
        <f>IF(DO$3=$CP$3,$H25+BY25,IF($F25='KU Meter Schedule'!DO$3,'KU Meter Schedule'!DN25+BY25-$G25,SUM(DN25,BY25)))</f>
        <v>-7487.6223689804901</v>
      </c>
      <c r="DP25" s="6">
        <f>IF(DP$3=$CP$3,$H25+BZ25,IF($F25='KU Meter Schedule'!DP$3,'KU Meter Schedule'!DO25+BZ25-$G25,SUM(DO25,BZ25)))</f>
        <v>-7487.6223689804901</v>
      </c>
      <c r="DQ25" s="6">
        <f>IF(DQ$3=$CP$3,$H25+CA25,IF($F25='KU Meter Schedule'!DQ$3,'KU Meter Schedule'!DP25+CA25-$G25,SUM(DP25,CA25)))</f>
        <v>-7487.6223689804901</v>
      </c>
      <c r="DR25" s="6">
        <f>IF(DR$3=$CP$3,$H25+CB25,IF($F25='KU Meter Schedule'!DR$3,'KU Meter Schedule'!DQ25+CB25-$G25,SUM(DQ25,CB25)))</f>
        <v>-7487.6223689804901</v>
      </c>
      <c r="DS25" s="6">
        <f>IF(DS$3=$CP$3,$H25+CC25,IF($F25='KU Meter Schedule'!DS$3,'KU Meter Schedule'!DR25+CC25-$G25,SUM(DR25,CC25)))</f>
        <v>-7487.6223689804901</v>
      </c>
      <c r="DT25" s="6">
        <f>IF(DT$3=$CP$3,$H25+CD25,IF($F25='KU Meter Schedule'!DT$3,'KU Meter Schedule'!DS25+CD25-$G25,SUM(DS25,CD25)))</f>
        <v>-7487.6223689804901</v>
      </c>
      <c r="DU25" s="6">
        <f>IF(DU$3=$CP$3,$H25+CE25,IF($F25='KU Meter Schedule'!DU$3,'KU Meter Schedule'!DT25+CE25-$G25,SUM(DT25,CE25)))</f>
        <v>-7487.6223689804901</v>
      </c>
      <c r="DV25" s="6">
        <f>IF(DV$3=$CP$3,$H25+CF25,IF($F25='KU Meter Schedule'!DV$3,'KU Meter Schedule'!DU25+CF25-$G25,SUM(DU25,CF25)))</f>
        <v>-7487.6223689804901</v>
      </c>
      <c r="DW25" s="6">
        <f>IF(DW$3=$CP$3,$H25+CG25,IF($F25='KU Meter Schedule'!DW$3,'KU Meter Schedule'!DV25+CG25-$G25,SUM(DV25,CG25)))</f>
        <v>-7487.6223689804901</v>
      </c>
      <c r="DX25" s="6">
        <f>IF(DX$3=$CP$3,$H25+CH25,IF($F25='KU Meter Schedule'!DX$3,'KU Meter Schedule'!DW25+CH25-$G25,SUM(DW25,CH25)))</f>
        <v>-7487.6223689804901</v>
      </c>
      <c r="DY25" s="6">
        <f>IF(DY$3=$CP$3,$H25+CI25,IF($F25='KU Meter Schedule'!DY$3,'KU Meter Schedule'!DX25+CI25-$G25,SUM(DX25,CI25)))</f>
        <v>-7487.6223689804901</v>
      </c>
      <c r="DZ25" s="6">
        <f>IF(DZ$3=$CP$3,$H25+CJ25,IF($F25='KU Meter Schedule'!DZ$3,'KU Meter Schedule'!DY25+CJ25-$G25,SUM(DY25,CJ25)))</f>
        <v>-7487.6223689804901</v>
      </c>
      <c r="EA25" s="6">
        <f>IF(EA$3=$CP$3,$H25+CK25,IF($F25='KU Meter Schedule'!EA$3,'KU Meter Schedule'!DZ25+CK25-$G25,SUM(DZ25,CK25)))</f>
        <v>-7487.6223689804901</v>
      </c>
      <c r="EB25" s="6">
        <f>IF(EB$3=$CP$3,$H25+CL25,IF($F25='KU Meter Schedule'!EB$3,'KU Meter Schedule'!EA25+CL25-$G25,SUM(EA25,CL25)))</f>
        <v>-7487.6223689804901</v>
      </c>
      <c r="EC25" s="6">
        <f>IF(EC$3=$CP$3,$H25+CM25,IF($F25='KU Meter Schedule'!EC$3,'KU Meter Schedule'!EB25+CM25-$G25,SUM(EB25,CM25)))</f>
        <v>-7487.6223689804901</v>
      </c>
      <c r="ED25" s="6">
        <f>IF(ED$3=$CP$3,$H25+CN25,IF($F25='KU Meter Schedule'!ED$3,'KU Meter Schedule'!EC25+CN25-$G25,SUM(EC25,CN25)))</f>
        <v>-7487.6223689804901</v>
      </c>
      <c r="EF25" s="8">
        <f t="shared" si="5"/>
        <v>15914.790993813687</v>
      </c>
      <c r="EG25" s="8">
        <f t="shared" si="5"/>
        <v>15492.649111480365</v>
      </c>
      <c r="EH25" s="8">
        <f t="shared" si="5"/>
        <v>15070.507229147042</v>
      </c>
      <c r="EI25" s="8">
        <f t="shared" si="5"/>
        <v>14648.36534681372</v>
      </c>
      <c r="EJ25" s="8">
        <f t="shared" si="5"/>
        <v>14226.223464480398</v>
      </c>
      <c r="EK25" s="8">
        <f t="shared" si="5"/>
        <v>13804.081582147075</v>
      </c>
      <c r="EL25" s="8">
        <f t="shared" si="5"/>
        <v>13381.939699813753</v>
      </c>
      <c r="EM25" s="8">
        <f t="shared" si="5"/>
        <v>12959.79781748043</v>
      </c>
      <c r="EN25" s="8">
        <f t="shared" si="5"/>
        <v>12537.655935147108</v>
      </c>
      <c r="EO25" s="8">
        <f t="shared" si="5"/>
        <v>12115.514052813785</v>
      </c>
      <c r="EP25" s="8">
        <f t="shared" si="5"/>
        <v>11693.372170480463</v>
      </c>
      <c r="EQ25" s="8">
        <f t="shared" si="5"/>
        <v>11046.333739480469</v>
      </c>
      <c r="ER25" s="8">
        <f t="shared" si="5"/>
        <v>10399.295308480476</v>
      </c>
      <c r="ES25" s="8">
        <f t="shared" si="5"/>
        <v>9752.2568774804822</v>
      </c>
      <c r="ET25" s="8">
        <f t="shared" si="5"/>
        <v>9105.2184464804886</v>
      </c>
      <c r="EU25" s="8">
        <f t="shared" si="5"/>
        <v>8458.1800154804951</v>
      </c>
      <c r="EV25" s="8">
        <f t="shared" si="4"/>
        <v>7811.1415844805015</v>
      </c>
      <c r="EW25" s="8">
        <f t="shared" si="4"/>
        <v>7487.6223689804901</v>
      </c>
      <c r="EX25" s="8">
        <f t="shared" si="4"/>
        <v>7487.6223689804901</v>
      </c>
      <c r="EY25" s="8">
        <f t="shared" si="4"/>
        <v>7487.6223689804901</v>
      </c>
      <c r="EZ25" s="8">
        <f t="shared" si="4"/>
        <v>7487.6223689804901</v>
      </c>
      <c r="FA25" s="8">
        <f t="shared" si="4"/>
        <v>7487.6223689804901</v>
      </c>
      <c r="FB25" s="8">
        <f t="shared" si="4"/>
        <v>7487.6223689804901</v>
      </c>
      <c r="FC25" s="8">
        <f t="shared" si="4"/>
        <v>7487.6223689804901</v>
      </c>
      <c r="FD25" s="8">
        <f t="shared" si="4"/>
        <v>7487.6223689804901</v>
      </c>
      <c r="FE25" s="8">
        <f t="shared" si="4"/>
        <v>7487.6223689804901</v>
      </c>
      <c r="FF25" s="8">
        <f t="shared" si="4"/>
        <v>7487.6223689804901</v>
      </c>
      <c r="FG25" s="8">
        <f t="shared" si="4"/>
        <v>7487.6223689804901</v>
      </c>
      <c r="FH25" s="8">
        <f t="shared" si="4"/>
        <v>7487.6223689804901</v>
      </c>
      <c r="FI25" s="8">
        <f t="shared" si="4"/>
        <v>7487.6223689804901</v>
      </c>
      <c r="FJ25" s="8">
        <f t="shared" si="4"/>
        <v>7487.6223689804901</v>
      </c>
      <c r="FK25" s="8">
        <f t="shared" si="2"/>
        <v>7487.6223689804901</v>
      </c>
      <c r="FL25" s="8">
        <f t="shared" si="3"/>
        <v>7487.6223689804901</v>
      </c>
      <c r="FM25" s="8">
        <f t="shared" si="3"/>
        <v>7487.6223689804901</v>
      </c>
      <c r="FN25" s="8">
        <f t="shared" si="3"/>
        <v>7487.6223689804901</v>
      </c>
      <c r="FO25" s="8">
        <f t="shared" si="3"/>
        <v>7487.6223689804901</v>
      </c>
      <c r="FP25" s="8">
        <f t="shared" si="3"/>
        <v>7487.6223689804901</v>
      </c>
      <c r="FQ25" s="8">
        <f t="shared" si="3"/>
        <v>7487.6223689804901</v>
      </c>
      <c r="FR25" s="8">
        <f t="shared" si="3"/>
        <v>7487.6223689804901</v>
      </c>
      <c r="FS25" s="8">
        <f t="shared" si="3"/>
        <v>7487.6223689804901</v>
      </c>
      <c r="FT25" s="8">
        <f t="shared" si="3"/>
        <v>7487.6223689804901</v>
      </c>
    </row>
    <row r="26" spans="1:176" x14ac:dyDescent="0.25">
      <c r="A26" s="4" t="s">
        <v>12</v>
      </c>
      <c r="B26" s="4" t="s">
        <v>2</v>
      </c>
      <c r="C26" s="3" t="s">
        <v>40</v>
      </c>
      <c r="D26" s="4" t="s">
        <v>5</v>
      </c>
      <c r="E26" s="7">
        <v>1959</v>
      </c>
      <c r="F26" s="24">
        <f>IFERROR(VLOOKUP(CONCATENATE(C26,E26),'KU Retirements'!$A$4:$E$150,5,FALSE),"N/A")</f>
        <v>43101</v>
      </c>
      <c r="G26" s="5">
        <v>5584.94</v>
      </c>
      <c r="H26" s="5">
        <v>5172.4771575114</v>
      </c>
      <c r="I26" s="5"/>
      <c r="J26" s="6">
        <f>IF(J$3=$J$3,$G26,IF($F26='KU Meter Schedule'!J$3,'KU Meter Schedule'!I26-'KU Meter Schedule'!$G26,I26))</f>
        <v>5584.94</v>
      </c>
      <c r="K26" s="6">
        <f>IF(K$3=$J$3,$G26,IF($F26='KU Meter Schedule'!K$3,'KU Meter Schedule'!J26-'KU Meter Schedule'!$G26,J26))</f>
        <v>5584.94</v>
      </c>
      <c r="L26" s="6">
        <f>IF(L$3=$J$3,$G26,IF($F26='KU Meter Schedule'!L$3,'KU Meter Schedule'!K26-'KU Meter Schedule'!$G26,K26))</f>
        <v>5584.94</v>
      </c>
      <c r="M26" s="6">
        <f>IF(M$3=$J$3,$G26,IF($F26='KU Meter Schedule'!M$3,'KU Meter Schedule'!L26-'KU Meter Schedule'!$G26,L26))</f>
        <v>5584.94</v>
      </c>
      <c r="N26" s="6">
        <f>IF(N$3=$J$3,$G26,IF($F26='KU Meter Schedule'!N$3,'KU Meter Schedule'!M26-'KU Meter Schedule'!$G26,M26))</f>
        <v>5584.94</v>
      </c>
      <c r="O26" s="6">
        <f>IF(O$3=$J$3,$G26,IF($F26='KU Meter Schedule'!O$3,'KU Meter Schedule'!N26-'KU Meter Schedule'!$G26,N26))</f>
        <v>5584.94</v>
      </c>
      <c r="P26" s="6">
        <f>IF(P$3=$J$3,$G26,IF($F26='KU Meter Schedule'!P$3,'KU Meter Schedule'!O26-'KU Meter Schedule'!$G26,O26))</f>
        <v>5584.94</v>
      </c>
      <c r="Q26" s="6">
        <f>IF(Q$3=$J$3,$G26,IF($F26='KU Meter Schedule'!Q$3,'KU Meter Schedule'!P26-'KU Meter Schedule'!$G26,P26))</f>
        <v>5584.94</v>
      </c>
      <c r="R26" s="6">
        <f>IF(R$3=$J$3,$G26,IF($F26='KU Meter Schedule'!R$3,'KU Meter Schedule'!Q26-'KU Meter Schedule'!$G26,Q26))</f>
        <v>5584.94</v>
      </c>
      <c r="S26" s="6">
        <f>IF(S$3=$J$3,$G26,IF($F26='KU Meter Schedule'!S$3,'KU Meter Schedule'!R26-'KU Meter Schedule'!$G26,R26))</f>
        <v>5584.94</v>
      </c>
      <c r="T26" s="6">
        <f>IF(T$3=$J$3,$G26,IF($F26='KU Meter Schedule'!T$3,'KU Meter Schedule'!S26-'KU Meter Schedule'!$G26,S26))</f>
        <v>5584.94</v>
      </c>
      <c r="U26" s="6">
        <f>IF(U$3=$J$3,$G26,IF($F26='KU Meter Schedule'!U$3,'KU Meter Schedule'!T26-'KU Meter Schedule'!$G26,T26))</f>
        <v>5584.94</v>
      </c>
      <c r="V26" s="6">
        <f>IF(V$3=$J$3,$G26,IF($F26='KU Meter Schedule'!V$3,'KU Meter Schedule'!U26-'KU Meter Schedule'!$G26,U26))</f>
        <v>5584.94</v>
      </c>
      <c r="W26" s="6">
        <f>IF(W$3=$J$3,$G26,IF($F26='KU Meter Schedule'!W$3,'KU Meter Schedule'!V26-'KU Meter Schedule'!$G26,V26))</f>
        <v>5584.94</v>
      </c>
      <c r="X26" s="6">
        <f>IF(X$3=$J$3,$G26,IF($F26='KU Meter Schedule'!X$3,'KU Meter Schedule'!W26-'KU Meter Schedule'!$G26,W26))</f>
        <v>5584.94</v>
      </c>
      <c r="Y26" s="6">
        <f>IF(Y$3=$J$3,$G26,IF($F26='KU Meter Schedule'!Y$3,'KU Meter Schedule'!X26-'KU Meter Schedule'!$G26,X26))</f>
        <v>5584.94</v>
      </c>
      <c r="Z26" s="6">
        <f>IF(Z$3=$J$3,$G26,IF($F26='KU Meter Schedule'!Z$3,'KU Meter Schedule'!Y26-'KU Meter Schedule'!$G26,Y26))</f>
        <v>5584.94</v>
      </c>
      <c r="AA26" s="6">
        <f>IF(AA$3=$J$3,$G26,IF($F26='KU Meter Schedule'!AA$3,'KU Meter Schedule'!Z26-'KU Meter Schedule'!$G26,Z26))</f>
        <v>0</v>
      </c>
      <c r="AB26" s="6">
        <f>IF(AB$3=$J$3,$G26,IF($F26='KU Meter Schedule'!AB$3,'KU Meter Schedule'!AA26-'KU Meter Schedule'!$G26,AA26))</f>
        <v>0</v>
      </c>
      <c r="AC26" s="6">
        <f>IF(AC$3=$J$3,$G26,IF($F26='KU Meter Schedule'!AC$3,'KU Meter Schedule'!AB26-'KU Meter Schedule'!$G26,AB26))</f>
        <v>0</v>
      </c>
      <c r="AD26" s="6">
        <f>IF(AD$3=$J$3,$G26,IF($F26='KU Meter Schedule'!AD$3,'KU Meter Schedule'!AC26-'KU Meter Schedule'!$G26,AC26))</f>
        <v>0</v>
      </c>
      <c r="AE26" s="6">
        <f>IF(AE$3=$J$3,$G26,IF($F26='KU Meter Schedule'!AE$3,'KU Meter Schedule'!AD26-'KU Meter Schedule'!$G26,AD26))</f>
        <v>0</v>
      </c>
      <c r="AF26" s="6">
        <f>IF(AF$3=$J$3,$G26,IF($F26='KU Meter Schedule'!AF$3,'KU Meter Schedule'!AE26-'KU Meter Schedule'!$G26,AE26))</f>
        <v>0</v>
      </c>
      <c r="AG26" s="6">
        <f>IF(AG$3=$J$3,$G26,IF($F26='KU Meter Schedule'!AG$3,'KU Meter Schedule'!AF26-'KU Meter Schedule'!$G26,AF26))</f>
        <v>0</v>
      </c>
      <c r="AH26" s="6">
        <f>IF(AH$3=$J$3,$G26,IF($F26='KU Meter Schedule'!AH$3,'KU Meter Schedule'!AG26-'KU Meter Schedule'!$G26,AG26))</f>
        <v>0</v>
      </c>
      <c r="AI26" s="6">
        <f>IF(AI$3=$J$3,$G26,IF($F26='KU Meter Schedule'!AI$3,'KU Meter Schedule'!AH26-'KU Meter Schedule'!$G26,AH26))</f>
        <v>0</v>
      </c>
      <c r="AJ26" s="6">
        <f>IF(AJ$3=$J$3,$G26,IF($F26='KU Meter Schedule'!AJ$3,'KU Meter Schedule'!AI26-'KU Meter Schedule'!$G26,AI26))</f>
        <v>0</v>
      </c>
      <c r="AK26" s="6">
        <f>IF(AK$3=$J$3,$G26,IF($F26='KU Meter Schedule'!AK$3,'KU Meter Schedule'!AJ26-'KU Meter Schedule'!$G26,AJ26))</f>
        <v>0</v>
      </c>
      <c r="AL26" s="6">
        <f>IF(AL$3=$J$3,$G26,IF($F26='KU Meter Schedule'!AL$3,'KU Meter Schedule'!AK26-'KU Meter Schedule'!$G26,AK26))</f>
        <v>0</v>
      </c>
      <c r="AM26" s="6">
        <f>IF(AM$3=$J$3,$G26,IF($F26='KU Meter Schedule'!AM$3,'KU Meter Schedule'!AL26-'KU Meter Schedule'!$G26,AL26))</f>
        <v>0</v>
      </c>
      <c r="AN26" s="6">
        <f>IF(AN$3=$J$3,$G26,IF($F26='KU Meter Schedule'!AN$3,'KU Meter Schedule'!AM26-'KU Meter Schedule'!$G26,AM26))</f>
        <v>0</v>
      </c>
      <c r="AO26" s="6">
        <f>IF(AO$3=$J$3,$G26,IF($F26='KU Meter Schedule'!AO$3,'KU Meter Schedule'!AN26-'KU Meter Schedule'!$G26,AN26))</f>
        <v>0</v>
      </c>
      <c r="AP26" s="6">
        <f>IF(AP$3=$J$3,$G26,IF($F26='KU Meter Schedule'!AP$3,'KU Meter Schedule'!AO26-'KU Meter Schedule'!$G26,AO26))</f>
        <v>0</v>
      </c>
      <c r="AQ26" s="6">
        <f>IF(AQ$3=$J$3,$G26,IF($F26='KU Meter Schedule'!AQ$3,'KU Meter Schedule'!AP26-'KU Meter Schedule'!$G26,AP26))</f>
        <v>0</v>
      </c>
      <c r="AR26" s="6">
        <f>IF(AR$3=$J$3,$G26,IF($F26='KU Meter Schedule'!AR$3,'KU Meter Schedule'!AQ26-'KU Meter Schedule'!$G26,AQ26))</f>
        <v>0</v>
      </c>
      <c r="AS26" s="6">
        <f>IF(AS$3=$J$3,$G26,IF($F26='KU Meter Schedule'!AS$3,'KU Meter Schedule'!AR26-'KU Meter Schedule'!$G26,AR26))</f>
        <v>0</v>
      </c>
      <c r="AT26" s="6">
        <f>IF(AT$3=$J$3,$G26,IF($F26='KU Meter Schedule'!AT$3,'KU Meter Schedule'!AS26-'KU Meter Schedule'!$G26,AS26))</f>
        <v>0</v>
      </c>
      <c r="AU26" s="6">
        <f>IF(AU$3=$J$3,$G26,IF($F26='KU Meter Schedule'!AU$3,'KU Meter Schedule'!AT26-'KU Meter Schedule'!$G26,AT26))</f>
        <v>0</v>
      </c>
      <c r="AV26" s="6">
        <f>IF(AV$3=$J$3,$G26,IF($F26='KU Meter Schedule'!AV$3,'KU Meter Schedule'!AU26-'KU Meter Schedule'!$G26,AU26))</f>
        <v>0</v>
      </c>
      <c r="AW26" s="6">
        <f>IF(AW$3=$J$3,$G26,IF($F26='KU Meter Schedule'!AW$3,'KU Meter Schedule'!AV26-'KU Meter Schedule'!$G26,AV26))</f>
        <v>0</v>
      </c>
      <c r="AX26" s="6">
        <f>IF(AX$3=$J$3,$G26,IF($F26='KU Meter Schedule'!AX$3,'KU Meter Schedule'!AW26-'KU Meter Schedule'!$G26,AW26))</f>
        <v>0</v>
      </c>
      <c r="AZ26" s="21">
        <f>IF(AZ$3&lt;'Depr. Rate'!$B$1,('Depr. Rate'!$B$4*'KU Meter Schedule'!J26)/12,IF(J26=0,I26/2*'Depr. Rate'!$C$4/12,('Depr. Rate'!$C$4*'KU Meter Schedule'!J26)/12))</f>
        <v>10.657927166666665</v>
      </c>
      <c r="BA26" s="21">
        <f>IF(BA$3&lt;'Depr. Rate'!$B$1,('Depr. Rate'!$B$4*'KU Meter Schedule'!K26)/12,IF(K26=0,J26/2*'Depr. Rate'!$C$4/12,('Depr. Rate'!$C$4*'KU Meter Schedule'!K26)/12))</f>
        <v>10.657927166666665</v>
      </c>
      <c r="BB26" s="21">
        <f>IF(BB$3&lt;'Depr. Rate'!$B$1,('Depr. Rate'!$B$4*'KU Meter Schedule'!L26)/12,IF(L26=0,K26/2*'Depr. Rate'!$C$4/12,('Depr. Rate'!$C$4*'KU Meter Schedule'!L26)/12))</f>
        <v>10.657927166666665</v>
      </c>
      <c r="BC26" s="21">
        <f>IF(BC$3&lt;'Depr. Rate'!$B$1,('Depr. Rate'!$B$4*'KU Meter Schedule'!M26)/12,IF(M26=0,L26/2*'Depr. Rate'!$C$4/12,('Depr. Rate'!$C$4*'KU Meter Schedule'!M26)/12))</f>
        <v>10.657927166666665</v>
      </c>
      <c r="BD26" s="21">
        <f>IF(BD$3&lt;'Depr. Rate'!$B$1,('Depr. Rate'!$B$4*'KU Meter Schedule'!N26)/12,IF(N26=0,M26/2*'Depr. Rate'!$C$4/12,('Depr. Rate'!$C$4*'KU Meter Schedule'!N26)/12))</f>
        <v>10.657927166666665</v>
      </c>
      <c r="BE26" s="21">
        <f>IF(BE$3&lt;'Depr. Rate'!$B$1,('Depr. Rate'!$B$4*'KU Meter Schedule'!O26)/12,IF(O26=0,N26/2*'Depr. Rate'!$C$4/12,('Depr. Rate'!$C$4*'KU Meter Schedule'!O26)/12))</f>
        <v>10.657927166666665</v>
      </c>
      <c r="BF26" s="21">
        <f>IF(BF$3&lt;'Depr. Rate'!$B$1,('Depr. Rate'!$B$4*'KU Meter Schedule'!P26)/12,IF(P26=0,O26/2*'Depr. Rate'!$C$4/12,('Depr. Rate'!$C$4*'KU Meter Schedule'!P26)/12))</f>
        <v>10.657927166666665</v>
      </c>
      <c r="BG26" s="21">
        <f>IF(BG$3&lt;'Depr. Rate'!$B$1,('Depr. Rate'!$B$4*'KU Meter Schedule'!Q26)/12,IF(Q26=0,P26/2*'Depr. Rate'!$C$4/12,('Depr. Rate'!$C$4*'KU Meter Schedule'!Q26)/12))</f>
        <v>10.657927166666665</v>
      </c>
      <c r="BH26" s="21">
        <f>IF(BH$3&lt;'Depr. Rate'!$B$1,('Depr. Rate'!$B$4*'KU Meter Schedule'!R26)/12,IF(R26=0,Q26/2*'Depr. Rate'!$C$4/12,('Depr. Rate'!$C$4*'KU Meter Schedule'!R26)/12))</f>
        <v>10.657927166666665</v>
      </c>
      <c r="BI26" s="21">
        <f>IF(BI$3&lt;'Depr. Rate'!$B$1,('Depr. Rate'!$B$4*'KU Meter Schedule'!S26)/12,IF(S26=0,R26/2*'Depr. Rate'!$C$4/12,('Depr. Rate'!$C$4*'KU Meter Schedule'!S26)/12))</f>
        <v>10.657927166666665</v>
      </c>
      <c r="BJ26" s="21">
        <f>IF(BJ$3&lt;'Depr. Rate'!$B$1,('Depr. Rate'!$B$4*'KU Meter Schedule'!T26)/12,IF(T26=0,S26/2*'Depr. Rate'!$C$4/12,('Depr. Rate'!$C$4*'KU Meter Schedule'!T26)/12))</f>
        <v>10.657927166666665</v>
      </c>
      <c r="BK26" s="21">
        <f>IF(BK$3&lt;'Depr. Rate'!$B$1,('Depr. Rate'!$B$4*'KU Meter Schedule'!U26)/12,IF(U26=0,T26/2*'Depr. Rate'!$C$4/12,('Depr. Rate'!$C$4*'KU Meter Schedule'!U26)/12))</f>
        <v>16.335949499999998</v>
      </c>
      <c r="BL26" s="21">
        <f>IF(BL$3&lt;'Depr. Rate'!$B$1,('Depr. Rate'!$B$4*'KU Meter Schedule'!V26)/12,IF(V26=0,U26/2*'Depr. Rate'!$C$4/12,('Depr. Rate'!$C$4*'KU Meter Schedule'!V26)/12))</f>
        <v>16.335949499999998</v>
      </c>
      <c r="BM26" s="21">
        <f>IF(BM$3&lt;'Depr. Rate'!$B$1,('Depr. Rate'!$B$4*'KU Meter Schedule'!W26)/12,IF(W26=0,V26/2*'Depr. Rate'!$C$4/12,('Depr. Rate'!$C$4*'KU Meter Schedule'!W26)/12))</f>
        <v>16.335949499999998</v>
      </c>
      <c r="BN26" s="21">
        <f>IF(BN$3&lt;'Depr. Rate'!$B$1,('Depr. Rate'!$B$4*'KU Meter Schedule'!X26)/12,IF(X26=0,W26/2*'Depr. Rate'!$C$4/12,('Depr. Rate'!$C$4*'KU Meter Schedule'!X26)/12))</f>
        <v>16.335949499999998</v>
      </c>
      <c r="BO26" s="21">
        <f>IF(BO$3&lt;'Depr. Rate'!$B$1,('Depr. Rate'!$B$4*'KU Meter Schedule'!Y26)/12,IF(Y26=0,X26/2*'Depr. Rate'!$C$4/12,('Depr. Rate'!$C$4*'KU Meter Schedule'!Y26)/12))</f>
        <v>16.335949499999998</v>
      </c>
      <c r="BP26" s="21">
        <f>IF(BP$3&lt;'Depr. Rate'!$B$1,('Depr. Rate'!$B$4*'KU Meter Schedule'!Z26)/12,IF(Z26=0,Y26/2*'Depr. Rate'!$C$4/12,('Depr. Rate'!$C$4*'KU Meter Schedule'!Z26)/12))</f>
        <v>16.335949499999998</v>
      </c>
      <c r="BQ26" s="21">
        <f>IF(BQ$3&lt;'Depr. Rate'!$B$1,('Depr. Rate'!$B$4*'KU Meter Schedule'!AA26)/12,IF(AA26=0,Z26/2*'Depr. Rate'!$C$4/12,('Depr. Rate'!$C$4*'KU Meter Schedule'!AA26)/12))</f>
        <v>8.1679747499999991</v>
      </c>
      <c r="BR26" s="21">
        <f>IF(BR$3&lt;'Depr. Rate'!$B$1,('Depr. Rate'!$B$4*'KU Meter Schedule'!AB26)/12,IF(AB26=0,AA26/2*'Depr. Rate'!$C$4/12,('Depr. Rate'!$C$4*'KU Meter Schedule'!AB26)/12))</f>
        <v>0</v>
      </c>
      <c r="BS26" s="21">
        <f>IF(BS$3&lt;'Depr. Rate'!$B$1,('Depr. Rate'!$B$4*'KU Meter Schedule'!AC26)/12,IF(AC26=0,AB26/2*'Depr. Rate'!$C$4/12,('Depr. Rate'!$C$4*'KU Meter Schedule'!AC26)/12))</f>
        <v>0</v>
      </c>
      <c r="BT26" s="21">
        <f>IF(BT$3&lt;'Depr. Rate'!$B$1,('Depr. Rate'!$B$4*'KU Meter Schedule'!AD26)/12,IF(AD26=0,AC26/2*'Depr. Rate'!$C$4/12,('Depr. Rate'!$C$4*'KU Meter Schedule'!AD26)/12))</f>
        <v>0</v>
      </c>
      <c r="BU26" s="21">
        <f>IF(BU$3&lt;'Depr. Rate'!$B$1,('Depr. Rate'!$B$4*'KU Meter Schedule'!AE26)/12,IF(AE26=0,AD26/2*'Depr. Rate'!$C$4/12,('Depr. Rate'!$C$4*'KU Meter Schedule'!AE26)/12))</f>
        <v>0</v>
      </c>
      <c r="BV26" s="21">
        <f>IF(BV$3&lt;'Depr. Rate'!$B$1,('Depr. Rate'!$B$4*'KU Meter Schedule'!AF26)/12,IF(AF26=0,AE26/2*'Depr. Rate'!$C$4/12,('Depr. Rate'!$C$4*'KU Meter Schedule'!AF26)/12))</f>
        <v>0</v>
      </c>
      <c r="BW26" s="21">
        <f>IF(BW$3&lt;'Depr. Rate'!$B$1,('Depr. Rate'!$B$4*'KU Meter Schedule'!AG26)/12,IF(AG26=0,AF26/2*'Depr. Rate'!$C$4/12,('Depr. Rate'!$C$4*'KU Meter Schedule'!AG26)/12))</f>
        <v>0</v>
      </c>
      <c r="BX26" s="21">
        <f>IF(BX$3&lt;'Depr. Rate'!$B$1,('Depr. Rate'!$B$4*'KU Meter Schedule'!AH26)/12,IF(AH26=0,AG26/2*'Depr. Rate'!$C$4/12,('Depr. Rate'!$C$4*'KU Meter Schedule'!AH26)/12))</f>
        <v>0</v>
      </c>
      <c r="BY26" s="21">
        <f>IF(BY$3&lt;'Depr. Rate'!$B$1,('Depr. Rate'!$B$4*'KU Meter Schedule'!AI26)/12,IF(AI26=0,AH26/2*'Depr. Rate'!$C$4/12,('Depr. Rate'!$C$4*'KU Meter Schedule'!AI26)/12))</f>
        <v>0</v>
      </c>
      <c r="BZ26" s="21">
        <f>IF(BZ$3&lt;'Depr. Rate'!$B$1,('Depr. Rate'!$B$4*'KU Meter Schedule'!AJ26)/12,IF(AJ26=0,AI26/2*'Depr. Rate'!$C$4/12,('Depr. Rate'!$C$4*'KU Meter Schedule'!AJ26)/12))</f>
        <v>0</v>
      </c>
      <c r="CA26" s="21">
        <f>IF(CA$3&lt;'Depr. Rate'!$B$1,('Depr. Rate'!$B$4*'KU Meter Schedule'!AK26)/12,IF(AK26=0,AJ26/2*'Depr. Rate'!$C$4/12,('Depr. Rate'!$C$4*'KU Meter Schedule'!AK26)/12))</f>
        <v>0</v>
      </c>
      <c r="CB26" s="21">
        <f>IF(CB$3&lt;'Depr. Rate'!$B$1,('Depr. Rate'!$B$4*'KU Meter Schedule'!AL26)/12,IF(AL26=0,AK26/2*'Depr. Rate'!$C$4/12,('Depr. Rate'!$C$4*'KU Meter Schedule'!AL26)/12))</f>
        <v>0</v>
      </c>
      <c r="CC26" s="21">
        <f>IF(CC$3&lt;'Depr. Rate'!$B$1,('Depr. Rate'!$B$4*'KU Meter Schedule'!AM26)/12,IF(AM26=0,AL26/2*'Depr. Rate'!$C$4/12,('Depr. Rate'!$C$4*'KU Meter Schedule'!AM26)/12))</f>
        <v>0</v>
      </c>
      <c r="CD26" s="21">
        <f>IF(CD$3&lt;'Depr. Rate'!$B$1,('Depr. Rate'!$B$4*'KU Meter Schedule'!AN26)/12,IF(AN26=0,AM26/2*'Depr. Rate'!$C$4/12,('Depr. Rate'!$C$4*'KU Meter Schedule'!AN26)/12))</f>
        <v>0</v>
      </c>
      <c r="CE26" s="21">
        <f>IF(CE$3&lt;'Depr. Rate'!$B$1,('Depr. Rate'!$B$4*'KU Meter Schedule'!AO26)/12,IF(AO26=0,AN26/2*'Depr. Rate'!$C$4/12,('Depr. Rate'!$C$4*'KU Meter Schedule'!AO26)/12))</f>
        <v>0</v>
      </c>
      <c r="CF26" s="21">
        <f>IF(CF$3&lt;'Depr. Rate'!$B$1,('Depr. Rate'!$B$4*'KU Meter Schedule'!AP26)/12,IF(AP26=0,AO26/2*'Depr. Rate'!$C$4/12,('Depr. Rate'!$C$4*'KU Meter Schedule'!AP26)/12))</f>
        <v>0</v>
      </c>
      <c r="CG26" s="21">
        <f>IF(CG$3&lt;'Depr. Rate'!$B$1,('Depr. Rate'!$B$4*'KU Meter Schedule'!AQ26)/12,IF(AQ26=0,AP26/2*'Depr. Rate'!$C$4/12,('Depr. Rate'!$C$4*'KU Meter Schedule'!AQ26)/12))</f>
        <v>0</v>
      </c>
      <c r="CH26" s="21">
        <f>IF(CH$3&lt;'Depr. Rate'!$B$1,('Depr. Rate'!$B$4*'KU Meter Schedule'!AR26)/12,IF(AR26=0,AQ26/2*'Depr. Rate'!$C$4/12,('Depr. Rate'!$C$4*'KU Meter Schedule'!AR26)/12))</f>
        <v>0</v>
      </c>
      <c r="CI26" s="21">
        <f>IF(CI$3&lt;'Depr. Rate'!$B$1,('Depr. Rate'!$B$4*'KU Meter Schedule'!AS26)/12,IF(AS26=0,AR26/2*'Depr. Rate'!$C$4/12,('Depr. Rate'!$C$4*'KU Meter Schedule'!AS26)/12))</f>
        <v>0</v>
      </c>
      <c r="CJ26" s="21">
        <f>IF(CJ$3&lt;'Depr. Rate'!$B$1,('Depr. Rate'!$B$4*'KU Meter Schedule'!AT26)/12,IF(AT26=0,AS26/2*'Depr. Rate'!$C$4/12,('Depr. Rate'!$C$4*'KU Meter Schedule'!AT26)/12))</f>
        <v>0</v>
      </c>
      <c r="CK26" s="21">
        <f>IF(CK$3&lt;'Depr. Rate'!$B$1,('Depr. Rate'!$B$4*'KU Meter Schedule'!AU26)/12,IF(AU26=0,AT26/2*'Depr. Rate'!$C$4/12,('Depr. Rate'!$C$4*'KU Meter Schedule'!AU26)/12))</f>
        <v>0</v>
      </c>
      <c r="CL26" s="21">
        <f>IF(CL$3&lt;'Depr. Rate'!$B$1,('Depr. Rate'!$B$4*'KU Meter Schedule'!AV26)/12,IF(AV26=0,AU26/2*'Depr. Rate'!$C$4/12,('Depr. Rate'!$C$4*'KU Meter Schedule'!AV26)/12))</f>
        <v>0</v>
      </c>
      <c r="CM26" s="21">
        <f>IF(CM$3&lt;'Depr. Rate'!$B$1,('Depr. Rate'!$B$4*'KU Meter Schedule'!AW26)/12,IF(AW26=0,AV26/2*'Depr. Rate'!$C$4/12,('Depr. Rate'!$C$4*'KU Meter Schedule'!AW26)/12))</f>
        <v>0</v>
      </c>
      <c r="CN26" s="21">
        <f>IF(CN$3&lt;'Depr. Rate'!$B$1,('Depr. Rate'!$B$4*'KU Meter Schedule'!AX26)/12,IF(AX26=0,AW26/2*'Depr. Rate'!$C$4/12,('Depr. Rate'!$C$4*'KU Meter Schedule'!AX26)/12))</f>
        <v>0</v>
      </c>
      <c r="CP26" s="6">
        <f>IF(CP$3=$CP$3,$H26+AZ26,IF($F26='KU Meter Schedule'!CP$3,'KU Meter Schedule'!CO26+AZ26-$G26,SUM(CO26,AZ26)))</f>
        <v>5183.135084678067</v>
      </c>
      <c r="CQ26" s="6">
        <f>IF(CQ$3=$CP$3,$H26+BA26,IF($F26='KU Meter Schedule'!CQ$3,'KU Meter Schedule'!CP26+BA26-$G26,SUM(CP26,BA26)))</f>
        <v>5193.7930118447339</v>
      </c>
      <c r="CR26" s="6">
        <f>IF(CR$3=$CP$3,$H26+BB26,IF($F26='KU Meter Schedule'!CR$3,'KU Meter Schedule'!CQ26+BB26-$G26,SUM(CQ26,BB26)))</f>
        <v>5204.4509390114008</v>
      </c>
      <c r="CS26" s="6">
        <f>IF(CS$3=$CP$3,$H26+BC26,IF($F26='KU Meter Schedule'!CS$3,'KU Meter Schedule'!CR26+BC26-$G26,SUM(CR26,BC26)))</f>
        <v>5215.1088661780677</v>
      </c>
      <c r="CT26" s="6">
        <f>IF(CT$3=$CP$3,$H26+BD26,IF($F26='KU Meter Schedule'!CT$3,'KU Meter Schedule'!CS26+BD26-$G26,SUM(CS26,BD26)))</f>
        <v>5225.7667933447347</v>
      </c>
      <c r="CU26" s="6">
        <f>IF(CU$3=$CP$3,$H26+BE26,IF($F26='KU Meter Schedule'!CU$3,'KU Meter Schedule'!CT26+BE26-$G26,SUM(CT26,BE26)))</f>
        <v>5236.4247205114016</v>
      </c>
      <c r="CV26" s="6">
        <f>IF(CV$3=$CP$3,$H26+BF26,IF($F26='KU Meter Schedule'!CV$3,'KU Meter Schedule'!CU26+BF26-$G26,SUM(CU26,BF26)))</f>
        <v>5247.0826476780685</v>
      </c>
      <c r="CW26" s="6">
        <f>IF(CW$3=$CP$3,$H26+BG26,IF($F26='KU Meter Schedule'!CW$3,'KU Meter Schedule'!CV26+BG26-$G26,SUM(CV26,BG26)))</f>
        <v>5257.7405748447354</v>
      </c>
      <c r="CX26" s="6">
        <f>IF(CX$3=$CP$3,$H26+BH26,IF($F26='KU Meter Schedule'!CX$3,'KU Meter Schedule'!CW26+BH26-$G26,SUM(CW26,BH26)))</f>
        <v>5268.3985020114023</v>
      </c>
      <c r="CY26" s="6">
        <f>IF(CY$3=$CP$3,$H26+BI26,IF($F26='KU Meter Schedule'!CY$3,'KU Meter Schedule'!CX26+BI26-$G26,SUM(CX26,BI26)))</f>
        <v>5279.0564291780693</v>
      </c>
      <c r="CZ26" s="6">
        <f>IF(CZ$3=$CP$3,$H26+BJ26,IF($F26='KU Meter Schedule'!CZ$3,'KU Meter Schedule'!CY26+BJ26-$G26,SUM(CY26,BJ26)))</f>
        <v>5289.7143563447362</v>
      </c>
      <c r="DA26" s="6">
        <f>IF(DA$3=$CP$3,$H26+BK26,IF($F26='KU Meter Schedule'!DA$3,'KU Meter Schedule'!CZ26+BK26-$G26,SUM(CZ26,BK26)))</f>
        <v>5306.0503058447366</v>
      </c>
      <c r="DB26" s="6">
        <f>IF(DB$3=$CP$3,$H26+BL26,IF($F26='KU Meter Schedule'!DB$3,'KU Meter Schedule'!DA26+BL26-$G26,SUM(DA26,BL26)))</f>
        <v>5322.386255344737</v>
      </c>
      <c r="DC26" s="6">
        <f>IF(DC$3=$CP$3,$H26+BM26,IF($F26='KU Meter Schedule'!DC$3,'KU Meter Schedule'!DB26+BM26-$G26,SUM(DB26,BM26)))</f>
        <v>5338.7222048447375</v>
      </c>
      <c r="DD26" s="6">
        <f>IF(DD$3=$CP$3,$H26+BN26,IF($F26='KU Meter Schedule'!DD$3,'KU Meter Schedule'!DC26+BN26-$G26,SUM(DC26,BN26)))</f>
        <v>5355.0581543447379</v>
      </c>
      <c r="DE26" s="6">
        <f>IF(DE$3=$CP$3,$H26+BO26,IF($F26='KU Meter Schedule'!DE$3,'KU Meter Schedule'!DD26+BO26-$G26,SUM(DD26,BO26)))</f>
        <v>5371.3941038447383</v>
      </c>
      <c r="DF26" s="6">
        <f>IF(DF$3=$CP$3,$H26+BP26,IF($F26='KU Meter Schedule'!DF$3,'KU Meter Schedule'!DE26+BP26-$G26,SUM(DE26,BP26)))</f>
        <v>5387.7300533447387</v>
      </c>
      <c r="DG26" s="6">
        <f>IF(DG$3=$CP$3,$H26+BQ26,IF($F26='KU Meter Schedule'!DG$3,'KU Meter Schedule'!DF26+BQ26-$G26,SUM(DF26,BQ26)))</f>
        <v>-189.04197190526065</v>
      </c>
      <c r="DH26" s="6">
        <f>IF(DH$3=$CP$3,$H26+BR26,IF($F26='KU Meter Schedule'!DH$3,'KU Meter Schedule'!DG26+BR26-$G26,SUM(DG26,BR26)))</f>
        <v>-189.04197190526065</v>
      </c>
      <c r="DI26" s="6">
        <f>IF(DI$3=$CP$3,$H26+BS26,IF($F26='KU Meter Schedule'!DI$3,'KU Meter Schedule'!DH26+BS26-$G26,SUM(DH26,BS26)))</f>
        <v>-189.04197190526065</v>
      </c>
      <c r="DJ26" s="6">
        <f>IF(DJ$3=$CP$3,$H26+BT26,IF($F26='KU Meter Schedule'!DJ$3,'KU Meter Schedule'!DI26+BT26-$G26,SUM(DI26,BT26)))</f>
        <v>-189.04197190526065</v>
      </c>
      <c r="DK26" s="6">
        <f>IF(DK$3=$CP$3,$H26+BU26,IF($F26='KU Meter Schedule'!DK$3,'KU Meter Schedule'!DJ26+BU26-$G26,SUM(DJ26,BU26)))</f>
        <v>-189.04197190526065</v>
      </c>
      <c r="DL26" s="6">
        <f>IF(DL$3=$CP$3,$H26+BV26,IF($F26='KU Meter Schedule'!DL$3,'KU Meter Schedule'!DK26+BV26-$G26,SUM(DK26,BV26)))</f>
        <v>-189.04197190526065</v>
      </c>
      <c r="DM26" s="6">
        <f>IF(DM$3=$CP$3,$H26+BW26,IF($F26='KU Meter Schedule'!DM$3,'KU Meter Schedule'!DL26+BW26-$G26,SUM(DL26,BW26)))</f>
        <v>-189.04197190526065</v>
      </c>
      <c r="DN26" s="6">
        <f>IF(DN$3=$CP$3,$H26+BX26,IF($F26='KU Meter Schedule'!DN$3,'KU Meter Schedule'!DM26+BX26-$G26,SUM(DM26,BX26)))</f>
        <v>-189.04197190526065</v>
      </c>
      <c r="DO26" s="6">
        <f>IF(DO$3=$CP$3,$H26+BY26,IF($F26='KU Meter Schedule'!DO$3,'KU Meter Schedule'!DN26+BY26-$G26,SUM(DN26,BY26)))</f>
        <v>-189.04197190526065</v>
      </c>
      <c r="DP26" s="6">
        <f>IF(DP$3=$CP$3,$H26+BZ26,IF($F26='KU Meter Schedule'!DP$3,'KU Meter Schedule'!DO26+BZ26-$G26,SUM(DO26,BZ26)))</f>
        <v>-189.04197190526065</v>
      </c>
      <c r="DQ26" s="6">
        <f>IF(DQ$3=$CP$3,$H26+CA26,IF($F26='KU Meter Schedule'!DQ$3,'KU Meter Schedule'!DP26+CA26-$G26,SUM(DP26,CA26)))</f>
        <v>-189.04197190526065</v>
      </c>
      <c r="DR26" s="6">
        <f>IF(DR$3=$CP$3,$H26+CB26,IF($F26='KU Meter Schedule'!DR$3,'KU Meter Schedule'!DQ26+CB26-$G26,SUM(DQ26,CB26)))</f>
        <v>-189.04197190526065</v>
      </c>
      <c r="DS26" s="6">
        <f>IF(DS$3=$CP$3,$H26+CC26,IF($F26='KU Meter Schedule'!DS$3,'KU Meter Schedule'!DR26+CC26-$G26,SUM(DR26,CC26)))</f>
        <v>-189.04197190526065</v>
      </c>
      <c r="DT26" s="6">
        <f>IF(DT$3=$CP$3,$H26+CD26,IF($F26='KU Meter Schedule'!DT$3,'KU Meter Schedule'!DS26+CD26-$G26,SUM(DS26,CD26)))</f>
        <v>-189.04197190526065</v>
      </c>
      <c r="DU26" s="6">
        <f>IF(DU$3=$CP$3,$H26+CE26,IF($F26='KU Meter Schedule'!DU$3,'KU Meter Schedule'!DT26+CE26-$G26,SUM(DT26,CE26)))</f>
        <v>-189.04197190526065</v>
      </c>
      <c r="DV26" s="6">
        <f>IF(DV$3=$CP$3,$H26+CF26,IF($F26='KU Meter Schedule'!DV$3,'KU Meter Schedule'!DU26+CF26-$G26,SUM(DU26,CF26)))</f>
        <v>-189.04197190526065</v>
      </c>
      <c r="DW26" s="6">
        <f>IF(DW$3=$CP$3,$H26+CG26,IF($F26='KU Meter Schedule'!DW$3,'KU Meter Schedule'!DV26+CG26-$G26,SUM(DV26,CG26)))</f>
        <v>-189.04197190526065</v>
      </c>
      <c r="DX26" s="6">
        <f>IF(DX$3=$CP$3,$H26+CH26,IF($F26='KU Meter Schedule'!DX$3,'KU Meter Schedule'!DW26+CH26-$G26,SUM(DW26,CH26)))</f>
        <v>-189.04197190526065</v>
      </c>
      <c r="DY26" s="6">
        <f>IF(DY$3=$CP$3,$H26+CI26,IF($F26='KU Meter Schedule'!DY$3,'KU Meter Schedule'!DX26+CI26-$G26,SUM(DX26,CI26)))</f>
        <v>-189.04197190526065</v>
      </c>
      <c r="DZ26" s="6">
        <f>IF(DZ$3=$CP$3,$H26+CJ26,IF($F26='KU Meter Schedule'!DZ$3,'KU Meter Schedule'!DY26+CJ26-$G26,SUM(DY26,CJ26)))</f>
        <v>-189.04197190526065</v>
      </c>
      <c r="EA26" s="6">
        <f>IF(EA$3=$CP$3,$H26+CK26,IF($F26='KU Meter Schedule'!EA$3,'KU Meter Schedule'!DZ26+CK26-$G26,SUM(DZ26,CK26)))</f>
        <v>-189.04197190526065</v>
      </c>
      <c r="EB26" s="6">
        <f>IF(EB$3=$CP$3,$H26+CL26,IF($F26='KU Meter Schedule'!EB$3,'KU Meter Schedule'!EA26+CL26-$G26,SUM(EA26,CL26)))</f>
        <v>-189.04197190526065</v>
      </c>
      <c r="EC26" s="6">
        <f>IF(EC$3=$CP$3,$H26+CM26,IF($F26='KU Meter Schedule'!EC$3,'KU Meter Schedule'!EB26+CM26-$G26,SUM(EB26,CM26)))</f>
        <v>-189.04197190526065</v>
      </c>
      <c r="ED26" s="6">
        <f>IF(ED$3=$CP$3,$H26+CN26,IF($F26='KU Meter Schedule'!ED$3,'KU Meter Schedule'!EC26+CN26-$G26,SUM(EC26,CN26)))</f>
        <v>-189.04197190526065</v>
      </c>
      <c r="EF26" s="8">
        <f t="shared" si="5"/>
        <v>401.80491532193264</v>
      </c>
      <c r="EG26" s="8">
        <f t="shared" si="5"/>
        <v>391.14698815526572</v>
      </c>
      <c r="EH26" s="8">
        <f t="shared" si="5"/>
        <v>380.48906098859879</v>
      </c>
      <c r="EI26" s="8">
        <f t="shared" si="5"/>
        <v>369.83113382193187</v>
      </c>
      <c r="EJ26" s="8">
        <f t="shared" si="5"/>
        <v>359.17320665526495</v>
      </c>
      <c r="EK26" s="8">
        <f t="shared" si="5"/>
        <v>348.51527948859803</v>
      </c>
      <c r="EL26" s="8">
        <f t="shared" si="5"/>
        <v>337.8573523219311</v>
      </c>
      <c r="EM26" s="8">
        <f t="shared" si="5"/>
        <v>327.19942515526418</v>
      </c>
      <c r="EN26" s="8">
        <f t="shared" si="5"/>
        <v>316.54149798859726</v>
      </c>
      <c r="EO26" s="8">
        <f t="shared" si="5"/>
        <v>305.88357082193033</v>
      </c>
      <c r="EP26" s="8">
        <f t="shared" si="5"/>
        <v>295.22564365526341</v>
      </c>
      <c r="EQ26" s="8">
        <f t="shared" si="5"/>
        <v>278.88969415526299</v>
      </c>
      <c r="ER26" s="8">
        <f t="shared" si="5"/>
        <v>262.55374465526256</v>
      </c>
      <c r="ES26" s="8">
        <f t="shared" si="5"/>
        <v>246.21779515526214</v>
      </c>
      <c r="ET26" s="8">
        <f t="shared" si="5"/>
        <v>229.88184565526171</v>
      </c>
      <c r="EU26" s="8">
        <f t="shared" si="5"/>
        <v>213.54589615526129</v>
      </c>
      <c r="EV26" s="8">
        <f t="shared" si="4"/>
        <v>197.20994665526086</v>
      </c>
      <c r="EW26" s="8">
        <f t="shared" si="4"/>
        <v>189.04197190526065</v>
      </c>
      <c r="EX26" s="8">
        <f t="shared" si="4"/>
        <v>189.04197190526065</v>
      </c>
      <c r="EY26" s="8">
        <f t="shared" si="4"/>
        <v>189.04197190526065</v>
      </c>
      <c r="EZ26" s="8">
        <f t="shared" si="4"/>
        <v>189.04197190526065</v>
      </c>
      <c r="FA26" s="8">
        <f t="shared" si="4"/>
        <v>189.04197190526065</v>
      </c>
      <c r="FB26" s="8">
        <f t="shared" si="4"/>
        <v>189.04197190526065</v>
      </c>
      <c r="FC26" s="8">
        <f t="shared" si="4"/>
        <v>189.04197190526065</v>
      </c>
      <c r="FD26" s="8">
        <f t="shared" si="4"/>
        <v>189.04197190526065</v>
      </c>
      <c r="FE26" s="8">
        <f t="shared" si="4"/>
        <v>189.04197190526065</v>
      </c>
      <c r="FF26" s="8">
        <f t="shared" si="4"/>
        <v>189.04197190526065</v>
      </c>
      <c r="FG26" s="8">
        <f t="shared" si="4"/>
        <v>189.04197190526065</v>
      </c>
      <c r="FH26" s="8">
        <f t="shared" si="4"/>
        <v>189.04197190526065</v>
      </c>
      <c r="FI26" s="8">
        <f t="shared" si="4"/>
        <v>189.04197190526065</v>
      </c>
      <c r="FJ26" s="8">
        <f t="shared" si="4"/>
        <v>189.04197190526065</v>
      </c>
      <c r="FK26" s="8">
        <f t="shared" si="2"/>
        <v>189.04197190526065</v>
      </c>
      <c r="FL26" s="8">
        <f t="shared" si="3"/>
        <v>189.04197190526065</v>
      </c>
      <c r="FM26" s="8">
        <f t="shared" si="3"/>
        <v>189.04197190526065</v>
      </c>
      <c r="FN26" s="8">
        <f t="shared" si="3"/>
        <v>189.04197190526065</v>
      </c>
      <c r="FO26" s="8">
        <f t="shared" si="3"/>
        <v>189.04197190526065</v>
      </c>
      <c r="FP26" s="8">
        <f t="shared" si="3"/>
        <v>189.04197190526065</v>
      </c>
      <c r="FQ26" s="8">
        <f t="shared" si="3"/>
        <v>189.04197190526065</v>
      </c>
      <c r="FR26" s="8">
        <f t="shared" si="3"/>
        <v>189.04197190526065</v>
      </c>
      <c r="FS26" s="8">
        <f t="shared" si="3"/>
        <v>189.04197190526065</v>
      </c>
      <c r="FT26" s="8">
        <f t="shared" si="3"/>
        <v>189.04197190526065</v>
      </c>
    </row>
    <row r="27" spans="1:176" x14ac:dyDescent="0.25">
      <c r="A27" s="4" t="s">
        <v>12</v>
      </c>
      <c r="B27" s="4" t="s">
        <v>2</v>
      </c>
      <c r="C27" s="3" t="s">
        <v>40</v>
      </c>
      <c r="D27" s="4" t="s">
        <v>4</v>
      </c>
      <c r="E27" s="7">
        <v>1960</v>
      </c>
      <c r="F27" s="24">
        <f>IFERROR(VLOOKUP(CONCATENATE(C27,E27),'KU Retirements'!$A$4:$E$150,5,FALSE),"N/A")</f>
        <v>43101</v>
      </c>
      <c r="G27" s="5">
        <v>226576.94</v>
      </c>
      <c r="H27" s="5">
        <v>208546.42519214298</v>
      </c>
      <c r="I27" s="5"/>
      <c r="J27" s="6">
        <f>IF(J$3=$J$3,$G27,IF($F27='KU Meter Schedule'!J$3,'KU Meter Schedule'!I27-'KU Meter Schedule'!$G27,I27))</f>
        <v>226576.94</v>
      </c>
      <c r="K27" s="6">
        <f>IF(K$3=$J$3,$G27,IF($F27='KU Meter Schedule'!K$3,'KU Meter Schedule'!J27-'KU Meter Schedule'!$G27,J27))</f>
        <v>226576.94</v>
      </c>
      <c r="L27" s="6">
        <f>IF(L$3=$J$3,$G27,IF($F27='KU Meter Schedule'!L$3,'KU Meter Schedule'!K27-'KU Meter Schedule'!$G27,K27))</f>
        <v>226576.94</v>
      </c>
      <c r="M27" s="6">
        <f>IF(M$3=$J$3,$G27,IF($F27='KU Meter Schedule'!M$3,'KU Meter Schedule'!L27-'KU Meter Schedule'!$G27,L27))</f>
        <v>226576.94</v>
      </c>
      <c r="N27" s="6">
        <f>IF(N$3=$J$3,$G27,IF($F27='KU Meter Schedule'!N$3,'KU Meter Schedule'!M27-'KU Meter Schedule'!$G27,M27))</f>
        <v>226576.94</v>
      </c>
      <c r="O27" s="6">
        <f>IF(O$3=$J$3,$G27,IF($F27='KU Meter Schedule'!O$3,'KU Meter Schedule'!N27-'KU Meter Schedule'!$G27,N27))</f>
        <v>226576.94</v>
      </c>
      <c r="P27" s="6">
        <f>IF(P$3=$J$3,$G27,IF($F27='KU Meter Schedule'!P$3,'KU Meter Schedule'!O27-'KU Meter Schedule'!$G27,O27))</f>
        <v>226576.94</v>
      </c>
      <c r="Q27" s="6">
        <f>IF(Q$3=$J$3,$G27,IF($F27='KU Meter Schedule'!Q$3,'KU Meter Schedule'!P27-'KU Meter Schedule'!$G27,P27))</f>
        <v>226576.94</v>
      </c>
      <c r="R27" s="6">
        <f>IF(R$3=$J$3,$G27,IF($F27='KU Meter Schedule'!R$3,'KU Meter Schedule'!Q27-'KU Meter Schedule'!$G27,Q27))</f>
        <v>226576.94</v>
      </c>
      <c r="S27" s="6">
        <f>IF(S$3=$J$3,$G27,IF($F27='KU Meter Schedule'!S$3,'KU Meter Schedule'!R27-'KU Meter Schedule'!$G27,R27))</f>
        <v>226576.94</v>
      </c>
      <c r="T27" s="6">
        <f>IF(T$3=$J$3,$G27,IF($F27='KU Meter Schedule'!T$3,'KU Meter Schedule'!S27-'KU Meter Schedule'!$G27,S27))</f>
        <v>226576.94</v>
      </c>
      <c r="U27" s="6">
        <f>IF(U$3=$J$3,$G27,IF($F27='KU Meter Schedule'!U$3,'KU Meter Schedule'!T27-'KU Meter Schedule'!$G27,T27))</f>
        <v>226576.94</v>
      </c>
      <c r="V27" s="6">
        <f>IF(V$3=$J$3,$G27,IF($F27='KU Meter Schedule'!V$3,'KU Meter Schedule'!U27-'KU Meter Schedule'!$G27,U27))</f>
        <v>226576.94</v>
      </c>
      <c r="W27" s="6">
        <f>IF(W$3=$J$3,$G27,IF($F27='KU Meter Schedule'!W$3,'KU Meter Schedule'!V27-'KU Meter Schedule'!$G27,V27))</f>
        <v>226576.94</v>
      </c>
      <c r="X27" s="6">
        <f>IF(X$3=$J$3,$G27,IF($F27='KU Meter Schedule'!X$3,'KU Meter Schedule'!W27-'KU Meter Schedule'!$G27,W27))</f>
        <v>226576.94</v>
      </c>
      <c r="Y27" s="6">
        <f>IF(Y$3=$J$3,$G27,IF($F27='KU Meter Schedule'!Y$3,'KU Meter Schedule'!X27-'KU Meter Schedule'!$G27,X27))</f>
        <v>226576.94</v>
      </c>
      <c r="Z27" s="6">
        <f>IF(Z$3=$J$3,$G27,IF($F27='KU Meter Schedule'!Z$3,'KU Meter Schedule'!Y27-'KU Meter Schedule'!$G27,Y27))</f>
        <v>226576.94</v>
      </c>
      <c r="AA27" s="6">
        <f>IF(AA$3=$J$3,$G27,IF($F27='KU Meter Schedule'!AA$3,'KU Meter Schedule'!Z27-'KU Meter Schedule'!$G27,Z27))</f>
        <v>0</v>
      </c>
      <c r="AB27" s="6">
        <f>IF(AB$3=$J$3,$G27,IF($F27='KU Meter Schedule'!AB$3,'KU Meter Schedule'!AA27-'KU Meter Schedule'!$G27,AA27))</f>
        <v>0</v>
      </c>
      <c r="AC27" s="6">
        <f>IF(AC$3=$J$3,$G27,IF($F27='KU Meter Schedule'!AC$3,'KU Meter Schedule'!AB27-'KU Meter Schedule'!$G27,AB27))</f>
        <v>0</v>
      </c>
      <c r="AD27" s="6">
        <f>IF(AD$3=$J$3,$G27,IF($F27='KU Meter Schedule'!AD$3,'KU Meter Schedule'!AC27-'KU Meter Schedule'!$G27,AC27))</f>
        <v>0</v>
      </c>
      <c r="AE27" s="6">
        <f>IF(AE$3=$J$3,$G27,IF($F27='KU Meter Schedule'!AE$3,'KU Meter Schedule'!AD27-'KU Meter Schedule'!$G27,AD27))</f>
        <v>0</v>
      </c>
      <c r="AF27" s="6">
        <f>IF(AF$3=$J$3,$G27,IF($F27='KU Meter Schedule'!AF$3,'KU Meter Schedule'!AE27-'KU Meter Schedule'!$G27,AE27))</f>
        <v>0</v>
      </c>
      <c r="AG27" s="6">
        <f>IF(AG$3=$J$3,$G27,IF($F27='KU Meter Schedule'!AG$3,'KU Meter Schedule'!AF27-'KU Meter Schedule'!$G27,AF27))</f>
        <v>0</v>
      </c>
      <c r="AH27" s="6">
        <f>IF(AH$3=$J$3,$G27,IF($F27='KU Meter Schedule'!AH$3,'KU Meter Schedule'!AG27-'KU Meter Schedule'!$G27,AG27))</f>
        <v>0</v>
      </c>
      <c r="AI27" s="6">
        <f>IF(AI$3=$J$3,$G27,IF($F27='KU Meter Schedule'!AI$3,'KU Meter Schedule'!AH27-'KU Meter Schedule'!$G27,AH27))</f>
        <v>0</v>
      </c>
      <c r="AJ27" s="6">
        <f>IF(AJ$3=$J$3,$G27,IF($F27='KU Meter Schedule'!AJ$3,'KU Meter Schedule'!AI27-'KU Meter Schedule'!$G27,AI27))</f>
        <v>0</v>
      </c>
      <c r="AK27" s="6">
        <f>IF(AK$3=$J$3,$G27,IF($F27='KU Meter Schedule'!AK$3,'KU Meter Schedule'!AJ27-'KU Meter Schedule'!$G27,AJ27))</f>
        <v>0</v>
      </c>
      <c r="AL27" s="6">
        <f>IF(AL$3=$J$3,$G27,IF($F27='KU Meter Schedule'!AL$3,'KU Meter Schedule'!AK27-'KU Meter Schedule'!$G27,AK27))</f>
        <v>0</v>
      </c>
      <c r="AM27" s="6">
        <f>IF(AM$3=$J$3,$G27,IF($F27='KU Meter Schedule'!AM$3,'KU Meter Schedule'!AL27-'KU Meter Schedule'!$G27,AL27))</f>
        <v>0</v>
      </c>
      <c r="AN27" s="6">
        <f>IF(AN$3=$J$3,$G27,IF($F27='KU Meter Schedule'!AN$3,'KU Meter Schedule'!AM27-'KU Meter Schedule'!$G27,AM27))</f>
        <v>0</v>
      </c>
      <c r="AO27" s="6">
        <f>IF(AO$3=$J$3,$G27,IF($F27='KU Meter Schedule'!AO$3,'KU Meter Schedule'!AN27-'KU Meter Schedule'!$G27,AN27))</f>
        <v>0</v>
      </c>
      <c r="AP27" s="6">
        <f>IF(AP$3=$J$3,$G27,IF($F27='KU Meter Schedule'!AP$3,'KU Meter Schedule'!AO27-'KU Meter Schedule'!$G27,AO27))</f>
        <v>0</v>
      </c>
      <c r="AQ27" s="6">
        <f>IF(AQ$3=$J$3,$G27,IF($F27='KU Meter Schedule'!AQ$3,'KU Meter Schedule'!AP27-'KU Meter Schedule'!$G27,AP27))</f>
        <v>0</v>
      </c>
      <c r="AR27" s="6">
        <f>IF(AR$3=$J$3,$G27,IF($F27='KU Meter Schedule'!AR$3,'KU Meter Schedule'!AQ27-'KU Meter Schedule'!$G27,AQ27))</f>
        <v>0</v>
      </c>
      <c r="AS27" s="6">
        <f>IF(AS$3=$J$3,$G27,IF($F27='KU Meter Schedule'!AS$3,'KU Meter Schedule'!AR27-'KU Meter Schedule'!$G27,AR27))</f>
        <v>0</v>
      </c>
      <c r="AT27" s="6">
        <f>IF(AT$3=$J$3,$G27,IF($F27='KU Meter Schedule'!AT$3,'KU Meter Schedule'!AS27-'KU Meter Schedule'!$G27,AS27))</f>
        <v>0</v>
      </c>
      <c r="AU27" s="6">
        <f>IF(AU$3=$J$3,$G27,IF($F27='KU Meter Schedule'!AU$3,'KU Meter Schedule'!AT27-'KU Meter Schedule'!$G27,AT27))</f>
        <v>0</v>
      </c>
      <c r="AV27" s="6">
        <f>IF(AV$3=$J$3,$G27,IF($F27='KU Meter Schedule'!AV$3,'KU Meter Schedule'!AU27-'KU Meter Schedule'!$G27,AU27))</f>
        <v>0</v>
      </c>
      <c r="AW27" s="6">
        <f>IF(AW$3=$J$3,$G27,IF($F27='KU Meter Schedule'!AW$3,'KU Meter Schedule'!AV27-'KU Meter Schedule'!$G27,AV27))</f>
        <v>0</v>
      </c>
      <c r="AX27" s="6">
        <f>IF(AX$3=$J$3,$G27,IF($F27='KU Meter Schedule'!AX$3,'KU Meter Schedule'!AW27-'KU Meter Schedule'!$G27,AW27))</f>
        <v>0</v>
      </c>
      <c r="AZ27" s="21">
        <f>IF(AZ$3&lt;'Depr. Rate'!$B$1,('Depr. Rate'!$B$4*'KU Meter Schedule'!J27)/12,IF(J27=0,I27/2*'Depr. Rate'!$C$4/12,('Depr. Rate'!$C$4*'KU Meter Schedule'!J27)/12))</f>
        <v>432.38432716666671</v>
      </c>
      <c r="BA27" s="21">
        <f>IF(BA$3&lt;'Depr. Rate'!$B$1,('Depr. Rate'!$B$4*'KU Meter Schedule'!K27)/12,IF(K27=0,J27/2*'Depr. Rate'!$C$4/12,('Depr. Rate'!$C$4*'KU Meter Schedule'!K27)/12))</f>
        <v>432.38432716666671</v>
      </c>
      <c r="BB27" s="21">
        <f>IF(BB$3&lt;'Depr. Rate'!$B$1,('Depr. Rate'!$B$4*'KU Meter Schedule'!L27)/12,IF(L27=0,K27/2*'Depr. Rate'!$C$4/12,('Depr. Rate'!$C$4*'KU Meter Schedule'!L27)/12))</f>
        <v>432.38432716666671</v>
      </c>
      <c r="BC27" s="21">
        <f>IF(BC$3&lt;'Depr. Rate'!$B$1,('Depr. Rate'!$B$4*'KU Meter Schedule'!M27)/12,IF(M27=0,L27/2*'Depr. Rate'!$C$4/12,('Depr. Rate'!$C$4*'KU Meter Schedule'!M27)/12))</f>
        <v>432.38432716666671</v>
      </c>
      <c r="BD27" s="21">
        <f>IF(BD$3&lt;'Depr. Rate'!$B$1,('Depr. Rate'!$B$4*'KU Meter Schedule'!N27)/12,IF(N27=0,M27/2*'Depr. Rate'!$C$4/12,('Depr. Rate'!$C$4*'KU Meter Schedule'!N27)/12))</f>
        <v>432.38432716666671</v>
      </c>
      <c r="BE27" s="21">
        <f>IF(BE$3&lt;'Depr. Rate'!$B$1,('Depr. Rate'!$B$4*'KU Meter Schedule'!O27)/12,IF(O27=0,N27/2*'Depr. Rate'!$C$4/12,('Depr. Rate'!$C$4*'KU Meter Schedule'!O27)/12))</f>
        <v>432.38432716666671</v>
      </c>
      <c r="BF27" s="21">
        <f>IF(BF$3&lt;'Depr. Rate'!$B$1,('Depr. Rate'!$B$4*'KU Meter Schedule'!P27)/12,IF(P27=0,O27/2*'Depr. Rate'!$C$4/12,('Depr. Rate'!$C$4*'KU Meter Schedule'!P27)/12))</f>
        <v>432.38432716666671</v>
      </c>
      <c r="BG27" s="21">
        <f>IF(BG$3&lt;'Depr. Rate'!$B$1,('Depr. Rate'!$B$4*'KU Meter Schedule'!Q27)/12,IF(Q27=0,P27/2*'Depr. Rate'!$C$4/12,('Depr. Rate'!$C$4*'KU Meter Schedule'!Q27)/12))</f>
        <v>432.38432716666671</v>
      </c>
      <c r="BH27" s="21">
        <f>IF(BH$3&lt;'Depr. Rate'!$B$1,('Depr. Rate'!$B$4*'KU Meter Schedule'!R27)/12,IF(R27=0,Q27/2*'Depr. Rate'!$C$4/12,('Depr. Rate'!$C$4*'KU Meter Schedule'!R27)/12))</f>
        <v>432.38432716666671</v>
      </c>
      <c r="BI27" s="21">
        <f>IF(BI$3&lt;'Depr. Rate'!$B$1,('Depr. Rate'!$B$4*'KU Meter Schedule'!S27)/12,IF(S27=0,R27/2*'Depr. Rate'!$C$4/12,('Depr. Rate'!$C$4*'KU Meter Schedule'!S27)/12))</f>
        <v>432.38432716666671</v>
      </c>
      <c r="BJ27" s="21">
        <f>IF(BJ$3&lt;'Depr. Rate'!$B$1,('Depr. Rate'!$B$4*'KU Meter Schedule'!T27)/12,IF(T27=0,S27/2*'Depr. Rate'!$C$4/12,('Depr. Rate'!$C$4*'KU Meter Schedule'!T27)/12))</f>
        <v>432.38432716666671</v>
      </c>
      <c r="BK27" s="21">
        <f>IF(BK$3&lt;'Depr. Rate'!$B$1,('Depr. Rate'!$B$4*'KU Meter Schedule'!U27)/12,IF(U27=0,T27/2*'Depr. Rate'!$C$4/12,('Depr. Rate'!$C$4*'KU Meter Schedule'!U27)/12))</f>
        <v>662.7375495</v>
      </c>
      <c r="BL27" s="21">
        <f>IF(BL$3&lt;'Depr. Rate'!$B$1,('Depr. Rate'!$B$4*'KU Meter Schedule'!V27)/12,IF(V27=0,U27/2*'Depr. Rate'!$C$4/12,('Depr. Rate'!$C$4*'KU Meter Schedule'!V27)/12))</f>
        <v>662.7375495</v>
      </c>
      <c r="BM27" s="21">
        <f>IF(BM$3&lt;'Depr. Rate'!$B$1,('Depr. Rate'!$B$4*'KU Meter Schedule'!W27)/12,IF(W27=0,V27/2*'Depr. Rate'!$C$4/12,('Depr. Rate'!$C$4*'KU Meter Schedule'!W27)/12))</f>
        <v>662.7375495</v>
      </c>
      <c r="BN27" s="21">
        <f>IF(BN$3&lt;'Depr. Rate'!$B$1,('Depr. Rate'!$B$4*'KU Meter Schedule'!X27)/12,IF(X27=0,W27/2*'Depr. Rate'!$C$4/12,('Depr. Rate'!$C$4*'KU Meter Schedule'!X27)/12))</f>
        <v>662.7375495</v>
      </c>
      <c r="BO27" s="21">
        <f>IF(BO$3&lt;'Depr. Rate'!$B$1,('Depr. Rate'!$B$4*'KU Meter Schedule'!Y27)/12,IF(Y27=0,X27/2*'Depr. Rate'!$C$4/12,('Depr. Rate'!$C$4*'KU Meter Schedule'!Y27)/12))</f>
        <v>662.7375495</v>
      </c>
      <c r="BP27" s="21">
        <f>IF(BP$3&lt;'Depr. Rate'!$B$1,('Depr. Rate'!$B$4*'KU Meter Schedule'!Z27)/12,IF(Z27=0,Y27/2*'Depr. Rate'!$C$4/12,('Depr. Rate'!$C$4*'KU Meter Schedule'!Z27)/12))</f>
        <v>662.7375495</v>
      </c>
      <c r="BQ27" s="21">
        <f>IF(BQ$3&lt;'Depr. Rate'!$B$1,('Depr. Rate'!$B$4*'KU Meter Schedule'!AA27)/12,IF(AA27=0,Z27/2*'Depr. Rate'!$C$4/12,('Depr. Rate'!$C$4*'KU Meter Schedule'!AA27)/12))</f>
        <v>331.36877475</v>
      </c>
      <c r="BR27" s="21">
        <f>IF(BR$3&lt;'Depr. Rate'!$B$1,('Depr. Rate'!$B$4*'KU Meter Schedule'!AB27)/12,IF(AB27=0,AA27/2*'Depr. Rate'!$C$4/12,('Depr. Rate'!$C$4*'KU Meter Schedule'!AB27)/12))</f>
        <v>0</v>
      </c>
      <c r="BS27" s="21">
        <f>IF(BS$3&lt;'Depr. Rate'!$B$1,('Depr. Rate'!$B$4*'KU Meter Schedule'!AC27)/12,IF(AC27=0,AB27/2*'Depr. Rate'!$C$4/12,('Depr. Rate'!$C$4*'KU Meter Schedule'!AC27)/12))</f>
        <v>0</v>
      </c>
      <c r="BT27" s="21">
        <f>IF(BT$3&lt;'Depr. Rate'!$B$1,('Depr. Rate'!$B$4*'KU Meter Schedule'!AD27)/12,IF(AD27=0,AC27/2*'Depr. Rate'!$C$4/12,('Depr. Rate'!$C$4*'KU Meter Schedule'!AD27)/12))</f>
        <v>0</v>
      </c>
      <c r="BU27" s="21">
        <f>IF(BU$3&lt;'Depr. Rate'!$B$1,('Depr. Rate'!$B$4*'KU Meter Schedule'!AE27)/12,IF(AE27=0,AD27/2*'Depr. Rate'!$C$4/12,('Depr. Rate'!$C$4*'KU Meter Schedule'!AE27)/12))</f>
        <v>0</v>
      </c>
      <c r="BV27" s="21">
        <f>IF(BV$3&lt;'Depr. Rate'!$B$1,('Depr. Rate'!$B$4*'KU Meter Schedule'!AF27)/12,IF(AF27=0,AE27/2*'Depr. Rate'!$C$4/12,('Depr. Rate'!$C$4*'KU Meter Schedule'!AF27)/12))</f>
        <v>0</v>
      </c>
      <c r="BW27" s="21">
        <f>IF(BW$3&lt;'Depr. Rate'!$B$1,('Depr. Rate'!$B$4*'KU Meter Schedule'!AG27)/12,IF(AG27=0,AF27/2*'Depr. Rate'!$C$4/12,('Depr. Rate'!$C$4*'KU Meter Schedule'!AG27)/12))</f>
        <v>0</v>
      </c>
      <c r="BX27" s="21">
        <f>IF(BX$3&lt;'Depr. Rate'!$B$1,('Depr. Rate'!$B$4*'KU Meter Schedule'!AH27)/12,IF(AH27=0,AG27/2*'Depr. Rate'!$C$4/12,('Depr. Rate'!$C$4*'KU Meter Schedule'!AH27)/12))</f>
        <v>0</v>
      </c>
      <c r="BY27" s="21">
        <f>IF(BY$3&lt;'Depr. Rate'!$B$1,('Depr. Rate'!$B$4*'KU Meter Schedule'!AI27)/12,IF(AI27=0,AH27/2*'Depr. Rate'!$C$4/12,('Depr. Rate'!$C$4*'KU Meter Schedule'!AI27)/12))</f>
        <v>0</v>
      </c>
      <c r="BZ27" s="21">
        <f>IF(BZ$3&lt;'Depr. Rate'!$B$1,('Depr. Rate'!$B$4*'KU Meter Schedule'!AJ27)/12,IF(AJ27=0,AI27/2*'Depr. Rate'!$C$4/12,('Depr. Rate'!$C$4*'KU Meter Schedule'!AJ27)/12))</f>
        <v>0</v>
      </c>
      <c r="CA27" s="21">
        <f>IF(CA$3&lt;'Depr. Rate'!$B$1,('Depr. Rate'!$B$4*'KU Meter Schedule'!AK27)/12,IF(AK27=0,AJ27/2*'Depr. Rate'!$C$4/12,('Depr. Rate'!$C$4*'KU Meter Schedule'!AK27)/12))</f>
        <v>0</v>
      </c>
      <c r="CB27" s="21">
        <f>IF(CB$3&lt;'Depr. Rate'!$B$1,('Depr. Rate'!$B$4*'KU Meter Schedule'!AL27)/12,IF(AL27=0,AK27/2*'Depr. Rate'!$C$4/12,('Depr. Rate'!$C$4*'KU Meter Schedule'!AL27)/12))</f>
        <v>0</v>
      </c>
      <c r="CC27" s="21">
        <f>IF(CC$3&lt;'Depr. Rate'!$B$1,('Depr. Rate'!$B$4*'KU Meter Schedule'!AM27)/12,IF(AM27=0,AL27/2*'Depr. Rate'!$C$4/12,('Depr. Rate'!$C$4*'KU Meter Schedule'!AM27)/12))</f>
        <v>0</v>
      </c>
      <c r="CD27" s="21">
        <f>IF(CD$3&lt;'Depr. Rate'!$B$1,('Depr. Rate'!$B$4*'KU Meter Schedule'!AN27)/12,IF(AN27=0,AM27/2*'Depr. Rate'!$C$4/12,('Depr. Rate'!$C$4*'KU Meter Schedule'!AN27)/12))</f>
        <v>0</v>
      </c>
      <c r="CE27" s="21">
        <f>IF(CE$3&lt;'Depr. Rate'!$B$1,('Depr. Rate'!$B$4*'KU Meter Schedule'!AO27)/12,IF(AO27=0,AN27/2*'Depr. Rate'!$C$4/12,('Depr. Rate'!$C$4*'KU Meter Schedule'!AO27)/12))</f>
        <v>0</v>
      </c>
      <c r="CF27" s="21">
        <f>IF(CF$3&lt;'Depr. Rate'!$B$1,('Depr. Rate'!$B$4*'KU Meter Schedule'!AP27)/12,IF(AP27=0,AO27/2*'Depr. Rate'!$C$4/12,('Depr. Rate'!$C$4*'KU Meter Schedule'!AP27)/12))</f>
        <v>0</v>
      </c>
      <c r="CG27" s="21">
        <f>IF(CG$3&lt;'Depr. Rate'!$B$1,('Depr. Rate'!$B$4*'KU Meter Schedule'!AQ27)/12,IF(AQ27=0,AP27/2*'Depr. Rate'!$C$4/12,('Depr. Rate'!$C$4*'KU Meter Schedule'!AQ27)/12))</f>
        <v>0</v>
      </c>
      <c r="CH27" s="21">
        <f>IF(CH$3&lt;'Depr. Rate'!$B$1,('Depr. Rate'!$B$4*'KU Meter Schedule'!AR27)/12,IF(AR27=0,AQ27/2*'Depr. Rate'!$C$4/12,('Depr. Rate'!$C$4*'KU Meter Schedule'!AR27)/12))</f>
        <v>0</v>
      </c>
      <c r="CI27" s="21">
        <f>IF(CI$3&lt;'Depr. Rate'!$B$1,('Depr. Rate'!$B$4*'KU Meter Schedule'!AS27)/12,IF(AS27=0,AR27/2*'Depr. Rate'!$C$4/12,('Depr. Rate'!$C$4*'KU Meter Schedule'!AS27)/12))</f>
        <v>0</v>
      </c>
      <c r="CJ27" s="21">
        <f>IF(CJ$3&lt;'Depr. Rate'!$B$1,('Depr. Rate'!$B$4*'KU Meter Schedule'!AT27)/12,IF(AT27=0,AS27/2*'Depr. Rate'!$C$4/12,('Depr. Rate'!$C$4*'KU Meter Schedule'!AT27)/12))</f>
        <v>0</v>
      </c>
      <c r="CK27" s="21">
        <f>IF(CK$3&lt;'Depr. Rate'!$B$1,('Depr. Rate'!$B$4*'KU Meter Schedule'!AU27)/12,IF(AU27=0,AT27/2*'Depr. Rate'!$C$4/12,('Depr. Rate'!$C$4*'KU Meter Schedule'!AU27)/12))</f>
        <v>0</v>
      </c>
      <c r="CL27" s="21">
        <f>IF(CL$3&lt;'Depr. Rate'!$B$1,('Depr. Rate'!$B$4*'KU Meter Schedule'!AV27)/12,IF(AV27=0,AU27/2*'Depr. Rate'!$C$4/12,('Depr. Rate'!$C$4*'KU Meter Schedule'!AV27)/12))</f>
        <v>0</v>
      </c>
      <c r="CM27" s="21">
        <f>IF(CM$3&lt;'Depr. Rate'!$B$1,('Depr. Rate'!$B$4*'KU Meter Schedule'!AW27)/12,IF(AW27=0,AV27/2*'Depr. Rate'!$C$4/12,('Depr. Rate'!$C$4*'KU Meter Schedule'!AW27)/12))</f>
        <v>0</v>
      </c>
      <c r="CN27" s="21">
        <f>IF(CN$3&lt;'Depr. Rate'!$B$1,('Depr. Rate'!$B$4*'KU Meter Schedule'!AX27)/12,IF(AX27=0,AW27/2*'Depr. Rate'!$C$4/12,('Depr. Rate'!$C$4*'KU Meter Schedule'!AX27)/12))</f>
        <v>0</v>
      </c>
      <c r="CP27" s="6">
        <f>IF(CP$3=$CP$3,$H27+AZ27,IF($F27='KU Meter Schedule'!CP$3,'KU Meter Schedule'!CO27+AZ27-$G27,SUM(CO27,AZ27)))</f>
        <v>208978.80951930964</v>
      </c>
      <c r="CQ27" s="6">
        <f>IF(CQ$3=$CP$3,$H27+BA27,IF($F27='KU Meter Schedule'!CQ$3,'KU Meter Schedule'!CP27+BA27-$G27,SUM(CP27,BA27)))</f>
        <v>209411.19384647629</v>
      </c>
      <c r="CR27" s="6">
        <f>IF(CR$3=$CP$3,$H27+BB27,IF($F27='KU Meter Schedule'!CR$3,'KU Meter Schedule'!CQ27+BB27-$G27,SUM(CQ27,BB27)))</f>
        <v>209843.57817364295</v>
      </c>
      <c r="CS27" s="6">
        <f>IF(CS$3=$CP$3,$H27+BC27,IF($F27='KU Meter Schedule'!CS$3,'KU Meter Schedule'!CR27+BC27-$G27,SUM(CR27,BC27)))</f>
        <v>210275.9625008096</v>
      </c>
      <c r="CT27" s="6">
        <f>IF(CT$3=$CP$3,$H27+BD27,IF($F27='KU Meter Schedule'!CT$3,'KU Meter Schedule'!CS27+BD27-$G27,SUM(CS27,BD27)))</f>
        <v>210708.34682797626</v>
      </c>
      <c r="CU27" s="6">
        <f>IF(CU$3=$CP$3,$H27+BE27,IF($F27='KU Meter Schedule'!CU$3,'KU Meter Schedule'!CT27+BE27-$G27,SUM(CT27,BE27)))</f>
        <v>211140.73115514292</v>
      </c>
      <c r="CV27" s="6">
        <f>IF(CV$3=$CP$3,$H27+BF27,IF($F27='KU Meter Schedule'!CV$3,'KU Meter Schedule'!CU27+BF27-$G27,SUM(CU27,BF27)))</f>
        <v>211573.11548230957</v>
      </c>
      <c r="CW27" s="6">
        <f>IF(CW$3=$CP$3,$H27+BG27,IF($F27='KU Meter Schedule'!CW$3,'KU Meter Schedule'!CV27+BG27-$G27,SUM(CV27,BG27)))</f>
        <v>212005.49980947623</v>
      </c>
      <c r="CX27" s="6">
        <f>IF(CX$3=$CP$3,$H27+BH27,IF($F27='KU Meter Schedule'!CX$3,'KU Meter Schedule'!CW27+BH27-$G27,SUM(CW27,BH27)))</f>
        <v>212437.88413664288</v>
      </c>
      <c r="CY27" s="6">
        <f>IF(CY$3=$CP$3,$H27+BI27,IF($F27='KU Meter Schedule'!CY$3,'KU Meter Schedule'!CX27+BI27-$G27,SUM(CX27,BI27)))</f>
        <v>212870.26846380954</v>
      </c>
      <c r="CZ27" s="6">
        <f>IF(CZ$3=$CP$3,$H27+BJ27,IF($F27='KU Meter Schedule'!CZ$3,'KU Meter Schedule'!CY27+BJ27-$G27,SUM(CY27,BJ27)))</f>
        <v>213302.65279097619</v>
      </c>
      <c r="DA27" s="6">
        <f>IF(DA$3=$CP$3,$H27+BK27,IF($F27='KU Meter Schedule'!DA$3,'KU Meter Schedule'!CZ27+BK27-$G27,SUM(CZ27,BK27)))</f>
        <v>213965.39034047618</v>
      </c>
      <c r="DB27" s="6">
        <f>IF(DB$3=$CP$3,$H27+BL27,IF($F27='KU Meter Schedule'!DB$3,'KU Meter Schedule'!DA27+BL27-$G27,SUM(DA27,BL27)))</f>
        <v>214628.12788997617</v>
      </c>
      <c r="DC27" s="6">
        <f>IF(DC$3=$CP$3,$H27+BM27,IF($F27='KU Meter Schedule'!DC$3,'KU Meter Schedule'!DB27+BM27-$G27,SUM(DB27,BM27)))</f>
        <v>215290.86543947615</v>
      </c>
      <c r="DD27" s="6">
        <f>IF(DD$3=$CP$3,$H27+BN27,IF($F27='KU Meter Schedule'!DD$3,'KU Meter Schedule'!DC27+BN27-$G27,SUM(DC27,BN27)))</f>
        <v>215953.60298897614</v>
      </c>
      <c r="DE27" s="6">
        <f>IF(DE$3=$CP$3,$H27+BO27,IF($F27='KU Meter Schedule'!DE$3,'KU Meter Schedule'!DD27+BO27-$G27,SUM(DD27,BO27)))</f>
        <v>216616.34053847613</v>
      </c>
      <c r="DF27" s="6">
        <f>IF(DF$3=$CP$3,$H27+BP27,IF($F27='KU Meter Schedule'!DF$3,'KU Meter Schedule'!DE27+BP27-$G27,SUM(DE27,BP27)))</f>
        <v>217279.07808797612</v>
      </c>
      <c r="DG27" s="6">
        <f>IF(DG$3=$CP$3,$H27+BQ27,IF($F27='KU Meter Schedule'!DG$3,'KU Meter Schedule'!DF27+BQ27-$G27,SUM(DF27,BQ27)))</f>
        <v>-8966.4931372738793</v>
      </c>
      <c r="DH27" s="6">
        <f>IF(DH$3=$CP$3,$H27+BR27,IF($F27='KU Meter Schedule'!DH$3,'KU Meter Schedule'!DG27+BR27-$G27,SUM(DG27,BR27)))</f>
        <v>-8966.4931372738793</v>
      </c>
      <c r="DI27" s="6">
        <f>IF(DI$3=$CP$3,$H27+BS27,IF($F27='KU Meter Schedule'!DI$3,'KU Meter Schedule'!DH27+BS27-$G27,SUM(DH27,BS27)))</f>
        <v>-8966.4931372738793</v>
      </c>
      <c r="DJ27" s="6">
        <f>IF(DJ$3=$CP$3,$H27+BT27,IF($F27='KU Meter Schedule'!DJ$3,'KU Meter Schedule'!DI27+BT27-$G27,SUM(DI27,BT27)))</f>
        <v>-8966.4931372738793</v>
      </c>
      <c r="DK27" s="6">
        <f>IF(DK$3=$CP$3,$H27+BU27,IF($F27='KU Meter Schedule'!DK$3,'KU Meter Schedule'!DJ27+BU27-$G27,SUM(DJ27,BU27)))</f>
        <v>-8966.4931372738793</v>
      </c>
      <c r="DL27" s="6">
        <f>IF(DL$3=$CP$3,$H27+BV27,IF($F27='KU Meter Schedule'!DL$3,'KU Meter Schedule'!DK27+BV27-$G27,SUM(DK27,BV27)))</f>
        <v>-8966.4931372738793</v>
      </c>
      <c r="DM27" s="6">
        <f>IF(DM$3=$CP$3,$H27+BW27,IF($F27='KU Meter Schedule'!DM$3,'KU Meter Schedule'!DL27+BW27-$G27,SUM(DL27,BW27)))</f>
        <v>-8966.4931372738793</v>
      </c>
      <c r="DN27" s="6">
        <f>IF(DN$3=$CP$3,$H27+BX27,IF($F27='KU Meter Schedule'!DN$3,'KU Meter Schedule'!DM27+BX27-$G27,SUM(DM27,BX27)))</f>
        <v>-8966.4931372738793</v>
      </c>
      <c r="DO27" s="6">
        <f>IF(DO$3=$CP$3,$H27+BY27,IF($F27='KU Meter Schedule'!DO$3,'KU Meter Schedule'!DN27+BY27-$G27,SUM(DN27,BY27)))</f>
        <v>-8966.4931372738793</v>
      </c>
      <c r="DP27" s="6">
        <f>IF(DP$3=$CP$3,$H27+BZ27,IF($F27='KU Meter Schedule'!DP$3,'KU Meter Schedule'!DO27+BZ27-$G27,SUM(DO27,BZ27)))</f>
        <v>-8966.4931372738793</v>
      </c>
      <c r="DQ27" s="6">
        <f>IF(DQ$3=$CP$3,$H27+CA27,IF($F27='KU Meter Schedule'!DQ$3,'KU Meter Schedule'!DP27+CA27-$G27,SUM(DP27,CA27)))</f>
        <v>-8966.4931372738793</v>
      </c>
      <c r="DR27" s="6">
        <f>IF(DR$3=$CP$3,$H27+CB27,IF($F27='KU Meter Schedule'!DR$3,'KU Meter Schedule'!DQ27+CB27-$G27,SUM(DQ27,CB27)))</f>
        <v>-8966.4931372738793</v>
      </c>
      <c r="DS27" s="6">
        <f>IF(DS$3=$CP$3,$H27+CC27,IF($F27='KU Meter Schedule'!DS$3,'KU Meter Schedule'!DR27+CC27-$G27,SUM(DR27,CC27)))</f>
        <v>-8966.4931372738793</v>
      </c>
      <c r="DT27" s="6">
        <f>IF(DT$3=$CP$3,$H27+CD27,IF($F27='KU Meter Schedule'!DT$3,'KU Meter Schedule'!DS27+CD27-$G27,SUM(DS27,CD27)))</f>
        <v>-8966.4931372738793</v>
      </c>
      <c r="DU27" s="6">
        <f>IF(DU$3=$CP$3,$H27+CE27,IF($F27='KU Meter Schedule'!DU$3,'KU Meter Schedule'!DT27+CE27-$G27,SUM(DT27,CE27)))</f>
        <v>-8966.4931372738793</v>
      </c>
      <c r="DV27" s="6">
        <f>IF(DV$3=$CP$3,$H27+CF27,IF($F27='KU Meter Schedule'!DV$3,'KU Meter Schedule'!DU27+CF27-$G27,SUM(DU27,CF27)))</f>
        <v>-8966.4931372738793</v>
      </c>
      <c r="DW27" s="6">
        <f>IF(DW$3=$CP$3,$H27+CG27,IF($F27='KU Meter Schedule'!DW$3,'KU Meter Schedule'!DV27+CG27-$G27,SUM(DV27,CG27)))</f>
        <v>-8966.4931372738793</v>
      </c>
      <c r="DX27" s="6">
        <f>IF(DX$3=$CP$3,$H27+CH27,IF($F27='KU Meter Schedule'!DX$3,'KU Meter Schedule'!DW27+CH27-$G27,SUM(DW27,CH27)))</f>
        <v>-8966.4931372738793</v>
      </c>
      <c r="DY27" s="6">
        <f>IF(DY$3=$CP$3,$H27+CI27,IF($F27='KU Meter Schedule'!DY$3,'KU Meter Schedule'!DX27+CI27-$G27,SUM(DX27,CI27)))</f>
        <v>-8966.4931372738793</v>
      </c>
      <c r="DZ27" s="6">
        <f>IF(DZ$3=$CP$3,$H27+CJ27,IF($F27='KU Meter Schedule'!DZ$3,'KU Meter Schedule'!DY27+CJ27-$G27,SUM(DY27,CJ27)))</f>
        <v>-8966.4931372738793</v>
      </c>
      <c r="EA27" s="6">
        <f>IF(EA$3=$CP$3,$H27+CK27,IF($F27='KU Meter Schedule'!EA$3,'KU Meter Schedule'!DZ27+CK27-$G27,SUM(DZ27,CK27)))</f>
        <v>-8966.4931372738793</v>
      </c>
      <c r="EB27" s="6">
        <f>IF(EB$3=$CP$3,$H27+CL27,IF($F27='KU Meter Schedule'!EB$3,'KU Meter Schedule'!EA27+CL27-$G27,SUM(EA27,CL27)))</f>
        <v>-8966.4931372738793</v>
      </c>
      <c r="EC27" s="6">
        <f>IF(EC$3=$CP$3,$H27+CM27,IF($F27='KU Meter Schedule'!EC$3,'KU Meter Schedule'!EB27+CM27-$G27,SUM(EB27,CM27)))</f>
        <v>-8966.4931372738793</v>
      </c>
      <c r="ED27" s="6">
        <f>IF(ED$3=$CP$3,$H27+CN27,IF($F27='KU Meter Schedule'!ED$3,'KU Meter Schedule'!EC27+CN27-$G27,SUM(EC27,CN27)))</f>
        <v>-8966.4931372738793</v>
      </c>
      <c r="EF27" s="8">
        <f t="shared" si="5"/>
        <v>17598.130480690364</v>
      </c>
      <c r="EG27" s="8">
        <f t="shared" si="5"/>
        <v>17165.746153523709</v>
      </c>
      <c r="EH27" s="8">
        <f t="shared" si="5"/>
        <v>16733.361826357053</v>
      </c>
      <c r="EI27" s="8">
        <f t="shared" si="5"/>
        <v>16300.977499190398</v>
      </c>
      <c r="EJ27" s="8">
        <f t="shared" si="5"/>
        <v>15868.593172023742</v>
      </c>
      <c r="EK27" s="8">
        <f t="shared" si="5"/>
        <v>15436.208844857087</v>
      </c>
      <c r="EL27" s="8">
        <f t="shared" si="5"/>
        <v>15003.824517690431</v>
      </c>
      <c r="EM27" s="8">
        <f t="shared" si="5"/>
        <v>14571.440190523776</v>
      </c>
      <c r="EN27" s="8">
        <f t="shared" si="5"/>
        <v>14139.05586335712</v>
      </c>
      <c r="EO27" s="8">
        <f t="shared" si="5"/>
        <v>13706.671536190464</v>
      </c>
      <c r="EP27" s="8">
        <f t="shared" si="5"/>
        <v>13274.287209023809</v>
      </c>
      <c r="EQ27" s="8">
        <f t="shared" si="5"/>
        <v>12611.549659523822</v>
      </c>
      <c r="ER27" s="8">
        <f t="shared" si="5"/>
        <v>11948.812110023835</v>
      </c>
      <c r="ES27" s="8">
        <f t="shared" si="5"/>
        <v>11286.074560523848</v>
      </c>
      <c r="ET27" s="8">
        <f t="shared" si="5"/>
        <v>10623.337011023861</v>
      </c>
      <c r="EU27" s="8">
        <f t="shared" si="5"/>
        <v>9960.5994615238742</v>
      </c>
      <c r="EV27" s="8">
        <f t="shared" si="4"/>
        <v>9297.8619120238873</v>
      </c>
      <c r="EW27" s="8">
        <f t="shared" si="4"/>
        <v>8966.4931372738793</v>
      </c>
      <c r="EX27" s="8">
        <f t="shared" si="4"/>
        <v>8966.4931372738793</v>
      </c>
      <c r="EY27" s="8">
        <f t="shared" si="4"/>
        <v>8966.4931372738793</v>
      </c>
      <c r="EZ27" s="8">
        <f t="shared" si="4"/>
        <v>8966.4931372738793</v>
      </c>
      <c r="FA27" s="8">
        <f t="shared" si="4"/>
        <v>8966.4931372738793</v>
      </c>
      <c r="FB27" s="8">
        <f t="shared" si="4"/>
        <v>8966.4931372738793</v>
      </c>
      <c r="FC27" s="8">
        <f t="shared" si="4"/>
        <v>8966.4931372738793</v>
      </c>
      <c r="FD27" s="8">
        <f t="shared" si="4"/>
        <v>8966.4931372738793</v>
      </c>
      <c r="FE27" s="8">
        <f t="shared" si="4"/>
        <v>8966.4931372738793</v>
      </c>
      <c r="FF27" s="8">
        <f t="shared" si="4"/>
        <v>8966.4931372738793</v>
      </c>
      <c r="FG27" s="8">
        <f t="shared" si="4"/>
        <v>8966.4931372738793</v>
      </c>
      <c r="FH27" s="8">
        <f t="shared" si="4"/>
        <v>8966.4931372738793</v>
      </c>
      <c r="FI27" s="8">
        <f t="shared" si="4"/>
        <v>8966.4931372738793</v>
      </c>
      <c r="FJ27" s="8">
        <f t="shared" si="4"/>
        <v>8966.4931372738793</v>
      </c>
      <c r="FK27" s="8">
        <f t="shared" si="2"/>
        <v>8966.4931372738793</v>
      </c>
      <c r="FL27" s="8">
        <f t="shared" si="3"/>
        <v>8966.4931372738793</v>
      </c>
      <c r="FM27" s="8">
        <f t="shared" si="3"/>
        <v>8966.4931372738793</v>
      </c>
      <c r="FN27" s="8">
        <f t="shared" si="3"/>
        <v>8966.4931372738793</v>
      </c>
      <c r="FO27" s="8">
        <f t="shared" si="3"/>
        <v>8966.4931372738793</v>
      </c>
      <c r="FP27" s="8">
        <f t="shared" si="3"/>
        <v>8966.4931372738793</v>
      </c>
      <c r="FQ27" s="8">
        <f t="shared" si="3"/>
        <v>8966.4931372738793</v>
      </c>
      <c r="FR27" s="8">
        <f t="shared" si="3"/>
        <v>8966.4931372738793</v>
      </c>
      <c r="FS27" s="8">
        <f t="shared" si="3"/>
        <v>8966.4931372738793</v>
      </c>
      <c r="FT27" s="8">
        <f t="shared" si="3"/>
        <v>8966.4931372738793</v>
      </c>
    </row>
    <row r="28" spans="1:176" x14ac:dyDescent="0.25">
      <c r="A28" s="4" t="s">
        <v>12</v>
      </c>
      <c r="B28" s="4" t="s">
        <v>2</v>
      </c>
      <c r="C28" s="3" t="s">
        <v>40</v>
      </c>
      <c r="D28" s="4" t="s">
        <v>5</v>
      </c>
      <c r="E28" s="7">
        <v>1960</v>
      </c>
      <c r="F28" s="24">
        <f>IFERROR(VLOOKUP(CONCATENATE(C28,E28),'KU Retirements'!$A$4:$E$150,5,FALSE),"N/A")</f>
        <v>43101</v>
      </c>
      <c r="G28" s="5">
        <v>5038.2</v>
      </c>
      <c r="H28" s="5">
        <v>4637.2706746020003</v>
      </c>
      <c r="I28" s="5"/>
      <c r="J28" s="6">
        <f>IF(J$3=$J$3,$G28,IF($F28='KU Meter Schedule'!J$3,'KU Meter Schedule'!I28-'KU Meter Schedule'!$G28,I28))</f>
        <v>5038.2</v>
      </c>
      <c r="K28" s="6">
        <f>IF(K$3=$J$3,$G28,IF($F28='KU Meter Schedule'!K$3,'KU Meter Schedule'!J28-'KU Meter Schedule'!$G28,J28))</f>
        <v>5038.2</v>
      </c>
      <c r="L28" s="6">
        <f>IF(L$3=$J$3,$G28,IF($F28='KU Meter Schedule'!L$3,'KU Meter Schedule'!K28-'KU Meter Schedule'!$G28,K28))</f>
        <v>5038.2</v>
      </c>
      <c r="M28" s="6">
        <f>IF(M$3=$J$3,$G28,IF($F28='KU Meter Schedule'!M$3,'KU Meter Schedule'!L28-'KU Meter Schedule'!$G28,L28))</f>
        <v>5038.2</v>
      </c>
      <c r="N28" s="6">
        <f>IF(N$3=$J$3,$G28,IF($F28='KU Meter Schedule'!N$3,'KU Meter Schedule'!M28-'KU Meter Schedule'!$G28,M28))</f>
        <v>5038.2</v>
      </c>
      <c r="O28" s="6">
        <f>IF(O$3=$J$3,$G28,IF($F28='KU Meter Schedule'!O$3,'KU Meter Schedule'!N28-'KU Meter Schedule'!$G28,N28))</f>
        <v>5038.2</v>
      </c>
      <c r="P28" s="6">
        <f>IF(P$3=$J$3,$G28,IF($F28='KU Meter Schedule'!P$3,'KU Meter Schedule'!O28-'KU Meter Schedule'!$G28,O28))</f>
        <v>5038.2</v>
      </c>
      <c r="Q28" s="6">
        <f>IF(Q$3=$J$3,$G28,IF($F28='KU Meter Schedule'!Q$3,'KU Meter Schedule'!P28-'KU Meter Schedule'!$G28,P28))</f>
        <v>5038.2</v>
      </c>
      <c r="R28" s="6">
        <f>IF(R$3=$J$3,$G28,IF($F28='KU Meter Schedule'!R$3,'KU Meter Schedule'!Q28-'KU Meter Schedule'!$G28,Q28))</f>
        <v>5038.2</v>
      </c>
      <c r="S28" s="6">
        <f>IF(S$3=$J$3,$G28,IF($F28='KU Meter Schedule'!S$3,'KU Meter Schedule'!R28-'KU Meter Schedule'!$G28,R28))</f>
        <v>5038.2</v>
      </c>
      <c r="T28" s="6">
        <f>IF(T$3=$J$3,$G28,IF($F28='KU Meter Schedule'!T$3,'KU Meter Schedule'!S28-'KU Meter Schedule'!$G28,S28))</f>
        <v>5038.2</v>
      </c>
      <c r="U28" s="6">
        <f>IF(U$3=$J$3,$G28,IF($F28='KU Meter Schedule'!U$3,'KU Meter Schedule'!T28-'KU Meter Schedule'!$G28,T28))</f>
        <v>5038.2</v>
      </c>
      <c r="V28" s="6">
        <f>IF(V$3=$J$3,$G28,IF($F28='KU Meter Schedule'!V$3,'KU Meter Schedule'!U28-'KU Meter Schedule'!$G28,U28))</f>
        <v>5038.2</v>
      </c>
      <c r="W28" s="6">
        <f>IF(W$3=$J$3,$G28,IF($F28='KU Meter Schedule'!W$3,'KU Meter Schedule'!V28-'KU Meter Schedule'!$G28,V28))</f>
        <v>5038.2</v>
      </c>
      <c r="X28" s="6">
        <f>IF(X$3=$J$3,$G28,IF($F28='KU Meter Schedule'!X$3,'KU Meter Schedule'!W28-'KU Meter Schedule'!$G28,W28))</f>
        <v>5038.2</v>
      </c>
      <c r="Y28" s="6">
        <f>IF(Y$3=$J$3,$G28,IF($F28='KU Meter Schedule'!Y$3,'KU Meter Schedule'!X28-'KU Meter Schedule'!$G28,X28))</f>
        <v>5038.2</v>
      </c>
      <c r="Z28" s="6">
        <f>IF(Z$3=$J$3,$G28,IF($F28='KU Meter Schedule'!Z$3,'KU Meter Schedule'!Y28-'KU Meter Schedule'!$G28,Y28))</f>
        <v>5038.2</v>
      </c>
      <c r="AA28" s="6">
        <f>IF(AA$3=$J$3,$G28,IF($F28='KU Meter Schedule'!AA$3,'KU Meter Schedule'!Z28-'KU Meter Schedule'!$G28,Z28))</f>
        <v>0</v>
      </c>
      <c r="AB28" s="6">
        <f>IF(AB$3=$J$3,$G28,IF($F28='KU Meter Schedule'!AB$3,'KU Meter Schedule'!AA28-'KU Meter Schedule'!$G28,AA28))</f>
        <v>0</v>
      </c>
      <c r="AC28" s="6">
        <f>IF(AC$3=$J$3,$G28,IF($F28='KU Meter Schedule'!AC$3,'KU Meter Schedule'!AB28-'KU Meter Schedule'!$G28,AB28))</f>
        <v>0</v>
      </c>
      <c r="AD28" s="6">
        <f>IF(AD$3=$J$3,$G28,IF($F28='KU Meter Schedule'!AD$3,'KU Meter Schedule'!AC28-'KU Meter Schedule'!$G28,AC28))</f>
        <v>0</v>
      </c>
      <c r="AE28" s="6">
        <f>IF(AE$3=$J$3,$G28,IF($F28='KU Meter Schedule'!AE$3,'KU Meter Schedule'!AD28-'KU Meter Schedule'!$G28,AD28))</f>
        <v>0</v>
      </c>
      <c r="AF28" s="6">
        <f>IF(AF$3=$J$3,$G28,IF($F28='KU Meter Schedule'!AF$3,'KU Meter Schedule'!AE28-'KU Meter Schedule'!$G28,AE28))</f>
        <v>0</v>
      </c>
      <c r="AG28" s="6">
        <f>IF(AG$3=$J$3,$G28,IF($F28='KU Meter Schedule'!AG$3,'KU Meter Schedule'!AF28-'KU Meter Schedule'!$G28,AF28))</f>
        <v>0</v>
      </c>
      <c r="AH28" s="6">
        <f>IF(AH$3=$J$3,$G28,IF($F28='KU Meter Schedule'!AH$3,'KU Meter Schedule'!AG28-'KU Meter Schedule'!$G28,AG28))</f>
        <v>0</v>
      </c>
      <c r="AI28" s="6">
        <f>IF(AI$3=$J$3,$G28,IF($F28='KU Meter Schedule'!AI$3,'KU Meter Schedule'!AH28-'KU Meter Schedule'!$G28,AH28))</f>
        <v>0</v>
      </c>
      <c r="AJ28" s="6">
        <f>IF(AJ$3=$J$3,$G28,IF($F28='KU Meter Schedule'!AJ$3,'KU Meter Schedule'!AI28-'KU Meter Schedule'!$G28,AI28))</f>
        <v>0</v>
      </c>
      <c r="AK28" s="6">
        <f>IF(AK$3=$J$3,$G28,IF($F28='KU Meter Schedule'!AK$3,'KU Meter Schedule'!AJ28-'KU Meter Schedule'!$G28,AJ28))</f>
        <v>0</v>
      </c>
      <c r="AL28" s="6">
        <f>IF(AL$3=$J$3,$G28,IF($F28='KU Meter Schedule'!AL$3,'KU Meter Schedule'!AK28-'KU Meter Schedule'!$G28,AK28))</f>
        <v>0</v>
      </c>
      <c r="AM28" s="6">
        <f>IF(AM$3=$J$3,$G28,IF($F28='KU Meter Schedule'!AM$3,'KU Meter Schedule'!AL28-'KU Meter Schedule'!$G28,AL28))</f>
        <v>0</v>
      </c>
      <c r="AN28" s="6">
        <f>IF(AN$3=$J$3,$G28,IF($F28='KU Meter Schedule'!AN$3,'KU Meter Schedule'!AM28-'KU Meter Schedule'!$G28,AM28))</f>
        <v>0</v>
      </c>
      <c r="AO28" s="6">
        <f>IF(AO$3=$J$3,$G28,IF($F28='KU Meter Schedule'!AO$3,'KU Meter Schedule'!AN28-'KU Meter Schedule'!$G28,AN28))</f>
        <v>0</v>
      </c>
      <c r="AP28" s="6">
        <f>IF(AP$3=$J$3,$G28,IF($F28='KU Meter Schedule'!AP$3,'KU Meter Schedule'!AO28-'KU Meter Schedule'!$G28,AO28))</f>
        <v>0</v>
      </c>
      <c r="AQ28" s="6">
        <f>IF(AQ$3=$J$3,$G28,IF($F28='KU Meter Schedule'!AQ$3,'KU Meter Schedule'!AP28-'KU Meter Schedule'!$G28,AP28))</f>
        <v>0</v>
      </c>
      <c r="AR28" s="6">
        <f>IF(AR$3=$J$3,$G28,IF($F28='KU Meter Schedule'!AR$3,'KU Meter Schedule'!AQ28-'KU Meter Schedule'!$G28,AQ28))</f>
        <v>0</v>
      </c>
      <c r="AS28" s="6">
        <f>IF(AS$3=$J$3,$G28,IF($F28='KU Meter Schedule'!AS$3,'KU Meter Schedule'!AR28-'KU Meter Schedule'!$G28,AR28))</f>
        <v>0</v>
      </c>
      <c r="AT28" s="6">
        <f>IF(AT$3=$J$3,$G28,IF($F28='KU Meter Schedule'!AT$3,'KU Meter Schedule'!AS28-'KU Meter Schedule'!$G28,AS28))</f>
        <v>0</v>
      </c>
      <c r="AU28" s="6">
        <f>IF(AU$3=$J$3,$G28,IF($F28='KU Meter Schedule'!AU$3,'KU Meter Schedule'!AT28-'KU Meter Schedule'!$G28,AT28))</f>
        <v>0</v>
      </c>
      <c r="AV28" s="6">
        <f>IF(AV$3=$J$3,$G28,IF($F28='KU Meter Schedule'!AV$3,'KU Meter Schedule'!AU28-'KU Meter Schedule'!$G28,AU28))</f>
        <v>0</v>
      </c>
      <c r="AW28" s="6">
        <f>IF(AW$3=$J$3,$G28,IF($F28='KU Meter Schedule'!AW$3,'KU Meter Schedule'!AV28-'KU Meter Schedule'!$G28,AV28))</f>
        <v>0</v>
      </c>
      <c r="AX28" s="6">
        <f>IF(AX$3=$J$3,$G28,IF($F28='KU Meter Schedule'!AX$3,'KU Meter Schedule'!AW28-'KU Meter Schedule'!$G28,AW28))</f>
        <v>0</v>
      </c>
      <c r="AZ28" s="21">
        <f>IF(AZ$3&lt;'Depr. Rate'!$B$1,('Depr. Rate'!$B$4*'KU Meter Schedule'!J28)/12,IF(J28=0,I28/2*'Depr. Rate'!$C$4/12,('Depr. Rate'!$C$4*'KU Meter Schedule'!J28)/12))</f>
        <v>9.6145650000000007</v>
      </c>
      <c r="BA28" s="21">
        <f>IF(BA$3&lt;'Depr. Rate'!$B$1,('Depr. Rate'!$B$4*'KU Meter Schedule'!K28)/12,IF(K28=0,J28/2*'Depr. Rate'!$C$4/12,('Depr. Rate'!$C$4*'KU Meter Schedule'!K28)/12))</f>
        <v>9.6145650000000007</v>
      </c>
      <c r="BB28" s="21">
        <f>IF(BB$3&lt;'Depr. Rate'!$B$1,('Depr. Rate'!$B$4*'KU Meter Schedule'!L28)/12,IF(L28=0,K28/2*'Depr. Rate'!$C$4/12,('Depr. Rate'!$C$4*'KU Meter Schedule'!L28)/12))</f>
        <v>9.6145650000000007</v>
      </c>
      <c r="BC28" s="21">
        <f>IF(BC$3&lt;'Depr. Rate'!$B$1,('Depr. Rate'!$B$4*'KU Meter Schedule'!M28)/12,IF(M28=0,L28/2*'Depr. Rate'!$C$4/12,('Depr. Rate'!$C$4*'KU Meter Schedule'!M28)/12))</f>
        <v>9.6145650000000007</v>
      </c>
      <c r="BD28" s="21">
        <f>IF(BD$3&lt;'Depr. Rate'!$B$1,('Depr. Rate'!$B$4*'KU Meter Schedule'!N28)/12,IF(N28=0,M28/2*'Depr. Rate'!$C$4/12,('Depr. Rate'!$C$4*'KU Meter Schedule'!N28)/12))</f>
        <v>9.6145650000000007</v>
      </c>
      <c r="BE28" s="21">
        <f>IF(BE$3&lt;'Depr. Rate'!$B$1,('Depr. Rate'!$B$4*'KU Meter Schedule'!O28)/12,IF(O28=0,N28/2*'Depr. Rate'!$C$4/12,('Depr. Rate'!$C$4*'KU Meter Schedule'!O28)/12))</f>
        <v>9.6145650000000007</v>
      </c>
      <c r="BF28" s="21">
        <f>IF(BF$3&lt;'Depr. Rate'!$B$1,('Depr. Rate'!$B$4*'KU Meter Schedule'!P28)/12,IF(P28=0,O28/2*'Depr. Rate'!$C$4/12,('Depr. Rate'!$C$4*'KU Meter Schedule'!P28)/12))</f>
        <v>9.6145650000000007</v>
      </c>
      <c r="BG28" s="21">
        <f>IF(BG$3&lt;'Depr. Rate'!$B$1,('Depr. Rate'!$B$4*'KU Meter Schedule'!Q28)/12,IF(Q28=0,P28/2*'Depr. Rate'!$C$4/12,('Depr. Rate'!$C$4*'KU Meter Schedule'!Q28)/12))</f>
        <v>9.6145650000000007</v>
      </c>
      <c r="BH28" s="21">
        <f>IF(BH$3&lt;'Depr. Rate'!$B$1,('Depr. Rate'!$B$4*'KU Meter Schedule'!R28)/12,IF(R28=0,Q28/2*'Depr. Rate'!$C$4/12,('Depr. Rate'!$C$4*'KU Meter Schedule'!R28)/12))</f>
        <v>9.6145650000000007</v>
      </c>
      <c r="BI28" s="21">
        <f>IF(BI$3&lt;'Depr. Rate'!$B$1,('Depr. Rate'!$B$4*'KU Meter Schedule'!S28)/12,IF(S28=0,R28/2*'Depr. Rate'!$C$4/12,('Depr. Rate'!$C$4*'KU Meter Schedule'!S28)/12))</f>
        <v>9.6145650000000007</v>
      </c>
      <c r="BJ28" s="21">
        <f>IF(BJ$3&lt;'Depr. Rate'!$B$1,('Depr. Rate'!$B$4*'KU Meter Schedule'!T28)/12,IF(T28=0,S28/2*'Depr. Rate'!$C$4/12,('Depr. Rate'!$C$4*'KU Meter Schedule'!T28)/12))</f>
        <v>9.6145650000000007</v>
      </c>
      <c r="BK28" s="21">
        <f>IF(BK$3&lt;'Depr. Rate'!$B$1,('Depr. Rate'!$B$4*'KU Meter Schedule'!U28)/12,IF(U28=0,T28/2*'Depr. Rate'!$C$4/12,('Depr. Rate'!$C$4*'KU Meter Schedule'!U28)/12))</f>
        <v>14.736734999999998</v>
      </c>
      <c r="BL28" s="21">
        <f>IF(BL$3&lt;'Depr. Rate'!$B$1,('Depr. Rate'!$B$4*'KU Meter Schedule'!V28)/12,IF(V28=0,U28/2*'Depr. Rate'!$C$4/12,('Depr. Rate'!$C$4*'KU Meter Schedule'!V28)/12))</f>
        <v>14.736734999999998</v>
      </c>
      <c r="BM28" s="21">
        <f>IF(BM$3&lt;'Depr. Rate'!$B$1,('Depr. Rate'!$B$4*'KU Meter Schedule'!W28)/12,IF(W28=0,V28/2*'Depr. Rate'!$C$4/12,('Depr. Rate'!$C$4*'KU Meter Schedule'!W28)/12))</f>
        <v>14.736734999999998</v>
      </c>
      <c r="BN28" s="21">
        <f>IF(BN$3&lt;'Depr. Rate'!$B$1,('Depr. Rate'!$B$4*'KU Meter Schedule'!X28)/12,IF(X28=0,W28/2*'Depr. Rate'!$C$4/12,('Depr. Rate'!$C$4*'KU Meter Schedule'!X28)/12))</f>
        <v>14.736734999999998</v>
      </c>
      <c r="BO28" s="21">
        <f>IF(BO$3&lt;'Depr. Rate'!$B$1,('Depr. Rate'!$B$4*'KU Meter Schedule'!Y28)/12,IF(Y28=0,X28/2*'Depr. Rate'!$C$4/12,('Depr. Rate'!$C$4*'KU Meter Schedule'!Y28)/12))</f>
        <v>14.736734999999998</v>
      </c>
      <c r="BP28" s="21">
        <f>IF(BP$3&lt;'Depr. Rate'!$B$1,('Depr. Rate'!$B$4*'KU Meter Schedule'!Z28)/12,IF(Z28=0,Y28/2*'Depr. Rate'!$C$4/12,('Depr. Rate'!$C$4*'KU Meter Schedule'!Z28)/12))</f>
        <v>14.736734999999998</v>
      </c>
      <c r="BQ28" s="21">
        <f>IF(BQ$3&lt;'Depr. Rate'!$B$1,('Depr. Rate'!$B$4*'KU Meter Schedule'!AA28)/12,IF(AA28=0,Z28/2*'Depr. Rate'!$C$4/12,('Depr. Rate'!$C$4*'KU Meter Schedule'!AA28)/12))</f>
        <v>7.3683674999999988</v>
      </c>
      <c r="BR28" s="21">
        <f>IF(BR$3&lt;'Depr. Rate'!$B$1,('Depr. Rate'!$B$4*'KU Meter Schedule'!AB28)/12,IF(AB28=0,AA28/2*'Depr. Rate'!$C$4/12,('Depr. Rate'!$C$4*'KU Meter Schedule'!AB28)/12))</f>
        <v>0</v>
      </c>
      <c r="BS28" s="21">
        <f>IF(BS$3&lt;'Depr. Rate'!$B$1,('Depr. Rate'!$B$4*'KU Meter Schedule'!AC28)/12,IF(AC28=0,AB28/2*'Depr. Rate'!$C$4/12,('Depr. Rate'!$C$4*'KU Meter Schedule'!AC28)/12))</f>
        <v>0</v>
      </c>
      <c r="BT28" s="21">
        <f>IF(BT$3&lt;'Depr. Rate'!$B$1,('Depr. Rate'!$B$4*'KU Meter Schedule'!AD28)/12,IF(AD28=0,AC28/2*'Depr. Rate'!$C$4/12,('Depr. Rate'!$C$4*'KU Meter Schedule'!AD28)/12))</f>
        <v>0</v>
      </c>
      <c r="BU28" s="21">
        <f>IF(BU$3&lt;'Depr. Rate'!$B$1,('Depr. Rate'!$B$4*'KU Meter Schedule'!AE28)/12,IF(AE28=0,AD28/2*'Depr. Rate'!$C$4/12,('Depr. Rate'!$C$4*'KU Meter Schedule'!AE28)/12))</f>
        <v>0</v>
      </c>
      <c r="BV28" s="21">
        <f>IF(BV$3&lt;'Depr. Rate'!$B$1,('Depr. Rate'!$B$4*'KU Meter Schedule'!AF28)/12,IF(AF28=0,AE28/2*'Depr. Rate'!$C$4/12,('Depr. Rate'!$C$4*'KU Meter Schedule'!AF28)/12))</f>
        <v>0</v>
      </c>
      <c r="BW28" s="21">
        <f>IF(BW$3&lt;'Depr. Rate'!$B$1,('Depr. Rate'!$B$4*'KU Meter Schedule'!AG28)/12,IF(AG28=0,AF28/2*'Depr. Rate'!$C$4/12,('Depr. Rate'!$C$4*'KU Meter Schedule'!AG28)/12))</f>
        <v>0</v>
      </c>
      <c r="BX28" s="21">
        <f>IF(BX$3&lt;'Depr. Rate'!$B$1,('Depr. Rate'!$B$4*'KU Meter Schedule'!AH28)/12,IF(AH28=0,AG28/2*'Depr. Rate'!$C$4/12,('Depr. Rate'!$C$4*'KU Meter Schedule'!AH28)/12))</f>
        <v>0</v>
      </c>
      <c r="BY28" s="21">
        <f>IF(BY$3&lt;'Depr. Rate'!$B$1,('Depr. Rate'!$B$4*'KU Meter Schedule'!AI28)/12,IF(AI28=0,AH28/2*'Depr. Rate'!$C$4/12,('Depr. Rate'!$C$4*'KU Meter Schedule'!AI28)/12))</f>
        <v>0</v>
      </c>
      <c r="BZ28" s="21">
        <f>IF(BZ$3&lt;'Depr. Rate'!$B$1,('Depr. Rate'!$B$4*'KU Meter Schedule'!AJ28)/12,IF(AJ28=0,AI28/2*'Depr. Rate'!$C$4/12,('Depr. Rate'!$C$4*'KU Meter Schedule'!AJ28)/12))</f>
        <v>0</v>
      </c>
      <c r="CA28" s="21">
        <f>IF(CA$3&lt;'Depr. Rate'!$B$1,('Depr. Rate'!$B$4*'KU Meter Schedule'!AK28)/12,IF(AK28=0,AJ28/2*'Depr. Rate'!$C$4/12,('Depr. Rate'!$C$4*'KU Meter Schedule'!AK28)/12))</f>
        <v>0</v>
      </c>
      <c r="CB28" s="21">
        <f>IF(CB$3&lt;'Depr. Rate'!$B$1,('Depr. Rate'!$B$4*'KU Meter Schedule'!AL28)/12,IF(AL28=0,AK28/2*'Depr. Rate'!$C$4/12,('Depr. Rate'!$C$4*'KU Meter Schedule'!AL28)/12))</f>
        <v>0</v>
      </c>
      <c r="CC28" s="21">
        <f>IF(CC$3&lt;'Depr. Rate'!$B$1,('Depr. Rate'!$B$4*'KU Meter Schedule'!AM28)/12,IF(AM28=0,AL28/2*'Depr. Rate'!$C$4/12,('Depr. Rate'!$C$4*'KU Meter Schedule'!AM28)/12))</f>
        <v>0</v>
      </c>
      <c r="CD28" s="21">
        <f>IF(CD$3&lt;'Depr. Rate'!$B$1,('Depr. Rate'!$B$4*'KU Meter Schedule'!AN28)/12,IF(AN28=0,AM28/2*'Depr. Rate'!$C$4/12,('Depr. Rate'!$C$4*'KU Meter Schedule'!AN28)/12))</f>
        <v>0</v>
      </c>
      <c r="CE28" s="21">
        <f>IF(CE$3&lt;'Depr. Rate'!$B$1,('Depr. Rate'!$B$4*'KU Meter Schedule'!AO28)/12,IF(AO28=0,AN28/2*'Depr. Rate'!$C$4/12,('Depr. Rate'!$C$4*'KU Meter Schedule'!AO28)/12))</f>
        <v>0</v>
      </c>
      <c r="CF28" s="21">
        <f>IF(CF$3&lt;'Depr. Rate'!$B$1,('Depr. Rate'!$B$4*'KU Meter Schedule'!AP28)/12,IF(AP28=0,AO28/2*'Depr. Rate'!$C$4/12,('Depr. Rate'!$C$4*'KU Meter Schedule'!AP28)/12))</f>
        <v>0</v>
      </c>
      <c r="CG28" s="21">
        <f>IF(CG$3&lt;'Depr. Rate'!$B$1,('Depr. Rate'!$B$4*'KU Meter Schedule'!AQ28)/12,IF(AQ28=0,AP28/2*'Depr. Rate'!$C$4/12,('Depr. Rate'!$C$4*'KU Meter Schedule'!AQ28)/12))</f>
        <v>0</v>
      </c>
      <c r="CH28" s="21">
        <f>IF(CH$3&lt;'Depr. Rate'!$B$1,('Depr. Rate'!$B$4*'KU Meter Schedule'!AR28)/12,IF(AR28=0,AQ28/2*'Depr. Rate'!$C$4/12,('Depr. Rate'!$C$4*'KU Meter Schedule'!AR28)/12))</f>
        <v>0</v>
      </c>
      <c r="CI28" s="21">
        <f>IF(CI$3&lt;'Depr. Rate'!$B$1,('Depr. Rate'!$B$4*'KU Meter Schedule'!AS28)/12,IF(AS28=0,AR28/2*'Depr. Rate'!$C$4/12,('Depr. Rate'!$C$4*'KU Meter Schedule'!AS28)/12))</f>
        <v>0</v>
      </c>
      <c r="CJ28" s="21">
        <f>IF(CJ$3&lt;'Depr. Rate'!$B$1,('Depr. Rate'!$B$4*'KU Meter Schedule'!AT28)/12,IF(AT28=0,AS28/2*'Depr. Rate'!$C$4/12,('Depr. Rate'!$C$4*'KU Meter Schedule'!AT28)/12))</f>
        <v>0</v>
      </c>
      <c r="CK28" s="21">
        <f>IF(CK$3&lt;'Depr. Rate'!$B$1,('Depr. Rate'!$B$4*'KU Meter Schedule'!AU28)/12,IF(AU28=0,AT28/2*'Depr. Rate'!$C$4/12,('Depr. Rate'!$C$4*'KU Meter Schedule'!AU28)/12))</f>
        <v>0</v>
      </c>
      <c r="CL28" s="21">
        <f>IF(CL$3&lt;'Depr. Rate'!$B$1,('Depr. Rate'!$B$4*'KU Meter Schedule'!AV28)/12,IF(AV28=0,AU28/2*'Depr. Rate'!$C$4/12,('Depr. Rate'!$C$4*'KU Meter Schedule'!AV28)/12))</f>
        <v>0</v>
      </c>
      <c r="CM28" s="21">
        <f>IF(CM$3&lt;'Depr. Rate'!$B$1,('Depr. Rate'!$B$4*'KU Meter Schedule'!AW28)/12,IF(AW28=0,AV28/2*'Depr. Rate'!$C$4/12,('Depr. Rate'!$C$4*'KU Meter Schedule'!AW28)/12))</f>
        <v>0</v>
      </c>
      <c r="CN28" s="21">
        <f>IF(CN$3&lt;'Depr. Rate'!$B$1,('Depr. Rate'!$B$4*'KU Meter Schedule'!AX28)/12,IF(AX28=0,AW28/2*'Depr. Rate'!$C$4/12,('Depr. Rate'!$C$4*'KU Meter Schedule'!AX28)/12))</f>
        <v>0</v>
      </c>
      <c r="CP28" s="6">
        <f>IF(CP$3=$CP$3,$H28+AZ28,IF($F28='KU Meter Schedule'!CP$3,'KU Meter Schedule'!CO28+AZ28-$G28,SUM(CO28,AZ28)))</f>
        <v>4646.8852396020002</v>
      </c>
      <c r="CQ28" s="6">
        <f>IF(CQ$3=$CP$3,$H28+BA28,IF($F28='KU Meter Schedule'!CQ$3,'KU Meter Schedule'!CP28+BA28-$G28,SUM(CP28,BA28)))</f>
        <v>4656.499804602</v>
      </c>
      <c r="CR28" s="6">
        <f>IF(CR$3=$CP$3,$H28+BB28,IF($F28='KU Meter Schedule'!CR$3,'KU Meter Schedule'!CQ28+BB28-$G28,SUM(CQ28,BB28)))</f>
        <v>4666.1143696019999</v>
      </c>
      <c r="CS28" s="6">
        <f>IF(CS$3=$CP$3,$H28+BC28,IF($F28='KU Meter Schedule'!CS$3,'KU Meter Schedule'!CR28+BC28-$G28,SUM(CR28,BC28)))</f>
        <v>4675.7289346019998</v>
      </c>
      <c r="CT28" s="6">
        <f>IF(CT$3=$CP$3,$H28+BD28,IF($F28='KU Meter Schedule'!CT$3,'KU Meter Schedule'!CS28+BD28-$G28,SUM(CS28,BD28)))</f>
        <v>4685.3434996019996</v>
      </c>
      <c r="CU28" s="6">
        <f>IF(CU$3=$CP$3,$H28+BE28,IF($F28='KU Meter Schedule'!CU$3,'KU Meter Schedule'!CT28+BE28-$G28,SUM(CT28,BE28)))</f>
        <v>4694.9580646019995</v>
      </c>
      <c r="CV28" s="6">
        <f>IF(CV$3=$CP$3,$H28+BF28,IF($F28='KU Meter Schedule'!CV$3,'KU Meter Schedule'!CU28+BF28-$G28,SUM(CU28,BF28)))</f>
        <v>4704.5726296019993</v>
      </c>
      <c r="CW28" s="6">
        <f>IF(CW$3=$CP$3,$H28+BG28,IF($F28='KU Meter Schedule'!CW$3,'KU Meter Schedule'!CV28+BG28-$G28,SUM(CV28,BG28)))</f>
        <v>4714.1871946019992</v>
      </c>
      <c r="CX28" s="6">
        <f>IF(CX$3=$CP$3,$H28+BH28,IF($F28='KU Meter Schedule'!CX$3,'KU Meter Schedule'!CW28+BH28-$G28,SUM(CW28,BH28)))</f>
        <v>4723.801759601999</v>
      </c>
      <c r="CY28" s="6">
        <f>IF(CY$3=$CP$3,$H28+BI28,IF($F28='KU Meter Schedule'!CY$3,'KU Meter Schedule'!CX28+BI28-$G28,SUM(CX28,BI28)))</f>
        <v>4733.4163246019989</v>
      </c>
      <c r="CZ28" s="6">
        <f>IF(CZ$3=$CP$3,$H28+BJ28,IF($F28='KU Meter Schedule'!CZ$3,'KU Meter Schedule'!CY28+BJ28-$G28,SUM(CY28,BJ28)))</f>
        <v>4743.0308896019988</v>
      </c>
      <c r="DA28" s="6">
        <f>IF(DA$3=$CP$3,$H28+BK28,IF($F28='KU Meter Schedule'!DA$3,'KU Meter Schedule'!CZ28+BK28-$G28,SUM(CZ28,BK28)))</f>
        <v>4757.7676246019992</v>
      </c>
      <c r="DB28" s="6">
        <f>IF(DB$3=$CP$3,$H28+BL28,IF($F28='KU Meter Schedule'!DB$3,'KU Meter Schedule'!DA28+BL28-$G28,SUM(DA28,BL28)))</f>
        <v>4772.5043596019996</v>
      </c>
      <c r="DC28" s="6">
        <f>IF(DC$3=$CP$3,$H28+BM28,IF($F28='KU Meter Schedule'!DC$3,'KU Meter Schedule'!DB28+BM28-$G28,SUM(DB28,BM28)))</f>
        <v>4787.241094602</v>
      </c>
      <c r="DD28" s="6">
        <f>IF(DD$3=$CP$3,$H28+BN28,IF($F28='KU Meter Schedule'!DD$3,'KU Meter Schedule'!DC28+BN28-$G28,SUM(DC28,BN28)))</f>
        <v>4801.9778296020004</v>
      </c>
      <c r="DE28" s="6">
        <f>IF(DE$3=$CP$3,$H28+BO28,IF($F28='KU Meter Schedule'!DE$3,'KU Meter Schedule'!DD28+BO28-$G28,SUM(DD28,BO28)))</f>
        <v>4816.7145646020008</v>
      </c>
      <c r="DF28" s="6">
        <f>IF(DF$3=$CP$3,$H28+BP28,IF($F28='KU Meter Schedule'!DF$3,'KU Meter Schedule'!DE28+BP28-$G28,SUM(DE28,BP28)))</f>
        <v>4831.4512996020012</v>
      </c>
      <c r="DG28" s="6">
        <f>IF(DG$3=$CP$3,$H28+BQ28,IF($F28='KU Meter Schedule'!DG$3,'KU Meter Schedule'!DF28+BQ28-$G28,SUM(DF28,BQ28)))</f>
        <v>-199.38033289799841</v>
      </c>
      <c r="DH28" s="6">
        <f>IF(DH$3=$CP$3,$H28+BR28,IF($F28='KU Meter Schedule'!DH$3,'KU Meter Schedule'!DG28+BR28-$G28,SUM(DG28,BR28)))</f>
        <v>-199.38033289799841</v>
      </c>
      <c r="DI28" s="6">
        <f>IF(DI$3=$CP$3,$H28+BS28,IF($F28='KU Meter Schedule'!DI$3,'KU Meter Schedule'!DH28+BS28-$G28,SUM(DH28,BS28)))</f>
        <v>-199.38033289799841</v>
      </c>
      <c r="DJ28" s="6">
        <f>IF(DJ$3=$CP$3,$H28+BT28,IF($F28='KU Meter Schedule'!DJ$3,'KU Meter Schedule'!DI28+BT28-$G28,SUM(DI28,BT28)))</f>
        <v>-199.38033289799841</v>
      </c>
      <c r="DK28" s="6">
        <f>IF(DK$3=$CP$3,$H28+BU28,IF($F28='KU Meter Schedule'!DK$3,'KU Meter Schedule'!DJ28+BU28-$G28,SUM(DJ28,BU28)))</f>
        <v>-199.38033289799841</v>
      </c>
      <c r="DL28" s="6">
        <f>IF(DL$3=$CP$3,$H28+BV28,IF($F28='KU Meter Schedule'!DL$3,'KU Meter Schedule'!DK28+BV28-$G28,SUM(DK28,BV28)))</f>
        <v>-199.38033289799841</v>
      </c>
      <c r="DM28" s="6">
        <f>IF(DM$3=$CP$3,$H28+BW28,IF($F28='KU Meter Schedule'!DM$3,'KU Meter Schedule'!DL28+BW28-$G28,SUM(DL28,BW28)))</f>
        <v>-199.38033289799841</v>
      </c>
      <c r="DN28" s="6">
        <f>IF(DN$3=$CP$3,$H28+BX28,IF($F28='KU Meter Schedule'!DN$3,'KU Meter Schedule'!DM28+BX28-$G28,SUM(DM28,BX28)))</f>
        <v>-199.38033289799841</v>
      </c>
      <c r="DO28" s="6">
        <f>IF(DO$3=$CP$3,$H28+BY28,IF($F28='KU Meter Schedule'!DO$3,'KU Meter Schedule'!DN28+BY28-$G28,SUM(DN28,BY28)))</f>
        <v>-199.38033289799841</v>
      </c>
      <c r="DP28" s="6">
        <f>IF(DP$3=$CP$3,$H28+BZ28,IF($F28='KU Meter Schedule'!DP$3,'KU Meter Schedule'!DO28+BZ28-$G28,SUM(DO28,BZ28)))</f>
        <v>-199.38033289799841</v>
      </c>
      <c r="DQ28" s="6">
        <f>IF(DQ$3=$CP$3,$H28+CA28,IF($F28='KU Meter Schedule'!DQ$3,'KU Meter Schedule'!DP28+CA28-$G28,SUM(DP28,CA28)))</f>
        <v>-199.38033289799841</v>
      </c>
      <c r="DR28" s="6">
        <f>IF(DR$3=$CP$3,$H28+CB28,IF($F28='KU Meter Schedule'!DR$3,'KU Meter Schedule'!DQ28+CB28-$G28,SUM(DQ28,CB28)))</f>
        <v>-199.38033289799841</v>
      </c>
      <c r="DS28" s="6">
        <f>IF(DS$3=$CP$3,$H28+CC28,IF($F28='KU Meter Schedule'!DS$3,'KU Meter Schedule'!DR28+CC28-$G28,SUM(DR28,CC28)))</f>
        <v>-199.38033289799841</v>
      </c>
      <c r="DT28" s="6">
        <f>IF(DT$3=$CP$3,$H28+CD28,IF($F28='KU Meter Schedule'!DT$3,'KU Meter Schedule'!DS28+CD28-$G28,SUM(DS28,CD28)))</f>
        <v>-199.38033289799841</v>
      </c>
      <c r="DU28" s="6">
        <f>IF(DU$3=$CP$3,$H28+CE28,IF($F28='KU Meter Schedule'!DU$3,'KU Meter Schedule'!DT28+CE28-$G28,SUM(DT28,CE28)))</f>
        <v>-199.38033289799841</v>
      </c>
      <c r="DV28" s="6">
        <f>IF(DV$3=$CP$3,$H28+CF28,IF($F28='KU Meter Schedule'!DV$3,'KU Meter Schedule'!DU28+CF28-$G28,SUM(DU28,CF28)))</f>
        <v>-199.38033289799841</v>
      </c>
      <c r="DW28" s="6">
        <f>IF(DW$3=$CP$3,$H28+CG28,IF($F28='KU Meter Schedule'!DW$3,'KU Meter Schedule'!DV28+CG28-$G28,SUM(DV28,CG28)))</f>
        <v>-199.38033289799841</v>
      </c>
      <c r="DX28" s="6">
        <f>IF(DX$3=$CP$3,$H28+CH28,IF($F28='KU Meter Schedule'!DX$3,'KU Meter Schedule'!DW28+CH28-$G28,SUM(DW28,CH28)))</f>
        <v>-199.38033289799841</v>
      </c>
      <c r="DY28" s="6">
        <f>IF(DY$3=$CP$3,$H28+CI28,IF($F28='KU Meter Schedule'!DY$3,'KU Meter Schedule'!DX28+CI28-$G28,SUM(DX28,CI28)))</f>
        <v>-199.38033289799841</v>
      </c>
      <c r="DZ28" s="6">
        <f>IF(DZ$3=$CP$3,$H28+CJ28,IF($F28='KU Meter Schedule'!DZ$3,'KU Meter Schedule'!DY28+CJ28-$G28,SUM(DY28,CJ28)))</f>
        <v>-199.38033289799841</v>
      </c>
      <c r="EA28" s="6">
        <f>IF(EA$3=$CP$3,$H28+CK28,IF($F28='KU Meter Schedule'!EA$3,'KU Meter Schedule'!DZ28+CK28-$G28,SUM(DZ28,CK28)))</f>
        <v>-199.38033289799841</v>
      </c>
      <c r="EB28" s="6">
        <f>IF(EB$3=$CP$3,$H28+CL28,IF($F28='KU Meter Schedule'!EB$3,'KU Meter Schedule'!EA28+CL28-$G28,SUM(EA28,CL28)))</f>
        <v>-199.38033289799841</v>
      </c>
      <c r="EC28" s="6">
        <f>IF(EC$3=$CP$3,$H28+CM28,IF($F28='KU Meter Schedule'!EC$3,'KU Meter Schedule'!EB28+CM28-$G28,SUM(EB28,CM28)))</f>
        <v>-199.38033289799841</v>
      </c>
      <c r="ED28" s="6">
        <f>IF(ED$3=$CP$3,$H28+CN28,IF($F28='KU Meter Schedule'!ED$3,'KU Meter Schedule'!EC28+CN28-$G28,SUM(EC28,CN28)))</f>
        <v>-199.38033289799841</v>
      </c>
      <c r="EF28" s="8">
        <f t="shared" si="5"/>
        <v>391.31476039799963</v>
      </c>
      <c r="EG28" s="8">
        <f t="shared" si="5"/>
        <v>381.70019539799978</v>
      </c>
      <c r="EH28" s="8">
        <f t="shared" si="5"/>
        <v>372.08563039799992</v>
      </c>
      <c r="EI28" s="8">
        <f t="shared" si="5"/>
        <v>362.47106539800006</v>
      </c>
      <c r="EJ28" s="8">
        <f t="shared" si="5"/>
        <v>352.85650039800021</v>
      </c>
      <c r="EK28" s="8">
        <f t="shared" si="5"/>
        <v>343.24193539800035</v>
      </c>
      <c r="EL28" s="8">
        <f t="shared" si="5"/>
        <v>333.62737039800049</v>
      </c>
      <c r="EM28" s="8">
        <f t="shared" si="5"/>
        <v>324.01280539800064</v>
      </c>
      <c r="EN28" s="8">
        <f t="shared" si="5"/>
        <v>314.39824039800078</v>
      </c>
      <c r="EO28" s="8">
        <f t="shared" si="5"/>
        <v>304.78367539800092</v>
      </c>
      <c r="EP28" s="8">
        <f t="shared" si="5"/>
        <v>295.16911039800107</v>
      </c>
      <c r="EQ28" s="8">
        <f t="shared" si="5"/>
        <v>280.43237539800066</v>
      </c>
      <c r="ER28" s="8">
        <f t="shared" si="5"/>
        <v>265.69564039800025</v>
      </c>
      <c r="ES28" s="8">
        <f t="shared" si="5"/>
        <v>250.95890539799984</v>
      </c>
      <c r="ET28" s="8">
        <f t="shared" si="5"/>
        <v>236.22217039799943</v>
      </c>
      <c r="EU28" s="8">
        <f t="shared" si="5"/>
        <v>221.48543539799903</v>
      </c>
      <c r="EV28" s="8">
        <f t="shared" si="4"/>
        <v>206.74870039799862</v>
      </c>
      <c r="EW28" s="8">
        <f t="shared" si="4"/>
        <v>199.38033289799841</v>
      </c>
      <c r="EX28" s="8">
        <f t="shared" si="4"/>
        <v>199.38033289799841</v>
      </c>
      <c r="EY28" s="8">
        <f t="shared" si="4"/>
        <v>199.38033289799841</v>
      </c>
      <c r="EZ28" s="8">
        <f t="shared" si="4"/>
        <v>199.38033289799841</v>
      </c>
      <c r="FA28" s="8">
        <f t="shared" si="4"/>
        <v>199.38033289799841</v>
      </c>
      <c r="FB28" s="8">
        <f t="shared" si="4"/>
        <v>199.38033289799841</v>
      </c>
      <c r="FC28" s="8">
        <f t="shared" si="4"/>
        <v>199.38033289799841</v>
      </c>
      <c r="FD28" s="8">
        <f t="shared" si="4"/>
        <v>199.38033289799841</v>
      </c>
      <c r="FE28" s="8">
        <f t="shared" si="4"/>
        <v>199.38033289799841</v>
      </c>
      <c r="FF28" s="8">
        <f t="shared" si="4"/>
        <v>199.38033289799841</v>
      </c>
      <c r="FG28" s="8">
        <f t="shared" si="4"/>
        <v>199.38033289799841</v>
      </c>
      <c r="FH28" s="8">
        <f t="shared" si="4"/>
        <v>199.38033289799841</v>
      </c>
      <c r="FI28" s="8">
        <f t="shared" si="4"/>
        <v>199.38033289799841</v>
      </c>
      <c r="FJ28" s="8">
        <f t="shared" si="4"/>
        <v>199.38033289799841</v>
      </c>
      <c r="FK28" s="8">
        <f t="shared" si="2"/>
        <v>199.38033289799841</v>
      </c>
      <c r="FL28" s="8">
        <f t="shared" si="3"/>
        <v>199.38033289799841</v>
      </c>
      <c r="FM28" s="8">
        <f t="shared" si="3"/>
        <v>199.38033289799841</v>
      </c>
      <c r="FN28" s="8">
        <f t="shared" si="3"/>
        <v>199.38033289799841</v>
      </c>
      <c r="FO28" s="8">
        <f t="shared" si="3"/>
        <v>199.38033289799841</v>
      </c>
      <c r="FP28" s="8">
        <f t="shared" si="3"/>
        <v>199.38033289799841</v>
      </c>
      <c r="FQ28" s="8">
        <f t="shared" si="3"/>
        <v>199.38033289799841</v>
      </c>
      <c r="FR28" s="8">
        <f t="shared" si="3"/>
        <v>199.38033289799841</v>
      </c>
      <c r="FS28" s="8">
        <f t="shared" si="3"/>
        <v>199.38033289799841</v>
      </c>
      <c r="FT28" s="8">
        <f t="shared" si="3"/>
        <v>199.38033289799841</v>
      </c>
    </row>
    <row r="29" spans="1:176" x14ac:dyDescent="0.25">
      <c r="A29" s="4" t="s">
        <v>12</v>
      </c>
      <c r="B29" s="4" t="s">
        <v>2</v>
      </c>
      <c r="C29" s="3" t="s">
        <v>40</v>
      </c>
      <c r="D29" s="4" t="s">
        <v>4</v>
      </c>
      <c r="E29" s="7">
        <v>1961</v>
      </c>
      <c r="F29" s="24">
        <f>IFERROR(VLOOKUP(CONCATENATE(C29,E29),'KU Retirements'!$A$4:$E$150,5,FALSE),"N/A")</f>
        <v>43132</v>
      </c>
      <c r="G29" s="5">
        <v>235202.89</v>
      </c>
      <c r="H29" s="5">
        <v>215110.5819845068</v>
      </c>
      <c r="I29" s="5"/>
      <c r="J29" s="6">
        <f>IF(J$3=$J$3,$G29,IF($F29='KU Meter Schedule'!J$3,'KU Meter Schedule'!I29-'KU Meter Schedule'!$G29,I29))</f>
        <v>235202.89</v>
      </c>
      <c r="K29" s="6">
        <f>IF(K$3=$J$3,$G29,IF($F29='KU Meter Schedule'!K$3,'KU Meter Schedule'!J29-'KU Meter Schedule'!$G29,J29))</f>
        <v>235202.89</v>
      </c>
      <c r="L29" s="6">
        <f>IF(L$3=$J$3,$G29,IF($F29='KU Meter Schedule'!L$3,'KU Meter Schedule'!K29-'KU Meter Schedule'!$G29,K29))</f>
        <v>235202.89</v>
      </c>
      <c r="M29" s="6">
        <f>IF(M$3=$J$3,$G29,IF($F29='KU Meter Schedule'!M$3,'KU Meter Schedule'!L29-'KU Meter Schedule'!$G29,L29))</f>
        <v>235202.89</v>
      </c>
      <c r="N29" s="6">
        <f>IF(N$3=$J$3,$G29,IF($F29='KU Meter Schedule'!N$3,'KU Meter Schedule'!M29-'KU Meter Schedule'!$G29,M29))</f>
        <v>235202.89</v>
      </c>
      <c r="O29" s="6">
        <f>IF(O$3=$J$3,$G29,IF($F29='KU Meter Schedule'!O$3,'KU Meter Schedule'!N29-'KU Meter Schedule'!$G29,N29))</f>
        <v>235202.89</v>
      </c>
      <c r="P29" s="6">
        <f>IF(P$3=$J$3,$G29,IF($F29='KU Meter Schedule'!P$3,'KU Meter Schedule'!O29-'KU Meter Schedule'!$G29,O29))</f>
        <v>235202.89</v>
      </c>
      <c r="Q29" s="6">
        <f>IF(Q$3=$J$3,$G29,IF($F29='KU Meter Schedule'!Q$3,'KU Meter Schedule'!P29-'KU Meter Schedule'!$G29,P29))</f>
        <v>235202.89</v>
      </c>
      <c r="R29" s="6">
        <f>IF(R$3=$J$3,$G29,IF($F29='KU Meter Schedule'!R$3,'KU Meter Schedule'!Q29-'KU Meter Schedule'!$G29,Q29))</f>
        <v>235202.89</v>
      </c>
      <c r="S29" s="6">
        <f>IF(S$3=$J$3,$G29,IF($F29='KU Meter Schedule'!S$3,'KU Meter Schedule'!R29-'KU Meter Schedule'!$G29,R29))</f>
        <v>235202.89</v>
      </c>
      <c r="T29" s="6">
        <f>IF(T$3=$J$3,$G29,IF($F29='KU Meter Schedule'!T$3,'KU Meter Schedule'!S29-'KU Meter Schedule'!$G29,S29))</f>
        <v>235202.89</v>
      </c>
      <c r="U29" s="6">
        <f>IF(U$3=$J$3,$G29,IF($F29='KU Meter Schedule'!U$3,'KU Meter Schedule'!T29-'KU Meter Schedule'!$G29,T29))</f>
        <v>235202.89</v>
      </c>
      <c r="V29" s="6">
        <f>IF(V$3=$J$3,$G29,IF($F29='KU Meter Schedule'!V$3,'KU Meter Schedule'!U29-'KU Meter Schedule'!$G29,U29))</f>
        <v>235202.89</v>
      </c>
      <c r="W29" s="6">
        <f>IF(W$3=$J$3,$G29,IF($F29='KU Meter Schedule'!W$3,'KU Meter Schedule'!V29-'KU Meter Schedule'!$G29,V29))</f>
        <v>235202.89</v>
      </c>
      <c r="X29" s="6">
        <f>IF(X$3=$J$3,$G29,IF($F29='KU Meter Schedule'!X$3,'KU Meter Schedule'!W29-'KU Meter Schedule'!$G29,W29))</f>
        <v>235202.89</v>
      </c>
      <c r="Y29" s="6">
        <f>IF(Y$3=$J$3,$G29,IF($F29='KU Meter Schedule'!Y$3,'KU Meter Schedule'!X29-'KU Meter Schedule'!$G29,X29))</f>
        <v>235202.89</v>
      </c>
      <c r="Z29" s="6">
        <f>IF(Z$3=$J$3,$G29,IF($F29='KU Meter Schedule'!Z$3,'KU Meter Schedule'!Y29-'KU Meter Schedule'!$G29,Y29))</f>
        <v>235202.89</v>
      </c>
      <c r="AA29" s="6">
        <f>IF(AA$3=$J$3,$G29,IF($F29='KU Meter Schedule'!AA$3,'KU Meter Schedule'!Z29-'KU Meter Schedule'!$G29,Z29))</f>
        <v>235202.89</v>
      </c>
      <c r="AB29" s="6">
        <f>IF(AB$3=$J$3,$G29,IF($F29='KU Meter Schedule'!AB$3,'KU Meter Schedule'!AA29-'KU Meter Schedule'!$G29,AA29))</f>
        <v>0</v>
      </c>
      <c r="AC29" s="6">
        <f>IF(AC$3=$J$3,$G29,IF($F29='KU Meter Schedule'!AC$3,'KU Meter Schedule'!AB29-'KU Meter Schedule'!$G29,AB29))</f>
        <v>0</v>
      </c>
      <c r="AD29" s="6">
        <f>IF(AD$3=$J$3,$G29,IF($F29='KU Meter Schedule'!AD$3,'KU Meter Schedule'!AC29-'KU Meter Schedule'!$G29,AC29))</f>
        <v>0</v>
      </c>
      <c r="AE29" s="6">
        <f>IF(AE$3=$J$3,$G29,IF($F29='KU Meter Schedule'!AE$3,'KU Meter Schedule'!AD29-'KU Meter Schedule'!$G29,AD29))</f>
        <v>0</v>
      </c>
      <c r="AF29" s="6">
        <f>IF(AF$3=$J$3,$G29,IF($F29='KU Meter Schedule'!AF$3,'KU Meter Schedule'!AE29-'KU Meter Schedule'!$G29,AE29))</f>
        <v>0</v>
      </c>
      <c r="AG29" s="6">
        <f>IF(AG$3=$J$3,$G29,IF($F29='KU Meter Schedule'!AG$3,'KU Meter Schedule'!AF29-'KU Meter Schedule'!$G29,AF29))</f>
        <v>0</v>
      </c>
      <c r="AH29" s="6">
        <f>IF(AH$3=$J$3,$G29,IF($F29='KU Meter Schedule'!AH$3,'KU Meter Schedule'!AG29-'KU Meter Schedule'!$G29,AG29))</f>
        <v>0</v>
      </c>
      <c r="AI29" s="6">
        <f>IF(AI$3=$J$3,$G29,IF($F29='KU Meter Schedule'!AI$3,'KU Meter Schedule'!AH29-'KU Meter Schedule'!$G29,AH29))</f>
        <v>0</v>
      </c>
      <c r="AJ29" s="6">
        <f>IF(AJ$3=$J$3,$G29,IF($F29='KU Meter Schedule'!AJ$3,'KU Meter Schedule'!AI29-'KU Meter Schedule'!$G29,AI29))</f>
        <v>0</v>
      </c>
      <c r="AK29" s="6">
        <f>IF(AK$3=$J$3,$G29,IF($F29='KU Meter Schedule'!AK$3,'KU Meter Schedule'!AJ29-'KU Meter Schedule'!$G29,AJ29))</f>
        <v>0</v>
      </c>
      <c r="AL29" s="6">
        <f>IF(AL$3=$J$3,$G29,IF($F29='KU Meter Schedule'!AL$3,'KU Meter Schedule'!AK29-'KU Meter Schedule'!$G29,AK29))</f>
        <v>0</v>
      </c>
      <c r="AM29" s="6">
        <f>IF(AM$3=$J$3,$G29,IF($F29='KU Meter Schedule'!AM$3,'KU Meter Schedule'!AL29-'KU Meter Schedule'!$G29,AL29))</f>
        <v>0</v>
      </c>
      <c r="AN29" s="6">
        <f>IF(AN$3=$J$3,$G29,IF($F29='KU Meter Schedule'!AN$3,'KU Meter Schedule'!AM29-'KU Meter Schedule'!$G29,AM29))</f>
        <v>0</v>
      </c>
      <c r="AO29" s="6">
        <f>IF(AO$3=$J$3,$G29,IF($F29='KU Meter Schedule'!AO$3,'KU Meter Schedule'!AN29-'KU Meter Schedule'!$G29,AN29))</f>
        <v>0</v>
      </c>
      <c r="AP29" s="6">
        <f>IF(AP$3=$J$3,$G29,IF($F29='KU Meter Schedule'!AP$3,'KU Meter Schedule'!AO29-'KU Meter Schedule'!$G29,AO29))</f>
        <v>0</v>
      </c>
      <c r="AQ29" s="6">
        <f>IF(AQ$3=$J$3,$G29,IF($F29='KU Meter Schedule'!AQ$3,'KU Meter Schedule'!AP29-'KU Meter Schedule'!$G29,AP29))</f>
        <v>0</v>
      </c>
      <c r="AR29" s="6">
        <f>IF(AR$3=$J$3,$G29,IF($F29='KU Meter Schedule'!AR$3,'KU Meter Schedule'!AQ29-'KU Meter Schedule'!$G29,AQ29))</f>
        <v>0</v>
      </c>
      <c r="AS29" s="6">
        <f>IF(AS$3=$J$3,$G29,IF($F29='KU Meter Schedule'!AS$3,'KU Meter Schedule'!AR29-'KU Meter Schedule'!$G29,AR29))</f>
        <v>0</v>
      </c>
      <c r="AT29" s="6">
        <f>IF(AT$3=$J$3,$G29,IF($F29='KU Meter Schedule'!AT$3,'KU Meter Schedule'!AS29-'KU Meter Schedule'!$G29,AS29))</f>
        <v>0</v>
      </c>
      <c r="AU29" s="6">
        <f>IF(AU$3=$J$3,$G29,IF($F29='KU Meter Schedule'!AU$3,'KU Meter Schedule'!AT29-'KU Meter Schedule'!$G29,AT29))</f>
        <v>0</v>
      </c>
      <c r="AV29" s="6">
        <f>IF(AV$3=$J$3,$G29,IF($F29='KU Meter Schedule'!AV$3,'KU Meter Schedule'!AU29-'KU Meter Schedule'!$G29,AU29))</f>
        <v>0</v>
      </c>
      <c r="AW29" s="6">
        <f>IF(AW$3=$J$3,$G29,IF($F29='KU Meter Schedule'!AW$3,'KU Meter Schedule'!AV29-'KU Meter Schedule'!$G29,AV29))</f>
        <v>0</v>
      </c>
      <c r="AX29" s="6">
        <f>IF(AX$3=$J$3,$G29,IF($F29='KU Meter Schedule'!AX$3,'KU Meter Schedule'!AW29-'KU Meter Schedule'!$G29,AW29))</f>
        <v>0</v>
      </c>
      <c r="AZ29" s="21">
        <f>IF(AZ$3&lt;'Depr. Rate'!$B$1,('Depr. Rate'!$B$4*'KU Meter Schedule'!J29)/12,IF(J29=0,I29/2*'Depr. Rate'!$C$4/12,('Depr. Rate'!$C$4*'KU Meter Schedule'!J29)/12))</f>
        <v>448.84551508333334</v>
      </c>
      <c r="BA29" s="21">
        <f>IF(BA$3&lt;'Depr. Rate'!$B$1,('Depr. Rate'!$B$4*'KU Meter Schedule'!K29)/12,IF(K29=0,J29/2*'Depr. Rate'!$C$4/12,('Depr. Rate'!$C$4*'KU Meter Schedule'!K29)/12))</f>
        <v>448.84551508333334</v>
      </c>
      <c r="BB29" s="21">
        <f>IF(BB$3&lt;'Depr. Rate'!$B$1,('Depr. Rate'!$B$4*'KU Meter Schedule'!L29)/12,IF(L29=0,K29/2*'Depr. Rate'!$C$4/12,('Depr. Rate'!$C$4*'KU Meter Schedule'!L29)/12))</f>
        <v>448.84551508333334</v>
      </c>
      <c r="BC29" s="21">
        <f>IF(BC$3&lt;'Depr. Rate'!$B$1,('Depr. Rate'!$B$4*'KU Meter Schedule'!M29)/12,IF(M29=0,L29/2*'Depr. Rate'!$C$4/12,('Depr. Rate'!$C$4*'KU Meter Schedule'!M29)/12))</f>
        <v>448.84551508333334</v>
      </c>
      <c r="BD29" s="21">
        <f>IF(BD$3&lt;'Depr. Rate'!$B$1,('Depr. Rate'!$B$4*'KU Meter Schedule'!N29)/12,IF(N29=0,M29/2*'Depr. Rate'!$C$4/12,('Depr. Rate'!$C$4*'KU Meter Schedule'!N29)/12))</f>
        <v>448.84551508333334</v>
      </c>
      <c r="BE29" s="21">
        <f>IF(BE$3&lt;'Depr. Rate'!$B$1,('Depr. Rate'!$B$4*'KU Meter Schedule'!O29)/12,IF(O29=0,N29/2*'Depr. Rate'!$C$4/12,('Depr. Rate'!$C$4*'KU Meter Schedule'!O29)/12))</f>
        <v>448.84551508333334</v>
      </c>
      <c r="BF29" s="21">
        <f>IF(BF$3&lt;'Depr. Rate'!$B$1,('Depr. Rate'!$B$4*'KU Meter Schedule'!P29)/12,IF(P29=0,O29/2*'Depr. Rate'!$C$4/12,('Depr. Rate'!$C$4*'KU Meter Schedule'!P29)/12))</f>
        <v>448.84551508333334</v>
      </c>
      <c r="BG29" s="21">
        <f>IF(BG$3&lt;'Depr. Rate'!$B$1,('Depr. Rate'!$B$4*'KU Meter Schedule'!Q29)/12,IF(Q29=0,P29/2*'Depr. Rate'!$C$4/12,('Depr. Rate'!$C$4*'KU Meter Schedule'!Q29)/12))</f>
        <v>448.84551508333334</v>
      </c>
      <c r="BH29" s="21">
        <f>IF(BH$3&lt;'Depr. Rate'!$B$1,('Depr. Rate'!$B$4*'KU Meter Schedule'!R29)/12,IF(R29=0,Q29/2*'Depr. Rate'!$C$4/12,('Depr. Rate'!$C$4*'KU Meter Schedule'!R29)/12))</f>
        <v>448.84551508333334</v>
      </c>
      <c r="BI29" s="21">
        <f>IF(BI$3&lt;'Depr. Rate'!$B$1,('Depr. Rate'!$B$4*'KU Meter Schedule'!S29)/12,IF(S29=0,R29/2*'Depr. Rate'!$C$4/12,('Depr. Rate'!$C$4*'KU Meter Schedule'!S29)/12))</f>
        <v>448.84551508333334</v>
      </c>
      <c r="BJ29" s="21">
        <f>IF(BJ$3&lt;'Depr. Rate'!$B$1,('Depr. Rate'!$B$4*'KU Meter Schedule'!T29)/12,IF(T29=0,S29/2*'Depr. Rate'!$C$4/12,('Depr. Rate'!$C$4*'KU Meter Schedule'!T29)/12))</f>
        <v>448.84551508333334</v>
      </c>
      <c r="BK29" s="21">
        <f>IF(BK$3&lt;'Depr. Rate'!$B$1,('Depr. Rate'!$B$4*'KU Meter Schedule'!U29)/12,IF(U29=0,T29/2*'Depr. Rate'!$C$4/12,('Depr. Rate'!$C$4*'KU Meter Schedule'!U29)/12))</f>
        <v>687.96845325000004</v>
      </c>
      <c r="BL29" s="21">
        <f>IF(BL$3&lt;'Depr. Rate'!$B$1,('Depr. Rate'!$B$4*'KU Meter Schedule'!V29)/12,IF(V29=0,U29/2*'Depr. Rate'!$C$4/12,('Depr. Rate'!$C$4*'KU Meter Schedule'!V29)/12))</f>
        <v>687.96845325000004</v>
      </c>
      <c r="BM29" s="21">
        <f>IF(BM$3&lt;'Depr. Rate'!$B$1,('Depr. Rate'!$B$4*'KU Meter Schedule'!W29)/12,IF(W29=0,V29/2*'Depr. Rate'!$C$4/12,('Depr. Rate'!$C$4*'KU Meter Schedule'!W29)/12))</f>
        <v>687.96845325000004</v>
      </c>
      <c r="BN29" s="21">
        <f>IF(BN$3&lt;'Depr. Rate'!$B$1,('Depr. Rate'!$B$4*'KU Meter Schedule'!X29)/12,IF(X29=0,W29/2*'Depr. Rate'!$C$4/12,('Depr. Rate'!$C$4*'KU Meter Schedule'!X29)/12))</f>
        <v>687.96845325000004</v>
      </c>
      <c r="BO29" s="21">
        <f>IF(BO$3&lt;'Depr. Rate'!$B$1,('Depr. Rate'!$B$4*'KU Meter Schedule'!Y29)/12,IF(Y29=0,X29/2*'Depr. Rate'!$C$4/12,('Depr. Rate'!$C$4*'KU Meter Schedule'!Y29)/12))</f>
        <v>687.96845325000004</v>
      </c>
      <c r="BP29" s="21">
        <f>IF(BP$3&lt;'Depr. Rate'!$B$1,('Depr. Rate'!$B$4*'KU Meter Schedule'!Z29)/12,IF(Z29=0,Y29/2*'Depr. Rate'!$C$4/12,('Depr. Rate'!$C$4*'KU Meter Schedule'!Z29)/12))</f>
        <v>687.96845325000004</v>
      </c>
      <c r="BQ29" s="21">
        <f>IF(BQ$3&lt;'Depr. Rate'!$B$1,('Depr. Rate'!$B$4*'KU Meter Schedule'!AA29)/12,IF(AA29=0,Z29/2*'Depr. Rate'!$C$4/12,('Depr. Rate'!$C$4*'KU Meter Schedule'!AA29)/12))</f>
        <v>687.96845325000004</v>
      </c>
      <c r="BR29" s="21">
        <f>IF(BR$3&lt;'Depr. Rate'!$B$1,('Depr. Rate'!$B$4*'KU Meter Schedule'!AB29)/12,IF(AB29=0,AA29/2*'Depr. Rate'!$C$4/12,('Depr. Rate'!$C$4*'KU Meter Schedule'!AB29)/12))</f>
        <v>343.98422662500002</v>
      </c>
      <c r="BS29" s="21">
        <f>IF(BS$3&lt;'Depr. Rate'!$B$1,('Depr. Rate'!$B$4*'KU Meter Schedule'!AC29)/12,IF(AC29=0,AB29/2*'Depr. Rate'!$C$4/12,('Depr. Rate'!$C$4*'KU Meter Schedule'!AC29)/12))</f>
        <v>0</v>
      </c>
      <c r="BT29" s="21">
        <f>IF(BT$3&lt;'Depr. Rate'!$B$1,('Depr. Rate'!$B$4*'KU Meter Schedule'!AD29)/12,IF(AD29=0,AC29/2*'Depr. Rate'!$C$4/12,('Depr. Rate'!$C$4*'KU Meter Schedule'!AD29)/12))</f>
        <v>0</v>
      </c>
      <c r="BU29" s="21">
        <f>IF(BU$3&lt;'Depr. Rate'!$B$1,('Depr. Rate'!$B$4*'KU Meter Schedule'!AE29)/12,IF(AE29=0,AD29/2*'Depr. Rate'!$C$4/12,('Depr. Rate'!$C$4*'KU Meter Schedule'!AE29)/12))</f>
        <v>0</v>
      </c>
      <c r="BV29" s="21">
        <f>IF(BV$3&lt;'Depr. Rate'!$B$1,('Depr. Rate'!$B$4*'KU Meter Schedule'!AF29)/12,IF(AF29=0,AE29/2*'Depr. Rate'!$C$4/12,('Depr. Rate'!$C$4*'KU Meter Schedule'!AF29)/12))</f>
        <v>0</v>
      </c>
      <c r="BW29" s="21">
        <f>IF(BW$3&lt;'Depr. Rate'!$B$1,('Depr. Rate'!$B$4*'KU Meter Schedule'!AG29)/12,IF(AG29=0,AF29/2*'Depr. Rate'!$C$4/12,('Depr. Rate'!$C$4*'KU Meter Schedule'!AG29)/12))</f>
        <v>0</v>
      </c>
      <c r="BX29" s="21">
        <f>IF(BX$3&lt;'Depr. Rate'!$B$1,('Depr. Rate'!$B$4*'KU Meter Schedule'!AH29)/12,IF(AH29=0,AG29/2*'Depr. Rate'!$C$4/12,('Depr. Rate'!$C$4*'KU Meter Schedule'!AH29)/12))</f>
        <v>0</v>
      </c>
      <c r="BY29" s="21">
        <f>IF(BY$3&lt;'Depr. Rate'!$B$1,('Depr. Rate'!$B$4*'KU Meter Schedule'!AI29)/12,IF(AI29=0,AH29/2*'Depr. Rate'!$C$4/12,('Depr. Rate'!$C$4*'KU Meter Schedule'!AI29)/12))</f>
        <v>0</v>
      </c>
      <c r="BZ29" s="21">
        <f>IF(BZ$3&lt;'Depr. Rate'!$B$1,('Depr. Rate'!$B$4*'KU Meter Schedule'!AJ29)/12,IF(AJ29=0,AI29/2*'Depr. Rate'!$C$4/12,('Depr. Rate'!$C$4*'KU Meter Schedule'!AJ29)/12))</f>
        <v>0</v>
      </c>
      <c r="CA29" s="21">
        <f>IF(CA$3&lt;'Depr. Rate'!$B$1,('Depr. Rate'!$B$4*'KU Meter Schedule'!AK29)/12,IF(AK29=0,AJ29/2*'Depr. Rate'!$C$4/12,('Depr. Rate'!$C$4*'KU Meter Schedule'!AK29)/12))</f>
        <v>0</v>
      </c>
      <c r="CB29" s="21">
        <f>IF(CB$3&lt;'Depr. Rate'!$B$1,('Depr. Rate'!$B$4*'KU Meter Schedule'!AL29)/12,IF(AL29=0,AK29/2*'Depr. Rate'!$C$4/12,('Depr. Rate'!$C$4*'KU Meter Schedule'!AL29)/12))</f>
        <v>0</v>
      </c>
      <c r="CC29" s="21">
        <f>IF(CC$3&lt;'Depr. Rate'!$B$1,('Depr. Rate'!$B$4*'KU Meter Schedule'!AM29)/12,IF(AM29=0,AL29/2*'Depr. Rate'!$C$4/12,('Depr. Rate'!$C$4*'KU Meter Schedule'!AM29)/12))</f>
        <v>0</v>
      </c>
      <c r="CD29" s="21">
        <f>IF(CD$3&lt;'Depr. Rate'!$B$1,('Depr. Rate'!$B$4*'KU Meter Schedule'!AN29)/12,IF(AN29=0,AM29/2*'Depr. Rate'!$C$4/12,('Depr. Rate'!$C$4*'KU Meter Schedule'!AN29)/12))</f>
        <v>0</v>
      </c>
      <c r="CE29" s="21">
        <f>IF(CE$3&lt;'Depr. Rate'!$B$1,('Depr. Rate'!$B$4*'KU Meter Schedule'!AO29)/12,IF(AO29=0,AN29/2*'Depr. Rate'!$C$4/12,('Depr. Rate'!$C$4*'KU Meter Schedule'!AO29)/12))</f>
        <v>0</v>
      </c>
      <c r="CF29" s="21">
        <f>IF(CF$3&lt;'Depr. Rate'!$B$1,('Depr. Rate'!$B$4*'KU Meter Schedule'!AP29)/12,IF(AP29=0,AO29/2*'Depr. Rate'!$C$4/12,('Depr. Rate'!$C$4*'KU Meter Schedule'!AP29)/12))</f>
        <v>0</v>
      </c>
      <c r="CG29" s="21">
        <f>IF(CG$3&lt;'Depr. Rate'!$B$1,('Depr. Rate'!$B$4*'KU Meter Schedule'!AQ29)/12,IF(AQ29=0,AP29/2*'Depr. Rate'!$C$4/12,('Depr. Rate'!$C$4*'KU Meter Schedule'!AQ29)/12))</f>
        <v>0</v>
      </c>
      <c r="CH29" s="21">
        <f>IF(CH$3&lt;'Depr. Rate'!$B$1,('Depr. Rate'!$B$4*'KU Meter Schedule'!AR29)/12,IF(AR29=0,AQ29/2*'Depr. Rate'!$C$4/12,('Depr. Rate'!$C$4*'KU Meter Schedule'!AR29)/12))</f>
        <v>0</v>
      </c>
      <c r="CI29" s="21">
        <f>IF(CI$3&lt;'Depr. Rate'!$B$1,('Depr. Rate'!$B$4*'KU Meter Schedule'!AS29)/12,IF(AS29=0,AR29/2*'Depr. Rate'!$C$4/12,('Depr. Rate'!$C$4*'KU Meter Schedule'!AS29)/12))</f>
        <v>0</v>
      </c>
      <c r="CJ29" s="21">
        <f>IF(CJ$3&lt;'Depr. Rate'!$B$1,('Depr. Rate'!$B$4*'KU Meter Schedule'!AT29)/12,IF(AT29=0,AS29/2*'Depr. Rate'!$C$4/12,('Depr. Rate'!$C$4*'KU Meter Schedule'!AT29)/12))</f>
        <v>0</v>
      </c>
      <c r="CK29" s="21">
        <f>IF(CK$3&lt;'Depr. Rate'!$B$1,('Depr. Rate'!$B$4*'KU Meter Schedule'!AU29)/12,IF(AU29=0,AT29/2*'Depr. Rate'!$C$4/12,('Depr. Rate'!$C$4*'KU Meter Schedule'!AU29)/12))</f>
        <v>0</v>
      </c>
      <c r="CL29" s="21">
        <f>IF(CL$3&lt;'Depr. Rate'!$B$1,('Depr. Rate'!$B$4*'KU Meter Schedule'!AV29)/12,IF(AV29=0,AU29/2*'Depr. Rate'!$C$4/12,('Depr. Rate'!$C$4*'KU Meter Schedule'!AV29)/12))</f>
        <v>0</v>
      </c>
      <c r="CM29" s="21">
        <f>IF(CM$3&lt;'Depr. Rate'!$B$1,('Depr. Rate'!$B$4*'KU Meter Schedule'!AW29)/12,IF(AW29=0,AV29/2*'Depr. Rate'!$C$4/12,('Depr. Rate'!$C$4*'KU Meter Schedule'!AW29)/12))</f>
        <v>0</v>
      </c>
      <c r="CN29" s="21">
        <f>IF(CN$3&lt;'Depr. Rate'!$B$1,('Depr. Rate'!$B$4*'KU Meter Schedule'!AX29)/12,IF(AX29=0,AW29/2*'Depr. Rate'!$C$4/12,('Depr. Rate'!$C$4*'KU Meter Schedule'!AX29)/12))</f>
        <v>0</v>
      </c>
      <c r="CP29" s="6">
        <f>IF(CP$3=$CP$3,$H29+AZ29,IF($F29='KU Meter Schedule'!CP$3,'KU Meter Schedule'!CO29+AZ29-$G29,SUM(CO29,AZ29)))</f>
        <v>215559.42749959015</v>
      </c>
      <c r="CQ29" s="6">
        <f>IF(CQ$3=$CP$3,$H29+BA29,IF($F29='KU Meter Schedule'!CQ$3,'KU Meter Schedule'!CP29+BA29-$G29,SUM(CP29,BA29)))</f>
        <v>216008.2730146735</v>
      </c>
      <c r="CR29" s="6">
        <f>IF(CR$3=$CP$3,$H29+BB29,IF($F29='KU Meter Schedule'!CR$3,'KU Meter Schedule'!CQ29+BB29-$G29,SUM(CQ29,BB29)))</f>
        <v>216457.11852975684</v>
      </c>
      <c r="CS29" s="6">
        <f>IF(CS$3=$CP$3,$H29+BC29,IF($F29='KU Meter Schedule'!CS$3,'KU Meter Schedule'!CR29+BC29-$G29,SUM(CR29,BC29)))</f>
        <v>216905.96404484019</v>
      </c>
      <c r="CT29" s="6">
        <f>IF(CT$3=$CP$3,$H29+BD29,IF($F29='KU Meter Schedule'!CT$3,'KU Meter Schedule'!CS29+BD29-$G29,SUM(CS29,BD29)))</f>
        <v>217354.80955992354</v>
      </c>
      <c r="CU29" s="6">
        <f>IF(CU$3=$CP$3,$H29+BE29,IF($F29='KU Meter Schedule'!CU$3,'KU Meter Schedule'!CT29+BE29-$G29,SUM(CT29,BE29)))</f>
        <v>217803.65507500689</v>
      </c>
      <c r="CV29" s="6">
        <f>IF(CV$3=$CP$3,$H29+BF29,IF($F29='KU Meter Schedule'!CV$3,'KU Meter Schedule'!CU29+BF29-$G29,SUM(CU29,BF29)))</f>
        <v>218252.50059009023</v>
      </c>
      <c r="CW29" s="6">
        <f>IF(CW$3=$CP$3,$H29+BG29,IF($F29='KU Meter Schedule'!CW$3,'KU Meter Schedule'!CV29+BG29-$G29,SUM(CV29,BG29)))</f>
        <v>218701.34610517358</v>
      </c>
      <c r="CX29" s="6">
        <f>IF(CX$3=$CP$3,$H29+BH29,IF($F29='KU Meter Schedule'!CX$3,'KU Meter Schedule'!CW29+BH29-$G29,SUM(CW29,BH29)))</f>
        <v>219150.19162025693</v>
      </c>
      <c r="CY29" s="6">
        <f>IF(CY$3=$CP$3,$H29+BI29,IF($F29='KU Meter Schedule'!CY$3,'KU Meter Schedule'!CX29+BI29-$G29,SUM(CX29,BI29)))</f>
        <v>219599.03713534027</v>
      </c>
      <c r="CZ29" s="6">
        <f>IF(CZ$3=$CP$3,$H29+BJ29,IF($F29='KU Meter Schedule'!CZ$3,'KU Meter Schedule'!CY29+BJ29-$G29,SUM(CY29,BJ29)))</f>
        <v>220047.88265042362</v>
      </c>
      <c r="DA29" s="6">
        <f>IF(DA$3=$CP$3,$H29+BK29,IF($F29='KU Meter Schedule'!DA$3,'KU Meter Schedule'!CZ29+BK29-$G29,SUM(CZ29,BK29)))</f>
        <v>220735.85110367363</v>
      </c>
      <c r="DB29" s="6">
        <f>IF(DB$3=$CP$3,$H29+BL29,IF($F29='KU Meter Schedule'!DB$3,'KU Meter Schedule'!DA29+BL29-$G29,SUM(DA29,BL29)))</f>
        <v>221423.81955692364</v>
      </c>
      <c r="DC29" s="6">
        <f>IF(DC$3=$CP$3,$H29+BM29,IF($F29='KU Meter Schedule'!DC$3,'KU Meter Schedule'!DB29+BM29-$G29,SUM(DB29,BM29)))</f>
        <v>222111.78801017365</v>
      </c>
      <c r="DD29" s="6">
        <f>IF(DD$3=$CP$3,$H29+BN29,IF($F29='KU Meter Schedule'!DD$3,'KU Meter Schedule'!DC29+BN29-$G29,SUM(DC29,BN29)))</f>
        <v>222799.75646342366</v>
      </c>
      <c r="DE29" s="6">
        <f>IF(DE$3=$CP$3,$H29+BO29,IF($F29='KU Meter Schedule'!DE$3,'KU Meter Schedule'!DD29+BO29-$G29,SUM(DD29,BO29)))</f>
        <v>223487.72491667367</v>
      </c>
      <c r="DF29" s="6">
        <f>IF(DF$3=$CP$3,$H29+BP29,IF($F29='KU Meter Schedule'!DF$3,'KU Meter Schedule'!DE29+BP29-$G29,SUM(DE29,BP29)))</f>
        <v>224175.69336992368</v>
      </c>
      <c r="DG29" s="6">
        <f>IF(DG$3=$CP$3,$H29+BQ29,IF($F29='KU Meter Schedule'!DG$3,'KU Meter Schedule'!DF29+BQ29-$G29,SUM(DF29,BQ29)))</f>
        <v>224863.66182317369</v>
      </c>
      <c r="DH29" s="6">
        <f>IF(DH$3=$CP$3,$H29+BR29,IF($F29='KU Meter Schedule'!DH$3,'KU Meter Schedule'!DG29+BR29-$G29,SUM(DG29,BR29)))</f>
        <v>-9995.2439502013149</v>
      </c>
      <c r="DI29" s="6">
        <f>IF(DI$3=$CP$3,$H29+BS29,IF($F29='KU Meter Schedule'!DI$3,'KU Meter Schedule'!DH29+BS29-$G29,SUM(DH29,BS29)))</f>
        <v>-9995.2439502013149</v>
      </c>
      <c r="DJ29" s="6">
        <f>IF(DJ$3=$CP$3,$H29+BT29,IF($F29='KU Meter Schedule'!DJ$3,'KU Meter Schedule'!DI29+BT29-$G29,SUM(DI29,BT29)))</f>
        <v>-9995.2439502013149</v>
      </c>
      <c r="DK29" s="6">
        <f>IF(DK$3=$CP$3,$H29+BU29,IF($F29='KU Meter Schedule'!DK$3,'KU Meter Schedule'!DJ29+BU29-$G29,SUM(DJ29,BU29)))</f>
        <v>-9995.2439502013149</v>
      </c>
      <c r="DL29" s="6">
        <f>IF(DL$3=$CP$3,$H29+BV29,IF($F29='KU Meter Schedule'!DL$3,'KU Meter Schedule'!DK29+BV29-$G29,SUM(DK29,BV29)))</f>
        <v>-9995.2439502013149</v>
      </c>
      <c r="DM29" s="6">
        <f>IF(DM$3=$CP$3,$H29+BW29,IF($F29='KU Meter Schedule'!DM$3,'KU Meter Schedule'!DL29+BW29-$G29,SUM(DL29,BW29)))</f>
        <v>-9995.2439502013149</v>
      </c>
      <c r="DN29" s="6">
        <f>IF(DN$3=$CP$3,$H29+BX29,IF($F29='KU Meter Schedule'!DN$3,'KU Meter Schedule'!DM29+BX29-$G29,SUM(DM29,BX29)))</f>
        <v>-9995.2439502013149</v>
      </c>
      <c r="DO29" s="6">
        <f>IF(DO$3=$CP$3,$H29+BY29,IF($F29='KU Meter Schedule'!DO$3,'KU Meter Schedule'!DN29+BY29-$G29,SUM(DN29,BY29)))</f>
        <v>-9995.2439502013149</v>
      </c>
      <c r="DP29" s="6">
        <f>IF(DP$3=$CP$3,$H29+BZ29,IF($F29='KU Meter Schedule'!DP$3,'KU Meter Schedule'!DO29+BZ29-$G29,SUM(DO29,BZ29)))</f>
        <v>-9995.2439502013149</v>
      </c>
      <c r="DQ29" s="6">
        <f>IF(DQ$3=$CP$3,$H29+CA29,IF($F29='KU Meter Schedule'!DQ$3,'KU Meter Schedule'!DP29+CA29-$G29,SUM(DP29,CA29)))</f>
        <v>-9995.2439502013149</v>
      </c>
      <c r="DR29" s="6">
        <f>IF(DR$3=$CP$3,$H29+CB29,IF($F29='KU Meter Schedule'!DR$3,'KU Meter Schedule'!DQ29+CB29-$G29,SUM(DQ29,CB29)))</f>
        <v>-9995.2439502013149</v>
      </c>
      <c r="DS29" s="6">
        <f>IF(DS$3=$CP$3,$H29+CC29,IF($F29='KU Meter Schedule'!DS$3,'KU Meter Schedule'!DR29+CC29-$G29,SUM(DR29,CC29)))</f>
        <v>-9995.2439502013149</v>
      </c>
      <c r="DT29" s="6">
        <f>IF(DT$3=$CP$3,$H29+CD29,IF($F29='KU Meter Schedule'!DT$3,'KU Meter Schedule'!DS29+CD29-$G29,SUM(DS29,CD29)))</f>
        <v>-9995.2439502013149</v>
      </c>
      <c r="DU29" s="6">
        <f>IF(DU$3=$CP$3,$H29+CE29,IF($F29='KU Meter Schedule'!DU$3,'KU Meter Schedule'!DT29+CE29-$G29,SUM(DT29,CE29)))</f>
        <v>-9995.2439502013149</v>
      </c>
      <c r="DV29" s="6">
        <f>IF(DV$3=$CP$3,$H29+CF29,IF($F29='KU Meter Schedule'!DV$3,'KU Meter Schedule'!DU29+CF29-$G29,SUM(DU29,CF29)))</f>
        <v>-9995.2439502013149</v>
      </c>
      <c r="DW29" s="6">
        <f>IF(DW$3=$CP$3,$H29+CG29,IF($F29='KU Meter Schedule'!DW$3,'KU Meter Schedule'!DV29+CG29-$G29,SUM(DV29,CG29)))</f>
        <v>-9995.2439502013149</v>
      </c>
      <c r="DX29" s="6">
        <f>IF(DX$3=$CP$3,$H29+CH29,IF($F29='KU Meter Schedule'!DX$3,'KU Meter Schedule'!DW29+CH29-$G29,SUM(DW29,CH29)))</f>
        <v>-9995.2439502013149</v>
      </c>
      <c r="DY29" s="6">
        <f>IF(DY$3=$CP$3,$H29+CI29,IF($F29='KU Meter Schedule'!DY$3,'KU Meter Schedule'!DX29+CI29-$G29,SUM(DX29,CI29)))</f>
        <v>-9995.2439502013149</v>
      </c>
      <c r="DZ29" s="6">
        <f>IF(DZ$3=$CP$3,$H29+CJ29,IF($F29='KU Meter Schedule'!DZ$3,'KU Meter Schedule'!DY29+CJ29-$G29,SUM(DY29,CJ29)))</f>
        <v>-9995.2439502013149</v>
      </c>
      <c r="EA29" s="6">
        <f>IF(EA$3=$CP$3,$H29+CK29,IF($F29='KU Meter Schedule'!EA$3,'KU Meter Schedule'!DZ29+CK29-$G29,SUM(DZ29,CK29)))</f>
        <v>-9995.2439502013149</v>
      </c>
      <c r="EB29" s="6">
        <f>IF(EB$3=$CP$3,$H29+CL29,IF($F29='KU Meter Schedule'!EB$3,'KU Meter Schedule'!EA29+CL29-$G29,SUM(EA29,CL29)))</f>
        <v>-9995.2439502013149</v>
      </c>
      <c r="EC29" s="6">
        <f>IF(EC$3=$CP$3,$H29+CM29,IF($F29='KU Meter Schedule'!EC$3,'KU Meter Schedule'!EB29+CM29-$G29,SUM(EB29,CM29)))</f>
        <v>-9995.2439502013149</v>
      </c>
      <c r="ED29" s="6">
        <f>IF(ED$3=$CP$3,$H29+CN29,IF($F29='KU Meter Schedule'!ED$3,'KU Meter Schedule'!EC29+CN29-$G29,SUM(EC29,CN29)))</f>
        <v>-9995.2439502013149</v>
      </c>
      <c r="EF29" s="8">
        <f t="shared" si="5"/>
        <v>19643.462500409863</v>
      </c>
      <c r="EG29" s="8">
        <f t="shared" si="5"/>
        <v>19194.616985326516</v>
      </c>
      <c r="EH29" s="8">
        <f t="shared" si="5"/>
        <v>18745.771470243169</v>
      </c>
      <c r="EI29" s="8">
        <f t="shared" si="5"/>
        <v>18296.925955159822</v>
      </c>
      <c r="EJ29" s="8">
        <f t="shared" si="5"/>
        <v>17848.080440076475</v>
      </c>
      <c r="EK29" s="8">
        <f t="shared" si="5"/>
        <v>17399.234924993129</v>
      </c>
      <c r="EL29" s="8">
        <f t="shared" si="5"/>
        <v>16950.389409909782</v>
      </c>
      <c r="EM29" s="8">
        <f t="shared" si="5"/>
        <v>16501.543894826435</v>
      </c>
      <c r="EN29" s="8">
        <f t="shared" si="5"/>
        <v>16052.698379743088</v>
      </c>
      <c r="EO29" s="8">
        <f t="shared" si="5"/>
        <v>15603.852864659741</v>
      </c>
      <c r="EP29" s="8">
        <f t="shared" si="5"/>
        <v>15155.007349576394</v>
      </c>
      <c r="EQ29" s="8">
        <f t="shared" si="5"/>
        <v>14467.038896326383</v>
      </c>
      <c r="ER29" s="8">
        <f t="shared" si="5"/>
        <v>13779.070443076373</v>
      </c>
      <c r="ES29" s="8">
        <f t="shared" si="5"/>
        <v>13091.101989826362</v>
      </c>
      <c r="ET29" s="8">
        <f t="shared" si="5"/>
        <v>12403.133536576352</v>
      </c>
      <c r="EU29" s="8">
        <f t="shared" si="5"/>
        <v>11715.165083326341</v>
      </c>
      <c r="EV29" s="8">
        <f t="shared" si="4"/>
        <v>11027.196630076331</v>
      </c>
      <c r="EW29" s="8">
        <f t="shared" si="4"/>
        <v>10339.22817682632</v>
      </c>
      <c r="EX29" s="8">
        <f t="shared" si="4"/>
        <v>9995.2439502013149</v>
      </c>
      <c r="EY29" s="8">
        <f t="shared" si="4"/>
        <v>9995.2439502013149</v>
      </c>
      <c r="EZ29" s="8">
        <f t="shared" si="4"/>
        <v>9995.2439502013149</v>
      </c>
      <c r="FA29" s="8">
        <f t="shared" si="4"/>
        <v>9995.2439502013149</v>
      </c>
      <c r="FB29" s="8">
        <f t="shared" si="4"/>
        <v>9995.2439502013149</v>
      </c>
      <c r="FC29" s="8">
        <f t="shared" si="4"/>
        <v>9995.2439502013149</v>
      </c>
      <c r="FD29" s="8">
        <f t="shared" si="4"/>
        <v>9995.2439502013149</v>
      </c>
      <c r="FE29" s="8">
        <f t="shared" si="4"/>
        <v>9995.2439502013149</v>
      </c>
      <c r="FF29" s="8">
        <f t="shared" si="4"/>
        <v>9995.2439502013149</v>
      </c>
      <c r="FG29" s="8">
        <f t="shared" si="4"/>
        <v>9995.2439502013149</v>
      </c>
      <c r="FH29" s="8">
        <f t="shared" si="4"/>
        <v>9995.2439502013149</v>
      </c>
      <c r="FI29" s="8">
        <f t="shared" si="4"/>
        <v>9995.2439502013149</v>
      </c>
      <c r="FJ29" s="8">
        <f t="shared" si="4"/>
        <v>9995.2439502013149</v>
      </c>
      <c r="FK29" s="8">
        <f t="shared" si="2"/>
        <v>9995.2439502013149</v>
      </c>
      <c r="FL29" s="8">
        <f t="shared" si="3"/>
        <v>9995.2439502013149</v>
      </c>
      <c r="FM29" s="8">
        <f t="shared" si="3"/>
        <v>9995.2439502013149</v>
      </c>
      <c r="FN29" s="8">
        <f t="shared" si="3"/>
        <v>9995.2439502013149</v>
      </c>
      <c r="FO29" s="8">
        <f t="shared" si="3"/>
        <v>9995.2439502013149</v>
      </c>
      <c r="FP29" s="8">
        <f t="shared" si="3"/>
        <v>9995.2439502013149</v>
      </c>
      <c r="FQ29" s="8">
        <f t="shared" si="3"/>
        <v>9995.2439502013149</v>
      </c>
      <c r="FR29" s="8">
        <f t="shared" si="3"/>
        <v>9995.2439502013149</v>
      </c>
      <c r="FS29" s="8">
        <f t="shared" si="3"/>
        <v>9995.2439502013149</v>
      </c>
      <c r="FT29" s="8">
        <f t="shared" si="3"/>
        <v>9995.2439502013149</v>
      </c>
    </row>
    <row r="30" spans="1:176" x14ac:dyDescent="0.25">
      <c r="A30" s="4" t="s">
        <v>12</v>
      </c>
      <c r="B30" s="4" t="s">
        <v>2</v>
      </c>
      <c r="C30" s="3" t="s">
        <v>40</v>
      </c>
      <c r="D30" s="4" t="s">
        <v>5</v>
      </c>
      <c r="E30" s="7">
        <v>1961</v>
      </c>
      <c r="F30" s="24">
        <f>IFERROR(VLOOKUP(CONCATENATE(C30,E30),'KU Retirements'!$A$4:$E$150,5,FALSE),"N/A")</f>
        <v>43132</v>
      </c>
      <c r="G30" s="5">
        <v>8241.01</v>
      </c>
      <c r="H30" s="5">
        <v>7537.0181771157004</v>
      </c>
      <c r="I30" s="5"/>
      <c r="J30" s="6">
        <f>IF(J$3=$J$3,$G30,IF($F30='KU Meter Schedule'!J$3,'KU Meter Schedule'!I30-'KU Meter Schedule'!$G30,I30))</f>
        <v>8241.01</v>
      </c>
      <c r="K30" s="6">
        <f>IF(K$3=$J$3,$G30,IF($F30='KU Meter Schedule'!K$3,'KU Meter Schedule'!J30-'KU Meter Schedule'!$G30,J30))</f>
        <v>8241.01</v>
      </c>
      <c r="L30" s="6">
        <f>IF(L$3=$J$3,$G30,IF($F30='KU Meter Schedule'!L$3,'KU Meter Schedule'!K30-'KU Meter Schedule'!$G30,K30))</f>
        <v>8241.01</v>
      </c>
      <c r="M30" s="6">
        <f>IF(M$3=$J$3,$G30,IF($F30='KU Meter Schedule'!M$3,'KU Meter Schedule'!L30-'KU Meter Schedule'!$G30,L30))</f>
        <v>8241.01</v>
      </c>
      <c r="N30" s="6">
        <f>IF(N$3=$J$3,$G30,IF($F30='KU Meter Schedule'!N$3,'KU Meter Schedule'!M30-'KU Meter Schedule'!$G30,M30))</f>
        <v>8241.01</v>
      </c>
      <c r="O30" s="6">
        <f>IF(O$3=$J$3,$G30,IF($F30='KU Meter Schedule'!O$3,'KU Meter Schedule'!N30-'KU Meter Schedule'!$G30,N30))</f>
        <v>8241.01</v>
      </c>
      <c r="P30" s="6">
        <f>IF(P$3=$J$3,$G30,IF($F30='KU Meter Schedule'!P$3,'KU Meter Schedule'!O30-'KU Meter Schedule'!$G30,O30))</f>
        <v>8241.01</v>
      </c>
      <c r="Q30" s="6">
        <f>IF(Q$3=$J$3,$G30,IF($F30='KU Meter Schedule'!Q$3,'KU Meter Schedule'!P30-'KU Meter Schedule'!$G30,P30))</f>
        <v>8241.01</v>
      </c>
      <c r="R30" s="6">
        <f>IF(R$3=$J$3,$G30,IF($F30='KU Meter Schedule'!R$3,'KU Meter Schedule'!Q30-'KU Meter Schedule'!$G30,Q30))</f>
        <v>8241.01</v>
      </c>
      <c r="S30" s="6">
        <f>IF(S$3=$J$3,$G30,IF($F30='KU Meter Schedule'!S$3,'KU Meter Schedule'!R30-'KU Meter Schedule'!$G30,R30))</f>
        <v>8241.01</v>
      </c>
      <c r="T30" s="6">
        <f>IF(T$3=$J$3,$G30,IF($F30='KU Meter Schedule'!T$3,'KU Meter Schedule'!S30-'KU Meter Schedule'!$G30,S30))</f>
        <v>8241.01</v>
      </c>
      <c r="U30" s="6">
        <f>IF(U$3=$J$3,$G30,IF($F30='KU Meter Schedule'!U$3,'KU Meter Schedule'!T30-'KU Meter Schedule'!$G30,T30))</f>
        <v>8241.01</v>
      </c>
      <c r="V30" s="6">
        <f>IF(V$3=$J$3,$G30,IF($F30='KU Meter Schedule'!V$3,'KU Meter Schedule'!U30-'KU Meter Schedule'!$G30,U30))</f>
        <v>8241.01</v>
      </c>
      <c r="W30" s="6">
        <f>IF(W$3=$J$3,$G30,IF($F30='KU Meter Schedule'!W$3,'KU Meter Schedule'!V30-'KU Meter Schedule'!$G30,V30))</f>
        <v>8241.01</v>
      </c>
      <c r="X30" s="6">
        <f>IF(X$3=$J$3,$G30,IF($F30='KU Meter Schedule'!X$3,'KU Meter Schedule'!W30-'KU Meter Schedule'!$G30,W30))</f>
        <v>8241.01</v>
      </c>
      <c r="Y30" s="6">
        <f>IF(Y$3=$J$3,$G30,IF($F30='KU Meter Schedule'!Y$3,'KU Meter Schedule'!X30-'KU Meter Schedule'!$G30,X30))</f>
        <v>8241.01</v>
      </c>
      <c r="Z30" s="6">
        <f>IF(Z$3=$J$3,$G30,IF($F30='KU Meter Schedule'!Z$3,'KU Meter Schedule'!Y30-'KU Meter Schedule'!$G30,Y30))</f>
        <v>8241.01</v>
      </c>
      <c r="AA30" s="6">
        <f>IF(AA$3=$J$3,$G30,IF($F30='KU Meter Schedule'!AA$3,'KU Meter Schedule'!Z30-'KU Meter Schedule'!$G30,Z30))</f>
        <v>8241.01</v>
      </c>
      <c r="AB30" s="6">
        <f>IF(AB$3=$J$3,$G30,IF($F30='KU Meter Schedule'!AB$3,'KU Meter Schedule'!AA30-'KU Meter Schedule'!$G30,AA30))</f>
        <v>0</v>
      </c>
      <c r="AC30" s="6">
        <f>IF(AC$3=$J$3,$G30,IF($F30='KU Meter Schedule'!AC$3,'KU Meter Schedule'!AB30-'KU Meter Schedule'!$G30,AB30))</f>
        <v>0</v>
      </c>
      <c r="AD30" s="6">
        <f>IF(AD$3=$J$3,$G30,IF($F30='KU Meter Schedule'!AD$3,'KU Meter Schedule'!AC30-'KU Meter Schedule'!$G30,AC30))</f>
        <v>0</v>
      </c>
      <c r="AE30" s="6">
        <f>IF(AE$3=$J$3,$G30,IF($F30='KU Meter Schedule'!AE$3,'KU Meter Schedule'!AD30-'KU Meter Schedule'!$G30,AD30))</f>
        <v>0</v>
      </c>
      <c r="AF30" s="6">
        <f>IF(AF$3=$J$3,$G30,IF($F30='KU Meter Schedule'!AF$3,'KU Meter Schedule'!AE30-'KU Meter Schedule'!$G30,AE30))</f>
        <v>0</v>
      </c>
      <c r="AG30" s="6">
        <f>IF(AG$3=$J$3,$G30,IF($F30='KU Meter Schedule'!AG$3,'KU Meter Schedule'!AF30-'KU Meter Schedule'!$G30,AF30))</f>
        <v>0</v>
      </c>
      <c r="AH30" s="6">
        <f>IF(AH$3=$J$3,$G30,IF($F30='KU Meter Schedule'!AH$3,'KU Meter Schedule'!AG30-'KU Meter Schedule'!$G30,AG30))</f>
        <v>0</v>
      </c>
      <c r="AI30" s="6">
        <f>IF(AI$3=$J$3,$G30,IF($F30='KU Meter Schedule'!AI$3,'KU Meter Schedule'!AH30-'KU Meter Schedule'!$G30,AH30))</f>
        <v>0</v>
      </c>
      <c r="AJ30" s="6">
        <f>IF(AJ$3=$J$3,$G30,IF($F30='KU Meter Schedule'!AJ$3,'KU Meter Schedule'!AI30-'KU Meter Schedule'!$G30,AI30))</f>
        <v>0</v>
      </c>
      <c r="AK30" s="6">
        <f>IF(AK$3=$J$3,$G30,IF($F30='KU Meter Schedule'!AK$3,'KU Meter Schedule'!AJ30-'KU Meter Schedule'!$G30,AJ30))</f>
        <v>0</v>
      </c>
      <c r="AL30" s="6">
        <f>IF(AL$3=$J$3,$G30,IF($F30='KU Meter Schedule'!AL$3,'KU Meter Schedule'!AK30-'KU Meter Schedule'!$G30,AK30))</f>
        <v>0</v>
      </c>
      <c r="AM30" s="6">
        <f>IF(AM$3=$J$3,$G30,IF($F30='KU Meter Schedule'!AM$3,'KU Meter Schedule'!AL30-'KU Meter Schedule'!$G30,AL30))</f>
        <v>0</v>
      </c>
      <c r="AN30" s="6">
        <f>IF(AN$3=$J$3,$G30,IF($F30='KU Meter Schedule'!AN$3,'KU Meter Schedule'!AM30-'KU Meter Schedule'!$G30,AM30))</f>
        <v>0</v>
      </c>
      <c r="AO30" s="6">
        <f>IF(AO$3=$J$3,$G30,IF($F30='KU Meter Schedule'!AO$3,'KU Meter Schedule'!AN30-'KU Meter Schedule'!$G30,AN30))</f>
        <v>0</v>
      </c>
      <c r="AP30" s="6">
        <f>IF(AP$3=$J$3,$G30,IF($F30='KU Meter Schedule'!AP$3,'KU Meter Schedule'!AO30-'KU Meter Schedule'!$G30,AO30))</f>
        <v>0</v>
      </c>
      <c r="AQ30" s="6">
        <f>IF(AQ$3=$J$3,$G30,IF($F30='KU Meter Schedule'!AQ$3,'KU Meter Schedule'!AP30-'KU Meter Schedule'!$G30,AP30))</f>
        <v>0</v>
      </c>
      <c r="AR30" s="6">
        <f>IF(AR$3=$J$3,$G30,IF($F30='KU Meter Schedule'!AR$3,'KU Meter Schedule'!AQ30-'KU Meter Schedule'!$G30,AQ30))</f>
        <v>0</v>
      </c>
      <c r="AS30" s="6">
        <f>IF(AS$3=$J$3,$G30,IF($F30='KU Meter Schedule'!AS$3,'KU Meter Schedule'!AR30-'KU Meter Schedule'!$G30,AR30))</f>
        <v>0</v>
      </c>
      <c r="AT30" s="6">
        <f>IF(AT$3=$J$3,$G30,IF($F30='KU Meter Schedule'!AT$3,'KU Meter Schedule'!AS30-'KU Meter Schedule'!$G30,AS30))</f>
        <v>0</v>
      </c>
      <c r="AU30" s="6">
        <f>IF(AU$3=$J$3,$G30,IF($F30='KU Meter Schedule'!AU$3,'KU Meter Schedule'!AT30-'KU Meter Schedule'!$G30,AT30))</f>
        <v>0</v>
      </c>
      <c r="AV30" s="6">
        <f>IF(AV$3=$J$3,$G30,IF($F30='KU Meter Schedule'!AV$3,'KU Meter Schedule'!AU30-'KU Meter Schedule'!$G30,AU30))</f>
        <v>0</v>
      </c>
      <c r="AW30" s="6">
        <f>IF(AW$3=$J$3,$G30,IF($F30='KU Meter Schedule'!AW$3,'KU Meter Schedule'!AV30-'KU Meter Schedule'!$G30,AV30))</f>
        <v>0</v>
      </c>
      <c r="AX30" s="6">
        <f>IF(AX$3=$J$3,$G30,IF($F30='KU Meter Schedule'!AX$3,'KU Meter Schedule'!AW30-'KU Meter Schedule'!$G30,AW30))</f>
        <v>0</v>
      </c>
      <c r="AZ30" s="21">
        <f>IF(AZ$3&lt;'Depr. Rate'!$B$1,('Depr. Rate'!$B$4*'KU Meter Schedule'!J30)/12,IF(J30=0,I30/2*'Depr. Rate'!$C$4/12,('Depr. Rate'!$C$4*'KU Meter Schedule'!J30)/12))</f>
        <v>15.726594083333334</v>
      </c>
      <c r="BA30" s="21">
        <f>IF(BA$3&lt;'Depr. Rate'!$B$1,('Depr. Rate'!$B$4*'KU Meter Schedule'!K30)/12,IF(K30=0,J30/2*'Depr. Rate'!$C$4/12,('Depr. Rate'!$C$4*'KU Meter Schedule'!K30)/12))</f>
        <v>15.726594083333334</v>
      </c>
      <c r="BB30" s="21">
        <f>IF(BB$3&lt;'Depr. Rate'!$B$1,('Depr. Rate'!$B$4*'KU Meter Schedule'!L30)/12,IF(L30=0,K30/2*'Depr. Rate'!$C$4/12,('Depr. Rate'!$C$4*'KU Meter Schedule'!L30)/12))</f>
        <v>15.726594083333334</v>
      </c>
      <c r="BC30" s="21">
        <f>IF(BC$3&lt;'Depr. Rate'!$B$1,('Depr. Rate'!$B$4*'KU Meter Schedule'!M30)/12,IF(M30=0,L30/2*'Depr. Rate'!$C$4/12,('Depr. Rate'!$C$4*'KU Meter Schedule'!M30)/12))</f>
        <v>15.726594083333334</v>
      </c>
      <c r="BD30" s="21">
        <f>IF(BD$3&lt;'Depr. Rate'!$B$1,('Depr. Rate'!$B$4*'KU Meter Schedule'!N30)/12,IF(N30=0,M30/2*'Depr. Rate'!$C$4/12,('Depr. Rate'!$C$4*'KU Meter Schedule'!N30)/12))</f>
        <v>15.726594083333334</v>
      </c>
      <c r="BE30" s="21">
        <f>IF(BE$3&lt;'Depr. Rate'!$B$1,('Depr. Rate'!$B$4*'KU Meter Schedule'!O30)/12,IF(O30=0,N30/2*'Depr. Rate'!$C$4/12,('Depr. Rate'!$C$4*'KU Meter Schedule'!O30)/12))</f>
        <v>15.726594083333334</v>
      </c>
      <c r="BF30" s="21">
        <f>IF(BF$3&lt;'Depr. Rate'!$B$1,('Depr. Rate'!$B$4*'KU Meter Schedule'!P30)/12,IF(P30=0,O30/2*'Depr. Rate'!$C$4/12,('Depr. Rate'!$C$4*'KU Meter Schedule'!P30)/12))</f>
        <v>15.726594083333334</v>
      </c>
      <c r="BG30" s="21">
        <f>IF(BG$3&lt;'Depr. Rate'!$B$1,('Depr. Rate'!$B$4*'KU Meter Schedule'!Q30)/12,IF(Q30=0,P30/2*'Depr. Rate'!$C$4/12,('Depr. Rate'!$C$4*'KU Meter Schedule'!Q30)/12))</f>
        <v>15.726594083333334</v>
      </c>
      <c r="BH30" s="21">
        <f>IF(BH$3&lt;'Depr. Rate'!$B$1,('Depr. Rate'!$B$4*'KU Meter Schedule'!R30)/12,IF(R30=0,Q30/2*'Depr. Rate'!$C$4/12,('Depr. Rate'!$C$4*'KU Meter Schedule'!R30)/12))</f>
        <v>15.726594083333334</v>
      </c>
      <c r="BI30" s="21">
        <f>IF(BI$3&lt;'Depr. Rate'!$B$1,('Depr. Rate'!$B$4*'KU Meter Schedule'!S30)/12,IF(S30=0,R30/2*'Depr. Rate'!$C$4/12,('Depr. Rate'!$C$4*'KU Meter Schedule'!S30)/12))</f>
        <v>15.726594083333334</v>
      </c>
      <c r="BJ30" s="21">
        <f>IF(BJ$3&lt;'Depr. Rate'!$B$1,('Depr. Rate'!$B$4*'KU Meter Schedule'!T30)/12,IF(T30=0,S30/2*'Depr. Rate'!$C$4/12,('Depr. Rate'!$C$4*'KU Meter Schedule'!T30)/12))</f>
        <v>15.726594083333334</v>
      </c>
      <c r="BK30" s="21">
        <f>IF(BK$3&lt;'Depr. Rate'!$B$1,('Depr. Rate'!$B$4*'KU Meter Schedule'!U30)/12,IF(U30=0,T30/2*'Depr. Rate'!$C$4/12,('Depr. Rate'!$C$4*'KU Meter Schedule'!U30)/12))</f>
        <v>24.104954250000002</v>
      </c>
      <c r="BL30" s="21">
        <f>IF(BL$3&lt;'Depr. Rate'!$B$1,('Depr. Rate'!$B$4*'KU Meter Schedule'!V30)/12,IF(V30=0,U30/2*'Depr. Rate'!$C$4/12,('Depr. Rate'!$C$4*'KU Meter Schedule'!V30)/12))</f>
        <v>24.104954250000002</v>
      </c>
      <c r="BM30" s="21">
        <f>IF(BM$3&lt;'Depr. Rate'!$B$1,('Depr. Rate'!$B$4*'KU Meter Schedule'!W30)/12,IF(W30=0,V30/2*'Depr. Rate'!$C$4/12,('Depr. Rate'!$C$4*'KU Meter Schedule'!W30)/12))</f>
        <v>24.104954250000002</v>
      </c>
      <c r="BN30" s="21">
        <f>IF(BN$3&lt;'Depr. Rate'!$B$1,('Depr. Rate'!$B$4*'KU Meter Schedule'!X30)/12,IF(X30=0,W30/2*'Depr. Rate'!$C$4/12,('Depr. Rate'!$C$4*'KU Meter Schedule'!X30)/12))</f>
        <v>24.104954250000002</v>
      </c>
      <c r="BO30" s="21">
        <f>IF(BO$3&lt;'Depr. Rate'!$B$1,('Depr. Rate'!$B$4*'KU Meter Schedule'!Y30)/12,IF(Y30=0,X30/2*'Depr. Rate'!$C$4/12,('Depr. Rate'!$C$4*'KU Meter Schedule'!Y30)/12))</f>
        <v>24.104954250000002</v>
      </c>
      <c r="BP30" s="21">
        <f>IF(BP$3&lt;'Depr. Rate'!$B$1,('Depr. Rate'!$B$4*'KU Meter Schedule'!Z30)/12,IF(Z30=0,Y30/2*'Depr. Rate'!$C$4/12,('Depr. Rate'!$C$4*'KU Meter Schedule'!Z30)/12))</f>
        <v>24.104954250000002</v>
      </c>
      <c r="BQ30" s="21">
        <f>IF(BQ$3&lt;'Depr. Rate'!$B$1,('Depr. Rate'!$B$4*'KU Meter Schedule'!AA30)/12,IF(AA30=0,Z30/2*'Depr. Rate'!$C$4/12,('Depr. Rate'!$C$4*'KU Meter Schedule'!AA30)/12))</f>
        <v>24.104954250000002</v>
      </c>
      <c r="BR30" s="21">
        <f>IF(BR$3&lt;'Depr. Rate'!$B$1,('Depr. Rate'!$B$4*'KU Meter Schedule'!AB30)/12,IF(AB30=0,AA30/2*'Depr. Rate'!$C$4/12,('Depr. Rate'!$C$4*'KU Meter Schedule'!AB30)/12))</f>
        <v>12.052477125000001</v>
      </c>
      <c r="BS30" s="21">
        <f>IF(BS$3&lt;'Depr. Rate'!$B$1,('Depr. Rate'!$B$4*'KU Meter Schedule'!AC30)/12,IF(AC30=0,AB30/2*'Depr. Rate'!$C$4/12,('Depr. Rate'!$C$4*'KU Meter Schedule'!AC30)/12))</f>
        <v>0</v>
      </c>
      <c r="BT30" s="21">
        <f>IF(BT$3&lt;'Depr. Rate'!$B$1,('Depr. Rate'!$B$4*'KU Meter Schedule'!AD30)/12,IF(AD30=0,AC30/2*'Depr. Rate'!$C$4/12,('Depr. Rate'!$C$4*'KU Meter Schedule'!AD30)/12))</f>
        <v>0</v>
      </c>
      <c r="BU30" s="21">
        <f>IF(BU$3&lt;'Depr. Rate'!$B$1,('Depr. Rate'!$B$4*'KU Meter Schedule'!AE30)/12,IF(AE30=0,AD30/2*'Depr. Rate'!$C$4/12,('Depr. Rate'!$C$4*'KU Meter Schedule'!AE30)/12))</f>
        <v>0</v>
      </c>
      <c r="BV30" s="21">
        <f>IF(BV$3&lt;'Depr. Rate'!$B$1,('Depr. Rate'!$B$4*'KU Meter Schedule'!AF30)/12,IF(AF30=0,AE30/2*'Depr. Rate'!$C$4/12,('Depr. Rate'!$C$4*'KU Meter Schedule'!AF30)/12))</f>
        <v>0</v>
      </c>
      <c r="BW30" s="21">
        <f>IF(BW$3&lt;'Depr. Rate'!$B$1,('Depr. Rate'!$B$4*'KU Meter Schedule'!AG30)/12,IF(AG30=0,AF30/2*'Depr. Rate'!$C$4/12,('Depr. Rate'!$C$4*'KU Meter Schedule'!AG30)/12))</f>
        <v>0</v>
      </c>
      <c r="BX30" s="21">
        <f>IF(BX$3&lt;'Depr. Rate'!$B$1,('Depr. Rate'!$B$4*'KU Meter Schedule'!AH30)/12,IF(AH30=0,AG30/2*'Depr. Rate'!$C$4/12,('Depr. Rate'!$C$4*'KU Meter Schedule'!AH30)/12))</f>
        <v>0</v>
      </c>
      <c r="BY30" s="21">
        <f>IF(BY$3&lt;'Depr. Rate'!$B$1,('Depr. Rate'!$B$4*'KU Meter Schedule'!AI30)/12,IF(AI30=0,AH30/2*'Depr. Rate'!$C$4/12,('Depr. Rate'!$C$4*'KU Meter Schedule'!AI30)/12))</f>
        <v>0</v>
      </c>
      <c r="BZ30" s="21">
        <f>IF(BZ$3&lt;'Depr. Rate'!$B$1,('Depr. Rate'!$B$4*'KU Meter Schedule'!AJ30)/12,IF(AJ30=0,AI30/2*'Depr. Rate'!$C$4/12,('Depr. Rate'!$C$4*'KU Meter Schedule'!AJ30)/12))</f>
        <v>0</v>
      </c>
      <c r="CA30" s="21">
        <f>IF(CA$3&lt;'Depr. Rate'!$B$1,('Depr. Rate'!$B$4*'KU Meter Schedule'!AK30)/12,IF(AK30=0,AJ30/2*'Depr. Rate'!$C$4/12,('Depr. Rate'!$C$4*'KU Meter Schedule'!AK30)/12))</f>
        <v>0</v>
      </c>
      <c r="CB30" s="21">
        <f>IF(CB$3&lt;'Depr. Rate'!$B$1,('Depr. Rate'!$B$4*'KU Meter Schedule'!AL30)/12,IF(AL30=0,AK30/2*'Depr. Rate'!$C$4/12,('Depr. Rate'!$C$4*'KU Meter Schedule'!AL30)/12))</f>
        <v>0</v>
      </c>
      <c r="CC30" s="21">
        <f>IF(CC$3&lt;'Depr. Rate'!$B$1,('Depr. Rate'!$B$4*'KU Meter Schedule'!AM30)/12,IF(AM30=0,AL30/2*'Depr. Rate'!$C$4/12,('Depr. Rate'!$C$4*'KU Meter Schedule'!AM30)/12))</f>
        <v>0</v>
      </c>
      <c r="CD30" s="21">
        <f>IF(CD$3&lt;'Depr. Rate'!$B$1,('Depr. Rate'!$B$4*'KU Meter Schedule'!AN30)/12,IF(AN30=0,AM30/2*'Depr. Rate'!$C$4/12,('Depr. Rate'!$C$4*'KU Meter Schedule'!AN30)/12))</f>
        <v>0</v>
      </c>
      <c r="CE30" s="21">
        <f>IF(CE$3&lt;'Depr. Rate'!$B$1,('Depr. Rate'!$B$4*'KU Meter Schedule'!AO30)/12,IF(AO30=0,AN30/2*'Depr. Rate'!$C$4/12,('Depr. Rate'!$C$4*'KU Meter Schedule'!AO30)/12))</f>
        <v>0</v>
      </c>
      <c r="CF30" s="21">
        <f>IF(CF$3&lt;'Depr. Rate'!$B$1,('Depr. Rate'!$B$4*'KU Meter Schedule'!AP30)/12,IF(AP30=0,AO30/2*'Depr. Rate'!$C$4/12,('Depr. Rate'!$C$4*'KU Meter Schedule'!AP30)/12))</f>
        <v>0</v>
      </c>
      <c r="CG30" s="21">
        <f>IF(CG$3&lt;'Depr. Rate'!$B$1,('Depr. Rate'!$B$4*'KU Meter Schedule'!AQ30)/12,IF(AQ30=0,AP30/2*'Depr. Rate'!$C$4/12,('Depr. Rate'!$C$4*'KU Meter Schedule'!AQ30)/12))</f>
        <v>0</v>
      </c>
      <c r="CH30" s="21">
        <f>IF(CH$3&lt;'Depr. Rate'!$B$1,('Depr. Rate'!$B$4*'KU Meter Schedule'!AR30)/12,IF(AR30=0,AQ30/2*'Depr. Rate'!$C$4/12,('Depr. Rate'!$C$4*'KU Meter Schedule'!AR30)/12))</f>
        <v>0</v>
      </c>
      <c r="CI30" s="21">
        <f>IF(CI$3&lt;'Depr. Rate'!$B$1,('Depr. Rate'!$B$4*'KU Meter Schedule'!AS30)/12,IF(AS30=0,AR30/2*'Depr. Rate'!$C$4/12,('Depr. Rate'!$C$4*'KU Meter Schedule'!AS30)/12))</f>
        <v>0</v>
      </c>
      <c r="CJ30" s="21">
        <f>IF(CJ$3&lt;'Depr. Rate'!$B$1,('Depr. Rate'!$B$4*'KU Meter Schedule'!AT30)/12,IF(AT30=0,AS30/2*'Depr. Rate'!$C$4/12,('Depr. Rate'!$C$4*'KU Meter Schedule'!AT30)/12))</f>
        <v>0</v>
      </c>
      <c r="CK30" s="21">
        <f>IF(CK$3&lt;'Depr. Rate'!$B$1,('Depr. Rate'!$B$4*'KU Meter Schedule'!AU30)/12,IF(AU30=0,AT30/2*'Depr. Rate'!$C$4/12,('Depr. Rate'!$C$4*'KU Meter Schedule'!AU30)/12))</f>
        <v>0</v>
      </c>
      <c r="CL30" s="21">
        <f>IF(CL$3&lt;'Depr. Rate'!$B$1,('Depr. Rate'!$B$4*'KU Meter Schedule'!AV30)/12,IF(AV30=0,AU30/2*'Depr. Rate'!$C$4/12,('Depr. Rate'!$C$4*'KU Meter Schedule'!AV30)/12))</f>
        <v>0</v>
      </c>
      <c r="CM30" s="21">
        <f>IF(CM$3&lt;'Depr. Rate'!$B$1,('Depr. Rate'!$B$4*'KU Meter Schedule'!AW30)/12,IF(AW30=0,AV30/2*'Depr. Rate'!$C$4/12,('Depr. Rate'!$C$4*'KU Meter Schedule'!AW30)/12))</f>
        <v>0</v>
      </c>
      <c r="CN30" s="21">
        <f>IF(CN$3&lt;'Depr. Rate'!$B$1,('Depr. Rate'!$B$4*'KU Meter Schedule'!AX30)/12,IF(AX30=0,AW30/2*'Depr. Rate'!$C$4/12,('Depr. Rate'!$C$4*'KU Meter Schedule'!AX30)/12))</f>
        <v>0</v>
      </c>
      <c r="CP30" s="6">
        <f>IF(CP$3=$CP$3,$H30+AZ30,IF($F30='KU Meter Schedule'!CP$3,'KU Meter Schedule'!CO30+AZ30-$G30,SUM(CO30,AZ30)))</f>
        <v>7552.7447711990335</v>
      </c>
      <c r="CQ30" s="6">
        <f>IF(CQ$3=$CP$3,$H30+BA30,IF($F30='KU Meter Schedule'!CQ$3,'KU Meter Schedule'!CP30+BA30-$G30,SUM(CP30,BA30)))</f>
        <v>7568.4713652823666</v>
      </c>
      <c r="CR30" s="6">
        <f>IF(CR$3=$CP$3,$H30+BB30,IF($F30='KU Meter Schedule'!CR$3,'KU Meter Schedule'!CQ30+BB30-$G30,SUM(CQ30,BB30)))</f>
        <v>7584.1979593656997</v>
      </c>
      <c r="CS30" s="6">
        <f>IF(CS$3=$CP$3,$H30+BC30,IF($F30='KU Meter Schedule'!CS$3,'KU Meter Schedule'!CR30+BC30-$G30,SUM(CR30,BC30)))</f>
        <v>7599.9245534490328</v>
      </c>
      <c r="CT30" s="6">
        <f>IF(CT$3=$CP$3,$H30+BD30,IF($F30='KU Meter Schedule'!CT$3,'KU Meter Schedule'!CS30+BD30-$G30,SUM(CS30,BD30)))</f>
        <v>7615.6511475323659</v>
      </c>
      <c r="CU30" s="6">
        <f>IF(CU$3=$CP$3,$H30+BE30,IF($F30='KU Meter Schedule'!CU$3,'KU Meter Schedule'!CT30+BE30-$G30,SUM(CT30,BE30)))</f>
        <v>7631.3777416156991</v>
      </c>
      <c r="CV30" s="6">
        <f>IF(CV$3=$CP$3,$H30+BF30,IF($F30='KU Meter Schedule'!CV$3,'KU Meter Schedule'!CU30+BF30-$G30,SUM(CU30,BF30)))</f>
        <v>7647.1043356990322</v>
      </c>
      <c r="CW30" s="6">
        <f>IF(CW$3=$CP$3,$H30+BG30,IF($F30='KU Meter Schedule'!CW$3,'KU Meter Schedule'!CV30+BG30-$G30,SUM(CV30,BG30)))</f>
        <v>7662.8309297823653</v>
      </c>
      <c r="CX30" s="6">
        <f>IF(CX$3=$CP$3,$H30+BH30,IF($F30='KU Meter Schedule'!CX$3,'KU Meter Schedule'!CW30+BH30-$G30,SUM(CW30,BH30)))</f>
        <v>7678.5575238656984</v>
      </c>
      <c r="CY30" s="6">
        <f>IF(CY$3=$CP$3,$H30+BI30,IF($F30='KU Meter Schedule'!CY$3,'KU Meter Schedule'!CX30+BI30-$G30,SUM(CX30,BI30)))</f>
        <v>7694.2841179490315</v>
      </c>
      <c r="CZ30" s="6">
        <f>IF(CZ$3=$CP$3,$H30+BJ30,IF($F30='KU Meter Schedule'!CZ$3,'KU Meter Schedule'!CY30+BJ30-$G30,SUM(CY30,BJ30)))</f>
        <v>7710.0107120323646</v>
      </c>
      <c r="DA30" s="6">
        <f>IF(DA$3=$CP$3,$H30+BK30,IF($F30='KU Meter Schedule'!DA$3,'KU Meter Schedule'!CZ30+BK30-$G30,SUM(CZ30,BK30)))</f>
        <v>7734.1156662823651</v>
      </c>
      <c r="DB30" s="6">
        <f>IF(DB$3=$CP$3,$H30+BL30,IF($F30='KU Meter Schedule'!DB$3,'KU Meter Schedule'!DA30+BL30-$G30,SUM(DA30,BL30)))</f>
        <v>7758.2206205323655</v>
      </c>
      <c r="DC30" s="6">
        <f>IF(DC$3=$CP$3,$H30+BM30,IF($F30='KU Meter Schedule'!DC$3,'KU Meter Schedule'!DB30+BM30-$G30,SUM(DB30,BM30)))</f>
        <v>7782.3255747823659</v>
      </c>
      <c r="DD30" s="6">
        <f>IF(DD$3=$CP$3,$H30+BN30,IF($F30='KU Meter Schedule'!DD$3,'KU Meter Schedule'!DC30+BN30-$G30,SUM(DC30,BN30)))</f>
        <v>7806.4305290323664</v>
      </c>
      <c r="DE30" s="6">
        <f>IF(DE$3=$CP$3,$H30+BO30,IF($F30='KU Meter Schedule'!DE$3,'KU Meter Schedule'!DD30+BO30-$G30,SUM(DD30,BO30)))</f>
        <v>7830.5354832823668</v>
      </c>
      <c r="DF30" s="6">
        <f>IF(DF$3=$CP$3,$H30+BP30,IF($F30='KU Meter Schedule'!DF$3,'KU Meter Schedule'!DE30+BP30-$G30,SUM(DE30,BP30)))</f>
        <v>7854.6404375323673</v>
      </c>
      <c r="DG30" s="6">
        <f>IF(DG$3=$CP$3,$H30+BQ30,IF($F30='KU Meter Schedule'!DG$3,'KU Meter Schedule'!DF30+BQ30-$G30,SUM(DF30,BQ30)))</f>
        <v>7878.7453917823677</v>
      </c>
      <c r="DH30" s="6">
        <f>IF(DH$3=$CP$3,$H30+BR30,IF($F30='KU Meter Schedule'!DH$3,'KU Meter Schedule'!DG30+BR30-$G30,SUM(DG30,BR30)))</f>
        <v>-350.21213109263226</v>
      </c>
      <c r="DI30" s="6">
        <f>IF(DI$3=$CP$3,$H30+BS30,IF($F30='KU Meter Schedule'!DI$3,'KU Meter Schedule'!DH30+BS30-$G30,SUM(DH30,BS30)))</f>
        <v>-350.21213109263226</v>
      </c>
      <c r="DJ30" s="6">
        <f>IF(DJ$3=$CP$3,$H30+BT30,IF($F30='KU Meter Schedule'!DJ$3,'KU Meter Schedule'!DI30+BT30-$G30,SUM(DI30,BT30)))</f>
        <v>-350.21213109263226</v>
      </c>
      <c r="DK30" s="6">
        <f>IF(DK$3=$CP$3,$H30+BU30,IF($F30='KU Meter Schedule'!DK$3,'KU Meter Schedule'!DJ30+BU30-$G30,SUM(DJ30,BU30)))</f>
        <v>-350.21213109263226</v>
      </c>
      <c r="DL30" s="6">
        <f>IF(DL$3=$CP$3,$H30+BV30,IF($F30='KU Meter Schedule'!DL$3,'KU Meter Schedule'!DK30+BV30-$G30,SUM(DK30,BV30)))</f>
        <v>-350.21213109263226</v>
      </c>
      <c r="DM30" s="6">
        <f>IF(DM$3=$CP$3,$H30+BW30,IF($F30='KU Meter Schedule'!DM$3,'KU Meter Schedule'!DL30+BW30-$G30,SUM(DL30,BW30)))</f>
        <v>-350.21213109263226</v>
      </c>
      <c r="DN30" s="6">
        <f>IF(DN$3=$CP$3,$H30+BX30,IF($F30='KU Meter Schedule'!DN$3,'KU Meter Schedule'!DM30+BX30-$G30,SUM(DM30,BX30)))</f>
        <v>-350.21213109263226</v>
      </c>
      <c r="DO30" s="6">
        <f>IF(DO$3=$CP$3,$H30+BY30,IF($F30='KU Meter Schedule'!DO$3,'KU Meter Schedule'!DN30+BY30-$G30,SUM(DN30,BY30)))</f>
        <v>-350.21213109263226</v>
      </c>
      <c r="DP30" s="6">
        <f>IF(DP$3=$CP$3,$H30+BZ30,IF($F30='KU Meter Schedule'!DP$3,'KU Meter Schedule'!DO30+BZ30-$G30,SUM(DO30,BZ30)))</f>
        <v>-350.21213109263226</v>
      </c>
      <c r="DQ30" s="6">
        <f>IF(DQ$3=$CP$3,$H30+CA30,IF($F30='KU Meter Schedule'!DQ$3,'KU Meter Schedule'!DP30+CA30-$G30,SUM(DP30,CA30)))</f>
        <v>-350.21213109263226</v>
      </c>
      <c r="DR30" s="6">
        <f>IF(DR$3=$CP$3,$H30+CB30,IF($F30='KU Meter Schedule'!DR$3,'KU Meter Schedule'!DQ30+CB30-$G30,SUM(DQ30,CB30)))</f>
        <v>-350.21213109263226</v>
      </c>
      <c r="DS30" s="6">
        <f>IF(DS$3=$CP$3,$H30+CC30,IF($F30='KU Meter Schedule'!DS$3,'KU Meter Schedule'!DR30+CC30-$G30,SUM(DR30,CC30)))</f>
        <v>-350.21213109263226</v>
      </c>
      <c r="DT30" s="6">
        <f>IF(DT$3=$CP$3,$H30+CD30,IF($F30='KU Meter Schedule'!DT$3,'KU Meter Schedule'!DS30+CD30-$G30,SUM(DS30,CD30)))</f>
        <v>-350.21213109263226</v>
      </c>
      <c r="DU30" s="6">
        <f>IF(DU$3=$CP$3,$H30+CE30,IF($F30='KU Meter Schedule'!DU$3,'KU Meter Schedule'!DT30+CE30-$G30,SUM(DT30,CE30)))</f>
        <v>-350.21213109263226</v>
      </c>
      <c r="DV30" s="6">
        <f>IF(DV$3=$CP$3,$H30+CF30,IF($F30='KU Meter Schedule'!DV$3,'KU Meter Schedule'!DU30+CF30-$G30,SUM(DU30,CF30)))</f>
        <v>-350.21213109263226</v>
      </c>
      <c r="DW30" s="6">
        <f>IF(DW$3=$CP$3,$H30+CG30,IF($F30='KU Meter Schedule'!DW$3,'KU Meter Schedule'!DV30+CG30-$G30,SUM(DV30,CG30)))</f>
        <v>-350.21213109263226</v>
      </c>
      <c r="DX30" s="6">
        <f>IF(DX$3=$CP$3,$H30+CH30,IF($F30='KU Meter Schedule'!DX$3,'KU Meter Schedule'!DW30+CH30-$G30,SUM(DW30,CH30)))</f>
        <v>-350.21213109263226</v>
      </c>
      <c r="DY30" s="6">
        <f>IF(DY$3=$CP$3,$H30+CI30,IF($F30='KU Meter Schedule'!DY$3,'KU Meter Schedule'!DX30+CI30-$G30,SUM(DX30,CI30)))</f>
        <v>-350.21213109263226</v>
      </c>
      <c r="DZ30" s="6">
        <f>IF(DZ$3=$CP$3,$H30+CJ30,IF($F30='KU Meter Schedule'!DZ$3,'KU Meter Schedule'!DY30+CJ30-$G30,SUM(DY30,CJ30)))</f>
        <v>-350.21213109263226</v>
      </c>
      <c r="EA30" s="6">
        <f>IF(EA$3=$CP$3,$H30+CK30,IF($F30='KU Meter Schedule'!EA$3,'KU Meter Schedule'!DZ30+CK30-$G30,SUM(DZ30,CK30)))</f>
        <v>-350.21213109263226</v>
      </c>
      <c r="EB30" s="6">
        <f>IF(EB$3=$CP$3,$H30+CL30,IF($F30='KU Meter Schedule'!EB$3,'KU Meter Schedule'!EA30+CL30-$G30,SUM(EA30,CL30)))</f>
        <v>-350.21213109263226</v>
      </c>
      <c r="EC30" s="6">
        <f>IF(EC$3=$CP$3,$H30+CM30,IF($F30='KU Meter Schedule'!EC$3,'KU Meter Schedule'!EB30+CM30-$G30,SUM(EB30,CM30)))</f>
        <v>-350.21213109263226</v>
      </c>
      <c r="ED30" s="6">
        <f>IF(ED$3=$CP$3,$H30+CN30,IF($F30='KU Meter Schedule'!ED$3,'KU Meter Schedule'!EC30+CN30-$G30,SUM(EC30,CN30)))</f>
        <v>-350.21213109263226</v>
      </c>
      <c r="EF30" s="8">
        <f t="shared" si="5"/>
        <v>688.26522880096672</v>
      </c>
      <c r="EG30" s="8">
        <f t="shared" si="5"/>
        <v>672.53863471763361</v>
      </c>
      <c r="EH30" s="8">
        <f t="shared" si="5"/>
        <v>656.8120406343005</v>
      </c>
      <c r="EI30" s="8">
        <f t="shared" si="5"/>
        <v>641.08544655096739</v>
      </c>
      <c r="EJ30" s="8">
        <f t="shared" si="5"/>
        <v>625.35885246763428</v>
      </c>
      <c r="EK30" s="8">
        <f t="shared" si="5"/>
        <v>609.63225838430117</v>
      </c>
      <c r="EL30" s="8">
        <f t="shared" si="5"/>
        <v>593.90566430096806</v>
      </c>
      <c r="EM30" s="8">
        <f t="shared" si="5"/>
        <v>578.17907021763494</v>
      </c>
      <c r="EN30" s="8">
        <f t="shared" si="5"/>
        <v>562.45247613430183</v>
      </c>
      <c r="EO30" s="8">
        <f t="shared" si="5"/>
        <v>546.72588205096872</v>
      </c>
      <c r="EP30" s="8">
        <f t="shared" si="5"/>
        <v>530.99928796763561</v>
      </c>
      <c r="EQ30" s="8">
        <f t="shared" si="5"/>
        <v>506.89433371763516</v>
      </c>
      <c r="ER30" s="8">
        <f t="shared" si="5"/>
        <v>482.78937946763472</v>
      </c>
      <c r="ES30" s="8">
        <f t="shared" si="5"/>
        <v>458.68442521763427</v>
      </c>
      <c r="ET30" s="8">
        <f t="shared" si="5"/>
        <v>434.57947096763382</v>
      </c>
      <c r="EU30" s="8">
        <f t="shared" si="5"/>
        <v>410.47451671763338</v>
      </c>
      <c r="EV30" s="8">
        <f t="shared" si="4"/>
        <v>386.36956246763293</v>
      </c>
      <c r="EW30" s="8">
        <f t="shared" si="4"/>
        <v>362.26460821763249</v>
      </c>
      <c r="EX30" s="8">
        <f t="shared" si="4"/>
        <v>350.21213109263226</v>
      </c>
      <c r="EY30" s="8">
        <f t="shared" si="4"/>
        <v>350.21213109263226</v>
      </c>
      <c r="EZ30" s="8">
        <f t="shared" si="4"/>
        <v>350.21213109263226</v>
      </c>
      <c r="FA30" s="8">
        <f t="shared" si="4"/>
        <v>350.21213109263226</v>
      </c>
      <c r="FB30" s="8">
        <f t="shared" si="4"/>
        <v>350.21213109263226</v>
      </c>
      <c r="FC30" s="8">
        <f t="shared" si="4"/>
        <v>350.21213109263226</v>
      </c>
      <c r="FD30" s="8">
        <f t="shared" si="4"/>
        <v>350.21213109263226</v>
      </c>
      <c r="FE30" s="8">
        <f t="shared" si="4"/>
        <v>350.21213109263226</v>
      </c>
      <c r="FF30" s="8">
        <f t="shared" si="4"/>
        <v>350.21213109263226</v>
      </c>
      <c r="FG30" s="8">
        <f t="shared" si="4"/>
        <v>350.21213109263226</v>
      </c>
      <c r="FH30" s="8">
        <f t="shared" si="4"/>
        <v>350.21213109263226</v>
      </c>
      <c r="FI30" s="8">
        <f t="shared" si="4"/>
        <v>350.21213109263226</v>
      </c>
      <c r="FJ30" s="8">
        <f t="shared" si="4"/>
        <v>350.21213109263226</v>
      </c>
      <c r="FK30" s="8">
        <f t="shared" si="2"/>
        <v>350.21213109263226</v>
      </c>
      <c r="FL30" s="8">
        <f t="shared" si="3"/>
        <v>350.21213109263226</v>
      </c>
      <c r="FM30" s="8">
        <f t="shared" si="3"/>
        <v>350.21213109263226</v>
      </c>
      <c r="FN30" s="8">
        <f t="shared" si="3"/>
        <v>350.21213109263226</v>
      </c>
      <c r="FO30" s="8">
        <f t="shared" si="3"/>
        <v>350.21213109263226</v>
      </c>
      <c r="FP30" s="8">
        <f t="shared" si="3"/>
        <v>350.21213109263226</v>
      </c>
      <c r="FQ30" s="8">
        <f t="shared" si="3"/>
        <v>350.21213109263226</v>
      </c>
      <c r="FR30" s="8">
        <f t="shared" si="3"/>
        <v>350.21213109263226</v>
      </c>
      <c r="FS30" s="8">
        <f t="shared" si="3"/>
        <v>350.21213109263226</v>
      </c>
      <c r="FT30" s="8">
        <f t="shared" si="3"/>
        <v>350.21213109263226</v>
      </c>
    </row>
    <row r="31" spans="1:176" x14ac:dyDescent="0.25">
      <c r="A31" s="4" t="s">
        <v>12</v>
      </c>
      <c r="B31" s="4" t="s">
        <v>2</v>
      </c>
      <c r="C31" s="3" t="s">
        <v>40</v>
      </c>
      <c r="D31" s="4" t="s">
        <v>4</v>
      </c>
      <c r="E31" s="7">
        <v>1962</v>
      </c>
      <c r="F31" s="24">
        <f>IFERROR(VLOOKUP(CONCATENATE(C31,E31),'KU Retirements'!$A$4:$E$150,5,FALSE),"N/A")</f>
        <v>43132</v>
      </c>
      <c r="G31" s="5">
        <v>237540.88</v>
      </c>
      <c r="H31" s="5">
        <v>215826.26336127758</v>
      </c>
      <c r="I31" s="5"/>
      <c r="J31" s="6">
        <f>IF(J$3=$J$3,$G31,IF($F31='KU Meter Schedule'!J$3,'KU Meter Schedule'!I31-'KU Meter Schedule'!$G31,I31))</f>
        <v>237540.88</v>
      </c>
      <c r="K31" s="6">
        <f>IF(K$3=$J$3,$G31,IF($F31='KU Meter Schedule'!K$3,'KU Meter Schedule'!J31-'KU Meter Schedule'!$G31,J31))</f>
        <v>237540.88</v>
      </c>
      <c r="L31" s="6">
        <f>IF(L$3=$J$3,$G31,IF($F31='KU Meter Schedule'!L$3,'KU Meter Schedule'!K31-'KU Meter Schedule'!$G31,K31))</f>
        <v>237540.88</v>
      </c>
      <c r="M31" s="6">
        <f>IF(M$3=$J$3,$G31,IF($F31='KU Meter Schedule'!M$3,'KU Meter Schedule'!L31-'KU Meter Schedule'!$G31,L31))</f>
        <v>237540.88</v>
      </c>
      <c r="N31" s="6">
        <f>IF(N$3=$J$3,$G31,IF($F31='KU Meter Schedule'!N$3,'KU Meter Schedule'!M31-'KU Meter Schedule'!$G31,M31))</f>
        <v>237540.88</v>
      </c>
      <c r="O31" s="6">
        <f>IF(O$3=$J$3,$G31,IF($F31='KU Meter Schedule'!O$3,'KU Meter Schedule'!N31-'KU Meter Schedule'!$G31,N31))</f>
        <v>237540.88</v>
      </c>
      <c r="P31" s="6">
        <f>IF(P$3=$J$3,$G31,IF($F31='KU Meter Schedule'!P$3,'KU Meter Schedule'!O31-'KU Meter Schedule'!$G31,O31))</f>
        <v>237540.88</v>
      </c>
      <c r="Q31" s="6">
        <f>IF(Q$3=$J$3,$G31,IF($F31='KU Meter Schedule'!Q$3,'KU Meter Schedule'!P31-'KU Meter Schedule'!$G31,P31))</f>
        <v>237540.88</v>
      </c>
      <c r="R31" s="6">
        <f>IF(R$3=$J$3,$G31,IF($F31='KU Meter Schedule'!R$3,'KU Meter Schedule'!Q31-'KU Meter Schedule'!$G31,Q31))</f>
        <v>237540.88</v>
      </c>
      <c r="S31" s="6">
        <f>IF(S$3=$J$3,$G31,IF($F31='KU Meter Schedule'!S$3,'KU Meter Schedule'!R31-'KU Meter Schedule'!$G31,R31))</f>
        <v>237540.88</v>
      </c>
      <c r="T31" s="6">
        <f>IF(T$3=$J$3,$G31,IF($F31='KU Meter Schedule'!T$3,'KU Meter Schedule'!S31-'KU Meter Schedule'!$G31,S31))</f>
        <v>237540.88</v>
      </c>
      <c r="U31" s="6">
        <f>IF(U$3=$J$3,$G31,IF($F31='KU Meter Schedule'!U$3,'KU Meter Schedule'!T31-'KU Meter Schedule'!$G31,T31))</f>
        <v>237540.88</v>
      </c>
      <c r="V31" s="6">
        <f>IF(V$3=$J$3,$G31,IF($F31='KU Meter Schedule'!V$3,'KU Meter Schedule'!U31-'KU Meter Schedule'!$G31,U31))</f>
        <v>237540.88</v>
      </c>
      <c r="W31" s="6">
        <f>IF(W$3=$J$3,$G31,IF($F31='KU Meter Schedule'!W$3,'KU Meter Schedule'!V31-'KU Meter Schedule'!$G31,V31))</f>
        <v>237540.88</v>
      </c>
      <c r="X31" s="6">
        <f>IF(X$3=$J$3,$G31,IF($F31='KU Meter Schedule'!X$3,'KU Meter Schedule'!W31-'KU Meter Schedule'!$G31,W31))</f>
        <v>237540.88</v>
      </c>
      <c r="Y31" s="6">
        <f>IF(Y$3=$J$3,$G31,IF($F31='KU Meter Schedule'!Y$3,'KU Meter Schedule'!X31-'KU Meter Schedule'!$G31,X31))</f>
        <v>237540.88</v>
      </c>
      <c r="Z31" s="6">
        <f>IF(Z$3=$J$3,$G31,IF($F31='KU Meter Schedule'!Z$3,'KU Meter Schedule'!Y31-'KU Meter Schedule'!$G31,Y31))</f>
        <v>237540.88</v>
      </c>
      <c r="AA31" s="6">
        <f>IF(AA$3=$J$3,$G31,IF($F31='KU Meter Schedule'!AA$3,'KU Meter Schedule'!Z31-'KU Meter Schedule'!$G31,Z31))</f>
        <v>237540.88</v>
      </c>
      <c r="AB31" s="6">
        <f>IF(AB$3=$J$3,$G31,IF($F31='KU Meter Schedule'!AB$3,'KU Meter Schedule'!AA31-'KU Meter Schedule'!$G31,AA31))</f>
        <v>0</v>
      </c>
      <c r="AC31" s="6">
        <f>IF(AC$3=$J$3,$G31,IF($F31='KU Meter Schedule'!AC$3,'KU Meter Schedule'!AB31-'KU Meter Schedule'!$G31,AB31))</f>
        <v>0</v>
      </c>
      <c r="AD31" s="6">
        <f>IF(AD$3=$J$3,$G31,IF($F31='KU Meter Schedule'!AD$3,'KU Meter Schedule'!AC31-'KU Meter Schedule'!$G31,AC31))</f>
        <v>0</v>
      </c>
      <c r="AE31" s="6">
        <f>IF(AE$3=$J$3,$G31,IF($F31='KU Meter Schedule'!AE$3,'KU Meter Schedule'!AD31-'KU Meter Schedule'!$G31,AD31))</f>
        <v>0</v>
      </c>
      <c r="AF31" s="6">
        <f>IF(AF$3=$J$3,$G31,IF($F31='KU Meter Schedule'!AF$3,'KU Meter Schedule'!AE31-'KU Meter Schedule'!$G31,AE31))</f>
        <v>0</v>
      </c>
      <c r="AG31" s="6">
        <f>IF(AG$3=$J$3,$G31,IF($F31='KU Meter Schedule'!AG$3,'KU Meter Schedule'!AF31-'KU Meter Schedule'!$G31,AF31))</f>
        <v>0</v>
      </c>
      <c r="AH31" s="6">
        <f>IF(AH$3=$J$3,$G31,IF($F31='KU Meter Schedule'!AH$3,'KU Meter Schedule'!AG31-'KU Meter Schedule'!$G31,AG31))</f>
        <v>0</v>
      </c>
      <c r="AI31" s="6">
        <f>IF(AI$3=$J$3,$G31,IF($F31='KU Meter Schedule'!AI$3,'KU Meter Schedule'!AH31-'KU Meter Schedule'!$G31,AH31))</f>
        <v>0</v>
      </c>
      <c r="AJ31" s="6">
        <f>IF(AJ$3=$J$3,$G31,IF($F31='KU Meter Schedule'!AJ$3,'KU Meter Schedule'!AI31-'KU Meter Schedule'!$G31,AI31))</f>
        <v>0</v>
      </c>
      <c r="AK31" s="6">
        <f>IF(AK$3=$J$3,$G31,IF($F31='KU Meter Schedule'!AK$3,'KU Meter Schedule'!AJ31-'KU Meter Schedule'!$G31,AJ31))</f>
        <v>0</v>
      </c>
      <c r="AL31" s="6">
        <f>IF(AL$3=$J$3,$G31,IF($F31='KU Meter Schedule'!AL$3,'KU Meter Schedule'!AK31-'KU Meter Schedule'!$G31,AK31))</f>
        <v>0</v>
      </c>
      <c r="AM31" s="6">
        <f>IF(AM$3=$J$3,$G31,IF($F31='KU Meter Schedule'!AM$3,'KU Meter Schedule'!AL31-'KU Meter Schedule'!$G31,AL31))</f>
        <v>0</v>
      </c>
      <c r="AN31" s="6">
        <f>IF(AN$3=$J$3,$G31,IF($F31='KU Meter Schedule'!AN$3,'KU Meter Schedule'!AM31-'KU Meter Schedule'!$G31,AM31))</f>
        <v>0</v>
      </c>
      <c r="AO31" s="6">
        <f>IF(AO$3=$J$3,$G31,IF($F31='KU Meter Schedule'!AO$3,'KU Meter Schedule'!AN31-'KU Meter Schedule'!$G31,AN31))</f>
        <v>0</v>
      </c>
      <c r="AP31" s="6">
        <f>IF(AP$3=$J$3,$G31,IF($F31='KU Meter Schedule'!AP$3,'KU Meter Schedule'!AO31-'KU Meter Schedule'!$G31,AO31))</f>
        <v>0</v>
      </c>
      <c r="AQ31" s="6">
        <f>IF(AQ$3=$J$3,$G31,IF($F31='KU Meter Schedule'!AQ$3,'KU Meter Schedule'!AP31-'KU Meter Schedule'!$G31,AP31))</f>
        <v>0</v>
      </c>
      <c r="AR31" s="6">
        <f>IF(AR$3=$J$3,$G31,IF($F31='KU Meter Schedule'!AR$3,'KU Meter Schedule'!AQ31-'KU Meter Schedule'!$G31,AQ31))</f>
        <v>0</v>
      </c>
      <c r="AS31" s="6">
        <f>IF(AS$3=$J$3,$G31,IF($F31='KU Meter Schedule'!AS$3,'KU Meter Schedule'!AR31-'KU Meter Schedule'!$G31,AR31))</f>
        <v>0</v>
      </c>
      <c r="AT31" s="6">
        <f>IF(AT$3=$J$3,$G31,IF($F31='KU Meter Schedule'!AT$3,'KU Meter Schedule'!AS31-'KU Meter Schedule'!$G31,AS31))</f>
        <v>0</v>
      </c>
      <c r="AU31" s="6">
        <f>IF(AU$3=$J$3,$G31,IF($F31='KU Meter Schedule'!AU$3,'KU Meter Schedule'!AT31-'KU Meter Schedule'!$G31,AT31))</f>
        <v>0</v>
      </c>
      <c r="AV31" s="6">
        <f>IF(AV$3=$J$3,$G31,IF($F31='KU Meter Schedule'!AV$3,'KU Meter Schedule'!AU31-'KU Meter Schedule'!$G31,AU31))</f>
        <v>0</v>
      </c>
      <c r="AW31" s="6">
        <f>IF(AW$3=$J$3,$G31,IF($F31='KU Meter Schedule'!AW$3,'KU Meter Schedule'!AV31-'KU Meter Schedule'!$G31,AV31))</f>
        <v>0</v>
      </c>
      <c r="AX31" s="6">
        <f>IF(AX$3=$J$3,$G31,IF($F31='KU Meter Schedule'!AX$3,'KU Meter Schedule'!AW31-'KU Meter Schedule'!$G31,AW31))</f>
        <v>0</v>
      </c>
      <c r="AZ31" s="21">
        <f>IF(AZ$3&lt;'Depr. Rate'!$B$1,('Depr. Rate'!$B$4*'KU Meter Schedule'!J31)/12,IF(J31=0,I31/2*'Depr. Rate'!$C$4/12,('Depr. Rate'!$C$4*'KU Meter Schedule'!J31)/12))</f>
        <v>453.30717933333335</v>
      </c>
      <c r="BA31" s="21">
        <f>IF(BA$3&lt;'Depr. Rate'!$B$1,('Depr. Rate'!$B$4*'KU Meter Schedule'!K31)/12,IF(K31=0,J31/2*'Depr. Rate'!$C$4/12,('Depr. Rate'!$C$4*'KU Meter Schedule'!K31)/12))</f>
        <v>453.30717933333335</v>
      </c>
      <c r="BB31" s="21">
        <f>IF(BB$3&lt;'Depr. Rate'!$B$1,('Depr. Rate'!$B$4*'KU Meter Schedule'!L31)/12,IF(L31=0,K31/2*'Depr. Rate'!$C$4/12,('Depr. Rate'!$C$4*'KU Meter Schedule'!L31)/12))</f>
        <v>453.30717933333335</v>
      </c>
      <c r="BC31" s="21">
        <f>IF(BC$3&lt;'Depr. Rate'!$B$1,('Depr. Rate'!$B$4*'KU Meter Schedule'!M31)/12,IF(M31=0,L31/2*'Depr. Rate'!$C$4/12,('Depr. Rate'!$C$4*'KU Meter Schedule'!M31)/12))</f>
        <v>453.30717933333335</v>
      </c>
      <c r="BD31" s="21">
        <f>IF(BD$3&lt;'Depr. Rate'!$B$1,('Depr. Rate'!$B$4*'KU Meter Schedule'!N31)/12,IF(N31=0,M31/2*'Depr. Rate'!$C$4/12,('Depr. Rate'!$C$4*'KU Meter Schedule'!N31)/12))</f>
        <v>453.30717933333335</v>
      </c>
      <c r="BE31" s="21">
        <f>IF(BE$3&lt;'Depr. Rate'!$B$1,('Depr. Rate'!$B$4*'KU Meter Schedule'!O31)/12,IF(O31=0,N31/2*'Depr. Rate'!$C$4/12,('Depr. Rate'!$C$4*'KU Meter Schedule'!O31)/12))</f>
        <v>453.30717933333335</v>
      </c>
      <c r="BF31" s="21">
        <f>IF(BF$3&lt;'Depr. Rate'!$B$1,('Depr. Rate'!$B$4*'KU Meter Schedule'!P31)/12,IF(P31=0,O31/2*'Depr. Rate'!$C$4/12,('Depr. Rate'!$C$4*'KU Meter Schedule'!P31)/12))</f>
        <v>453.30717933333335</v>
      </c>
      <c r="BG31" s="21">
        <f>IF(BG$3&lt;'Depr. Rate'!$B$1,('Depr. Rate'!$B$4*'KU Meter Schedule'!Q31)/12,IF(Q31=0,P31/2*'Depr. Rate'!$C$4/12,('Depr. Rate'!$C$4*'KU Meter Schedule'!Q31)/12))</f>
        <v>453.30717933333335</v>
      </c>
      <c r="BH31" s="21">
        <f>IF(BH$3&lt;'Depr. Rate'!$B$1,('Depr. Rate'!$B$4*'KU Meter Schedule'!R31)/12,IF(R31=0,Q31/2*'Depr. Rate'!$C$4/12,('Depr. Rate'!$C$4*'KU Meter Schedule'!R31)/12))</f>
        <v>453.30717933333335</v>
      </c>
      <c r="BI31" s="21">
        <f>IF(BI$3&lt;'Depr. Rate'!$B$1,('Depr. Rate'!$B$4*'KU Meter Schedule'!S31)/12,IF(S31=0,R31/2*'Depr. Rate'!$C$4/12,('Depr. Rate'!$C$4*'KU Meter Schedule'!S31)/12))</f>
        <v>453.30717933333335</v>
      </c>
      <c r="BJ31" s="21">
        <f>IF(BJ$3&lt;'Depr. Rate'!$B$1,('Depr. Rate'!$B$4*'KU Meter Schedule'!T31)/12,IF(T31=0,S31/2*'Depr. Rate'!$C$4/12,('Depr. Rate'!$C$4*'KU Meter Schedule'!T31)/12))</f>
        <v>453.30717933333335</v>
      </c>
      <c r="BK31" s="21">
        <f>IF(BK$3&lt;'Depr. Rate'!$B$1,('Depr. Rate'!$B$4*'KU Meter Schedule'!U31)/12,IF(U31=0,T31/2*'Depr. Rate'!$C$4/12,('Depr. Rate'!$C$4*'KU Meter Schedule'!U31)/12))</f>
        <v>694.80707399999994</v>
      </c>
      <c r="BL31" s="21">
        <f>IF(BL$3&lt;'Depr. Rate'!$B$1,('Depr. Rate'!$B$4*'KU Meter Schedule'!V31)/12,IF(V31=0,U31/2*'Depr. Rate'!$C$4/12,('Depr. Rate'!$C$4*'KU Meter Schedule'!V31)/12))</f>
        <v>694.80707399999994</v>
      </c>
      <c r="BM31" s="21">
        <f>IF(BM$3&lt;'Depr. Rate'!$B$1,('Depr. Rate'!$B$4*'KU Meter Schedule'!W31)/12,IF(W31=0,V31/2*'Depr. Rate'!$C$4/12,('Depr. Rate'!$C$4*'KU Meter Schedule'!W31)/12))</f>
        <v>694.80707399999994</v>
      </c>
      <c r="BN31" s="21">
        <f>IF(BN$3&lt;'Depr. Rate'!$B$1,('Depr. Rate'!$B$4*'KU Meter Schedule'!X31)/12,IF(X31=0,W31/2*'Depr. Rate'!$C$4/12,('Depr. Rate'!$C$4*'KU Meter Schedule'!X31)/12))</f>
        <v>694.80707399999994</v>
      </c>
      <c r="BO31" s="21">
        <f>IF(BO$3&lt;'Depr. Rate'!$B$1,('Depr. Rate'!$B$4*'KU Meter Schedule'!Y31)/12,IF(Y31=0,X31/2*'Depr. Rate'!$C$4/12,('Depr. Rate'!$C$4*'KU Meter Schedule'!Y31)/12))</f>
        <v>694.80707399999994</v>
      </c>
      <c r="BP31" s="21">
        <f>IF(BP$3&lt;'Depr. Rate'!$B$1,('Depr. Rate'!$B$4*'KU Meter Schedule'!Z31)/12,IF(Z31=0,Y31/2*'Depr. Rate'!$C$4/12,('Depr. Rate'!$C$4*'KU Meter Schedule'!Z31)/12))</f>
        <v>694.80707399999994</v>
      </c>
      <c r="BQ31" s="21">
        <f>IF(BQ$3&lt;'Depr. Rate'!$B$1,('Depr. Rate'!$B$4*'KU Meter Schedule'!AA31)/12,IF(AA31=0,Z31/2*'Depr. Rate'!$C$4/12,('Depr. Rate'!$C$4*'KU Meter Schedule'!AA31)/12))</f>
        <v>694.80707399999994</v>
      </c>
      <c r="BR31" s="21">
        <f>IF(BR$3&lt;'Depr. Rate'!$B$1,('Depr. Rate'!$B$4*'KU Meter Schedule'!AB31)/12,IF(AB31=0,AA31/2*'Depr. Rate'!$C$4/12,('Depr. Rate'!$C$4*'KU Meter Schedule'!AB31)/12))</f>
        <v>347.40353699999997</v>
      </c>
      <c r="BS31" s="21">
        <f>IF(BS$3&lt;'Depr. Rate'!$B$1,('Depr. Rate'!$B$4*'KU Meter Schedule'!AC31)/12,IF(AC31=0,AB31/2*'Depr. Rate'!$C$4/12,('Depr. Rate'!$C$4*'KU Meter Schedule'!AC31)/12))</f>
        <v>0</v>
      </c>
      <c r="BT31" s="21">
        <f>IF(BT$3&lt;'Depr. Rate'!$B$1,('Depr. Rate'!$B$4*'KU Meter Schedule'!AD31)/12,IF(AD31=0,AC31/2*'Depr. Rate'!$C$4/12,('Depr. Rate'!$C$4*'KU Meter Schedule'!AD31)/12))</f>
        <v>0</v>
      </c>
      <c r="BU31" s="21">
        <f>IF(BU$3&lt;'Depr. Rate'!$B$1,('Depr. Rate'!$B$4*'KU Meter Schedule'!AE31)/12,IF(AE31=0,AD31/2*'Depr. Rate'!$C$4/12,('Depr. Rate'!$C$4*'KU Meter Schedule'!AE31)/12))</f>
        <v>0</v>
      </c>
      <c r="BV31" s="21">
        <f>IF(BV$3&lt;'Depr. Rate'!$B$1,('Depr. Rate'!$B$4*'KU Meter Schedule'!AF31)/12,IF(AF31=0,AE31/2*'Depr. Rate'!$C$4/12,('Depr. Rate'!$C$4*'KU Meter Schedule'!AF31)/12))</f>
        <v>0</v>
      </c>
      <c r="BW31" s="21">
        <f>IF(BW$3&lt;'Depr. Rate'!$B$1,('Depr. Rate'!$B$4*'KU Meter Schedule'!AG31)/12,IF(AG31=0,AF31/2*'Depr. Rate'!$C$4/12,('Depr. Rate'!$C$4*'KU Meter Schedule'!AG31)/12))</f>
        <v>0</v>
      </c>
      <c r="BX31" s="21">
        <f>IF(BX$3&lt;'Depr. Rate'!$B$1,('Depr. Rate'!$B$4*'KU Meter Schedule'!AH31)/12,IF(AH31=0,AG31/2*'Depr. Rate'!$C$4/12,('Depr. Rate'!$C$4*'KU Meter Schedule'!AH31)/12))</f>
        <v>0</v>
      </c>
      <c r="BY31" s="21">
        <f>IF(BY$3&lt;'Depr. Rate'!$B$1,('Depr. Rate'!$B$4*'KU Meter Schedule'!AI31)/12,IF(AI31=0,AH31/2*'Depr. Rate'!$C$4/12,('Depr. Rate'!$C$4*'KU Meter Schedule'!AI31)/12))</f>
        <v>0</v>
      </c>
      <c r="BZ31" s="21">
        <f>IF(BZ$3&lt;'Depr. Rate'!$B$1,('Depr. Rate'!$B$4*'KU Meter Schedule'!AJ31)/12,IF(AJ31=0,AI31/2*'Depr. Rate'!$C$4/12,('Depr. Rate'!$C$4*'KU Meter Schedule'!AJ31)/12))</f>
        <v>0</v>
      </c>
      <c r="CA31" s="21">
        <f>IF(CA$3&lt;'Depr. Rate'!$B$1,('Depr. Rate'!$B$4*'KU Meter Schedule'!AK31)/12,IF(AK31=0,AJ31/2*'Depr. Rate'!$C$4/12,('Depr. Rate'!$C$4*'KU Meter Schedule'!AK31)/12))</f>
        <v>0</v>
      </c>
      <c r="CB31" s="21">
        <f>IF(CB$3&lt;'Depr. Rate'!$B$1,('Depr. Rate'!$B$4*'KU Meter Schedule'!AL31)/12,IF(AL31=0,AK31/2*'Depr. Rate'!$C$4/12,('Depr. Rate'!$C$4*'KU Meter Schedule'!AL31)/12))</f>
        <v>0</v>
      </c>
      <c r="CC31" s="21">
        <f>IF(CC$3&lt;'Depr. Rate'!$B$1,('Depr. Rate'!$B$4*'KU Meter Schedule'!AM31)/12,IF(AM31=0,AL31/2*'Depr. Rate'!$C$4/12,('Depr. Rate'!$C$4*'KU Meter Schedule'!AM31)/12))</f>
        <v>0</v>
      </c>
      <c r="CD31" s="21">
        <f>IF(CD$3&lt;'Depr. Rate'!$B$1,('Depr. Rate'!$B$4*'KU Meter Schedule'!AN31)/12,IF(AN31=0,AM31/2*'Depr. Rate'!$C$4/12,('Depr. Rate'!$C$4*'KU Meter Schedule'!AN31)/12))</f>
        <v>0</v>
      </c>
      <c r="CE31" s="21">
        <f>IF(CE$3&lt;'Depr. Rate'!$B$1,('Depr. Rate'!$B$4*'KU Meter Schedule'!AO31)/12,IF(AO31=0,AN31/2*'Depr. Rate'!$C$4/12,('Depr. Rate'!$C$4*'KU Meter Schedule'!AO31)/12))</f>
        <v>0</v>
      </c>
      <c r="CF31" s="21">
        <f>IF(CF$3&lt;'Depr. Rate'!$B$1,('Depr. Rate'!$B$4*'KU Meter Schedule'!AP31)/12,IF(AP31=0,AO31/2*'Depr. Rate'!$C$4/12,('Depr. Rate'!$C$4*'KU Meter Schedule'!AP31)/12))</f>
        <v>0</v>
      </c>
      <c r="CG31" s="21">
        <f>IF(CG$3&lt;'Depr. Rate'!$B$1,('Depr. Rate'!$B$4*'KU Meter Schedule'!AQ31)/12,IF(AQ31=0,AP31/2*'Depr. Rate'!$C$4/12,('Depr. Rate'!$C$4*'KU Meter Schedule'!AQ31)/12))</f>
        <v>0</v>
      </c>
      <c r="CH31" s="21">
        <f>IF(CH$3&lt;'Depr. Rate'!$B$1,('Depr. Rate'!$B$4*'KU Meter Schedule'!AR31)/12,IF(AR31=0,AQ31/2*'Depr. Rate'!$C$4/12,('Depr. Rate'!$C$4*'KU Meter Schedule'!AR31)/12))</f>
        <v>0</v>
      </c>
      <c r="CI31" s="21">
        <f>IF(CI$3&lt;'Depr. Rate'!$B$1,('Depr. Rate'!$B$4*'KU Meter Schedule'!AS31)/12,IF(AS31=0,AR31/2*'Depr. Rate'!$C$4/12,('Depr. Rate'!$C$4*'KU Meter Schedule'!AS31)/12))</f>
        <v>0</v>
      </c>
      <c r="CJ31" s="21">
        <f>IF(CJ$3&lt;'Depr. Rate'!$B$1,('Depr. Rate'!$B$4*'KU Meter Schedule'!AT31)/12,IF(AT31=0,AS31/2*'Depr. Rate'!$C$4/12,('Depr. Rate'!$C$4*'KU Meter Schedule'!AT31)/12))</f>
        <v>0</v>
      </c>
      <c r="CK31" s="21">
        <f>IF(CK$3&lt;'Depr. Rate'!$B$1,('Depr. Rate'!$B$4*'KU Meter Schedule'!AU31)/12,IF(AU31=0,AT31/2*'Depr. Rate'!$C$4/12,('Depr. Rate'!$C$4*'KU Meter Schedule'!AU31)/12))</f>
        <v>0</v>
      </c>
      <c r="CL31" s="21">
        <f>IF(CL$3&lt;'Depr. Rate'!$B$1,('Depr. Rate'!$B$4*'KU Meter Schedule'!AV31)/12,IF(AV31=0,AU31/2*'Depr. Rate'!$C$4/12,('Depr. Rate'!$C$4*'KU Meter Schedule'!AV31)/12))</f>
        <v>0</v>
      </c>
      <c r="CM31" s="21">
        <f>IF(CM$3&lt;'Depr. Rate'!$B$1,('Depr. Rate'!$B$4*'KU Meter Schedule'!AW31)/12,IF(AW31=0,AV31/2*'Depr. Rate'!$C$4/12,('Depr. Rate'!$C$4*'KU Meter Schedule'!AW31)/12))</f>
        <v>0</v>
      </c>
      <c r="CN31" s="21">
        <f>IF(CN$3&lt;'Depr. Rate'!$B$1,('Depr. Rate'!$B$4*'KU Meter Schedule'!AX31)/12,IF(AX31=0,AW31/2*'Depr. Rate'!$C$4/12,('Depr. Rate'!$C$4*'KU Meter Schedule'!AX31)/12))</f>
        <v>0</v>
      </c>
      <c r="CP31" s="6">
        <f>IF(CP$3=$CP$3,$H31+AZ31,IF($F31='KU Meter Schedule'!CP$3,'KU Meter Schedule'!CO31+AZ31-$G31,SUM(CO31,AZ31)))</f>
        <v>216279.5705406109</v>
      </c>
      <c r="CQ31" s="6">
        <f>IF(CQ$3=$CP$3,$H31+BA31,IF($F31='KU Meter Schedule'!CQ$3,'KU Meter Schedule'!CP31+BA31-$G31,SUM(CP31,BA31)))</f>
        <v>216732.87771994423</v>
      </c>
      <c r="CR31" s="6">
        <f>IF(CR$3=$CP$3,$H31+BB31,IF($F31='KU Meter Schedule'!CR$3,'KU Meter Schedule'!CQ31+BB31-$G31,SUM(CQ31,BB31)))</f>
        <v>217186.18489927755</v>
      </c>
      <c r="CS31" s="6">
        <f>IF(CS$3=$CP$3,$H31+BC31,IF($F31='KU Meter Schedule'!CS$3,'KU Meter Schedule'!CR31+BC31-$G31,SUM(CR31,BC31)))</f>
        <v>217639.49207861087</v>
      </c>
      <c r="CT31" s="6">
        <f>IF(CT$3=$CP$3,$H31+BD31,IF($F31='KU Meter Schedule'!CT$3,'KU Meter Schedule'!CS31+BD31-$G31,SUM(CS31,BD31)))</f>
        <v>218092.79925794419</v>
      </c>
      <c r="CU31" s="6">
        <f>IF(CU$3=$CP$3,$H31+BE31,IF($F31='KU Meter Schedule'!CU$3,'KU Meter Schedule'!CT31+BE31-$G31,SUM(CT31,BE31)))</f>
        <v>218546.10643727751</v>
      </c>
      <c r="CV31" s="6">
        <f>IF(CV$3=$CP$3,$H31+BF31,IF($F31='KU Meter Schedule'!CV$3,'KU Meter Schedule'!CU31+BF31-$G31,SUM(CU31,BF31)))</f>
        <v>218999.41361661084</v>
      </c>
      <c r="CW31" s="6">
        <f>IF(CW$3=$CP$3,$H31+BG31,IF($F31='KU Meter Schedule'!CW$3,'KU Meter Schedule'!CV31+BG31-$G31,SUM(CV31,BG31)))</f>
        <v>219452.72079594416</v>
      </c>
      <c r="CX31" s="6">
        <f>IF(CX$3=$CP$3,$H31+BH31,IF($F31='KU Meter Schedule'!CX$3,'KU Meter Schedule'!CW31+BH31-$G31,SUM(CW31,BH31)))</f>
        <v>219906.02797527748</v>
      </c>
      <c r="CY31" s="6">
        <f>IF(CY$3=$CP$3,$H31+BI31,IF($F31='KU Meter Schedule'!CY$3,'KU Meter Schedule'!CX31+BI31-$G31,SUM(CX31,BI31)))</f>
        <v>220359.3351546108</v>
      </c>
      <c r="CZ31" s="6">
        <f>IF(CZ$3=$CP$3,$H31+BJ31,IF($F31='KU Meter Schedule'!CZ$3,'KU Meter Schedule'!CY31+BJ31-$G31,SUM(CY31,BJ31)))</f>
        <v>220812.64233394412</v>
      </c>
      <c r="DA31" s="6">
        <f>IF(DA$3=$CP$3,$H31+BK31,IF($F31='KU Meter Schedule'!DA$3,'KU Meter Schedule'!CZ31+BK31-$G31,SUM(CZ31,BK31)))</f>
        <v>221507.44940794414</v>
      </c>
      <c r="DB31" s="6">
        <f>IF(DB$3=$CP$3,$H31+BL31,IF($F31='KU Meter Schedule'!DB$3,'KU Meter Schedule'!DA31+BL31-$G31,SUM(DA31,BL31)))</f>
        <v>222202.25648194415</v>
      </c>
      <c r="DC31" s="6">
        <f>IF(DC$3=$CP$3,$H31+BM31,IF($F31='KU Meter Schedule'!DC$3,'KU Meter Schedule'!DB31+BM31-$G31,SUM(DB31,BM31)))</f>
        <v>222897.06355594416</v>
      </c>
      <c r="DD31" s="6">
        <f>IF(DD$3=$CP$3,$H31+BN31,IF($F31='KU Meter Schedule'!DD$3,'KU Meter Schedule'!DC31+BN31-$G31,SUM(DC31,BN31)))</f>
        <v>223591.87062994417</v>
      </c>
      <c r="DE31" s="6">
        <f>IF(DE$3=$CP$3,$H31+BO31,IF($F31='KU Meter Schedule'!DE$3,'KU Meter Schedule'!DD31+BO31-$G31,SUM(DD31,BO31)))</f>
        <v>224286.67770394418</v>
      </c>
      <c r="DF31" s="6">
        <f>IF(DF$3=$CP$3,$H31+BP31,IF($F31='KU Meter Schedule'!DF$3,'KU Meter Schedule'!DE31+BP31-$G31,SUM(DE31,BP31)))</f>
        <v>224981.48477794419</v>
      </c>
      <c r="DG31" s="6">
        <f>IF(DG$3=$CP$3,$H31+BQ31,IF($F31='KU Meter Schedule'!DG$3,'KU Meter Schedule'!DF31+BQ31-$G31,SUM(DF31,BQ31)))</f>
        <v>225676.2918519442</v>
      </c>
      <c r="DH31" s="6">
        <f>IF(DH$3=$CP$3,$H31+BR31,IF($F31='KU Meter Schedule'!DH$3,'KU Meter Schedule'!DG31+BR31-$G31,SUM(DG31,BR31)))</f>
        <v>-11517.184611055796</v>
      </c>
      <c r="DI31" s="6">
        <f>IF(DI$3=$CP$3,$H31+BS31,IF($F31='KU Meter Schedule'!DI$3,'KU Meter Schedule'!DH31+BS31-$G31,SUM(DH31,BS31)))</f>
        <v>-11517.184611055796</v>
      </c>
      <c r="DJ31" s="6">
        <f>IF(DJ$3=$CP$3,$H31+BT31,IF($F31='KU Meter Schedule'!DJ$3,'KU Meter Schedule'!DI31+BT31-$G31,SUM(DI31,BT31)))</f>
        <v>-11517.184611055796</v>
      </c>
      <c r="DK31" s="6">
        <f>IF(DK$3=$CP$3,$H31+BU31,IF($F31='KU Meter Schedule'!DK$3,'KU Meter Schedule'!DJ31+BU31-$G31,SUM(DJ31,BU31)))</f>
        <v>-11517.184611055796</v>
      </c>
      <c r="DL31" s="6">
        <f>IF(DL$3=$CP$3,$H31+BV31,IF($F31='KU Meter Schedule'!DL$3,'KU Meter Schedule'!DK31+BV31-$G31,SUM(DK31,BV31)))</f>
        <v>-11517.184611055796</v>
      </c>
      <c r="DM31" s="6">
        <f>IF(DM$3=$CP$3,$H31+BW31,IF($F31='KU Meter Schedule'!DM$3,'KU Meter Schedule'!DL31+BW31-$G31,SUM(DL31,BW31)))</f>
        <v>-11517.184611055796</v>
      </c>
      <c r="DN31" s="6">
        <f>IF(DN$3=$CP$3,$H31+BX31,IF($F31='KU Meter Schedule'!DN$3,'KU Meter Schedule'!DM31+BX31-$G31,SUM(DM31,BX31)))</f>
        <v>-11517.184611055796</v>
      </c>
      <c r="DO31" s="6">
        <f>IF(DO$3=$CP$3,$H31+BY31,IF($F31='KU Meter Schedule'!DO$3,'KU Meter Schedule'!DN31+BY31-$G31,SUM(DN31,BY31)))</f>
        <v>-11517.184611055796</v>
      </c>
      <c r="DP31" s="6">
        <f>IF(DP$3=$CP$3,$H31+BZ31,IF($F31='KU Meter Schedule'!DP$3,'KU Meter Schedule'!DO31+BZ31-$G31,SUM(DO31,BZ31)))</f>
        <v>-11517.184611055796</v>
      </c>
      <c r="DQ31" s="6">
        <f>IF(DQ$3=$CP$3,$H31+CA31,IF($F31='KU Meter Schedule'!DQ$3,'KU Meter Schedule'!DP31+CA31-$G31,SUM(DP31,CA31)))</f>
        <v>-11517.184611055796</v>
      </c>
      <c r="DR31" s="6">
        <f>IF(DR$3=$CP$3,$H31+CB31,IF($F31='KU Meter Schedule'!DR$3,'KU Meter Schedule'!DQ31+CB31-$G31,SUM(DQ31,CB31)))</f>
        <v>-11517.184611055796</v>
      </c>
      <c r="DS31" s="6">
        <f>IF(DS$3=$CP$3,$H31+CC31,IF($F31='KU Meter Schedule'!DS$3,'KU Meter Schedule'!DR31+CC31-$G31,SUM(DR31,CC31)))</f>
        <v>-11517.184611055796</v>
      </c>
      <c r="DT31" s="6">
        <f>IF(DT$3=$CP$3,$H31+CD31,IF($F31='KU Meter Schedule'!DT$3,'KU Meter Schedule'!DS31+CD31-$G31,SUM(DS31,CD31)))</f>
        <v>-11517.184611055796</v>
      </c>
      <c r="DU31" s="6">
        <f>IF(DU$3=$CP$3,$H31+CE31,IF($F31='KU Meter Schedule'!DU$3,'KU Meter Schedule'!DT31+CE31-$G31,SUM(DT31,CE31)))</f>
        <v>-11517.184611055796</v>
      </c>
      <c r="DV31" s="6">
        <f>IF(DV$3=$CP$3,$H31+CF31,IF($F31='KU Meter Schedule'!DV$3,'KU Meter Schedule'!DU31+CF31-$G31,SUM(DU31,CF31)))</f>
        <v>-11517.184611055796</v>
      </c>
      <c r="DW31" s="6">
        <f>IF(DW$3=$CP$3,$H31+CG31,IF($F31='KU Meter Schedule'!DW$3,'KU Meter Schedule'!DV31+CG31-$G31,SUM(DV31,CG31)))</f>
        <v>-11517.184611055796</v>
      </c>
      <c r="DX31" s="6">
        <f>IF(DX$3=$CP$3,$H31+CH31,IF($F31='KU Meter Schedule'!DX$3,'KU Meter Schedule'!DW31+CH31-$G31,SUM(DW31,CH31)))</f>
        <v>-11517.184611055796</v>
      </c>
      <c r="DY31" s="6">
        <f>IF(DY$3=$CP$3,$H31+CI31,IF($F31='KU Meter Schedule'!DY$3,'KU Meter Schedule'!DX31+CI31-$G31,SUM(DX31,CI31)))</f>
        <v>-11517.184611055796</v>
      </c>
      <c r="DZ31" s="6">
        <f>IF(DZ$3=$CP$3,$H31+CJ31,IF($F31='KU Meter Schedule'!DZ$3,'KU Meter Schedule'!DY31+CJ31-$G31,SUM(DY31,CJ31)))</f>
        <v>-11517.184611055796</v>
      </c>
      <c r="EA31" s="6">
        <f>IF(EA$3=$CP$3,$H31+CK31,IF($F31='KU Meter Schedule'!EA$3,'KU Meter Schedule'!DZ31+CK31-$G31,SUM(DZ31,CK31)))</f>
        <v>-11517.184611055796</v>
      </c>
      <c r="EB31" s="6">
        <f>IF(EB$3=$CP$3,$H31+CL31,IF($F31='KU Meter Schedule'!EB$3,'KU Meter Schedule'!EA31+CL31-$G31,SUM(EA31,CL31)))</f>
        <v>-11517.184611055796</v>
      </c>
      <c r="EC31" s="6">
        <f>IF(EC$3=$CP$3,$H31+CM31,IF($F31='KU Meter Schedule'!EC$3,'KU Meter Schedule'!EB31+CM31-$G31,SUM(EB31,CM31)))</f>
        <v>-11517.184611055796</v>
      </c>
      <c r="ED31" s="6">
        <f>IF(ED$3=$CP$3,$H31+CN31,IF($F31='KU Meter Schedule'!ED$3,'KU Meter Schedule'!EC31+CN31-$G31,SUM(EC31,CN31)))</f>
        <v>-11517.184611055796</v>
      </c>
      <c r="EF31" s="8">
        <f t="shared" si="5"/>
        <v>21261.3094593891</v>
      </c>
      <c r="EG31" s="8">
        <f t="shared" si="5"/>
        <v>20808.002280055778</v>
      </c>
      <c r="EH31" s="8">
        <f t="shared" si="5"/>
        <v>20354.695100722456</v>
      </c>
      <c r="EI31" s="8">
        <f t="shared" si="5"/>
        <v>19901.387921389134</v>
      </c>
      <c r="EJ31" s="8">
        <f t="shared" si="5"/>
        <v>19448.080742055812</v>
      </c>
      <c r="EK31" s="8">
        <f t="shared" si="5"/>
        <v>18994.77356272249</v>
      </c>
      <c r="EL31" s="8">
        <f t="shared" si="5"/>
        <v>18541.466383389168</v>
      </c>
      <c r="EM31" s="8">
        <f t="shared" si="5"/>
        <v>18088.159204055846</v>
      </c>
      <c r="EN31" s="8">
        <f t="shared" si="5"/>
        <v>17634.852024722524</v>
      </c>
      <c r="EO31" s="8">
        <f t="shared" si="5"/>
        <v>17181.544845389202</v>
      </c>
      <c r="EP31" s="8">
        <f t="shared" si="5"/>
        <v>16728.23766605588</v>
      </c>
      <c r="EQ31" s="8">
        <f t="shared" si="5"/>
        <v>16033.430592055869</v>
      </c>
      <c r="ER31" s="8">
        <f t="shared" si="5"/>
        <v>15338.623518055858</v>
      </c>
      <c r="ES31" s="8">
        <f t="shared" si="5"/>
        <v>14643.816444055847</v>
      </c>
      <c r="ET31" s="8">
        <f t="shared" si="5"/>
        <v>13949.009370055835</v>
      </c>
      <c r="EU31" s="8">
        <f t="shared" si="5"/>
        <v>13254.202296055824</v>
      </c>
      <c r="EV31" s="8">
        <f t="shared" si="4"/>
        <v>12559.395222055813</v>
      </c>
      <c r="EW31" s="8">
        <f t="shared" si="4"/>
        <v>11864.588148055802</v>
      </c>
      <c r="EX31" s="8">
        <f t="shared" si="4"/>
        <v>11517.184611055796</v>
      </c>
      <c r="EY31" s="8">
        <f t="shared" si="4"/>
        <v>11517.184611055796</v>
      </c>
      <c r="EZ31" s="8">
        <f t="shared" si="4"/>
        <v>11517.184611055796</v>
      </c>
      <c r="FA31" s="8">
        <f t="shared" si="4"/>
        <v>11517.184611055796</v>
      </c>
      <c r="FB31" s="8">
        <f t="shared" si="4"/>
        <v>11517.184611055796</v>
      </c>
      <c r="FC31" s="8">
        <f t="shared" si="4"/>
        <v>11517.184611055796</v>
      </c>
      <c r="FD31" s="8">
        <f t="shared" si="4"/>
        <v>11517.184611055796</v>
      </c>
      <c r="FE31" s="8">
        <f t="shared" si="4"/>
        <v>11517.184611055796</v>
      </c>
      <c r="FF31" s="8">
        <f t="shared" si="4"/>
        <v>11517.184611055796</v>
      </c>
      <c r="FG31" s="8">
        <f t="shared" si="4"/>
        <v>11517.184611055796</v>
      </c>
      <c r="FH31" s="8">
        <f t="shared" si="4"/>
        <v>11517.184611055796</v>
      </c>
      <c r="FI31" s="8">
        <f t="shared" si="4"/>
        <v>11517.184611055796</v>
      </c>
      <c r="FJ31" s="8">
        <f t="shared" si="4"/>
        <v>11517.184611055796</v>
      </c>
      <c r="FK31" s="8">
        <f t="shared" si="2"/>
        <v>11517.184611055796</v>
      </c>
      <c r="FL31" s="8">
        <f t="shared" si="3"/>
        <v>11517.184611055796</v>
      </c>
      <c r="FM31" s="8">
        <f t="shared" si="3"/>
        <v>11517.184611055796</v>
      </c>
      <c r="FN31" s="8">
        <f t="shared" si="3"/>
        <v>11517.184611055796</v>
      </c>
      <c r="FO31" s="8">
        <f t="shared" si="3"/>
        <v>11517.184611055796</v>
      </c>
      <c r="FP31" s="8">
        <f t="shared" si="3"/>
        <v>11517.184611055796</v>
      </c>
      <c r="FQ31" s="8">
        <f t="shared" si="3"/>
        <v>11517.184611055796</v>
      </c>
      <c r="FR31" s="8">
        <f t="shared" si="3"/>
        <v>11517.184611055796</v>
      </c>
      <c r="FS31" s="8">
        <f t="shared" si="3"/>
        <v>11517.184611055796</v>
      </c>
      <c r="FT31" s="8">
        <f t="shared" si="3"/>
        <v>11517.184611055796</v>
      </c>
    </row>
    <row r="32" spans="1:176" x14ac:dyDescent="0.25">
      <c r="A32" s="4" t="s">
        <v>12</v>
      </c>
      <c r="B32" s="4" t="s">
        <v>2</v>
      </c>
      <c r="C32" s="3" t="s">
        <v>40</v>
      </c>
      <c r="D32" s="4" t="s">
        <v>5</v>
      </c>
      <c r="E32" s="7">
        <v>1962</v>
      </c>
      <c r="F32" s="24">
        <f>IFERROR(VLOOKUP(CONCATENATE(C32,E32),'KU Retirements'!$A$4:$E$150,5,FALSE),"N/A")</f>
        <v>43132</v>
      </c>
      <c r="G32" s="5">
        <v>7884.07</v>
      </c>
      <c r="H32" s="5">
        <v>7163.3538116838999</v>
      </c>
      <c r="I32" s="5"/>
      <c r="J32" s="6">
        <f>IF(J$3=$J$3,$G32,IF($F32='KU Meter Schedule'!J$3,'KU Meter Schedule'!I32-'KU Meter Schedule'!$G32,I32))</f>
        <v>7884.07</v>
      </c>
      <c r="K32" s="6">
        <f>IF(K$3=$J$3,$G32,IF($F32='KU Meter Schedule'!K$3,'KU Meter Schedule'!J32-'KU Meter Schedule'!$G32,J32))</f>
        <v>7884.07</v>
      </c>
      <c r="L32" s="6">
        <f>IF(L$3=$J$3,$G32,IF($F32='KU Meter Schedule'!L$3,'KU Meter Schedule'!K32-'KU Meter Schedule'!$G32,K32))</f>
        <v>7884.07</v>
      </c>
      <c r="M32" s="6">
        <f>IF(M$3=$J$3,$G32,IF($F32='KU Meter Schedule'!M$3,'KU Meter Schedule'!L32-'KU Meter Schedule'!$G32,L32))</f>
        <v>7884.07</v>
      </c>
      <c r="N32" s="6">
        <f>IF(N$3=$J$3,$G32,IF($F32='KU Meter Schedule'!N$3,'KU Meter Schedule'!M32-'KU Meter Schedule'!$G32,M32))</f>
        <v>7884.07</v>
      </c>
      <c r="O32" s="6">
        <f>IF(O$3=$J$3,$G32,IF($F32='KU Meter Schedule'!O$3,'KU Meter Schedule'!N32-'KU Meter Schedule'!$G32,N32))</f>
        <v>7884.07</v>
      </c>
      <c r="P32" s="6">
        <f>IF(P$3=$J$3,$G32,IF($F32='KU Meter Schedule'!P$3,'KU Meter Schedule'!O32-'KU Meter Schedule'!$G32,O32))</f>
        <v>7884.07</v>
      </c>
      <c r="Q32" s="6">
        <f>IF(Q$3=$J$3,$G32,IF($F32='KU Meter Schedule'!Q$3,'KU Meter Schedule'!P32-'KU Meter Schedule'!$G32,P32))</f>
        <v>7884.07</v>
      </c>
      <c r="R32" s="6">
        <f>IF(R$3=$J$3,$G32,IF($F32='KU Meter Schedule'!R$3,'KU Meter Schedule'!Q32-'KU Meter Schedule'!$G32,Q32))</f>
        <v>7884.07</v>
      </c>
      <c r="S32" s="6">
        <f>IF(S$3=$J$3,$G32,IF($F32='KU Meter Schedule'!S$3,'KU Meter Schedule'!R32-'KU Meter Schedule'!$G32,R32))</f>
        <v>7884.07</v>
      </c>
      <c r="T32" s="6">
        <f>IF(T$3=$J$3,$G32,IF($F32='KU Meter Schedule'!T$3,'KU Meter Schedule'!S32-'KU Meter Schedule'!$G32,S32))</f>
        <v>7884.07</v>
      </c>
      <c r="U32" s="6">
        <f>IF(U$3=$J$3,$G32,IF($F32='KU Meter Schedule'!U$3,'KU Meter Schedule'!T32-'KU Meter Schedule'!$G32,T32))</f>
        <v>7884.07</v>
      </c>
      <c r="V32" s="6">
        <f>IF(V$3=$J$3,$G32,IF($F32='KU Meter Schedule'!V$3,'KU Meter Schedule'!U32-'KU Meter Schedule'!$G32,U32))</f>
        <v>7884.07</v>
      </c>
      <c r="W32" s="6">
        <f>IF(W$3=$J$3,$G32,IF($F32='KU Meter Schedule'!W$3,'KU Meter Schedule'!V32-'KU Meter Schedule'!$G32,V32))</f>
        <v>7884.07</v>
      </c>
      <c r="X32" s="6">
        <f>IF(X$3=$J$3,$G32,IF($F32='KU Meter Schedule'!X$3,'KU Meter Schedule'!W32-'KU Meter Schedule'!$G32,W32))</f>
        <v>7884.07</v>
      </c>
      <c r="Y32" s="6">
        <f>IF(Y$3=$J$3,$G32,IF($F32='KU Meter Schedule'!Y$3,'KU Meter Schedule'!X32-'KU Meter Schedule'!$G32,X32))</f>
        <v>7884.07</v>
      </c>
      <c r="Z32" s="6">
        <f>IF(Z$3=$J$3,$G32,IF($F32='KU Meter Schedule'!Z$3,'KU Meter Schedule'!Y32-'KU Meter Schedule'!$G32,Y32))</f>
        <v>7884.07</v>
      </c>
      <c r="AA32" s="6">
        <f>IF(AA$3=$J$3,$G32,IF($F32='KU Meter Schedule'!AA$3,'KU Meter Schedule'!Z32-'KU Meter Schedule'!$G32,Z32))</f>
        <v>7884.07</v>
      </c>
      <c r="AB32" s="6">
        <f>IF(AB$3=$J$3,$G32,IF($F32='KU Meter Schedule'!AB$3,'KU Meter Schedule'!AA32-'KU Meter Schedule'!$G32,AA32))</f>
        <v>0</v>
      </c>
      <c r="AC32" s="6">
        <f>IF(AC$3=$J$3,$G32,IF($F32='KU Meter Schedule'!AC$3,'KU Meter Schedule'!AB32-'KU Meter Schedule'!$G32,AB32))</f>
        <v>0</v>
      </c>
      <c r="AD32" s="6">
        <f>IF(AD$3=$J$3,$G32,IF($F32='KU Meter Schedule'!AD$3,'KU Meter Schedule'!AC32-'KU Meter Schedule'!$G32,AC32))</f>
        <v>0</v>
      </c>
      <c r="AE32" s="6">
        <f>IF(AE$3=$J$3,$G32,IF($F32='KU Meter Schedule'!AE$3,'KU Meter Schedule'!AD32-'KU Meter Schedule'!$G32,AD32))</f>
        <v>0</v>
      </c>
      <c r="AF32" s="6">
        <f>IF(AF$3=$J$3,$G32,IF($F32='KU Meter Schedule'!AF$3,'KU Meter Schedule'!AE32-'KU Meter Schedule'!$G32,AE32))</f>
        <v>0</v>
      </c>
      <c r="AG32" s="6">
        <f>IF(AG$3=$J$3,$G32,IF($F32='KU Meter Schedule'!AG$3,'KU Meter Schedule'!AF32-'KU Meter Schedule'!$G32,AF32))</f>
        <v>0</v>
      </c>
      <c r="AH32" s="6">
        <f>IF(AH$3=$J$3,$G32,IF($F32='KU Meter Schedule'!AH$3,'KU Meter Schedule'!AG32-'KU Meter Schedule'!$G32,AG32))</f>
        <v>0</v>
      </c>
      <c r="AI32" s="6">
        <f>IF(AI$3=$J$3,$G32,IF($F32='KU Meter Schedule'!AI$3,'KU Meter Schedule'!AH32-'KU Meter Schedule'!$G32,AH32))</f>
        <v>0</v>
      </c>
      <c r="AJ32" s="6">
        <f>IF(AJ$3=$J$3,$G32,IF($F32='KU Meter Schedule'!AJ$3,'KU Meter Schedule'!AI32-'KU Meter Schedule'!$G32,AI32))</f>
        <v>0</v>
      </c>
      <c r="AK32" s="6">
        <f>IF(AK$3=$J$3,$G32,IF($F32='KU Meter Schedule'!AK$3,'KU Meter Schedule'!AJ32-'KU Meter Schedule'!$G32,AJ32))</f>
        <v>0</v>
      </c>
      <c r="AL32" s="6">
        <f>IF(AL$3=$J$3,$G32,IF($F32='KU Meter Schedule'!AL$3,'KU Meter Schedule'!AK32-'KU Meter Schedule'!$G32,AK32))</f>
        <v>0</v>
      </c>
      <c r="AM32" s="6">
        <f>IF(AM$3=$J$3,$G32,IF($F32='KU Meter Schedule'!AM$3,'KU Meter Schedule'!AL32-'KU Meter Schedule'!$G32,AL32))</f>
        <v>0</v>
      </c>
      <c r="AN32" s="6">
        <f>IF(AN$3=$J$3,$G32,IF($F32='KU Meter Schedule'!AN$3,'KU Meter Schedule'!AM32-'KU Meter Schedule'!$G32,AM32))</f>
        <v>0</v>
      </c>
      <c r="AO32" s="6">
        <f>IF(AO$3=$J$3,$G32,IF($F32='KU Meter Schedule'!AO$3,'KU Meter Schedule'!AN32-'KU Meter Schedule'!$G32,AN32))</f>
        <v>0</v>
      </c>
      <c r="AP32" s="6">
        <f>IF(AP$3=$J$3,$G32,IF($F32='KU Meter Schedule'!AP$3,'KU Meter Schedule'!AO32-'KU Meter Schedule'!$G32,AO32))</f>
        <v>0</v>
      </c>
      <c r="AQ32" s="6">
        <f>IF(AQ$3=$J$3,$G32,IF($F32='KU Meter Schedule'!AQ$3,'KU Meter Schedule'!AP32-'KU Meter Schedule'!$G32,AP32))</f>
        <v>0</v>
      </c>
      <c r="AR32" s="6">
        <f>IF(AR$3=$J$3,$G32,IF($F32='KU Meter Schedule'!AR$3,'KU Meter Schedule'!AQ32-'KU Meter Schedule'!$G32,AQ32))</f>
        <v>0</v>
      </c>
      <c r="AS32" s="6">
        <f>IF(AS$3=$J$3,$G32,IF($F32='KU Meter Schedule'!AS$3,'KU Meter Schedule'!AR32-'KU Meter Schedule'!$G32,AR32))</f>
        <v>0</v>
      </c>
      <c r="AT32" s="6">
        <f>IF(AT$3=$J$3,$G32,IF($F32='KU Meter Schedule'!AT$3,'KU Meter Schedule'!AS32-'KU Meter Schedule'!$G32,AS32))</f>
        <v>0</v>
      </c>
      <c r="AU32" s="6">
        <f>IF(AU$3=$J$3,$G32,IF($F32='KU Meter Schedule'!AU$3,'KU Meter Schedule'!AT32-'KU Meter Schedule'!$G32,AT32))</f>
        <v>0</v>
      </c>
      <c r="AV32" s="6">
        <f>IF(AV$3=$J$3,$G32,IF($F32='KU Meter Schedule'!AV$3,'KU Meter Schedule'!AU32-'KU Meter Schedule'!$G32,AU32))</f>
        <v>0</v>
      </c>
      <c r="AW32" s="6">
        <f>IF(AW$3=$J$3,$G32,IF($F32='KU Meter Schedule'!AW$3,'KU Meter Schedule'!AV32-'KU Meter Schedule'!$G32,AV32))</f>
        <v>0</v>
      </c>
      <c r="AX32" s="6">
        <f>IF(AX$3=$J$3,$G32,IF($F32='KU Meter Schedule'!AX$3,'KU Meter Schedule'!AW32-'KU Meter Schedule'!$G32,AW32))</f>
        <v>0</v>
      </c>
      <c r="AZ32" s="21">
        <f>IF(AZ$3&lt;'Depr. Rate'!$B$1,('Depr. Rate'!$B$4*'KU Meter Schedule'!J32)/12,IF(J32=0,I32/2*'Depr. Rate'!$C$4/12,('Depr. Rate'!$C$4*'KU Meter Schedule'!J32)/12))</f>
        <v>15.045433583333333</v>
      </c>
      <c r="BA32" s="21">
        <f>IF(BA$3&lt;'Depr. Rate'!$B$1,('Depr. Rate'!$B$4*'KU Meter Schedule'!K32)/12,IF(K32=0,J32/2*'Depr. Rate'!$C$4/12,('Depr. Rate'!$C$4*'KU Meter Schedule'!K32)/12))</f>
        <v>15.045433583333333</v>
      </c>
      <c r="BB32" s="21">
        <f>IF(BB$3&lt;'Depr. Rate'!$B$1,('Depr. Rate'!$B$4*'KU Meter Schedule'!L32)/12,IF(L32=0,K32/2*'Depr. Rate'!$C$4/12,('Depr. Rate'!$C$4*'KU Meter Schedule'!L32)/12))</f>
        <v>15.045433583333333</v>
      </c>
      <c r="BC32" s="21">
        <f>IF(BC$3&lt;'Depr. Rate'!$B$1,('Depr. Rate'!$B$4*'KU Meter Schedule'!M32)/12,IF(M32=0,L32/2*'Depr. Rate'!$C$4/12,('Depr. Rate'!$C$4*'KU Meter Schedule'!M32)/12))</f>
        <v>15.045433583333333</v>
      </c>
      <c r="BD32" s="21">
        <f>IF(BD$3&lt;'Depr. Rate'!$B$1,('Depr. Rate'!$B$4*'KU Meter Schedule'!N32)/12,IF(N32=0,M32/2*'Depr. Rate'!$C$4/12,('Depr. Rate'!$C$4*'KU Meter Schedule'!N32)/12))</f>
        <v>15.045433583333333</v>
      </c>
      <c r="BE32" s="21">
        <f>IF(BE$3&lt;'Depr. Rate'!$B$1,('Depr. Rate'!$B$4*'KU Meter Schedule'!O32)/12,IF(O32=0,N32/2*'Depr. Rate'!$C$4/12,('Depr. Rate'!$C$4*'KU Meter Schedule'!O32)/12))</f>
        <v>15.045433583333333</v>
      </c>
      <c r="BF32" s="21">
        <f>IF(BF$3&lt;'Depr. Rate'!$B$1,('Depr. Rate'!$B$4*'KU Meter Schedule'!P32)/12,IF(P32=0,O32/2*'Depr. Rate'!$C$4/12,('Depr. Rate'!$C$4*'KU Meter Schedule'!P32)/12))</f>
        <v>15.045433583333333</v>
      </c>
      <c r="BG32" s="21">
        <f>IF(BG$3&lt;'Depr. Rate'!$B$1,('Depr. Rate'!$B$4*'KU Meter Schedule'!Q32)/12,IF(Q32=0,P32/2*'Depr. Rate'!$C$4/12,('Depr. Rate'!$C$4*'KU Meter Schedule'!Q32)/12))</f>
        <v>15.045433583333333</v>
      </c>
      <c r="BH32" s="21">
        <f>IF(BH$3&lt;'Depr. Rate'!$B$1,('Depr. Rate'!$B$4*'KU Meter Schedule'!R32)/12,IF(R32=0,Q32/2*'Depr. Rate'!$C$4/12,('Depr. Rate'!$C$4*'KU Meter Schedule'!R32)/12))</f>
        <v>15.045433583333333</v>
      </c>
      <c r="BI32" s="21">
        <f>IF(BI$3&lt;'Depr. Rate'!$B$1,('Depr. Rate'!$B$4*'KU Meter Schedule'!S32)/12,IF(S32=0,R32/2*'Depr. Rate'!$C$4/12,('Depr. Rate'!$C$4*'KU Meter Schedule'!S32)/12))</f>
        <v>15.045433583333333</v>
      </c>
      <c r="BJ32" s="21">
        <f>IF(BJ$3&lt;'Depr. Rate'!$B$1,('Depr. Rate'!$B$4*'KU Meter Schedule'!T32)/12,IF(T32=0,S32/2*'Depr. Rate'!$C$4/12,('Depr. Rate'!$C$4*'KU Meter Schedule'!T32)/12))</f>
        <v>15.045433583333333</v>
      </c>
      <c r="BK32" s="21">
        <f>IF(BK$3&lt;'Depr. Rate'!$B$1,('Depr. Rate'!$B$4*'KU Meter Schedule'!U32)/12,IF(U32=0,T32/2*'Depr. Rate'!$C$4/12,('Depr. Rate'!$C$4*'KU Meter Schedule'!U32)/12))</f>
        <v>23.060904749999995</v>
      </c>
      <c r="BL32" s="21">
        <f>IF(BL$3&lt;'Depr. Rate'!$B$1,('Depr. Rate'!$B$4*'KU Meter Schedule'!V32)/12,IF(V32=0,U32/2*'Depr. Rate'!$C$4/12,('Depr. Rate'!$C$4*'KU Meter Schedule'!V32)/12))</f>
        <v>23.060904749999995</v>
      </c>
      <c r="BM32" s="21">
        <f>IF(BM$3&lt;'Depr. Rate'!$B$1,('Depr. Rate'!$B$4*'KU Meter Schedule'!W32)/12,IF(W32=0,V32/2*'Depr. Rate'!$C$4/12,('Depr. Rate'!$C$4*'KU Meter Schedule'!W32)/12))</f>
        <v>23.060904749999995</v>
      </c>
      <c r="BN32" s="21">
        <f>IF(BN$3&lt;'Depr. Rate'!$B$1,('Depr. Rate'!$B$4*'KU Meter Schedule'!X32)/12,IF(X32=0,W32/2*'Depr. Rate'!$C$4/12,('Depr. Rate'!$C$4*'KU Meter Schedule'!X32)/12))</f>
        <v>23.060904749999995</v>
      </c>
      <c r="BO32" s="21">
        <f>IF(BO$3&lt;'Depr. Rate'!$B$1,('Depr. Rate'!$B$4*'KU Meter Schedule'!Y32)/12,IF(Y32=0,X32/2*'Depr. Rate'!$C$4/12,('Depr. Rate'!$C$4*'KU Meter Schedule'!Y32)/12))</f>
        <v>23.060904749999995</v>
      </c>
      <c r="BP32" s="21">
        <f>IF(BP$3&lt;'Depr. Rate'!$B$1,('Depr. Rate'!$B$4*'KU Meter Schedule'!Z32)/12,IF(Z32=0,Y32/2*'Depr. Rate'!$C$4/12,('Depr. Rate'!$C$4*'KU Meter Schedule'!Z32)/12))</f>
        <v>23.060904749999995</v>
      </c>
      <c r="BQ32" s="21">
        <f>IF(BQ$3&lt;'Depr. Rate'!$B$1,('Depr. Rate'!$B$4*'KU Meter Schedule'!AA32)/12,IF(AA32=0,Z32/2*'Depr. Rate'!$C$4/12,('Depr. Rate'!$C$4*'KU Meter Schedule'!AA32)/12))</f>
        <v>23.060904749999995</v>
      </c>
      <c r="BR32" s="21">
        <f>IF(BR$3&lt;'Depr. Rate'!$B$1,('Depr. Rate'!$B$4*'KU Meter Schedule'!AB32)/12,IF(AB32=0,AA32/2*'Depr. Rate'!$C$4/12,('Depr. Rate'!$C$4*'KU Meter Schedule'!AB32)/12))</f>
        <v>11.530452374999998</v>
      </c>
      <c r="BS32" s="21">
        <f>IF(BS$3&lt;'Depr. Rate'!$B$1,('Depr. Rate'!$B$4*'KU Meter Schedule'!AC32)/12,IF(AC32=0,AB32/2*'Depr. Rate'!$C$4/12,('Depr. Rate'!$C$4*'KU Meter Schedule'!AC32)/12))</f>
        <v>0</v>
      </c>
      <c r="BT32" s="21">
        <f>IF(BT$3&lt;'Depr. Rate'!$B$1,('Depr. Rate'!$B$4*'KU Meter Schedule'!AD32)/12,IF(AD32=0,AC32/2*'Depr. Rate'!$C$4/12,('Depr. Rate'!$C$4*'KU Meter Schedule'!AD32)/12))</f>
        <v>0</v>
      </c>
      <c r="BU32" s="21">
        <f>IF(BU$3&lt;'Depr. Rate'!$B$1,('Depr. Rate'!$B$4*'KU Meter Schedule'!AE32)/12,IF(AE32=0,AD32/2*'Depr. Rate'!$C$4/12,('Depr. Rate'!$C$4*'KU Meter Schedule'!AE32)/12))</f>
        <v>0</v>
      </c>
      <c r="BV32" s="21">
        <f>IF(BV$3&lt;'Depr. Rate'!$B$1,('Depr. Rate'!$B$4*'KU Meter Schedule'!AF32)/12,IF(AF32=0,AE32/2*'Depr. Rate'!$C$4/12,('Depr. Rate'!$C$4*'KU Meter Schedule'!AF32)/12))</f>
        <v>0</v>
      </c>
      <c r="BW32" s="21">
        <f>IF(BW$3&lt;'Depr. Rate'!$B$1,('Depr. Rate'!$B$4*'KU Meter Schedule'!AG32)/12,IF(AG32=0,AF32/2*'Depr. Rate'!$C$4/12,('Depr. Rate'!$C$4*'KU Meter Schedule'!AG32)/12))</f>
        <v>0</v>
      </c>
      <c r="BX32" s="21">
        <f>IF(BX$3&lt;'Depr. Rate'!$B$1,('Depr. Rate'!$B$4*'KU Meter Schedule'!AH32)/12,IF(AH32=0,AG32/2*'Depr. Rate'!$C$4/12,('Depr. Rate'!$C$4*'KU Meter Schedule'!AH32)/12))</f>
        <v>0</v>
      </c>
      <c r="BY32" s="21">
        <f>IF(BY$3&lt;'Depr. Rate'!$B$1,('Depr. Rate'!$B$4*'KU Meter Schedule'!AI32)/12,IF(AI32=0,AH32/2*'Depr. Rate'!$C$4/12,('Depr. Rate'!$C$4*'KU Meter Schedule'!AI32)/12))</f>
        <v>0</v>
      </c>
      <c r="BZ32" s="21">
        <f>IF(BZ$3&lt;'Depr. Rate'!$B$1,('Depr. Rate'!$B$4*'KU Meter Schedule'!AJ32)/12,IF(AJ32=0,AI32/2*'Depr. Rate'!$C$4/12,('Depr. Rate'!$C$4*'KU Meter Schedule'!AJ32)/12))</f>
        <v>0</v>
      </c>
      <c r="CA32" s="21">
        <f>IF(CA$3&lt;'Depr. Rate'!$B$1,('Depr. Rate'!$B$4*'KU Meter Schedule'!AK32)/12,IF(AK32=0,AJ32/2*'Depr. Rate'!$C$4/12,('Depr. Rate'!$C$4*'KU Meter Schedule'!AK32)/12))</f>
        <v>0</v>
      </c>
      <c r="CB32" s="21">
        <f>IF(CB$3&lt;'Depr. Rate'!$B$1,('Depr. Rate'!$B$4*'KU Meter Schedule'!AL32)/12,IF(AL32=0,AK32/2*'Depr. Rate'!$C$4/12,('Depr. Rate'!$C$4*'KU Meter Schedule'!AL32)/12))</f>
        <v>0</v>
      </c>
      <c r="CC32" s="21">
        <f>IF(CC$3&lt;'Depr. Rate'!$B$1,('Depr. Rate'!$B$4*'KU Meter Schedule'!AM32)/12,IF(AM32=0,AL32/2*'Depr. Rate'!$C$4/12,('Depr. Rate'!$C$4*'KU Meter Schedule'!AM32)/12))</f>
        <v>0</v>
      </c>
      <c r="CD32" s="21">
        <f>IF(CD$3&lt;'Depr. Rate'!$B$1,('Depr. Rate'!$B$4*'KU Meter Schedule'!AN32)/12,IF(AN32=0,AM32/2*'Depr. Rate'!$C$4/12,('Depr. Rate'!$C$4*'KU Meter Schedule'!AN32)/12))</f>
        <v>0</v>
      </c>
      <c r="CE32" s="21">
        <f>IF(CE$3&lt;'Depr. Rate'!$B$1,('Depr. Rate'!$B$4*'KU Meter Schedule'!AO32)/12,IF(AO32=0,AN32/2*'Depr. Rate'!$C$4/12,('Depr. Rate'!$C$4*'KU Meter Schedule'!AO32)/12))</f>
        <v>0</v>
      </c>
      <c r="CF32" s="21">
        <f>IF(CF$3&lt;'Depr. Rate'!$B$1,('Depr. Rate'!$B$4*'KU Meter Schedule'!AP32)/12,IF(AP32=0,AO32/2*'Depr. Rate'!$C$4/12,('Depr. Rate'!$C$4*'KU Meter Schedule'!AP32)/12))</f>
        <v>0</v>
      </c>
      <c r="CG32" s="21">
        <f>IF(CG$3&lt;'Depr. Rate'!$B$1,('Depr. Rate'!$B$4*'KU Meter Schedule'!AQ32)/12,IF(AQ32=0,AP32/2*'Depr. Rate'!$C$4/12,('Depr. Rate'!$C$4*'KU Meter Schedule'!AQ32)/12))</f>
        <v>0</v>
      </c>
      <c r="CH32" s="21">
        <f>IF(CH$3&lt;'Depr. Rate'!$B$1,('Depr. Rate'!$B$4*'KU Meter Schedule'!AR32)/12,IF(AR32=0,AQ32/2*'Depr. Rate'!$C$4/12,('Depr. Rate'!$C$4*'KU Meter Schedule'!AR32)/12))</f>
        <v>0</v>
      </c>
      <c r="CI32" s="21">
        <f>IF(CI$3&lt;'Depr. Rate'!$B$1,('Depr. Rate'!$B$4*'KU Meter Schedule'!AS32)/12,IF(AS32=0,AR32/2*'Depr. Rate'!$C$4/12,('Depr. Rate'!$C$4*'KU Meter Schedule'!AS32)/12))</f>
        <v>0</v>
      </c>
      <c r="CJ32" s="21">
        <f>IF(CJ$3&lt;'Depr. Rate'!$B$1,('Depr. Rate'!$B$4*'KU Meter Schedule'!AT32)/12,IF(AT32=0,AS32/2*'Depr. Rate'!$C$4/12,('Depr. Rate'!$C$4*'KU Meter Schedule'!AT32)/12))</f>
        <v>0</v>
      </c>
      <c r="CK32" s="21">
        <f>IF(CK$3&lt;'Depr. Rate'!$B$1,('Depr. Rate'!$B$4*'KU Meter Schedule'!AU32)/12,IF(AU32=0,AT32/2*'Depr. Rate'!$C$4/12,('Depr. Rate'!$C$4*'KU Meter Schedule'!AU32)/12))</f>
        <v>0</v>
      </c>
      <c r="CL32" s="21">
        <f>IF(CL$3&lt;'Depr. Rate'!$B$1,('Depr. Rate'!$B$4*'KU Meter Schedule'!AV32)/12,IF(AV32=0,AU32/2*'Depr. Rate'!$C$4/12,('Depr. Rate'!$C$4*'KU Meter Schedule'!AV32)/12))</f>
        <v>0</v>
      </c>
      <c r="CM32" s="21">
        <f>IF(CM$3&lt;'Depr. Rate'!$B$1,('Depr. Rate'!$B$4*'KU Meter Schedule'!AW32)/12,IF(AW32=0,AV32/2*'Depr. Rate'!$C$4/12,('Depr. Rate'!$C$4*'KU Meter Schedule'!AW32)/12))</f>
        <v>0</v>
      </c>
      <c r="CN32" s="21">
        <f>IF(CN$3&lt;'Depr. Rate'!$B$1,('Depr. Rate'!$B$4*'KU Meter Schedule'!AX32)/12,IF(AX32=0,AW32/2*'Depr. Rate'!$C$4/12,('Depr. Rate'!$C$4*'KU Meter Schedule'!AX32)/12))</f>
        <v>0</v>
      </c>
      <c r="CP32" s="6">
        <f>IF(CP$3=$CP$3,$H32+AZ32,IF($F32='KU Meter Schedule'!CP$3,'KU Meter Schedule'!CO32+AZ32-$G32,SUM(CO32,AZ32)))</f>
        <v>7178.3992452672337</v>
      </c>
      <c r="CQ32" s="6">
        <f>IF(CQ$3=$CP$3,$H32+BA32,IF($F32='KU Meter Schedule'!CQ$3,'KU Meter Schedule'!CP32+BA32-$G32,SUM(CP32,BA32)))</f>
        <v>7193.4446788505675</v>
      </c>
      <c r="CR32" s="6">
        <f>IF(CR$3=$CP$3,$H32+BB32,IF($F32='KU Meter Schedule'!CR$3,'KU Meter Schedule'!CQ32+BB32-$G32,SUM(CQ32,BB32)))</f>
        <v>7208.4901124339012</v>
      </c>
      <c r="CS32" s="6">
        <f>IF(CS$3=$CP$3,$H32+BC32,IF($F32='KU Meter Schedule'!CS$3,'KU Meter Schedule'!CR32+BC32-$G32,SUM(CR32,BC32)))</f>
        <v>7223.535546017235</v>
      </c>
      <c r="CT32" s="6">
        <f>IF(CT$3=$CP$3,$H32+BD32,IF($F32='KU Meter Schedule'!CT$3,'KU Meter Schedule'!CS32+BD32-$G32,SUM(CS32,BD32)))</f>
        <v>7238.5809796005688</v>
      </c>
      <c r="CU32" s="6">
        <f>IF(CU$3=$CP$3,$H32+BE32,IF($F32='KU Meter Schedule'!CU$3,'KU Meter Schedule'!CT32+BE32-$G32,SUM(CT32,BE32)))</f>
        <v>7253.6264131839025</v>
      </c>
      <c r="CV32" s="6">
        <f>IF(CV$3=$CP$3,$H32+BF32,IF($F32='KU Meter Schedule'!CV$3,'KU Meter Schedule'!CU32+BF32-$G32,SUM(CU32,BF32)))</f>
        <v>7268.6718467672363</v>
      </c>
      <c r="CW32" s="6">
        <f>IF(CW$3=$CP$3,$H32+BG32,IF($F32='KU Meter Schedule'!CW$3,'KU Meter Schedule'!CV32+BG32-$G32,SUM(CV32,BG32)))</f>
        <v>7283.71728035057</v>
      </c>
      <c r="CX32" s="6">
        <f>IF(CX$3=$CP$3,$H32+BH32,IF($F32='KU Meter Schedule'!CX$3,'KU Meter Schedule'!CW32+BH32-$G32,SUM(CW32,BH32)))</f>
        <v>7298.7627139339038</v>
      </c>
      <c r="CY32" s="6">
        <f>IF(CY$3=$CP$3,$H32+BI32,IF($F32='KU Meter Schedule'!CY$3,'KU Meter Schedule'!CX32+BI32-$G32,SUM(CX32,BI32)))</f>
        <v>7313.8081475172376</v>
      </c>
      <c r="CZ32" s="6">
        <f>IF(CZ$3=$CP$3,$H32+BJ32,IF($F32='KU Meter Schedule'!CZ$3,'KU Meter Schedule'!CY32+BJ32-$G32,SUM(CY32,BJ32)))</f>
        <v>7328.8535811005713</v>
      </c>
      <c r="DA32" s="6">
        <f>IF(DA$3=$CP$3,$H32+BK32,IF($F32='KU Meter Schedule'!DA$3,'KU Meter Schedule'!CZ32+BK32-$G32,SUM(CZ32,BK32)))</f>
        <v>7351.9144858505715</v>
      </c>
      <c r="DB32" s="6">
        <f>IF(DB$3=$CP$3,$H32+BL32,IF($F32='KU Meter Schedule'!DB$3,'KU Meter Schedule'!DA32+BL32-$G32,SUM(DA32,BL32)))</f>
        <v>7374.9753906005717</v>
      </c>
      <c r="DC32" s="6">
        <f>IF(DC$3=$CP$3,$H32+BM32,IF($F32='KU Meter Schedule'!DC$3,'KU Meter Schedule'!DB32+BM32-$G32,SUM(DB32,BM32)))</f>
        <v>7398.0362953505719</v>
      </c>
      <c r="DD32" s="6">
        <f>IF(DD$3=$CP$3,$H32+BN32,IF($F32='KU Meter Schedule'!DD$3,'KU Meter Schedule'!DC32+BN32-$G32,SUM(DC32,BN32)))</f>
        <v>7421.0972001005721</v>
      </c>
      <c r="DE32" s="6">
        <f>IF(DE$3=$CP$3,$H32+BO32,IF($F32='KU Meter Schedule'!DE$3,'KU Meter Schedule'!DD32+BO32-$G32,SUM(DD32,BO32)))</f>
        <v>7444.1581048505723</v>
      </c>
      <c r="DF32" s="6">
        <f>IF(DF$3=$CP$3,$H32+BP32,IF($F32='KU Meter Schedule'!DF$3,'KU Meter Schedule'!DE32+BP32-$G32,SUM(DE32,BP32)))</f>
        <v>7467.2190096005725</v>
      </c>
      <c r="DG32" s="6">
        <f>IF(DG$3=$CP$3,$H32+BQ32,IF($F32='KU Meter Schedule'!DG$3,'KU Meter Schedule'!DF32+BQ32-$G32,SUM(DF32,BQ32)))</f>
        <v>7490.2799143505727</v>
      </c>
      <c r="DH32" s="6">
        <f>IF(DH$3=$CP$3,$H32+BR32,IF($F32='KU Meter Schedule'!DH$3,'KU Meter Schedule'!DG32+BR32-$G32,SUM(DG32,BR32)))</f>
        <v>-382.25963327442696</v>
      </c>
      <c r="DI32" s="6">
        <f>IF(DI$3=$CP$3,$H32+BS32,IF($F32='KU Meter Schedule'!DI$3,'KU Meter Schedule'!DH32+BS32-$G32,SUM(DH32,BS32)))</f>
        <v>-382.25963327442696</v>
      </c>
      <c r="DJ32" s="6">
        <f>IF(DJ$3=$CP$3,$H32+BT32,IF($F32='KU Meter Schedule'!DJ$3,'KU Meter Schedule'!DI32+BT32-$G32,SUM(DI32,BT32)))</f>
        <v>-382.25963327442696</v>
      </c>
      <c r="DK32" s="6">
        <f>IF(DK$3=$CP$3,$H32+BU32,IF($F32='KU Meter Schedule'!DK$3,'KU Meter Schedule'!DJ32+BU32-$G32,SUM(DJ32,BU32)))</f>
        <v>-382.25963327442696</v>
      </c>
      <c r="DL32" s="6">
        <f>IF(DL$3=$CP$3,$H32+BV32,IF($F32='KU Meter Schedule'!DL$3,'KU Meter Schedule'!DK32+BV32-$G32,SUM(DK32,BV32)))</f>
        <v>-382.25963327442696</v>
      </c>
      <c r="DM32" s="6">
        <f>IF(DM$3=$CP$3,$H32+BW32,IF($F32='KU Meter Schedule'!DM$3,'KU Meter Schedule'!DL32+BW32-$G32,SUM(DL32,BW32)))</f>
        <v>-382.25963327442696</v>
      </c>
      <c r="DN32" s="6">
        <f>IF(DN$3=$CP$3,$H32+BX32,IF($F32='KU Meter Schedule'!DN$3,'KU Meter Schedule'!DM32+BX32-$G32,SUM(DM32,BX32)))</f>
        <v>-382.25963327442696</v>
      </c>
      <c r="DO32" s="6">
        <f>IF(DO$3=$CP$3,$H32+BY32,IF($F32='KU Meter Schedule'!DO$3,'KU Meter Schedule'!DN32+BY32-$G32,SUM(DN32,BY32)))</f>
        <v>-382.25963327442696</v>
      </c>
      <c r="DP32" s="6">
        <f>IF(DP$3=$CP$3,$H32+BZ32,IF($F32='KU Meter Schedule'!DP$3,'KU Meter Schedule'!DO32+BZ32-$G32,SUM(DO32,BZ32)))</f>
        <v>-382.25963327442696</v>
      </c>
      <c r="DQ32" s="6">
        <f>IF(DQ$3=$CP$3,$H32+CA32,IF($F32='KU Meter Schedule'!DQ$3,'KU Meter Schedule'!DP32+CA32-$G32,SUM(DP32,CA32)))</f>
        <v>-382.25963327442696</v>
      </c>
      <c r="DR32" s="6">
        <f>IF(DR$3=$CP$3,$H32+CB32,IF($F32='KU Meter Schedule'!DR$3,'KU Meter Schedule'!DQ32+CB32-$G32,SUM(DQ32,CB32)))</f>
        <v>-382.25963327442696</v>
      </c>
      <c r="DS32" s="6">
        <f>IF(DS$3=$CP$3,$H32+CC32,IF($F32='KU Meter Schedule'!DS$3,'KU Meter Schedule'!DR32+CC32-$G32,SUM(DR32,CC32)))</f>
        <v>-382.25963327442696</v>
      </c>
      <c r="DT32" s="6">
        <f>IF(DT$3=$CP$3,$H32+CD32,IF($F32='KU Meter Schedule'!DT$3,'KU Meter Schedule'!DS32+CD32-$G32,SUM(DS32,CD32)))</f>
        <v>-382.25963327442696</v>
      </c>
      <c r="DU32" s="6">
        <f>IF(DU$3=$CP$3,$H32+CE32,IF($F32='KU Meter Schedule'!DU$3,'KU Meter Schedule'!DT32+CE32-$G32,SUM(DT32,CE32)))</f>
        <v>-382.25963327442696</v>
      </c>
      <c r="DV32" s="6">
        <f>IF(DV$3=$CP$3,$H32+CF32,IF($F32='KU Meter Schedule'!DV$3,'KU Meter Schedule'!DU32+CF32-$G32,SUM(DU32,CF32)))</f>
        <v>-382.25963327442696</v>
      </c>
      <c r="DW32" s="6">
        <f>IF(DW$3=$CP$3,$H32+CG32,IF($F32='KU Meter Schedule'!DW$3,'KU Meter Schedule'!DV32+CG32-$G32,SUM(DV32,CG32)))</f>
        <v>-382.25963327442696</v>
      </c>
      <c r="DX32" s="6">
        <f>IF(DX$3=$CP$3,$H32+CH32,IF($F32='KU Meter Schedule'!DX$3,'KU Meter Schedule'!DW32+CH32-$G32,SUM(DW32,CH32)))</f>
        <v>-382.25963327442696</v>
      </c>
      <c r="DY32" s="6">
        <f>IF(DY$3=$CP$3,$H32+CI32,IF($F32='KU Meter Schedule'!DY$3,'KU Meter Schedule'!DX32+CI32-$G32,SUM(DX32,CI32)))</f>
        <v>-382.25963327442696</v>
      </c>
      <c r="DZ32" s="6">
        <f>IF(DZ$3=$CP$3,$H32+CJ32,IF($F32='KU Meter Schedule'!DZ$3,'KU Meter Schedule'!DY32+CJ32-$G32,SUM(DY32,CJ32)))</f>
        <v>-382.25963327442696</v>
      </c>
      <c r="EA32" s="6">
        <f>IF(EA$3=$CP$3,$H32+CK32,IF($F32='KU Meter Schedule'!EA$3,'KU Meter Schedule'!DZ32+CK32-$G32,SUM(DZ32,CK32)))</f>
        <v>-382.25963327442696</v>
      </c>
      <c r="EB32" s="6">
        <f>IF(EB$3=$CP$3,$H32+CL32,IF($F32='KU Meter Schedule'!EB$3,'KU Meter Schedule'!EA32+CL32-$G32,SUM(EA32,CL32)))</f>
        <v>-382.25963327442696</v>
      </c>
      <c r="EC32" s="6">
        <f>IF(EC$3=$CP$3,$H32+CM32,IF($F32='KU Meter Schedule'!EC$3,'KU Meter Schedule'!EB32+CM32-$G32,SUM(EB32,CM32)))</f>
        <v>-382.25963327442696</v>
      </c>
      <c r="ED32" s="6">
        <f>IF(ED$3=$CP$3,$H32+CN32,IF($F32='KU Meter Schedule'!ED$3,'KU Meter Schedule'!EC32+CN32-$G32,SUM(EC32,CN32)))</f>
        <v>-382.25963327442696</v>
      </c>
      <c r="EF32" s="8">
        <f t="shared" si="5"/>
        <v>705.670754732766</v>
      </c>
      <c r="EG32" s="8">
        <f t="shared" si="5"/>
        <v>690.62532114943224</v>
      </c>
      <c r="EH32" s="8">
        <f t="shared" si="5"/>
        <v>675.57988756609848</v>
      </c>
      <c r="EI32" s="8">
        <f t="shared" si="5"/>
        <v>660.53445398276472</v>
      </c>
      <c r="EJ32" s="8">
        <f t="shared" si="5"/>
        <v>645.48902039943096</v>
      </c>
      <c r="EK32" s="8">
        <f t="shared" si="5"/>
        <v>630.44358681609719</v>
      </c>
      <c r="EL32" s="8">
        <f t="shared" si="5"/>
        <v>615.39815323276343</v>
      </c>
      <c r="EM32" s="8">
        <f t="shared" si="5"/>
        <v>600.35271964942967</v>
      </c>
      <c r="EN32" s="8">
        <f t="shared" si="5"/>
        <v>585.30728606609591</v>
      </c>
      <c r="EO32" s="8">
        <f t="shared" si="5"/>
        <v>570.26185248276215</v>
      </c>
      <c r="EP32" s="8">
        <f t="shared" si="5"/>
        <v>555.21641889942839</v>
      </c>
      <c r="EQ32" s="8">
        <f t="shared" si="5"/>
        <v>532.1555141494282</v>
      </c>
      <c r="ER32" s="8">
        <f t="shared" si="5"/>
        <v>509.09460939942801</v>
      </c>
      <c r="ES32" s="8">
        <f t="shared" si="5"/>
        <v>486.03370464942782</v>
      </c>
      <c r="ET32" s="8">
        <f t="shared" si="5"/>
        <v>462.97279989942763</v>
      </c>
      <c r="EU32" s="8">
        <f t="shared" si="5"/>
        <v>439.91189514942744</v>
      </c>
      <c r="EV32" s="8">
        <f t="shared" si="4"/>
        <v>416.85099039942725</v>
      </c>
      <c r="EW32" s="8">
        <f t="shared" si="4"/>
        <v>393.79008564942706</v>
      </c>
      <c r="EX32" s="8">
        <f t="shared" si="4"/>
        <v>382.25963327442696</v>
      </c>
      <c r="EY32" s="8">
        <f t="shared" si="4"/>
        <v>382.25963327442696</v>
      </c>
      <c r="EZ32" s="8">
        <f t="shared" si="4"/>
        <v>382.25963327442696</v>
      </c>
      <c r="FA32" s="8">
        <f t="shared" si="4"/>
        <v>382.25963327442696</v>
      </c>
      <c r="FB32" s="8">
        <f t="shared" si="4"/>
        <v>382.25963327442696</v>
      </c>
      <c r="FC32" s="8">
        <f t="shared" si="4"/>
        <v>382.25963327442696</v>
      </c>
      <c r="FD32" s="8">
        <f t="shared" si="4"/>
        <v>382.25963327442696</v>
      </c>
      <c r="FE32" s="8">
        <f t="shared" si="4"/>
        <v>382.25963327442696</v>
      </c>
      <c r="FF32" s="8">
        <f t="shared" si="4"/>
        <v>382.25963327442696</v>
      </c>
      <c r="FG32" s="8">
        <f t="shared" si="4"/>
        <v>382.25963327442696</v>
      </c>
      <c r="FH32" s="8">
        <f t="shared" si="4"/>
        <v>382.25963327442696</v>
      </c>
      <c r="FI32" s="8">
        <f t="shared" si="4"/>
        <v>382.25963327442696</v>
      </c>
      <c r="FJ32" s="8">
        <f t="shared" si="4"/>
        <v>382.25963327442696</v>
      </c>
      <c r="FK32" s="8">
        <f t="shared" si="2"/>
        <v>382.25963327442696</v>
      </c>
      <c r="FL32" s="8">
        <f t="shared" si="3"/>
        <v>382.25963327442696</v>
      </c>
      <c r="FM32" s="8">
        <f t="shared" si="3"/>
        <v>382.25963327442696</v>
      </c>
      <c r="FN32" s="8">
        <f t="shared" si="3"/>
        <v>382.25963327442696</v>
      </c>
      <c r="FO32" s="8">
        <f t="shared" si="3"/>
        <v>382.25963327442696</v>
      </c>
      <c r="FP32" s="8">
        <f t="shared" si="3"/>
        <v>382.25963327442696</v>
      </c>
      <c r="FQ32" s="8">
        <f t="shared" si="3"/>
        <v>382.25963327442696</v>
      </c>
      <c r="FR32" s="8">
        <f t="shared" si="3"/>
        <v>382.25963327442696</v>
      </c>
      <c r="FS32" s="8">
        <f t="shared" si="3"/>
        <v>382.25963327442696</v>
      </c>
      <c r="FT32" s="8">
        <f t="shared" si="3"/>
        <v>382.25963327442696</v>
      </c>
    </row>
    <row r="33" spans="1:176" x14ac:dyDescent="0.25">
      <c r="A33" s="4" t="s">
        <v>12</v>
      </c>
      <c r="B33" s="4" t="s">
        <v>2</v>
      </c>
      <c r="C33" s="3" t="s">
        <v>40</v>
      </c>
      <c r="D33" s="4" t="s">
        <v>6</v>
      </c>
      <c r="E33" s="7">
        <v>1962</v>
      </c>
      <c r="F33" s="24">
        <f>IFERROR(VLOOKUP(CONCATENATE(C33,E33),'KU Retirements'!$A$4:$E$150,5,FALSE),"N/A")</f>
        <v>43132</v>
      </c>
      <c r="G33" s="5">
        <v>415.99</v>
      </c>
      <c r="H33" s="5">
        <v>377.96259446229999</v>
      </c>
      <c r="I33" s="5"/>
      <c r="J33" s="6">
        <f>IF(J$3=$J$3,$G33,IF($F33='KU Meter Schedule'!J$3,'KU Meter Schedule'!I33-'KU Meter Schedule'!$G33,I33))</f>
        <v>415.99</v>
      </c>
      <c r="K33" s="6">
        <f>IF(K$3=$J$3,$G33,IF($F33='KU Meter Schedule'!K$3,'KU Meter Schedule'!J33-'KU Meter Schedule'!$G33,J33))</f>
        <v>415.99</v>
      </c>
      <c r="L33" s="6">
        <f>IF(L$3=$J$3,$G33,IF($F33='KU Meter Schedule'!L$3,'KU Meter Schedule'!K33-'KU Meter Schedule'!$G33,K33))</f>
        <v>415.99</v>
      </c>
      <c r="M33" s="6">
        <f>IF(M$3=$J$3,$G33,IF($F33='KU Meter Schedule'!M$3,'KU Meter Schedule'!L33-'KU Meter Schedule'!$G33,L33))</f>
        <v>415.99</v>
      </c>
      <c r="N33" s="6">
        <f>IF(N$3=$J$3,$G33,IF($F33='KU Meter Schedule'!N$3,'KU Meter Schedule'!M33-'KU Meter Schedule'!$G33,M33))</f>
        <v>415.99</v>
      </c>
      <c r="O33" s="6">
        <f>IF(O$3=$J$3,$G33,IF($F33='KU Meter Schedule'!O$3,'KU Meter Schedule'!N33-'KU Meter Schedule'!$G33,N33))</f>
        <v>415.99</v>
      </c>
      <c r="P33" s="6">
        <f>IF(P$3=$J$3,$G33,IF($F33='KU Meter Schedule'!P$3,'KU Meter Schedule'!O33-'KU Meter Schedule'!$G33,O33))</f>
        <v>415.99</v>
      </c>
      <c r="Q33" s="6">
        <f>IF(Q$3=$J$3,$G33,IF($F33='KU Meter Schedule'!Q$3,'KU Meter Schedule'!P33-'KU Meter Schedule'!$G33,P33))</f>
        <v>415.99</v>
      </c>
      <c r="R33" s="6">
        <f>IF(R$3=$J$3,$G33,IF($F33='KU Meter Schedule'!R$3,'KU Meter Schedule'!Q33-'KU Meter Schedule'!$G33,Q33))</f>
        <v>415.99</v>
      </c>
      <c r="S33" s="6">
        <f>IF(S$3=$J$3,$G33,IF($F33='KU Meter Schedule'!S$3,'KU Meter Schedule'!R33-'KU Meter Schedule'!$G33,R33))</f>
        <v>415.99</v>
      </c>
      <c r="T33" s="6">
        <f>IF(T$3=$J$3,$G33,IF($F33='KU Meter Schedule'!T$3,'KU Meter Schedule'!S33-'KU Meter Schedule'!$G33,S33))</f>
        <v>415.99</v>
      </c>
      <c r="U33" s="6">
        <f>IF(U$3=$J$3,$G33,IF($F33='KU Meter Schedule'!U$3,'KU Meter Schedule'!T33-'KU Meter Schedule'!$G33,T33))</f>
        <v>415.99</v>
      </c>
      <c r="V33" s="6">
        <f>IF(V$3=$J$3,$G33,IF($F33='KU Meter Schedule'!V$3,'KU Meter Schedule'!U33-'KU Meter Schedule'!$G33,U33))</f>
        <v>415.99</v>
      </c>
      <c r="W33" s="6">
        <f>IF(W$3=$J$3,$G33,IF($F33='KU Meter Schedule'!W$3,'KU Meter Schedule'!V33-'KU Meter Schedule'!$G33,V33))</f>
        <v>415.99</v>
      </c>
      <c r="X33" s="6">
        <f>IF(X$3=$J$3,$G33,IF($F33='KU Meter Schedule'!X$3,'KU Meter Schedule'!W33-'KU Meter Schedule'!$G33,W33))</f>
        <v>415.99</v>
      </c>
      <c r="Y33" s="6">
        <f>IF(Y$3=$J$3,$G33,IF($F33='KU Meter Schedule'!Y$3,'KU Meter Schedule'!X33-'KU Meter Schedule'!$G33,X33))</f>
        <v>415.99</v>
      </c>
      <c r="Z33" s="6">
        <f>IF(Z$3=$J$3,$G33,IF($F33='KU Meter Schedule'!Z$3,'KU Meter Schedule'!Y33-'KU Meter Schedule'!$G33,Y33))</f>
        <v>415.99</v>
      </c>
      <c r="AA33" s="6">
        <f>IF(AA$3=$J$3,$G33,IF($F33='KU Meter Schedule'!AA$3,'KU Meter Schedule'!Z33-'KU Meter Schedule'!$G33,Z33))</f>
        <v>415.99</v>
      </c>
      <c r="AB33" s="6">
        <f>IF(AB$3=$J$3,$G33,IF($F33='KU Meter Schedule'!AB$3,'KU Meter Schedule'!AA33-'KU Meter Schedule'!$G33,AA33))</f>
        <v>0</v>
      </c>
      <c r="AC33" s="6">
        <f>IF(AC$3=$J$3,$G33,IF($F33='KU Meter Schedule'!AC$3,'KU Meter Schedule'!AB33-'KU Meter Schedule'!$G33,AB33))</f>
        <v>0</v>
      </c>
      <c r="AD33" s="6">
        <f>IF(AD$3=$J$3,$G33,IF($F33='KU Meter Schedule'!AD$3,'KU Meter Schedule'!AC33-'KU Meter Schedule'!$G33,AC33))</f>
        <v>0</v>
      </c>
      <c r="AE33" s="6">
        <f>IF(AE$3=$J$3,$G33,IF($F33='KU Meter Schedule'!AE$3,'KU Meter Schedule'!AD33-'KU Meter Schedule'!$G33,AD33))</f>
        <v>0</v>
      </c>
      <c r="AF33" s="6">
        <f>IF(AF$3=$J$3,$G33,IF($F33='KU Meter Schedule'!AF$3,'KU Meter Schedule'!AE33-'KU Meter Schedule'!$G33,AE33))</f>
        <v>0</v>
      </c>
      <c r="AG33" s="6">
        <f>IF(AG$3=$J$3,$G33,IF($F33='KU Meter Schedule'!AG$3,'KU Meter Schedule'!AF33-'KU Meter Schedule'!$G33,AF33))</f>
        <v>0</v>
      </c>
      <c r="AH33" s="6">
        <f>IF(AH$3=$J$3,$G33,IF($F33='KU Meter Schedule'!AH$3,'KU Meter Schedule'!AG33-'KU Meter Schedule'!$G33,AG33))</f>
        <v>0</v>
      </c>
      <c r="AI33" s="6">
        <f>IF(AI$3=$J$3,$G33,IF($F33='KU Meter Schedule'!AI$3,'KU Meter Schedule'!AH33-'KU Meter Schedule'!$G33,AH33))</f>
        <v>0</v>
      </c>
      <c r="AJ33" s="6">
        <f>IF(AJ$3=$J$3,$G33,IF($F33='KU Meter Schedule'!AJ$3,'KU Meter Schedule'!AI33-'KU Meter Schedule'!$G33,AI33))</f>
        <v>0</v>
      </c>
      <c r="AK33" s="6">
        <f>IF(AK$3=$J$3,$G33,IF($F33='KU Meter Schedule'!AK$3,'KU Meter Schedule'!AJ33-'KU Meter Schedule'!$G33,AJ33))</f>
        <v>0</v>
      </c>
      <c r="AL33" s="6">
        <f>IF(AL$3=$J$3,$G33,IF($F33='KU Meter Schedule'!AL$3,'KU Meter Schedule'!AK33-'KU Meter Schedule'!$G33,AK33))</f>
        <v>0</v>
      </c>
      <c r="AM33" s="6">
        <f>IF(AM$3=$J$3,$G33,IF($F33='KU Meter Schedule'!AM$3,'KU Meter Schedule'!AL33-'KU Meter Schedule'!$G33,AL33))</f>
        <v>0</v>
      </c>
      <c r="AN33" s="6">
        <f>IF(AN$3=$J$3,$G33,IF($F33='KU Meter Schedule'!AN$3,'KU Meter Schedule'!AM33-'KU Meter Schedule'!$G33,AM33))</f>
        <v>0</v>
      </c>
      <c r="AO33" s="6">
        <f>IF(AO$3=$J$3,$G33,IF($F33='KU Meter Schedule'!AO$3,'KU Meter Schedule'!AN33-'KU Meter Schedule'!$G33,AN33))</f>
        <v>0</v>
      </c>
      <c r="AP33" s="6">
        <f>IF(AP$3=$J$3,$G33,IF($F33='KU Meter Schedule'!AP$3,'KU Meter Schedule'!AO33-'KU Meter Schedule'!$G33,AO33))</f>
        <v>0</v>
      </c>
      <c r="AQ33" s="6">
        <f>IF(AQ$3=$J$3,$G33,IF($F33='KU Meter Schedule'!AQ$3,'KU Meter Schedule'!AP33-'KU Meter Schedule'!$G33,AP33))</f>
        <v>0</v>
      </c>
      <c r="AR33" s="6">
        <f>IF(AR$3=$J$3,$G33,IF($F33='KU Meter Schedule'!AR$3,'KU Meter Schedule'!AQ33-'KU Meter Schedule'!$G33,AQ33))</f>
        <v>0</v>
      </c>
      <c r="AS33" s="6">
        <f>IF(AS$3=$J$3,$G33,IF($F33='KU Meter Schedule'!AS$3,'KU Meter Schedule'!AR33-'KU Meter Schedule'!$G33,AR33))</f>
        <v>0</v>
      </c>
      <c r="AT33" s="6">
        <f>IF(AT$3=$J$3,$G33,IF($F33='KU Meter Schedule'!AT$3,'KU Meter Schedule'!AS33-'KU Meter Schedule'!$G33,AS33))</f>
        <v>0</v>
      </c>
      <c r="AU33" s="6">
        <f>IF(AU$3=$J$3,$G33,IF($F33='KU Meter Schedule'!AU$3,'KU Meter Schedule'!AT33-'KU Meter Schedule'!$G33,AT33))</f>
        <v>0</v>
      </c>
      <c r="AV33" s="6">
        <f>IF(AV$3=$J$3,$G33,IF($F33='KU Meter Schedule'!AV$3,'KU Meter Schedule'!AU33-'KU Meter Schedule'!$G33,AU33))</f>
        <v>0</v>
      </c>
      <c r="AW33" s="6">
        <f>IF(AW$3=$J$3,$G33,IF($F33='KU Meter Schedule'!AW$3,'KU Meter Schedule'!AV33-'KU Meter Schedule'!$G33,AV33))</f>
        <v>0</v>
      </c>
      <c r="AX33" s="6">
        <f>IF(AX$3=$J$3,$G33,IF($F33='KU Meter Schedule'!AX$3,'KU Meter Schedule'!AW33-'KU Meter Schedule'!$G33,AW33))</f>
        <v>0</v>
      </c>
      <c r="AZ33" s="21">
        <f>IF(AZ$3&lt;'Depr. Rate'!$B$1,('Depr. Rate'!$B$4*'KU Meter Schedule'!J33)/12,IF(J33=0,I33/2*'Depr. Rate'!$C$4/12,('Depr. Rate'!$C$4*'KU Meter Schedule'!J33)/12))</f>
        <v>0.79384758333333327</v>
      </c>
      <c r="BA33" s="21">
        <f>IF(BA$3&lt;'Depr. Rate'!$B$1,('Depr. Rate'!$B$4*'KU Meter Schedule'!K33)/12,IF(K33=0,J33/2*'Depr. Rate'!$C$4/12,('Depr. Rate'!$C$4*'KU Meter Schedule'!K33)/12))</f>
        <v>0.79384758333333327</v>
      </c>
      <c r="BB33" s="21">
        <f>IF(BB$3&lt;'Depr. Rate'!$B$1,('Depr. Rate'!$B$4*'KU Meter Schedule'!L33)/12,IF(L33=0,K33/2*'Depr. Rate'!$C$4/12,('Depr. Rate'!$C$4*'KU Meter Schedule'!L33)/12))</f>
        <v>0.79384758333333327</v>
      </c>
      <c r="BC33" s="21">
        <f>IF(BC$3&lt;'Depr. Rate'!$B$1,('Depr. Rate'!$B$4*'KU Meter Schedule'!M33)/12,IF(M33=0,L33/2*'Depr. Rate'!$C$4/12,('Depr. Rate'!$C$4*'KU Meter Schedule'!M33)/12))</f>
        <v>0.79384758333333327</v>
      </c>
      <c r="BD33" s="21">
        <f>IF(BD$3&lt;'Depr. Rate'!$B$1,('Depr. Rate'!$B$4*'KU Meter Schedule'!N33)/12,IF(N33=0,M33/2*'Depr. Rate'!$C$4/12,('Depr. Rate'!$C$4*'KU Meter Schedule'!N33)/12))</f>
        <v>0.79384758333333327</v>
      </c>
      <c r="BE33" s="21">
        <f>IF(BE$3&lt;'Depr. Rate'!$B$1,('Depr. Rate'!$B$4*'KU Meter Schedule'!O33)/12,IF(O33=0,N33/2*'Depr. Rate'!$C$4/12,('Depr. Rate'!$C$4*'KU Meter Schedule'!O33)/12))</f>
        <v>0.79384758333333327</v>
      </c>
      <c r="BF33" s="21">
        <f>IF(BF$3&lt;'Depr. Rate'!$B$1,('Depr. Rate'!$B$4*'KU Meter Schedule'!P33)/12,IF(P33=0,O33/2*'Depr. Rate'!$C$4/12,('Depr. Rate'!$C$4*'KU Meter Schedule'!P33)/12))</f>
        <v>0.79384758333333327</v>
      </c>
      <c r="BG33" s="21">
        <f>IF(BG$3&lt;'Depr. Rate'!$B$1,('Depr. Rate'!$B$4*'KU Meter Schedule'!Q33)/12,IF(Q33=0,P33/2*'Depr. Rate'!$C$4/12,('Depr. Rate'!$C$4*'KU Meter Schedule'!Q33)/12))</f>
        <v>0.79384758333333327</v>
      </c>
      <c r="BH33" s="21">
        <f>IF(BH$3&lt;'Depr. Rate'!$B$1,('Depr. Rate'!$B$4*'KU Meter Schedule'!R33)/12,IF(R33=0,Q33/2*'Depr. Rate'!$C$4/12,('Depr. Rate'!$C$4*'KU Meter Schedule'!R33)/12))</f>
        <v>0.79384758333333327</v>
      </c>
      <c r="BI33" s="21">
        <f>IF(BI$3&lt;'Depr. Rate'!$B$1,('Depr. Rate'!$B$4*'KU Meter Schedule'!S33)/12,IF(S33=0,R33/2*'Depr. Rate'!$C$4/12,('Depr. Rate'!$C$4*'KU Meter Schedule'!S33)/12))</f>
        <v>0.79384758333333327</v>
      </c>
      <c r="BJ33" s="21">
        <f>IF(BJ$3&lt;'Depr. Rate'!$B$1,('Depr. Rate'!$B$4*'KU Meter Schedule'!T33)/12,IF(T33=0,S33/2*'Depr. Rate'!$C$4/12,('Depr. Rate'!$C$4*'KU Meter Schedule'!T33)/12))</f>
        <v>0.79384758333333327</v>
      </c>
      <c r="BK33" s="21">
        <f>IF(BK$3&lt;'Depr. Rate'!$B$1,('Depr. Rate'!$B$4*'KU Meter Schedule'!U33)/12,IF(U33=0,T33/2*'Depr. Rate'!$C$4/12,('Depr. Rate'!$C$4*'KU Meter Schedule'!U33)/12))</f>
        <v>1.21677075</v>
      </c>
      <c r="BL33" s="21">
        <f>IF(BL$3&lt;'Depr. Rate'!$B$1,('Depr. Rate'!$B$4*'KU Meter Schedule'!V33)/12,IF(V33=0,U33/2*'Depr. Rate'!$C$4/12,('Depr. Rate'!$C$4*'KU Meter Schedule'!V33)/12))</f>
        <v>1.21677075</v>
      </c>
      <c r="BM33" s="21">
        <f>IF(BM$3&lt;'Depr. Rate'!$B$1,('Depr. Rate'!$B$4*'KU Meter Schedule'!W33)/12,IF(W33=0,V33/2*'Depr. Rate'!$C$4/12,('Depr. Rate'!$C$4*'KU Meter Schedule'!W33)/12))</f>
        <v>1.21677075</v>
      </c>
      <c r="BN33" s="21">
        <f>IF(BN$3&lt;'Depr. Rate'!$B$1,('Depr. Rate'!$B$4*'KU Meter Schedule'!X33)/12,IF(X33=0,W33/2*'Depr. Rate'!$C$4/12,('Depr. Rate'!$C$4*'KU Meter Schedule'!X33)/12))</f>
        <v>1.21677075</v>
      </c>
      <c r="BO33" s="21">
        <f>IF(BO$3&lt;'Depr. Rate'!$B$1,('Depr. Rate'!$B$4*'KU Meter Schedule'!Y33)/12,IF(Y33=0,X33/2*'Depr. Rate'!$C$4/12,('Depr. Rate'!$C$4*'KU Meter Schedule'!Y33)/12))</f>
        <v>1.21677075</v>
      </c>
      <c r="BP33" s="21">
        <f>IF(BP$3&lt;'Depr. Rate'!$B$1,('Depr. Rate'!$B$4*'KU Meter Schedule'!Z33)/12,IF(Z33=0,Y33/2*'Depr. Rate'!$C$4/12,('Depr. Rate'!$C$4*'KU Meter Schedule'!Z33)/12))</f>
        <v>1.21677075</v>
      </c>
      <c r="BQ33" s="21">
        <f>IF(BQ$3&lt;'Depr. Rate'!$B$1,('Depr. Rate'!$B$4*'KU Meter Schedule'!AA33)/12,IF(AA33=0,Z33/2*'Depr. Rate'!$C$4/12,('Depr. Rate'!$C$4*'KU Meter Schedule'!AA33)/12))</f>
        <v>1.21677075</v>
      </c>
      <c r="BR33" s="21">
        <f>IF(BR$3&lt;'Depr. Rate'!$B$1,('Depr. Rate'!$B$4*'KU Meter Schedule'!AB33)/12,IF(AB33=0,AA33/2*'Depr. Rate'!$C$4/12,('Depr. Rate'!$C$4*'KU Meter Schedule'!AB33)/12))</f>
        <v>0.60838537500000001</v>
      </c>
      <c r="BS33" s="21">
        <f>IF(BS$3&lt;'Depr. Rate'!$B$1,('Depr. Rate'!$B$4*'KU Meter Schedule'!AC33)/12,IF(AC33=0,AB33/2*'Depr. Rate'!$C$4/12,('Depr. Rate'!$C$4*'KU Meter Schedule'!AC33)/12))</f>
        <v>0</v>
      </c>
      <c r="BT33" s="21">
        <f>IF(BT$3&lt;'Depr. Rate'!$B$1,('Depr. Rate'!$B$4*'KU Meter Schedule'!AD33)/12,IF(AD33=0,AC33/2*'Depr. Rate'!$C$4/12,('Depr. Rate'!$C$4*'KU Meter Schedule'!AD33)/12))</f>
        <v>0</v>
      </c>
      <c r="BU33" s="21">
        <f>IF(BU$3&lt;'Depr. Rate'!$B$1,('Depr. Rate'!$B$4*'KU Meter Schedule'!AE33)/12,IF(AE33=0,AD33/2*'Depr. Rate'!$C$4/12,('Depr. Rate'!$C$4*'KU Meter Schedule'!AE33)/12))</f>
        <v>0</v>
      </c>
      <c r="BV33" s="21">
        <f>IF(BV$3&lt;'Depr. Rate'!$B$1,('Depr. Rate'!$B$4*'KU Meter Schedule'!AF33)/12,IF(AF33=0,AE33/2*'Depr. Rate'!$C$4/12,('Depr. Rate'!$C$4*'KU Meter Schedule'!AF33)/12))</f>
        <v>0</v>
      </c>
      <c r="BW33" s="21">
        <f>IF(BW$3&lt;'Depr. Rate'!$B$1,('Depr. Rate'!$B$4*'KU Meter Schedule'!AG33)/12,IF(AG33=0,AF33/2*'Depr. Rate'!$C$4/12,('Depr. Rate'!$C$4*'KU Meter Schedule'!AG33)/12))</f>
        <v>0</v>
      </c>
      <c r="BX33" s="21">
        <f>IF(BX$3&lt;'Depr. Rate'!$B$1,('Depr. Rate'!$B$4*'KU Meter Schedule'!AH33)/12,IF(AH33=0,AG33/2*'Depr. Rate'!$C$4/12,('Depr. Rate'!$C$4*'KU Meter Schedule'!AH33)/12))</f>
        <v>0</v>
      </c>
      <c r="BY33" s="21">
        <f>IF(BY$3&lt;'Depr. Rate'!$B$1,('Depr. Rate'!$B$4*'KU Meter Schedule'!AI33)/12,IF(AI33=0,AH33/2*'Depr. Rate'!$C$4/12,('Depr. Rate'!$C$4*'KU Meter Schedule'!AI33)/12))</f>
        <v>0</v>
      </c>
      <c r="BZ33" s="21">
        <f>IF(BZ$3&lt;'Depr. Rate'!$B$1,('Depr. Rate'!$B$4*'KU Meter Schedule'!AJ33)/12,IF(AJ33=0,AI33/2*'Depr. Rate'!$C$4/12,('Depr. Rate'!$C$4*'KU Meter Schedule'!AJ33)/12))</f>
        <v>0</v>
      </c>
      <c r="CA33" s="21">
        <f>IF(CA$3&lt;'Depr. Rate'!$B$1,('Depr. Rate'!$B$4*'KU Meter Schedule'!AK33)/12,IF(AK33=0,AJ33/2*'Depr. Rate'!$C$4/12,('Depr. Rate'!$C$4*'KU Meter Schedule'!AK33)/12))</f>
        <v>0</v>
      </c>
      <c r="CB33" s="21">
        <f>IF(CB$3&lt;'Depr. Rate'!$B$1,('Depr. Rate'!$B$4*'KU Meter Schedule'!AL33)/12,IF(AL33=0,AK33/2*'Depr. Rate'!$C$4/12,('Depr. Rate'!$C$4*'KU Meter Schedule'!AL33)/12))</f>
        <v>0</v>
      </c>
      <c r="CC33" s="21">
        <f>IF(CC$3&lt;'Depr. Rate'!$B$1,('Depr. Rate'!$B$4*'KU Meter Schedule'!AM33)/12,IF(AM33=0,AL33/2*'Depr. Rate'!$C$4/12,('Depr. Rate'!$C$4*'KU Meter Schedule'!AM33)/12))</f>
        <v>0</v>
      </c>
      <c r="CD33" s="21">
        <f>IF(CD$3&lt;'Depr. Rate'!$B$1,('Depr. Rate'!$B$4*'KU Meter Schedule'!AN33)/12,IF(AN33=0,AM33/2*'Depr. Rate'!$C$4/12,('Depr. Rate'!$C$4*'KU Meter Schedule'!AN33)/12))</f>
        <v>0</v>
      </c>
      <c r="CE33" s="21">
        <f>IF(CE$3&lt;'Depr. Rate'!$B$1,('Depr. Rate'!$B$4*'KU Meter Schedule'!AO33)/12,IF(AO33=0,AN33/2*'Depr. Rate'!$C$4/12,('Depr. Rate'!$C$4*'KU Meter Schedule'!AO33)/12))</f>
        <v>0</v>
      </c>
      <c r="CF33" s="21">
        <f>IF(CF$3&lt;'Depr. Rate'!$B$1,('Depr. Rate'!$B$4*'KU Meter Schedule'!AP33)/12,IF(AP33=0,AO33/2*'Depr. Rate'!$C$4/12,('Depr. Rate'!$C$4*'KU Meter Schedule'!AP33)/12))</f>
        <v>0</v>
      </c>
      <c r="CG33" s="21">
        <f>IF(CG$3&lt;'Depr. Rate'!$B$1,('Depr. Rate'!$B$4*'KU Meter Schedule'!AQ33)/12,IF(AQ33=0,AP33/2*'Depr. Rate'!$C$4/12,('Depr. Rate'!$C$4*'KU Meter Schedule'!AQ33)/12))</f>
        <v>0</v>
      </c>
      <c r="CH33" s="21">
        <f>IF(CH$3&lt;'Depr. Rate'!$B$1,('Depr. Rate'!$B$4*'KU Meter Schedule'!AR33)/12,IF(AR33=0,AQ33/2*'Depr. Rate'!$C$4/12,('Depr. Rate'!$C$4*'KU Meter Schedule'!AR33)/12))</f>
        <v>0</v>
      </c>
      <c r="CI33" s="21">
        <f>IF(CI$3&lt;'Depr. Rate'!$B$1,('Depr. Rate'!$B$4*'KU Meter Schedule'!AS33)/12,IF(AS33=0,AR33/2*'Depr. Rate'!$C$4/12,('Depr. Rate'!$C$4*'KU Meter Schedule'!AS33)/12))</f>
        <v>0</v>
      </c>
      <c r="CJ33" s="21">
        <f>IF(CJ$3&lt;'Depr. Rate'!$B$1,('Depr. Rate'!$B$4*'KU Meter Schedule'!AT33)/12,IF(AT33=0,AS33/2*'Depr. Rate'!$C$4/12,('Depr. Rate'!$C$4*'KU Meter Schedule'!AT33)/12))</f>
        <v>0</v>
      </c>
      <c r="CK33" s="21">
        <f>IF(CK$3&lt;'Depr. Rate'!$B$1,('Depr. Rate'!$B$4*'KU Meter Schedule'!AU33)/12,IF(AU33=0,AT33/2*'Depr. Rate'!$C$4/12,('Depr. Rate'!$C$4*'KU Meter Schedule'!AU33)/12))</f>
        <v>0</v>
      </c>
      <c r="CL33" s="21">
        <f>IF(CL$3&lt;'Depr. Rate'!$B$1,('Depr. Rate'!$B$4*'KU Meter Schedule'!AV33)/12,IF(AV33=0,AU33/2*'Depr. Rate'!$C$4/12,('Depr. Rate'!$C$4*'KU Meter Schedule'!AV33)/12))</f>
        <v>0</v>
      </c>
      <c r="CM33" s="21">
        <f>IF(CM$3&lt;'Depr. Rate'!$B$1,('Depr. Rate'!$B$4*'KU Meter Schedule'!AW33)/12,IF(AW33=0,AV33/2*'Depr. Rate'!$C$4/12,('Depr. Rate'!$C$4*'KU Meter Schedule'!AW33)/12))</f>
        <v>0</v>
      </c>
      <c r="CN33" s="21">
        <f>IF(CN$3&lt;'Depr. Rate'!$B$1,('Depr. Rate'!$B$4*'KU Meter Schedule'!AX33)/12,IF(AX33=0,AW33/2*'Depr. Rate'!$C$4/12,('Depr. Rate'!$C$4*'KU Meter Schedule'!AX33)/12))</f>
        <v>0</v>
      </c>
      <c r="CP33" s="6">
        <f>IF(CP$3=$CP$3,$H33+AZ33,IF($F33='KU Meter Schedule'!CP$3,'KU Meter Schedule'!CO33+AZ33-$G33,SUM(CO33,AZ33)))</f>
        <v>378.75644204563332</v>
      </c>
      <c r="CQ33" s="6">
        <f>IF(CQ$3=$CP$3,$H33+BA33,IF($F33='KU Meter Schedule'!CQ$3,'KU Meter Schedule'!CP33+BA33-$G33,SUM(CP33,BA33)))</f>
        <v>379.55028962896665</v>
      </c>
      <c r="CR33" s="6">
        <f>IF(CR$3=$CP$3,$H33+BB33,IF($F33='KU Meter Schedule'!CR$3,'KU Meter Schedule'!CQ33+BB33-$G33,SUM(CQ33,BB33)))</f>
        <v>380.34413721229998</v>
      </c>
      <c r="CS33" s="6">
        <f>IF(CS$3=$CP$3,$H33+BC33,IF($F33='KU Meter Schedule'!CS$3,'KU Meter Schedule'!CR33+BC33-$G33,SUM(CR33,BC33)))</f>
        <v>381.13798479563332</v>
      </c>
      <c r="CT33" s="6">
        <f>IF(CT$3=$CP$3,$H33+BD33,IF($F33='KU Meter Schedule'!CT$3,'KU Meter Schedule'!CS33+BD33-$G33,SUM(CS33,BD33)))</f>
        <v>381.93183237896665</v>
      </c>
      <c r="CU33" s="6">
        <f>IF(CU$3=$CP$3,$H33+BE33,IF($F33='KU Meter Schedule'!CU$3,'KU Meter Schedule'!CT33+BE33-$G33,SUM(CT33,BE33)))</f>
        <v>382.72567996229998</v>
      </c>
      <c r="CV33" s="6">
        <f>IF(CV$3=$CP$3,$H33+BF33,IF($F33='KU Meter Schedule'!CV$3,'KU Meter Schedule'!CU33+BF33-$G33,SUM(CU33,BF33)))</f>
        <v>383.51952754563331</v>
      </c>
      <c r="CW33" s="6">
        <f>IF(CW$3=$CP$3,$H33+BG33,IF($F33='KU Meter Schedule'!CW$3,'KU Meter Schedule'!CV33+BG33-$G33,SUM(CV33,BG33)))</f>
        <v>384.31337512896664</v>
      </c>
      <c r="CX33" s="6">
        <f>IF(CX$3=$CP$3,$H33+BH33,IF($F33='KU Meter Schedule'!CX$3,'KU Meter Schedule'!CW33+BH33-$G33,SUM(CW33,BH33)))</f>
        <v>385.10722271229997</v>
      </c>
      <c r="CY33" s="6">
        <f>IF(CY$3=$CP$3,$H33+BI33,IF($F33='KU Meter Schedule'!CY$3,'KU Meter Schedule'!CX33+BI33-$G33,SUM(CX33,BI33)))</f>
        <v>385.9010702956333</v>
      </c>
      <c r="CZ33" s="6">
        <f>IF(CZ$3=$CP$3,$H33+BJ33,IF($F33='KU Meter Schedule'!CZ$3,'KU Meter Schedule'!CY33+BJ33-$G33,SUM(CY33,BJ33)))</f>
        <v>386.69491787896663</v>
      </c>
      <c r="DA33" s="6">
        <f>IF(DA$3=$CP$3,$H33+BK33,IF($F33='KU Meter Schedule'!DA$3,'KU Meter Schedule'!CZ33+BK33-$G33,SUM(CZ33,BK33)))</f>
        <v>387.91168862896666</v>
      </c>
      <c r="DB33" s="6">
        <f>IF(DB$3=$CP$3,$H33+BL33,IF($F33='KU Meter Schedule'!DB$3,'KU Meter Schedule'!DA33+BL33-$G33,SUM(DA33,BL33)))</f>
        <v>389.12845937896668</v>
      </c>
      <c r="DC33" s="6">
        <f>IF(DC$3=$CP$3,$H33+BM33,IF($F33='KU Meter Schedule'!DC$3,'KU Meter Schedule'!DB33+BM33-$G33,SUM(DB33,BM33)))</f>
        <v>390.3452301289667</v>
      </c>
      <c r="DD33" s="6">
        <f>IF(DD$3=$CP$3,$H33+BN33,IF($F33='KU Meter Schedule'!DD$3,'KU Meter Schedule'!DC33+BN33-$G33,SUM(DC33,BN33)))</f>
        <v>391.56200087896673</v>
      </c>
      <c r="DE33" s="6">
        <f>IF(DE$3=$CP$3,$H33+BO33,IF($F33='KU Meter Schedule'!DE$3,'KU Meter Schedule'!DD33+BO33-$G33,SUM(DD33,BO33)))</f>
        <v>392.77877162896675</v>
      </c>
      <c r="DF33" s="6">
        <f>IF(DF$3=$CP$3,$H33+BP33,IF($F33='KU Meter Schedule'!DF$3,'KU Meter Schedule'!DE33+BP33-$G33,SUM(DE33,BP33)))</f>
        <v>393.99554237896677</v>
      </c>
      <c r="DG33" s="6">
        <f>IF(DG$3=$CP$3,$H33+BQ33,IF($F33='KU Meter Schedule'!DG$3,'KU Meter Schedule'!DF33+BQ33-$G33,SUM(DF33,BQ33)))</f>
        <v>395.2123131289668</v>
      </c>
      <c r="DH33" s="6">
        <f>IF(DH$3=$CP$3,$H33+BR33,IF($F33='KU Meter Schedule'!DH$3,'KU Meter Schedule'!DG33+BR33-$G33,SUM(DG33,BR33)))</f>
        <v>-20.169301496033199</v>
      </c>
      <c r="DI33" s="6">
        <f>IF(DI$3=$CP$3,$H33+BS33,IF($F33='KU Meter Schedule'!DI$3,'KU Meter Schedule'!DH33+BS33-$G33,SUM(DH33,BS33)))</f>
        <v>-20.169301496033199</v>
      </c>
      <c r="DJ33" s="6">
        <f>IF(DJ$3=$CP$3,$H33+BT33,IF($F33='KU Meter Schedule'!DJ$3,'KU Meter Schedule'!DI33+BT33-$G33,SUM(DI33,BT33)))</f>
        <v>-20.169301496033199</v>
      </c>
      <c r="DK33" s="6">
        <f>IF(DK$3=$CP$3,$H33+BU33,IF($F33='KU Meter Schedule'!DK$3,'KU Meter Schedule'!DJ33+BU33-$G33,SUM(DJ33,BU33)))</f>
        <v>-20.169301496033199</v>
      </c>
      <c r="DL33" s="6">
        <f>IF(DL$3=$CP$3,$H33+BV33,IF($F33='KU Meter Schedule'!DL$3,'KU Meter Schedule'!DK33+BV33-$G33,SUM(DK33,BV33)))</f>
        <v>-20.169301496033199</v>
      </c>
      <c r="DM33" s="6">
        <f>IF(DM$3=$CP$3,$H33+BW33,IF($F33='KU Meter Schedule'!DM$3,'KU Meter Schedule'!DL33+BW33-$G33,SUM(DL33,BW33)))</f>
        <v>-20.169301496033199</v>
      </c>
      <c r="DN33" s="6">
        <f>IF(DN$3=$CP$3,$H33+BX33,IF($F33='KU Meter Schedule'!DN$3,'KU Meter Schedule'!DM33+BX33-$G33,SUM(DM33,BX33)))</f>
        <v>-20.169301496033199</v>
      </c>
      <c r="DO33" s="6">
        <f>IF(DO$3=$CP$3,$H33+BY33,IF($F33='KU Meter Schedule'!DO$3,'KU Meter Schedule'!DN33+BY33-$G33,SUM(DN33,BY33)))</f>
        <v>-20.169301496033199</v>
      </c>
      <c r="DP33" s="6">
        <f>IF(DP$3=$CP$3,$H33+BZ33,IF($F33='KU Meter Schedule'!DP$3,'KU Meter Schedule'!DO33+BZ33-$G33,SUM(DO33,BZ33)))</f>
        <v>-20.169301496033199</v>
      </c>
      <c r="DQ33" s="6">
        <f>IF(DQ$3=$CP$3,$H33+CA33,IF($F33='KU Meter Schedule'!DQ$3,'KU Meter Schedule'!DP33+CA33-$G33,SUM(DP33,CA33)))</f>
        <v>-20.169301496033199</v>
      </c>
      <c r="DR33" s="6">
        <f>IF(DR$3=$CP$3,$H33+CB33,IF($F33='KU Meter Schedule'!DR$3,'KU Meter Schedule'!DQ33+CB33-$G33,SUM(DQ33,CB33)))</f>
        <v>-20.169301496033199</v>
      </c>
      <c r="DS33" s="6">
        <f>IF(DS$3=$CP$3,$H33+CC33,IF($F33='KU Meter Schedule'!DS$3,'KU Meter Schedule'!DR33+CC33-$G33,SUM(DR33,CC33)))</f>
        <v>-20.169301496033199</v>
      </c>
      <c r="DT33" s="6">
        <f>IF(DT$3=$CP$3,$H33+CD33,IF($F33='KU Meter Schedule'!DT$3,'KU Meter Schedule'!DS33+CD33-$G33,SUM(DS33,CD33)))</f>
        <v>-20.169301496033199</v>
      </c>
      <c r="DU33" s="6">
        <f>IF(DU$3=$CP$3,$H33+CE33,IF($F33='KU Meter Schedule'!DU$3,'KU Meter Schedule'!DT33+CE33-$G33,SUM(DT33,CE33)))</f>
        <v>-20.169301496033199</v>
      </c>
      <c r="DV33" s="6">
        <f>IF(DV$3=$CP$3,$H33+CF33,IF($F33='KU Meter Schedule'!DV$3,'KU Meter Schedule'!DU33+CF33-$G33,SUM(DU33,CF33)))</f>
        <v>-20.169301496033199</v>
      </c>
      <c r="DW33" s="6">
        <f>IF(DW$3=$CP$3,$H33+CG33,IF($F33='KU Meter Schedule'!DW$3,'KU Meter Schedule'!DV33+CG33-$G33,SUM(DV33,CG33)))</f>
        <v>-20.169301496033199</v>
      </c>
      <c r="DX33" s="6">
        <f>IF(DX$3=$CP$3,$H33+CH33,IF($F33='KU Meter Schedule'!DX$3,'KU Meter Schedule'!DW33+CH33-$G33,SUM(DW33,CH33)))</f>
        <v>-20.169301496033199</v>
      </c>
      <c r="DY33" s="6">
        <f>IF(DY$3=$CP$3,$H33+CI33,IF($F33='KU Meter Schedule'!DY$3,'KU Meter Schedule'!DX33+CI33-$G33,SUM(DX33,CI33)))</f>
        <v>-20.169301496033199</v>
      </c>
      <c r="DZ33" s="6">
        <f>IF(DZ$3=$CP$3,$H33+CJ33,IF($F33='KU Meter Schedule'!DZ$3,'KU Meter Schedule'!DY33+CJ33-$G33,SUM(DY33,CJ33)))</f>
        <v>-20.169301496033199</v>
      </c>
      <c r="EA33" s="6">
        <f>IF(EA$3=$CP$3,$H33+CK33,IF($F33='KU Meter Schedule'!EA$3,'KU Meter Schedule'!DZ33+CK33-$G33,SUM(DZ33,CK33)))</f>
        <v>-20.169301496033199</v>
      </c>
      <c r="EB33" s="6">
        <f>IF(EB$3=$CP$3,$H33+CL33,IF($F33='KU Meter Schedule'!EB$3,'KU Meter Schedule'!EA33+CL33-$G33,SUM(EA33,CL33)))</f>
        <v>-20.169301496033199</v>
      </c>
      <c r="EC33" s="6">
        <f>IF(EC$3=$CP$3,$H33+CM33,IF($F33='KU Meter Schedule'!EC$3,'KU Meter Schedule'!EB33+CM33-$G33,SUM(EB33,CM33)))</f>
        <v>-20.169301496033199</v>
      </c>
      <c r="ED33" s="6">
        <f>IF(ED$3=$CP$3,$H33+CN33,IF($F33='KU Meter Schedule'!ED$3,'KU Meter Schedule'!EC33+CN33-$G33,SUM(EC33,CN33)))</f>
        <v>-20.169301496033199</v>
      </c>
      <c r="EF33" s="8">
        <f t="shared" si="5"/>
        <v>37.233557954366688</v>
      </c>
      <c r="EG33" s="8">
        <f t="shared" si="5"/>
        <v>36.439710371033357</v>
      </c>
      <c r="EH33" s="8">
        <f t="shared" si="5"/>
        <v>35.645862787700025</v>
      </c>
      <c r="EI33" s="8">
        <f t="shared" si="5"/>
        <v>34.852015204366694</v>
      </c>
      <c r="EJ33" s="8">
        <f t="shared" si="5"/>
        <v>34.058167621033363</v>
      </c>
      <c r="EK33" s="8">
        <f t="shared" si="5"/>
        <v>33.264320037700031</v>
      </c>
      <c r="EL33" s="8">
        <f t="shared" si="5"/>
        <v>32.4704724543667</v>
      </c>
      <c r="EM33" s="8">
        <f t="shared" si="5"/>
        <v>31.676624871033368</v>
      </c>
      <c r="EN33" s="8">
        <f t="shared" si="5"/>
        <v>30.882777287700037</v>
      </c>
      <c r="EO33" s="8">
        <f t="shared" si="5"/>
        <v>30.088929704366706</v>
      </c>
      <c r="EP33" s="8">
        <f t="shared" si="5"/>
        <v>29.295082121033374</v>
      </c>
      <c r="EQ33" s="8">
        <f t="shared" si="5"/>
        <v>28.078311371033351</v>
      </c>
      <c r="ER33" s="8">
        <f t="shared" si="5"/>
        <v>26.861540621033328</v>
      </c>
      <c r="ES33" s="8">
        <f t="shared" si="5"/>
        <v>25.644769871033304</v>
      </c>
      <c r="ET33" s="8">
        <f t="shared" si="5"/>
        <v>24.427999121033281</v>
      </c>
      <c r="EU33" s="8">
        <f t="shared" si="5"/>
        <v>23.211228371033258</v>
      </c>
      <c r="EV33" s="8">
        <f t="shared" si="4"/>
        <v>21.994457621033234</v>
      </c>
      <c r="EW33" s="8">
        <f t="shared" si="4"/>
        <v>20.777686871033211</v>
      </c>
      <c r="EX33" s="8">
        <f t="shared" si="4"/>
        <v>20.169301496033199</v>
      </c>
      <c r="EY33" s="8">
        <f t="shared" si="4"/>
        <v>20.169301496033199</v>
      </c>
      <c r="EZ33" s="8">
        <f t="shared" si="4"/>
        <v>20.169301496033199</v>
      </c>
      <c r="FA33" s="8">
        <f t="shared" si="4"/>
        <v>20.169301496033199</v>
      </c>
      <c r="FB33" s="8">
        <f t="shared" si="4"/>
        <v>20.169301496033199</v>
      </c>
      <c r="FC33" s="8">
        <f t="shared" si="4"/>
        <v>20.169301496033199</v>
      </c>
      <c r="FD33" s="8">
        <f t="shared" si="4"/>
        <v>20.169301496033199</v>
      </c>
      <c r="FE33" s="8">
        <f t="shared" si="4"/>
        <v>20.169301496033199</v>
      </c>
      <c r="FF33" s="8">
        <f t="shared" si="4"/>
        <v>20.169301496033199</v>
      </c>
      <c r="FG33" s="8">
        <f t="shared" si="4"/>
        <v>20.169301496033199</v>
      </c>
      <c r="FH33" s="8">
        <f t="shared" si="4"/>
        <v>20.169301496033199</v>
      </c>
      <c r="FI33" s="8">
        <f t="shared" si="4"/>
        <v>20.169301496033199</v>
      </c>
      <c r="FJ33" s="8">
        <f t="shared" si="4"/>
        <v>20.169301496033199</v>
      </c>
      <c r="FK33" s="8">
        <f t="shared" si="2"/>
        <v>20.169301496033199</v>
      </c>
      <c r="FL33" s="8">
        <f t="shared" si="3"/>
        <v>20.169301496033199</v>
      </c>
      <c r="FM33" s="8">
        <f t="shared" si="3"/>
        <v>20.169301496033199</v>
      </c>
      <c r="FN33" s="8">
        <f t="shared" si="3"/>
        <v>20.169301496033199</v>
      </c>
      <c r="FO33" s="8">
        <f t="shared" ref="FO33:FT33" si="6">AS33-DY33</f>
        <v>20.169301496033199</v>
      </c>
      <c r="FP33" s="8">
        <f t="shared" si="6"/>
        <v>20.169301496033199</v>
      </c>
      <c r="FQ33" s="8">
        <f t="shared" si="6"/>
        <v>20.169301496033199</v>
      </c>
      <c r="FR33" s="8">
        <f t="shared" si="6"/>
        <v>20.169301496033199</v>
      </c>
      <c r="FS33" s="8">
        <f t="shared" si="6"/>
        <v>20.169301496033199</v>
      </c>
      <c r="FT33" s="8">
        <f t="shared" si="6"/>
        <v>20.169301496033199</v>
      </c>
    </row>
    <row r="34" spans="1:176" x14ac:dyDescent="0.25">
      <c r="A34" s="4" t="s">
        <v>12</v>
      </c>
      <c r="B34" s="4" t="s">
        <v>2</v>
      </c>
      <c r="C34" s="3" t="s">
        <v>40</v>
      </c>
      <c r="D34" s="4" t="s">
        <v>4</v>
      </c>
      <c r="E34" s="7">
        <v>1963</v>
      </c>
      <c r="F34" s="24">
        <f>IFERROR(VLOOKUP(CONCATENATE(C34,E34),'KU Retirements'!$A$4:$E$150,5,FALSE),"N/A")</f>
        <v>43132</v>
      </c>
      <c r="G34" s="5">
        <v>285046.5</v>
      </c>
      <c r="H34" s="5">
        <v>257233.51533225001</v>
      </c>
      <c r="I34" s="5"/>
      <c r="J34" s="6">
        <f>IF(J$3=$J$3,$G34,IF($F34='KU Meter Schedule'!J$3,'KU Meter Schedule'!I34-'KU Meter Schedule'!$G34,I34))</f>
        <v>285046.5</v>
      </c>
      <c r="K34" s="6">
        <f>IF(K$3=$J$3,$G34,IF($F34='KU Meter Schedule'!K$3,'KU Meter Schedule'!J34-'KU Meter Schedule'!$G34,J34))</f>
        <v>285046.5</v>
      </c>
      <c r="L34" s="6">
        <f>IF(L$3=$J$3,$G34,IF($F34='KU Meter Schedule'!L$3,'KU Meter Schedule'!K34-'KU Meter Schedule'!$G34,K34))</f>
        <v>285046.5</v>
      </c>
      <c r="M34" s="6">
        <f>IF(M$3=$J$3,$G34,IF($F34='KU Meter Schedule'!M$3,'KU Meter Schedule'!L34-'KU Meter Schedule'!$G34,L34))</f>
        <v>285046.5</v>
      </c>
      <c r="N34" s="6">
        <f>IF(N$3=$J$3,$G34,IF($F34='KU Meter Schedule'!N$3,'KU Meter Schedule'!M34-'KU Meter Schedule'!$G34,M34))</f>
        <v>285046.5</v>
      </c>
      <c r="O34" s="6">
        <f>IF(O$3=$J$3,$G34,IF($F34='KU Meter Schedule'!O$3,'KU Meter Schedule'!N34-'KU Meter Schedule'!$G34,N34))</f>
        <v>285046.5</v>
      </c>
      <c r="P34" s="6">
        <f>IF(P$3=$J$3,$G34,IF($F34='KU Meter Schedule'!P$3,'KU Meter Schedule'!O34-'KU Meter Schedule'!$G34,O34))</f>
        <v>285046.5</v>
      </c>
      <c r="Q34" s="6">
        <f>IF(Q$3=$J$3,$G34,IF($F34='KU Meter Schedule'!Q$3,'KU Meter Schedule'!P34-'KU Meter Schedule'!$G34,P34))</f>
        <v>285046.5</v>
      </c>
      <c r="R34" s="6">
        <f>IF(R$3=$J$3,$G34,IF($F34='KU Meter Schedule'!R$3,'KU Meter Schedule'!Q34-'KU Meter Schedule'!$G34,Q34))</f>
        <v>285046.5</v>
      </c>
      <c r="S34" s="6">
        <f>IF(S$3=$J$3,$G34,IF($F34='KU Meter Schedule'!S$3,'KU Meter Schedule'!R34-'KU Meter Schedule'!$G34,R34))</f>
        <v>285046.5</v>
      </c>
      <c r="T34" s="6">
        <f>IF(T$3=$J$3,$G34,IF($F34='KU Meter Schedule'!T$3,'KU Meter Schedule'!S34-'KU Meter Schedule'!$G34,S34))</f>
        <v>285046.5</v>
      </c>
      <c r="U34" s="6">
        <f>IF(U$3=$J$3,$G34,IF($F34='KU Meter Schedule'!U$3,'KU Meter Schedule'!T34-'KU Meter Schedule'!$G34,T34))</f>
        <v>285046.5</v>
      </c>
      <c r="V34" s="6">
        <f>IF(V$3=$J$3,$G34,IF($F34='KU Meter Schedule'!V$3,'KU Meter Schedule'!U34-'KU Meter Schedule'!$G34,U34))</f>
        <v>285046.5</v>
      </c>
      <c r="W34" s="6">
        <f>IF(W$3=$J$3,$G34,IF($F34='KU Meter Schedule'!W$3,'KU Meter Schedule'!V34-'KU Meter Schedule'!$G34,V34))</f>
        <v>285046.5</v>
      </c>
      <c r="X34" s="6">
        <f>IF(X$3=$J$3,$G34,IF($F34='KU Meter Schedule'!X$3,'KU Meter Schedule'!W34-'KU Meter Schedule'!$G34,W34))</f>
        <v>285046.5</v>
      </c>
      <c r="Y34" s="6">
        <f>IF(Y$3=$J$3,$G34,IF($F34='KU Meter Schedule'!Y$3,'KU Meter Schedule'!X34-'KU Meter Schedule'!$G34,X34))</f>
        <v>285046.5</v>
      </c>
      <c r="Z34" s="6">
        <f>IF(Z$3=$J$3,$G34,IF($F34='KU Meter Schedule'!Z$3,'KU Meter Schedule'!Y34-'KU Meter Schedule'!$G34,Y34))</f>
        <v>285046.5</v>
      </c>
      <c r="AA34" s="6">
        <f>IF(AA$3=$J$3,$G34,IF($F34='KU Meter Schedule'!AA$3,'KU Meter Schedule'!Z34-'KU Meter Schedule'!$G34,Z34))</f>
        <v>285046.5</v>
      </c>
      <c r="AB34" s="6">
        <f>IF(AB$3=$J$3,$G34,IF($F34='KU Meter Schedule'!AB$3,'KU Meter Schedule'!AA34-'KU Meter Schedule'!$G34,AA34))</f>
        <v>0</v>
      </c>
      <c r="AC34" s="6">
        <f>IF(AC$3=$J$3,$G34,IF($F34='KU Meter Schedule'!AC$3,'KU Meter Schedule'!AB34-'KU Meter Schedule'!$G34,AB34))</f>
        <v>0</v>
      </c>
      <c r="AD34" s="6">
        <f>IF(AD$3=$J$3,$G34,IF($F34='KU Meter Schedule'!AD$3,'KU Meter Schedule'!AC34-'KU Meter Schedule'!$G34,AC34))</f>
        <v>0</v>
      </c>
      <c r="AE34" s="6">
        <f>IF(AE$3=$J$3,$G34,IF($F34='KU Meter Schedule'!AE$3,'KU Meter Schedule'!AD34-'KU Meter Schedule'!$G34,AD34))</f>
        <v>0</v>
      </c>
      <c r="AF34" s="6">
        <f>IF(AF$3=$J$3,$G34,IF($F34='KU Meter Schedule'!AF$3,'KU Meter Schedule'!AE34-'KU Meter Schedule'!$G34,AE34))</f>
        <v>0</v>
      </c>
      <c r="AG34" s="6">
        <f>IF(AG$3=$J$3,$G34,IF($F34='KU Meter Schedule'!AG$3,'KU Meter Schedule'!AF34-'KU Meter Schedule'!$G34,AF34))</f>
        <v>0</v>
      </c>
      <c r="AH34" s="6">
        <f>IF(AH$3=$J$3,$G34,IF($F34='KU Meter Schedule'!AH$3,'KU Meter Schedule'!AG34-'KU Meter Schedule'!$G34,AG34))</f>
        <v>0</v>
      </c>
      <c r="AI34" s="6">
        <f>IF(AI$3=$J$3,$G34,IF($F34='KU Meter Schedule'!AI$3,'KU Meter Schedule'!AH34-'KU Meter Schedule'!$G34,AH34))</f>
        <v>0</v>
      </c>
      <c r="AJ34" s="6">
        <f>IF(AJ$3=$J$3,$G34,IF($F34='KU Meter Schedule'!AJ$3,'KU Meter Schedule'!AI34-'KU Meter Schedule'!$G34,AI34))</f>
        <v>0</v>
      </c>
      <c r="AK34" s="6">
        <f>IF(AK$3=$J$3,$G34,IF($F34='KU Meter Schedule'!AK$3,'KU Meter Schedule'!AJ34-'KU Meter Schedule'!$G34,AJ34))</f>
        <v>0</v>
      </c>
      <c r="AL34" s="6">
        <f>IF(AL$3=$J$3,$G34,IF($F34='KU Meter Schedule'!AL$3,'KU Meter Schedule'!AK34-'KU Meter Schedule'!$G34,AK34))</f>
        <v>0</v>
      </c>
      <c r="AM34" s="6">
        <f>IF(AM$3=$J$3,$G34,IF($F34='KU Meter Schedule'!AM$3,'KU Meter Schedule'!AL34-'KU Meter Schedule'!$G34,AL34))</f>
        <v>0</v>
      </c>
      <c r="AN34" s="6">
        <f>IF(AN$3=$J$3,$G34,IF($F34='KU Meter Schedule'!AN$3,'KU Meter Schedule'!AM34-'KU Meter Schedule'!$G34,AM34))</f>
        <v>0</v>
      </c>
      <c r="AO34" s="6">
        <f>IF(AO$3=$J$3,$G34,IF($F34='KU Meter Schedule'!AO$3,'KU Meter Schedule'!AN34-'KU Meter Schedule'!$G34,AN34))</f>
        <v>0</v>
      </c>
      <c r="AP34" s="6">
        <f>IF(AP$3=$J$3,$G34,IF($F34='KU Meter Schedule'!AP$3,'KU Meter Schedule'!AO34-'KU Meter Schedule'!$G34,AO34))</f>
        <v>0</v>
      </c>
      <c r="AQ34" s="6">
        <f>IF(AQ$3=$J$3,$G34,IF($F34='KU Meter Schedule'!AQ$3,'KU Meter Schedule'!AP34-'KU Meter Schedule'!$G34,AP34))</f>
        <v>0</v>
      </c>
      <c r="AR34" s="6">
        <f>IF(AR$3=$J$3,$G34,IF($F34='KU Meter Schedule'!AR$3,'KU Meter Schedule'!AQ34-'KU Meter Schedule'!$G34,AQ34))</f>
        <v>0</v>
      </c>
      <c r="AS34" s="6">
        <f>IF(AS$3=$J$3,$G34,IF($F34='KU Meter Schedule'!AS$3,'KU Meter Schedule'!AR34-'KU Meter Schedule'!$G34,AR34))</f>
        <v>0</v>
      </c>
      <c r="AT34" s="6">
        <f>IF(AT$3=$J$3,$G34,IF($F34='KU Meter Schedule'!AT$3,'KU Meter Schedule'!AS34-'KU Meter Schedule'!$G34,AS34))</f>
        <v>0</v>
      </c>
      <c r="AU34" s="6">
        <f>IF(AU$3=$J$3,$G34,IF($F34='KU Meter Schedule'!AU$3,'KU Meter Schedule'!AT34-'KU Meter Schedule'!$G34,AT34))</f>
        <v>0</v>
      </c>
      <c r="AV34" s="6">
        <f>IF(AV$3=$J$3,$G34,IF($F34='KU Meter Schedule'!AV$3,'KU Meter Schedule'!AU34-'KU Meter Schedule'!$G34,AU34))</f>
        <v>0</v>
      </c>
      <c r="AW34" s="6">
        <f>IF(AW$3=$J$3,$G34,IF($F34='KU Meter Schedule'!AW$3,'KU Meter Schedule'!AV34-'KU Meter Schedule'!$G34,AV34))</f>
        <v>0</v>
      </c>
      <c r="AX34" s="6">
        <f>IF(AX$3=$J$3,$G34,IF($F34='KU Meter Schedule'!AX$3,'KU Meter Schedule'!AW34-'KU Meter Schedule'!$G34,AW34))</f>
        <v>0</v>
      </c>
      <c r="AZ34" s="21">
        <f>IF(AZ$3&lt;'Depr. Rate'!$B$1,('Depr. Rate'!$B$4*'KU Meter Schedule'!J34)/12,IF(J34=0,I34/2*'Depr. Rate'!$C$4/12,('Depr. Rate'!$C$4*'KU Meter Schedule'!J34)/12))</f>
        <v>543.96373749999998</v>
      </c>
      <c r="BA34" s="21">
        <f>IF(BA$3&lt;'Depr. Rate'!$B$1,('Depr. Rate'!$B$4*'KU Meter Schedule'!K34)/12,IF(K34=0,J34/2*'Depr. Rate'!$C$4/12,('Depr. Rate'!$C$4*'KU Meter Schedule'!K34)/12))</f>
        <v>543.96373749999998</v>
      </c>
      <c r="BB34" s="21">
        <f>IF(BB$3&lt;'Depr. Rate'!$B$1,('Depr. Rate'!$B$4*'KU Meter Schedule'!L34)/12,IF(L34=0,K34/2*'Depr. Rate'!$C$4/12,('Depr. Rate'!$C$4*'KU Meter Schedule'!L34)/12))</f>
        <v>543.96373749999998</v>
      </c>
      <c r="BC34" s="21">
        <f>IF(BC$3&lt;'Depr. Rate'!$B$1,('Depr. Rate'!$B$4*'KU Meter Schedule'!M34)/12,IF(M34=0,L34/2*'Depr. Rate'!$C$4/12,('Depr. Rate'!$C$4*'KU Meter Schedule'!M34)/12))</f>
        <v>543.96373749999998</v>
      </c>
      <c r="BD34" s="21">
        <f>IF(BD$3&lt;'Depr. Rate'!$B$1,('Depr. Rate'!$B$4*'KU Meter Schedule'!N34)/12,IF(N34=0,M34/2*'Depr. Rate'!$C$4/12,('Depr. Rate'!$C$4*'KU Meter Schedule'!N34)/12))</f>
        <v>543.96373749999998</v>
      </c>
      <c r="BE34" s="21">
        <f>IF(BE$3&lt;'Depr. Rate'!$B$1,('Depr. Rate'!$B$4*'KU Meter Schedule'!O34)/12,IF(O34=0,N34/2*'Depr. Rate'!$C$4/12,('Depr. Rate'!$C$4*'KU Meter Schedule'!O34)/12))</f>
        <v>543.96373749999998</v>
      </c>
      <c r="BF34" s="21">
        <f>IF(BF$3&lt;'Depr. Rate'!$B$1,('Depr. Rate'!$B$4*'KU Meter Schedule'!P34)/12,IF(P34=0,O34/2*'Depr. Rate'!$C$4/12,('Depr. Rate'!$C$4*'KU Meter Schedule'!P34)/12))</f>
        <v>543.96373749999998</v>
      </c>
      <c r="BG34" s="21">
        <f>IF(BG$3&lt;'Depr. Rate'!$B$1,('Depr. Rate'!$B$4*'KU Meter Schedule'!Q34)/12,IF(Q34=0,P34/2*'Depr. Rate'!$C$4/12,('Depr. Rate'!$C$4*'KU Meter Schedule'!Q34)/12))</f>
        <v>543.96373749999998</v>
      </c>
      <c r="BH34" s="21">
        <f>IF(BH$3&lt;'Depr. Rate'!$B$1,('Depr. Rate'!$B$4*'KU Meter Schedule'!R34)/12,IF(R34=0,Q34/2*'Depr. Rate'!$C$4/12,('Depr. Rate'!$C$4*'KU Meter Schedule'!R34)/12))</f>
        <v>543.96373749999998</v>
      </c>
      <c r="BI34" s="21">
        <f>IF(BI$3&lt;'Depr. Rate'!$B$1,('Depr. Rate'!$B$4*'KU Meter Schedule'!S34)/12,IF(S34=0,R34/2*'Depr. Rate'!$C$4/12,('Depr. Rate'!$C$4*'KU Meter Schedule'!S34)/12))</f>
        <v>543.96373749999998</v>
      </c>
      <c r="BJ34" s="21">
        <f>IF(BJ$3&lt;'Depr. Rate'!$B$1,('Depr. Rate'!$B$4*'KU Meter Schedule'!T34)/12,IF(T34=0,S34/2*'Depr. Rate'!$C$4/12,('Depr. Rate'!$C$4*'KU Meter Schedule'!T34)/12))</f>
        <v>543.96373749999998</v>
      </c>
      <c r="BK34" s="21">
        <f>IF(BK$3&lt;'Depr. Rate'!$B$1,('Depr. Rate'!$B$4*'KU Meter Schedule'!U34)/12,IF(U34=0,T34/2*'Depr. Rate'!$C$4/12,('Depr. Rate'!$C$4*'KU Meter Schedule'!U34)/12))</f>
        <v>833.76101249999999</v>
      </c>
      <c r="BL34" s="21">
        <f>IF(BL$3&lt;'Depr. Rate'!$B$1,('Depr. Rate'!$B$4*'KU Meter Schedule'!V34)/12,IF(V34=0,U34/2*'Depr. Rate'!$C$4/12,('Depr. Rate'!$C$4*'KU Meter Schedule'!V34)/12))</f>
        <v>833.76101249999999</v>
      </c>
      <c r="BM34" s="21">
        <f>IF(BM$3&lt;'Depr. Rate'!$B$1,('Depr. Rate'!$B$4*'KU Meter Schedule'!W34)/12,IF(W34=0,V34/2*'Depr. Rate'!$C$4/12,('Depr. Rate'!$C$4*'KU Meter Schedule'!W34)/12))</f>
        <v>833.76101249999999</v>
      </c>
      <c r="BN34" s="21">
        <f>IF(BN$3&lt;'Depr. Rate'!$B$1,('Depr. Rate'!$B$4*'KU Meter Schedule'!X34)/12,IF(X34=0,W34/2*'Depr. Rate'!$C$4/12,('Depr. Rate'!$C$4*'KU Meter Schedule'!X34)/12))</f>
        <v>833.76101249999999</v>
      </c>
      <c r="BO34" s="21">
        <f>IF(BO$3&lt;'Depr. Rate'!$B$1,('Depr. Rate'!$B$4*'KU Meter Schedule'!Y34)/12,IF(Y34=0,X34/2*'Depr. Rate'!$C$4/12,('Depr. Rate'!$C$4*'KU Meter Schedule'!Y34)/12))</f>
        <v>833.76101249999999</v>
      </c>
      <c r="BP34" s="21">
        <f>IF(BP$3&lt;'Depr. Rate'!$B$1,('Depr. Rate'!$B$4*'KU Meter Schedule'!Z34)/12,IF(Z34=0,Y34/2*'Depr. Rate'!$C$4/12,('Depr. Rate'!$C$4*'KU Meter Schedule'!Z34)/12))</f>
        <v>833.76101249999999</v>
      </c>
      <c r="BQ34" s="21">
        <f>IF(BQ$3&lt;'Depr. Rate'!$B$1,('Depr. Rate'!$B$4*'KU Meter Schedule'!AA34)/12,IF(AA34=0,Z34/2*'Depr. Rate'!$C$4/12,('Depr. Rate'!$C$4*'KU Meter Schedule'!AA34)/12))</f>
        <v>833.76101249999999</v>
      </c>
      <c r="BR34" s="21">
        <f>IF(BR$3&lt;'Depr. Rate'!$B$1,('Depr. Rate'!$B$4*'KU Meter Schedule'!AB34)/12,IF(AB34=0,AA34/2*'Depr. Rate'!$C$4/12,('Depr. Rate'!$C$4*'KU Meter Schedule'!AB34)/12))</f>
        <v>416.88050625</v>
      </c>
      <c r="BS34" s="21">
        <f>IF(BS$3&lt;'Depr. Rate'!$B$1,('Depr. Rate'!$B$4*'KU Meter Schedule'!AC34)/12,IF(AC34=0,AB34/2*'Depr. Rate'!$C$4/12,('Depr. Rate'!$C$4*'KU Meter Schedule'!AC34)/12))</f>
        <v>0</v>
      </c>
      <c r="BT34" s="21">
        <f>IF(BT$3&lt;'Depr. Rate'!$B$1,('Depr. Rate'!$B$4*'KU Meter Schedule'!AD34)/12,IF(AD34=0,AC34/2*'Depr. Rate'!$C$4/12,('Depr. Rate'!$C$4*'KU Meter Schedule'!AD34)/12))</f>
        <v>0</v>
      </c>
      <c r="BU34" s="21">
        <f>IF(BU$3&lt;'Depr. Rate'!$B$1,('Depr. Rate'!$B$4*'KU Meter Schedule'!AE34)/12,IF(AE34=0,AD34/2*'Depr. Rate'!$C$4/12,('Depr. Rate'!$C$4*'KU Meter Schedule'!AE34)/12))</f>
        <v>0</v>
      </c>
      <c r="BV34" s="21">
        <f>IF(BV$3&lt;'Depr. Rate'!$B$1,('Depr. Rate'!$B$4*'KU Meter Schedule'!AF34)/12,IF(AF34=0,AE34/2*'Depr. Rate'!$C$4/12,('Depr. Rate'!$C$4*'KU Meter Schedule'!AF34)/12))</f>
        <v>0</v>
      </c>
      <c r="BW34" s="21">
        <f>IF(BW$3&lt;'Depr. Rate'!$B$1,('Depr. Rate'!$B$4*'KU Meter Schedule'!AG34)/12,IF(AG34=0,AF34/2*'Depr. Rate'!$C$4/12,('Depr. Rate'!$C$4*'KU Meter Schedule'!AG34)/12))</f>
        <v>0</v>
      </c>
      <c r="BX34" s="21">
        <f>IF(BX$3&lt;'Depr. Rate'!$B$1,('Depr. Rate'!$B$4*'KU Meter Schedule'!AH34)/12,IF(AH34=0,AG34/2*'Depr. Rate'!$C$4/12,('Depr. Rate'!$C$4*'KU Meter Schedule'!AH34)/12))</f>
        <v>0</v>
      </c>
      <c r="BY34" s="21">
        <f>IF(BY$3&lt;'Depr. Rate'!$B$1,('Depr. Rate'!$B$4*'KU Meter Schedule'!AI34)/12,IF(AI34=0,AH34/2*'Depr. Rate'!$C$4/12,('Depr. Rate'!$C$4*'KU Meter Schedule'!AI34)/12))</f>
        <v>0</v>
      </c>
      <c r="BZ34" s="21">
        <f>IF(BZ$3&lt;'Depr. Rate'!$B$1,('Depr. Rate'!$B$4*'KU Meter Schedule'!AJ34)/12,IF(AJ34=0,AI34/2*'Depr. Rate'!$C$4/12,('Depr. Rate'!$C$4*'KU Meter Schedule'!AJ34)/12))</f>
        <v>0</v>
      </c>
      <c r="CA34" s="21">
        <f>IF(CA$3&lt;'Depr. Rate'!$B$1,('Depr. Rate'!$B$4*'KU Meter Schedule'!AK34)/12,IF(AK34=0,AJ34/2*'Depr. Rate'!$C$4/12,('Depr. Rate'!$C$4*'KU Meter Schedule'!AK34)/12))</f>
        <v>0</v>
      </c>
      <c r="CB34" s="21">
        <f>IF(CB$3&lt;'Depr. Rate'!$B$1,('Depr. Rate'!$B$4*'KU Meter Schedule'!AL34)/12,IF(AL34=0,AK34/2*'Depr. Rate'!$C$4/12,('Depr. Rate'!$C$4*'KU Meter Schedule'!AL34)/12))</f>
        <v>0</v>
      </c>
      <c r="CC34" s="21">
        <f>IF(CC$3&lt;'Depr. Rate'!$B$1,('Depr. Rate'!$B$4*'KU Meter Schedule'!AM34)/12,IF(AM34=0,AL34/2*'Depr. Rate'!$C$4/12,('Depr. Rate'!$C$4*'KU Meter Schedule'!AM34)/12))</f>
        <v>0</v>
      </c>
      <c r="CD34" s="21">
        <f>IF(CD$3&lt;'Depr. Rate'!$B$1,('Depr. Rate'!$B$4*'KU Meter Schedule'!AN34)/12,IF(AN34=0,AM34/2*'Depr. Rate'!$C$4/12,('Depr. Rate'!$C$4*'KU Meter Schedule'!AN34)/12))</f>
        <v>0</v>
      </c>
      <c r="CE34" s="21">
        <f>IF(CE$3&lt;'Depr. Rate'!$B$1,('Depr. Rate'!$B$4*'KU Meter Schedule'!AO34)/12,IF(AO34=0,AN34/2*'Depr. Rate'!$C$4/12,('Depr. Rate'!$C$4*'KU Meter Schedule'!AO34)/12))</f>
        <v>0</v>
      </c>
      <c r="CF34" s="21">
        <f>IF(CF$3&lt;'Depr. Rate'!$B$1,('Depr. Rate'!$B$4*'KU Meter Schedule'!AP34)/12,IF(AP34=0,AO34/2*'Depr. Rate'!$C$4/12,('Depr. Rate'!$C$4*'KU Meter Schedule'!AP34)/12))</f>
        <v>0</v>
      </c>
      <c r="CG34" s="21">
        <f>IF(CG$3&lt;'Depr. Rate'!$B$1,('Depr. Rate'!$B$4*'KU Meter Schedule'!AQ34)/12,IF(AQ34=0,AP34/2*'Depr. Rate'!$C$4/12,('Depr. Rate'!$C$4*'KU Meter Schedule'!AQ34)/12))</f>
        <v>0</v>
      </c>
      <c r="CH34" s="21">
        <f>IF(CH$3&lt;'Depr. Rate'!$B$1,('Depr. Rate'!$B$4*'KU Meter Schedule'!AR34)/12,IF(AR34=0,AQ34/2*'Depr. Rate'!$C$4/12,('Depr. Rate'!$C$4*'KU Meter Schedule'!AR34)/12))</f>
        <v>0</v>
      </c>
      <c r="CI34" s="21">
        <f>IF(CI$3&lt;'Depr. Rate'!$B$1,('Depr. Rate'!$B$4*'KU Meter Schedule'!AS34)/12,IF(AS34=0,AR34/2*'Depr. Rate'!$C$4/12,('Depr. Rate'!$C$4*'KU Meter Schedule'!AS34)/12))</f>
        <v>0</v>
      </c>
      <c r="CJ34" s="21">
        <f>IF(CJ$3&lt;'Depr. Rate'!$B$1,('Depr. Rate'!$B$4*'KU Meter Schedule'!AT34)/12,IF(AT34=0,AS34/2*'Depr. Rate'!$C$4/12,('Depr. Rate'!$C$4*'KU Meter Schedule'!AT34)/12))</f>
        <v>0</v>
      </c>
      <c r="CK34" s="21">
        <f>IF(CK$3&lt;'Depr. Rate'!$B$1,('Depr. Rate'!$B$4*'KU Meter Schedule'!AU34)/12,IF(AU34=0,AT34/2*'Depr. Rate'!$C$4/12,('Depr. Rate'!$C$4*'KU Meter Schedule'!AU34)/12))</f>
        <v>0</v>
      </c>
      <c r="CL34" s="21">
        <f>IF(CL$3&lt;'Depr. Rate'!$B$1,('Depr. Rate'!$B$4*'KU Meter Schedule'!AV34)/12,IF(AV34=0,AU34/2*'Depr. Rate'!$C$4/12,('Depr. Rate'!$C$4*'KU Meter Schedule'!AV34)/12))</f>
        <v>0</v>
      </c>
      <c r="CM34" s="21">
        <f>IF(CM$3&lt;'Depr. Rate'!$B$1,('Depr. Rate'!$B$4*'KU Meter Schedule'!AW34)/12,IF(AW34=0,AV34/2*'Depr. Rate'!$C$4/12,('Depr. Rate'!$C$4*'KU Meter Schedule'!AW34)/12))</f>
        <v>0</v>
      </c>
      <c r="CN34" s="21">
        <f>IF(CN$3&lt;'Depr. Rate'!$B$1,('Depr. Rate'!$B$4*'KU Meter Schedule'!AX34)/12,IF(AX34=0,AW34/2*'Depr. Rate'!$C$4/12,('Depr. Rate'!$C$4*'KU Meter Schedule'!AX34)/12))</f>
        <v>0</v>
      </c>
      <c r="CP34" s="6">
        <f>IF(CP$3=$CP$3,$H34+AZ34,IF($F34='KU Meter Schedule'!CP$3,'KU Meter Schedule'!CO34+AZ34-$G34,SUM(CO34,AZ34)))</f>
        <v>257777.47906975</v>
      </c>
      <c r="CQ34" s="6">
        <f>IF(CQ$3=$CP$3,$H34+BA34,IF($F34='KU Meter Schedule'!CQ$3,'KU Meter Schedule'!CP34+BA34-$G34,SUM(CP34,BA34)))</f>
        <v>258321.44280724999</v>
      </c>
      <c r="CR34" s="6">
        <f>IF(CR$3=$CP$3,$H34+BB34,IF($F34='KU Meter Schedule'!CR$3,'KU Meter Schedule'!CQ34+BB34-$G34,SUM(CQ34,BB34)))</f>
        <v>258865.40654474997</v>
      </c>
      <c r="CS34" s="6">
        <f>IF(CS$3=$CP$3,$H34+BC34,IF($F34='KU Meter Schedule'!CS$3,'KU Meter Schedule'!CR34+BC34-$G34,SUM(CR34,BC34)))</f>
        <v>259409.37028224996</v>
      </c>
      <c r="CT34" s="6">
        <f>IF(CT$3=$CP$3,$H34+BD34,IF($F34='KU Meter Schedule'!CT$3,'KU Meter Schedule'!CS34+BD34-$G34,SUM(CS34,BD34)))</f>
        <v>259953.33401974995</v>
      </c>
      <c r="CU34" s="6">
        <f>IF(CU$3=$CP$3,$H34+BE34,IF($F34='KU Meter Schedule'!CU$3,'KU Meter Schedule'!CT34+BE34-$G34,SUM(CT34,BE34)))</f>
        <v>260497.29775724994</v>
      </c>
      <c r="CV34" s="6">
        <f>IF(CV$3=$CP$3,$H34+BF34,IF($F34='KU Meter Schedule'!CV$3,'KU Meter Schedule'!CU34+BF34-$G34,SUM(CU34,BF34)))</f>
        <v>261041.26149474992</v>
      </c>
      <c r="CW34" s="6">
        <f>IF(CW$3=$CP$3,$H34+BG34,IF($F34='KU Meter Schedule'!CW$3,'KU Meter Schedule'!CV34+BG34-$G34,SUM(CV34,BG34)))</f>
        <v>261585.22523224991</v>
      </c>
      <c r="CX34" s="6">
        <f>IF(CX$3=$CP$3,$H34+BH34,IF($F34='KU Meter Schedule'!CX$3,'KU Meter Schedule'!CW34+BH34-$G34,SUM(CW34,BH34)))</f>
        <v>262129.1889697499</v>
      </c>
      <c r="CY34" s="6">
        <f>IF(CY$3=$CP$3,$H34+BI34,IF($F34='KU Meter Schedule'!CY$3,'KU Meter Schedule'!CX34+BI34-$G34,SUM(CX34,BI34)))</f>
        <v>262673.15270724992</v>
      </c>
      <c r="CZ34" s="6">
        <f>IF(CZ$3=$CP$3,$H34+BJ34,IF($F34='KU Meter Schedule'!CZ$3,'KU Meter Schedule'!CY34+BJ34-$G34,SUM(CY34,BJ34)))</f>
        <v>263217.11644474993</v>
      </c>
      <c r="DA34" s="6">
        <f>IF(DA$3=$CP$3,$H34+BK34,IF($F34='KU Meter Schedule'!DA$3,'KU Meter Schedule'!CZ34+BK34-$G34,SUM(CZ34,BK34)))</f>
        <v>264050.87745724991</v>
      </c>
      <c r="DB34" s="6">
        <f>IF(DB$3=$CP$3,$H34+BL34,IF($F34='KU Meter Schedule'!DB$3,'KU Meter Schedule'!DA34+BL34-$G34,SUM(DA34,BL34)))</f>
        <v>264884.63846974989</v>
      </c>
      <c r="DC34" s="6">
        <f>IF(DC$3=$CP$3,$H34+BM34,IF($F34='KU Meter Schedule'!DC$3,'KU Meter Schedule'!DB34+BM34-$G34,SUM(DB34,BM34)))</f>
        <v>265718.39948224986</v>
      </c>
      <c r="DD34" s="6">
        <f>IF(DD$3=$CP$3,$H34+BN34,IF($F34='KU Meter Schedule'!DD$3,'KU Meter Schedule'!DC34+BN34-$G34,SUM(DC34,BN34)))</f>
        <v>266552.16049474984</v>
      </c>
      <c r="DE34" s="6">
        <f>IF(DE$3=$CP$3,$H34+BO34,IF($F34='KU Meter Schedule'!DE$3,'KU Meter Schedule'!DD34+BO34-$G34,SUM(DD34,BO34)))</f>
        <v>267385.92150724982</v>
      </c>
      <c r="DF34" s="6">
        <f>IF(DF$3=$CP$3,$H34+BP34,IF($F34='KU Meter Schedule'!DF$3,'KU Meter Schedule'!DE34+BP34-$G34,SUM(DE34,BP34)))</f>
        <v>268219.6825197498</v>
      </c>
      <c r="DG34" s="6">
        <f>IF(DG$3=$CP$3,$H34+BQ34,IF($F34='KU Meter Schedule'!DG$3,'KU Meter Schedule'!DF34+BQ34-$G34,SUM(DF34,BQ34)))</f>
        <v>269053.44353224977</v>
      </c>
      <c r="DH34" s="6">
        <f>IF(DH$3=$CP$3,$H34+BR34,IF($F34='KU Meter Schedule'!DH$3,'KU Meter Schedule'!DG34+BR34-$G34,SUM(DG34,BR34)))</f>
        <v>-15576.175961500208</v>
      </c>
      <c r="DI34" s="6">
        <f>IF(DI$3=$CP$3,$H34+BS34,IF($F34='KU Meter Schedule'!DI$3,'KU Meter Schedule'!DH34+BS34-$G34,SUM(DH34,BS34)))</f>
        <v>-15576.175961500208</v>
      </c>
      <c r="DJ34" s="6">
        <f>IF(DJ$3=$CP$3,$H34+BT34,IF($F34='KU Meter Schedule'!DJ$3,'KU Meter Schedule'!DI34+BT34-$G34,SUM(DI34,BT34)))</f>
        <v>-15576.175961500208</v>
      </c>
      <c r="DK34" s="6">
        <f>IF(DK$3=$CP$3,$H34+BU34,IF($F34='KU Meter Schedule'!DK$3,'KU Meter Schedule'!DJ34+BU34-$G34,SUM(DJ34,BU34)))</f>
        <v>-15576.175961500208</v>
      </c>
      <c r="DL34" s="6">
        <f>IF(DL$3=$CP$3,$H34+BV34,IF($F34='KU Meter Schedule'!DL$3,'KU Meter Schedule'!DK34+BV34-$G34,SUM(DK34,BV34)))</f>
        <v>-15576.175961500208</v>
      </c>
      <c r="DM34" s="6">
        <f>IF(DM$3=$CP$3,$H34+BW34,IF($F34='KU Meter Schedule'!DM$3,'KU Meter Schedule'!DL34+BW34-$G34,SUM(DL34,BW34)))</f>
        <v>-15576.175961500208</v>
      </c>
      <c r="DN34" s="6">
        <f>IF(DN$3=$CP$3,$H34+BX34,IF($F34='KU Meter Schedule'!DN$3,'KU Meter Schedule'!DM34+BX34-$G34,SUM(DM34,BX34)))</f>
        <v>-15576.175961500208</v>
      </c>
      <c r="DO34" s="6">
        <f>IF(DO$3=$CP$3,$H34+BY34,IF($F34='KU Meter Schedule'!DO$3,'KU Meter Schedule'!DN34+BY34-$G34,SUM(DN34,BY34)))</f>
        <v>-15576.175961500208</v>
      </c>
      <c r="DP34" s="6">
        <f>IF(DP$3=$CP$3,$H34+BZ34,IF($F34='KU Meter Schedule'!DP$3,'KU Meter Schedule'!DO34+BZ34-$G34,SUM(DO34,BZ34)))</f>
        <v>-15576.175961500208</v>
      </c>
      <c r="DQ34" s="6">
        <f>IF(DQ$3=$CP$3,$H34+CA34,IF($F34='KU Meter Schedule'!DQ$3,'KU Meter Schedule'!DP34+CA34-$G34,SUM(DP34,CA34)))</f>
        <v>-15576.175961500208</v>
      </c>
      <c r="DR34" s="6">
        <f>IF(DR$3=$CP$3,$H34+CB34,IF($F34='KU Meter Schedule'!DR$3,'KU Meter Schedule'!DQ34+CB34-$G34,SUM(DQ34,CB34)))</f>
        <v>-15576.175961500208</v>
      </c>
      <c r="DS34" s="6">
        <f>IF(DS$3=$CP$3,$H34+CC34,IF($F34='KU Meter Schedule'!DS$3,'KU Meter Schedule'!DR34+CC34-$G34,SUM(DR34,CC34)))</f>
        <v>-15576.175961500208</v>
      </c>
      <c r="DT34" s="6">
        <f>IF(DT$3=$CP$3,$H34+CD34,IF($F34='KU Meter Schedule'!DT$3,'KU Meter Schedule'!DS34+CD34-$G34,SUM(DS34,CD34)))</f>
        <v>-15576.175961500208</v>
      </c>
      <c r="DU34" s="6">
        <f>IF(DU$3=$CP$3,$H34+CE34,IF($F34='KU Meter Schedule'!DU$3,'KU Meter Schedule'!DT34+CE34-$G34,SUM(DT34,CE34)))</f>
        <v>-15576.175961500208</v>
      </c>
      <c r="DV34" s="6">
        <f>IF(DV$3=$CP$3,$H34+CF34,IF($F34='KU Meter Schedule'!DV$3,'KU Meter Schedule'!DU34+CF34-$G34,SUM(DU34,CF34)))</f>
        <v>-15576.175961500208</v>
      </c>
      <c r="DW34" s="6">
        <f>IF(DW$3=$CP$3,$H34+CG34,IF($F34='KU Meter Schedule'!DW$3,'KU Meter Schedule'!DV34+CG34-$G34,SUM(DV34,CG34)))</f>
        <v>-15576.175961500208</v>
      </c>
      <c r="DX34" s="6">
        <f>IF(DX$3=$CP$3,$H34+CH34,IF($F34='KU Meter Schedule'!DX$3,'KU Meter Schedule'!DW34+CH34-$G34,SUM(DW34,CH34)))</f>
        <v>-15576.175961500208</v>
      </c>
      <c r="DY34" s="6">
        <f>IF(DY$3=$CP$3,$H34+CI34,IF($F34='KU Meter Schedule'!DY$3,'KU Meter Schedule'!DX34+CI34-$G34,SUM(DX34,CI34)))</f>
        <v>-15576.175961500208</v>
      </c>
      <c r="DZ34" s="6">
        <f>IF(DZ$3=$CP$3,$H34+CJ34,IF($F34='KU Meter Schedule'!DZ$3,'KU Meter Schedule'!DY34+CJ34-$G34,SUM(DY34,CJ34)))</f>
        <v>-15576.175961500208</v>
      </c>
      <c r="EA34" s="6">
        <f>IF(EA$3=$CP$3,$H34+CK34,IF($F34='KU Meter Schedule'!EA$3,'KU Meter Schedule'!DZ34+CK34-$G34,SUM(DZ34,CK34)))</f>
        <v>-15576.175961500208</v>
      </c>
      <c r="EB34" s="6">
        <f>IF(EB$3=$CP$3,$H34+CL34,IF($F34='KU Meter Schedule'!EB$3,'KU Meter Schedule'!EA34+CL34-$G34,SUM(EA34,CL34)))</f>
        <v>-15576.175961500208</v>
      </c>
      <c r="EC34" s="6">
        <f>IF(EC$3=$CP$3,$H34+CM34,IF($F34='KU Meter Schedule'!EC$3,'KU Meter Schedule'!EB34+CM34-$G34,SUM(EB34,CM34)))</f>
        <v>-15576.175961500208</v>
      </c>
      <c r="ED34" s="6">
        <f>IF(ED$3=$CP$3,$H34+CN34,IF($F34='KU Meter Schedule'!ED$3,'KU Meter Schedule'!EC34+CN34-$G34,SUM(EC34,CN34)))</f>
        <v>-15576.175961500208</v>
      </c>
      <c r="EF34" s="8">
        <f t="shared" si="5"/>
        <v>27269.020930250001</v>
      </c>
      <c r="EG34" s="8">
        <f t="shared" si="5"/>
        <v>26725.057192750013</v>
      </c>
      <c r="EH34" s="8">
        <f t="shared" si="5"/>
        <v>26181.093455250026</v>
      </c>
      <c r="EI34" s="8">
        <f t="shared" si="5"/>
        <v>25637.129717750038</v>
      </c>
      <c r="EJ34" s="8">
        <f t="shared" si="5"/>
        <v>25093.165980250051</v>
      </c>
      <c r="EK34" s="8">
        <f t="shared" si="5"/>
        <v>24549.202242750063</v>
      </c>
      <c r="EL34" s="8">
        <f t="shared" si="5"/>
        <v>24005.238505250076</v>
      </c>
      <c r="EM34" s="8">
        <f t="shared" si="5"/>
        <v>23461.274767750088</v>
      </c>
      <c r="EN34" s="8">
        <f t="shared" si="5"/>
        <v>22917.311030250101</v>
      </c>
      <c r="EO34" s="8">
        <f t="shared" si="5"/>
        <v>22373.347292750084</v>
      </c>
      <c r="EP34" s="8">
        <f t="shared" si="5"/>
        <v>21829.383555250068</v>
      </c>
      <c r="EQ34" s="8">
        <f t="shared" si="5"/>
        <v>20995.62254275009</v>
      </c>
      <c r="ER34" s="8">
        <f t="shared" si="5"/>
        <v>20161.861530250113</v>
      </c>
      <c r="ES34" s="8">
        <f t="shared" si="5"/>
        <v>19328.100517750136</v>
      </c>
      <c r="ET34" s="8">
        <f t="shared" si="5"/>
        <v>18494.339505250158</v>
      </c>
      <c r="EU34" s="8">
        <f t="shared" si="5"/>
        <v>17660.578492750181</v>
      </c>
      <c r="EV34" s="8">
        <f t="shared" si="4"/>
        <v>16826.817480250204</v>
      </c>
      <c r="EW34" s="8">
        <f t="shared" si="4"/>
        <v>15993.056467750226</v>
      </c>
      <c r="EX34" s="8">
        <f t="shared" si="4"/>
        <v>15576.175961500208</v>
      </c>
      <c r="EY34" s="8">
        <f t="shared" si="4"/>
        <v>15576.175961500208</v>
      </c>
      <c r="EZ34" s="8">
        <f t="shared" si="4"/>
        <v>15576.175961500208</v>
      </c>
      <c r="FA34" s="8">
        <f t="shared" si="4"/>
        <v>15576.175961500208</v>
      </c>
      <c r="FB34" s="8">
        <f t="shared" si="4"/>
        <v>15576.175961500208</v>
      </c>
      <c r="FC34" s="8">
        <f t="shared" si="4"/>
        <v>15576.175961500208</v>
      </c>
      <c r="FD34" s="8">
        <f t="shared" si="4"/>
        <v>15576.175961500208</v>
      </c>
      <c r="FE34" s="8">
        <f t="shared" si="4"/>
        <v>15576.175961500208</v>
      </c>
      <c r="FF34" s="8">
        <f t="shared" si="4"/>
        <v>15576.175961500208</v>
      </c>
      <c r="FG34" s="8">
        <f t="shared" si="4"/>
        <v>15576.175961500208</v>
      </c>
      <c r="FH34" s="8">
        <f t="shared" si="4"/>
        <v>15576.175961500208</v>
      </c>
      <c r="FI34" s="8">
        <f t="shared" si="4"/>
        <v>15576.175961500208</v>
      </c>
      <c r="FJ34" s="8">
        <f t="shared" si="4"/>
        <v>15576.175961500208</v>
      </c>
      <c r="FK34" s="8">
        <f t="shared" si="2"/>
        <v>15576.175961500208</v>
      </c>
      <c r="FL34" s="8">
        <f t="shared" ref="FL34:FT34" si="7">AP34-DV34</f>
        <v>15576.175961500208</v>
      </c>
      <c r="FM34" s="8">
        <f t="shared" si="7"/>
        <v>15576.175961500208</v>
      </c>
      <c r="FN34" s="8">
        <f t="shared" si="7"/>
        <v>15576.175961500208</v>
      </c>
      <c r="FO34" s="8">
        <f t="shared" si="7"/>
        <v>15576.175961500208</v>
      </c>
      <c r="FP34" s="8">
        <f t="shared" si="7"/>
        <v>15576.175961500208</v>
      </c>
      <c r="FQ34" s="8">
        <f t="shared" si="7"/>
        <v>15576.175961500208</v>
      </c>
      <c r="FR34" s="8">
        <f t="shared" si="7"/>
        <v>15576.175961500208</v>
      </c>
      <c r="FS34" s="8">
        <f t="shared" si="7"/>
        <v>15576.175961500208</v>
      </c>
      <c r="FT34" s="8">
        <f t="shared" si="7"/>
        <v>15576.175961500208</v>
      </c>
    </row>
    <row r="35" spans="1:176" x14ac:dyDescent="0.25">
      <c r="A35" s="4" t="s">
        <v>12</v>
      </c>
      <c r="B35" s="4" t="s">
        <v>2</v>
      </c>
      <c r="C35" s="3" t="s">
        <v>40</v>
      </c>
      <c r="D35" s="4" t="s">
        <v>5</v>
      </c>
      <c r="E35" s="7">
        <v>1963</v>
      </c>
      <c r="F35" s="24">
        <f>IFERROR(VLOOKUP(CONCATENATE(C35,E35),'KU Retirements'!$A$4:$E$150,5,FALSE),"N/A")</f>
        <v>43132</v>
      </c>
      <c r="G35" s="5">
        <v>11863.47</v>
      </c>
      <c r="H35" s="5">
        <v>10705.909709955</v>
      </c>
      <c r="I35" s="5"/>
      <c r="J35" s="6">
        <f>IF(J$3=$J$3,$G35,IF($F35='KU Meter Schedule'!J$3,'KU Meter Schedule'!I35-'KU Meter Schedule'!$G35,I35))</f>
        <v>11863.47</v>
      </c>
      <c r="K35" s="6">
        <f>IF(K$3=$J$3,$G35,IF($F35='KU Meter Schedule'!K$3,'KU Meter Schedule'!J35-'KU Meter Schedule'!$G35,J35))</f>
        <v>11863.47</v>
      </c>
      <c r="L35" s="6">
        <f>IF(L$3=$J$3,$G35,IF($F35='KU Meter Schedule'!L$3,'KU Meter Schedule'!K35-'KU Meter Schedule'!$G35,K35))</f>
        <v>11863.47</v>
      </c>
      <c r="M35" s="6">
        <f>IF(M$3=$J$3,$G35,IF($F35='KU Meter Schedule'!M$3,'KU Meter Schedule'!L35-'KU Meter Schedule'!$G35,L35))</f>
        <v>11863.47</v>
      </c>
      <c r="N35" s="6">
        <f>IF(N$3=$J$3,$G35,IF($F35='KU Meter Schedule'!N$3,'KU Meter Schedule'!M35-'KU Meter Schedule'!$G35,M35))</f>
        <v>11863.47</v>
      </c>
      <c r="O35" s="6">
        <f>IF(O$3=$J$3,$G35,IF($F35='KU Meter Schedule'!O$3,'KU Meter Schedule'!N35-'KU Meter Schedule'!$G35,N35))</f>
        <v>11863.47</v>
      </c>
      <c r="P35" s="6">
        <f>IF(P$3=$J$3,$G35,IF($F35='KU Meter Schedule'!P$3,'KU Meter Schedule'!O35-'KU Meter Schedule'!$G35,O35))</f>
        <v>11863.47</v>
      </c>
      <c r="Q35" s="6">
        <f>IF(Q$3=$J$3,$G35,IF($F35='KU Meter Schedule'!Q$3,'KU Meter Schedule'!P35-'KU Meter Schedule'!$G35,P35))</f>
        <v>11863.47</v>
      </c>
      <c r="R35" s="6">
        <f>IF(R$3=$J$3,$G35,IF($F35='KU Meter Schedule'!R$3,'KU Meter Schedule'!Q35-'KU Meter Schedule'!$G35,Q35))</f>
        <v>11863.47</v>
      </c>
      <c r="S35" s="6">
        <f>IF(S$3=$J$3,$G35,IF($F35='KU Meter Schedule'!S$3,'KU Meter Schedule'!R35-'KU Meter Schedule'!$G35,R35))</f>
        <v>11863.47</v>
      </c>
      <c r="T35" s="6">
        <f>IF(T$3=$J$3,$G35,IF($F35='KU Meter Schedule'!T$3,'KU Meter Schedule'!S35-'KU Meter Schedule'!$G35,S35))</f>
        <v>11863.47</v>
      </c>
      <c r="U35" s="6">
        <f>IF(U$3=$J$3,$G35,IF($F35='KU Meter Schedule'!U$3,'KU Meter Schedule'!T35-'KU Meter Schedule'!$G35,T35))</f>
        <v>11863.47</v>
      </c>
      <c r="V35" s="6">
        <f>IF(V$3=$J$3,$G35,IF($F35='KU Meter Schedule'!V$3,'KU Meter Schedule'!U35-'KU Meter Schedule'!$G35,U35))</f>
        <v>11863.47</v>
      </c>
      <c r="W35" s="6">
        <f>IF(W$3=$J$3,$G35,IF($F35='KU Meter Schedule'!W$3,'KU Meter Schedule'!V35-'KU Meter Schedule'!$G35,V35))</f>
        <v>11863.47</v>
      </c>
      <c r="X35" s="6">
        <f>IF(X$3=$J$3,$G35,IF($F35='KU Meter Schedule'!X$3,'KU Meter Schedule'!W35-'KU Meter Schedule'!$G35,W35))</f>
        <v>11863.47</v>
      </c>
      <c r="Y35" s="6">
        <f>IF(Y$3=$J$3,$G35,IF($F35='KU Meter Schedule'!Y$3,'KU Meter Schedule'!X35-'KU Meter Schedule'!$G35,X35))</f>
        <v>11863.47</v>
      </c>
      <c r="Z35" s="6">
        <f>IF(Z$3=$J$3,$G35,IF($F35='KU Meter Schedule'!Z$3,'KU Meter Schedule'!Y35-'KU Meter Schedule'!$G35,Y35))</f>
        <v>11863.47</v>
      </c>
      <c r="AA35" s="6">
        <f>IF(AA$3=$J$3,$G35,IF($F35='KU Meter Schedule'!AA$3,'KU Meter Schedule'!Z35-'KU Meter Schedule'!$G35,Z35))</f>
        <v>11863.47</v>
      </c>
      <c r="AB35" s="6">
        <f>IF(AB$3=$J$3,$G35,IF($F35='KU Meter Schedule'!AB$3,'KU Meter Schedule'!AA35-'KU Meter Schedule'!$G35,AA35))</f>
        <v>0</v>
      </c>
      <c r="AC35" s="6">
        <f>IF(AC$3=$J$3,$G35,IF($F35='KU Meter Schedule'!AC$3,'KU Meter Schedule'!AB35-'KU Meter Schedule'!$G35,AB35))</f>
        <v>0</v>
      </c>
      <c r="AD35" s="6">
        <f>IF(AD$3=$J$3,$G35,IF($F35='KU Meter Schedule'!AD$3,'KU Meter Schedule'!AC35-'KU Meter Schedule'!$G35,AC35))</f>
        <v>0</v>
      </c>
      <c r="AE35" s="6">
        <f>IF(AE$3=$J$3,$G35,IF($F35='KU Meter Schedule'!AE$3,'KU Meter Schedule'!AD35-'KU Meter Schedule'!$G35,AD35))</f>
        <v>0</v>
      </c>
      <c r="AF35" s="6">
        <f>IF(AF$3=$J$3,$G35,IF($F35='KU Meter Schedule'!AF$3,'KU Meter Schedule'!AE35-'KU Meter Schedule'!$G35,AE35))</f>
        <v>0</v>
      </c>
      <c r="AG35" s="6">
        <f>IF(AG$3=$J$3,$G35,IF($F35='KU Meter Schedule'!AG$3,'KU Meter Schedule'!AF35-'KU Meter Schedule'!$G35,AF35))</f>
        <v>0</v>
      </c>
      <c r="AH35" s="6">
        <f>IF(AH$3=$J$3,$G35,IF($F35='KU Meter Schedule'!AH$3,'KU Meter Schedule'!AG35-'KU Meter Schedule'!$G35,AG35))</f>
        <v>0</v>
      </c>
      <c r="AI35" s="6">
        <f>IF(AI$3=$J$3,$G35,IF($F35='KU Meter Schedule'!AI$3,'KU Meter Schedule'!AH35-'KU Meter Schedule'!$G35,AH35))</f>
        <v>0</v>
      </c>
      <c r="AJ35" s="6">
        <f>IF(AJ$3=$J$3,$G35,IF($F35='KU Meter Schedule'!AJ$3,'KU Meter Schedule'!AI35-'KU Meter Schedule'!$G35,AI35))</f>
        <v>0</v>
      </c>
      <c r="AK35" s="6">
        <f>IF(AK$3=$J$3,$G35,IF($F35='KU Meter Schedule'!AK$3,'KU Meter Schedule'!AJ35-'KU Meter Schedule'!$G35,AJ35))</f>
        <v>0</v>
      </c>
      <c r="AL35" s="6">
        <f>IF(AL$3=$J$3,$G35,IF($F35='KU Meter Schedule'!AL$3,'KU Meter Schedule'!AK35-'KU Meter Schedule'!$G35,AK35))</f>
        <v>0</v>
      </c>
      <c r="AM35" s="6">
        <f>IF(AM$3=$J$3,$G35,IF($F35='KU Meter Schedule'!AM$3,'KU Meter Schedule'!AL35-'KU Meter Schedule'!$G35,AL35))</f>
        <v>0</v>
      </c>
      <c r="AN35" s="6">
        <f>IF(AN$3=$J$3,$G35,IF($F35='KU Meter Schedule'!AN$3,'KU Meter Schedule'!AM35-'KU Meter Schedule'!$G35,AM35))</f>
        <v>0</v>
      </c>
      <c r="AO35" s="6">
        <f>IF(AO$3=$J$3,$G35,IF($F35='KU Meter Schedule'!AO$3,'KU Meter Schedule'!AN35-'KU Meter Schedule'!$G35,AN35))</f>
        <v>0</v>
      </c>
      <c r="AP35" s="6">
        <f>IF(AP$3=$J$3,$G35,IF($F35='KU Meter Schedule'!AP$3,'KU Meter Schedule'!AO35-'KU Meter Schedule'!$G35,AO35))</f>
        <v>0</v>
      </c>
      <c r="AQ35" s="6">
        <f>IF(AQ$3=$J$3,$G35,IF($F35='KU Meter Schedule'!AQ$3,'KU Meter Schedule'!AP35-'KU Meter Schedule'!$G35,AP35))</f>
        <v>0</v>
      </c>
      <c r="AR35" s="6">
        <f>IF(AR$3=$J$3,$G35,IF($F35='KU Meter Schedule'!AR$3,'KU Meter Schedule'!AQ35-'KU Meter Schedule'!$G35,AQ35))</f>
        <v>0</v>
      </c>
      <c r="AS35" s="6">
        <f>IF(AS$3=$J$3,$G35,IF($F35='KU Meter Schedule'!AS$3,'KU Meter Schedule'!AR35-'KU Meter Schedule'!$G35,AR35))</f>
        <v>0</v>
      </c>
      <c r="AT35" s="6">
        <f>IF(AT$3=$J$3,$G35,IF($F35='KU Meter Schedule'!AT$3,'KU Meter Schedule'!AS35-'KU Meter Schedule'!$G35,AS35))</f>
        <v>0</v>
      </c>
      <c r="AU35" s="6">
        <f>IF(AU$3=$J$3,$G35,IF($F35='KU Meter Schedule'!AU$3,'KU Meter Schedule'!AT35-'KU Meter Schedule'!$G35,AT35))</f>
        <v>0</v>
      </c>
      <c r="AV35" s="6">
        <f>IF(AV$3=$J$3,$G35,IF($F35='KU Meter Schedule'!AV$3,'KU Meter Schedule'!AU35-'KU Meter Schedule'!$G35,AU35))</f>
        <v>0</v>
      </c>
      <c r="AW35" s="6">
        <f>IF(AW$3=$J$3,$G35,IF($F35='KU Meter Schedule'!AW$3,'KU Meter Schedule'!AV35-'KU Meter Schedule'!$G35,AV35))</f>
        <v>0</v>
      </c>
      <c r="AX35" s="6">
        <f>IF(AX$3=$J$3,$G35,IF($F35='KU Meter Schedule'!AX$3,'KU Meter Schedule'!AW35-'KU Meter Schedule'!$G35,AW35))</f>
        <v>0</v>
      </c>
      <c r="AZ35" s="21">
        <f>IF(AZ$3&lt;'Depr. Rate'!$B$1,('Depr. Rate'!$B$4*'KU Meter Schedule'!J35)/12,IF(J35=0,I35/2*'Depr. Rate'!$C$4/12,('Depr. Rate'!$C$4*'KU Meter Schedule'!J35)/12))</f>
        <v>22.639455249999997</v>
      </c>
      <c r="BA35" s="21">
        <f>IF(BA$3&lt;'Depr. Rate'!$B$1,('Depr. Rate'!$B$4*'KU Meter Schedule'!K35)/12,IF(K35=0,J35/2*'Depr. Rate'!$C$4/12,('Depr. Rate'!$C$4*'KU Meter Schedule'!K35)/12))</f>
        <v>22.639455249999997</v>
      </c>
      <c r="BB35" s="21">
        <f>IF(BB$3&lt;'Depr. Rate'!$B$1,('Depr. Rate'!$B$4*'KU Meter Schedule'!L35)/12,IF(L35=0,K35/2*'Depr. Rate'!$C$4/12,('Depr. Rate'!$C$4*'KU Meter Schedule'!L35)/12))</f>
        <v>22.639455249999997</v>
      </c>
      <c r="BC35" s="21">
        <f>IF(BC$3&lt;'Depr. Rate'!$B$1,('Depr. Rate'!$B$4*'KU Meter Schedule'!M35)/12,IF(M35=0,L35/2*'Depr. Rate'!$C$4/12,('Depr. Rate'!$C$4*'KU Meter Schedule'!M35)/12))</f>
        <v>22.639455249999997</v>
      </c>
      <c r="BD35" s="21">
        <f>IF(BD$3&lt;'Depr. Rate'!$B$1,('Depr. Rate'!$B$4*'KU Meter Schedule'!N35)/12,IF(N35=0,M35/2*'Depr. Rate'!$C$4/12,('Depr. Rate'!$C$4*'KU Meter Schedule'!N35)/12))</f>
        <v>22.639455249999997</v>
      </c>
      <c r="BE35" s="21">
        <f>IF(BE$3&lt;'Depr. Rate'!$B$1,('Depr. Rate'!$B$4*'KU Meter Schedule'!O35)/12,IF(O35=0,N35/2*'Depr. Rate'!$C$4/12,('Depr. Rate'!$C$4*'KU Meter Schedule'!O35)/12))</f>
        <v>22.639455249999997</v>
      </c>
      <c r="BF35" s="21">
        <f>IF(BF$3&lt;'Depr. Rate'!$B$1,('Depr. Rate'!$B$4*'KU Meter Schedule'!P35)/12,IF(P35=0,O35/2*'Depr. Rate'!$C$4/12,('Depr. Rate'!$C$4*'KU Meter Schedule'!P35)/12))</f>
        <v>22.639455249999997</v>
      </c>
      <c r="BG35" s="21">
        <f>IF(BG$3&lt;'Depr. Rate'!$B$1,('Depr. Rate'!$B$4*'KU Meter Schedule'!Q35)/12,IF(Q35=0,P35/2*'Depr. Rate'!$C$4/12,('Depr. Rate'!$C$4*'KU Meter Schedule'!Q35)/12))</f>
        <v>22.639455249999997</v>
      </c>
      <c r="BH35" s="21">
        <f>IF(BH$3&lt;'Depr. Rate'!$B$1,('Depr. Rate'!$B$4*'KU Meter Schedule'!R35)/12,IF(R35=0,Q35/2*'Depr. Rate'!$C$4/12,('Depr. Rate'!$C$4*'KU Meter Schedule'!R35)/12))</f>
        <v>22.639455249999997</v>
      </c>
      <c r="BI35" s="21">
        <f>IF(BI$3&lt;'Depr. Rate'!$B$1,('Depr. Rate'!$B$4*'KU Meter Schedule'!S35)/12,IF(S35=0,R35/2*'Depr. Rate'!$C$4/12,('Depr. Rate'!$C$4*'KU Meter Schedule'!S35)/12))</f>
        <v>22.639455249999997</v>
      </c>
      <c r="BJ35" s="21">
        <f>IF(BJ$3&lt;'Depr. Rate'!$B$1,('Depr. Rate'!$B$4*'KU Meter Schedule'!T35)/12,IF(T35=0,S35/2*'Depr. Rate'!$C$4/12,('Depr. Rate'!$C$4*'KU Meter Schedule'!T35)/12))</f>
        <v>22.639455249999997</v>
      </c>
      <c r="BK35" s="21">
        <f>IF(BK$3&lt;'Depr. Rate'!$B$1,('Depr. Rate'!$B$4*'KU Meter Schedule'!U35)/12,IF(U35=0,T35/2*'Depr. Rate'!$C$4/12,('Depr. Rate'!$C$4*'KU Meter Schedule'!U35)/12))</f>
        <v>34.700649749999997</v>
      </c>
      <c r="BL35" s="21">
        <f>IF(BL$3&lt;'Depr. Rate'!$B$1,('Depr. Rate'!$B$4*'KU Meter Schedule'!V35)/12,IF(V35=0,U35/2*'Depr. Rate'!$C$4/12,('Depr. Rate'!$C$4*'KU Meter Schedule'!V35)/12))</f>
        <v>34.700649749999997</v>
      </c>
      <c r="BM35" s="21">
        <f>IF(BM$3&lt;'Depr. Rate'!$B$1,('Depr. Rate'!$B$4*'KU Meter Schedule'!W35)/12,IF(W35=0,V35/2*'Depr. Rate'!$C$4/12,('Depr. Rate'!$C$4*'KU Meter Schedule'!W35)/12))</f>
        <v>34.700649749999997</v>
      </c>
      <c r="BN35" s="21">
        <f>IF(BN$3&lt;'Depr. Rate'!$B$1,('Depr. Rate'!$B$4*'KU Meter Schedule'!X35)/12,IF(X35=0,W35/2*'Depr. Rate'!$C$4/12,('Depr. Rate'!$C$4*'KU Meter Schedule'!X35)/12))</f>
        <v>34.700649749999997</v>
      </c>
      <c r="BO35" s="21">
        <f>IF(BO$3&lt;'Depr. Rate'!$B$1,('Depr. Rate'!$B$4*'KU Meter Schedule'!Y35)/12,IF(Y35=0,X35/2*'Depr. Rate'!$C$4/12,('Depr. Rate'!$C$4*'KU Meter Schedule'!Y35)/12))</f>
        <v>34.700649749999997</v>
      </c>
      <c r="BP35" s="21">
        <f>IF(BP$3&lt;'Depr. Rate'!$B$1,('Depr. Rate'!$B$4*'KU Meter Schedule'!Z35)/12,IF(Z35=0,Y35/2*'Depr. Rate'!$C$4/12,('Depr. Rate'!$C$4*'KU Meter Schedule'!Z35)/12))</f>
        <v>34.700649749999997</v>
      </c>
      <c r="BQ35" s="21">
        <f>IF(BQ$3&lt;'Depr. Rate'!$B$1,('Depr. Rate'!$B$4*'KU Meter Schedule'!AA35)/12,IF(AA35=0,Z35/2*'Depr. Rate'!$C$4/12,('Depr. Rate'!$C$4*'KU Meter Schedule'!AA35)/12))</f>
        <v>34.700649749999997</v>
      </c>
      <c r="BR35" s="21">
        <f>IF(BR$3&lt;'Depr. Rate'!$B$1,('Depr. Rate'!$B$4*'KU Meter Schedule'!AB35)/12,IF(AB35=0,AA35/2*'Depr. Rate'!$C$4/12,('Depr. Rate'!$C$4*'KU Meter Schedule'!AB35)/12))</f>
        <v>17.350324874999998</v>
      </c>
      <c r="BS35" s="21">
        <f>IF(BS$3&lt;'Depr. Rate'!$B$1,('Depr. Rate'!$B$4*'KU Meter Schedule'!AC35)/12,IF(AC35=0,AB35/2*'Depr. Rate'!$C$4/12,('Depr. Rate'!$C$4*'KU Meter Schedule'!AC35)/12))</f>
        <v>0</v>
      </c>
      <c r="BT35" s="21">
        <f>IF(BT$3&lt;'Depr. Rate'!$B$1,('Depr. Rate'!$B$4*'KU Meter Schedule'!AD35)/12,IF(AD35=0,AC35/2*'Depr. Rate'!$C$4/12,('Depr. Rate'!$C$4*'KU Meter Schedule'!AD35)/12))</f>
        <v>0</v>
      </c>
      <c r="BU35" s="21">
        <f>IF(BU$3&lt;'Depr. Rate'!$B$1,('Depr. Rate'!$B$4*'KU Meter Schedule'!AE35)/12,IF(AE35=0,AD35/2*'Depr. Rate'!$C$4/12,('Depr. Rate'!$C$4*'KU Meter Schedule'!AE35)/12))</f>
        <v>0</v>
      </c>
      <c r="BV35" s="21">
        <f>IF(BV$3&lt;'Depr. Rate'!$B$1,('Depr. Rate'!$B$4*'KU Meter Schedule'!AF35)/12,IF(AF35=0,AE35/2*'Depr. Rate'!$C$4/12,('Depr. Rate'!$C$4*'KU Meter Schedule'!AF35)/12))</f>
        <v>0</v>
      </c>
      <c r="BW35" s="21">
        <f>IF(BW$3&lt;'Depr. Rate'!$B$1,('Depr. Rate'!$B$4*'KU Meter Schedule'!AG35)/12,IF(AG35=0,AF35/2*'Depr. Rate'!$C$4/12,('Depr. Rate'!$C$4*'KU Meter Schedule'!AG35)/12))</f>
        <v>0</v>
      </c>
      <c r="BX35" s="21">
        <f>IF(BX$3&lt;'Depr. Rate'!$B$1,('Depr. Rate'!$B$4*'KU Meter Schedule'!AH35)/12,IF(AH35=0,AG35/2*'Depr. Rate'!$C$4/12,('Depr. Rate'!$C$4*'KU Meter Schedule'!AH35)/12))</f>
        <v>0</v>
      </c>
      <c r="BY35" s="21">
        <f>IF(BY$3&lt;'Depr. Rate'!$B$1,('Depr. Rate'!$B$4*'KU Meter Schedule'!AI35)/12,IF(AI35=0,AH35/2*'Depr. Rate'!$C$4/12,('Depr. Rate'!$C$4*'KU Meter Schedule'!AI35)/12))</f>
        <v>0</v>
      </c>
      <c r="BZ35" s="21">
        <f>IF(BZ$3&lt;'Depr. Rate'!$B$1,('Depr. Rate'!$B$4*'KU Meter Schedule'!AJ35)/12,IF(AJ35=0,AI35/2*'Depr. Rate'!$C$4/12,('Depr. Rate'!$C$4*'KU Meter Schedule'!AJ35)/12))</f>
        <v>0</v>
      </c>
      <c r="CA35" s="21">
        <f>IF(CA$3&lt;'Depr. Rate'!$B$1,('Depr. Rate'!$B$4*'KU Meter Schedule'!AK35)/12,IF(AK35=0,AJ35/2*'Depr. Rate'!$C$4/12,('Depr. Rate'!$C$4*'KU Meter Schedule'!AK35)/12))</f>
        <v>0</v>
      </c>
      <c r="CB35" s="21">
        <f>IF(CB$3&lt;'Depr. Rate'!$B$1,('Depr. Rate'!$B$4*'KU Meter Schedule'!AL35)/12,IF(AL35=0,AK35/2*'Depr. Rate'!$C$4/12,('Depr. Rate'!$C$4*'KU Meter Schedule'!AL35)/12))</f>
        <v>0</v>
      </c>
      <c r="CC35" s="21">
        <f>IF(CC$3&lt;'Depr. Rate'!$B$1,('Depr. Rate'!$B$4*'KU Meter Schedule'!AM35)/12,IF(AM35=0,AL35/2*'Depr. Rate'!$C$4/12,('Depr. Rate'!$C$4*'KU Meter Schedule'!AM35)/12))</f>
        <v>0</v>
      </c>
      <c r="CD35" s="21">
        <f>IF(CD$3&lt;'Depr. Rate'!$B$1,('Depr. Rate'!$B$4*'KU Meter Schedule'!AN35)/12,IF(AN35=0,AM35/2*'Depr. Rate'!$C$4/12,('Depr. Rate'!$C$4*'KU Meter Schedule'!AN35)/12))</f>
        <v>0</v>
      </c>
      <c r="CE35" s="21">
        <f>IF(CE$3&lt;'Depr. Rate'!$B$1,('Depr. Rate'!$B$4*'KU Meter Schedule'!AO35)/12,IF(AO35=0,AN35/2*'Depr. Rate'!$C$4/12,('Depr. Rate'!$C$4*'KU Meter Schedule'!AO35)/12))</f>
        <v>0</v>
      </c>
      <c r="CF35" s="21">
        <f>IF(CF$3&lt;'Depr. Rate'!$B$1,('Depr. Rate'!$B$4*'KU Meter Schedule'!AP35)/12,IF(AP35=0,AO35/2*'Depr. Rate'!$C$4/12,('Depr. Rate'!$C$4*'KU Meter Schedule'!AP35)/12))</f>
        <v>0</v>
      </c>
      <c r="CG35" s="21">
        <f>IF(CG$3&lt;'Depr. Rate'!$B$1,('Depr. Rate'!$B$4*'KU Meter Schedule'!AQ35)/12,IF(AQ35=0,AP35/2*'Depr. Rate'!$C$4/12,('Depr. Rate'!$C$4*'KU Meter Schedule'!AQ35)/12))</f>
        <v>0</v>
      </c>
      <c r="CH35" s="21">
        <f>IF(CH$3&lt;'Depr. Rate'!$B$1,('Depr. Rate'!$B$4*'KU Meter Schedule'!AR35)/12,IF(AR35=0,AQ35/2*'Depr. Rate'!$C$4/12,('Depr. Rate'!$C$4*'KU Meter Schedule'!AR35)/12))</f>
        <v>0</v>
      </c>
      <c r="CI35" s="21">
        <f>IF(CI$3&lt;'Depr. Rate'!$B$1,('Depr. Rate'!$B$4*'KU Meter Schedule'!AS35)/12,IF(AS35=0,AR35/2*'Depr. Rate'!$C$4/12,('Depr. Rate'!$C$4*'KU Meter Schedule'!AS35)/12))</f>
        <v>0</v>
      </c>
      <c r="CJ35" s="21">
        <f>IF(CJ$3&lt;'Depr. Rate'!$B$1,('Depr. Rate'!$B$4*'KU Meter Schedule'!AT35)/12,IF(AT35=0,AS35/2*'Depr. Rate'!$C$4/12,('Depr. Rate'!$C$4*'KU Meter Schedule'!AT35)/12))</f>
        <v>0</v>
      </c>
      <c r="CK35" s="21">
        <f>IF(CK$3&lt;'Depr. Rate'!$B$1,('Depr. Rate'!$B$4*'KU Meter Schedule'!AU35)/12,IF(AU35=0,AT35/2*'Depr. Rate'!$C$4/12,('Depr. Rate'!$C$4*'KU Meter Schedule'!AU35)/12))</f>
        <v>0</v>
      </c>
      <c r="CL35" s="21">
        <f>IF(CL$3&lt;'Depr. Rate'!$B$1,('Depr. Rate'!$B$4*'KU Meter Schedule'!AV35)/12,IF(AV35=0,AU35/2*'Depr. Rate'!$C$4/12,('Depr. Rate'!$C$4*'KU Meter Schedule'!AV35)/12))</f>
        <v>0</v>
      </c>
      <c r="CM35" s="21">
        <f>IF(CM$3&lt;'Depr. Rate'!$B$1,('Depr. Rate'!$B$4*'KU Meter Schedule'!AW35)/12,IF(AW35=0,AV35/2*'Depr. Rate'!$C$4/12,('Depr. Rate'!$C$4*'KU Meter Schedule'!AW35)/12))</f>
        <v>0</v>
      </c>
      <c r="CN35" s="21">
        <f>IF(CN$3&lt;'Depr. Rate'!$B$1,('Depr. Rate'!$B$4*'KU Meter Schedule'!AX35)/12,IF(AX35=0,AW35/2*'Depr. Rate'!$C$4/12,('Depr. Rate'!$C$4*'KU Meter Schedule'!AX35)/12))</f>
        <v>0</v>
      </c>
      <c r="CP35" s="6">
        <f>IF(CP$3=$CP$3,$H35+AZ35,IF($F35='KU Meter Schedule'!CP$3,'KU Meter Schedule'!CO35+AZ35-$G35,SUM(CO35,AZ35)))</f>
        <v>10728.549165205</v>
      </c>
      <c r="CQ35" s="6">
        <f>IF(CQ$3=$CP$3,$H35+BA35,IF($F35='KU Meter Schedule'!CQ$3,'KU Meter Schedule'!CP35+BA35-$G35,SUM(CP35,BA35)))</f>
        <v>10751.188620455001</v>
      </c>
      <c r="CR35" s="6">
        <f>IF(CR$3=$CP$3,$H35+BB35,IF($F35='KU Meter Schedule'!CR$3,'KU Meter Schedule'!CQ35+BB35-$G35,SUM(CQ35,BB35)))</f>
        <v>10773.828075705002</v>
      </c>
      <c r="CS35" s="6">
        <f>IF(CS$3=$CP$3,$H35+BC35,IF($F35='KU Meter Schedule'!CS$3,'KU Meter Schedule'!CR35+BC35-$G35,SUM(CR35,BC35)))</f>
        <v>10796.467530955002</v>
      </c>
      <c r="CT35" s="6">
        <f>IF(CT$3=$CP$3,$H35+BD35,IF($F35='KU Meter Schedule'!CT$3,'KU Meter Schedule'!CS35+BD35-$G35,SUM(CS35,BD35)))</f>
        <v>10819.106986205003</v>
      </c>
      <c r="CU35" s="6">
        <f>IF(CU$3=$CP$3,$H35+BE35,IF($F35='KU Meter Schedule'!CU$3,'KU Meter Schedule'!CT35+BE35-$G35,SUM(CT35,BE35)))</f>
        <v>10841.746441455003</v>
      </c>
      <c r="CV35" s="6">
        <f>IF(CV$3=$CP$3,$H35+BF35,IF($F35='KU Meter Schedule'!CV$3,'KU Meter Schedule'!CU35+BF35-$G35,SUM(CU35,BF35)))</f>
        <v>10864.385896705004</v>
      </c>
      <c r="CW35" s="6">
        <f>IF(CW$3=$CP$3,$H35+BG35,IF($F35='KU Meter Schedule'!CW$3,'KU Meter Schedule'!CV35+BG35-$G35,SUM(CV35,BG35)))</f>
        <v>10887.025351955004</v>
      </c>
      <c r="CX35" s="6">
        <f>IF(CX$3=$CP$3,$H35+BH35,IF($F35='KU Meter Schedule'!CX$3,'KU Meter Schedule'!CW35+BH35-$G35,SUM(CW35,BH35)))</f>
        <v>10909.664807205005</v>
      </c>
      <c r="CY35" s="6">
        <f>IF(CY$3=$CP$3,$H35+BI35,IF($F35='KU Meter Schedule'!CY$3,'KU Meter Schedule'!CX35+BI35-$G35,SUM(CX35,BI35)))</f>
        <v>10932.304262455005</v>
      </c>
      <c r="CZ35" s="6">
        <f>IF(CZ$3=$CP$3,$H35+BJ35,IF($F35='KU Meter Schedule'!CZ$3,'KU Meter Schedule'!CY35+BJ35-$G35,SUM(CY35,BJ35)))</f>
        <v>10954.943717705006</v>
      </c>
      <c r="DA35" s="6">
        <f>IF(DA$3=$CP$3,$H35+BK35,IF($F35='KU Meter Schedule'!DA$3,'KU Meter Schedule'!CZ35+BK35-$G35,SUM(CZ35,BK35)))</f>
        <v>10989.644367455006</v>
      </c>
      <c r="DB35" s="6">
        <f>IF(DB$3=$CP$3,$H35+BL35,IF($F35='KU Meter Schedule'!DB$3,'KU Meter Schedule'!DA35+BL35-$G35,SUM(DA35,BL35)))</f>
        <v>11024.345017205007</v>
      </c>
      <c r="DC35" s="6">
        <f>IF(DC$3=$CP$3,$H35+BM35,IF($F35='KU Meter Schedule'!DC$3,'KU Meter Schedule'!DB35+BM35-$G35,SUM(DB35,BM35)))</f>
        <v>11059.045666955008</v>
      </c>
      <c r="DD35" s="6">
        <f>IF(DD$3=$CP$3,$H35+BN35,IF($F35='KU Meter Schedule'!DD$3,'KU Meter Schedule'!DC35+BN35-$G35,SUM(DC35,BN35)))</f>
        <v>11093.746316705008</v>
      </c>
      <c r="DE35" s="6">
        <f>IF(DE$3=$CP$3,$H35+BO35,IF($F35='KU Meter Schedule'!DE$3,'KU Meter Schedule'!DD35+BO35-$G35,SUM(DD35,BO35)))</f>
        <v>11128.446966455009</v>
      </c>
      <c r="DF35" s="6">
        <f>IF(DF$3=$CP$3,$H35+BP35,IF($F35='KU Meter Schedule'!DF$3,'KU Meter Schedule'!DE35+BP35-$G35,SUM(DE35,BP35)))</f>
        <v>11163.147616205009</v>
      </c>
      <c r="DG35" s="6">
        <f>IF(DG$3=$CP$3,$H35+BQ35,IF($F35='KU Meter Schedule'!DG$3,'KU Meter Schedule'!DF35+BQ35-$G35,SUM(DF35,BQ35)))</f>
        <v>11197.84826595501</v>
      </c>
      <c r="DH35" s="6">
        <f>IF(DH$3=$CP$3,$H35+BR35,IF($F35='KU Meter Schedule'!DH$3,'KU Meter Schedule'!DG35+BR35-$G35,SUM(DG35,BR35)))</f>
        <v>-648.27140916998906</v>
      </c>
      <c r="DI35" s="6">
        <f>IF(DI$3=$CP$3,$H35+BS35,IF($F35='KU Meter Schedule'!DI$3,'KU Meter Schedule'!DH35+BS35-$G35,SUM(DH35,BS35)))</f>
        <v>-648.27140916998906</v>
      </c>
      <c r="DJ35" s="6">
        <f>IF(DJ$3=$CP$3,$H35+BT35,IF($F35='KU Meter Schedule'!DJ$3,'KU Meter Schedule'!DI35+BT35-$G35,SUM(DI35,BT35)))</f>
        <v>-648.27140916998906</v>
      </c>
      <c r="DK35" s="6">
        <f>IF(DK$3=$CP$3,$H35+BU35,IF($F35='KU Meter Schedule'!DK$3,'KU Meter Schedule'!DJ35+BU35-$G35,SUM(DJ35,BU35)))</f>
        <v>-648.27140916998906</v>
      </c>
      <c r="DL35" s="6">
        <f>IF(DL$3=$CP$3,$H35+BV35,IF($F35='KU Meter Schedule'!DL$3,'KU Meter Schedule'!DK35+BV35-$G35,SUM(DK35,BV35)))</f>
        <v>-648.27140916998906</v>
      </c>
      <c r="DM35" s="6">
        <f>IF(DM$3=$CP$3,$H35+BW35,IF($F35='KU Meter Schedule'!DM$3,'KU Meter Schedule'!DL35+BW35-$G35,SUM(DL35,BW35)))</f>
        <v>-648.27140916998906</v>
      </c>
      <c r="DN35" s="6">
        <f>IF(DN$3=$CP$3,$H35+BX35,IF($F35='KU Meter Schedule'!DN$3,'KU Meter Schedule'!DM35+BX35-$G35,SUM(DM35,BX35)))</f>
        <v>-648.27140916998906</v>
      </c>
      <c r="DO35" s="6">
        <f>IF(DO$3=$CP$3,$H35+BY35,IF($F35='KU Meter Schedule'!DO$3,'KU Meter Schedule'!DN35+BY35-$G35,SUM(DN35,BY35)))</f>
        <v>-648.27140916998906</v>
      </c>
      <c r="DP35" s="6">
        <f>IF(DP$3=$CP$3,$H35+BZ35,IF($F35='KU Meter Schedule'!DP$3,'KU Meter Schedule'!DO35+BZ35-$G35,SUM(DO35,BZ35)))</f>
        <v>-648.27140916998906</v>
      </c>
      <c r="DQ35" s="6">
        <f>IF(DQ$3=$CP$3,$H35+CA35,IF($F35='KU Meter Schedule'!DQ$3,'KU Meter Schedule'!DP35+CA35-$G35,SUM(DP35,CA35)))</f>
        <v>-648.27140916998906</v>
      </c>
      <c r="DR35" s="6">
        <f>IF(DR$3=$CP$3,$H35+CB35,IF($F35='KU Meter Schedule'!DR$3,'KU Meter Schedule'!DQ35+CB35-$G35,SUM(DQ35,CB35)))</f>
        <v>-648.27140916998906</v>
      </c>
      <c r="DS35" s="6">
        <f>IF(DS$3=$CP$3,$H35+CC35,IF($F35='KU Meter Schedule'!DS$3,'KU Meter Schedule'!DR35+CC35-$G35,SUM(DR35,CC35)))</f>
        <v>-648.27140916998906</v>
      </c>
      <c r="DT35" s="6">
        <f>IF(DT$3=$CP$3,$H35+CD35,IF($F35='KU Meter Schedule'!DT$3,'KU Meter Schedule'!DS35+CD35-$G35,SUM(DS35,CD35)))</f>
        <v>-648.27140916998906</v>
      </c>
      <c r="DU35" s="6">
        <f>IF(DU$3=$CP$3,$H35+CE35,IF($F35='KU Meter Schedule'!DU$3,'KU Meter Schedule'!DT35+CE35-$G35,SUM(DT35,CE35)))</f>
        <v>-648.27140916998906</v>
      </c>
      <c r="DV35" s="6">
        <f>IF(DV$3=$CP$3,$H35+CF35,IF($F35='KU Meter Schedule'!DV$3,'KU Meter Schedule'!DU35+CF35-$G35,SUM(DU35,CF35)))</f>
        <v>-648.27140916998906</v>
      </c>
      <c r="DW35" s="6">
        <f>IF(DW$3=$CP$3,$H35+CG35,IF($F35='KU Meter Schedule'!DW$3,'KU Meter Schedule'!DV35+CG35-$G35,SUM(DV35,CG35)))</f>
        <v>-648.27140916998906</v>
      </c>
      <c r="DX35" s="6">
        <f>IF(DX$3=$CP$3,$H35+CH35,IF($F35='KU Meter Schedule'!DX$3,'KU Meter Schedule'!DW35+CH35-$G35,SUM(DW35,CH35)))</f>
        <v>-648.27140916998906</v>
      </c>
      <c r="DY35" s="6">
        <f>IF(DY$3=$CP$3,$H35+CI35,IF($F35='KU Meter Schedule'!DY$3,'KU Meter Schedule'!DX35+CI35-$G35,SUM(DX35,CI35)))</f>
        <v>-648.27140916998906</v>
      </c>
      <c r="DZ35" s="6">
        <f>IF(DZ$3=$CP$3,$H35+CJ35,IF($F35='KU Meter Schedule'!DZ$3,'KU Meter Schedule'!DY35+CJ35-$G35,SUM(DY35,CJ35)))</f>
        <v>-648.27140916998906</v>
      </c>
      <c r="EA35" s="6">
        <f>IF(EA$3=$CP$3,$H35+CK35,IF($F35='KU Meter Schedule'!EA$3,'KU Meter Schedule'!DZ35+CK35-$G35,SUM(DZ35,CK35)))</f>
        <v>-648.27140916998906</v>
      </c>
      <c r="EB35" s="6">
        <f>IF(EB$3=$CP$3,$H35+CL35,IF($F35='KU Meter Schedule'!EB$3,'KU Meter Schedule'!EA35+CL35-$G35,SUM(EA35,CL35)))</f>
        <v>-648.27140916998906</v>
      </c>
      <c r="EC35" s="6">
        <f>IF(EC$3=$CP$3,$H35+CM35,IF($F35='KU Meter Schedule'!EC$3,'KU Meter Schedule'!EB35+CM35-$G35,SUM(EB35,CM35)))</f>
        <v>-648.27140916998906</v>
      </c>
      <c r="ED35" s="6">
        <f>IF(ED$3=$CP$3,$H35+CN35,IF($F35='KU Meter Schedule'!ED$3,'KU Meter Schedule'!EC35+CN35-$G35,SUM(EC35,CN35)))</f>
        <v>-648.27140916998906</v>
      </c>
      <c r="EF35" s="8">
        <f t="shared" si="5"/>
        <v>1134.9208347949989</v>
      </c>
      <c r="EG35" s="8">
        <f t="shared" si="5"/>
        <v>1112.2813795449983</v>
      </c>
      <c r="EH35" s="8">
        <f t="shared" si="5"/>
        <v>1089.6419242949978</v>
      </c>
      <c r="EI35" s="8">
        <f t="shared" si="5"/>
        <v>1067.0024690449973</v>
      </c>
      <c r="EJ35" s="8">
        <f t="shared" si="5"/>
        <v>1044.3630137949967</v>
      </c>
      <c r="EK35" s="8">
        <f t="shared" si="5"/>
        <v>1021.7235585449962</v>
      </c>
      <c r="EL35" s="8">
        <f t="shared" si="5"/>
        <v>999.08410329499566</v>
      </c>
      <c r="EM35" s="8">
        <f t="shared" si="5"/>
        <v>976.44464804499512</v>
      </c>
      <c r="EN35" s="8">
        <f t="shared" si="5"/>
        <v>953.80519279499458</v>
      </c>
      <c r="EO35" s="8">
        <f t="shared" si="5"/>
        <v>931.16573754499404</v>
      </c>
      <c r="EP35" s="8">
        <f t="shared" si="5"/>
        <v>908.52628229499351</v>
      </c>
      <c r="EQ35" s="8">
        <f t="shared" si="5"/>
        <v>873.82563254499291</v>
      </c>
      <c r="ER35" s="8">
        <f t="shared" si="5"/>
        <v>839.12498279499232</v>
      </c>
      <c r="ES35" s="8">
        <f t="shared" si="5"/>
        <v>804.42433304499173</v>
      </c>
      <c r="ET35" s="8">
        <f t="shared" si="5"/>
        <v>769.72368329499113</v>
      </c>
      <c r="EU35" s="8">
        <f t="shared" si="5"/>
        <v>735.02303354499054</v>
      </c>
      <c r="EV35" s="8">
        <f t="shared" si="4"/>
        <v>700.32238379498995</v>
      </c>
      <c r="EW35" s="8">
        <f t="shared" si="4"/>
        <v>665.62173404498935</v>
      </c>
      <c r="EX35" s="8">
        <f t="shared" si="4"/>
        <v>648.27140916998906</v>
      </c>
      <c r="EY35" s="8">
        <f t="shared" si="4"/>
        <v>648.27140916998906</v>
      </c>
      <c r="EZ35" s="8">
        <f t="shared" si="4"/>
        <v>648.27140916998906</v>
      </c>
      <c r="FA35" s="8">
        <f t="shared" si="4"/>
        <v>648.27140916998906</v>
      </c>
      <c r="FB35" s="8">
        <f t="shared" si="4"/>
        <v>648.27140916998906</v>
      </c>
      <c r="FC35" s="8">
        <f t="shared" si="4"/>
        <v>648.27140916998906</v>
      </c>
      <c r="FD35" s="8">
        <f t="shared" si="4"/>
        <v>648.27140916998906</v>
      </c>
      <c r="FE35" s="8">
        <f t="shared" si="4"/>
        <v>648.27140916998906</v>
      </c>
      <c r="FF35" s="8">
        <f t="shared" si="4"/>
        <v>648.27140916998906</v>
      </c>
      <c r="FG35" s="8">
        <f t="shared" si="4"/>
        <v>648.27140916998906</v>
      </c>
      <c r="FH35" s="8">
        <f t="shared" si="4"/>
        <v>648.27140916998906</v>
      </c>
      <c r="FI35" s="8">
        <f t="shared" si="4"/>
        <v>648.27140916998906</v>
      </c>
      <c r="FJ35" s="8">
        <f t="shared" si="4"/>
        <v>648.27140916998906</v>
      </c>
      <c r="FK35" s="8">
        <f t="shared" ref="FK35:FT60" si="8">AO35-DU35</f>
        <v>648.27140916998906</v>
      </c>
      <c r="FL35" s="8">
        <f t="shared" si="8"/>
        <v>648.27140916998906</v>
      </c>
      <c r="FM35" s="8">
        <f t="shared" si="8"/>
        <v>648.27140916998906</v>
      </c>
      <c r="FN35" s="8">
        <f t="shared" si="8"/>
        <v>648.27140916998906</v>
      </c>
      <c r="FO35" s="8">
        <f t="shared" si="8"/>
        <v>648.27140916998906</v>
      </c>
      <c r="FP35" s="8">
        <f t="shared" si="8"/>
        <v>648.27140916998906</v>
      </c>
      <c r="FQ35" s="8">
        <f t="shared" si="8"/>
        <v>648.27140916998906</v>
      </c>
      <c r="FR35" s="8">
        <f t="shared" si="8"/>
        <v>648.27140916998906</v>
      </c>
      <c r="FS35" s="8">
        <f t="shared" si="8"/>
        <v>648.27140916998906</v>
      </c>
      <c r="FT35" s="8">
        <f t="shared" si="8"/>
        <v>648.27140916998906</v>
      </c>
    </row>
    <row r="36" spans="1:176" x14ac:dyDescent="0.25">
      <c r="A36" s="4" t="s">
        <v>12</v>
      </c>
      <c r="B36" s="4" t="s">
        <v>2</v>
      </c>
      <c r="C36" s="3" t="s">
        <v>40</v>
      </c>
      <c r="D36" s="4" t="s">
        <v>4</v>
      </c>
      <c r="E36" s="7">
        <v>1964</v>
      </c>
      <c r="F36" s="24">
        <f>IFERROR(VLOOKUP(CONCATENATE(C36,E36),'KU Retirements'!$A$4:$E$150,5,FALSE),"N/A")</f>
        <v>43132</v>
      </c>
      <c r="G36" s="5">
        <v>292467.11000000004</v>
      </c>
      <c r="H36" s="5">
        <v>262070.62012578576</v>
      </c>
      <c r="I36" s="5"/>
      <c r="J36" s="6">
        <f>IF(J$3=$J$3,$G36,IF($F36='KU Meter Schedule'!J$3,'KU Meter Schedule'!I36-'KU Meter Schedule'!$G36,I36))</f>
        <v>292467.11000000004</v>
      </c>
      <c r="K36" s="6">
        <f>IF(K$3=$J$3,$G36,IF($F36='KU Meter Schedule'!K$3,'KU Meter Schedule'!J36-'KU Meter Schedule'!$G36,J36))</f>
        <v>292467.11000000004</v>
      </c>
      <c r="L36" s="6">
        <f>IF(L$3=$J$3,$G36,IF($F36='KU Meter Schedule'!L$3,'KU Meter Schedule'!K36-'KU Meter Schedule'!$G36,K36))</f>
        <v>292467.11000000004</v>
      </c>
      <c r="M36" s="6">
        <f>IF(M$3=$J$3,$G36,IF($F36='KU Meter Schedule'!M$3,'KU Meter Schedule'!L36-'KU Meter Schedule'!$G36,L36))</f>
        <v>292467.11000000004</v>
      </c>
      <c r="N36" s="6">
        <f>IF(N$3=$J$3,$G36,IF($F36='KU Meter Schedule'!N$3,'KU Meter Schedule'!M36-'KU Meter Schedule'!$G36,M36))</f>
        <v>292467.11000000004</v>
      </c>
      <c r="O36" s="6">
        <f>IF(O$3=$J$3,$G36,IF($F36='KU Meter Schedule'!O$3,'KU Meter Schedule'!N36-'KU Meter Schedule'!$G36,N36))</f>
        <v>292467.11000000004</v>
      </c>
      <c r="P36" s="6">
        <f>IF(P$3=$J$3,$G36,IF($F36='KU Meter Schedule'!P$3,'KU Meter Schedule'!O36-'KU Meter Schedule'!$G36,O36))</f>
        <v>292467.11000000004</v>
      </c>
      <c r="Q36" s="6">
        <f>IF(Q$3=$J$3,$G36,IF($F36='KU Meter Schedule'!Q$3,'KU Meter Schedule'!P36-'KU Meter Schedule'!$G36,P36))</f>
        <v>292467.11000000004</v>
      </c>
      <c r="R36" s="6">
        <f>IF(R$3=$J$3,$G36,IF($F36='KU Meter Schedule'!R$3,'KU Meter Schedule'!Q36-'KU Meter Schedule'!$G36,Q36))</f>
        <v>292467.11000000004</v>
      </c>
      <c r="S36" s="6">
        <f>IF(S$3=$J$3,$G36,IF($F36='KU Meter Schedule'!S$3,'KU Meter Schedule'!R36-'KU Meter Schedule'!$G36,R36))</f>
        <v>292467.11000000004</v>
      </c>
      <c r="T36" s="6">
        <f>IF(T$3=$J$3,$G36,IF($F36='KU Meter Schedule'!T$3,'KU Meter Schedule'!S36-'KU Meter Schedule'!$G36,S36))</f>
        <v>292467.11000000004</v>
      </c>
      <c r="U36" s="6">
        <f>IF(U$3=$J$3,$G36,IF($F36='KU Meter Schedule'!U$3,'KU Meter Schedule'!T36-'KU Meter Schedule'!$G36,T36))</f>
        <v>292467.11000000004</v>
      </c>
      <c r="V36" s="6">
        <f>IF(V$3=$J$3,$G36,IF($F36='KU Meter Schedule'!V$3,'KU Meter Schedule'!U36-'KU Meter Schedule'!$G36,U36))</f>
        <v>292467.11000000004</v>
      </c>
      <c r="W36" s="6">
        <f>IF(W$3=$J$3,$G36,IF($F36='KU Meter Schedule'!W$3,'KU Meter Schedule'!V36-'KU Meter Schedule'!$G36,V36))</f>
        <v>292467.11000000004</v>
      </c>
      <c r="X36" s="6">
        <f>IF(X$3=$J$3,$G36,IF($F36='KU Meter Schedule'!X$3,'KU Meter Schedule'!W36-'KU Meter Schedule'!$G36,W36))</f>
        <v>292467.11000000004</v>
      </c>
      <c r="Y36" s="6">
        <f>IF(Y$3=$J$3,$G36,IF($F36='KU Meter Schedule'!Y$3,'KU Meter Schedule'!X36-'KU Meter Schedule'!$G36,X36))</f>
        <v>292467.11000000004</v>
      </c>
      <c r="Z36" s="6">
        <f>IF(Z$3=$J$3,$G36,IF($F36='KU Meter Schedule'!Z$3,'KU Meter Schedule'!Y36-'KU Meter Schedule'!$G36,Y36))</f>
        <v>292467.11000000004</v>
      </c>
      <c r="AA36" s="6">
        <f>IF(AA$3=$J$3,$G36,IF($F36='KU Meter Schedule'!AA$3,'KU Meter Schedule'!Z36-'KU Meter Schedule'!$G36,Z36))</f>
        <v>292467.11000000004</v>
      </c>
      <c r="AB36" s="6">
        <f>IF(AB$3=$J$3,$G36,IF($F36='KU Meter Schedule'!AB$3,'KU Meter Schedule'!AA36-'KU Meter Schedule'!$G36,AA36))</f>
        <v>0</v>
      </c>
      <c r="AC36" s="6">
        <f>IF(AC$3=$J$3,$G36,IF($F36='KU Meter Schedule'!AC$3,'KU Meter Schedule'!AB36-'KU Meter Schedule'!$G36,AB36))</f>
        <v>0</v>
      </c>
      <c r="AD36" s="6">
        <f>IF(AD$3=$J$3,$G36,IF($F36='KU Meter Schedule'!AD$3,'KU Meter Schedule'!AC36-'KU Meter Schedule'!$G36,AC36))</f>
        <v>0</v>
      </c>
      <c r="AE36" s="6">
        <f>IF(AE$3=$J$3,$G36,IF($F36='KU Meter Schedule'!AE$3,'KU Meter Schedule'!AD36-'KU Meter Schedule'!$G36,AD36))</f>
        <v>0</v>
      </c>
      <c r="AF36" s="6">
        <f>IF(AF$3=$J$3,$G36,IF($F36='KU Meter Schedule'!AF$3,'KU Meter Schedule'!AE36-'KU Meter Schedule'!$G36,AE36))</f>
        <v>0</v>
      </c>
      <c r="AG36" s="6">
        <f>IF(AG$3=$J$3,$G36,IF($F36='KU Meter Schedule'!AG$3,'KU Meter Schedule'!AF36-'KU Meter Schedule'!$G36,AF36))</f>
        <v>0</v>
      </c>
      <c r="AH36" s="6">
        <f>IF(AH$3=$J$3,$G36,IF($F36='KU Meter Schedule'!AH$3,'KU Meter Schedule'!AG36-'KU Meter Schedule'!$G36,AG36))</f>
        <v>0</v>
      </c>
      <c r="AI36" s="6">
        <f>IF(AI$3=$J$3,$G36,IF($F36='KU Meter Schedule'!AI$3,'KU Meter Schedule'!AH36-'KU Meter Schedule'!$G36,AH36))</f>
        <v>0</v>
      </c>
      <c r="AJ36" s="6">
        <f>IF(AJ$3=$J$3,$G36,IF($F36='KU Meter Schedule'!AJ$3,'KU Meter Schedule'!AI36-'KU Meter Schedule'!$G36,AI36))</f>
        <v>0</v>
      </c>
      <c r="AK36" s="6">
        <f>IF(AK$3=$J$3,$G36,IF($F36='KU Meter Schedule'!AK$3,'KU Meter Schedule'!AJ36-'KU Meter Schedule'!$G36,AJ36))</f>
        <v>0</v>
      </c>
      <c r="AL36" s="6">
        <f>IF(AL$3=$J$3,$G36,IF($F36='KU Meter Schedule'!AL$3,'KU Meter Schedule'!AK36-'KU Meter Schedule'!$G36,AK36))</f>
        <v>0</v>
      </c>
      <c r="AM36" s="6">
        <f>IF(AM$3=$J$3,$G36,IF($F36='KU Meter Schedule'!AM$3,'KU Meter Schedule'!AL36-'KU Meter Schedule'!$G36,AL36))</f>
        <v>0</v>
      </c>
      <c r="AN36" s="6">
        <f>IF(AN$3=$J$3,$G36,IF($F36='KU Meter Schedule'!AN$3,'KU Meter Schedule'!AM36-'KU Meter Schedule'!$G36,AM36))</f>
        <v>0</v>
      </c>
      <c r="AO36" s="6">
        <f>IF(AO$3=$J$3,$G36,IF($F36='KU Meter Schedule'!AO$3,'KU Meter Schedule'!AN36-'KU Meter Schedule'!$G36,AN36))</f>
        <v>0</v>
      </c>
      <c r="AP36" s="6">
        <f>IF(AP$3=$J$3,$G36,IF($F36='KU Meter Schedule'!AP$3,'KU Meter Schedule'!AO36-'KU Meter Schedule'!$G36,AO36))</f>
        <v>0</v>
      </c>
      <c r="AQ36" s="6">
        <f>IF(AQ$3=$J$3,$G36,IF($F36='KU Meter Schedule'!AQ$3,'KU Meter Schedule'!AP36-'KU Meter Schedule'!$G36,AP36))</f>
        <v>0</v>
      </c>
      <c r="AR36" s="6">
        <f>IF(AR$3=$J$3,$G36,IF($F36='KU Meter Schedule'!AR$3,'KU Meter Schedule'!AQ36-'KU Meter Schedule'!$G36,AQ36))</f>
        <v>0</v>
      </c>
      <c r="AS36" s="6">
        <f>IF(AS$3=$J$3,$G36,IF($F36='KU Meter Schedule'!AS$3,'KU Meter Schedule'!AR36-'KU Meter Schedule'!$G36,AR36))</f>
        <v>0</v>
      </c>
      <c r="AT36" s="6">
        <f>IF(AT$3=$J$3,$G36,IF($F36='KU Meter Schedule'!AT$3,'KU Meter Schedule'!AS36-'KU Meter Schedule'!$G36,AS36))</f>
        <v>0</v>
      </c>
      <c r="AU36" s="6">
        <f>IF(AU$3=$J$3,$G36,IF($F36='KU Meter Schedule'!AU$3,'KU Meter Schedule'!AT36-'KU Meter Schedule'!$G36,AT36))</f>
        <v>0</v>
      </c>
      <c r="AV36" s="6">
        <f>IF(AV$3=$J$3,$G36,IF($F36='KU Meter Schedule'!AV$3,'KU Meter Schedule'!AU36-'KU Meter Schedule'!$G36,AU36))</f>
        <v>0</v>
      </c>
      <c r="AW36" s="6">
        <f>IF(AW$3=$J$3,$G36,IF($F36='KU Meter Schedule'!AW$3,'KU Meter Schedule'!AV36-'KU Meter Schedule'!$G36,AV36))</f>
        <v>0</v>
      </c>
      <c r="AX36" s="6">
        <f>IF(AX$3=$J$3,$G36,IF($F36='KU Meter Schedule'!AX$3,'KU Meter Schedule'!AW36-'KU Meter Schedule'!$G36,AW36))</f>
        <v>0</v>
      </c>
      <c r="AZ36" s="21">
        <f>IF(AZ$3&lt;'Depr. Rate'!$B$1,('Depr. Rate'!$B$4*'KU Meter Schedule'!J36)/12,IF(J36=0,I36/2*'Depr. Rate'!$C$4/12,('Depr. Rate'!$C$4*'KU Meter Schedule'!J36)/12))</f>
        <v>558.12473491666674</v>
      </c>
      <c r="BA36" s="21">
        <f>IF(BA$3&lt;'Depr. Rate'!$B$1,('Depr. Rate'!$B$4*'KU Meter Schedule'!K36)/12,IF(K36=0,J36/2*'Depr. Rate'!$C$4/12,('Depr. Rate'!$C$4*'KU Meter Schedule'!K36)/12))</f>
        <v>558.12473491666674</v>
      </c>
      <c r="BB36" s="21">
        <f>IF(BB$3&lt;'Depr. Rate'!$B$1,('Depr. Rate'!$B$4*'KU Meter Schedule'!L36)/12,IF(L36=0,K36/2*'Depr. Rate'!$C$4/12,('Depr. Rate'!$C$4*'KU Meter Schedule'!L36)/12))</f>
        <v>558.12473491666674</v>
      </c>
      <c r="BC36" s="21">
        <f>IF(BC$3&lt;'Depr. Rate'!$B$1,('Depr. Rate'!$B$4*'KU Meter Schedule'!M36)/12,IF(M36=0,L36/2*'Depr. Rate'!$C$4/12,('Depr. Rate'!$C$4*'KU Meter Schedule'!M36)/12))</f>
        <v>558.12473491666674</v>
      </c>
      <c r="BD36" s="21">
        <f>IF(BD$3&lt;'Depr. Rate'!$B$1,('Depr. Rate'!$B$4*'KU Meter Schedule'!N36)/12,IF(N36=0,M36/2*'Depr. Rate'!$C$4/12,('Depr. Rate'!$C$4*'KU Meter Schedule'!N36)/12))</f>
        <v>558.12473491666674</v>
      </c>
      <c r="BE36" s="21">
        <f>IF(BE$3&lt;'Depr. Rate'!$B$1,('Depr. Rate'!$B$4*'KU Meter Schedule'!O36)/12,IF(O36=0,N36/2*'Depr. Rate'!$C$4/12,('Depr. Rate'!$C$4*'KU Meter Schedule'!O36)/12))</f>
        <v>558.12473491666674</v>
      </c>
      <c r="BF36" s="21">
        <f>IF(BF$3&lt;'Depr. Rate'!$B$1,('Depr. Rate'!$B$4*'KU Meter Schedule'!P36)/12,IF(P36=0,O36/2*'Depr. Rate'!$C$4/12,('Depr. Rate'!$C$4*'KU Meter Schedule'!P36)/12))</f>
        <v>558.12473491666674</v>
      </c>
      <c r="BG36" s="21">
        <f>IF(BG$3&lt;'Depr. Rate'!$B$1,('Depr. Rate'!$B$4*'KU Meter Schedule'!Q36)/12,IF(Q36=0,P36/2*'Depr. Rate'!$C$4/12,('Depr. Rate'!$C$4*'KU Meter Schedule'!Q36)/12))</f>
        <v>558.12473491666674</v>
      </c>
      <c r="BH36" s="21">
        <f>IF(BH$3&lt;'Depr. Rate'!$B$1,('Depr. Rate'!$B$4*'KU Meter Schedule'!R36)/12,IF(R36=0,Q36/2*'Depr. Rate'!$C$4/12,('Depr. Rate'!$C$4*'KU Meter Schedule'!R36)/12))</f>
        <v>558.12473491666674</v>
      </c>
      <c r="BI36" s="21">
        <f>IF(BI$3&lt;'Depr. Rate'!$B$1,('Depr. Rate'!$B$4*'KU Meter Schedule'!S36)/12,IF(S36=0,R36/2*'Depr. Rate'!$C$4/12,('Depr. Rate'!$C$4*'KU Meter Schedule'!S36)/12))</f>
        <v>558.12473491666674</v>
      </c>
      <c r="BJ36" s="21">
        <f>IF(BJ$3&lt;'Depr. Rate'!$B$1,('Depr. Rate'!$B$4*'KU Meter Schedule'!T36)/12,IF(T36=0,S36/2*'Depr. Rate'!$C$4/12,('Depr. Rate'!$C$4*'KU Meter Schedule'!T36)/12))</f>
        <v>558.12473491666674</v>
      </c>
      <c r="BK36" s="21">
        <f>IF(BK$3&lt;'Depr. Rate'!$B$1,('Depr. Rate'!$B$4*'KU Meter Schedule'!U36)/12,IF(U36=0,T36/2*'Depr. Rate'!$C$4/12,('Depr. Rate'!$C$4*'KU Meter Schedule'!U36)/12))</f>
        <v>855.4662967500002</v>
      </c>
      <c r="BL36" s="21">
        <f>IF(BL$3&lt;'Depr. Rate'!$B$1,('Depr. Rate'!$B$4*'KU Meter Schedule'!V36)/12,IF(V36=0,U36/2*'Depr. Rate'!$C$4/12,('Depr. Rate'!$C$4*'KU Meter Schedule'!V36)/12))</f>
        <v>855.4662967500002</v>
      </c>
      <c r="BM36" s="21">
        <f>IF(BM$3&lt;'Depr. Rate'!$B$1,('Depr. Rate'!$B$4*'KU Meter Schedule'!W36)/12,IF(W36=0,V36/2*'Depr. Rate'!$C$4/12,('Depr. Rate'!$C$4*'KU Meter Schedule'!W36)/12))</f>
        <v>855.4662967500002</v>
      </c>
      <c r="BN36" s="21">
        <f>IF(BN$3&lt;'Depr. Rate'!$B$1,('Depr. Rate'!$B$4*'KU Meter Schedule'!X36)/12,IF(X36=0,W36/2*'Depr. Rate'!$C$4/12,('Depr. Rate'!$C$4*'KU Meter Schedule'!X36)/12))</f>
        <v>855.4662967500002</v>
      </c>
      <c r="BO36" s="21">
        <f>IF(BO$3&lt;'Depr. Rate'!$B$1,('Depr. Rate'!$B$4*'KU Meter Schedule'!Y36)/12,IF(Y36=0,X36/2*'Depr. Rate'!$C$4/12,('Depr. Rate'!$C$4*'KU Meter Schedule'!Y36)/12))</f>
        <v>855.4662967500002</v>
      </c>
      <c r="BP36" s="21">
        <f>IF(BP$3&lt;'Depr. Rate'!$B$1,('Depr. Rate'!$B$4*'KU Meter Schedule'!Z36)/12,IF(Z36=0,Y36/2*'Depr. Rate'!$C$4/12,('Depr. Rate'!$C$4*'KU Meter Schedule'!Z36)/12))</f>
        <v>855.4662967500002</v>
      </c>
      <c r="BQ36" s="21">
        <f>IF(BQ$3&lt;'Depr. Rate'!$B$1,('Depr. Rate'!$B$4*'KU Meter Schedule'!AA36)/12,IF(AA36=0,Z36/2*'Depr. Rate'!$C$4/12,('Depr. Rate'!$C$4*'KU Meter Schedule'!AA36)/12))</f>
        <v>855.4662967500002</v>
      </c>
      <c r="BR36" s="21">
        <f>IF(BR$3&lt;'Depr. Rate'!$B$1,('Depr. Rate'!$B$4*'KU Meter Schedule'!AB36)/12,IF(AB36=0,AA36/2*'Depr. Rate'!$C$4/12,('Depr. Rate'!$C$4*'KU Meter Schedule'!AB36)/12))</f>
        <v>427.7331483750001</v>
      </c>
      <c r="BS36" s="21">
        <f>IF(BS$3&lt;'Depr. Rate'!$B$1,('Depr. Rate'!$B$4*'KU Meter Schedule'!AC36)/12,IF(AC36=0,AB36/2*'Depr. Rate'!$C$4/12,('Depr. Rate'!$C$4*'KU Meter Schedule'!AC36)/12))</f>
        <v>0</v>
      </c>
      <c r="BT36" s="21">
        <f>IF(BT$3&lt;'Depr. Rate'!$B$1,('Depr. Rate'!$B$4*'KU Meter Schedule'!AD36)/12,IF(AD36=0,AC36/2*'Depr. Rate'!$C$4/12,('Depr. Rate'!$C$4*'KU Meter Schedule'!AD36)/12))</f>
        <v>0</v>
      </c>
      <c r="BU36" s="21">
        <f>IF(BU$3&lt;'Depr. Rate'!$B$1,('Depr. Rate'!$B$4*'KU Meter Schedule'!AE36)/12,IF(AE36=0,AD36/2*'Depr. Rate'!$C$4/12,('Depr. Rate'!$C$4*'KU Meter Schedule'!AE36)/12))</f>
        <v>0</v>
      </c>
      <c r="BV36" s="21">
        <f>IF(BV$3&lt;'Depr. Rate'!$B$1,('Depr. Rate'!$B$4*'KU Meter Schedule'!AF36)/12,IF(AF36=0,AE36/2*'Depr. Rate'!$C$4/12,('Depr. Rate'!$C$4*'KU Meter Schedule'!AF36)/12))</f>
        <v>0</v>
      </c>
      <c r="BW36" s="21">
        <f>IF(BW$3&lt;'Depr. Rate'!$B$1,('Depr. Rate'!$B$4*'KU Meter Schedule'!AG36)/12,IF(AG36=0,AF36/2*'Depr. Rate'!$C$4/12,('Depr. Rate'!$C$4*'KU Meter Schedule'!AG36)/12))</f>
        <v>0</v>
      </c>
      <c r="BX36" s="21">
        <f>IF(BX$3&lt;'Depr. Rate'!$B$1,('Depr. Rate'!$B$4*'KU Meter Schedule'!AH36)/12,IF(AH36=0,AG36/2*'Depr. Rate'!$C$4/12,('Depr. Rate'!$C$4*'KU Meter Schedule'!AH36)/12))</f>
        <v>0</v>
      </c>
      <c r="BY36" s="21">
        <f>IF(BY$3&lt;'Depr. Rate'!$B$1,('Depr. Rate'!$B$4*'KU Meter Schedule'!AI36)/12,IF(AI36=0,AH36/2*'Depr. Rate'!$C$4/12,('Depr. Rate'!$C$4*'KU Meter Schedule'!AI36)/12))</f>
        <v>0</v>
      </c>
      <c r="BZ36" s="21">
        <f>IF(BZ$3&lt;'Depr. Rate'!$B$1,('Depr. Rate'!$B$4*'KU Meter Schedule'!AJ36)/12,IF(AJ36=0,AI36/2*'Depr. Rate'!$C$4/12,('Depr. Rate'!$C$4*'KU Meter Schedule'!AJ36)/12))</f>
        <v>0</v>
      </c>
      <c r="CA36" s="21">
        <f>IF(CA$3&lt;'Depr. Rate'!$B$1,('Depr. Rate'!$B$4*'KU Meter Schedule'!AK36)/12,IF(AK36=0,AJ36/2*'Depr. Rate'!$C$4/12,('Depr. Rate'!$C$4*'KU Meter Schedule'!AK36)/12))</f>
        <v>0</v>
      </c>
      <c r="CB36" s="21">
        <f>IF(CB$3&lt;'Depr. Rate'!$B$1,('Depr. Rate'!$B$4*'KU Meter Schedule'!AL36)/12,IF(AL36=0,AK36/2*'Depr. Rate'!$C$4/12,('Depr. Rate'!$C$4*'KU Meter Schedule'!AL36)/12))</f>
        <v>0</v>
      </c>
      <c r="CC36" s="21">
        <f>IF(CC$3&lt;'Depr. Rate'!$B$1,('Depr. Rate'!$B$4*'KU Meter Schedule'!AM36)/12,IF(AM36=0,AL36/2*'Depr. Rate'!$C$4/12,('Depr. Rate'!$C$4*'KU Meter Schedule'!AM36)/12))</f>
        <v>0</v>
      </c>
      <c r="CD36" s="21">
        <f>IF(CD$3&lt;'Depr. Rate'!$B$1,('Depr. Rate'!$B$4*'KU Meter Schedule'!AN36)/12,IF(AN36=0,AM36/2*'Depr. Rate'!$C$4/12,('Depr. Rate'!$C$4*'KU Meter Schedule'!AN36)/12))</f>
        <v>0</v>
      </c>
      <c r="CE36" s="21">
        <f>IF(CE$3&lt;'Depr. Rate'!$B$1,('Depr. Rate'!$B$4*'KU Meter Schedule'!AO36)/12,IF(AO36=0,AN36/2*'Depr. Rate'!$C$4/12,('Depr. Rate'!$C$4*'KU Meter Schedule'!AO36)/12))</f>
        <v>0</v>
      </c>
      <c r="CF36" s="21">
        <f>IF(CF$3&lt;'Depr. Rate'!$B$1,('Depr. Rate'!$B$4*'KU Meter Schedule'!AP36)/12,IF(AP36=0,AO36/2*'Depr. Rate'!$C$4/12,('Depr. Rate'!$C$4*'KU Meter Schedule'!AP36)/12))</f>
        <v>0</v>
      </c>
      <c r="CG36" s="21">
        <f>IF(CG$3&lt;'Depr. Rate'!$B$1,('Depr. Rate'!$B$4*'KU Meter Schedule'!AQ36)/12,IF(AQ36=0,AP36/2*'Depr. Rate'!$C$4/12,('Depr. Rate'!$C$4*'KU Meter Schedule'!AQ36)/12))</f>
        <v>0</v>
      </c>
      <c r="CH36" s="21">
        <f>IF(CH$3&lt;'Depr. Rate'!$B$1,('Depr. Rate'!$B$4*'KU Meter Schedule'!AR36)/12,IF(AR36=0,AQ36/2*'Depr. Rate'!$C$4/12,('Depr. Rate'!$C$4*'KU Meter Schedule'!AR36)/12))</f>
        <v>0</v>
      </c>
      <c r="CI36" s="21">
        <f>IF(CI$3&lt;'Depr. Rate'!$B$1,('Depr. Rate'!$B$4*'KU Meter Schedule'!AS36)/12,IF(AS36=0,AR36/2*'Depr. Rate'!$C$4/12,('Depr. Rate'!$C$4*'KU Meter Schedule'!AS36)/12))</f>
        <v>0</v>
      </c>
      <c r="CJ36" s="21">
        <f>IF(CJ$3&lt;'Depr. Rate'!$B$1,('Depr. Rate'!$B$4*'KU Meter Schedule'!AT36)/12,IF(AT36=0,AS36/2*'Depr. Rate'!$C$4/12,('Depr. Rate'!$C$4*'KU Meter Schedule'!AT36)/12))</f>
        <v>0</v>
      </c>
      <c r="CK36" s="21">
        <f>IF(CK$3&lt;'Depr. Rate'!$B$1,('Depr. Rate'!$B$4*'KU Meter Schedule'!AU36)/12,IF(AU36=0,AT36/2*'Depr. Rate'!$C$4/12,('Depr. Rate'!$C$4*'KU Meter Schedule'!AU36)/12))</f>
        <v>0</v>
      </c>
      <c r="CL36" s="21">
        <f>IF(CL$3&lt;'Depr. Rate'!$B$1,('Depr. Rate'!$B$4*'KU Meter Schedule'!AV36)/12,IF(AV36=0,AU36/2*'Depr. Rate'!$C$4/12,('Depr. Rate'!$C$4*'KU Meter Schedule'!AV36)/12))</f>
        <v>0</v>
      </c>
      <c r="CM36" s="21">
        <f>IF(CM$3&lt;'Depr. Rate'!$B$1,('Depr. Rate'!$B$4*'KU Meter Schedule'!AW36)/12,IF(AW36=0,AV36/2*'Depr. Rate'!$C$4/12,('Depr. Rate'!$C$4*'KU Meter Schedule'!AW36)/12))</f>
        <v>0</v>
      </c>
      <c r="CN36" s="21">
        <f>IF(CN$3&lt;'Depr. Rate'!$B$1,('Depr. Rate'!$B$4*'KU Meter Schedule'!AX36)/12,IF(AX36=0,AW36/2*'Depr. Rate'!$C$4/12,('Depr. Rate'!$C$4*'KU Meter Schedule'!AX36)/12))</f>
        <v>0</v>
      </c>
      <c r="CP36" s="6">
        <f>IF(CP$3=$CP$3,$H36+AZ36,IF($F36='KU Meter Schedule'!CP$3,'KU Meter Schedule'!CO36+AZ36-$G36,SUM(CO36,AZ36)))</f>
        <v>262628.74486070243</v>
      </c>
      <c r="CQ36" s="6">
        <f>IF(CQ$3=$CP$3,$H36+BA36,IF($F36='KU Meter Schedule'!CQ$3,'KU Meter Schedule'!CP36+BA36-$G36,SUM(CP36,BA36)))</f>
        <v>263186.86959561909</v>
      </c>
      <c r="CR36" s="6">
        <f>IF(CR$3=$CP$3,$H36+BB36,IF($F36='KU Meter Schedule'!CR$3,'KU Meter Schedule'!CQ36+BB36-$G36,SUM(CQ36,BB36)))</f>
        <v>263744.99433053576</v>
      </c>
      <c r="CS36" s="6">
        <f>IF(CS$3=$CP$3,$H36+BC36,IF($F36='KU Meter Schedule'!CS$3,'KU Meter Schedule'!CR36+BC36-$G36,SUM(CR36,BC36)))</f>
        <v>264303.11906545243</v>
      </c>
      <c r="CT36" s="6">
        <f>IF(CT$3=$CP$3,$H36+BD36,IF($F36='KU Meter Schedule'!CT$3,'KU Meter Schedule'!CS36+BD36-$G36,SUM(CS36,BD36)))</f>
        <v>264861.24380036909</v>
      </c>
      <c r="CU36" s="6">
        <f>IF(CU$3=$CP$3,$H36+BE36,IF($F36='KU Meter Schedule'!CU$3,'KU Meter Schedule'!CT36+BE36-$G36,SUM(CT36,BE36)))</f>
        <v>265419.36853528576</v>
      </c>
      <c r="CV36" s="6">
        <f>IF(CV$3=$CP$3,$H36+BF36,IF($F36='KU Meter Schedule'!CV$3,'KU Meter Schedule'!CU36+BF36-$G36,SUM(CU36,BF36)))</f>
        <v>265977.49327020242</v>
      </c>
      <c r="CW36" s="6">
        <f>IF(CW$3=$CP$3,$H36+BG36,IF($F36='KU Meter Schedule'!CW$3,'KU Meter Schedule'!CV36+BG36-$G36,SUM(CV36,BG36)))</f>
        <v>266535.61800511909</v>
      </c>
      <c r="CX36" s="6">
        <f>IF(CX$3=$CP$3,$H36+BH36,IF($F36='KU Meter Schedule'!CX$3,'KU Meter Schedule'!CW36+BH36-$G36,SUM(CW36,BH36)))</f>
        <v>267093.74274003576</v>
      </c>
      <c r="CY36" s="6">
        <f>IF(CY$3=$CP$3,$H36+BI36,IF($F36='KU Meter Schedule'!CY$3,'KU Meter Schedule'!CX36+BI36-$G36,SUM(CX36,BI36)))</f>
        <v>267651.86747495242</v>
      </c>
      <c r="CZ36" s="6">
        <f>IF(CZ$3=$CP$3,$H36+BJ36,IF($F36='KU Meter Schedule'!CZ$3,'KU Meter Schedule'!CY36+BJ36-$G36,SUM(CY36,BJ36)))</f>
        <v>268209.99220986909</v>
      </c>
      <c r="DA36" s="6">
        <f>IF(DA$3=$CP$3,$H36+BK36,IF($F36='KU Meter Schedule'!DA$3,'KU Meter Schedule'!CZ36+BK36-$G36,SUM(CZ36,BK36)))</f>
        <v>269065.45850661909</v>
      </c>
      <c r="DB36" s="6">
        <f>IF(DB$3=$CP$3,$H36+BL36,IF($F36='KU Meter Schedule'!DB$3,'KU Meter Schedule'!DA36+BL36-$G36,SUM(DA36,BL36)))</f>
        <v>269920.9248033691</v>
      </c>
      <c r="DC36" s="6">
        <f>IF(DC$3=$CP$3,$H36+BM36,IF($F36='KU Meter Schedule'!DC$3,'KU Meter Schedule'!DB36+BM36-$G36,SUM(DB36,BM36)))</f>
        <v>270776.3911001191</v>
      </c>
      <c r="DD36" s="6">
        <f>IF(DD$3=$CP$3,$H36+BN36,IF($F36='KU Meter Schedule'!DD$3,'KU Meter Schedule'!DC36+BN36-$G36,SUM(DC36,BN36)))</f>
        <v>271631.85739686911</v>
      </c>
      <c r="DE36" s="6">
        <f>IF(DE$3=$CP$3,$H36+BO36,IF($F36='KU Meter Schedule'!DE$3,'KU Meter Schedule'!DD36+BO36-$G36,SUM(DD36,BO36)))</f>
        <v>272487.32369361911</v>
      </c>
      <c r="DF36" s="6">
        <f>IF(DF$3=$CP$3,$H36+BP36,IF($F36='KU Meter Schedule'!DF$3,'KU Meter Schedule'!DE36+BP36-$G36,SUM(DE36,BP36)))</f>
        <v>273342.78999036911</v>
      </c>
      <c r="DG36" s="6">
        <f>IF(DG$3=$CP$3,$H36+BQ36,IF($F36='KU Meter Schedule'!DG$3,'KU Meter Schedule'!DF36+BQ36-$G36,SUM(DF36,BQ36)))</f>
        <v>274198.25628711912</v>
      </c>
      <c r="DH36" s="6">
        <f>IF(DH$3=$CP$3,$H36+BR36,IF($F36='KU Meter Schedule'!DH$3,'KU Meter Schedule'!DG36+BR36-$G36,SUM(DG36,BR36)))</f>
        <v>-17841.120564505924</v>
      </c>
      <c r="DI36" s="6">
        <f>IF(DI$3=$CP$3,$H36+BS36,IF($F36='KU Meter Schedule'!DI$3,'KU Meter Schedule'!DH36+BS36-$G36,SUM(DH36,BS36)))</f>
        <v>-17841.120564505924</v>
      </c>
      <c r="DJ36" s="6">
        <f>IF(DJ$3=$CP$3,$H36+BT36,IF($F36='KU Meter Schedule'!DJ$3,'KU Meter Schedule'!DI36+BT36-$G36,SUM(DI36,BT36)))</f>
        <v>-17841.120564505924</v>
      </c>
      <c r="DK36" s="6">
        <f>IF(DK$3=$CP$3,$H36+BU36,IF($F36='KU Meter Schedule'!DK$3,'KU Meter Schedule'!DJ36+BU36-$G36,SUM(DJ36,BU36)))</f>
        <v>-17841.120564505924</v>
      </c>
      <c r="DL36" s="6">
        <f>IF(DL$3=$CP$3,$H36+BV36,IF($F36='KU Meter Schedule'!DL$3,'KU Meter Schedule'!DK36+BV36-$G36,SUM(DK36,BV36)))</f>
        <v>-17841.120564505924</v>
      </c>
      <c r="DM36" s="6">
        <f>IF(DM$3=$CP$3,$H36+BW36,IF($F36='KU Meter Schedule'!DM$3,'KU Meter Schedule'!DL36+BW36-$G36,SUM(DL36,BW36)))</f>
        <v>-17841.120564505924</v>
      </c>
      <c r="DN36" s="6">
        <f>IF(DN$3=$CP$3,$H36+BX36,IF($F36='KU Meter Schedule'!DN$3,'KU Meter Schedule'!DM36+BX36-$G36,SUM(DM36,BX36)))</f>
        <v>-17841.120564505924</v>
      </c>
      <c r="DO36" s="6">
        <f>IF(DO$3=$CP$3,$H36+BY36,IF($F36='KU Meter Schedule'!DO$3,'KU Meter Schedule'!DN36+BY36-$G36,SUM(DN36,BY36)))</f>
        <v>-17841.120564505924</v>
      </c>
      <c r="DP36" s="6">
        <f>IF(DP$3=$CP$3,$H36+BZ36,IF($F36='KU Meter Schedule'!DP$3,'KU Meter Schedule'!DO36+BZ36-$G36,SUM(DO36,BZ36)))</f>
        <v>-17841.120564505924</v>
      </c>
      <c r="DQ36" s="6">
        <f>IF(DQ$3=$CP$3,$H36+CA36,IF($F36='KU Meter Schedule'!DQ$3,'KU Meter Schedule'!DP36+CA36-$G36,SUM(DP36,CA36)))</f>
        <v>-17841.120564505924</v>
      </c>
      <c r="DR36" s="6">
        <f>IF(DR$3=$CP$3,$H36+CB36,IF($F36='KU Meter Schedule'!DR$3,'KU Meter Schedule'!DQ36+CB36-$G36,SUM(DQ36,CB36)))</f>
        <v>-17841.120564505924</v>
      </c>
      <c r="DS36" s="6">
        <f>IF(DS$3=$CP$3,$H36+CC36,IF($F36='KU Meter Schedule'!DS$3,'KU Meter Schedule'!DR36+CC36-$G36,SUM(DR36,CC36)))</f>
        <v>-17841.120564505924</v>
      </c>
      <c r="DT36" s="6">
        <f>IF(DT$3=$CP$3,$H36+CD36,IF($F36='KU Meter Schedule'!DT$3,'KU Meter Schedule'!DS36+CD36-$G36,SUM(DS36,CD36)))</f>
        <v>-17841.120564505924</v>
      </c>
      <c r="DU36" s="6">
        <f>IF(DU$3=$CP$3,$H36+CE36,IF($F36='KU Meter Schedule'!DU$3,'KU Meter Schedule'!DT36+CE36-$G36,SUM(DT36,CE36)))</f>
        <v>-17841.120564505924</v>
      </c>
      <c r="DV36" s="6">
        <f>IF(DV$3=$CP$3,$H36+CF36,IF($F36='KU Meter Schedule'!DV$3,'KU Meter Schedule'!DU36+CF36-$G36,SUM(DU36,CF36)))</f>
        <v>-17841.120564505924</v>
      </c>
      <c r="DW36" s="6">
        <f>IF(DW$3=$CP$3,$H36+CG36,IF($F36='KU Meter Schedule'!DW$3,'KU Meter Schedule'!DV36+CG36-$G36,SUM(DV36,CG36)))</f>
        <v>-17841.120564505924</v>
      </c>
      <c r="DX36" s="6">
        <f>IF(DX$3=$CP$3,$H36+CH36,IF($F36='KU Meter Schedule'!DX$3,'KU Meter Schedule'!DW36+CH36-$G36,SUM(DW36,CH36)))</f>
        <v>-17841.120564505924</v>
      </c>
      <c r="DY36" s="6">
        <f>IF(DY$3=$CP$3,$H36+CI36,IF($F36='KU Meter Schedule'!DY$3,'KU Meter Schedule'!DX36+CI36-$G36,SUM(DX36,CI36)))</f>
        <v>-17841.120564505924</v>
      </c>
      <c r="DZ36" s="6">
        <f>IF(DZ$3=$CP$3,$H36+CJ36,IF($F36='KU Meter Schedule'!DZ$3,'KU Meter Schedule'!DY36+CJ36-$G36,SUM(DY36,CJ36)))</f>
        <v>-17841.120564505924</v>
      </c>
      <c r="EA36" s="6">
        <f>IF(EA$3=$CP$3,$H36+CK36,IF($F36='KU Meter Schedule'!EA$3,'KU Meter Schedule'!DZ36+CK36-$G36,SUM(DZ36,CK36)))</f>
        <v>-17841.120564505924</v>
      </c>
      <c r="EB36" s="6">
        <f>IF(EB$3=$CP$3,$H36+CL36,IF($F36='KU Meter Schedule'!EB$3,'KU Meter Schedule'!EA36+CL36-$G36,SUM(EA36,CL36)))</f>
        <v>-17841.120564505924</v>
      </c>
      <c r="EC36" s="6">
        <f>IF(EC$3=$CP$3,$H36+CM36,IF($F36='KU Meter Schedule'!EC$3,'KU Meter Schedule'!EB36+CM36-$G36,SUM(EB36,CM36)))</f>
        <v>-17841.120564505924</v>
      </c>
      <c r="ED36" s="6">
        <f>IF(ED$3=$CP$3,$H36+CN36,IF($F36='KU Meter Schedule'!ED$3,'KU Meter Schedule'!EC36+CN36-$G36,SUM(EC36,CN36)))</f>
        <v>-17841.120564505924</v>
      </c>
      <c r="EF36" s="8">
        <f t="shared" si="5"/>
        <v>29838.365139297617</v>
      </c>
      <c r="EG36" s="8">
        <f t="shared" si="5"/>
        <v>29280.240404380951</v>
      </c>
      <c r="EH36" s="8">
        <f t="shared" si="5"/>
        <v>28722.115669464285</v>
      </c>
      <c r="EI36" s="8">
        <f t="shared" si="5"/>
        <v>28163.990934547619</v>
      </c>
      <c r="EJ36" s="8">
        <f t="shared" si="5"/>
        <v>27605.866199630953</v>
      </c>
      <c r="EK36" s="8">
        <f t="shared" si="5"/>
        <v>27047.741464714287</v>
      </c>
      <c r="EL36" s="8">
        <f t="shared" si="5"/>
        <v>26489.616729797621</v>
      </c>
      <c r="EM36" s="8">
        <f t="shared" si="5"/>
        <v>25931.491994880955</v>
      </c>
      <c r="EN36" s="8">
        <f t="shared" si="5"/>
        <v>25373.367259964289</v>
      </c>
      <c r="EO36" s="8">
        <f t="shared" si="5"/>
        <v>24815.242525047623</v>
      </c>
      <c r="EP36" s="8">
        <f t="shared" si="5"/>
        <v>24257.117790130957</v>
      </c>
      <c r="EQ36" s="8">
        <f t="shared" si="5"/>
        <v>23401.651493380952</v>
      </c>
      <c r="ER36" s="8">
        <f t="shared" si="5"/>
        <v>22546.185196630948</v>
      </c>
      <c r="ES36" s="8">
        <f t="shared" si="5"/>
        <v>21690.718899880943</v>
      </c>
      <c r="ET36" s="8">
        <f t="shared" si="5"/>
        <v>20835.252603130939</v>
      </c>
      <c r="EU36" s="8">
        <f t="shared" ref="EU36:FJ51" si="9">Y36-DE36</f>
        <v>19979.786306380935</v>
      </c>
      <c r="EV36" s="8">
        <f t="shared" si="9"/>
        <v>19124.32000963093</v>
      </c>
      <c r="EW36" s="8">
        <f t="shared" si="9"/>
        <v>18268.853712880926</v>
      </c>
      <c r="EX36" s="8">
        <f t="shared" si="9"/>
        <v>17841.120564505924</v>
      </c>
      <c r="EY36" s="8">
        <f t="shared" si="9"/>
        <v>17841.120564505924</v>
      </c>
      <c r="EZ36" s="8">
        <f t="shared" si="9"/>
        <v>17841.120564505924</v>
      </c>
      <c r="FA36" s="8">
        <f t="shared" si="9"/>
        <v>17841.120564505924</v>
      </c>
      <c r="FB36" s="8">
        <f t="shared" si="9"/>
        <v>17841.120564505924</v>
      </c>
      <c r="FC36" s="8">
        <f t="shared" si="9"/>
        <v>17841.120564505924</v>
      </c>
      <c r="FD36" s="8">
        <f t="shared" si="9"/>
        <v>17841.120564505924</v>
      </c>
      <c r="FE36" s="8">
        <f t="shared" si="9"/>
        <v>17841.120564505924</v>
      </c>
      <c r="FF36" s="8">
        <f t="shared" si="9"/>
        <v>17841.120564505924</v>
      </c>
      <c r="FG36" s="8">
        <f t="shared" si="9"/>
        <v>17841.120564505924</v>
      </c>
      <c r="FH36" s="8">
        <f t="shared" si="9"/>
        <v>17841.120564505924</v>
      </c>
      <c r="FI36" s="8">
        <f t="shared" si="9"/>
        <v>17841.120564505924</v>
      </c>
      <c r="FJ36" s="8">
        <f t="shared" si="9"/>
        <v>17841.120564505924</v>
      </c>
      <c r="FK36" s="8">
        <f t="shared" si="8"/>
        <v>17841.120564505924</v>
      </c>
      <c r="FL36" s="8">
        <f t="shared" si="8"/>
        <v>17841.120564505924</v>
      </c>
      <c r="FM36" s="8">
        <f t="shared" si="8"/>
        <v>17841.120564505924</v>
      </c>
      <c r="FN36" s="8">
        <f t="shared" si="8"/>
        <v>17841.120564505924</v>
      </c>
      <c r="FO36" s="8">
        <f t="shared" si="8"/>
        <v>17841.120564505924</v>
      </c>
      <c r="FP36" s="8">
        <f t="shared" si="8"/>
        <v>17841.120564505924</v>
      </c>
      <c r="FQ36" s="8">
        <f t="shared" si="8"/>
        <v>17841.120564505924</v>
      </c>
      <c r="FR36" s="8">
        <f t="shared" si="8"/>
        <v>17841.120564505924</v>
      </c>
      <c r="FS36" s="8">
        <f t="shared" si="8"/>
        <v>17841.120564505924</v>
      </c>
      <c r="FT36" s="8">
        <f t="shared" si="8"/>
        <v>17841.120564505924</v>
      </c>
    </row>
    <row r="37" spans="1:176" x14ac:dyDescent="0.25">
      <c r="A37" s="4" t="s">
        <v>12</v>
      </c>
      <c r="B37" s="4" t="s">
        <v>2</v>
      </c>
      <c r="C37" s="3" t="s">
        <v>40</v>
      </c>
      <c r="D37" s="4" t="s">
        <v>5</v>
      </c>
      <c r="E37" s="7">
        <v>1964</v>
      </c>
      <c r="F37" s="24">
        <f>IFERROR(VLOOKUP(CONCATENATE(C37,E37),'KU Retirements'!$A$4:$E$150,5,FALSE),"N/A")</f>
        <v>43132</v>
      </c>
      <c r="G37" s="5">
        <v>21068.63</v>
      </c>
      <c r="H37" s="5">
        <v>18878.939684194698</v>
      </c>
      <c r="I37" s="5"/>
      <c r="J37" s="6">
        <f>IF(J$3=$J$3,$G37,IF($F37='KU Meter Schedule'!J$3,'KU Meter Schedule'!I37-'KU Meter Schedule'!$G37,I37))</f>
        <v>21068.63</v>
      </c>
      <c r="K37" s="6">
        <f>IF(K$3=$J$3,$G37,IF($F37='KU Meter Schedule'!K$3,'KU Meter Schedule'!J37-'KU Meter Schedule'!$G37,J37))</f>
        <v>21068.63</v>
      </c>
      <c r="L37" s="6">
        <f>IF(L$3=$J$3,$G37,IF($F37='KU Meter Schedule'!L$3,'KU Meter Schedule'!K37-'KU Meter Schedule'!$G37,K37))</f>
        <v>21068.63</v>
      </c>
      <c r="M37" s="6">
        <f>IF(M$3=$J$3,$G37,IF($F37='KU Meter Schedule'!M$3,'KU Meter Schedule'!L37-'KU Meter Schedule'!$G37,L37))</f>
        <v>21068.63</v>
      </c>
      <c r="N37" s="6">
        <f>IF(N$3=$J$3,$G37,IF($F37='KU Meter Schedule'!N$3,'KU Meter Schedule'!M37-'KU Meter Schedule'!$G37,M37))</f>
        <v>21068.63</v>
      </c>
      <c r="O37" s="6">
        <f>IF(O$3=$J$3,$G37,IF($F37='KU Meter Schedule'!O$3,'KU Meter Schedule'!N37-'KU Meter Schedule'!$G37,N37))</f>
        <v>21068.63</v>
      </c>
      <c r="P37" s="6">
        <f>IF(P$3=$J$3,$G37,IF($F37='KU Meter Schedule'!P$3,'KU Meter Schedule'!O37-'KU Meter Schedule'!$G37,O37))</f>
        <v>21068.63</v>
      </c>
      <c r="Q37" s="6">
        <f>IF(Q$3=$J$3,$G37,IF($F37='KU Meter Schedule'!Q$3,'KU Meter Schedule'!P37-'KU Meter Schedule'!$G37,P37))</f>
        <v>21068.63</v>
      </c>
      <c r="R37" s="6">
        <f>IF(R$3=$J$3,$G37,IF($F37='KU Meter Schedule'!R$3,'KU Meter Schedule'!Q37-'KU Meter Schedule'!$G37,Q37))</f>
        <v>21068.63</v>
      </c>
      <c r="S37" s="6">
        <f>IF(S$3=$J$3,$G37,IF($F37='KU Meter Schedule'!S$3,'KU Meter Schedule'!R37-'KU Meter Schedule'!$G37,R37))</f>
        <v>21068.63</v>
      </c>
      <c r="T37" s="6">
        <f>IF(T$3=$J$3,$G37,IF($F37='KU Meter Schedule'!T$3,'KU Meter Schedule'!S37-'KU Meter Schedule'!$G37,S37))</f>
        <v>21068.63</v>
      </c>
      <c r="U37" s="6">
        <f>IF(U$3=$J$3,$G37,IF($F37='KU Meter Schedule'!U$3,'KU Meter Schedule'!T37-'KU Meter Schedule'!$G37,T37))</f>
        <v>21068.63</v>
      </c>
      <c r="V37" s="6">
        <f>IF(V$3=$J$3,$G37,IF($F37='KU Meter Schedule'!V$3,'KU Meter Schedule'!U37-'KU Meter Schedule'!$G37,U37))</f>
        <v>21068.63</v>
      </c>
      <c r="W37" s="6">
        <f>IF(W$3=$J$3,$G37,IF($F37='KU Meter Schedule'!W$3,'KU Meter Schedule'!V37-'KU Meter Schedule'!$G37,V37))</f>
        <v>21068.63</v>
      </c>
      <c r="X37" s="6">
        <f>IF(X$3=$J$3,$G37,IF($F37='KU Meter Schedule'!X$3,'KU Meter Schedule'!W37-'KU Meter Schedule'!$G37,W37))</f>
        <v>21068.63</v>
      </c>
      <c r="Y37" s="6">
        <f>IF(Y$3=$J$3,$G37,IF($F37='KU Meter Schedule'!Y$3,'KU Meter Schedule'!X37-'KU Meter Schedule'!$G37,X37))</f>
        <v>21068.63</v>
      </c>
      <c r="Z37" s="6">
        <f>IF(Z$3=$J$3,$G37,IF($F37='KU Meter Schedule'!Z$3,'KU Meter Schedule'!Y37-'KU Meter Schedule'!$G37,Y37))</f>
        <v>21068.63</v>
      </c>
      <c r="AA37" s="6">
        <f>IF(AA$3=$J$3,$G37,IF($F37='KU Meter Schedule'!AA$3,'KU Meter Schedule'!Z37-'KU Meter Schedule'!$G37,Z37))</f>
        <v>21068.63</v>
      </c>
      <c r="AB37" s="6">
        <f>IF(AB$3=$J$3,$G37,IF($F37='KU Meter Schedule'!AB$3,'KU Meter Schedule'!AA37-'KU Meter Schedule'!$G37,AA37))</f>
        <v>0</v>
      </c>
      <c r="AC37" s="6">
        <f>IF(AC$3=$J$3,$G37,IF($F37='KU Meter Schedule'!AC$3,'KU Meter Schedule'!AB37-'KU Meter Schedule'!$G37,AB37))</f>
        <v>0</v>
      </c>
      <c r="AD37" s="6">
        <f>IF(AD$3=$J$3,$G37,IF($F37='KU Meter Schedule'!AD$3,'KU Meter Schedule'!AC37-'KU Meter Schedule'!$G37,AC37))</f>
        <v>0</v>
      </c>
      <c r="AE37" s="6">
        <f>IF(AE$3=$J$3,$G37,IF($F37='KU Meter Schedule'!AE$3,'KU Meter Schedule'!AD37-'KU Meter Schedule'!$G37,AD37))</f>
        <v>0</v>
      </c>
      <c r="AF37" s="6">
        <f>IF(AF$3=$J$3,$G37,IF($F37='KU Meter Schedule'!AF$3,'KU Meter Schedule'!AE37-'KU Meter Schedule'!$G37,AE37))</f>
        <v>0</v>
      </c>
      <c r="AG37" s="6">
        <f>IF(AG$3=$J$3,$G37,IF($F37='KU Meter Schedule'!AG$3,'KU Meter Schedule'!AF37-'KU Meter Schedule'!$G37,AF37))</f>
        <v>0</v>
      </c>
      <c r="AH37" s="6">
        <f>IF(AH$3=$J$3,$G37,IF($F37='KU Meter Schedule'!AH$3,'KU Meter Schedule'!AG37-'KU Meter Schedule'!$G37,AG37))</f>
        <v>0</v>
      </c>
      <c r="AI37" s="6">
        <f>IF(AI$3=$J$3,$G37,IF($F37='KU Meter Schedule'!AI$3,'KU Meter Schedule'!AH37-'KU Meter Schedule'!$G37,AH37))</f>
        <v>0</v>
      </c>
      <c r="AJ37" s="6">
        <f>IF(AJ$3=$J$3,$G37,IF($F37='KU Meter Schedule'!AJ$3,'KU Meter Schedule'!AI37-'KU Meter Schedule'!$G37,AI37))</f>
        <v>0</v>
      </c>
      <c r="AK37" s="6">
        <f>IF(AK$3=$J$3,$G37,IF($F37='KU Meter Schedule'!AK$3,'KU Meter Schedule'!AJ37-'KU Meter Schedule'!$G37,AJ37))</f>
        <v>0</v>
      </c>
      <c r="AL37" s="6">
        <f>IF(AL$3=$J$3,$G37,IF($F37='KU Meter Schedule'!AL$3,'KU Meter Schedule'!AK37-'KU Meter Schedule'!$G37,AK37))</f>
        <v>0</v>
      </c>
      <c r="AM37" s="6">
        <f>IF(AM$3=$J$3,$G37,IF($F37='KU Meter Schedule'!AM$3,'KU Meter Schedule'!AL37-'KU Meter Schedule'!$G37,AL37))</f>
        <v>0</v>
      </c>
      <c r="AN37" s="6">
        <f>IF(AN$3=$J$3,$G37,IF($F37='KU Meter Schedule'!AN$3,'KU Meter Schedule'!AM37-'KU Meter Schedule'!$G37,AM37))</f>
        <v>0</v>
      </c>
      <c r="AO37" s="6">
        <f>IF(AO$3=$J$3,$G37,IF($F37='KU Meter Schedule'!AO$3,'KU Meter Schedule'!AN37-'KU Meter Schedule'!$G37,AN37))</f>
        <v>0</v>
      </c>
      <c r="AP37" s="6">
        <f>IF(AP$3=$J$3,$G37,IF($F37='KU Meter Schedule'!AP$3,'KU Meter Schedule'!AO37-'KU Meter Schedule'!$G37,AO37))</f>
        <v>0</v>
      </c>
      <c r="AQ37" s="6">
        <f>IF(AQ$3=$J$3,$G37,IF($F37='KU Meter Schedule'!AQ$3,'KU Meter Schedule'!AP37-'KU Meter Schedule'!$G37,AP37))</f>
        <v>0</v>
      </c>
      <c r="AR37" s="6">
        <f>IF(AR$3=$J$3,$G37,IF($F37='KU Meter Schedule'!AR$3,'KU Meter Schedule'!AQ37-'KU Meter Schedule'!$G37,AQ37))</f>
        <v>0</v>
      </c>
      <c r="AS37" s="6">
        <f>IF(AS$3=$J$3,$G37,IF($F37='KU Meter Schedule'!AS$3,'KU Meter Schedule'!AR37-'KU Meter Schedule'!$G37,AR37))</f>
        <v>0</v>
      </c>
      <c r="AT37" s="6">
        <f>IF(AT$3=$J$3,$G37,IF($F37='KU Meter Schedule'!AT$3,'KU Meter Schedule'!AS37-'KU Meter Schedule'!$G37,AS37))</f>
        <v>0</v>
      </c>
      <c r="AU37" s="6">
        <f>IF(AU$3=$J$3,$G37,IF($F37='KU Meter Schedule'!AU$3,'KU Meter Schedule'!AT37-'KU Meter Schedule'!$G37,AT37))</f>
        <v>0</v>
      </c>
      <c r="AV37" s="6">
        <f>IF(AV$3=$J$3,$G37,IF($F37='KU Meter Schedule'!AV$3,'KU Meter Schedule'!AU37-'KU Meter Schedule'!$G37,AU37))</f>
        <v>0</v>
      </c>
      <c r="AW37" s="6">
        <f>IF(AW$3=$J$3,$G37,IF($F37='KU Meter Schedule'!AW$3,'KU Meter Schedule'!AV37-'KU Meter Schedule'!$G37,AV37))</f>
        <v>0</v>
      </c>
      <c r="AX37" s="6">
        <f>IF(AX$3=$J$3,$G37,IF($F37='KU Meter Schedule'!AX$3,'KU Meter Schedule'!AW37-'KU Meter Schedule'!$G37,AW37))</f>
        <v>0</v>
      </c>
      <c r="AZ37" s="21">
        <f>IF(AZ$3&lt;'Depr. Rate'!$B$1,('Depr. Rate'!$B$4*'KU Meter Schedule'!J37)/12,IF(J37=0,I37/2*'Depr. Rate'!$C$4/12,('Depr. Rate'!$C$4*'KU Meter Schedule'!J37)/12))</f>
        <v>40.20596891666667</v>
      </c>
      <c r="BA37" s="21">
        <f>IF(BA$3&lt;'Depr. Rate'!$B$1,('Depr. Rate'!$B$4*'KU Meter Schedule'!K37)/12,IF(K37=0,J37/2*'Depr. Rate'!$C$4/12,('Depr. Rate'!$C$4*'KU Meter Schedule'!K37)/12))</f>
        <v>40.20596891666667</v>
      </c>
      <c r="BB37" s="21">
        <f>IF(BB$3&lt;'Depr. Rate'!$B$1,('Depr. Rate'!$B$4*'KU Meter Schedule'!L37)/12,IF(L37=0,K37/2*'Depr. Rate'!$C$4/12,('Depr. Rate'!$C$4*'KU Meter Schedule'!L37)/12))</f>
        <v>40.20596891666667</v>
      </c>
      <c r="BC37" s="21">
        <f>IF(BC$3&lt;'Depr. Rate'!$B$1,('Depr. Rate'!$B$4*'KU Meter Schedule'!M37)/12,IF(M37=0,L37/2*'Depr. Rate'!$C$4/12,('Depr. Rate'!$C$4*'KU Meter Schedule'!M37)/12))</f>
        <v>40.20596891666667</v>
      </c>
      <c r="BD37" s="21">
        <f>IF(BD$3&lt;'Depr. Rate'!$B$1,('Depr. Rate'!$B$4*'KU Meter Schedule'!N37)/12,IF(N37=0,M37/2*'Depr. Rate'!$C$4/12,('Depr. Rate'!$C$4*'KU Meter Schedule'!N37)/12))</f>
        <v>40.20596891666667</v>
      </c>
      <c r="BE37" s="21">
        <f>IF(BE$3&lt;'Depr. Rate'!$B$1,('Depr. Rate'!$B$4*'KU Meter Schedule'!O37)/12,IF(O37=0,N37/2*'Depr. Rate'!$C$4/12,('Depr. Rate'!$C$4*'KU Meter Schedule'!O37)/12))</f>
        <v>40.20596891666667</v>
      </c>
      <c r="BF37" s="21">
        <f>IF(BF$3&lt;'Depr. Rate'!$B$1,('Depr. Rate'!$B$4*'KU Meter Schedule'!P37)/12,IF(P37=0,O37/2*'Depr. Rate'!$C$4/12,('Depr. Rate'!$C$4*'KU Meter Schedule'!P37)/12))</f>
        <v>40.20596891666667</v>
      </c>
      <c r="BG37" s="21">
        <f>IF(BG$3&lt;'Depr. Rate'!$B$1,('Depr. Rate'!$B$4*'KU Meter Schedule'!Q37)/12,IF(Q37=0,P37/2*'Depr. Rate'!$C$4/12,('Depr. Rate'!$C$4*'KU Meter Schedule'!Q37)/12))</f>
        <v>40.20596891666667</v>
      </c>
      <c r="BH37" s="21">
        <f>IF(BH$3&lt;'Depr. Rate'!$B$1,('Depr. Rate'!$B$4*'KU Meter Schedule'!R37)/12,IF(R37=0,Q37/2*'Depr. Rate'!$C$4/12,('Depr. Rate'!$C$4*'KU Meter Schedule'!R37)/12))</f>
        <v>40.20596891666667</v>
      </c>
      <c r="BI37" s="21">
        <f>IF(BI$3&lt;'Depr. Rate'!$B$1,('Depr. Rate'!$B$4*'KU Meter Schedule'!S37)/12,IF(S37=0,R37/2*'Depr. Rate'!$C$4/12,('Depr. Rate'!$C$4*'KU Meter Schedule'!S37)/12))</f>
        <v>40.20596891666667</v>
      </c>
      <c r="BJ37" s="21">
        <f>IF(BJ$3&lt;'Depr. Rate'!$B$1,('Depr. Rate'!$B$4*'KU Meter Schedule'!T37)/12,IF(T37=0,S37/2*'Depr. Rate'!$C$4/12,('Depr. Rate'!$C$4*'KU Meter Schedule'!T37)/12))</f>
        <v>40.20596891666667</v>
      </c>
      <c r="BK37" s="21">
        <f>IF(BK$3&lt;'Depr. Rate'!$B$1,('Depr. Rate'!$B$4*'KU Meter Schedule'!U37)/12,IF(U37=0,T37/2*'Depr. Rate'!$C$4/12,('Depr. Rate'!$C$4*'KU Meter Schedule'!U37)/12))</f>
        <v>61.625742750000001</v>
      </c>
      <c r="BL37" s="21">
        <f>IF(BL$3&lt;'Depr. Rate'!$B$1,('Depr. Rate'!$B$4*'KU Meter Schedule'!V37)/12,IF(V37=0,U37/2*'Depr. Rate'!$C$4/12,('Depr. Rate'!$C$4*'KU Meter Schedule'!V37)/12))</f>
        <v>61.625742750000001</v>
      </c>
      <c r="BM37" s="21">
        <f>IF(BM$3&lt;'Depr. Rate'!$B$1,('Depr. Rate'!$B$4*'KU Meter Schedule'!W37)/12,IF(W37=0,V37/2*'Depr. Rate'!$C$4/12,('Depr. Rate'!$C$4*'KU Meter Schedule'!W37)/12))</f>
        <v>61.625742750000001</v>
      </c>
      <c r="BN37" s="21">
        <f>IF(BN$3&lt;'Depr. Rate'!$B$1,('Depr. Rate'!$B$4*'KU Meter Schedule'!X37)/12,IF(X37=0,W37/2*'Depr. Rate'!$C$4/12,('Depr. Rate'!$C$4*'KU Meter Schedule'!X37)/12))</f>
        <v>61.625742750000001</v>
      </c>
      <c r="BO37" s="21">
        <f>IF(BO$3&lt;'Depr. Rate'!$B$1,('Depr. Rate'!$B$4*'KU Meter Schedule'!Y37)/12,IF(Y37=0,X37/2*'Depr. Rate'!$C$4/12,('Depr. Rate'!$C$4*'KU Meter Schedule'!Y37)/12))</f>
        <v>61.625742750000001</v>
      </c>
      <c r="BP37" s="21">
        <f>IF(BP$3&lt;'Depr. Rate'!$B$1,('Depr. Rate'!$B$4*'KU Meter Schedule'!Z37)/12,IF(Z37=0,Y37/2*'Depr. Rate'!$C$4/12,('Depr. Rate'!$C$4*'KU Meter Schedule'!Z37)/12))</f>
        <v>61.625742750000001</v>
      </c>
      <c r="BQ37" s="21">
        <f>IF(BQ$3&lt;'Depr. Rate'!$B$1,('Depr. Rate'!$B$4*'KU Meter Schedule'!AA37)/12,IF(AA37=0,Z37/2*'Depr. Rate'!$C$4/12,('Depr. Rate'!$C$4*'KU Meter Schedule'!AA37)/12))</f>
        <v>61.625742750000001</v>
      </c>
      <c r="BR37" s="21">
        <f>IF(BR$3&lt;'Depr. Rate'!$B$1,('Depr. Rate'!$B$4*'KU Meter Schedule'!AB37)/12,IF(AB37=0,AA37/2*'Depr. Rate'!$C$4/12,('Depr. Rate'!$C$4*'KU Meter Schedule'!AB37)/12))</f>
        <v>30.812871375</v>
      </c>
      <c r="BS37" s="21">
        <f>IF(BS$3&lt;'Depr. Rate'!$B$1,('Depr. Rate'!$B$4*'KU Meter Schedule'!AC37)/12,IF(AC37=0,AB37/2*'Depr. Rate'!$C$4/12,('Depr. Rate'!$C$4*'KU Meter Schedule'!AC37)/12))</f>
        <v>0</v>
      </c>
      <c r="BT37" s="21">
        <f>IF(BT$3&lt;'Depr. Rate'!$B$1,('Depr. Rate'!$B$4*'KU Meter Schedule'!AD37)/12,IF(AD37=0,AC37/2*'Depr. Rate'!$C$4/12,('Depr. Rate'!$C$4*'KU Meter Schedule'!AD37)/12))</f>
        <v>0</v>
      </c>
      <c r="BU37" s="21">
        <f>IF(BU$3&lt;'Depr. Rate'!$B$1,('Depr. Rate'!$B$4*'KU Meter Schedule'!AE37)/12,IF(AE37=0,AD37/2*'Depr. Rate'!$C$4/12,('Depr. Rate'!$C$4*'KU Meter Schedule'!AE37)/12))</f>
        <v>0</v>
      </c>
      <c r="BV37" s="21">
        <f>IF(BV$3&lt;'Depr. Rate'!$B$1,('Depr. Rate'!$B$4*'KU Meter Schedule'!AF37)/12,IF(AF37=0,AE37/2*'Depr. Rate'!$C$4/12,('Depr. Rate'!$C$4*'KU Meter Schedule'!AF37)/12))</f>
        <v>0</v>
      </c>
      <c r="BW37" s="21">
        <f>IF(BW$3&lt;'Depr. Rate'!$B$1,('Depr. Rate'!$B$4*'KU Meter Schedule'!AG37)/12,IF(AG37=0,AF37/2*'Depr. Rate'!$C$4/12,('Depr. Rate'!$C$4*'KU Meter Schedule'!AG37)/12))</f>
        <v>0</v>
      </c>
      <c r="BX37" s="21">
        <f>IF(BX$3&lt;'Depr. Rate'!$B$1,('Depr. Rate'!$B$4*'KU Meter Schedule'!AH37)/12,IF(AH37=0,AG37/2*'Depr. Rate'!$C$4/12,('Depr. Rate'!$C$4*'KU Meter Schedule'!AH37)/12))</f>
        <v>0</v>
      </c>
      <c r="BY37" s="21">
        <f>IF(BY$3&lt;'Depr. Rate'!$B$1,('Depr. Rate'!$B$4*'KU Meter Schedule'!AI37)/12,IF(AI37=0,AH37/2*'Depr. Rate'!$C$4/12,('Depr. Rate'!$C$4*'KU Meter Schedule'!AI37)/12))</f>
        <v>0</v>
      </c>
      <c r="BZ37" s="21">
        <f>IF(BZ$3&lt;'Depr. Rate'!$B$1,('Depr. Rate'!$B$4*'KU Meter Schedule'!AJ37)/12,IF(AJ37=0,AI37/2*'Depr. Rate'!$C$4/12,('Depr. Rate'!$C$4*'KU Meter Schedule'!AJ37)/12))</f>
        <v>0</v>
      </c>
      <c r="CA37" s="21">
        <f>IF(CA$3&lt;'Depr. Rate'!$B$1,('Depr. Rate'!$B$4*'KU Meter Schedule'!AK37)/12,IF(AK37=0,AJ37/2*'Depr. Rate'!$C$4/12,('Depr. Rate'!$C$4*'KU Meter Schedule'!AK37)/12))</f>
        <v>0</v>
      </c>
      <c r="CB37" s="21">
        <f>IF(CB$3&lt;'Depr. Rate'!$B$1,('Depr. Rate'!$B$4*'KU Meter Schedule'!AL37)/12,IF(AL37=0,AK37/2*'Depr. Rate'!$C$4/12,('Depr. Rate'!$C$4*'KU Meter Schedule'!AL37)/12))</f>
        <v>0</v>
      </c>
      <c r="CC37" s="21">
        <f>IF(CC$3&lt;'Depr. Rate'!$B$1,('Depr. Rate'!$B$4*'KU Meter Schedule'!AM37)/12,IF(AM37=0,AL37/2*'Depr. Rate'!$C$4/12,('Depr. Rate'!$C$4*'KU Meter Schedule'!AM37)/12))</f>
        <v>0</v>
      </c>
      <c r="CD37" s="21">
        <f>IF(CD$3&lt;'Depr. Rate'!$B$1,('Depr. Rate'!$B$4*'KU Meter Schedule'!AN37)/12,IF(AN37=0,AM37/2*'Depr. Rate'!$C$4/12,('Depr. Rate'!$C$4*'KU Meter Schedule'!AN37)/12))</f>
        <v>0</v>
      </c>
      <c r="CE37" s="21">
        <f>IF(CE$3&lt;'Depr. Rate'!$B$1,('Depr. Rate'!$B$4*'KU Meter Schedule'!AO37)/12,IF(AO37=0,AN37/2*'Depr. Rate'!$C$4/12,('Depr. Rate'!$C$4*'KU Meter Schedule'!AO37)/12))</f>
        <v>0</v>
      </c>
      <c r="CF37" s="21">
        <f>IF(CF$3&lt;'Depr. Rate'!$B$1,('Depr. Rate'!$B$4*'KU Meter Schedule'!AP37)/12,IF(AP37=0,AO37/2*'Depr. Rate'!$C$4/12,('Depr. Rate'!$C$4*'KU Meter Schedule'!AP37)/12))</f>
        <v>0</v>
      </c>
      <c r="CG37" s="21">
        <f>IF(CG$3&lt;'Depr. Rate'!$B$1,('Depr. Rate'!$B$4*'KU Meter Schedule'!AQ37)/12,IF(AQ37=0,AP37/2*'Depr. Rate'!$C$4/12,('Depr. Rate'!$C$4*'KU Meter Schedule'!AQ37)/12))</f>
        <v>0</v>
      </c>
      <c r="CH37" s="21">
        <f>IF(CH$3&lt;'Depr. Rate'!$B$1,('Depr. Rate'!$B$4*'KU Meter Schedule'!AR37)/12,IF(AR37=0,AQ37/2*'Depr. Rate'!$C$4/12,('Depr. Rate'!$C$4*'KU Meter Schedule'!AR37)/12))</f>
        <v>0</v>
      </c>
      <c r="CI37" s="21">
        <f>IF(CI$3&lt;'Depr. Rate'!$B$1,('Depr. Rate'!$B$4*'KU Meter Schedule'!AS37)/12,IF(AS37=0,AR37/2*'Depr. Rate'!$C$4/12,('Depr. Rate'!$C$4*'KU Meter Schedule'!AS37)/12))</f>
        <v>0</v>
      </c>
      <c r="CJ37" s="21">
        <f>IF(CJ$3&lt;'Depr. Rate'!$B$1,('Depr. Rate'!$B$4*'KU Meter Schedule'!AT37)/12,IF(AT37=0,AS37/2*'Depr. Rate'!$C$4/12,('Depr. Rate'!$C$4*'KU Meter Schedule'!AT37)/12))</f>
        <v>0</v>
      </c>
      <c r="CK37" s="21">
        <f>IF(CK$3&lt;'Depr. Rate'!$B$1,('Depr. Rate'!$B$4*'KU Meter Schedule'!AU37)/12,IF(AU37=0,AT37/2*'Depr. Rate'!$C$4/12,('Depr. Rate'!$C$4*'KU Meter Schedule'!AU37)/12))</f>
        <v>0</v>
      </c>
      <c r="CL37" s="21">
        <f>IF(CL$3&lt;'Depr. Rate'!$B$1,('Depr. Rate'!$B$4*'KU Meter Schedule'!AV37)/12,IF(AV37=0,AU37/2*'Depr. Rate'!$C$4/12,('Depr. Rate'!$C$4*'KU Meter Schedule'!AV37)/12))</f>
        <v>0</v>
      </c>
      <c r="CM37" s="21">
        <f>IF(CM$3&lt;'Depr. Rate'!$B$1,('Depr. Rate'!$B$4*'KU Meter Schedule'!AW37)/12,IF(AW37=0,AV37/2*'Depr. Rate'!$C$4/12,('Depr. Rate'!$C$4*'KU Meter Schedule'!AW37)/12))</f>
        <v>0</v>
      </c>
      <c r="CN37" s="21">
        <f>IF(CN$3&lt;'Depr. Rate'!$B$1,('Depr. Rate'!$B$4*'KU Meter Schedule'!AX37)/12,IF(AX37=0,AW37/2*'Depr. Rate'!$C$4/12,('Depr. Rate'!$C$4*'KU Meter Schedule'!AX37)/12))</f>
        <v>0</v>
      </c>
      <c r="CP37" s="6">
        <f>IF(CP$3=$CP$3,$H37+AZ37,IF($F37='KU Meter Schedule'!CP$3,'KU Meter Schedule'!CO37+AZ37-$G37,SUM(CO37,AZ37)))</f>
        <v>18919.145653111365</v>
      </c>
      <c r="CQ37" s="6">
        <f>IF(CQ$3=$CP$3,$H37+BA37,IF($F37='KU Meter Schedule'!CQ$3,'KU Meter Schedule'!CP37+BA37-$G37,SUM(CP37,BA37)))</f>
        <v>18959.351622028033</v>
      </c>
      <c r="CR37" s="6">
        <f>IF(CR$3=$CP$3,$H37+BB37,IF($F37='KU Meter Schedule'!CR$3,'KU Meter Schedule'!CQ37+BB37-$G37,SUM(CQ37,BB37)))</f>
        <v>18999.5575909447</v>
      </c>
      <c r="CS37" s="6">
        <f>IF(CS$3=$CP$3,$H37+BC37,IF($F37='KU Meter Schedule'!CS$3,'KU Meter Schedule'!CR37+BC37-$G37,SUM(CR37,BC37)))</f>
        <v>19039.763559861367</v>
      </c>
      <c r="CT37" s="6">
        <f>IF(CT$3=$CP$3,$H37+BD37,IF($F37='KU Meter Schedule'!CT$3,'KU Meter Schedule'!CS37+BD37-$G37,SUM(CS37,BD37)))</f>
        <v>19079.969528778034</v>
      </c>
      <c r="CU37" s="6">
        <f>IF(CU$3=$CP$3,$H37+BE37,IF($F37='KU Meter Schedule'!CU$3,'KU Meter Schedule'!CT37+BE37-$G37,SUM(CT37,BE37)))</f>
        <v>19120.175497694701</v>
      </c>
      <c r="CV37" s="6">
        <f>IF(CV$3=$CP$3,$H37+BF37,IF($F37='KU Meter Schedule'!CV$3,'KU Meter Schedule'!CU37+BF37-$G37,SUM(CU37,BF37)))</f>
        <v>19160.381466611369</v>
      </c>
      <c r="CW37" s="6">
        <f>IF(CW$3=$CP$3,$H37+BG37,IF($F37='KU Meter Schedule'!CW$3,'KU Meter Schedule'!CV37+BG37-$G37,SUM(CV37,BG37)))</f>
        <v>19200.587435528036</v>
      </c>
      <c r="CX37" s="6">
        <f>IF(CX$3=$CP$3,$H37+BH37,IF($F37='KU Meter Schedule'!CX$3,'KU Meter Schedule'!CW37+BH37-$G37,SUM(CW37,BH37)))</f>
        <v>19240.793404444703</v>
      </c>
      <c r="CY37" s="6">
        <f>IF(CY$3=$CP$3,$H37+BI37,IF($F37='KU Meter Schedule'!CY$3,'KU Meter Schedule'!CX37+BI37-$G37,SUM(CX37,BI37)))</f>
        <v>19280.99937336137</v>
      </c>
      <c r="CZ37" s="6">
        <f>IF(CZ$3=$CP$3,$H37+BJ37,IF($F37='KU Meter Schedule'!CZ$3,'KU Meter Schedule'!CY37+BJ37-$G37,SUM(CY37,BJ37)))</f>
        <v>19321.205342278037</v>
      </c>
      <c r="DA37" s="6">
        <f>IF(DA$3=$CP$3,$H37+BK37,IF($F37='KU Meter Schedule'!DA$3,'KU Meter Schedule'!CZ37+BK37-$G37,SUM(CZ37,BK37)))</f>
        <v>19382.831085028036</v>
      </c>
      <c r="DB37" s="6">
        <f>IF(DB$3=$CP$3,$H37+BL37,IF($F37='KU Meter Schedule'!DB$3,'KU Meter Schedule'!DA37+BL37-$G37,SUM(DA37,BL37)))</f>
        <v>19444.456827778034</v>
      </c>
      <c r="DC37" s="6">
        <f>IF(DC$3=$CP$3,$H37+BM37,IF($F37='KU Meter Schedule'!DC$3,'KU Meter Schedule'!DB37+BM37-$G37,SUM(DB37,BM37)))</f>
        <v>19506.082570528033</v>
      </c>
      <c r="DD37" s="6">
        <f>IF(DD$3=$CP$3,$H37+BN37,IF($F37='KU Meter Schedule'!DD$3,'KU Meter Schedule'!DC37+BN37-$G37,SUM(DC37,BN37)))</f>
        <v>19567.708313278032</v>
      </c>
      <c r="DE37" s="6">
        <f>IF(DE$3=$CP$3,$H37+BO37,IF($F37='KU Meter Schedule'!DE$3,'KU Meter Schedule'!DD37+BO37-$G37,SUM(DD37,BO37)))</f>
        <v>19629.33405602803</v>
      </c>
      <c r="DF37" s="6">
        <f>IF(DF$3=$CP$3,$H37+BP37,IF($F37='KU Meter Schedule'!DF$3,'KU Meter Schedule'!DE37+BP37-$G37,SUM(DE37,BP37)))</f>
        <v>19690.959798778029</v>
      </c>
      <c r="DG37" s="6">
        <f>IF(DG$3=$CP$3,$H37+BQ37,IF($F37='KU Meter Schedule'!DG$3,'KU Meter Schedule'!DF37+BQ37-$G37,SUM(DF37,BQ37)))</f>
        <v>19752.585541528028</v>
      </c>
      <c r="DH37" s="6">
        <f>IF(DH$3=$CP$3,$H37+BR37,IF($F37='KU Meter Schedule'!DH$3,'KU Meter Schedule'!DG37+BR37-$G37,SUM(DG37,BR37)))</f>
        <v>-1285.2315870969724</v>
      </c>
      <c r="DI37" s="6">
        <f>IF(DI$3=$CP$3,$H37+BS37,IF($F37='KU Meter Schedule'!DI$3,'KU Meter Schedule'!DH37+BS37-$G37,SUM(DH37,BS37)))</f>
        <v>-1285.2315870969724</v>
      </c>
      <c r="DJ37" s="6">
        <f>IF(DJ$3=$CP$3,$H37+BT37,IF($F37='KU Meter Schedule'!DJ$3,'KU Meter Schedule'!DI37+BT37-$G37,SUM(DI37,BT37)))</f>
        <v>-1285.2315870969724</v>
      </c>
      <c r="DK37" s="6">
        <f>IF(DK$3=$CP$3,$H37+BU37,IF($F37='KU Meter Schedule'!DK$3,'KU Meter Schedule'!DJ37+BU37-$G37,SUM(DJ37,BU37)))</f>
        <v>-1285.2315870969724</v>
      </c>
      <c r="DL37" s="6">
        <f>IF(DL$3=$CP$3,$H37+BV37,IF($F37='KU Meter Schedule'!DL$3,'KU Meter Schedule'!DK37+BV37-$G37,SUM(DK37,BV37)))</f>
        <v>-1285.2315870969724</v>
      </c>
      <c r="DM37" s="6">
        <f>IF(DM$3=$CP$3,$H37+BW37,IF($F37='KU Meter Schedule'!DM$3,'KU Meter Schedule'!DL37+BW37-$G37,SUM(DL37,BW37)))</f>
        <v>-1285.2315870969724</v>
      </c>
      <c r="DN37" s="6">
        <f>IF(DN$3=$CP$3,$H37+BX37,IF($F37='KU Meter Schedule'!DN$3,'KU Meter Schedule'!DM37+BX37-$G37,SUM(DM37,BX37)))</f>
        <v>-1285.2315870969724</v>
      </c>
      <c r="DO37" s="6">
        <f>IF(DO$3=$CP$3,$H37+BY37,IF($F37='KU Meter Schedule'!DO$3,'KU Meter Schedule'!DN37+BY37-$G37,SUM(DN37,BY37)))</f>
        <v>-1285.2315870969724</v>
      </c>
      <c r="DP37" s="6">
        <f>IF(DP$3=$CP$3,$H37+BZ37,IF($F37='KU Meter Schedule'!DP$3,'KU Meter Schedule'!DO37+BZ37-$G37,SUM(DO37,BZ37)))</f>
        <v>-1285.2315870969724</v>
      </c>
      <c r="DQ37" s="6">
        <f>IF(DQ$3=$CP$3,$H37+CA37,IF($F37='KU Meter Schedule'!DQ$3,'KU Meter Schedule'!DP37+CA37-$G37,SUM(DP37,CA37)))</f>
        <v>-1285.2315870969724</v>
      </c>
      <c r="DR37" s="6">
        <f>IF(DR$3=$CP$3,$H37+CB37,IF($F37='KU Meter Schedule'!DR$3,'KU Meter Schedule'!DQ37+CB37-$G37,SUM(DQ37,CB37)))</f>
        <v>-1285.2315870969724</v>
      </c>
      <c r="DS37" s="6">
        <f>IF(DS$3=$CP$3,$H37+CC37,IF($F37='KU Meter Schedule'!DS$3,'KU Meter Schedule'!DR37+CC37-$G37,SUM(DR37,CC37)))</f>
        <v>-1285.2315870969724</v>
      </c>
      <c r="DT37" s="6">
        <f>IF(DT$3=$CP$3,$H37+CD37,IF($F37='KU Meter Schedule'!DT$3,'KU Meter Schedule'!DS37+CD37-$G37,SUM(DS37,CD37)))</f>
        <v>-1285.2315870969724</v>
      </c>
      <c r="DU37" s="6">
        <f>IF(DU$3=$CP$3,$H37+CE37,IF($F37='KU Meter Schedule'!DU$3,'KU Meter Schedule'!DT37+CE37-$G37,SUM(DT37,CE37)))</f>
        <v>-1285.2315870969724</v>
      </c>
      <c r="DV37" s="6">
        <f>IF(DV$3=$CP$3,$H37+CF37,IF($F37='KU Meter Schedule'!DV$3,'KU Meter Schedule'!DU37+CF37-$G37,SUM(DU37,CF37)))</f>
        <v>-1285.2315870969724</v>
      </c>
      <c r="DW37" s="6">
        <f>IF(DW$3=$CP$3,$H37+CG37,IF($F37='KU Meter Schedule'!DW$3,'KU Meter Schedule'!DV37+CG37-$G37,SUM(DV37,CG37)))</f>
        <v>-1285.2315870969724</v>
      </c>
      <c r="DX37" s="6">
        <f>IF(DX$3=$CP$3,$H37+CH37,IF($F37='KU Meter Schedule'!DX$3,'KU Meter Schedule'!DW37+CH37-$G37,SUM(DW37,CH37)))</f>
        <v>-1285.2315870969724</v>
      </c>
      <c r="DY37" s="6">
        <f>IF(DY$3=$CP$3,$H37+CI37,IF($F37='KU Meter Schedule'!DY$3,'KU Meter Schedule'!DX37+CI37-$G37,SUM(DX37,CI37)))</f>
        <v>-1285.2315870969724</v>
      </c>
      <c r="DZ37" s="6">
        <f>IF(DZ$3=$CP$3,$H37+CJ37,IF($F37='KU Meter Schedule'!DZ$3,'KU Meter Schedule'!DY37+CJ37-$G37,SUM(DY37,CJ37)))</f>
        <v>-1285.2315870969724</v>
      </c>
      <c r="EA37" s="6">
        <f>IF(EA$3=$CP$3,$H37+CK37,IF($F37='KU Meter Schedule'!EA$3,'KU Meter Schedule'!DZ37+CK37-$G37,SUM(DZ37,CK37)))</f>
        <v>-1285.2315870969724</v>
      </c>
      <c r="EB37" s="6">
        <f>IF(EB$3=$CP$3,$H37+CL37,IF($F37='KU Meter Schedule'!EB$3,'KU Meter Schedule'!EA37+CL37-$G37,SUM(EA37,CL37)))</f>
        <v>-1285.2315870969724</v>
      </c>
      <c r="EC37" s="6">
        <f>IF(EC$3=$CP$3,$H37+CM37,IF($F37='KU Meter Schedule'!EC$3,'KU Meter Schedule'!EB37+CM37-$G37,SUM(EB37,CM37)))</f>
        <v>-1285.2315870969724</v>
      </c>
      <c r="ED37" s="6">
        <f>IF(ED$3=$CP$3,$H37+CN37,IF($F37='KU Meter Schedule'!ED$3,'KU Meter Schedule'!EC37+CN37-$G37,SUM(EC37,CN37)))</f>
        <v>-1285.2315870969724</v>
      </c>
      <c r="EF37" s="8">
        <f t="shared" ref="EF37:EU52" si="10">J37-CP37</f>
        <v>2149.4843468886356</v>
      </c>
      <c r="EG37" s="8">
        <f t="shared" si="10"/>
        <v>2109.2783779719684</v>
      </c>
      <c r="EH37" s="8">
        <f t="shared" si="10"/>
        <v>2069.0724090553013</v>
      </c>
      <c r="EI37" s="8">
        <f t="shared" si="10"/>
        <v>2028.8664401386341</v>
      </c>
      <c r="EJ37" s="8">
        <f t="shared" si="10"/>
        <v>1988.6604712219669</v>
      </c>
      <c r="EK37" s="8">
        <f t="shared" si="10"/>
        <v>1948.4545023052997</v>
      </c>
      <c r="EL37" s="8">
        <f t="shared" si="10"/>
        <v>1908.2485333886325</v>
      </c>
      <c r="EM37" s="8">
        <f t="shared" si="10"/>
        <v>1868.0425644719653</v>
      </c>
      <c r="EN37" s="8">
        <f t="shared" si="10"/>
        <v>1827.8365955552981</v>
      </c>
      <c r="EO37" s="8">
        <f t="shared" si="10"/>
        <v>1787.6306266386309</v>
      </c>
      <c r="EP37" s="8">
        <f t="shared" si="10"/>
        <v>1747.4246577219637</v>
      </c>
      <c r="EQ37" s="8">
        <f t="shared" si="10"/>
        <v>1685.7989149719651</v>
      </c>
      <c r="ER37" s="8">
        <f t="shared" si="10"/>
        <v>1624.1731722219665</v>
      </c>
      <c r="ES37" s="8">
        <f t="shared" si="10"/>
        <v>1562.5474294719679</v>
      </c>
      <c r="ET37" s="8">
        <f t="shared" si="10"/>
        <v>1500.9216867219693</v>
      </c>
      <c r="EU37" s="8">
        <f t="shared" si="10"/>
        <v>1439.2959439719707</v>
      </c>
      <c r="EV37" s="8">
        <f t="shared" si="9"/>
        <v>1377.6702012219721</v>
      </c>
      <c r="EW37" s="8">
        <f t="shared" si="9"/>
        <v>1316.0444584719735</v>
      </c>
      <c r="EX37" s="8">
        <f t="shared" si="9"/>
        <v>1285.2315870969724</v>
      </c>
      <c r="EY37" s="8">
        <f t="shared" si="9"/>
        <v>1285.2315870969724</v>
      </c>
      <c r="EZ37" s="8">
        <f t="shared" si="9"/>
        <v>1285.2315870969724</v>
      </c>
      <c r="FA37" s="8">
        <f t="shared" si="9"/>
        <v>1285.2315870969724</v>
      </c>
      <c r="FB37" s="8">
        <f t="shared" si="9"/>
        <v>1285.2315870969724</v>
      </c>
      <c r="FC37" s="8">
        <f t="shared" si="9"/>
        <v>1285.2315870969724</v>
      </c>
      <c r="FD37" s="8">
        <f t="shared" si="9"/>
        <v>1285.2315870969724</v>
      </c>
      <c r="FE37" s="8">
        <f t="shared" si="9"/>
        <v>1285.2315870969724</v>
      </c>
      <c r="FF37" s="8">
        <f t="shared" si="9"/>
        <v>1285.2315870969724</v>
      </c>
      <c r="FG37" s="8">
        <f t="shared" si="9"/>
        <v>1285.2315870969724</v>
      </c>
      <c r="FH37" s="8">
        <f t="shared" si="9"/>
        <v>1285.2315870969724</v>
      </c>
      <c r="FI37" s="8">
        <f t="shared" si="9"/>
        <v>1285.2315870969724</v>
      </c>
      <c r="FJ37" s="8">
        <f t="shared" si="9"/>
        <v>1285.2315870969724</v>
      </c>
      <c r="FK37" s="8">
        <f t="shared" si="8"/>
        <v>1285.2315870969724</v>
      </c>
      <c r="FL37" s="8">
        <f t="shared" si="8"/>
        <v>1285.2315870969724</v>
      </c>
      <c r="FM37" s="8">
        <f t="shared" si="8"/>
        <v>1285.2315870969724</v>
      </c>
      <c r="FN37" s="8">
        <f t="shared" si="8"/>
        <v>1285.2315870969724</v>
      </c>
      <c r="FO37" s="8">
        <f t="shared" si="8"/>
        <v>1285.2315870969724</v>
      </c>
      <c r="FP37" s="8">
        <f t="shared" si="8"/>
        <v>1285.2315870969724</v>
      </c>
      <c r="FQ37" s="8">
        <f t="shared" si="8"/>
        <v>1285.2315870969724</v>
      </c>
      <c r="FR37" s="8">
        <f t="shared" si="8"/>
        <v>1285.2315870969724</v>
      </c>
      <c r="FS37" s="8">
        <f t="shared" si="8"/>
        <v>1285.2315870969724</v>
      </c>
      <c r="FT37" s="8">
        <f t="shared" si="8"/>
        <v>1285.2315870969724</v>
      </c>
    </row>
    <row r="38" spans="1:176" x14ac:dyDescent="0.25">
      <c r="A38" s="4" t="s">
        <v>12</v>
      </c>
      <c r="B38" s="4" t="s">
        <v>2</v>
      </c>
      <c r="C38" s="3" t="s">
        <v>40</v>
      </c>
      <c r="D38" s="4" t="s">
        <v>6</v>
      </c>
      <c r="E38" s="7">
        <v>1964</v>
      </c>
      <c r="F38" s="24">
        <f>IFERROR(VLOOKUP(CONCATENATE(C38,E38),'KU Retirements'!$A$4:$E$150,5,FALSE),"N/A")</f>
        <v>43132</v>
      </c>
      <c r="G38" s="5">
        <v>923.43</v>
      </c>
      <c r="H38" s="5">
        <v>827.45671040670004</v>
      </c>
      <c r="I38" s="5"/>
      <c r="J38" s="6">
        <f>IF(J$3=$J$3,$G38,IF($F38='KU Meter Schedule'!J$3,'KU Meter Schedule'!I38-'KU Meter Schedule'!$G38,I38))</f>
        <v>923.43</v>
      </c>
      <c r="K38" s="6">
        <f>IF(K$3=$J$3,$G38,IF($F38='KU Meter Schedule'!K$3,'KU Meter Schedule'!J38-'KU Meter Schedule'!$G38,J38))</f>
        <v>923.43</v>
      </c>
      <c r="L38" s="6">
        <f>IF(L$3=$J$3,$G38,IF($F38='KU Meter Schedule'!L$3,'KU Meter Schedule'!K38-'KU Meter Schedule'!$G38,K38))</f>
        <v>923.43</v>
      </c>
      <c r="M38" s="6">
        <f>IF(M$3=$J$3,$G38,IF($F38='KU Meter Schedule'!M$3,'KU Meter Schedule'!L38-'KU Meter Schedule'!$G38,L38))</f>
        <v>923.43</v>
      </c>
      <c r="N38" s="6">
        <f>IF(N$3=$J$3,$G38,IF($F38='KU Meter Schedule'!N$3,'KU Meter Schedule'!M38-'KU Meter Schedule'!$G38,M38))</f>
        <v>923.43</v>
      </c>
      <c r="O38" s="6">
        <f>IF(O$3=$J$3,$G38,IF($F38='KU Meter Schedule'!O$3,'KU Meter Schedule'!N38-'KU Meter Schedule'!$G38,N38))</f>
        <v>923.43</v>
      </c>
      <c r="P38" s="6">
        <f>IF(P$3=$J$3,$G38,IF($F38='KU Meter Schedule'!P$3,'KU Meter Schedule'!O38-'KU Meter Schedule'!$G38,O38))</f>
        <v>923.43</v>
      </c>
      <c r="Q38" s="6">
        <f>IF(Q$3=$J$3,$G38,IF($F38='KU Meter Schedule'!Q$3,'KU Meter Schedule'!P38-'KU Meter Schedule'!$G38,P38))</f>
        <v>923.43</v>
      </c>
      <c r="R38" s="6">
        <f>IF(R$3=$J$3,$G38,IF($F38='KU Meter Schedule'!R$3,'KU Meter Schedule'!Q38-'KU Meter Schedule'!$G38,Q38))</f>
        <v>923.43</v>
      </c>
      <c r="S38" s="6">
        <f>IF(S$3=$J$3,$G38,IF($F38='KU Meter Schedule'!S$3,'KU Meter Schedule'!R38-'KU Meter Schedule'!$G38,R38))</f>
        <v>923.43</v>
      </c>
      <c r="T38" s="6">
        <f>IF(T$3=$J$3,$G38,IF($F38='KU Meter Schedule'!T$3,'KU Meter Schedule'!S38-'KU Meter Schedule'!$G38,S38))</f>
        <v>923.43</v>
      </c>
      <c r="U38" s="6">
        <f>IF(U$3=$J$3,$G38,IF($F38='KU Meter Schedule'!U$3,'KU Meter Schedule'!T38-'KU Meter Schedule'!$G38,T38))</f>
        <v>923.43</v>
      </c>
      <c r="V38" s="6">
        <f>IF(V$3=$J$3,$G38,IF($F38='KU Meter Schedule'!V$3,'KU Meter Schedule'!U38-'KU Meter Schedule'!$G38,U38))</f>
        <v>923.43</v>
      </c>
      <c r="W38" s="6">
        <f>IF(W$3=$J$3,$G38,IF($F38='KU Meter Schedule'!W$3,'KU Meter Schedule'!V38-'KU Meter Schedule'!$G38,V38))</f>
        <v>923.43</v>
      </c>
      <c r="X38" s="6">
        <f>IF(X$3=$J$3,$G38,IF($F38='KU Meter Schedule'!X$3,'KU Meter Schedule'!W38-'KU Meter Schedule'!$G38,W38))</f>
        <v>923.43</v>
      </c>
      <c r="Y38" s="6">
        <f>IF(Y$3=$J$3,$G38,IF($F38='KU Meter Schedule'!Y$3,'KU Meter Schedule'!X38-'KU Meter Schedule'!$G38,X38))</f>
        <v>923.43</v>
      </c>
      <c r="Z38" s="6">
        <f>IF(Z$3=$J$3,$G38,IF($F38='KU Meter Schedule'!Z$3,'KU Meter Schedule'!Y38-'KU Meter Schedule'!$G38,Y38))</f>
        <v>923.43</v>
      </c>
      <c r="AA38" s="6">
        <f>IF(AA$3=$J$3,$G38,IF($F38='KU Meter Schedule'!AA$3,'KU Meter Schedule'!Z38-'KU Meter Schedule'!$G38,Z38))</f>
        <v>923.43</v>
      </c>
      <c r="AB38" s="6">
        <f>IF(AB$3=$J$3,$G38,IF($F38='KU Meter Schedule'!AB$3,'KU Meter Schedule'!AA38-'KU Meter Schedule'!$G38,AA38))</f>
        <v>0</v>
      </c>
      <c r="AC38" s="6">
        <f>IF(AC$3=$J$3,$G38,IF($F38='KU Meter Schedule'!AC$3,'KU Meter Schedule'!AB38-'KU Meter Schedule'!$G38,AB38))</f>
        <v>0</v>
      </c>
      <c r="AD38" s="6">
        <f>IF(AD$3=$J$3,$G38,IF($F38='KU Meter Schedule'!AD$3,'KU Meter Schedule'!AC38-'KU Meter Schedule'!$G38,AC38))</f>
        <v>0</v>
      </c>
      <c r="AE38" s="6">
        <f>IF(AE$3=$J$3,$G38,IF($F38='KU Meter Schedule'!AE$3,'KU Meter Schedule'!AD38-'KU Meter Schedule'!$G38,AD38))</f>
        <v>0</v>
      </c>
      <c r="AF38" s="6">
        <f>IF(AF$3=$J$3,$G38,IF($F38='KU Meter Schedule'!AF$3,'KU Meter Schedule'!AE38-'KU Meter Schedule'!$G38,AE38))</f>
        <v>0</v>
      </c>
      <c r="AG38" s="6">
        <f>IF(AG$3=$J$3,$G38,IF($F38='KU Meter Schedule'!AG$3,'KU Meter Schedule'!AF38-'KU Meter Schedule'!$G38,AF38))</f>
        <v>0</v>
      </c>
      <c r="AH38" s="6">
        <f>IF(AH$3=$J$3,$G38,IF($F38='KU Meter Schedule'!AH$3,'KU Meter Schedule'!AG38-'KU Meter Schedule'!$G38,AG38))</f>
        <v>0</v>
      </c>
      <c r="AI38" s="6">
        <f>IF(AI$3=$J$3,$G38,IF($F38='KU Meter Schedule'!AI$3,'KU Meter Schedule'!AH38-'KU Meter Schedule'!$G38,AH38))</f>
        <v>0</v>
      </c>
      <c r="AJ38" s="6">
        <f>IF(AJ$3=$J$3,$G38,IF($F38='KU Meter Schedule'!AJ$3,'KU Meter Schedule'!AI38-'KU Meter Schedule'!$G38,AI38))</f>
        <v>0</v>
      </c>
      <c r="AK38" s="6">
        <f>IF(AK$3=$J$3,$G38,IF($F38='KU Meter Schedule'!AK$3,'KU Meter Schedule'!AJ38-'KU Meter Schedule'!$G38,AJ38))</f>
        <v>0</v>
      </c>
      <c r="AL38" s="6">
        <f>IF(AL$3=$J$3,$G38,IF($F38='KU Meter Schedule'!AL$3,'KU Meter Schedule'!AK38-'KU Meter Schedule'!$G38,AK38))</f>
        <v>0</v>
      </c>
      <c r="AM38" s="6">
        <f>IF(AM$3=$J$3,$G38,IF($F38='KU Meter Schedule'!AM$3,'KU Meter Schedule'!AL38-'KU Meter Schedule'!$G38,AL38))</f>
        <v>0</v>
      </c>
      <c r="AN38" s="6">
        <f>IF(AN$3=$J$3,$G38,IF($F38='KU Meter Schedule'!AN$3,'KU Meter Schedule'!AM38-'KU Meter Schedule'!$G38,AM38))</f>
        <v>0</v>
      </c>
      <c r="AO38" s="6">
        <f>IF(AO$3=$J$3,$G38,IF($F38='KU Meter Schedule'!AO$3,'KU Meter Schedule'!AN38-'KU Meter Schedule'!$G38,AN38))</f>
        <v>0</v>
      </c>
      <c r="AP38" s="6">
        <f>IF(AP$3=$J$3,$G38,IF($F38='KU Meter Schedule'!AP$3,'KU Meter Schedule'!AO38-'KU Meter Schedule'!$G38,AO38))</f>
        <v>0</v>
      </c>
      <c r="AQ38" s="6">
        <f>IF(AQ$3=$J$3,$G38,IF($F38='KU Meter Schedule'!AQ$3,'KU Meter Schedule'!AP38-'KU Meter Schedule'!$G38,AP38))</f>
        <v>0</v>
      </c>
      <c r="AR38" s="6">
        <f>IF(AR$3=$J$3,$G38,IF($F38='KU Meter Schedule'!AR$3,'KU Meter Schedule'!AQ38-'KU Meter Schedule'!$G38,AQ38))</f>
        <v>0</v>
      </c>
      <c r="AS38" s="6">
        <f>IF(AS$3=$J$3,$G38,IF($F38='KU Meter Schedule'!AS$3,'KU Meter Schedule'!AR38-'KU Meter Schedule'!$G38,AR38))</f>
        <v>0</v>
      </c>
      <c r="AT38" s="6">
        <f>IF(AT$3=$J$3,$G38,IF($F38='KU Meter Schedule'!AT$3,'KU Meter Schedule'!AS38-'KU Meter Schedule'!$G38,AS38))</f>
        <v>0</v>
      </c>
      <c r="AU38" s="6">
        <f>IF(AU$3=$J$3,$G38,IF($F38='KU Meter Schedule'!AU$3,'KU Meter Schedule'!AT38-'KU Meter Schedule'!$G38,AT38))</f>
        <v>0</v>
      </c>
      <c r="AV38" s="6">
        <f>IF(AV$3=$J$3,$G38,IF($F38='KU Meter Schedule'!AV$3,'KU Meter Schedule'!AU38-'KU Meter Schedule'!$G38,AU38))</f>
        <v>0</v>
      </c>
      <c r="AW38" s="6">
        <f>IF(AW$3=$J$3,$G38,IF($F38='KU Meter Schedule'!AW$3,'KU Meter Schedule'!AV38-'KU Meter Schedule'!$G38,AV38))</f>
        <v>0</v>
      </c>
      <c r="AX38" s="6">
        <f>IF(AX$3=$J$3,$G38,IF($F38='KU Meter Schedule'!AX$3,'KU Meter Schedule'!AW38-'KU Meter Schedule'!$G38,AW38))</f>
        <v>0</v>
      </c>
      <c r="AZ38" s="21">
        <f>IF(AZ$3&lt;'Depr. Rate'!$B$1,('Depr. Rate'!$B$4*'KU Meter Schedule'!J38)/12,IF(J38=0,I38/2*'Depr. Rate'!$C$4/12,('Depr. Rate'!$C$4*'KU Meter Schedule'!J38)/12))</f>
        <v>1.7622122499999999</v>
      </c>
      <c r="BA38" s="21">
        <f>IF(BA$3&lt;'Depr. Rate'!$B$1,('Depr. Rate'!$B$4*'KU Meter Schedule'!K38)/12,IF(K38=0,J38/2*'Depr. Rate'!$C$4/12,('Depr. Rate'!$C$4*'KU Meter Schedule'!K38)/12))</f>
        <v>1.7622122499999999</v>
      </c>
      <c r="BB38" s="21">
        <f>IF(BB$3&lt;'Depr. Rate'!$B$1,('Depr. Rate'!$B$4*'KU Meter Schedule'!L38)/12,IF(L38=0,K38/2*'Depr. Rate'!$C$4/12,('Depr. Rate'!$C$4*'KU Meter Schedule'!L38)/12))</f>
        <v>1.7622122499999999</v>
      </c>
      <c r="BC38" s="21">
        <f>IF(BC$3&lt;'Depr. Rate'!$B$1,('Depr. Rate'!$B$4*'KU Meter Schedule'!M38)/12,IF(M38=0,L38/2*'Depr. Rate'!$C$4/12,('Depr. Rate'!$C$4*'KU Meter Schedule'!M38)/12))</f>
        <v>1.7622122499999999</v>
      </c>
      <c r="BD38" s="21">
        <f>IF(BD$3&lt;'Depr. Rate'!$B$1,('Depr. Rate'!$B$4*'KU Meter Schedule'!N38)/12,IF(N38=0,M38/2*'Depr. Rate'!$C$4/12,('Depr. Rate'!$C$4*'KU Meter Schedule'!N38)/12))</f>
        <v>1.7622122499999999</v>
      </c>
      <c r="BE38" s="21">
        <f>IF(BE$3&lt;'Depr. Rate'!$B$1,('Depr. Rate'!$B$4*'KU Meter Schedule'!O38)/12,IF(O38=0,N38/2*'Depr. Rate'!$C$4/12,('Depr. Rate'!$C$4*'KU Meter Schedule'!O38)/12))</f>
        <v>1.7622122499999999</v>
      </c>
      <c r="BF38" s="21">
        <f>IF(BF$3&lt;'Depr. Rate'!$B$1,('Depr. Rate'!$B$4*'KU Meter Schedule'!P38)/12,IF(P38=0,O38/2*'Depr. Rate'!$C$4/12,('Depr. Rate'!$C$4*'KU Meter Schedule'!P38)/12))</f>
        <v>1.7622122499999999</v>
      </c>
      <c r="BG38" s="21">
        <f>IF(BG$3&lt;'Depr. Rate'!$B$1,('Depr. Rate'!$B$4*'KU Meter Schedule'!Q38)/12,IF(Q38=0,P38/2*'Depr. Rate'!$C$4/12,('Depr. Rate'!$C$4*'KU Meter Schedule'!Q38)/12))</f>
        <v>1.7622122499999999</v>
      </c>
      <c r="BH38" s="21">
        <f>IF(BH$3&lt;'Depr. Rate'!$B$1,('Depr. Rate'!$B$4*'KU Meter Schedule'!R38)/12,IF(R38=0,Q38/2*'Depr. Rate'!$C$4/12,('Depr. Rate'!$C$4*'KU Meter Schedule'!R38)/12))</f>
        <v>1.7622122499999999</v>
      </c>
      <c r="BI38" s="21">
        <f>IF(BI$3&lt;'Depr. Rate'!$B$1,('Depr. Rate'!$B$4*'KU Meter Schedule'!S38)/12,IF(S38=0,R38/2*'Depr. Rate'!$C$4/12,('Depr. Rate'!$C$4*'KU Meter Schedule'!S38)/12))</f>
        <v>1.7622122499999999</v>
      </c>
      <c r="BJ38" s="21">
        <f>IF(BJ$3&lt;'Depr. Rate'!$B$1,('Depr. Rate'!$B$4*'KU Meter Schedule'!T38)/12,IF(T38=0,S38/2*'Depr. Rate'!$C$4/12,('Depr. Rate'!$C$4*'KU Meter Schedule'!T38)/12))</f>
        <v>1.7622122499999999</v>
      </c>
      <c r="BK38" s="21">
        <f>IF(BK$3&lt;'Depr. Rate'!$B$1,('Depr. Rate'!$B$4*'KU Meter Schedule'!U38)/12,IF(U38=0,T38/2*'Depr. Rate'!$C$4/12,('Depr. Rate'!$C$4*'KU Meter Schedule'!U38)/12))</f>
        <v>2.7010327499999995</v>
      </c>
      <c r="BL38" s="21">
        <f>IF(BL$3&lt;'Depr. Rate'!$B$1,('Depr. Rate'!$B$4*'KU Meter Schedule'!V38)/12,IF(V38=0,U38/2*'Depr. Rate'!$C$4/12,('Depr. Rate'!$C$4*'KU Meter Schedule'!V38)/12))</f>
        <v>2.7010327499999995</v>
      </c>
      <c r="BM38" s="21">
        <f>IF(BM$3&lt;'Depr. Rate'!$B$1,('Depr. Rate'!$B$4*'KU Meter Schedule'!W38)/12,IF(W38=0,V38/2*'Depr. Rate'!$C$4/12,('Depr. Rate'!$C$4*'KU Meter Schedule'!W38)/12))</f>
        <v>2.7010327499999995</v>
      </c>
      <c r="BN38" s="21">
        <f>IF(BN$3&lt;'Depr. Rate'!$B$1,('Depr. Rate'!$B$4*'KU Meter Schedule'!X38)/12,IF(X38=0,W38/2*'Depr. Rate'!$C$4/12,('Depr. Rate'!$C$4*'KU Meter Schedule'!X38)/12))</f>
        <v>2.7010327499999995</v>
      </c>
      <c r="BO38" s="21">
        <f>IF(BO$3&lt;'Depr. Rate'!$B$1,('Depr. Rate'!$B$4*'KU Meter Schedule'!Y38)/12,IF(Y38=0,X38/2*'Depr. Rate'!$C$4/12,('Depr. Rate'!$C$4*'KU Meter Schedule'!Y38)/12))</f>
        <v>2.7010327499999995</v>
      </c>
      <c r="BP38" s="21">
        <f>IF(BP$3&lt;'Depr. Rate'!$B$1,('Depr. Rate'!$B$4*'KU Meter Schedule'!Z38)/12,IF(Z38=0,Y38/2*'Depr. Rate'!$C$4/12,('Depr. Rate'!$C$4*'KU Meter Schedule'!Z38)/12))</f>
        <v>2.7010327499999995</v>
      </c>
      <c r="BQ38" s="21">
        <f>IF(BQ$3&lt;'Depr. Rate'!$B$1,('Depr. Rate'!$B$4*'KU Meter Schedule'!AA38)/12,IF(AA38=0,Z38/2*'Depr. Rate'!$C$4/12,('Depr. Rate'!$C$4*'KU Meter Schedule'!AA38)/12))</f>
        <v>2.7010327499999995</v>
      </c>
      <c r="BR38" s="21">
        <f>IF(BR$3&lt;'Depr. Rate'!$B$1,('Depr. Rate'!$B$4*'KU Meter Schedule'!AB38)/12,IF(AB38=0,AA38/2*'Depr. Rate'!$C$4/12,('Depr. Rate'!$C$4*'KU Meter Schedule'!AB38)/12))</f>
        <v>1.3505163749999998</v>
      </c>
      <c r="BS38" s="21">
        <f>IF(BS$3&lt;'Depr. Rate'!$B$1,('Depr. Rate'!$B$4*'KU Meter Schedule'!AC38)/12,IF(AC38=0,AB38/2*'Depr. Rate'!$C$4/12,('Depr. Rate'!$C$4*'KU Meter Schedule'!AC38)/12))</f>
        <v>0</v>
      </c>
      <c r="BT38" s="21">
        <f>IF(BT$3&lt;'Depr. Rate'!$B$1,('Depr. Rate'!$B$4*'KU Meter Schedule'!AD38)/12,IF(AD38=0,AC38/2*'Depr. Rate'!$C$4/12,('Depr. Rate'!$C$4*'KU Meter Schedule'!AD38)/12))</f>
        <v>0</v>
      </c>
      <c r="BU38" s="21">
        <f>IF(BU$3&lt;'Depr. Rate'!$B$1,('Depr. Rate'!$B$4*'KU Meter Schedule'!AE38)/12,IF(AE38=0,AD38/2*'Depr. Rate'!$C$4/12,('Depr. Rate'!$C$4*'KU Meter Schedule'!AE38)/12))</f>
        <v>0</v>
      </c>
      <c r="BV38" s="21">
        <f>IF(BV$3&lt;'Depr. Rate'!$B$1,('Depr. Rate'!$B$4*'KU Meter Schedule'!AF38)/12,IF(AF38=0,AE38/2*'Depr. Rate'!$C$4/12,('Depr. Rate'!$C$4*'KU Meter Schedule'!AF38)/12))</f>
        <v>0</v>
      </c>
      <c r="BW38" s="21">
        <f>IF(BW$3&lt;'Depr. Rate'!$B$1,('Depr. Rate'!$B$4*'KU Meter Schedule'!AG38)/12,IF(AG38=0,AF38/2*'Depr. Rate'!$C$4/12,('Depr. Rate'!$C$4*'KU Meter Schedule'!AG38)/12))</f>
        <v>0</v>
      </c>
      <c r="BX38" s="21">
        <f>IF(BX$3&lt;'Depr. Rate'!$B$1,('Depr. Rate'!$B$4*'KU Meter Schedule'!AH38)/12,IF(AH38=0,AG38/2*'Depr. Rate'!$C$4/12,('Depr. Rate'!$C$4*'KU Meter Schedule'!AH38)/12))</f>
        <v>0</v>
      </c>
      <c r="BY38" s="21">
        <f>IF(BY$3&lt;'Depr. Rate'!$B$1,('Depr. Rate'!$B$4*'KU Meter Schedule'!AI38)/12,IF(AI38=0,AH38/2*'Depr. Rate'!$C$4/12,('Depr. Rate'!$C$4*'KU Meter Schedule'!AI38)/12))</f>
        <v>0</v>
      </c>
      <c r="BZ38" s="21">
        <f>IF(BZ$3&lt;'Depr. Rate'!$B$1,('Depr. Rate'!$B$4*'KU Meter Schedule'!AJ38)/12,IF(AJ38=0,AI38/2*'Depr. Rate'!$C$4/12,('Depr. Rate'!$C$4*'KU Meter Schedule'!AJ38)/12))</f>
        <v>0</v>
      </c>
      <c r="CA38" s="21">
        <f>IF(CA$3&lt;'Depr. Rate'!$B$1,('Depr. Rate'!$B$4*'KU Meter Schedule'!AK38)/12,IF(AK38=0,AJ38/2*'Depr. Rate'!$C$4/12,('Depr. Rate'!$C$4*'KU Meter Schedule'!AK38)/12))</f>
        <v>0</v>
      </c>
      <c r="CB38" s="21">
        <f>IF(CB$3&lt;'Depr. Rate'!$B$1,('Depr. Rate'!$B$4*'KU Meter Schedule'!AL38)/12,IF(AL38=0,AK38/2*'Depr. Rate'!$C$4/12,('Depr. Rate'!$C$4*'KU Meter Schedule'!AL38)/12))</f>
        <v>0</v>
      </c>
      <c r="CC38" s="21">
        <f>IF(CC$3&lt;'Depr. Rate'!$B$1,('Depr. Rate'!$B$4*'KU Meter Schedule'!AM38)/12,IF(AM38=0,AL38/2*'Depr. Rate'!$C$4/12,('Depr. Rate'!$C$4*'KU Meter Schedule'!AM38)/12))</f>
        <v>0</v>
      </c>
      <c r="CD38" s="21">
        <f>IF(CD$3&lt;'Depr. Rate'!$B$1,('Depr. Rate'!$B$4*'KU Meter Schedule'!AN38)/12,IF(AN38=0,AM38/2*'Depr. Rate'!$C$4/12,('Depr. Rate'!$C$4*'KU Meter Schedule'!AN38)/12))</f>
        <v>0</v>
      </c>
      <c r="CE38" s="21">
        <f>IF(CE$3&lt;'Depr. Rate'!$B$1,('Depr. Rate'!$B$4*'KU Meter Schedule'!AO38)/12,IF(AO38=0,AN38/2*'Depr. Rate'!$C$4/12,('Depr. Rate'!$C$4*'KU Meter Schedule'!AO38)/12))</f>
        <v>0</v>
      </c>
      <c r="CF38" s="21">
        <f>IF(CF$3&lt;'Depr. Rate'!$B$1,('Depr. Rate'!$B$4*'KU Meter Schedule'!AP38)/12,IF(AP38=0,AO38/2*'Depr. Rate'!$C$4/12,('Depr. Rate'!$C$4*'KU Meter Schedule'!AP38)/12))</f>
        <v>0</v>
      </c>
      <c r="CG38" s="21">
        <f>IF(CG$3&lt;'Depr. Rate'!$B$1,('Depr. Rate'!$B$4*'KU Meter Schedule'!AQ38)/12,IF(AQ38=0,AP38/2*'Depr. Rate'!$C$4/12,('Depr. Rate'!$C$4*'KU Meter Schedule'!AQ38)/12))</f>
        <v>0</v>
      </c>
      <c r="CH38" s="21">
        <f>IF(CH$3&lt;'Depr. Rate'!$B$1,('Depr. Rate'!$B$4*'KU Meter Schedule'!AR38)/12,IF(AR38=0,AQ38/2*'Depr. Rate'!$C$4/12,('Depr. Rate'!$C$4*'KU Meter Schedule'!AR38)/12))</f>
        <v>0</v>
      </c>
      <c r="CI38" s="21">
        <f>IF(CI$3&lt;'Depr. Rate'!$B$1,('Depr. Rate'!$B$4*'KU Meter Schedule'!AS38)/12,IF(AS38=0,AR38/2*'Depr. Rate'!$C$4/12,('Depr. Rate'!$C$4*'KU Meter Schedule'!AS38)/12))</f>
        <v>0</v>
      </c>
      <c r="CJ38" s="21">
        <f>IF(CJ$3&lt;'Depr. Rate'!$B$1,('Depr. Rate'!$B$4*'KU Meter Schedule'!AT38)/12,IF(AT38=0,AS38/2*'Depr. Rate'!$C$4/12,('Depr. Rate'!$C$4*'KU Meter Schedule'!AT38)/12))</f>
        <v>0</v>
      </c>
      <c r="CK38" s="21">
        <f>IF(CK$3&lt;'Depr. Rate'!$B$1,('Depr. Rate'!$B$4*'KU Meter Schedule'!AU38)/12,IF(AU38=0,AT38/2*'Depr. Rate'!$C$4/12,('Depr. Rate'!$C$4*'KU Meter Schedule'!AU38)/12))</f>
        <v>0</v>
      </c>
      <c r="CL38" s="21">
        <f>IF(CL$3&lt;'Depr. Rate'!$B$1,('Depr. Rate'!$B$4*'KU Meter Schedule'!AV38)/12,IF(AV38=0,AU38/2*'Depr. Rate'!$C$4/12,('Depr. Rate'!$C$4*'KU Meter Schedule'!AV38)/12))</f>
        <v>0</v>
      </c>
      <c r="CM38" s="21">
        <f>IF(CM$3&lt;'Depr. Rate'!$B$1,('Depr. Rate'!$B$4*'KU Meter Schedule'!AW38)/12,IF(AW38=0,AV38/2*'Depr. Rate'!$C$4/12,('Depr. Rate'!$C$4*'KU Meter Schedule'!AW38)/12))</f>
        <v>0</v>
      </c>
      <c r="CN38" s="21">
        <f>IF(CN$3&lt;'Depr. Rate'!$B$1,('Depr. Rate'!$B$4*'KU Meter Schedule'!AX38)/12,IF(AX38=0,AW38/2*'Depr. Rate'!$C$4/12,('Depr. Rate'!$C$4*'KU Meter Schedule'!AX38)/12))</f>
        <v>0</v>
      </c>
      <c r="CP38" s="6">
        <f>IF(CP$3=$CP$3,$H38+AZ38,IF($F38='KU Meter Schedule'!CP$3,'KU Meter Schedule'!CO38+AZ38-$G38,SUM(CO38,AZ38)))</f>
        <v>829.21892265669999</v>
      </c>
      <c r="CQ38" s="6">
        <f>IF(CQ$3=$CP$3,$H38+BA38,IF($F38='KU Meter Schedule'!CQ$3,'KU Meter Schedule'!CP38+BA38-$G38,SUM(CP38,BA38)))</f>
        <v>830.98113490669994</v>
      </c>
      <c r="CR38" s="6">
        <f>IF(CR$3=$CP$3,$H38+BB38,IF($F38='KU Meter Schedule'!CR$3,'KU Meter Schedule'!CQ38+BB38-$G38,SUM(CQ38,BB38)))</f>
        <v>832.74334715669988</v>
      </c>
      <c r="CS38" s="6">
        <f>IF(CS$3=$CP$3,$H38+BC38,IF($F38='KU Meter Schedule'!CS$3,'KU Meter Schedule'!CR38+BC38-$G38,SUM(CR38,BC38)))</f>
        <v>834.50555940669983</v>
      </c>
      <c r="CT38" s="6">
        <f>IF(CT$3=$CP$3,$H38+BD38,IF($F38='KU Meter Schedule'!CT$3,'KU Meter Schedule'!CS38+BD38-$G38,SUM(CS38,BD38)))</f>
        <v>836.26777165669978</v>
      </c>
      <c r="CU38" s="6">
        <f>IF(CU$3=$CP$3,$H38+BE38,IF($F38='KU Meter Schedule'!CU$3,'KU Meter Schedule'!CT38+BE38-$G38,SUM(CT38,BE38)))</f>
        <v>838.02998390669973</v>
      </c>
      <c r="CV38" s="6">
        <f>IF(CV$3=$CP$3,$H38+BF38,IF($F38='KU Meter Schedule'!CV$3,'KU Meter Schedule'!CU38+BF38-$G38,SUM(CU38,BF38)))</f>
        <v>839.79219615669967</v>
      </c>
      <c r="CW38" s="6">
        <f>IF(CW$3=$CP$3,$H38+BG38,IF($F38='KU Meter Schedule'!CW$3,'KU Meter Schedule'!CV38+BG38-$G38,SUM(CV38,BG38)))</f>
        <v>841.55440840669962</v>
      </c>
      <c r="CX38" s="6">
        <f>IF(CX$3=$CP$3,$H38+BH38,IF($F38='KU Meter Schedule'!CX$3,'KU Meter Schedule'!CW38+BH38-$G38,SUM(CW38,BH38)))</f>
        <v>843.31662065669957</v>
      </c>
      <c r="CY38" s="6">
        <f>IF(CY$3=$CP$3,$H38+BI38,IF($F38='KU Meter Schedule'!CY$3,'KU Meter Schedule'!CX38+BI38-$G38,SUM(CX38,BI38)))</f>
        <v>845.07883290669952</v>
      </c>
      <c r="CZ38" s="6">
        <f>IF(CZ$3=$CP$3,$H38+BJ38,IF($F38='KU Meter Schedule'!CZ$3,'KU Meter Schedule'!CY38+BJ38-$G38,SUM(CY38,BJ38)))</f>
        <v>846.84104515669947</v>
      </c>
      <c r="DA38" s="6">
        <f>IF(DA$3=$CP$3,$H38+BK38,IF($F38='KU Meter Schedule'!DA$3,'KU Meter Schedule'!CZ38+BK38-$G38,SUM(CZ38,BK38)))</f>
        <v>849.54207790669943</v>
      </c>
      <c r="DB38" s="6">
        <f>IF(DB$3=$CP$3,$H38+BL38,IF($F38='KU Meter Schedule'!DB$3,'KU Meter Schedule'!DA38+BL38-$G38,SUM(DA38,BL38)))</f>
        <v>852.2431106566994</v>
      </c>
      <c r="DC38" s="6">
        <f>IF(DC$3=$CP$3,$H38+BM38,IF($F38='KU Meter Schedule'!DC$3,'KU Meter Schedule'!DB38+BM38-$G38,SUM(DB38,BM38)))</f>
        <v>854.94414340669937</v>
      </c>
      <c r="DD38" s="6">
        <f>IF(DD$3=$CP$3,$H38+BN38,IF($F38='KU Meter Schedule'!DD$3,'KU Meter Schedule'!DC38+BN38-$G38,SUM(DC38,BN38)))</f>
        <v>857.64517615669934</v>
      </c>
      <c r="DE38" s="6">
        <f>IF(DE$3=$CP$3,$H38+BO38,IF($F38='KU Meter Schedule'!DE$3,'KU Meter Schedule'!DD38+BO38-$G38,SUM(DD38,BO38)))</f>
        <v>860.3462089066993</v>
      </c>
      <c r="DF38" s="6">
        <f>IF(DF$3=$CP$3,$H38+BP38,IF($F38='KU Meter Schedule'!DF$3,'KU Meter Schedule'!DE38+BP38-$G38,SUM(DE38,BP38)))</f>
        <v>863.04724165669927</v>
      </c>
      <c r="DG38" s="6">
        <f>IF(DG$3=$CP$3,$H38+BQ38,IF($F38='KU Meter Schedule'!DG$3,'KU Meter Schedule'!DF38+BQ38-$G38,SUM(DF38,BQ38)))</f>
        <v>865.74827440669924</v>
      </c>
      <c r="DH38" s="6">
        <f>IF(DH$3=$CP$3,$H38+BR38,IF($F38='KU Meter Schedule'!DH$3,'KU Meter Schedule'!DG38+BR38-$G38,SUM(DG38,BR38)))</f>
        <v>-56.331209218300728</v>
      </c>
      <c r="DI38" s="6">
        <f>IF(DI$3=$CP$3,$H38+BS38,IF($F38='KU Meter Schedule'!DI$3,'KU Meter Schedule'!DH38+BS38-$G38,SUM(DH38,BS38)))</f>
        <v>-56.331209218300728</v>
      </c>
      <c r="DJ38" s="6">
        <f>IF(DJ$3=$CP$3,$H38+BT38,IF($F38='KU Meter Schedule'!DJ$3,'KU Meter Schedule'!DI38+BT38-$G38,SUM(DI38,BT38)))</f>
        <v>-56.331209218300728</v>
      </c>
      <c r="DK38" s="6">
        <f>IF(DK$3=$CP$3,$H38+BU38,IF($F38='KU Meter Schedule'!DK$3,'KU Meter Schedule'!DJ38+BU38-$G38,SUM(DJ38,BU38)))</f>
        <v>-56.331209218300728</v>
      </c>
      <c r="DL38" s="6">
        <f>IF(DL$3=$CP$3,$H38+BV38,IF($F38='KU Meter Schedule'!DL$3,'KU Meter Schedule'!DK38+BV38-$G38,SUM(DK38,BV38)))</f>
        <v>-56.331209218300728</v>
      </c>
      <c r="DM38" s="6">
        <f>IF(DM$3=$CP$3,$H38+BW38,IF($F38='KU Meter Schedule'!DM$3,'KU Meter Schedule'!DL38+BW38-$G38,SUM(DL38,BW38)))</f>
        <v>-56.331209218300728</v>
      </c>
      <c r="DN38" s="6">
        <f>IF(DN$3=$CP$3,$H38+BX38,IF($F38='KU Meter Schedule'!DN$3,'KU Meter Schedule'!DM38+BX38-$G38,SUM(DM38,BX38)))</f>
        <v>-56.331209218300728</v>
      </c>
      <c r="DO38" s="6">
        <f>IF(DO$3=$CP$3,$H38+BY38,IF($F38='KU Meter Schedule'!DO$3,'KU Meter Schedule'!DN38+BY38-$G38,SUM(DN38,BY38)))</f>
        <v>-56.331209218300728</v>
      </c>
      <c r="DP38" s="6">
        <f>IF(DP$3=$CP$3,$H38+BZ38,IF($F38='KU Meter Schedule'!DP$3,'KU Meter Schedule'!DO38+BZ38-$G38,SUM(DO38,BZ38)))</f>
        <v>-56.331209218300728</v>
      </c>
      <c r="DQ38" s="6">
        <f>IF(DQ$3=$CP$3,$H38+CA38,IF($F38='KU Meter Schedule'!DQ$3,'KU Meter Schedule'!DP38+CA38-$G38,SUM(DP38,CA38)))</f>
        <v>-56.331209218300728</v>
      </c>
      <c r="DR38" s="6">
        <f>IF(DR$3=$CP$3,$H38+CB38,IF($F38='KU Meter Schedule'!DR$3,'KU Meter Schedule'!DQ38+CB38-$G38,SUM(DQ38,CB38)))</f>
        <v>-56.331209218300728</v>
      </c>
      <c r="DS38" s="6">
        <f>IF(DS$3=$CP$3,$H38+CC38,IF($F38='KU Meter Schedule'!DS$3,'KU Meter Schedule'!DR38+CC38-$G38,SUM(DR38,CC38)))</f>
        <v>-56.331209218300728</v>
      </c>
      <c r="DT38" s="6">
        <f>IF(DT$3=$CP$3,$H38+CD38,IF($F38='KU Meter Schedule'!DT$3,'KU Meter Schedule'!DS38+CD38-$G38,SUM(DS38,CD38)))</f>
        <v>-56.331209218300728</v>
      </c>
      <c r="DU38" s="6">
        <f>IF(DU$3=$CP$3,$H38+CE38,IF($F38='KU Meter Schedule'!DU$3,'KU Meter Schedule'!DT38+CE38-$G38,SUM(DT38,CE38)))</f>
        <v>-56.331209218300728</v>
      </c>
      <c r="DV38" s="6">
        <f>IF(DV$3=$CP$3,$H38+CF38,IF($F38='KU Meter Schedule'!DV$3,'KU Meter Schedule'!DU38+CF38-$G38,SUM(DU38,CF38)))</f>
        <v>-56.331209218300728</v>
      </c>
      <c r="DW38" s="6">
        <f>IF(DW$3=$CP$3,$H38+CG38,IF($F38='KU Meter Schedule'!DW$3,'KU Meter Schedule'!DV38+CG38-$G38,SUM(DV38,CG38)))</f>
        <v>-56.331209218300728</v>
      </c>
      <c r="DX38" s="6">
        <f>IF(DX$3=$CP$3,$H38+CH38,IF($F38='KU Meter Schedule'!DX$3,'KU Meter Schedule'!DW38+CH38-$G38,SUM(DW38,CH38)))</f>
        <v>-56.331209218300728</v>
      </c>
      <c r="DY38" s="6">
        <f>IF(DY$3=$CP$3,$H38+CI38,IF($F38='KU Meter Schedule'!DY$3,'KU Meter Schedule'!DX38+CI38-$G38,SUM(DX38,CI38)))</f>
        <v>-56.331209218300728</v>
      </c>
      <c r="DZ38" s="6">
        <f>IF(DZ$3=$CP$3,$H38+CJ38,IF($F38='KU Meter Schedule'!DZ$3,'KU Meter Schedule'!DY38+CJ38-$G38,SUM(DY38,CJ38)))</f>
        <v>-56.331209218300728</v>
      </c>
      <c r="EA38" s="6">
        <f>IF(EA$3=$CP$3,$H38+CK38,IF($F38='KU Meter Schedule'!EA$3,'KU Meter Schedule'!DZ38+CK38-$G38,SUM(DZ38,CK38)))</f>
        <v>-56.331209218300728</v>
      </c>
      <c r="EB38" s="6">
        <f>IF(EB$3=$CP$3,$H38+CL38,IF($F38='KU Meter Schedule'!EB$3,'KU Meter Schedule'!EA38+CL38-$G38,SUM(EA38,CL38)))</f>
        <v>-56.331209218300728</v>
      </c>
      <c r="EC38" s="6">
        <f>IF(EC$3=$CP$3,$H38+CM38,IF($F38='KU Meter Schedule'!EC$3,'KU Meter Schedule'!EB38+CM38-$G38,SUM(EB38,CM38)))</f>
        <v>-56.331209218300728</v>
      </c>
      <c r="ED38" s="6">
        <f>IF(ED$3=$CP$3,$H38+CN38,IF($F38='KU Meter Schedule'!ED$3,'KU Meter Schedule'!EC38+CN38-$G38,SUM(EC38,CN38)))</f>
        <v>-56.331209218300728</v>
      </c>
      <c r="EF38" s="8">
        <f t="shared" si="10"/>
        <v>94.211077343299962</v>
      </c>
      <c r="EG38" s="8">
        <f t="shared" si="10"/>
        <v>92.448865093300014</v>
      </c>
      <c r="EH38" s="8">
        <f t="shared" si="10"/>
        <v>90.686652843300067</v>
      </c>
      <c r="EI38" s="8">
        <f t="shared" si="10"/>
        <v>88.924440593300119</v>
      </c>
      <c r="EJ38" s="8">
        <f t="shared" si="10"/>
        <v>87.162228343300171</v>
      </c>
      <c r="EK38" s="8">
        <f t="shared" si="10"/>
        <v>85.400016093300223</v>
      </c>
      <c r="EL38" s="8">
        <f t="shared" si="10"/>
        <v>83.637803843300276</v>
      </c>
      <c r="EM38" s="8">
        <f t="shared" si="10"/>
        <v>81.875591593300328</v>
      </c>
      <c r="EN38" s="8">
        <f t="shared" si="10"/>
        <v>80.11337934330038</v>
      </c>
      <c r="EO38" s="8">
        <f t="shared" si="10"/>
        <v>78.351167093300432</v>
      </c>
      <c r="EP38" s="8">
        <f t="shared" si="10"/>
        <v>76.588954843300485</v>
      </c>
      <c r="EQ38" s="8">
        <f t="shared" si="10"/>
        <v>73.887922093300517</v>
      </c>
      <c r="ER38" s="8">
        <f t="shared" si="10"/>
        <v>71.18688934330055</v>
      </c>
      <c r="ES38" s="8">
        <f t="shared" si="10"/>
        <v>68.485856593300582</v>
      </c>
      <c r="ET38" s="8">
        <f t="shared" si="10"/>
        <v>65.784823843300614</v>
      </c>
      <c r="EU38" s="8">
        <f t="shared" si="10"/>
        <v>63.083791093300647</v>
      </c>
      <c r="EV38" s="8">
        <f t="shared" si="9"/>
        <v>60.382758343300679</v>
      </c>
      <c r="EW38" s="8">
        <f t="shared" si="9"/>
        <v>57.681725593300712</v>
      </c>
      <c r="EX38" s="8">
        <f t="shared" si="9"/>
        <v>56.331209218300728</v>
      </c>
      <c r="EY38" s="8">
        <f t="shared" si="9"/>
        <v>56.331209218300728</v>
      </c>
      <c r="EZ38" s="8">
        <f t="shared" si="9"/>
        <v>56.331209218300728</v>
      </c>
      <c r="FA38" s="8">
        <f t="shared" si="9"/>
        <v>56.331209218300728</v>
      </c>
      <c r="FB38" s="8">
        <f t="shared" si="9"/>
        <v>56.331209218300728</v>
      </c>
      <c r="FC38" s="8">
        <f t="shared" si="9"/>
        <v>56.331209218300728</v>
      </c>
      <c r="FD38" s="8">
        <f t="shared" si="9"/>
        <v>56.331209218300728</v>
      </c>
      <c r="FE38" s="8">
        <f t="shared" si="9"/>
        <v>56.331209218300728</v>
      </c>
      <c r="FF38" s="8">
        <f t="shared" si="9"/>
        <v>56.331209218300728</v>
      </c>
      <c r="FG38" s="8">
        <f t="shared" si="9"/>
        <v>56.331209218300728</v>
      </c>
      <c r="FH38" s="8">
        <f t="shared" si="9"/>
        <v>56.331209218300728</v>
      </c>
      <c r="FI38" s="8">
        <f t="shared" si="9"/>
        <v>56.331209218300728</v>
      </c>
      <c r="FJ38" s="8">
        <f t="shared" si="9"/>
        <v>56.331209218300728</v>
      </c>
      <c r="FK38" s="8">
        <f t="shared" si="8"/>
        <v>56.331209218300728</v>
      </c>
      <c r="FL38" s="8">
        <f t="shared" si="8"/>
        <v>56.331209218300728</v>
      </c>
      <c r="FM38" s="8">
        <f t="shared" si="8"/>
        <v>56.331209218300728</v>
      </c>
      <c r="FN38" s="8">
        <f t="shared" si="8"/>
        <v>56.331209218300728</v>
      </c>
      <c r="FO38" s="8">
        <f t="shared" si="8"/>
        <v>56.331209218300728</v>
      </c>
      <c r="FP38" s="8">
        <f t="shared" si="8"/>
        <v>56.331209218300728</v>
      </c>
      <c r="FQ38" s="8">
        <f t="shared" si="8"/>
        <v>56.331209218300728</v>
      </c>
      <c r="FR38" s="8">
        <f t="shared" si="8"/>
        <v>56.331209218300728</v>
      </c>
      <c r="FS38" s="8">
        <f t="shared" si="8"/>
        <v>56.331209218300728</v>
      </c>
      <c r="FT38" s="8">
        <f t="shared" si="8"/>
        <v>56.331209218300728</v>
      </c>
    </row>
    <row r="39" spans="1:176" x14ac:dyDescent="0.25">
      <c r="A39" s="4" t="s">
        <v>12</v>
      </c>
      <c r="B39" s="4" t="s">
        <v>2</v>
      </c>
      <c r="C39" s="3" t="s">
        <v>40</v>
      </c>
      <c r="D39" s="4" t="s">
        <v>4</v>
      </c>
      <c r="E39" s="7">
        <v>1965</v>
      </c>
      <c r="F39" s="24">
        <f>IFERROR(VLOOKUP(CONCATENATE(C39,E39),'KU Retirements'!$A$4:$E$150,5,FALSE),"N/A")</f>
        <v>43132</v>
      </c>
      <c r="G39" s="5">
        <v>365503.93</v>
      </c>
      <c r="H39" s="5">
        <v>325110.44592801481</v>
      </c>
      <c r="I39" s="5"/>
      <c r="J39" s="6">
        <f>IF(J$3=$J$3,$G39,IF($F39='KU Meter Schedule'!J$3,'KU Meter Schedule'!I39-'KU Meter Schedule'!$G39,I39))</f>
        <v>365503.93</v>
      </c>
      <c r="K39" s="6">
        <f>IF(K$3=$J$3,$G39,IF($F39='KU Meter Schedule'!K$3,'KU Meter Schedule'!J39-'KU Meter Schedule'!$G39,J39))</f>
        <v>365503.93</v>
      </c>
      <c r="L39" s="6">
        <f>IF(L$3=$J$3,$G39,IF($F39='KU Meter Schedule'!L$3,'KU Meter Schedule'!K39-'KU Meter Schedule'!$G39,K39))</f>
        <v>365503.93</v>
      </c>
      <c r="M39" s="6">
        <f>IF(M$3=$J$3,$G39,IF($F39='KU Meter Schedule'!M$3,'KU Meter Schedule'!L39-'KU Meter Schedule'!$G39,L39))</f>
        <v>365503.93</v>
      </c>
      <c r="N39" s="6">
        <f>IF(N$3=$J$3,$G39,IF($F39='KU Meter Schedule'!N$3,'KU Meter Schedule'!M39-'KU Meter Schedule'!$G39,M39))</f>
        <v>365503.93</v>
      </c>
      <c r="O39" s="6">
        <f>IF(O$3=$J$3,$G39,IF($F39='KU Meter Schedule'!O$3,'KU Meter Schedule'!N39-'KU Meter Schedule'!$G39,N39))</f>
        <v>365503.93</v>
      </c>
      <c r="P39" s="6">
        <f>IF(P$3=$J$3,$G39,IF($F39='KU Meter Schedule'!P$3,'KU Meter Schedule'!O39-'KU Meter Schedule'!$G39,O39))</f>
        <v>365503.93</v>
      </c>
      <c r="Q39" s="6">
        <f>IF(Q$3=$J$3,$G39,IF($F39='KU Meter Schedule'!Q$3,'KU Meter Schedule'!P39-'KU Meter Schedule'!$G39,P39))</f>
        <v>365503.93</v>
      </c>
      <c r="R39" s="6">
        <f>IF(R$3=$J$3,$G39,IF($F39='KU Meter Schedule'!R$3,'KU Meter Schedule'!Q39-'KU Meter Schedule'!$G39,Q39))</f>
        <v>365503.93</v>
      </c>
      <c r="S39" s="6">
        <f>IF(S$3=$J$3,$G39,IF($F39='KU Meter Schedule'!S$3,'KU Meter Schedule'!R39-'KU Meter Schedule'!$G39,R39))</f>
        <v>365503.93</v>
      </c>
      <c r="T39" s="6">
        <f>IF(T$3=$J$3,$G39,IF($F39='KU Meter Schedule'!T$3,'KU Meter Schedule'!S39-'KU Meter Schedule'!$G39,S39))</f>
        <v>365503.93</v>
      </c>
      <c r="U39" s="6">
        <f>IF(U$3=$J$3,$G39,IF($F39='KU Meter Schedule'!U$3,'KU Meter Schedule'!T39-'KU Meter Schedule'!$G39,T39))</f>
        <v>365503.93</v>
      </c>
      <c r="V39" s="6">
        <f>IF(V$3=$J$3,$G39,IF($F39='KU Meter Schedule'!V$3,'KU Meter Schedule'!U39-'KU Meter Schedule'!$G39,U39))</f>
        <v>365503.93</v>
      </c>
      <c r="W39" s="6">
        <f>IF(W$3=$J$3,$G39,IF($F39='KU Meter Schedule'!W$3,'KU Meter Schedule'!V39-'KU Meter Schedule'!$G39,V39))</f>
        <v>365503.93</v>
      </c>
      <c r="X39" s="6">
        <f>IF(X$3=$J$3,$G39,IF($F39='KU Meter Schedule'!X$3,'KU Meter Schedule'!W39-'KU Meter Schedule'!$G39,W39))</f>
        <v>365503.93</v>
      </c>
      <c r="Y39" s="6">
        <f>IF(Y$3=$J$3,$G39,IF($F39='KU Meter Schedule'!Y$3,'KU Meter Schedule'!X39-'KU Meter Schedule'!$G39,X39))</f>
        <v>365503.93</v>
      </c>
      <c r="Z39" s="6">
        <f>IF(Z$3=$J$3,$G39,IF($F39='KU Meter Schedule'!Z$3,'KU Meter Schedule'!Y39-'KU Meter Schedule'!$G39,Y39))</f>
        <v>365503.93</v>
      </c>
      <c r="AA39" s="6">
        <f>IF(AA$3=$J$3,$G39,IF($F39='KU Meter Schedule'!AA$3,'KU Meter Schedule'!Z39-'KU Meter Schedule'!$G39,Z39))</f>
        <v>365503.93</v>
      </c>
      <c r="AB39" s="6">
        <f>IF(AB$3=$J$3,$G39,IF($F39='KU Meter Schedule'!AB$3,'KU Meter Schedule'!AA39-'KU Meter Schedule'!$G39,AA39))</f>
        <v>0</v>
      </c>
      <c r="AC39" s="6">
        <f>IF(AC$3=$J$3,$G39,IF($F39='KU Meter Schedule'!AC$3,'KU Meter Schedule'!AB39-'KU Meter Schedule'!$G39,AB39))</f>
        <v>0</v>
      </c>
      <c r="AD39" s="6">
        <f>IF(AD$3=$J$3,$G39,IF($F39='KU Meter Schedule'!AD$3,'KU Meter Schedule'!AC39-'KU Meter Schedule'!$G39,AC39))</f>
        <v>0</v>
      </c>
      <c r="AE39" s="6">
        <f>IF(AE$3=$J$3,$G39,IF($F39='KU Meter Schedule'!AE$3,'KU Meter Schedule'!AD39-'KU Meter Schedule'!$G39,AD39))</f>
        <v>0</v>
      </c>
      <c r="AF39" s="6">
        <f>IF(AF$3=$J$3,$G39,IF($F39='KU Meter Schedule'!AF$3,'KU Meter Schedule'!AE39-'KU Meter Schedule'!$G39,AE39))</f>
        <v>0</v>
      </c>
      <c r="AG39" s="6">
        <f>IF(AG$3=$J$3,$G39,IF($F39='KU Meter Schedule'!AG$3,'KU Meter Schedule'!AF39-'KU Meter Schedule'!$G39,AF39))</f>
        <v>0</v>
      </c>
      <c r="AH39" s="6">
        <f>IF(AH$3=$J$3,$G39,IF($F39='KU Meter Schedule'!AH$3,'KU Meter Schedule'!AG39-'KU Meter Schedule'!$G39,AG39))</f>
        <v>0</v>
      </c>
      <c r="AI39" s="6">
        <f>IF(AI$3=$J$3,$G39,IF($F39='KU Meter Schedule'!AI$3,'KU Meter Schedule'!AH39-'KU Meter Schedule'!$G39,AH39))</f>
        <v>0</v>
      </c>
      <c r="AJ39" s="6">
        <f>IF(AJ$3=$J$3,$G39,IF($F39='KU Meter Schedule'!AJ$3,'KU Meter Schedule'!AI39-'KU Meter Schedule'!$G39,AI39))</f>
        <v>0</v>
      </c>
      <c r="AK39" s="6">
        <f>IF(AK$3=$J$3,$G39,IF($F39='KU Meter Schedule'!AK$3,'KU Meter Schedule'!AJ39-'KU Meter Schedule'!$G39,AJ39))</f>
        <v>0</v>
      </c>
      <c r="AL39" s="6">
        <f>IF(AL$3=$J$3,$G39,IF($F39='KU Meter Schedule'!AL$3,'KU Meter Schedule'!AK39-'KU Meter Schedule'!$G39,AK39))</f>
        <v>0</v>
      </c>
      <c r="AM39" s="6">
        <f>IF(AM$3=$J$3,$G39,IF($F39='KU Meter Schedule'!AM$3,'KU Meter Schedule'!AL39-'KU Meter Schedule'!$G39,AL39))</f>
        <v>0</v>
      </c>
      <c r="AN39" s="6">
        <f>IF(AN$3=$J$3,$G39,IF($F39='KU Meter Schedule'!AN$3,'KU Meter Schedule'!AM39-'KU Meter Schedule'!$G39,AM39))</f>
        <v>0</v>
      </c>
      <c r="AO39" s="6">
        <f>IF(AO$3=$J$3,$G39,IF($F39='KU Meter Schedule'!AO$3,'KU Meter Schedule'!AN39-'KU Meter Schedule'!$G39,AN39))</f>
        <v>0</v>
      </c>
      <c r="AP39" s="6">
        <f>IF(AP$3=$J$3,$G39,IF($F39='KU Meter Schedule'!AP$3,'KU Meter Schedule'!AO39-'KU Meter Schedule'!$G39,AO39))</f>
        <v>0</v>
      </c>
      <c r="AQ39" s="6">
        <f>IF(AQ$3=$J$3,$G39,IF($F39='KU Meter Schedule'!AQ$3,'KU Meter Schedule'!AP39-'KU Meter Schedule'!$G39,AP39))</f>
        <v>0</v>
      </c>
      <c r="AR39" s="6">
        <f>IF(AR$3=$J$3,$G39,IF($F39='KU Meter Schedule'!AR$3,'KU Meter Schedule'!AQ39-'KU Meter Schedule'!$G39,AQ39))</f>
        <v>0</v>
      </c>
      <c r="AS39" s="6">
        <f>IF(AS$3=$J$3,$G39,IF($F39='KU Meter Schedule'!AS$3,'KU Meter Schedule'!AR39-'KU Meter Schedule'!$G39,AR39))</f>
        <v>0</v>
      </c>
      <c r="AT39" s="6">
        <f>IF(AT$3=$J$3,$G39,IF($F39='KU Meter Schedule'!AT$3,'KU Meter Schedule'!AS39-'KU Meter Schedule'!$G39,AS39))</f>
        <v>0</v>
      </c>
      <c r="AU39" s="6">
        <f>IF(AU$3=$J$3,$G39,IF($F39='KU Meter Schedule'!AU$3,'KU Meter Schedule'!AT39-'KU Meter Schedule'!$G39,AT39))</f>
        <v>0</v>
      </c>
      <c r="AV39" s="6">
        <f>IF(AV$3=$J$3,$G39,IF($F39='KU Meter Schedule'!AV$3,'KU Meter Schedule'!AU39-'KU Meter Schedule'!$G39,AU39))</f>
        <v>0</v>
      </c>
      <c r="AW39" s="6">
        <f>IF(AW$3=$J$3,$G39,IF($F39='KU Meter Schedule'!AW$3,'KU Meter Schedule'!AV39-'KU Meter Schedule'!$G39,AV39))</f>
        <v>0</v>
      </c>
      <c r="AX39" s="6">
        <f>IF(AX$3=$J$3,$G39,IF($F39='KU Meter Schedule'!AX$3,'KU Meter Schedule'!AW39-'KU Meter Schedule'!$G39,AW39))</f>
        <v>0</v>
      </c>
      <c r="AZ39" s="21">
        <f>IF(AZ$3&lt;'Depr. Rate'!$B$1,('Depr. Rate'!$B$4*'KU Meter Schedule'!J39)/12,IF(J39=0,I39/2*'Depr. Rate'!$C$4/12,('Depr. Rate'!$C$4*'KU Meter Schedule'!J39)/12))</f>
        <v>697.50333308333336</v>
      </c>
      <c r="BA39" s="21">
        <f>IF(BA$3&lt;'Depr. Rate'!$B$1,('Depr. Rate'!$B$4*'KU Meter Schedule'!K39)/12,IF(K39=0,J39/2*'Depr. Rate'!$C$4/12,('Depr. Rate'!$C$4*'KU Meter Schedule'!K39)/12))</f>
        <v>697.50333308333336</v>
      </c>
      <c r="BB39" s="21">
        <f>IF(BB$3&lt;'Depr. Rate'!$B$1,('Depr. Rate'!$B$4*'KU Meter Schedule'!L39)/12,IF(L39=0,K39/2*'Depr. Rate'!$C$4/12,('Depr. Rate'!$C$4*'KU Meter Schedule'!L39)/12))</f>
        <v>697.50333308333336</v>
      </c>
      <c r="BC39" s="21">
        <f>IF(BC$3&lt;'Depr. Rate'!$B$1,('Depr. Rate'!$B$4*'KU Meter Schedule'!M39)/12,IF(M39=0,L39/2*'Depr. Rate'!$C$4/12,('Depr. Rate'!$C$4*'KU Meter Schedule'!M39)/12))</f>
        <v>697.50333308333336</v>
      </c>
      <c r="BD39" s="21">
        <f>IF(BD$3&lt;'Depr. Rate'!$B$1,('Depr. Rate'!$B$4*'KU Meter Schedule'!N39)/12,IF(N39=0,M39/2*'Depr. Rate'!$C$4/12,('Depr. Rate'!$C$4*'KU Meter Schedule'!N39)/12))</f>
        <v>697.50333308333336</v>
      </c>
      <c r="BE39" s="21">
        <f>IF(BE$3&lt;'Depr. Rate'!$B$1,('Depr. Rate'!$B$4*'KU Meter Schedule'!O39)/12,IF(O39=0,N39/2*'Depr. Rate'!$C$4/12,('Depr. Rate'!$C$4*'KU Meter Schedule'!O39)/12))</f>
        <v>697.50333308333336</v>
      </c>
      <c r="BF39" s="21">
        <f>IF(BF$3&lt;'Depr. Rate'!$B$1,('Depr. Rate'!$B$4*'KU Meter Schedule'!P39)/12,IF(P39=0,O39/2*'Depr. Rate'!$C$4/12,('Depr. Rate'!$C$4*'KU Meter Schedule'!P39)/12))</f>
        <v>697.50333308333336</v>
      </c>
      <c r="BG39" s="21">
        <f>IF(BG$3&lt;'Depr. Rate'!$B$1,('Depr. Rate'!$B$4*'KU Meter Schedule'!Q39)/12,IF(Q39=0,P39/2*'Depr. Rate'!$C$4/12,('Depr. Rate'!$C$4*'KU Meter Schedule'!Q39)/12))</f>
        <v>697.50333308333336</v>
      </c>
      <c r="BH39" s="21">
        <f>IF(BH$3&lt;'Depr. Rate'!$B$1,('Depr. Rate'!$B$4*'KU Meter Schedule'!R39)/12,IF(R39=0,Q39/2*'Depr. Rate'!$C$4/12,('Depr. Rate'!$C$4*'KU Meter Schedule'!R39)/12))</f>
        <v>697.50333308333336</v>
      </c>
      <c r="BI39" s="21">
        <f>IF(BI$3&lt;'Depr. Rate'!$B$1,('Depr. Rate'!$B$4*'KU Meter Schedule'!S39)/12,IF(S39=0,R39/2*'Depr. Rate'!$C$4/12,('Depr. Rate'!$C$4*'KU Meter Schedule'!S39)/12))</f>
        <v>697.50333308333336</v>
      </c>
      <c r="BJ39" s="21">
        <f>IF(BJ$3&lt;'Depr. Rate'!$B$1,('Depr. Rate'!$B$4*'KU Meter Schedule'!T39)/12,IF(T39=0,S39/2*'Depr. Rate'!$C$4/12,('Depr. Rate'!$C$4*'KU Meter Schedule'!T39)/12))</f>
        <v>697.50333308333336</v>
      </c>
      <c r="BK39" s="21">
        <f>IF(BK$3&lt;'Depr. Rate'!$B$1,('Depr. Rate'!$B$4*'KU Meter Schedule'!U39)/12,IF(U39=0,T39/2*'Depr. Rate'!$C$4/12,('Depr. Rate'!$C$4*'KU Meter Schedule'!U39)/12))</f>
        <v>1069.0989952499999</v>
      </c>
      <c r="BL39" s="21">
        <f>IF(BL$3&lt;'Depr. Rate'!$B$1,('Depr. Rate'!$B$4*'KU Meter Schedule'!V39)/12,IF(V39=0,U39/2*'Depr. Rate'!$C$4/12,('Depr. Rate'!$C$4*'KU Meter Schedule'!V39)/12))</f>
        <v>1069.0989952499999</v>
      </c>
      <c r="BM39" s="21">
        <f>IF(BM$3&lt;'Depr. Rate'!$B$1,('Depr. Rate'!$B$4*'KU Meter Schedule'!W39)/12,IF(W39=0,V39/2*'Depr. Rate'!$C$4/12,('Depr. Rate'!$C$4*'KU Meter Schedule'!W39)/12))</f>
        <v>1069.0989952499999</v>
      </c>
      <c r="BN39" s="21">
        <f>IF(BN$3&lt;'Depr. Rate'!$B$1,('Depr. Rate'!$B$4*'KU Meter Schedule'!X39)/12,IF(X39=0,W39/2*'Depr. Rate'!$C$4/12,('Depr. Rate'!$C$4*'KU Meter Schedule'!X39)/12))</f>
        <v>1069.0989952499999</v>
      </c>
      <c r="BO39" s="21">
        <f>IF(BO$3&lt;'Depr. Rate'!$B$1,('Depr. Rate'!$B$4*'KU Meter Schedule'!Y39)/12,IF(Y39=0,X39/2*'Depr. Rate'!$C$4/12,('Depr. Rate'!$C$4*'KU Meter Schedule'!Y39)/12))</f>
        <v>1069.0989952499999</v>
      </c>
      <c r="BP39" s="21">
        <f>IF(BP$3&lt;'Depr. Rate'!$B$1,('Depr. Rate'!$B$4*'KU Meter Schedule'!Z39)/12,IF(Z39=0,Y39/2*'Depr. Rate'!$C$4/12,('Depr. Rate'!$C$4*'KU Meter Schedule'!Z39)/12))</f>
        <v>1069.0989952499999</v>
      </c>
      <c r="BQ39" s="21">
        <f>IF(BQ$3&lt;'Depr. Rate'!$B$1,('Depr. Rate'!$B$4*'KU Meter Schedule'!AA39)/12,IF(AA39=0,Z39/2*'Depr. Rate'!$C$4/12,('Depr. Rate'!$C$4*'KU Meter Schedule'!AA39)/12))</f>
        <v>1069.0989952499999</v>
      </c>
      <c r="BR39" s="21">
        <f>IF(BR$3&lt;'Depr. Rate'!$B$1,('Depr. Rate'!$B$4*'KU Meter Schedule'!AB39)/12,IF(AB39=0,AA39/2*'Depr. Rate'!$C$4/12,('Depr. Rate'!$C$4*'KU Meter Schedule'!AB39)/12))</f>
        <v>534.54949762499996</v>
      </c>
      <c r="BS39" s="21">
        <f>IF(BS$3&lt;'Depr. Rate'!$B$1,('Depr. Rate'!$B$4*'KU Meter Schedule'!AC39)/12,IF(AC39=0,AB39/2*'Depr. Rate'!$C$4/12,('Depr. Rate'!$C$4*'KU Meter Schedule'!AC39)/12))</f>
        <v>0</v>
      </c>
      <c r="BT39" s="21">
        <f>IF(BT$3&lt;'Depr. Rate'!$B$1,('Depr. Rate'!$B$4*'KU Meter Schedule'!AD39)/12,IF(AD39=0,AC39/2*'Depr. Rate'!$C$4/12,('Depr. Rate'!$C$4*'KU Meter Schedule'!AD39)/12))</f>
        <v>0</v>
      </c>
      <c r="BU39" s="21">
        <f>IF(BU$3&lt;'Depr. Rate'!$B$1,('Depr. Rate'!$B$4*'KU Meter Schedule'!AE39)/12,IF(AE39=0,AD39/2*'Depr. Rate'!$C$4/12,('Depr. Rate'!$C$4*'KU Meter Schedule'!AE39)/12))</f>
        <v>0</v>
      </c>
      <c r="BV39" s="21">
        <f>IF(BV$3&lt;'Depr. Rate'!$B$1,('Depr. Rate'!$B$4*'KU Meter Schedule'!AF39)/12,IF(AF39=0,AE39/2*'Depr. Rate'!$C$4/12,('Depr. Rate'!$C$4*'KU Meter Schedule'!AF39)/12))</f>
        <v>0</v>
      </c>
      <c r="BW39" s="21">
        <f>IF(BW$3&lt;'Depr. Rate'!$B$1,('Depr. Rate'!$B$4*'KU Meter Schedule'!AG39)/12,IF(AG39=0,AF39/2*'Depr. Rate'!$C$4/12,('Depr. Rate'!$C$4*'KU Meter Schedule'!AG39)/12))</f>
        <v>0</v>
      </c>
      <c r="BX39" s="21">
        <f>IF(BX$3&lt;'Depr. Rate'!$B$1,('Depr. Rate'!$B$4*'KU Meter Schedule'!AH39)/12,IF(AH39=0,AG39/2*'Depr. Rate'!$C$4/12,('Depr. Rate'!$C$4*'KU Meter Schedule'!AH39)/12))</f>
        <v>0</v>
      </c>
      <c r="BY39" s="21">
        <f>IF(BY$3&lt;'Depr. Rate'!$B$1,('Depr. Rate'!$B$4*'KU Meter Schedule'!AI39)/12,IF(AI39=0,AH39/2*'Depr. Rate'!$C$4/12,('Depr. Rate'!$C$4*'KU Meter Schedule'!AI39)/12))</f>
        <v>0</v>
      </c>
      <c r="BZ39" s="21">
        <f>IF(BZ$3&lt;'Depr. Rate'!$B$1,('Depr. Rate'!$B$4*'KU Meter Schedule'!AJ39)/12,IF(AJ39=0,AI39/2*'Depr. Rate'!$C$4/12,('Depr. Rate'!$C$4*'KU Meter Schedule'!AJ39)/12))</f>
        <v>0</v>
      </c>
      <c r="CA39" s="21">
        <f>IF(CA$3&lt;'Depr. Rate'!$B$1,('Depr. Rate'!$B$4*'KU Meter Schedule'!AK39)/12,IF(AK39=0,AJ39/2*'Depr. Rate'!$C$4/12,('Depr. Rate'!$C$4*'KU Meter Schedule'!AK39)/12))</f>
        <v>0</v>
      </c>
      <c r="CB39" s="21">
        <f>IF(CB$3&lt;'Depr. Rate'!$B$1,('Depr. Rate'!$B$4*'KU Meter Schedule'!AL39)/12,IF(AL39=0,AK39/2*'Depr. Rate'!$C$4/12,('Depr. Rate'!$C$4*'KU Meter Schedule'!AL39)/12))</f>
        <v>0</v>
      </c>
      <c r="CC39" s="21">
        <f>IF(CC$3&lt;'Depr. Rate'!$B$1,('Depr. Rate'!$B$4*'KU Meter Schedule'!AM39)/12,IF(AM39=0,AL39/2*'Depr. Rate'!$C$4/12,('Depr. Rate'!$C$4*'KU Meter Schedule'!AM39)/12))</f>
        <v>0</v>
      </c>
      <c r="CD39" s="21">
        <f>IF(CD$3&lt;'Depr. Rate'!$B$1,('Depr. Rate'!$B$4*'KU Meter Schedule'!AN39)/12,IF(AN39=0,AM39/2*'Depr. Rate'!$C$4/12,('Depr. Rate'!$C$4*'KU Meter Schedule'!AN39)/12))</f>
        <v>0</v>
      </c>
      <c r="CE39" s="21">
        <f>IF(CE$3&lt;'Depr. Rate'!$B$1,('Depr. Rate'!$B$4*'KU Meter Schedule'!AO39)/12,IF(AO39=0,AN39/2*'Depr. Rate'!$C$4/12,('Depr. Rate'!$C$4*'KU Meter Schedule'!AO39)/12))</f>
        <v>0</v>
      </c>
      <c r="CF39" s="21">
        <f>IF(CF$3&lt;'Depr. Rate'!$B$1,('Depr. Rate'!$B$4*'KU Meter Schedule'!AP39)/12,IF(AP39=0,AO39/2*'Depr. Rate'!$C$4/12,('Depr. Rate'!$C$4*'KU Meter Schedule'!AP39)/12))</f>
        <v>0</v>
      </c>
      <c r="CG39" s="21">
        <f>IF(CG$3&lt;'Depr. Rate'!$B$1,('Depr. Rate'!$B$4*'KU Meter Schedule'!AQ39)/12,IF(AQ39=0,AP39/2*'Depr. Rate'!$C$4/12,('Depr. Rate'!$C$4*'KU Meter Schedule'!AQ39)/12))</f>
        <v>0</v>
      </c>
      <c r="CH39" s="21">
        <f>IF(CH$3&lt;'Depr. Rate'!$B$1,('Depr. Rate'!$B$4*'KU Meter Schedule'!AR39)/12,IF(AR39=0,AQ39/2*'Depr. Rate'!$C$4/12,('Depr. Rate'!$C$4*'KU Meter Schedule'!AR39)/12))</f>
        <v>0</v>
      </c>
      <c r="CI39" s="21">
        <f>IF(CI$3&lt;'Depr. Rate'!$B$1,('Depr. Rate'!$B$4*'KU Meter Schedule'!AS39)/12,IF(AS39=0,AR39/2*'Depr. Rate'!$C$4/12,('Depr. Rate'!$C$4*'KU Meter Schedule'!AS39)/12))</f>
        <v>0</v>
      </c>
      <c r="CJ39" s="21">
        <f>IF(CJ$3&lt;'Depr. Rate'!$B$1,('Depr. Rate'!$B$4*'KU Meter Schedule'!AT39)/12,IF(AT39=0,AS39/2*'Depr. Rate'!$C$4/12,('Depr. Rate'!$C$4*'KU Meter Schedule'!AT39)/12))</f>
        <v>0</v>
      </c>
      <c r="CK39" s="21">
        <f>IF(CK$3&lt;'Depr. Rate'!$B$1,('Depr. Rate'!$B$4*'KU Meter Schedule'!AU39)/12,IF(AU39=0,AT39/2*'Depr. Rate'!$C$4/12,('Depr. Rate'!$C$4*'KU Meter Schedule'!AU39)/12))</f>
        <v>0</v>
      </c>
      <c r="CL39" s="21">
        <f>IF(CL$3&lt;'Depr. Rate'!$B$1,('Depr. Rate'!$B$4*'KU Meter Schedule'!AV39)/12,IF(AV39=0,AU39/2*'Depr. Rate'!$C$4/12,('Depr. Rate'!$C$4*'KU Meter Schedule'!AV39)/12))</f>
        <v>0</v>
      </c>
      <c r="CM39" s="21">
        <f>IF(CM$3&lt;'Depr. Rate'!$B$1,('Depr. Rate'!$B$4*'KU Meter Schedule'!AW39)/12,IF(AW39=0,AV39/2*'Depr. Rate'!$C$4/12,('Depr. Rate'!$C$4*'KU Meter Schedule'!AW39)/12))</f>
        <v>0</v>
      </c>
      <c r="CN39" s="21">
        <f>IF(CN$3&lt;'Depr. Rate'!$B$1,('Depr. Rate'!$B$4*'KU Meter Schedule'!AX39)/12,IF(AX39=0,AW39/2*'Depr. Rate'!$C$4/12,('Depr. Rate'!$C$4*'KU Meter Schedule'!AX39)/12))</f>
        <v>0</v>
      </c>
      <c r="CP39" s="6">
        <f>IF(CP$3=$CP$3,$H39+AZ39,IF($F39='KU Meter Schedule'!CP$3,'KU Meter Schedule'!CO39+AZ39-$G39,SUM(CO39,AZ39)))</f>
        <v>325807.94926109817</v>
      </c>
      <c r="CQ39" s="6">
        <f>IF(CQ$3=$CP$3,$H39+BA39,IF($F39='KU Meter Schedule'!CQ$3,'KU Meter Schedule'!CP39+BA39-$G39,SUM(CP39,BA39)))</f>
        <v>326505.45259418152</v>
      </c>
      <c r="CR39" s="6">
        <f>IF(CR$3=$CP$3,$H39+BB39,IF($F39='KU Meter Schedule'!CR$3,'KU Meter Schedule'!CQ39+BB39-$G39,SUM(CQ39,BB39)))</f>
        <v>327202.95592726488</v>
      </c>
      <c r="CS39" s="6">
        <f>IF(CS$3=$CP$3,$H39+BC39,IF($F39='KU Meter Schedule'!CS$3,'KU Meter Schedule'!CR39+BC39-$G39,SUM(CR39,BC39)))</f>
        <v>327900.45926034823</v>
      </c>
      <c r="CT39" s="6">
        <f>IF(CT$3=$CP$3,$H39+BD39,IF($F39='KU Meter Schedule'!CT$3,'KU Meter Schedule'!CS39+BD39-$G39,SUM(CS39,BD39)))</f>
        <v>328597.96259343158</v>
      </c>
      <c r="CU39" s="6">
        <f>IF(CU$3=$CP$3,$H39+BE39,IF($F39='KU Meter Schedule'!CU$3,'KU Meter Schedule'!CT39+BE39-$G39,SUM(CT39,BE39)))</f>
        <v>329295.46592651494</v>
      </c>
      <c r="CV39" s="6">
        <f>IF(CV$3=$CP$3,$H39+BF39,IF($F39='KU Meter Schedule'!CV$3,'KU Meter Schedule'!CU39+BF39-$G39,SUM(CU39,BF39)))</f>
        <v>329992.96925959829</v>
      </c>
      <c r="CW39" s="6">
        <f>IF(CW$3=$CP$3,$H39+BG39,IF($F39='KU Meter Schedule'!CW$3,'KU Meter Schedule'!CV39+BG39-$G39,SUM(CV39,BG39)))</f>
        <v>330690.47259268165</v>
      </c>
      <c r="CX39" s="6">
        <f>IF(CX$3=$CP$3,$H39+BH39,IF($F39='KU Meter Schedule'!CX$3,'KU Meter Schedule'!CW39+BH39-$G39,SUM(CW39,BH39)))</f>
        <v>331387.975925765</v>
      </c>
      <c r="CY39" s="6">
        <f>IF(CY$3=$CP$3,$H39+BI39,IF($F39='KU Meter Schedule'!CY$3,'KU Meter Schedule'!CX39+BI39-$G39,SUM(CX39,BI39)))</f>
        <v>332085.47925884835</v>
      </c>
      <c r="CZ39" s="6">
        <f>IF(CZ$3=$CP$3,$H39+BJ39,IF($F39='KU Meter Schedule'!CZ$3,'KU Meter Schedule'!CY39+BJ39-$G39,SUM(CY39,BJ39)))</f>
        <v>332782.98259193171</v>
      </c>
      <c r="DA39" s="6">
        <f>IF(DA$3=$CP$3,$H39+BK39,IF($F39='KU Meter Schedule'!DA$3,'KU Meter Schedule'!CZ39+BK39-$G39,SUM(CZ39,BK39)))</f>
        <v>333852.08158718172</v>
      </c>
      <c r="DB39" s="6">
        <f>IF(DB$3=$CP$3,$H39+BL39,IF($F39='KU Meter Schedule'!DB$3,'KU Meter Schedule'!DA39+BL39-$G39,SUM(DA39,BL39)))</f>
        <v>334921.18058243173</v>
      </c>
      <c r="DC39" s="6">
        <f>IF(DC$3=$CP$3,$H39+BM39,IF($F39='KU Meter Schedule'!DC$3,'KU Meter Schedule'!DB39+BM39-$G39,SUM(DB39,BM39)))</f>
        <v>335990.27957768174</v>
      </c>
      <c r="DD39" s="6">
        <f>IF(DD$3=$CP$3,$H39+BN39,IF($F39='KU Meter Schedule'!DD$3,'KU Meter Schedule'!DC39+BN39-$G39,SUM(DC39,BN39)))</f>
        <v>337059.37857293175</v>
      </c>
      <c r="DE39" s="6">
        <f>IF(DE$3=$CP$3,$H39+BO39,IF($F39='KU Meter Schedule'!DE$3,'KU Meter Schedule'!DD39+BO39-$G39,SUM(DD39,BO39)))</f>
        <v>338128.47756818176</v>
      </c>
      <c r="DF39" s="6">
        <f>IF(DF$3=$CP$3,$H39+BP39,IF($F39='KU Meter Schedule'!DF$3,'KU Meter Schedule'!DE39+BP39-$G39,SUM(DE39,BP39)))</f>
        <v>339197.57656343176</v>
      </c>
      <c r="DG39" s="6">
        <f>IF(DG$3=$CP$3,$H39+BQ39,IF($F39='KU Meter Schedule'!DG$3,'KU Meter Schedule'!DF39+BQ39-$G39,SUM(DF39,BQ39)))</f>
        <v>340266.67555868177</v>
      </c>
      <c r="DH39" s="6">
        <f>IF(DH$3=$CP$3,$H39+BR39,IF($F39='KU Meter Schedule'!DH$3,'KU Meter Schedule'!DG39+BR39-$G39,SUM(DG39,BR39)))</f>
        <v>-24702.704943693243</v>
      </c>
      <c r="DI39" s="6">
        <f>IF(DI$3=$CP$3,$H39+BS39,IF($F39='KU Meter Schedule'!DI$3,'KU Meter Schedule'!DH39+BS39-$G39,SUM(DH39,BS39)))</f>
        <v>-24702.704943693243</v>
      </c>
      <c r="DJ39" s="6">
        <f>IF(DJ$3=$CP$3,$H39+BT39,IF($F39='KU Meter Schedule'!DJ$3,'KU Meter Schedule'!DI39+BT39-$G39,SUM(DI39,BT39)))</f>
        <v>-24702.704943693243</v>
      </c>
      <c r="DK39" s="6">
        <f>IF(DK$3=$CP$3,$H39+BU39,IF($F39='KU Meter Schedule'!DK$3,'KU Meter Schedule'!DJ39+BU39-$G39,SUM(DJ39,BU39)))</f>
        <v>-24702.704943693243</v>
      </c>
      <c r="DL39" s="6">
        <f>IF(DL$3=$CP$3,$H39+BV39,IF($F39='KU Meter Schedule'!DL$3,'KU Meter Schedule'!DK39+BV39-$G39,SUM(DK39,BV39)))</f>
        <v>-24702.704943693243</v>
      </c>
      <c r="DM39" s="6">
        <f>IF(DM$3=$CP$3,$H39+BW39,IF($F39='KU Meter Schedule'!DM$3,'KU Meter Schedule'!DL39+BW39-$G39,SUM(DL39,BW39)))</f>
        <v>-24702.704943693243</v>
      </c>
      <c r="DN39" s="6">
        <f>IF(DN$3=$CP$3,$H39+BX39,IF($F39='KU Meter Schedule'!DN$3,'KU Meter Schedule'!DM39+BX39-$G39,SUM(DM39,BX39)))</f>
        <v>-24702.704943693243</v>
      </c>
      <c r="DO39" s="6">
        <f>IF(DO$3=$CP$3,$H39+BY39,IF($F39='KU Meter Schedule'!DO$3,'KU Meter Schedule'!DN39+BY39-$G39,SUM(DN39,BY39)))</f>
        <v>-24702.704943693243</v>
      </c>
      <c r="DP39" s="6">
        <f>IF(DP$3=$CP$3,$H39+BZ39,IF($F39='KU Meter Schedule'!DP$3,'KU Meter Schedule'!DO39+BZ39-$G39,SUM(DO39,BZ39)))</f>
        <v>-24702.704943693243</v>
      </c>
      <c r="DQ39" s="6">
        <f>IF(DQ$3=$CP$3,$H39+CA39,IF($F39='KU Meter Schedule'!DQ$3,'KU Meter Schedule'!DP39+CA39-$G39,SUM(DP39,CA39)))</f>
        <v>-24702.704943693243</v>
      </c>
      <c r="DR39" s="6">
        <f>IF(DR$3=$CP$3,$H39+CB39,IF($F39='KU Meter Schedule'!DR$3,'KU Meter Schedule'!DQ39+CB39-$G39,SUM(DQ39,CB39)))</f>
        <v>-24702.704943693243</v>
      </c>
      <c r="DS39" s="6">
        <f>IF(DS$3=$CP$3,$H39+CC39,IF($F39='KU Meter Schedule'!DS$3,'KU Meter Schedule'!DR39+CC39-$G39,SUM(DR39,CC39)))</f>
        <v>-24702.704943693243</v>
      </c>
      <c r="DT39" s="6">
        <f>IF(DT$3=$CP$3,$H39+CD39,IF($F39='KU Meter Schedule'!DT$3,'KU Meter Schedule'!DS39+CD39-$G39,SUM(DS39,CD39)))</f>
        <v>-24702.704943693243</v>
      </c>
      <c r="DU39" s="6">
        <f>IF(DU$3=$CP$3,$H39+CE39,IF($F39='KU Meter Schedule'!DU$3,'KU Meter Schedule'!DT39+CE39-$G39,SUM(DT39,CE39)))</f>
        <v>-24702.704943693243</v>
      </c>
      <c r="DV39" s="6">
        <f>IF(DV$3=$CP$3,$H39+CF39,IF($F39='KU Meter Schedule'!DV$3,'KU Meter Schedule'!DU39+CF39-$G39,SUM(DU39,CF39)))</f>
        <v>-24702.704943693243</v>
      </c>
      <c r="DW39" s="6">
        <f>IF(DW$3=$CP$3,$H39+CG39,IF($F39='KU Meter Schedule'!DW$3,'KU Meter Schedule'!DV39+CG39-$G39,SUM(DV39,CG39)))</f>
        <v>-24702.704943693243</v>
      </c>
      <c r="DX39" s="6">
        <f>IF(DX$3=$CP$3,$H39+CH39,IF($F39='KU Meter Schedule'!DX$3,'KU Meter Schedule'!DW39+CH39-$G39,SUM(DW39,CH39)))</f>
        <v>-24702.704943693243</v>
      </c>
      <c r="DY39" s="6">
        <f>IF(DY$3=$CP$3,$H39+CI39,IF($F39='KU Meter Schedule'!DY$3,'KU Meter Schedule'!DX39+CI39-$G39,SUM(DX39,CI39)))</f>
        <v>-24702.704943693243</v>
      </c>
      <c r="DZ39" s="6">
        <f>IF(DZ$3=$CP$3,$H39+CJ39,IF($F39='KU Meter Schedule'!DZ$3,'KU Meter Schedule'!DY39+CJ39-$G39,SUM(DY39,CJ39)))</f>
        <v>-24702.704943693243</v>
      </c>
      <c r="EA39" s="6">
        <f>IF(EA$3=$CP$3,$H39+CK39,IF($F39='KU Meter Schedule'!EA$3,'KU Meter Schedule'!DZ39+CK39-$G39,SUM(DZ39,CK39)))</f>
        <v>-24702.704943693243</v>
      </c>
      <c r="EB39" s="6">
        <f>IF(EB$3=$CP$3,$H39+CL39,IF($F39='KU Meter Schedule'!EB$3,'KU Meter Schedule'!EA39+CL39-$G39,SUM(EA39,CL39)))</f>
        <v>-24702.704943693243</v>
      </c>
      <c r="EC39" s="6">
        <f>IF(EC$3=$CP$3,$H39+CM39,IF($F39='KU Meter Schedule'!EC$3,'KU Meter Schedule'!EB39+CM39-$G39,SUM(EB39,CM39)))</f>
        <v>-24702.704943693243</v>
      </c>
      <c r="ED39" s="6">
        <f>IF(ED$3=$CP$3,$H39+CN39,IF($F39='KU Meter Schedule'!ED$3,'KU Meter Schedule'!EC39+CN39-$G39,SUM(EC39,CN39)))</f>
        <v>-24702.704943693243</v>
      </c>
      <c r="EF39" s="8">
        <f t="shared" si="10"/>
        <v>39695.980738901824</v>
      </c>
      <c r="EG39" s="8">
        <f t="shared" si="10"/>
        <v>38998.47740581847</v>
      </c>
      <c r="EH39" s="8">
        <f t="shared" si="10"/>
        <v>38300.974072735116</v>
      </c>
      <c r="EI39" s="8">
        <f t="shared" si="10"/>
        <v>37603.470739651762</v>
      </c>
      <c r="EJ39" s="8">
        <f t="shared" si="10"/>
        <v>36905.967406568408</v>
      </c>
      <c r="EK39" s="8">
        <f t="shared" si="10"/>
        <v>36208.464073485055</v>
      </c>
      <c r="EL39" s="8">
        <f t="shared" si="10"/>
        <v>35510.960740401701</v>
      </c>
      <c r="EM39" s="8">
        <f t="shared" si="10"/>
        <v>34813.457407318347</v>
      </c>
      <c r="EN39" s="8">
        <f t="shared" si="10"/>
        <v>34115.954074234993</v>
      </c>
      <c r="EO39" s="8">
        <f t="shared" si="10"/>
        <v>33418.450741151639</v>
      </c>
      <c r="EP39" s="8">
        <f t="shared" si="10"/>
        <v>32720.947408068285</v>
      </c>
      <c r="EQ39" s="8">
        <f t="shared" si="10"/>
        <v>31651.848412818275</v>
      </c>
      <c r="ER39" s="8">
        <f t="shared" si="10"/>
        <v>30582.749417568266</v>
      </c>
      <c r="ES39" s="8">
        <f t="shared" si="10"/>
        <v>29513.650422318256</v>
      </c>
      <c r="ET39" s="8">
        <f t="shared" si="10"/>
        <v>28444.551427068247</v>
      </c>
      <c r="EU39" s="8">
        <f t="shared" si="10"/>
        <v>27375.452431818238</v>
      </c>
      <c r="EV39" s="8">
        <f t="shared" si="9"/>
        <v>26306.353436568228</v>
      </c>
      <c r="EW39" s="8">
        <f t="shared" si="9"/>
        <v>25237.254441318219</v>
      </c>
      <c r="EX39" s="8">
        <f t="shared" si="9"/>
        <v>24702.704943693243</v>
      </c>
      <c r="EY39" s="8">
        <f t="shared" si="9"/>
        <v>24702.704943693243</v>
      </c>
      <c r="EZ39" s="8">
        <f t="shared" si="9"/>
        <v>24702.704943693243</v>
      </c>
      <c r="FA39" s="8">
        <f t="shared" si="9"/>
        <v>24702.704943693243</v>
      </c>
      <c r="FB39" s="8">
        <f t="shared" si="9"/>
        <v>24702.704943693243</v>
      </c>
      <c r="FC39" s="8">
        <f t="shared" si="9"/>
        <v>24702.704943693243</v>
      </c>
      <c r="FD39" s="8">
        <f t="shared" si="9"/>
        <v>24702.704943693243</v>
      </c>
      <c r="FE39" s="8">
        <f t="shared" si="9"/>
        <v>24702.704943693243</v>
      </c>
      <c r="FF39" s="8">
        <f t="shared" si="9"/>
        <v>24702.704943693243</v>
      </c>
      <c r="FG39" s="8">
        <f t="shared" si="9"/>
        <v>24702.704943693243</v>
      </c>
      <c r="FH39" s="8">
        <f t="shared" si="9"/>
        <v>24702.704943693243</v>
      </c>
      <c r="FI39" s="8">
        <f t="shared" si="9"/>
        <v>24702.704943693243</v>
      </c>
      <c r="FJ39" s="8">
        <f t="shared" si="9"/>
        <v>24702.704943693243</v>
      </c>
      <c r="FK39" s="8">
        <f t="shared" si="8"/>
        <v>24702.704943693243</v>
      </c>
      <c r="FL39" s="8">
        <f t="shared" si="8"/>
        <v>24702.704943693243</v>
      </c>
      <c r="FM39" s="8">
        <f t="shared" si="8"/>
        <v>24702.704943693243</v>
      </c>
      <c r="FN39" s="8">
        <f t="shared" si="8"/>
        <v>24702.704943693243</v>
      </c>
      <c r="FO39" s="8">
        <f t="shared" si="8"/>
        <v>24702.704943693243</v>
      </c>
      <c r="FP39" s="8">
        <f t="shared" si="8"/>
        <v>24702.704943693243</v>
      </c>
      <c r="FQ39" s="8">
        <f t="shared" si="8"/>
        <v>24702.704943693243</v>
      </c>
      <c r="FR39" s="8">
        <f t="shared" si="8"/>
        <v>24702.704943693243</v>
      </c>
      <c r="FS39" s="8">
        <f t="shared" si="8"/>
        <v>24702.704943693243</v>
      </c>
      <c r="FT39" s="8">
        <f t="shared" si="8"/>
        <v>24702.704943693243</v>
      </c>
    </row>
    <row r="40" spans="1:176" x14ac:dyDescent="0.25">
      <c r="A40" s="4" t="s">
        <v>12</v>
      </c>
      <c r="B40" s="4" t="s">
        <v>2</v>
      </c>
      <c r="C40" s="3" t="s">
        <v>40</v>
      </c>
      <c r="D40" s="4" t="s">
        <v>5</v>
      </c>
      <c r="E40" s="7">
        <v>1965</v>
      </c>
      <c r="F40" s="24">
        <f>IFERROR(VLOOKUP(CONCATENATE(C40,E40),'KU Retirements'!$A$4:$E$150,5,FALSE),"N/A")</f>
        <v>43132</v>
      </c>
      <c r="G40" s="5">
        <v>24528.940000000002</v>
      </c>
      <c r="H40" s="5">
        <v>21818.140786067601</v>
      </c>
      <c r="I40" s="5"/>
      <c r="J40" s="6">
        <f>IF(J$3=$J$3,$G40,IF($F40='KU Meter Schedule'!J$3,'KU Meter Schedule'!I40-'KU Meter Schedule'!$G40,I40))</f>
        <v>24528.940000000002</v>
      </c>
      <c r="K40" s="6">
        <f>IF(K$3=$J$3,$G40,IF($F40='KU Meter Schedule'!K$3,'KU Meter Schedule'!J40-'KU Meter Schedule'!$G40,J40))</f>
        <v>24528.940000000002</v>
      </c>
      <c r="L40" s="6">
        <f>IF(L$3=$J$3,$G40,IF($F40='KU Meter Schedule'!L$3,'KU Meter Schedule'!K40-'KU Meter Schedule'!$G40,K40))</f>
        <v>24528.940000000002</v>
      </c>
      <c r="M40" s="6">
        <f>IF(M$3=$J$3,$G40,IF($F40='KU Meter Schedule'!M$3,'KU Meter Schedule'!L40-'KU Meter Schedule'!$G40,L40))</f>
        <v>24528.940000000002</v>
      </c>
      <c r="N40" s="6">
        <f>IF(N$3=$J$3,$G40,IF($F40='KU Meter Schedule'!N$3,'KU Meter Schedule'!M40-'KU Meter Schedule'!$G40,M40))</f>
        <v>24528.940000000002</v>
      </c>
      <c r="O40" s="6">
        <f>IF(O$3=$J$3,$G40,IF($F40='KU Meter Schedule'!O$3,'KU Meter Schedule'!N40-'KU Meter Schedule'!$G40,N40))</f>
        <v>24528.940000000002</v>
      </c>
      <c r="P40" s="6">
        <f>IF(P$3=$J$3,$G40,IF($F40='KU Meter Schedule'!P$3,'KU Meter Schedule'!O40-'KU Meter Schedule'!$G40,O40))</f>
        <v>24528.940000000002</v>
      </c>
      <c r="Q40" s="6">
        <f>IF(Q$3=$J$3,$G40,IF($F40='KU Meter Schedule'!Q$3,'KU Meter Schedule'!P40-'KU Meter Schedule'!$G40,P40))</f>
        <v>24528.940000000002</v>
      </c>
      <c r="R40" s="6">
        <f>IF(R$3=$J$3,$G40,IF($F40='KU Meter Schedule'!R$3,'KU Meter Schedule'!Q40-'KU Meter Schedule'!$G40,Q40))</f>
        <v>24528.940000000002</v>
      </c>
      <c r="S40" s="6">
        <f>IF(S$3=$J$3,$G40,IF($F40='KU Meter Schedule'!S$3,'KU Meter Schedule'!R40-'KU Meter Schedule'!$G40,R40))</f>
        <v>24528.940000000002</v>
      </c>
      <c r="T40" s="6">
        <f>IF(T$3=$J$3,$G40,IF($F40='KU Meter Schedule'!T$3,'KU Meter Schedule'!S40-'KU Meter Schedule'!$G40,S40))</f>
        <v>24528.940000000002</v>
      </c>
      <c r="U40" s="6">
        <f>IF(U$3=$J$3,$G40,IF($F40='KU Meter Schedule'!U$3,'KU Meter Schedule'!T40-'KU Meter Schedule'!$G40,T40))</f>
        <v>24528.940000000002</v>
      </c>
      <c r="V40" s="6">
        <f>IF(V$3=$J$3,$G40,IF($F40='KU Meter Schedule'!V$3,'KU Meter Schedule'!U40-'KU Meter Schedule'!$G40,U40))</f>
        <v>24528.940000000002</v>
      </c>
      <c r="W40" s="6">
        <f>IF(W$3=$J$3,$G40,IF($F40='KU Meter Schedule'!W$3,'KU Meter Schedule'!V40-'KU Meter Schedule'!$G40,V40))</f>
        <v>24528.940000000002</v>
      </c>
      <c r="X40" s="6">
        <f>IF(X$3=$J$3,$G40,IF($F40='KU Meter Schedule'!X$3,'KU Meter Schedule'!W40-'KU Meter Schedule'!$G40,W40))</f>
        <v>24528.940000000002</v>
      </c>
      <c r="Y40" s="6">
        <f>IF(Y$3=$J$3,$G40,IF($F40='KU Meter Schedule'!Y$3,'KU Meter Schedule'!X40-'KU Meter Schedule'!$G40,X40))</f>
        <v>24528.940000000002</v>
      </c>
      <c r="Z40" s="6">
        <f>IF(Z$3=$J$3,$G40,IF($F40='KU Meter Schedule'!Z$3,'KU Meter Schedule'!Y40-'KU Meter Schedule'!$G40,Y40))</f>
        <v>24528.940000000002</v>
      </c>
      <c r="AA40" s="6">
        <f>IF(AA$3=$J$3,$G40,IF($F40='KU Meter Schedule'!AA$3,'KU Meter Schedule'!Z40-'KU Meter Schedule'!$G40,Z40))</f>
        <v>24528.940000000002</v>
      </c>
      <c r="AB40" s="6">
        <f>IF(AB$3=$J$3,$G40,IF($F40='KU Meter Schedule'!AB$3,'KU Meter Schedule'!AA40-'KU Meter Schedule'!$G40,AA40))</f>
        <v>0</v>
      </c>
      <c r="AC40" s="6">
        <f>IF(AC$3=$J$3,$G40,IF($F40='KU Meter Schedule'!AC$3,'KU Meter Schedule'!AB40-'KU Meter Schedule'!$G40,AB40))</f>
        <v>0</v>
      </c>
      <c r="AD40" s="6">
        <f>IF(AD$3=$J$3,$G40,IF($F40='KU Meter Schedule'!AD$3,'KU Meter Schedule'!AC40-'KU Meter Schedule'!$G40,AC40))</f>
        <v>0</v>
      </c>
      <c r="AE40" s="6">
        <f>IF(AE$3=$J$3,$G40,IF($F40='KU Meter Schedule'!AE$3,'KU Meter Schedule'!AD40-'KU Meter Schedule'!$G40,AD40))</f>
        <v>0</v>
      </c>
      <c r="AF40" s="6">
        <f>IF(AF$3=$J$3,$G40,IF($F40='KU Meter Schedule'!AF$3,'KU Meter Schedule'!AE40-'KU Meter Schedule'!$G40,AE40))</f>
        <v>0</v>
      </c>
      <c r="AG40" s="6">
        <f>IF(AG$3=$J$3,$G40,IF($F40='KU Meter Schedule'!AG$3,'KU Meter Schedule'!AF40-'KU Meter Schedule'!$G40,AF40))</f>
        <v>0</v>
      </c>
      <c r="AH40" s="6">
        <f>IF(AH$3=$J$3,$G40,IF($F40='KU Meter Schedule'!AH$3,'KU Meter Schedule'!AG40-'KU Meter Schedule'!$G40,AG40))</f>
        <v>0</v>
      </c>
      <c r="AI40" s="6">
        <f>IF(AI$3=$J$3,$G40,IF($F40='KU Meter Schedule'!AI$3,'KU Meter Schedule'!AH40-'KU Meter Schedule'!$G40,AH40))</f>
        <v>0</v>
      </c>
      <c r="AJ40" s="6">
        <f>IF(AJ$3=$J$3,$G40,IF($F40='KU Meter Schedule'!AJ$3,'KU Meter Schedule'!AI40-'KU Meter Schedule'!$G40,AI40))</f>
        <v>0</v>
      </c>
      <c r="AK40" s="6">
        <f>IF(AK$3=$J$3,$G40,IF($F40='KU Meter Schedule'!AK$3,'KU Meter Schedule'!AJ40-'KU Meter Schedule'!$G40,AJ40))</f>
        <v>0</v>
      </c>
      <c r="AL40" s="6">
        <f>IF(AL$3=$J$3,$G40,IF($F40='KU Meter Schedule'!AL$3,'KU Meter Schedule'!AK40-'KU Meter Schedule'!$G40,AK40))</f>
        <v>0</v>
      </c>
      <c r="AM40" s="6">
        <f>IF(AM$3=$J$3,$G40,IF($F40='KU Meter Schedule'!AM$3,'KU Meter Schedule'!AL40-'KU Meter Schedule'!$G40,AL40))</f>
        <v>0</v>
      </c>
      <c r="AN40" s="6">
        <f>IF(AN$3=$J$3,$G40,IF($F40='KU Meter Schedule'!AN$3,'KU Meter Schedule'!AM40-'KU Meter Schedule'!$G40,AM40))</f>
        <v>0</v>
      </c>
      <c r="AO40" s="6">
        <f>IF(AO$3=$J$3,$G40,IF($F40='KU Meter Schedule'!AO$3,'KU Meter Schedule'!AN40-'KU Meter Schedule'!$G40,AN40))</f>
        <v>0</v>
      </c>
      <c r="AP40" s="6">
        <f>IF(AP$3=$J$3,$G40,IF($F40='KU Meter Schedule'!AP$3,'KU Meter Schedule'!AO40-'KU Meter Schedule'!$G40,AO40))</f>
        <v>0</v>
      </c>
      <c r="AQ40" s="6">
        <f>IF(AQ$3=$J$3,$G40,IF($F40='KU Meter Schedule'!AQ$3,'KU Meter Schedule'!AP40-'KU Meter Schedule'!$G40,AP40))</f>
        <v>0</v>
      </c>
      <c r="AR40" s="6">
        <f>IF(AR$3=$J$3,$G40,IF($F40='KU Meter Schedule'!AR$3,'KU Meter Schedule'!AQ40-'KU Meter Schedule'!$G40,AQ40))</f>
        <v>0</v>
      </c>
      <c r="AS40" s="6">
        <f>IF(AS$3=$J$3,$G40,IF($F40='KU Meter Schedule'!AS$3,'KU Meter Schedule'!AR40-'KU Meter Schedule'!$G40,AR40))</f>
        <v>0</v>
      </c>
      <c r="AT40" s="6">
        <f>IF(AT$3=$J$3,$G40,IF($F40='KU Meter Schedule'!AT$3,'KU Meter Schedule'!AS40-'KU Meter Schedule'!$G40,AS40))</f>
        <v>0</v>
      </c>
      <c r="AU40" s="6">
        <f>IF(AU$3=$J$3,$G40,IF($F40='KU Meter Schedule'!AU$3,'KU Meter Schedule'!AT40-'KU Meter Schedule'!$G40,AT40))</f>
        <v>0</v>
      </c>
      <c r="AV40" s="6">
        <f>IF(AV$3=$J$3,$G40,IF($F40='KU Meter Schedule'!AV$3,'KU Meter Schedule'!AU40-'KU Meter Schedule'!$G40,AU40))</f>
        <v>0</v>
      </c>
      <c r="AW40" s="6">
        <f>IF(AW$3=$J$3,$G40,IF($F40='KU Meter Schedule'!AW$3,'KU Meter Schedule'!AV40-'KU Meter Schedule'!$G40,AV40))</f>
        <v>0</v>
      </c>
      <c r="AX40" s="6">
        <f>IF(AX$3=$J$3,$G40,IF($F40='KU Meter Schedule'!AX$3,'KU Meter Schedule'!AW40-'KU Meter Schedule'!$G40,AW40))</f>
        <v>0</v>
      </c>
      <c r="AZ40" s="21">
        <f>IF(AZ$3&lt;'Depr. Rate'!$B$1,('Depr. Rate'!$B$4*'KU Meter Schedule'!J40)/12,IF(J40=0,I40/2*'Depr. Rate'!$C$4/12,('Depr. Rate'!$C$4*'KU Meter Schedule'!J40)/12))</f>
        <v>46.809393833333338</v>
      </c>
      <c r="BA40" s="21">
        <f>IF(BA$3&lt;'Depr. Rate'!$B$1,('Depr. Rate'!$B$4*'KU Meter Schedule'!K40)/12,IF(K40=0,J40/2*'Depr. Rate'!$C$4/12,('Depr. Rate'!$C$4*'KU Meter Schedule'!K40)/12))</f>
        <v>46.809393833333338</v>
      </c>
      <c r="BB40" s="21">
        <f>IF(BB$3&lt;'Depr. Rate'!$B$1,('Depr. Rate'!$B$4*'KU Meter Schedule'!L40)/12,IF(L40=0,K40/2*'Depr. Rate'!$C$4/12,('Depr. Rate'!$C$4*'KU Meter Schedule'!L40)/12))</f>
        <v>46.809393833333338</v>
      </c>
      <c r="BC40" s="21">
        <f>IF(BC$3&lt;'Depr. Rate'!$B$1,('Depr. Rate'!$B$4*'KU Meter Schedule'!M40)/12,IF(M40=0,L40/2*'Depr. Rate'!$C$4/12,('Depr. Rate'!$C$4*'KU Meter Schedule'!M40)/12))</f>
        <v>46.809393833333338</v>
      </c>
      <c r="BD40" s="21">
        <f>IF(BD$3&lt;'Depr. Rate'!$B$1,('Depr. Rate'!$B$4*'KU Meter Schedule'!N40)/12,IF(N40=0,M40/2*'Depr. Rate'!$C$4/12,('Depr. Rate'!$C$4*'KU Meter Schedule'!N40)/12))</f>
        <v>46.809393833333338</v>
      </c>
      <c r="BE40" s="21">
        <f>IF(BE$3&lt;'Depr. Rate'!$B$1,('Depr. Rate'!$B$4*'KU Meter Schedule'!O40)/12,IF(O40=0,N40/2*'Depr. Rate'!$C$4/12,('Depr. Rate'!$C$4*'KU Meter Schedule'!O40)/12))</f>
        <v>46.809393833333338</v>
      </c>
      <c r="BF40" s="21">
        <f>IF(BF$3&lt;'Depr. Rate'!$B$1,('Depr. Rate'!$B$4*'KU Meter Schedule'!P40)/12,IF(P40=0,O40/2*'Depr. Rate'!$C$4/12,('Depr. Rate'!$C$4*'KU Meter Schedule'!P40)/12))</f>
        <v>46.809393833333338</v>
      </c>
      <c r="BG40" s="21">
        <f>IF(BG$3&lt;'Depr. Rate'!$B$1,('Depr. Rate'!$B$4*'KU Meter Schedule'!Q40)/12,IF(Q40=0,P40/2*'Depr. Rate'!$C$4/12,('Depr. Rate'!$C$4*'KU Meter Schedule'!Q40)/12))</f>
        <v>46.809393833333338</v>
      </c>
      <c r="BH40" s="21">
        <f>IF(BH$3&lt;'Depr. Rate'!$B$1,('Depr. Rate'!$B$4*'KU Meter Schedule'!R40)/12,IF(R40=0,Q40/2*'Depr. Rate'!$C$4/12,('Depr. Rate'!$C$4*'KU Meter Schedule'!R40)/12))</f>
        <v>46.809393833333338</v>
      </c>
      <c r="BI40" s="21">
        <f>IF(BI$3&lt;'Depr. Rate'!$B$1,('Depr. Rate'!$B$4*'KU Meter Schedule'!S40)/12,IF(S40=0,R40/2*'Depr. Rate'!$C$4/12,('Depr. Rate'!$C$4*'KU Meter Schedule'!S40)/12))</f>
        <v>46.809393833333338</v>
      </c>
      <c r="BJ40" s="21">
        <f>IF(BJ$3&lt;'Depr. Rate'!$B$1,('Depr. Rate'!$B$4*'KU Meter Schedule'!T40)/12,IF(T40=0,S40/2*'Depr. Rate'!$C$4/12,('Depr. Rate'!$C$4*'KU Meter Schedule'!T40)/12))</f>
        <v>46.809393833333338</v>
      </c>
      <c r="BK40" s="21">
        <f>IF(BK$3&lt;'Depr. Rate'!$B$1,('Depr. Rate'!$B$4*'KU Meter Schedule'!U40)/12,IF(U40=0,T40/2*'Depr. Rate'!$C$4/12,('Depr. Rate'!$C$4*'KU Meter Schedule'!U40)/12))</f>
        <v>71.747149500000006</v>
      </c>
      <c r="BL40" s="21">
        <f>IF(BL$3&lt;'Depr. Rate'!$B$1,('Depr. Rate'!$B$4*'KU Meter Schedule'!V40)/12,IF(V40=0,U40/2*'Depr. Rate'!$C$4/12,('Depr. Rate'!$C$4*'KU Meter Schedule'!V40)/12))</f>
        <v>71.747149500000006</v>
      </c>
      <c r="BM40" s="21">
        <f>IF(BM$3&lt;'Depr. Rate'!$B$1,('Depr. Rate'!$B$4*'KU Meter Schedule'!W40)/12,IF(W40=0,V40/2*'Depr. Rate'!$C$4/12,('Depr. Rate'!$C$4*'KU Meter Schedule'!W40)/12))</f>
        <v>71.747149500000006</v>
      </c>
      <c r="BN40" s="21">
        <f>IF(BN$3&lt;'Depr. Rate'!$B$1,('Depr. Rate'!$B$4*'KU Meter Schedule'!X40)/12,IF(X40=0,W40/2*'Depr. Rate'!$C$4/12,('Depr. Rate'!$C$4*'KU Meter Schedule'!X40)/12))</f>
        <v>71.747149500000006</v>
      </c>
      <c r="BO40" s="21">
        <f>IF(BO$3&lt;'Depr. Rate'!$B$1,('Depr. Rate'!$B$4*'KU Meter Schedule'!Y40)/12,IF(Y40=0,X40/2*'Depr. Rate'!$C$4/12,('Depr. Rate'!$C$4*'KU Meter Schedule'!Y40)/12))</f>
        <v>71.747149500000006</v>
      </c>
      <c r="BP40" s="21">
        <f>IF(BP$3&lt;'Depr. Rate'!$B$1,('Depr. Rate'!$B$4*'KU Meter Schedule'!Z40)/12,IF(Z40=0,Y40/2*'Depr. Rate'!$C$4/12,('Depr. Rate'!$C$4*'KU Meter Schedule'!Z40)/12))</f>
        <v>71.747149500000006</v>
      </c>
      <c r="BQ40" s="21">
        <f>IF(BQ$3&lt;'Depr. Rate'!$B$1,('Depr. Rate'!$B$4*'KU Meter Schedule'!AA40)/12,IF(AA40=0,Z40/2*'Depr. Rate'!$C$4/12,('Depr. Rate'!$C$4*'KU Meter Schedule'!AA40)/12))</f>
        <v>71.747149500000006</v>
      </c>
      <c r="BR40" s="21">
        <f>IF(BR$3&lt;'Depr. Rate'!$B$1,('Depr. Rate'!$B$4*'KU Meter Schedule'!AB40)/12,IF(AB40=0,AA40/2*'Depr. Rate'!$C$4/12,('Depr. Rate'!$C$4*'KU Meter Schedule'!AB40)/12))</f>
        <v>35.873574750000003</v>
      </c>
      <c r="BS40" s="21">
        <f>IF(BS$3&lt;'Depr. Rate'!$B$1,('Depr. Rate'!$B$4*'KU Meter Schedule'!AC40)/12,IF(AC40=0,AB40/2*'Depr. Rate'!$C$4/12,('Depr. Rate'!$C$4*'KU Meter Schedule'!AC40)/12))</f>
        <v>0</v>
      </c>
      <c r="BT40" s="21">
        <f>IF(BT$3&lt;'Depr. Rate'!$B$1,('Depr. Rate'!$B$4*'KU Meter Schedule'!AD40)/12,IF(AD40=0,AC40/2*'Depr. Rate'!$C$4/12,('Depr. Rate'!$C$4*'KU Meter Schedule'!AD40)/12))</f>
        <v>0</v>
      </c>
      <c r="BU40" s="21">
        <f>IF(BU$3&lt;'Depr. Rate'!$B$1,('Depr. Rate'!$B$4*'KU Meter Schedule'!AE40)/12,IF(AE40=0,AD40/2*'Depr. Rate'!$C$4/12,('Depr. Rate'!$C$4*'KU Meter Schedule'!AE40)/12))</f>
        <v>0</v>
      </c>
      <c r="BV40" s="21">
        <f>IF(BV$3&lt;'Depr. Rate'!$B$1,('Depr. Rate'!$B$4*'KU Meter Schedule'!AF40)/12,IF(AF40=0,AE40/2*'Depr. Rate'!$C$4/12,('Depr. Rate'!$C$4*'KU Meter Schedule'!AF40)/12))</f>
        <v>0</v>
      </c>
      <c r="BW40" s="21">
        <f>IF(BW$3&lt;'Depr. Rate'!$B$1,('Depr. Rate'!$B$4*'KU Meter Schedule'!AG40)/12,IF(AG40=0,AF40/2*'Depr. Rate'!$C$4/12,('Depr. Rate'!$C$4*'KU Meter Schedule'!AG40)/12))</f>
        <v>0</v>
      </c>
      <c r="BX40" s="21">
        <f>IF(BX$3&lt;'Depr. Rate'!$B$1,('Depr. Rate'!$B$4*'KU Meter Schedule'!AH40)/12,IF(AH40=0,AG40/2*'Depr. Rate'!$C$4/12,('Depr. Rate'!$C$4*'KU Meter Schedule'!AH40)/12))</f>
        <v>0</v>
      </c>
      <c r="BY40" s="21">
        <f>IF(BY$3&lt;'Depr. Rate'!$B$1,('Depr. Rate'!$B$4*'KU Meter Schedule'!AI40)/12,IF(AI40=0,AH40/2*'Depr. Rate'!$C$4/12,('Depr. Rate'!$C$4*'KU Meter Schedule'!AI40)/12))</f>
        <v>0</v>
      </c>
      <c r="BZ40" s="21">
        <f>IF(BZ$3&lt;'Depr. Rate'!$B$1,('Depr. Rate'!$B$4*'KU Meter Schedule'!AJ40)/12,IF(AJ40=0,AI40/2*'Depr. Rate'!$C$4/12,('Depr. Rate'!$C$4*'KU Meter Schedule'!AJ40)/12))</f>
        <v>0</v>
      </c>
      <c r="CA40" s="21">
        <f>IF(CA$3&lt;'Depr. Rate'!$B$1,('Depr. Rate'!$B$4*'KU Meter Schedule'!AK40)/12,IF(AK40=0,AJ40/2*'Depr. Rate'!$C$4/12,('Depr. Rate'!$C$4*'KU Meter Schedule'!AK40)/12))</f>
        <v>0</v>
      </c>
      <c r="CB40" s="21">
        <f>IF(CB$3&lt;'Depr. Rate'!$B$1,('Depr. Rate'!$B$4*'KU Meter Schedule'!AL40)/12,IF(AL40=0,AK40/2*'Depr. Rate'!$C$4/12,('Depr. Rate'!$C$4*'KU Meter Schedule'!AL40)/12))</f>
        <v>0</v>
      </c>
      <c r="CC40" s="21">
        <f>IF(CC$3&lt;'Depr. Rate'!$B$1,('Depr. Rate'!$B$4*'KU Meter Schedule'!AM40)/12,IF(AM40=0,AL40/2*'Depr. Rate'!$C$4/12,('Depr. Rate'!$C$4*'KU Meter Schedule'!AM40)/12))</f>
        <v>0</v>
      </c>
      <c r="CD40" s="21">
        <f>IF(CD$3&lt;'Depr. Rate'!$B$1,('Depr. Rate'!$B$4*'KU Meter Schedule'!AN40)/12,IF(AN40=0,AM40/2*'Depr. Rate'!$C$4/12,('Depr. Rate'!$C$4*'KU Meter Schedule'!AN40)/12))</f>
        <v>0</v>
      </c>
      <c r="CE40" s="21">
        <f>IF(CE$3&lt;'Depr. Rate'!$B$1,('Depr. Rate'!$B$4*'KU Meter Schedule'!AO40)/12,IF(AO40=0,AN40/2*'Depr. Rate'!$C$4/12,('Depr. Rate'!$C$4*'KU Meter Schedule'!AO40)/12))</f>
        <v>0</v>
      </c>
      <c r="CF40" s="21">
        <f>IF(CF$3&lt;'Depr. Rate'!$B$1,('Depr. Rate'!$B$4*'KU Meter Schedule'!AP40)/12,IF(AP40=0,AO40/2*'Depr. Rate'!$C$4/12,('Depr. Rate'!$C$4*'KU Meter Schedule'!AP40)/12))</f>
        <v>0</v>
      </c>
      <c r="CG40" s="21">
        <f>IF(CG$3&lt;'Depr. Rate'!$B$1,('Depr. Rate'!$B$4*'KU Meter Schedule'!AQ40)/12,IF(AQ40=0,AP40/2*'Depr. Rate'!$C$4/12,('Depr. Rate'!$C$4*'KU Meter Schedule'!AQ40)/12))</f>
        <v>0</v>
      </c>
      <c r="CH40" s="21">
        <f>IF(CH$3&lt;'Depr. Rate'!$B$1,('Depr. Rate'!$B$4*'KU Meter Schedule'!AR40)/12,IF(AR40=0,AQ40/2*'Depr. Rate'!$C$4/12,('Depr. Rate'!$C$4*'KU Meter Schedule'!AR40)/12))</f>
        <v>0</v>
      </c>
      <c r="CI40" s="21">
        <f>IF(CI$3&lt;'Depr. Rate'!$B$1,('Depr. Rate'!$B$4*'KU Meter Schedule'!AS40)/12,IF(AS40=0,AR40/2*'Depr. Rate'!$C$4/12,('Depr. Rate'!$C$4*'KU Meter Schedule'!AS40)/12))</f>
        <v>0</v>
      </c>
      <c r="CJ40" s="21">
        <f>IF(CJ$3&lt;'Depr. Rate'!$B$1,('Depr. Rate'!$B$4*'KU Meter Schedule'!AT40)/12,IF(AT40=0,AS40/2*'Depr. Rate'!$C$4/12,('Depr. Rate'!$C$4*'KU Meter Schedule'!AT40)/12))</f>
        <v>0</v>
      </c>
      <c r="CK40" s="21">
        <f>IF(CK$3&lt;'Depr. Rate'!$B$1,('Depr. Rate'!$B$4*'KU Meter Schedule'!AU40)/12,IF(AU40=0,AT40/2*'Depr. Rate'!$C$4/12,('Depr. Rate'!$C$4*'KU Meter Schedule'!AU40)/12))</f>
        <v>0</v>
      </c>
      <c r="CL40" s="21">
        <f>IF(CL$3&lt;'Depr. Rate'!$B$1,('Depr. Rate'!$B$4*'KU Meter Schedule'!AV40)/12,IF(AV40=0,AU40/2*'Depr. Rate'!$C$4/12,('Depr. Rate'!$C$4*'KU Meter Schedule'!AV40)/12))</f>
        <v>0</v>
      </c>
      <c r="CM40" s="21">
        <f>IF(CM$3&lt;'Depr. Rate'!$B$1,('Depr. Rate'!$B$4*'KU Meter Schedule'!AW40)/12,IF(AW40=0,AV40/2*'Depr. Rate'!$C$4/12,('Depr. Rate'!$C$4*'KU Meter Schedule'!AW40)/12))</f>
        <v>0</v>
      </c>
      <c r="CN40" s="21">
        <f>IF(CN$3&lt;'Depr. Rate'!$B$1,('Depr. Rate'!$B$4*'KU Meter Schedule'!AX40)/12,IF(AX40=0,AW40/2*'Depr. Rate'!$C$4/12,('Depr. Rate'!$C$4*'KU Meter Schedule'!AX40)/12))</f>
        <v>0</v>
      </c>
      <c r="CP40" s="6">
        <f>IF(CP$3=$CP$3,$H40+AZ40,IF($F40='KU Meter Schedule'!CP$3,'KU Meter Schedule'!CO40+AZ40-$G40,SUM(CO40,AZ40)))</f>
        <v>21864.950179900934</v>
      </c>
      <c r="CQ40" s="6">
        <f>IF(CQ$3=$CP$3,$H40+BA40,IF($F40='KU Meter Schedule'!CQ$3,'KU Meter Schedule'!CP40+BA40-$G40,SUM(CP40,BA40)))</f>
        <v>21911.759573734267</v>
      </c>
      <c r="CR40" s="6">
        <f>IF(CR$3=$CP$3,$H40+BB40,IF($F40='KU Meter Schedule'!CR$3,'KU Meter Schedule'!CQ40+BB40-$G40,SUM(CQ40,BB40)))</f>
        <v>21958.5689675676</v>
      </c>
      <c r="CS40" s="6">
        <f>IF(CS$3=$CP$3,$H40+BC40,IF($F40='KU Meter Schedule'!CS$3,'KU Meter Schedule'!CR40+BC40-$G40,SUM(CR40,BC40)))</f>
        <v>22005.378361400933</v>
      </c>
      <c r="CT40" s="6">
        <f>IF(CT$3=$CP$3,$H40+BD40,IF($F40='KU Meter Schedule'!CT$3,'KU Meter Schedule'!CS40+BD40-$G40,SUM(CS40,BD40)))</f>
        <v>22052.187755234267</v>
      </c>
      <c r="CU40" s="6">
        <f>IF(CU$3=$CP$3,$H40+BE40,IF($F40='KU Meter Schedule'!CU$3,'KU Meter Schedule'!CT40+BE40-$G40,SUM(CT40,BE40)))</f>
        <v>22098.9971490676</v>
      </c>
      <c r="CV40" s="6">
        <f>IF(CV$3=$CP$3,$H40+BF40,IF($F40='KU Meter Schedule'!CV$3,'KU Meter Schedule'!CU40+BF40-$G40,SUM(CU40,BF40)))</f>
        <v>22145.806542900933</v>
      </c>
      <c r="CW40" s="6">
        <f>IF(CW$3=$CP$3,$H40+BG40,IF($F40='KU Meter Schedule'!CW$3,'KU Meter Schedule'!CV40+BG40-$G40,SUM(CV40,BG40)))</f>
        <v>22192.615936734266</v>
      </c>
      <c r="CX40" s="6">
        <f>IF(CX$3=$CP$3,$H40+BH40,IF($F40='KU Meter Schedule'!CX$3,'KU Meter Schedule'!CW40+BH40-$G40,SUM(CW40,BH40)))</f>
        <v>22239.425330567599</v>
      </c>
      <c r="CY40" s="6">
        <f>IF(CY$3=$CP$3,$H40+BI40,IF($F40='KU Meter Schedule'!CY$3,'KU Meter Schedule'!CX40+BI40-$G40,SUM(CX40,BI40)))</f>
        <v>22286.234724400932</v>
      </c>
      <c r="CZ40" s="6">
        <f>IF(CZ$3=$CP$3,$H40+BJ40,IF($F40='KU Meter Schedule'!CZ$3,'KU Meter Schedule'!CY40+BJ40-$G40,SUM(CY40,BJ40)))</f>
        <v>22333.044118234266</v>
      </c>
      <c r="DA40" s="6">
        <f>IF(DA$3=$CP$3,$H40+BK40,IF($F40='KU Meter Schedule'!DA$3,'KU Meter Schedule'!CZ40+BK40-$G40,SUM(CZ40,BK40)))</f>
        <v>22404.791267734265</v>
      </c>
      <c r="DB40" s="6">
        <f>IF(DB$3=$CP$3,$H40+BL40,IF($F40='KU Meter Schedule'!DB$3,'KU Meter Schedule'!DA40+BL40-$G40,SUM(DA40,BL40)))</f>
        <v>22476.538417234264</v>
      </c>
      <c r="DC40" s="6">
        <f>IF(DC$3=$CP$3,$H40+BM40,IF($F40='KU Meter Schedule'!DC$3,'KU Meter Schedule'!DB40+BM40-$G40,SUM(DB40,BM40)))</f>
        <v>22548.285566734263</v>
      </c>
      <c r="DD40" s="6">
        <f>IF(DD$3=$CP$3,$H40+BN40,IF($F40='KU Meter Schedule'!DD$3,'KU Meter Schedule'!DC40+BN40-$G40,SUM(DC40,BN40)))</f>
        <v>22620.032716234262</v>
      </c>
      <c r="DE40" s="6">
        <f>IF(DE$3=$CP$3,$H40+BO40,IF($F40='KU Meter Schedule'!DE$3,'KU Meter Schedule'!DD40+BO40-$G40,SUM(DD40,BO40)))</f>
        <v>22691.779865734261</v>
      </c>
      <c r="DF40" s="6">
        <f>IF(DF$3=$CP$3,$H40+BP40,IF($F40='KU Meter Schedule'!DF$3,'KU Meter Schedule'!DE40+BP40-$G40,SUM(DE40,BP40)))</f>
        <v>22763.52701523426</v>
      </c>
      <c r="DG40" s="6">
        <f>IF(DG$3=$CP$3,$H40+BQ40,IF($F40='KU Meter Schedule'!DG$3,'KU Meter Schedule'!DF40+BQ40-$G40,SUM(DF40,BQ40)))</f>
        <v>22835.274164734259</v>
      </c>
      <c r="DH40" s="6">
        <f>IF(DH$3=$CP$3,$H40+BR40,IF($F40='KU Meter Schedule'!DH$3,'KU Meter Schedule'!DG40+BR40-$G40,SUM(DG40,BR40)))</f>
        <v>-1657.7922605157437</v>
      </c>
      <c r="DI40" s="6">
        <f>IF(DI$3=$CP$3,$H40+BS40,IF($F40='KU Meter Schedule'!DI$3,'KU Meter Schedule'!DH40+BS40-$G40,SUM(DH40,BS40)))</f>
        <v>-1657.7922605157437</v>
      </c>
      <c r="DJ40" s="6">
        <f>IF(DJ$3=$CP$3,$H40+BT40,IF($F40='KU Meter Schedule'!DJ$3,'KU Meter Schedule'!DI40+BT40-$G40,SUM(DI40,BT40)))</f>
        <v>-1657.7922605157437</v>
      </c>
      <c r="DK40" s="6">
        <f>IF(DK$3=$CP$3,$H40+BU40,IF($F40='KU Meter Schedule'!DK$3,'KU Meter Schedule'!DJ40+BU40-$G40,SUM(DJ40,BU40)))</f>
        <v>-1657.7922605157437</v>
      </c>
      <c r="DL40" s="6">
        <f>IF(DL$3=$CP$3,$H40+BV40,IF($F40='KU Meter Schedule'!DL$3,'KU Meter Schedule'!DK40+BV40-$G40,SUM(DK40,BV40)))</f>
        <v>-1657.7922605157437</v>
      </c>
      <c r="DM40" s="6">
        <f>IF(DM$3=$CP$3,$H40+BW40,IF($F40='KU Meter Schedule'!DM$3,'KU Meter Schedule'!DL40+BW40-$G40,SUM(DL40,BW40)))</f>
        <v>-1657.7922605157437</v>
      </c>
      <c r="DN40" s="6">
        <f>IF(DN$3=$CP$3,$H40+BX40,IF($F40='KU Meter Schedule'!DN$3,'KU Meter Schedule'!DM40+BX40-$G40,SUM(DM40,BX40)))</f>
        <v>-1657.7922605157437</v>
      </c>
      <c r="DO40" s="6">
        <f>IF(DO$3=$CP$3,$H40+BY40,IF($F40='KU Meter Schedule'!DO$3,'KU Meter Schedule'!DN40+BY40-$G40,SUM(DN40,BY40)))</f>
        <v>-1657.7922605157437</v>
      </c>
      <c r="DP40" s="6">
        <f>IF(DP$3=$CP$3,$H40+BZ40,IF($F40='KU Meter Schedule'!DP$3,'KU Meter Schedule'!DO40+BZ40-$G40,SUM(DO40,BZ40)))</f>
        <v>-1657.7922605157437</v>
      </c>
      <c r="DQ40" s="6">
        <f>IF(DQ$3=$CP$3,$H40+CA40,IF($F40='KU Meter Schedule'!DQ$3,'KU Meter Schedule'!DP40+CA40-$G40,SUM(DP40,CA40)))</f>
        <v>-1657.7922605157437</v>
      </c>
      <c r="DR40" s="6">
        <f>IF(DR$3=$CP$3,$H40+CB40,IF($F40='KU Meter Schedule'!DR$3,'KU Meter Schedule'!DQ40+CB40-$G40,SUM(DQ40,CB40)))</f>
        <v>-1657.7922605157437</v>
      </c>
      <c r="DS40" s="6">
        <f>IF(DS$3=$CP$3,$H40+CC40,IF($F40='KU Meter Schedule'!DS$3,'KU Meter Schedule'!DR40+CC40-$G40,SUM(DR40,CC40)))</f>
        <v>-1657.7922605157437</v>
      </c>
      <c r="DT40" s="6">
        <f>IF(DT$3=$CP$3,$H40+CD40,IF($F40='KU Meter Schedule'!DT$3,'KU Meter Schedule'!DS40+CD40-$G40,SUM(DS40,CD40)))</f>
        <v>-1657.7922605157437</v>
      </c>
      <c r="DU40" s="6">
        <f>IF(DU$3=$CP$3,$H40+CE40,IF($F40='KU Meter Schedule'!DU$3,'KU Meter Schedule'!DT40+CE40-$G40,SUM(DT40,CE40)))</f>
        <v>-1657.7922605157437</v>
      </c>
      <c r="DV40" s="6">
        <f>IF(DV$3=$CP$3,$H40+CF40,IF($F40='KU Meter Schedule'!DV$3,'KU Meter Schedule'!DU40+CF40-$G40,SUM(DU40,CF40)))</f>
        <v>-1657.7922605157437</v>
      </c>
      <c r="DW40" s="6">
        <f>IF(DW$3=$CP$3,$H40+CG40,IF($F40='KU Meter Schedule'!DW$3,'KU Meter Schedule'!DV40+CG40-$G40,SUM(DV40,CG40)))</f>
        <v>-1657.7922605157437</v>
      </c>
      <c r="DX40" s="6">
        <f>IF(DX$3=$CP$3,$H40+CH40,IF($F40='KU Meter Schedule'!DX$3,'KU Meter Schedule'!DW40+CH40-$G40,SUM(DW40,CH40)))</f>
        <v>-1657.7922605157437</v>
      </c>
      <c r="DY40" s="6">
        <f>IF(DY$3=$CP$3,$H40+CI40,IF($F40='KU Meter Schedule'!DY$3,'KU Meter Schedule'!DX40+CI40-$G40,SUM(DX40,CI40)))</f>
        <v>-1657.7922605157437</v>
      </c>
      <c r="DZ40" s="6">
        <f>IF(DZ$3=$CP$3,$H40+CJ40,IF($F40='KU Meter Schedule'!DZ$3,'KU Meter Schedule'!DY40+CJ40-$G40,SUM(DY40,CJ40)))</f>
        <v>-1657.7922605157437</v>
      </c>
      <c r="EA40" s="6">
        <f>IF(EA$3=$CP$3,$H40+CK40,IF($F40='KU Meter Schedule'!EA$3,'KU Meter Schedule'!DZ40+CK40-$G40,SUM(DZ40,CK40)))</f>
        <v>-1657.7922605157437</v>
      </c>
      <c r="EB40" s="6">
        <f>IF(EB$3=$CP$3,$H40+CL40,IF($F40='KU Meter Schedule'!EB$3,'KU Meter Schedule'!EA40+CL40-$G40,SUM(EA40,CL40)))</f>
        <v>-1657.7922605157437</v>
      </c>
      <c r="EC40" s="6">
        <f>IF(EC$3=$CP$3,$H40+CM40,IF($F40='KU Meter Schedule'!EC$3,'KU Meter Schedule'!EB40+CM40-$G40,SUM(EB40,CM40)))</f>
        <v>-1657.7922605157437</v>
      </c>
      <c r="ED40" s="6">
        <f>IF(ED$3=$CP$3,$H40+CN40,IF($F40='KU Meter Schedule'!ED$3,'KU Meter Schedule'!EC40+CN40-$G40,SUM(EC40,CN40)))</f>
        <v>-1657.7922605157437</v>
      </c>
      <c r="EF40" s="8">
        <f t="shared" si="10"/>
        <v>2663.9898200990683</v>
      </c>
      <c r="EG40" s="8">
        <f t="shared" si="10"/>
        <v>2617.1804262657352</v>
      </c>
      <c r="EH40" s="8">
        <f t="shared" si="10"/>
        <v>2570.371032432402</v>
      </c>
      <c r="EI40" s="8">
        <f t="shared" si="10"/>
        <v>2523.5616385990688</v>
      </c>
      <c r="EJ40" s="8">
        <f t="shared" si="10"/>
        <v>2476.7522447657357</v>
      </c>
      <c r="EK40" s="8">
        <f t="shared" si="10"/>
        <v>2429.9428509324025</v>
      </c>
      <c r="EL40" s="8">
        <f t="shared" si="10"/>
        <v>2383.1334570990693</v>
      </c>
      <c r="EM40" s="8">
        <f t="shared" si="10"/>
        <v>2336.3240632657362</v>
      </c>
      <c r="EN40" s="8">
        <f t="shared" si="10"/>
        <v>2289.514669432403</v>
      </c>
      <c r="EO40" s="8">
        <f t="shared" si="10"/>
        <v>2242.7052755990699</v>
      </c>
      <c r="EP40" s="8">
        <f t="shared" si="10"/>
        <v>2195.8958817657367</v>
      </c>
      <c r="EQ40" s="8">
        <f t="shared" si="10"/>
        <v>2124.1487322657376</v>
      </c>
      <c r="ER40" s="8">
        <f t="shared" si="10"/>
        <v>2052.4015827657386</v>
      </c>
      <c r="ES40" s="8">
        <f t="shared" si="10"/>
        <v>1980.6544332657395</v>
      </c>
      <c r="ET40" s="8">
        <f t="shared" si="10"/>
        <v>1908.9072837657404</v>
      </c>
      <c r="EU40" s="8">
        <f t="shared" si="10"/>
        <v>1837.1601342657414</v>
      </c>
      <c r="EV40" s="8">
        <f t="shared" si="9"/>
        <v>1765.4129847657423</v>
      </c>
      <c r="EW40" s="8">
        <f t="shared" si="9"/>
        <v>1693.6658352657432</v>
      </c>
      <c r="EX40" s="8">
        <f t="shared" si="9"/>
        <v>1657.7922605157437</v>
      </c>
      <c r="EY40" s="8">
        <f t="shared" si="9"/>
        <v>1657.7922605157437</v>
      </c>
      <c r="EZ40" s="8">
        <f t="shared" si="9"/>
        <v>1657.7922605157437</v>
      </c>
      <c r="FA40" s="8">
        <f t="shared" si="9"/>
        <v>1657.7922605157437</v>
      </c>
      <c r="FB40" s="8">
        <f t="shared" si="9"/>
        <v>1657.7922605157437</v>
      </c>
      <c r="FC40" s="8">
        <f t="shared" si="9"/>
        <v>1657.7922605157437</v>
      </c>
      <c r="FD40" s="8">
        <f t="shared" si="9"/>
        <v>1657.7922605157437</v>
      </c>
      <c r="FE40" s="8">
        <f t="shared" si="9"/>
        <v>1657.7922605157437</v>
      </c>
      <c r="FF40" s="8">
        <f t="shared" si="9"/>
        <v>1657.7922605157437</v>
      </c>
      <c r="FG40" s="8">
        <f t="shared" si="9"/>
        <v>1657.7922605157437</v>
      </c>
      <c r="FH40" s="8">
        <f t="shared" si="9"/>
        <v>1657.7922605157437</v>
      </c>
      <c r="FI40" s="8">
        <f t="shared" si="9"/>
        <v>1657.7922605157437</v>
      </c>
      <c r="FJ40" s="8">
        <f t="shared" si="9"/>
        <v>1657.7922605157437</v>
      </c>
      <c r="FK40" s="8">
        <f t="shared" si="8"/>
        <v>1657.7922605157437</v>
      </c>
      <c r="FL40" s="8">
        <f t="shared" si="8"/>
        <v>1657.7922605157437</v>
      </c>
      <c r="FM40" s="8">
        <f t="shared" si="8"/>
        <v>1657.7922605157437</v>
      </c>
      <c r="FN40" s="8">
        <f t="shared" si="8"/>
        <v>1657.7922605157437</v>
      </c>
      <c r="FO40" s="8">
        <f t="shared" si="8"/>
        <v>1657.7922605157437</v>
      </c>
      <c r="FP40" s="8">
        <f t="shared" si="8"/>
        <v>1657.7922605157437</v>
      </c>
      <c r="FQ40" s="8">
        <f t="shared" si="8"/>
        <v>1657.7922605157437</v>
      </c>
      <c r="FR40" s="8">
        <f t="shared" si="8"/>
        <v>1657.7922605157437</v>
      </c>
      <c r="FS40" s="8">
        <f t="shared" si="8"/>
        <v>1657.7922605157437</v>
      </c>
      <c r="FT40" s="8">
        <f t="shared" si="8"/>
        <v>1657.7922605157437</v>
      </c>
    </row>
    <row r="41" spans="1:176" x14ac:dyDescent="0.25">
      <c r="A41" s="4" t="s">
        <v>12</v>
      </c>
      <c r="B41" s="4" t="s">
        <v>2</v>
      </c>
      <c r="C41" s="3" t="s">
        <v>40</v>
      </c>
      <c r="D41" s="4" t="s">
        <v>6</v>
      </c>
      <c r="E41" s="7">
        <v>1965</v>
      </c>
      <c r="F41" s="24">
        <f>IFERROR(VLOOKUP(CONCATENATE(C41,E41),'KU Retirements'!$A$4:$E$150,5,FALSE),"N/A")</f>
        <v>43132</v>
      </c>
      <c r="G41" s="5">
        <v>1378.5</v>
      </c>
      <c r="H41" s="5">
        <v>1226.15576175</v>
      </c>
      <c r="I41" s="5"/>
      <c r="J41" s="6">
        <f>IF(J$3=$J$3,$G41,IF($F41='KU Meter Schedule'!J$3,'KU Meter Schedule'!I41-'KU Meter Schedule'!$G41,I41))</f>
        <v>1378.5</v>
      </c>
      <c r="K41" s="6">
        <f>IF(K$3=$J$3,$G41,IF($F41='KU Meter Schedule'!K$3,'KU Meter Schedule'!J41-'KU Meter Schedule'!$G41,J41))</f>
        <v>1378.5</v>
      </c>
      <c r="L41" s="6">
        <f>IF(L$3=$J$3,$G41,IF($F41='KU Meter Schedule'!L$3,'KU Meter Schedule'!K41-'KU Meter Schedule'!$G41,K41))</f>
        <v>1378.5</v>
      </c>
      <c r="M41" s="6">
        <f>IF(M$3=$J$3,$G41,IF($F41='KU Meter Schedule'!M$3,'KU Meter Schedule'!L41-'KU Meter Schedule'!$G41,L41))</f>
        <v>1378.5</v>
      </c>
      <c r="N41" s="6">
        <f>IF(N$3=$J$3,$G41,IF($F41='KU Meter Schedule'!N$3,'KU Meter Schedule'!M41-'KU Meter Schedule'!$G41,M41))</f>
        <v>1378.5</v>
      </c>
      <c r="O41" s="6">
        <f>IF(O$3=$J$3,$G41,IF($F41='KU Meter Schedule'!O$3,'KU Meter Schedule'!N41-'KU Meter Schedule'!$G41,N41))</f>
        <v>1378.5</v>
      </c>
      <c r="P41" s="6">
        <f>IF(P$3=$J$3,$G41,IF($F41='KU Meter Schedule'!P$3,'KU Meter Schedule'!O41-'KU Meter Schedule'!$G41,O41))</f>
        <v>1378.5</v>
      </c>
      <c r="Q41" s="6">
        <f>IF(Q$3=$J$3,$G41,IF($F41='KU Meter Schedule'!Q$3,'KU Meter Schedule'!P41-'KU Meter Schedule'!$G41,P41))</f>
        <v>1378.5</v>
      </c>
      <c r="R41" s="6">
        <f>IF(R$3=$J$3,$G41,IF($F41='KU Meter Schedule'!R$3,'KU Meter Schedule'!Q41-'KU Meter Schedule'!$G41,Q41))</f>
        <v>1378.5</v>
      </c>
      <c r="S41" s="6">
        <f>IF(S$3=$J$3,$G41,IF($F41='KU Meter Schedule'!S$3,'KU Meter Schedule'!R41-'KU Meter Schedule'!$G41,R41))</f>
        <v>1378.5</v>
      </c>
      <c r="T41" s="6">
        <f>IF(T$3=$J$3,$G41,IF($F41='KU Meter Schedule'!T$3,'KU Meter Schedule'!S41-'KU Meter Schedule'!$G41,S41))</f>
        <v>1378.5</v>
      </c>
      <c r="U41" s="6">
        <f>IF(U$3=$J$3,$G41,IF($F41='KU Meter Schedule'!U$3,'KU Meter Schedule'!T41-'KU Meter Schedule'!$G41,T41))</f>
        <v>1378.5</v>
      </c>
      <c r="V41" s="6">
        <f>IF(V$3=$J$3,$G41,IF($F41='KU Meter Schedule'!V$3,'KU Meter Schedule'!U41-'KU Meter Schedule'!$G41,U41))</f>
        <v>1378.5</v>
      </c>
      <c r="W41" s="6">
        <f>IF(W$3=$J$3,$G41,IF($F41='KU Meter Schedule'!W$3,'KU Meter Schedule'!V41-'KU Meter Schedule'!$G41,V41))</f>
        <v>1378.5</v>
      </c>
      <c r="X41" s="6">
        <f>IF(X$3=$J$3,$G41,IF($F41='KU Meter Schedule'!X$3,'KU Meter Schedule'!W41-'KU Meter Schedule'!$G41,W41))</f>
        <v>1378.5</v>
      </c>
      <c r="Y41" s="6">
        <f>IF(Y$3=$J$3,$G41,IF($F41='KU Meter Schedule'!Y$3,'KU Meter Schedule'!X41-'KU Meter Schedule'!$G41,X41))</f>
        <v>1378.5</v>
      </c>
      <c r="Z41" s="6">
        <f>IF(Z$3=$J$3,$G41,IF($F41='KU Meter Schedule'!Z$3,'KU Meter Schedule'!Y41-'KU Meter Schedule'!$G41,Y41))</f>
        <v>1378.5</v>
      </c>
      <c r="AA41" s="6">
        <f>IF(AA$3=$J$3,$G41,IF($F41='KU Meter Schedule'!AA$3,'KU Meter Schedule'!Z41-'KU Meter Schedule'!$G41,Z41))</f>
        <v>1378.5</v>
      </c>
      <c r="AB41" s="6">
        <f>IF(AB$3=$J$3,$G41,IF($F41='KU Meter Schedule'!AB$3,'KU Meter Schedule'!AA41-'KU Meter Schedule'!$G41,AA41))</f>
        <v>0</v>
      </c>
      <c r="AC41" s="6">
        <f>IF(AC$3=$J$3,$G41,IF($F41='KU Meter Schedule'!AC$3,'KU Meter Schedule'!AB41-'KU Meter Schedule'!$G41,AB41))</f>
        <v>0</v>
      </c>
      <c r="AD41" s="6">
        <f>IF(AD$3=$J$3,$G41,IF($F41='KU Meter Schedule'!AD$3,'KU Meter Schedule'!AC41-'KU Meter Schedule'!$G41,AC41))</f>
        <v>0</v>
      </c>
      <c r="AE41" s="6">
        <f>IF(AE$3=$J$3,$G41,IF($F41='KU Meter Schedule'!AE$3,'KU Meter Schedule'!AD41-'KU Meter Schedule'!$G41,AD41))</f>
        <v>0</v>
      </c>
      <c r="AF41" s="6">
        <f>IF(AF$3=$J$3,$G41,IF($F41='KU Meter Schedule'!AF$3,'KU Meter Schedule'!AE41-'KU Meter Schedule'!$G41,AE41))</f>
        <v>0</v>
      </c>
      <c r="AG41" s="6">
        <f>IF(AG$3=$J$3,$G41,IF($F41='KU Meter Schedule'!AG$3,'KU Meter Schedule'!AF41-'KU Meter Schedule'!$G41,AF41))</f>
        <v>0</v>
      </c>
      <c r="AH41" s="6">
        <f>IF(AH$3=$J$3,$G41,IF($F41='KU Meter Schedule'!AH$3,'KU Meter Schedule'!AG41-'KU Meter Schedule'!$G41,AG41))</f>
        <v>0</v>
      </c>
      <c r="AI41" s="6">
        <f>IF(AI$3=$J$3,$G41,IF($F41='KU Meter Schedule'!AI$3,'KU Meter Schedule'!AH41-'KU Meter Schedule'!$G41,AH41))</f>
        <v>0</v>
      </c>
      <c r="AJ41" s="6">
        <f>IF(AJ$3=$J$3,$G41,IF($F41='KU Meter Schedule'!AJ$3,'KU Meter Schedule'!AI41-'KU Meter Schedule'!$G41,AI41))</f>
        <v>0</v>
      </c>
      <c r="AK41" s="6">
        <f>IF(AK$3=$J$3,$G41,IF($F41='KU Meter Schedule'!AK$3,'KU Meter Schedule'!AJ41-'KU Meter Schedule'!$G41,AJ41))</f>
        <v>0</v>
      </c>
      <c r="AL41" s="6">
        <f>IF(AL$3=$J$3,$G41,IF($F41='KU Meter Schedule'!AL$3,'KU Meter Schedule'!AK41-'KU Meter Schedule'!$G41,AK41))</f>
        <v>0</v>
      </c>
      <c r="AM41" s="6">
        <f>IF(AM$3=$J$3,$G41,IF($F41='KU Meter Schedule'!AM$3,'KU Meter Schedule'!AL41-'KU Meter Schedule'!$G41,AL41))</f>
        <v>0</v>
      </c>
      <c r="AN41" s="6">
        <f>IF(AN$3=$J$3,$G41,IF($F41='KU Meter Schedule'!AN$3,'KU Meter Schedule'!AM41-'KU Meter Schedule'!$G41,AM41))</f>
        <v>0</v>
      </c>
      <c r="AO41" s="6">
        <f>IF(AO$3=$J$3,$G41,IF($F41='KU Meter Schedule'!AO$3,'KU Meter Schedule'!AN41-'KU Meter Schedule'!$G41,AN41))</f>
        <v>0</v>
      </c>
      <c r="AP41" s="6">
        <f>IF(AP$3=$J$3,$G41,IF($F41='KU Meter Schedule'!AP$3,'KU Meter Schedule'!AO41-'KU Meter Schedule'!$G41,AO41))</f>
        <v>0</v>
      </c>
      <c r="AQ41" s="6">
        <f>IF(AQ$3=$J$3,$G41,IF($F41='KU Meter Schedule'!AQ$3,'KU Meter Schedule'!AP41-'KU Meter Schedule'!$G41,AP41))</f>
        <v>0</v>
      </c>
      <c r="AR41" s="6">
        <f>IF(AR$3=$J$3,$G41,IF($F41='KU Meter Schedule'!AR$3,'KU Meter Schedule'!AQ41-'KU Meter Schedule'!$G41,AQ41))</f>
        <v>0</v>
      </c>
      <c r="AS41" s="6">
        <f>IF(AS$3=$J$3,$G41,IF($F41='KU Meter Schedule'!AS$3,'KU Meter Schedule'!AR41-'KU Meter Schedule'!$G41,AR41))</f>
        <v>0</v>
      </c>
      <c r="AT41" s="6">
        <f>IF(AT$3=$J$3,$G41,IF($F41='KU Meter Schedule'!AT$3,'KU Meter Schedule'!AS41-'KU Meter Schedule'!$G41,AS41))</f>
        <v>0</v>
      </c>
      <c r="AU41" s="6">
        <f>IF(AU$3=$J$3,$G41,IF($F41='KU Meter Schedule'!AU$3,'KU Meter Schedule'!AT41-'KU Meter Schedule'!$G41,AT41))</f>
        <v>0</v>
      </c>
      <c r="AV41" s="6">
        <f>IF(AV$3=$J$3,$G41,IF($F41='KU Meter Schedule'!AV$3,'KU Meter Schedule'!AU41-'KU Meter Schedule'!$G41,AU41))</f>
        <v>0</v>
      </c>
      <c r="AW41" s="6">
        <f>IF(AW$3=$J$3,$G41,IF($F41='KU Meter Schedule'!AW$3,'KU Meter Schedule'!AV41-'KU Meter Schedule'!$G41,AV41))</f>
        <v>0</v>
      </c>
      <c r="AX41" s="6">
        <f>IF(AX$3=$J$3,$G41,IF($F41='KU Meter Schedule'!AX$3,'KU Meter Schedule'!AW41-'KU Meter Schedule'!$G41,AW41))</f>
        <v>0</v>
      </c>
      <c r="AZ41" s="21">
        <f>IF(AZ$3&lt;'Depr. Rate'!$B$1,('Depr. Rate'!$B$4*'KU Meter Schedule'!J41)/12,IF(J41=0,I41/2*'Depr. Rate'!$C$4/12,('Depr. Rate'!$C$4*'KU Meter Schedule'!J41)/12))</f>
        <v>2.6306375000000002</v>
      </c>
      <c r="BA41" s="21">
        <f>IF(BA$3&lt;'Depr. Rate'!$B$1,('Depr. Rate'!$B$4*'KU Meter Schedule'!K41)/12,IF(K41=0,J41/2*'Depr. Rate'!$C$4/12,('Depr. Rate'!$C$4*'KU Meter Schedule'!K41)/12))</f>
        <v>2.6306375000000002</v>
      </c>
      <c r="BB41" s="21">
        <f>IF(BB$3&lt;'Depr. Rate'!$B$1,('Depr. Rate'!$B$4*'KU Meter Schedule'!L41)/12,IF(L41=0,K41/2*'Depr. Rate'!$C$4/12,('Depr. Rate'!$C$4*'KU Meter Schedule'!L41)/12))</f>
        <v>2.6306375000000002</v>
      </c>
      <c r="BC41" s="21">
        <f>IF(BC$3&lt;'Depr. Rate'!$B$1,('Depr. Rate'!$B$4*'KU Meter Schedule'!M41)/12,IF(M41=0,L41/2*'Depr. Rate'!$C$4/12,('Depr. Rate'!$C$4*'KU Meter Schedule'!M41)/12))</f>
        <v>2.6306375000000002</v>
      </c>
      <c r="BD41" s="21">
        <f>IF(BD$3&lt;'Depr. Rate'!$B$1,('Depr. Rate'!$B$4*'KU Meter Schedule'!N41)/12,IF(N41=0,M41/2*'Depr. Rate'!$C$4/12,('Depr. Rate'!$C$4*'KU Meter Schedule'!N41)/12))</f>
        <v>2.6306375000000002</v>
      </c>
      <c r="BE41" s="21">
        <f>IF(BE$3&lt;'Depr. Rate'!$B$1,('Depr. Rate'!$B$4*'KU Meter Schedule'!O41)/12,IF(O41=0,N41/2*'Depr. Rate'!$C$4/12,('Depr. Rate'!$C$4*'KU Meter Schedule'!O41)/12))</f>
        <v>2.6306375000000002</v>
      </c>
      <c r="BF41" s="21">
        <f>IF(BF$3&lt;'Depr. Rate'!$B$1,('Depr. Rate'!$B$4*'KU Meter Schedule'!P41)/12,IF(P41=0,O41/2*'Depr. Rate'!$C$4/12,('Depr. Rate'!$C$4*'KU Meter Schedule'!P41)/12))</f>
        <v>2.6306375000000002</v>
      </c>
      <c r="BG41" s="21">
        <f>IF(BG$3&lt;'Depr. Rate'!$B$1,('Depr. Rate'!$B$4*'KU Meter Schedule'!Q41)/12,IF(Q41=0,P41/2*'Depr. Rate'!$C$4/12,('Depr. Rate'!$C$4*'KU Meter Schedule'!Q41)/12))</f>
        <v>2.6306375000000002</v>
      </c>
      <c r="BH41" s="21">
        <f>IF(BH$3&lt;'Depr. Rate'!$B$1,('Depr. Rate'!$B$4*'KU Meter Schedule'!R41)/12,IF(R41=0,Q41/2*'Depr. Rate'!$C$4/12,('Depr. Rate'!$C$4*'KU Meter Schedule'!R41)/12))</f>
        <v>2.6306375000000002</v>
      </c>
      <c r="BI41" s="21">
        <f>IF(BI$3&lt;'Depr. Rate'!$B$1,('Depr. Rate'!$B$4*'KU Meter Schedule'!S41)/12,IF(S41=0,R41/2*'Depr. Rate'!$C$4/12,('Depr. Rate'!$C$4*'KU Meter Schedule'!S41)/12))</f>
        <v>2.6306375000000002</v>
      </c>
      <c r="BJ41" s="21">
        <f>IF(BJ$3&lt;'Depr. Rate'!$B$1,('Depr. Rate'!$B$4*'KU Meter Schedule'!T41)/12,IF(T41=0,S41/2*'Depr. Rate'!$C$4/12,('Depr. Rate'!$C$4*'KU Meter Schedule'!T41)/12))</f>
        <v>2.6306375000000002</v>
      </c>
      <c r="BK41" s="21">
        <f>IF(BK$3&lt;'Depr. Rate'!$B$1,('Depr. Rate'!$B$4*'KU Meter Schedule'!U41)/12,IF(U41=0,T41/2*'Depr. Rate'!$C$4/12,('Depr. Rate'!$C$4*'KU Meter Schedule'!U41)/12))</f>
        <v>4.0321125000000002</v>
      </c>
      <c r="BL41" s="21">
        <f>IF(BL$3&lt;'Depr. Rate'!$B$1,('Depr. Rate'!$B$4*'KU Meter Schedule'!V41)/12,IF(V41=0,U41/2*'Depr. Rate'!$C$4/12,('Depr. Rate'!$C$4*'KU Meter Schedule'!V41)/12))</f>
        <v>4.0321125000000002</v>
      </c>
      <c r="BM41" s="21">
        <f>IF(BM$3&lt;'Depr. Rate'!$B$1,('Depr. Rate'!$B$4*'KU Meter Schedule'!W41)/12,IF(W41=0,V41/2*'Depr. Rate'!$C$4/12,('Depr. Rate'!$C$4*'KU Meter Schedule'!W41)/12))</f>
        <v>4.0321125000000002</v>
      </c>
      <c r="BN41" s="21">
        <f>IF(BN$3&lt;'Depr. Rate'!$B$1,('Depr. Rate'!$B$4*'KU Meter Schedule'!X41)/12,IF(X41=0,W41/2*'Depr. Rate'!$C$4/12,('Depr. Rate'!$C$4*'KU Meter Schedule'!X41)/12))</f>
        <v>4.0321125000000002</v>
      </c>
      <c r="BO41" s="21">
        <f>IF(BO$3&lt;'Depr. Rate'!$B$1,('Depr. Rate'!$B$4*'KU Meter Schedule'!Y41)/12,IF(Y41=0,X41/2*'Depr. Rate'!$C$4/12,('Depr. Rate'!$C$4*'KU Meter Schedule'!Y41)/12))</f>
        <v>4.0321125000000002</v>
      </c>
      <c r="BP41" s="21">
        <f>IF(BP$3&lt;'Depr. Rate'!$B$1,('Depr. Rate'!$B$4*'KU Meter Schedule'!Z41)/12,IF(Z41=0,Y41/2*'Depr. Rate'!$C$4/12,('Depr. Rate'!$C$4*'KU Meter Schedule'!Z41)/12))</f>
        <v>4.0321125000000002</v>
      </c>
      <c r="BQ41" s="21">
        <f>IF(BQ$3&lt;'Depr. Rate'!$B$1,('Depr. Rate'!$B$4*'KU Meter Schedule'!AA41)/12,IF(AA41=0,Z41/2*'Depr. Rate'!$C$4/12,('Depr. Rate'!$C$4*'KU Meter Schedule'!AA41)/12))</f>
        <v>4.0321125000000002</v>
      </c>
      <c r="BR41" s="21">
        <f>IF(BR$3&lt;'Depr. Rate'!$B$1,('Depr. Rate'!$B$4*'KU Meter Schedule'!AB41)/12,IF(AB41=0,AA41/2*'Depr. Rate'!$C$4/12,('Depr. Rate'!$C$4*'KU Meter Schedule'!AB41)/12))</f>
        <v>2.0160562500000001</v>
      </c>
      <c r="BS41" s="21">
        <f>IF(BS$3&lt;'Depr. Rate'!$B$1,('Depr. Rate'!$B$4*'KU Meter Schedule'!AC41)/12,IF(AC41=0,AB41/2*'Depr. Rate'!$C$4/12,('Depr. Rate'!$C$4*'KU Meter Schedule'!AC41)/12))</f>
        <v>0</v>
      </c>
      <c r="BT41" s="21">
        <f>IF(BT$3&lt;'Depr. Rate'!$B$1,('Depr. Rate'!$B$4*'KU Meter Schedule'!AD41)/12,IF(AD41=0,AC41/2*'Depr. Rate'!$C$4/12,('Depr. Rate'!$C$4*'KU Meter Schedule'!AD41)/12))</f>
        <v>0</v>
      </c>
      <c r="BU41" s="21">
        <f>IF(BU$3&lt;'Depr. Rate'!$B$1,('Depr. Rate'!$B$4*'KU Meter Schedule'!AE41)/12,IF(AE41=0,AD41/2*'Depr. Rate'!$C$4/12,('Depr. Rate'!$C$4*'KU Meter Schedule'!AE41)/12))</f>
        <v>0</v>
      </c>
      <c r="BV41" s="21">
        <f>IF(BV$3&lt;'Depr. Rate'!$B$1,('Depr. Rate'!$B$4*'KU Meter Schedule'!AF41)/12,IF(AF41=0,AE41/2*'Depr. Rate'!$C$4/12,('Depr. Rate'!$C$4*'KU Meter Schedule'!AF41)/12))</f>
        <v>0</v>
      </c>
      <c r="BW41" s="21">
        <f>IF(BW$3&lt;'Depr. Rate'!$B$1,('Depr. Rate'!$B$4*'KU Meter Schedule'!AG41)/12,IF(AG41=0,AF41/2*'Depr. Rate'!$C$4/12,('Depr. Rate'!$C$4*'KU Meter Schedule'!AG41)/12))</f>
        <v>0</v>
      </c>
      <c r="BX41" s="21">
        <f>IF(BX$3&lt;'Depr. Rate'!$B$1,('Depr. Rate'!$B$4*'KU Meter Schedule'!AH41)/12,IF(AH41=0,AG41/2*'Depr. Rate'!$C$4/12,('Depr. Rate'!$C$4*'KU Meter Schedule'!AH41)/12))</f>
        <v>0</v>
      </c>
      <c r="BY41" s="21">
        <f>IF(BY$3&lt;'Depr. Rate'!$B$1,('Depr. Rate'!$B$4*'KU Meter Schedule'!AI41)/12,IF(AI41=0,AH41/2*'Depr. Rate'!$C$4/12,('Depr. Rate'!$C$4*'KU Meter Schedule'!AI41)/12))</f>
        <v>0</v>
      </c>
      <c r="BZ41" s="21">
        <f>IF(BZ$3&lt;'Depr. Rate'!$B$1,('Depr. Rate'!$B$4*'KU Meter Schedule'!AJ41)/12,IF(AJ41=0,AI41/2*'Depr. Rate'!$C$4/12,('Depr. Rate'!$C$4*'KU Meter Schedule'!AJ41)/12))</f>
        <v>0</v>
      </c>
      <c r="CA41" s="21">
        <f>IF(CA$3&lt;'Depr. Rate'!$B$1,('Depr. Rate'!$B$4*'KU Meter Schedule'!AK41)/12,IF(AK41=0,AJ41/2*'Depr. Rate'!$C$4/12,('Depr. Rate'!$C$4*'KU Meter Schedule'!AK41)/12))</f>
        <v>0</v>
      </c>
      <c r="CB41" s="21">
        <f>IF(CB$3&lt;'Depr. Rate'!$B$1,('Depr. Rate'!$B$4*'KU Meter Schedule'!AL41)/12,IF(AL41=0,AK41/2*'Depr. Rate'!$C$4/12,('Depr. Rate'!$C$4*'KU Meter Schedule'!AL41)/12))</f>
        <v>0</v>
      </c>
      <c r="CC41" s="21">
        <f>IF(CC$3&lt;'Depr. Rate'!$B$1,('Depr. Rate'!$B$4*'KU Meter Schedule'!AM41)/12,IF(AM41=0,AL41/2*'Depr. Rate'!$C$4/12,('Depr. Rate'!$C$4*'KU Meter Schedule'!AM41)/12))</f>
        <v>0</v>
      </c>
      <c r="CD41" s="21">
        <f>IF(CD$3&lt;'Depr. Rate'!$B$1,('Depr. Rate'!$B$4*'KU Meter Schedule'!AN41)/12,IF(AN41=0,AM41/2*'Depr. Rate'!$C$4/12,('Depr. Rate'!$C$4*'KU Meter Schedule'!AN41)/12))</f>
        <v>0</v>
      </c>
      <c r="CE41" s="21">
        <f>IF(CE$3&lt;'Depr. Rate'!$B$1,('Depr. Rate'!$B$4*'KU Meter Schedule'!AO41)/12,IF(AO41=0,AN41/2*'Depr. Rate'!$C$4/12,('Depr. Rate'!$C$4*'KU Meter Schedule'!AO41)/12))</f>
        <v>0</v>
      </c>
      <c r="CF41" s="21">
        <f>IF(CF$3&lt;'Depr. Rate'!$B$1,('Depr. Rate'!$B$4*'KU Meter Schedule'!AP41)/12,IF(AP41=0,AO41/2*'Depr. Rate'!$C$4/12,('Depr. Rate'!$C$4*'KU Meter Schedule'!AP41)/12))</f>
        <v>0</v>
      </c>
      <c r="CG41" s="21">
        <f>IF(CG$3&lt;'Depr. Rate'!$B$1,('Depr. Rate'!$B$4*'KU Meter Schedule'!AQ41)/12,IF(AQ41=0,AP41/2*'Depr. Rate'!$C$4/12,('Depr. Rate'!$C$4*'KU Meter Schedule'!AQ41)/12))</f>
        <v>0</v>
      </c>
      <c r="CH41" s="21">
        <f>IF(CH$3&lt;'Depr. Rate'!$B$1,('Depr. Rate'!$B$4*'KU Meter Schedule'!AR41)/12,IF(AR41=0,AQ41/2*'Depr. Rate'!$C$4/12,('Depr. Rate'!$C$4*'KU Meter Schedule'!AR41)/12))</f>
        <v>0</v>
      </c>
      <c r="CI41" s="21">
        <f>IF(CI$3&lt;'Depr. Rate'!$B$1,('Depr. Rate'!$B$4*'KU Meter Schedule'!AS41)/12,IF(AS41=0,AR41/2*'Depr. Rate'!$C$4/12,('Depr. Rate'!$C$4*'KU Meter Schedule'!AS41)/12))</f>
        <v>0</v>
      </c>
      <c r="CJ41" s="21">
        <f>IF(CJ$3&lt;'Depr. Rate'!$B$1,('Depr. Rate'!$B$4*'KU Meter Schedule'!AT41)/12,IF(AT41=0,AS41/2*'Depr. Rate'!$C$4/12,('Depr. Rate'!$C$4*'KU Meter Schedule'!AT41)/12))</f>
        <v>0</v>
      </c>
      <c r="CK41" s="21">
        <f>IF(CK$3&lt;'Depr. Rate'!$B$1,('Depr. Rate'!$B$4*'KU Meter Schedule'!AU41)/12,IF(AU41=0,AT41/2*'Depr. Rate'!$C$4/12,('Depr. Rate'!$C$4*'KU Meter Schedule'!AU41)/12))</f>
        <v>0</v>
      </c>
      <c r="CL41" s="21">
        <f>IF(CL$3&lt;'Depr. Rate'!$B$1,('Depr. Rate'!$B$4*'KU Meter Schedule'!AV41)/12,IF(AV41=0,AU41/2*'Depr. Rate'!$C$4/12,('Depr. Rate'!$C$4*'KU Meter Schedule'!AV41)/12))</f>
        <v>0</v>
      </c>
      <c r="CM41" s="21">
        <f>IF(CM$3&lt;'Depr. Rate'!$B$1,('Depr. Rate'!$B$4*'KU Meter Schedule'!AW41)/12,IF(AW41=0,AV41/2*'Depr. Rate'!$C$4/12,('Depr. Rate'!$C$4*'KU Meter Schedule'!AW41)/12))</f>
        <v>0</v>
      </c>
      <c r="CN41" s="21">
        <f>IF(CN$3&lt;'Depr. Rate'!$B$1,('Depr. Rate'!$B$4*'KU Meter Schedule'!AX41)/12,IF(AX41=0,AW41/2*'Depr. Rate'!$C$4/12,('Depr. Rate'!$C$4*'KU Meter Schedule'!AX41)/12))</f>
        <v>0</v>
      </c>
      <c r="CP41" s="6">
        <f>IF(CP$3=$CP$3,$H41+AZ41,IF($F41='KU Meter Schedule'!CP$3,'KU Meter Schedule'!CO41+AZ41-$G41,SUM(CO41,AZ41)))</f>
        <v>1228.7863992499999</v>
      </c>
      <c r="CQ41" s="6">
        <f>IF(CQ$3=$CP$3,$H41+BA41,IF($F41='KU Meter Schedule'!CQ$3,'KU Meter Schedule'!CP41+BA41-$G41,SUM(CP41,BA41)))</f>
        <v>1231.4170367499999</v>
      </c>
      <c r="CR41" s="6">
        <f>IF(CR$3=$CP$3,$H41+BB41,IF($F41='KU Meter Schedule'!CR$3,'KU Meter Schedule'!CQ41+BB41-$G41,SUM(CQ41,BB41)))</f>
        <v>1234.0476742499998</v>
      </c>
      <c r="CS41" s="6">
        <f>IF(CS$3=$CP$3,$H41+BC41,IF($F41='KU Meter Schedule'!CS$3,'KU Meter Schedule'!CR41+BC41-$G41,SUM(CR41,BC41)))</f>
        <v>1236.6783117499997</v>
      </c>
      <c r="CT41" s="6">
        <f>IF(CT$3=$CP$3,$H41+BD41,IF($F41='KU Meter Schedule'!CT$3,'KU Meter Schedule'!CS41+BD41-$G41,SUM(CS41,BD41)))</f>
        <v>1239.3089492499996</v>
      </c>
      <c r="CU41" s="6">
        <f>IF(CU$3=$CP$3,$H41+BE41,IF($F41='KU Meter Schedule'!CU$3,'KU Meter Schedule'!CT41+BE41-$G41,SUM(CT41,BE41)))</f>
        <v>1241.9395867499995</v>
      </c>
      <c r="CV41" s="6">
        <f>IF(CV$3=$CP$3,$H41+BF41,IF($F41='KU Meter Schedule'!CV$3,'KU Meter Schedule'!CU41+BF41-$G41,SUM(CU41,BF41)))</f>
        <v>1244.5702242499995</v>
      </c>
      <c r="CW41" s="6">
        <f>IF(CW$3=$CP$3,$H41+BG41,IF($F41='KU Meter Schedule'!CW$3,'KU Meter Schedule'!CV41+BG41-$G41,SUM(CV41,BG41)))</f>
        <v>1247.2008617499994</v>
      </c>
      <c r="CX41" s="6">
        <f>IF(CX$3=$CP$3,$H41+BH41,IF($F41='KU Meter Schedule'!CX$3,'KU Meter Schedule'!CW41+BH41-$G41,SUM(CW41,BH41)))</f>
        <v>1249.8314992499993</v>
      </c>
      <c r="CY41" s="6">
        <f>IF(CY$3=$CP$3,$H41+BI41,IF($F41='KU Meter Schedule'!CY$3,'KU Meter Schedule'!CX41+BI41-$G41,SUM(CX41,BI41)))</f>
        <v>1252.4621367499992</v>
      </c>
      <c r="CZ41" s="6">
        <f>IF(CZ$3=$CP$3,$H41+BJ41,IF($F41='KU Meter Schedule'!CZ$3,'KU Meter Schedule'!CY41+BJ41-$G41,SUM(CY41,BJ41)))</f>
        <v>1255.0927742499991</v>
      </c>
      <c r="DA41" s="6">
        <f>IF(DA$3=$CP$3,$H41+BK41,IF($F41='KU Meter Schedule'!DA$3,'KU Meter Schedule'!CZ41+BK41-$G41,SUM(CZ41,BK41)))</f>
        <v>1259.1248867499992</v>
      </c>
      <c r="DB41" s="6">
        <f>IF(DB$3=$CP$3,$H41+BL41,IF($F41='KU Meter Schedule'!DB$3,'KU Meter Schedule'!DA41+BL41-$G41,SUM(DA41,BL41)))</f>
        <v>1263.1569992499992</v>
      </c>
      <c r="DC41" s="6">
        <f>IF(DC$3=$CP$3,$H41+BM41,IF($F41='KU Meter Schedule'!DC$3,'KU Meter Schedule'!DB41+BM41-$G41,SUM(DB41,BM41)))</f>
        <v>1267.1891117499993</v>
      </c>
      <c r="DD41" s="6">
        <f>IF(DD$3=$CP$3,$H41+BN41,IF($F41='KU Meter Schedule'!DD$3,'KU Meter Schedule'!DC41+BN41-$G41,SUM(DC41,BN41)))</f>
        <v>1271.2212242499993</v>
      </c>
      <c r="DE41" s="6">
        <f>IF(DE$3=$CP$3,$H41+BO41,IF($F41='KU Meter Schedule'!DE$3,'KU Meter Schedule'!DD41+BO41-$G41,SUM(DD41,BO41)))</f>
        <v>1275.2533367499993</v>
      </c>
      <c r="DF41" s="6">
        <f>IF(DF$3=$CP$3,$H41+BP41,IF($F41='KU Meter Schedule'!DF$3,'KU Meter Schedule'!DE41+BP41-$G41,SUM(DE41,BP41)))</f>
        <v>1279.2854492499994</v>
      </c>
      <c r="DG41" s="6">
        <f>IF(DG$3=$CP$3,$H41+BQ41,IF($F41='KU Meter Schedule'!DG$3,'KU Meter Schedule'!DF41+BQ41-$G41,SUM(DF41,BQ41)))</f>
        <v>1283.3175617499994</v>
      </c>
      <c r="DH41" s="6">
        <f>IF(DH$3=$CP$3,$H41+BR41,IF($F41='KU Meter Schedule'!DH$3,'KU Meter Schedule'!DG41+BR41-$G41,SUM(DG41,BR41)))</f>
        <v>-93.166382000000567</v>
      </c>
      <c r="DI41" s="6">
        <f>IF(DI$3=$CP$3,$H41+BS41,IF($F41='KU Meter Schedule'!DI$3,'KU Meter Schedule'!DH41+BS41-$G41,SUM(DH41,BS41)))</f>
        <v>-93.166382000000567</v>
      </c>
      <c r="DJ41" s="6">
        <f>IF(DJ$3=$CP$3,$H41+BT41,IF($F41='KU Meter Schedule'!DJ$3,'KU Meter Schedule'!DI41+BT41-$G41,SUM(DI41,BT41)))</f>
        <v>-93.166382000000567</v>
      </c>
      <c r="DK41" s="6">
        <f>IF(DK$3=$CP$3,$H41+BU41,IF($F41='KU Meter Schedule'!DK$3,'KU Meter Schedule'!DJ41+BU41-$G41,SUM(DJ41,BU41)))</f>
        <v>-93.166382000000567</v>
      </c>
      <c r="DL41" s="6">
        <f>IF(DL$3=$CP$3,$H41+BV41,IF($F41='KU Meter Schedule'!DL$3,'KU Meter Schedule'!DK41+BV41-$G41,SUM(DK41,BV41)))</f>
        <v>-93.166382000000567</v>
      </c>
      <c r="DM41" s="6">
        <f>IF(DM$3=$CP$3,$H41+BW41,IF($F41='KU Meter Schedule'!DM$3,'KU Meter Schedule'!DL41+BW41-$G41,SUM(DL41,BW41)))</f>
        <v>-93.166382000000567</v>
      </c>
      <c r="DN41" s="6">
        <f>IF(DN$3=$CP$3,$H41+BX41,IF($F41='KU Meter Schedule'!DN$3,'KU Meter Schedule'!DM41+BX41-$G41,SUM(DM41,BX41)))</f>
        <v>-93.166382000000567</v>
      </c>
      <c r="DO41" s="6">
        <f>IF(DO$3=$CP$3,$H41+BY41,IF($F41='KU Meter Schedule'!DO$3,'KU Meter Schedule'!DN41+BY41-$G41,SUM(DN41,BY41)))</f>
        <v>-93.166382000000567</v>
      </c>
      <c r="DP41" s="6">
        <f>IF(DP$3=$CP$3,$H41+BZ41,IF($F41='KU Meter Schedule'!DP$3,'KU Meter Schedule'!DO41+BZ41-$G41,SUM(DO41,BZ41)))</f>
        <v>-93.166382000000567</v>
      </c>
      <c r="DQ41" s="6">
        <f>IF(DQ$3=$CP$3,$H41+CA41,IF($F41='KU Meter Schedule'!DQ$3,'KU Meter Schedule'!DP41+CA41-$G41,SUM(DP41,CA41)))</f>
        <v>-93.166382000000567</v>
      </c>
      <c r="DR41" s="6">
        <f>IF(DR$3=$CP$3,$H41+CB41,IF($F41='KU Meter Schedule'!DR$3,'KU Meter Schedule'!DQ41+CB41-$G41,SUM(DQ41,CB41)))</f>
        <v>-93.166382000000567</v>
      </c>
      <c r="DS41" s="6">
        <f>IF(DS$3=$CP$3,$H41+CC41,IF($F41='KU Meter Schedule'!DS$3,'KU Meter Schedule'!DR41+CC41-$G41,SUM(DR41,CC41)))</f>
        <v>-93.166382000000567</v>
      </c>
      <c r="DT41" s="6">
        <f>IF(DT$3=$CP$3,$H41+CD41,IF($F41='KU Meter Schedule'!DT$3,'KU Meter Schedule'!DS41+CD41-$G41,SUM(DS41,CD41)))</f>
        <v>-93.166382000000567</v>
      </c>
      <c r="DU41" s="6">
        <f>IF(DU$3=$CP$3,$H41+CE41,IF($F41='KU Meter Schedule'!DU$3,'KU Meter Schedule'!DT41+CE41-$G41,SUM(DT41,CE41)))</f>
        <v>-93.166382000000567</v>
      </c>
      <c r="DV41" s="6">
        <f>IF(DV$3=$CP$3,$H41+CF41,IF($F41='KU Meter Schedule'!DV$3,'KU Meter Schedule'!DU41+CF41-$G41,SUM(DU41,CF41)))</f>
        <v>-93.166382000000567</v>
      </c>
      <c r="DW41" s="6">
        <f>IF(DW$3=$CP$3,$H41+CG41,IF($F41='KU Meter Schedule'!DW$3,'KU Meter Schedule'!DV41+CG41-$G41,SUM(DV41,CG41)))</f>
        <v>-93.166382000000567</v>
      </c>
      <c r="DX41" s="6">
        <f>IF(DX$3=$CP$3,$H41+CH41,IF($F41='KU Meter Schedule'!DX$3,'KU Meter Schedule'!DW41+CH41-$G41,SUM(DW41,CH41)))</f>
        <v>-93.166382000000567</v>
      </c>
      <c r="DY41" s="6">
        <f>IF(DY$3=$CP$3,$H41+CI41,IF($F41='KU Meter Schedule'!DY$3,'KU Meter Schedule'!DX41+CI41-$G41,SUM(DX41,CI41)))</f>
        <v>-93.166382000000567</v>
      </c>
      <c r="DZ41" s="6">
        <f>IF(DZ$3=$CP$3,$H41+CJ41,IF($F41='KU Meter Schedule'!DZ$3,'KU Meter Schedule'!DY41+CJ41-$G41,SUM(DY41,CJ41)))</f>
        <v>-93.166382000000567</v>
      </c>
      <c r="EA41" s="6">
        <f>IF(EA$3=$CP$3,$H41+CK41,IF($F41='KU Meter Schedule'!EA$3,'KU Meter Schedule'!DZ41+CK41-$G41,SUM(DZ41,CK41)))</f>
        <v>-93.166382000000567</v>
      </c>
      <c r="EB41" s="6">
        <f>IF(EB$3=$CP$3,$H41+CL41,IF($F41='KU Meter Schedule'!EB$3,'KU Meter Schedule'!EA41+CL41-$G41,SUM(EA41,CL41)))</f>
        <v>-93.166382000000567</v>
      </c>
      <c r="EC41" s="6">
        <f>IF(EC$3=$CP$3,$H41+CM41,IF($F41='KU Meter Schedule'!EC$3,'KU Meter Schedule'!EB41+CM41-$G41,SUM(EB41,CM41)))</f>
        <v>-93.166382000000567</v>
      </c>
      <c r="ED41" s="6">
        <f>IF(ED$3=$CP$3,$H41+CN41,IF($F41='KU Meter Schedule'!ED$3,'KU Meter Schedule'!EC41+CN41-$G41,SUM(EC41,CN41)))</f>
        <v>-93.166382000000567</v>
      </c>
      <c r="EF41" s="8">
        <f t="shared" si="10"/>
        <v>149.71360075000007</v>
      </c>
      <c r="EG41" s="8">
        <f t="shared" si="10"/>
        <v>147.08296325000015</v>
      </c>
      <c r="EH41" s="8">
        <f t="shared" si="10"/>
        <v>144.45232575000023</v>
      </c>
      <c r="EI41" s="8">
        <f t="shared" si="10"/>
        <v>141.82168825000031</v>
      </c>
      <c r="EJ41" s="8">
        <f t="shared" si="10"/>
        <v>139.19105075000039</v>
      </c>
      <c r="EK41" s="8">
        <f t="shared" si="10"/>
        <v>136.56041325000047</v>
      </c>
      <c r="EL41" s="8">
        <f t="shared" si="10"/>
        <v>133.92977575000054</v>
      </c>
      <c r="EM41" s="8">
        <f t="shared" si="10"/>
        <v>131.29913825000062</v>
      </c>
      <c r="EN41" s="8">
        <f t="shared" si="10"/>
        <v>128.6685007500007</v>
      </c>
      <c r="EO41" s="8">
        <f t="shared" si="10"/>
        <v>126.03786325000078</v>
      </c>
      <c r="EP41" s="8">
        <f t="shared" si="10"/>
        <v>123.40722575000086</v>
      </c>
      <c r="EQ41" s="8">
        <f t="shared" si="10"/>
        <v>119.37511325000082</v>
      </c>
      <c r="ER41" s="8">
        <f t="shared" si="10"/>
        <v>115.34300075000078</v>
      </c>
      <c r="ES41" s="8">
        <f t="shared" si="10"/>
        <v>111.31088825000074</v>
      </c>
      <c r="ET41" s="8">
        <f t="shared" si="10"/>
        <v>107.2787757500007</v>
      </c>
      <c r="EU41" s="8">
        <f t="shared" si="10"/>
        <v>103.24666325000067</v>
      </c>
      <c r="EV41" s="8">
        <f t="shared" si="9"/>
        <v>99.214550750000626</v>
      </c>
      <c r="EW41" s="8">
        <f t="shared" si="9"/>
        <v>95.182438250000587</v>
      </c>
      <c r="EX41" s="8">
        <f t="shared" si="9"/>
        <v>93.166382000000567</v>
      </c>
      <c r="EY41" s="8">
        <f t="shared" si="9"/>
        <v>93.166382000000567</v>
      </c>
      <c r="EZ41" s="8">
        <f t="shared" si="9"/>
        <v>93.166382000000567</v>
      </c>
      <c r="FA41" s="8">
        <f t="shared" si="9"/>
        <v>93.166382000000567</v>
      </c>
      <c r="FB41" s="8">
        <f t="shared" si="9"/>
        <v>93.166382000000567</v>
      </c>
      <c r="FC41" s="8">
        <f t="shared" si="9"/>
        <v>93.166382000000567</v>
      </c>
      <c r="FD41" s="8">
        <f t="shared" si="9"/>
        <v>93.166382000000567</v>
      </c>
      <c r="FE41" s="8">
        <f t="shared" si="9"/>
        <v>93.166382000000567</v>
      </c>
      <c r="FF41" s="8">
        <f t="shared" si="9"/>
        <v>93.166382000000567</v>
      </c>
      <c r="FG41" s="8">
        <f t="shared" si="9"/>
        <v>93.166382000000567</v>
      </c>
      <c r="FH41" s="8">
        <f t="shared" si="9"/>
        <v>93.166382000000567</v>
      </c>
      <c r="FI41" s="8">
        <f t="shared" si="9"/>
        <v>93.166382000000567</v>
      </c>
      <c r="FJ41" s="8">
        <f t="shared" si="9"/>
        <v>93.166382000000567</v>
      </c>
      <c r="FK41" s="8">
        <f t="shared" si="8"/>
        <v>93.166382000000567</v>
      </c>
      <c r="FL41" s="8">
        <f t="shared" si="8"/>
        <v>93.166382000000567</v>
      </c>
      <c r="FM41" s="8">
        <f t="shared" si="8"/>
        <v>93.166382000000567</v>
      </c>
      <c r="FN41" s="8">
        <f t="shared" si="8"/>
        <v>93.166382000000567</v>
      </c>
      <c r="FO41" s="8">
        <f t="shared" si="8"/>
        <v>93.166382000000567</v>
      </c>
      <c r="FP41" s="8">
        <f t="shared" si="8"/>
        <v>93.166382000000567</v>
      </c>
      <c r="FQ41" s="8">
        <f t="shared" si="8"/>
        <v>93.166382000000567</v>
      </c>
      <c r="FR41" s="8">
        <f t="shared" si="8"/>
        <v>93.166382000000567</v>
      </c>
      <c r="FS41" s="8">
        <f t="shared" si="8"/>
        <v>93.166382000000567</v>
      </c>
      <c r="FT41" s="8">
        <f t="shared" si="8"/>
        <v>93.166382000000567</v>
      </c>
    </row>
    <row r="42" spans="1:176" x14ac:dyDescent="0.25">
      <c r="A42" s="4" t="s">
        <v>12</v>
      </c>
      <c r="B42" s="4" t="s">
        <v>2</v>
      </c>
      <c r="C42" s="3" t="s">
        <v>40</v>
      </c>
      <c r="D42" s="4" t="s">
        <v>4</v>
      </c>
      <c r="E42" s="7">
        <v>1966</v>
      </c>
      <c r="F42" s="24">
        <f>IFERROR(VLOOKUP(CONCATENATE(C42,E42),'KU Retirements'!$A$4:$E$150,5,FALSE),"N/A")</f>
        <v>43132</v>
      </c>
      <c r="G42" s="5">
        <v>303844.79000000004</v>
      </c>
      <c r="H42" s="5">
        <v>268188.21497216914</v>
      </c>
      <c r="I42" s="5"/>
      <c r="J42" s="6">
        <f>IF(J$3=$J$3,$G42,IF($F42='KU Meter Schedule'!J$3,'KU Meter Schedule'!I42-'KU Meter Schedule'!$G42,I42))</f>
        <v>303844.79000000004</v>
      </c>
      <c r="K42" s="6">
        <f>IF(K$3=$J$3,$G42,IF($F42='KU Meter Schedule'!K$3,'KU Meter Schedule'!J42-'KU Meter Schedule'!$G42,J42))</f>
        <v>303844.79000000004</v>
      </c>
      <c r="L42" s="6">
        <f>IF(L$3=$J$3,$G42,IF($F42='KU Meter Schedule'!L$3,'KU Meter Schedule'!K42-'KU Meter Schedule'!$G42,K42))</f>
        <v>303844.79000000004</v>
      </c>
      <c r="M42" s="6">
        <f>IF(M$3=$J$3,$G42,IF($F42='KU Meter Schedule'!M$3,'KU Meter Schedule'!L42-'KU Meter Schedule'!$G42,L42))</f>
        <v>303844.79000000004</v>
      </c>
      <c r="N42" s="6">
        <f>IF(N$3=$J$3,$G42,IF($F42='KU Meter Schedule'!N$3,'KU Meter Schedule'!M42-'KU Meter Schedule'!$G42,M42))</f>
        <v>303844.79000000004</v>
      </c>
      <c r="O42" s="6">
        <f>IF(O$3=$J$3,$G42,IF($F42='KU Meter Schedule'!O$3,'KU Meter Schedule'!N42-'KU Meter Schedule'!$G42,N42))</f>
        <v>303844.79000000004</v>
      </c>
      <c r="P42" s="6">
        <f>IF(P$3=$J$3,$G42,IF($F42='KU Meter Schedule'!P$3,'KU Meter Schedule'!O42-'KU Meter Schedule'!$G42,O42))</f>
        <v>303844.79000000004</v>
      </c>
      <c r="Q42" s="6">
        <f>IF(Q$3=$J$3,$G42,IF($F42='KU Meter Schedule'!Q$3,'KU Meter Schedule'!P42-'KU Meter Schedule'!$G42,P42))</f>
        <v>303844.79000000004</v>
      </c>
      <c r="R42" s="6">
        <f>IF(R$3=$J$3,$G42,IF($F42='KU Meter Schedule'!R$3,'KU Meter Schedule'!Q42-'KU Meter Schedule'!$G42,Q42))</f>
        <v>303844.79000000004</v>
      </c>
      <c r="S42" s="6">
        <f>IF(S$3=$J$3,$G42,IF($F42='KU Meter Schedule'!S$3,'KU Meter Schedule'!R42-'KU Meter Schedule'!$G42,R42))</f>
        <v>303844.79000000004</v>
      </c>
      <c r="T42" s="6">
        <f>IF(T$3=$J$3,$G42,IF($F42='KU Meter Schedule'!T$3,'KU Meter Schedule'!S42-'KU Meter Schedule'!$G42,S42))</f>
        <v>303844.79000000004</v>
      </c>
      <c r="U42" s="6">
        <f>IF(U$3=$J$3,$G42,IF($F42='KU Meter Schedule'!U$3,'KU Meter Schedule'!T42-'KU Meter Schedule'!$G42,T42))</f>
        <v>303844.79000000004</v>
      </c>
      <c r="V42" s="6">
        <f>IF(V$3=$J$3,$G42,IF($F42='KU Meter Schedule'!V$3,'KU Meter Schedule'!U42-'KU Meter Schedule'!$G42,U42))</f>
        <v>303844.79000000004</v>
      </c>
      <c r="W42" s="6">
        <f>IF(W$3=$J$3,$G42,IF($F42='KU Meter Schedule'!W$3,'KU Meter Schedule'!V42-'KU Meter Schedule'!$G42,V42))</f>
        <v>303844.79000000004</v>
      </c>
      <c r="X42" s="6">
        <f>IF(X$3=$J$3,$G42,IF($F42='KU Meter Schedule'!X$3,'KU Meter Schedule'!W42-'KU Meter Schedule'!$G42,W42))</f>
        <v>303844.79000000004</v>
      </c>
      <c r="Y42" s="6">
        <f>IF(Y$3=$J$3,$G42,IF($F42='KU Meter Schedule'!Y$3,'KU Meter Schedule'!X42-'KU Meter Schedule'!$G42,X42))</f>
        <v>303844.79000000004</v>
      </c>
      <c r="Z42" s="6">
        <f>IF(Z$3=$J$3,$G42,IF($F42='KU Meter Schedule'!Z$3,'KU Meter Schedule'!Y42-'KU Meter Schedule'!$G42,Y42))</f>
        <v>303844.79000000004</v>
      </c>
      <c r="AA42" s="6">
        <f>IF(AA$3=$J$3,$G42,IF($F42='KU Meter Schedule'!AA$3,'KU Meter Schedule'!Z42-'KU Meter Schedule'!$G42,Z42))</f>
        <v>303844.79000000004</v>
      </c>
      <c r="AB42" s="6">
        <f>IF(AB$3=$J$3,$G42,IF($F42='KU Meter Schedule'!AB$3,'KU Meter Schedule'!AA42-'KU Meter Schedule'!$G42,AA42))</f>
        <v>0</v>
      </c>
      <c r="AC42" s="6">
        <f>IF(AC$3=$J$3,$G42,IF($F42='KU Meter Schedule'!AC$3,'KU Meter Schedule'!AB42-'KU Meter Schedule'!$G42,AB42))</f>
        <v>0</v>
      </c>
      <c r="AD42" s="6">
        <f>IF(AD$3=$J$3,$G42,IF($F42='KU Meter Schedule'!AD$3,'KU Meter Schedule'!AC42-'KU Meter Schedule'!$G42,AC42))</f>
        <v>0</v>
      </c>
      <c r="AE42" s="6">
        <f>IF(AE$3=$J$3,$G42,IF($F42='KU Meter Schedule'!AE$3,'KU Meter Schedule'!AD42-'KU Meter Schedule'!$G42,AD42))</f>
        <v>0</v>
      </c>
      <c r="AF42" s="6">
        <f>IF(AF$3=$J$3,$G42,IF($F42='KU Meter Schedule'!AF$3,'KU Meter Schedule'!AE42-'KU Meter Schedule'!$G42,AE42))</f>
        <v>0</v>
      </c>
      <c r="AG42" s="6">
        <f>IF(AG$3=$J$3,$G42,IF($F42='KU Meter Schedule'!AG$3,'KU Meter Schedule'!AF42-'KU Meter Schedule'!$G42,AF42))</f>
        <v>0</v>
      </c>
      <c r="AH42" s="6">
        <f>IF(AH$3=$J$3,$G42,IF($F42='KU Meter Schedule'!AH$3,'KU Meter Schedule'!AG42-'KU Meter Schedule'!$G42,AG42))</f>
        <v>0</v>
      </c>
      <c r="AI42" s="6">
        <f>IF(AI$3=$J$3,$G42,IF($F42='KU Meter Schedule'!AI$3,'KU Meter Schedule'!AH42-'KU Meter Schedule'!$G42,AH42))</f>
        <v>0</v>
      </c>
      <c r="AJ42" s="6">
        <f>IF(AJ$3=$J$3,$G42,IF($F42='KU Meter Schedule'!AJ$3,'KU Meter Schedule'!AI42-'KU Meter Schedule'!$G42,AI42))</f>
        <v>0</v>
      </c>
      <c r="AK42" s="6">
        <f>IF(AK$3=$J$3,$G42,IF($F42='KU Meter Schedule'!AK$3,'KU Meter Schedule'!AJ42-'KU Meter Schedule'!$G42,AJ42))</f>
        <v>0</v>
      </c>
      <c r="AL42" s="6">
        <f>IF(AL$3=$J$3,$G42,IF($F42='KU Meter Schedule'!AL$3,'KU Meter Schedule'!AK42-'KU Meter Schedule'!$G42,AK42))</f>
        <v>0</v>
      </c>
      <c r="AM42" s="6">
        <f>IF(AM$3=$J$3,$G42,IF($F42='KU Meter Schedule'!AM$3,'KU Meter Schedule'!AL42-'KU Meter Schedule'!$G42,AL42))</f>
        <v>0</v>
      </c>
      <c r="AN42" s="6">
        <f>IF(AN$3=$J$3,$G42,IF($F42='KU Meter Schedule'!AN$3,'KU Meter Schedule'!AM42-'KU Meter Schedule'!$G42,AM42))</f>
        <v>0</v>
      </c>
      <c r="AO42" s="6">
        <f>IF(AO$3=$J$3,$G42,IF($F42='KU Meter Schedule'!AO$3,'KU Meter Schedule'!AN42-'KU Meter Schedule'!$G42,AN42))</f>
        <v>0</v>
      </c>
      <c r="AP42" s="6">
        <f>IF(AP$3=$J$3,$G42,IF($F42='KU Meter Schedule'!AP$3,'KU Meter Schedule'!AO42-'KU Meter Schedule'!$G42,AO42))</f>
        <v>0</v>
      </c>
      <c r="AQ42" s="6">
        <f>IF(AQ$3=$J$3,$G42,IF($F42='KU Meter Schedule'!AQ$3,'KU Meter Schedule'!AP42-'KU Meter Schedule'!$G42,AP42))</f>
        <v>0</v>
      </c>
      <c r="AR42" s="6">
        <f>IF(AR$3=$J$3,$G42,IF($F42='KU Meter Schedule'!AR$3,'KU Meter Schedule'!AQ42-'KU Meter Schedule'!$G42,AQ42))</f>
        <v>0</v>
      </c>
      <c r="AS42" s="6">
        <f>IF(AS$3=$J$3,$G42,IF($F42='KU Meter Schedule'!AS$3,'KU Meter Schedule'!AR42-'KU Meter Schedule'!$G42,AR42))</f>
        <v>0</v>
      </c>
      <c r="AT42" s="6">
        <f>IF(AT$3=$J$3,$G42,IF($F42='KU Meter Schedule'!AT$3,'KU Meter Schedule'!AS42-'KU Meter Schedule'!$G42,AS42))</f>
        <v>0</v>
      </c>
      <c r="AU42" s="6">
        <f>IF(AU$3=$J$3,$G42,IF($F42='KU Meter Schedule'!AU$3,'KU Meter Schedule'!AT42-'KU Meter Schedule'!$G42,AT42))</f>
        <v>0</v>
      </c>
      <c r="AV42" s="6">
        <f>IF(AV$3=$J$3,$G42,IF($F42='KU Meter Schedule'!AV$3,'KU Meter Schedule'!AU42-'KU Meter Schedule'!$G42,AU42))</f>
        <v>0</v>
      </c>
      <c r="AW42" s="6">
        <f>IF(AW$3=$J$3,$G42,IF($F42='KU Meter Schedule'!AW$3,'KU Meter Schedule'!AV42-'KU Meter Schedule'!$G42,AV42))</f>
        <v>0</v>
      </c>
      <c r="AX42" s="6">
        <f>IF(AX$3=$J$3,$G42,IF($F42='KU Meter Schedule'!AX$3,'KU Meter Schedule'!AW42-'KU Meter Schedule'!$G42,AW42))</f>
        <v>0</v>
      </c>
      <c r="AZ42" s="21">
        <f>IF(AZ$3&lt;'Depr. Rate'!$B$1,('Depr. Rate'!$B$4*'KU Meter Schedule'!J42)/12,IF(J42=0,I42/2*'Depr. Rate'!$C$4/12,('Depr. Rate'!$C$4*'KU Meter Schedule'!J42)/12))</f>
        <v>579.83714091666673</v>
      </c>
      <c r="BA42" s="21">
        <f>IF(BA$3&lt;'Depr. Rate'!$B$1,('Depr. Rate'!$B$4*'KU Meter Schedule'!K42)/12,IF(K42=0,J42/2*'Depr. Rate'!$C$4/12,('Depr. Rate'!$C$4*'KU Meter Schedule'!K42)/12))</f>
        <v>579.83714091666673</v>
      </c>
      <c r="BB42" s="21">
        <f>IF(BB$3&lt;'Depr. Rate'!$B$1,('Depr. Rate'!$B$4*'KU Meter Schedule'!L42)/12,IF(L42=0,K42/2*'Depr. Rate'!$C$4/12,('Depr. Rate'!$C$4*'KU Meter Schedule'!L42)/12))</f>
        <v>579.83714091666673</v>
      </c>
      <c r="BC42" s="21">
        <f>IF(BC$3&lt;'Depr. Rate'!$B$1,('Depr. Rate'!$B$4*'KU Meter Schedule'!M42)/12,IF(M42=0,L42/2*'Depr. Rate'!$C$4/12,('Depr. Rate'!$C$4*'KU Meter Schedule'!M42)/12))</f>
        <v>579.83714091666673</v>
      </c>
      <c r="BD42" s="21">
        <f>IF(BD$3&lt;'Depr. Rate'!$B$1,('Depr. Rate'!$B$4*'KU Meter Schedule'!N42)/12,IF(N42=0,M42/2*'Depr. Rate'!$C$4/12,('Depr. Rate'!$C$4*'KU Meter Schedule'!N42)/12))</f>
        <v>579.83714091666673</v>
      </c>
      <c r="BE42" s="21">
        <f>IF(BE$3&lt;'Depr. Rate'!$B$1,('Depr. Rate'!$B$4*'KU Meter Schedule'!O42)/12,IF(O42=0,N42/2*'Depr. Rate'!$C$4/12,('Depr. Rate'!$C$4*'KU Meter Schedule'!O42)/12))</f>
        <v>579.83714091666673</v>
      </c>
      <c r="BF42" s="21">
        <f>IF(BF$3&lt;'Depr. Rate'!$B$1,('Depr. Rate'!$B$4*'KU Meter Schedule'!P42)/12,IF(P42=0,O42/2*'Depr. Rate'!$C$4/12,('Depr. Rate'!$C$4*'KU Meter Schedule'!P42)/12))</f>
        <v>579.83714091666673</v>
      </c>
      <c r="BG42" s="21">
        <f>IF(BG$3&lt;'Depr. Rate'!$B$1,('Depr. Rate'!$B$4*'KU Meter Schedule'!Q42)/12,IF(Q42=0,P42/2*'Depr. Rate'!$C$4/12,('Depr. Rate'!$C$4*'KU Meter Schedule'!Q42)/12))</f>
        <v>579.83714091666673</v>
      </c>
      <c r="BH42" s="21">
        <f>IF(BH$3&lt;'Depr. Rate'!$B$1,('Depr. Rate'!$B$4*'KU Meter Schedule'!R42)/12,IF(R42=0,Q42/2*'Depr. Rate'!$C$4/12,('Depr. Rate'!$C$4*'KU Meter Schedule'!R42)/12))</f>
        <v>579.83714091666673</v>
      </c>
      <c r="BI42" s="21">
        <f>IF(BI$3&lt;'Depr. Rate'!$B$1,('Depr. Rate'!$B$4*'KU Meter Schedule'!S42)/12,IF(S42=0,R42/2*'Depr. Rate'!$C$4/12,('Depr. Rate'!$C$4*'KU Meter Schedule'!S42)/12))</f>
        <v>579.83714091666673</v>
      </c>
      <c r="BJ42" s="21">
        <f>IF(BJ$3&lt;'Depr. Rate'!$B$1,('Depr. Rate'!$B$4*'KU Meter Schedule'!T42)/12,IF(T42=0,S42/2*'Depr. Rate'!$C$4/12,('Depr. Rate'!$C$4*'KU Meter Schedule'!T42)/12))</f>
        <v>579.83714091666673</v>
      </c>
      <c r="BK42" s="21">
        <f>IF(BK$3&lt;'Depr. Rate'!$B$1,('Depr. Rate'!$B$4*'KU Meter Schedule'!U42)/12,IF(U42=0,T42/2*'Depr. Rate'!$C$4/12,('Depr. Rate'!$C$4*'KU Meter Schedule'!U42)/12))</f>
        <v>888.7460107500001</v>
      </c>
      <c r="BL42" s="21">
        <f>IF(BL$3&lt;'Depr. Rate'!$B$1,('Depr. Rate'!$B$4*'KU Meter Schedule'!V42)/12,IF(V42=0,U42/2*'Depr. Rate'!$C$4/12,('Depr. Rate'!$C$4*'KU Meter Schedule'!V42)/12))</f>
        <v>888.7460107500001</v>
      </c>
      <c r="BM42" s="21">
        <f>IF(BM$3&lt;'Depr. Rate'!$B$1,('Depr. Rate'!$B$4*'KU Meter Schedule'!W42)/12,IF(W42=0,V42/2*'Depr. Rate'!$C$4/12,('Depr. Rate'!$C$4*'KU Meter Schedule'!W42)/12))</f>
        <v>888.7460107500001</v>
      </c>
      <c r="BN42" s="21">
        <f>IF(BN$3&lt;'Depr. Rate'!$B$1,('Depr. Rate'!$B$4*'KU Meter Schedule'!X42)/12,IF(X42=0,W42/2*'Depr. Rate'!$C$4/12,('Depr. Rate'!$C$4*'KU Meter Schedule'!X42)/12))</f>
        <v>888.7460107500001</v>
      </c>
      <c r="BO42" s="21">
        <f>IF(BO$3&lt;'Depr. Rate'!$B$1,('Depr. Rate'!$B$4*'KU Meter Schedule'!Y42)/12,IF(Y42=0,X42/2*'Depr. Rate'!$C$4/12,('Depr. Rate'!$C$4*'KU Meter Schedule'!Y42)/12))</f>
        <v>888.7460107500001</v>
      </c>
      <c r="BP42" s="21">
        <f>IF(BP$3&lt;'Depr. Rate'!$B$1,('Depr. Rate'!$B$4*'KU Meter Schedule'!Z42)/12,IF(Z42=0,Y42/2*'Depr. Rate'!$C$4/12,('Depr. Rate'!$C$4*'KU Meter Schedule'!Z42)/12))</f>
        <v>888.7460107500001</v>
      </c>
      <c r="BQ42" s="21">
        <f>IF(BQ$3&lt;'Depr. Rate'!$B$1,('Depr. Rate'!$B$4*'KU Meter Schedule'!AA42)/12,IF(AA42=0,Z42/2*'Depr. Rate'!$C$4/12,('Depr. Rate'!$C$4*'KU Meter Schedule'!AA42)/12))</f>
        <v>888.7460107500001</v>
      </c>
      <c r="BR42" s="21">
        <f>IF(BR$3&lt;'Depr. Rate'!$B$1,('Depr. Rate'!$B$4*'KU Meter Schedule'!AB42)/12,IF(AB42=0,AA42/2*'Depr. Rate'!$C$4/12,('Depr. Rate'!$C$4*'KU Meter Schedule'!AB42)/12))</f>
        <v>444.37300537500005</v>
      </c>
      <c r="BS42" s="21">
        <f>IF(BS$3&lt;'Depr. Rate'!$B$1,('Depr. Rate'!$B$4*'KU Meter Schedule'!AC42)/12,IF(AC42=0,AB42/2*'Depr. Rate'!$C$4/12,('Depr. Rate'!$C$4*'KU Meter Schedule'!AC42)/12))</f>
        <v>0</v>
      </c>
      <c r="BT42" s="21">
        <f>IF(BT$3&lt;'Depr. Rate'!$B$1,('Depr. Rate'!$B$4*'KU Meter Schedule'!AD42)/12,IF(AD42=0,AC42/2*'Depr. Rate'!$C$4/12,('Depr. Rate'!$C$4*'KU Meter Schedule'!AD42)/12))</f>
        <v>0</v>
      </c>
      <c r="BU42" s="21">
        <f>IF(BU$3&lt;'Depr. Rate'!$B$1,('Depr. Rate'!$B$4*'KU Meter Schedule'!AE42)/12,IF(AE42=0,AD42/2*'Depr. Rate'!$C$4/12,('Depr. Rate'!$C$4*'KU Meter Schedule'!AE42)/12))</f>
        <v>0</v>
      </c>
      <c r="BV42" s="21">
        <f>IF(BV$3&lt;'Depr. Rate'!$B$1,('Depr. Rate'!$B$4*'KU Meter Schedule'!AF42)/12,IF(AF42=0,AE42/2*'Depr. Rate'!$C$4/12,('Depr. Rate'!$C$4*'KU Meter Schedule'!AF42)/12))</f>
        <v>0</v>
      </c>
      <c r="BW42" s="21">
        <f>IF(BW$3&lt;'Depr. Rate'!$B$1,('Depr. Rate'!$B$4*'KU Meter Schedule'!AG42)/12,IF(AG42=0,AF42/2*'Depr. Rate'!$C$4/12,('Depr. Rate'!$C$4*'KU Meter Schedule'!AG42)/12))</f>
        <v>0</v>
      </c>
      <c r="BX42" s="21">
        <f>IF(BX$3&lt;'Depr. Rate'!$B$1,('Depr. Rate'!$B$4*'KU Meter Schedule'!AH42)/12,IF(AH42=0,AG42/2*'Depr. Rate'!$C$4/12,('Depr. Rate'!$C$4*'KU Meter Schedule'!AH42)/12))</f>
        <v>0</v>
      </c>
      <c r="BY42" s="21">
        <f>IF(BY$3&lt;'Depr. Rate'!$B$1,('Depr. Rate'!$B$4*'KU Meter Schedule'!AI42)/12,IF(AI42=0,AH42/2*'Depr. Rate'!$C$4/12,('Depr. Rate'!$C$4*'KU Meter Schedule'!AI42)/12))</f>
        <v>0</v>
      </c>
      <c r="BZ42" s="21">
        <f>IF(BZ$3&lt;'Depr. Rate'!$B$1,('Depr. Rate'!$B$4*'KU Meter Schedule'!AJ42)/12,IF(AJ42=0,AI42/2*'Depr. Rate'!$C$4/12,('Depr. Rate'!$C$4*'KU Meter Schedule'!AJ42)/12))</f>
        <v>0</v>
      </c>
      <c r="CA42" s="21">
        <f>IF(CA$3&lt;'Depr. Rate'!$B$1,('Depr. Rate'!$B$4*'KU Meter Schedule'!AK42)/12,IF(AK42=0,AJ42/2*'Depr. Rate'!$C$4/12,('Depr. Rate'!$C$4*'KU Meter Schedule'!AK42)/12))</f>
        <v>0</v>
      </c>
      <c r="CB42" s="21">
        <f>IF(CB$3&lt;'Depr. Rate'!$B$1,('Depr. Rate'!$B$4*'KU Meter Schedule'!AL42)/12,IF(AL42=0,AK42/2*'Depr. Rate'!$C$4/12,('Depr. Rate'!$C$4*'KU Meter Schedule'!AL42)/12))</f>
        <v>0</v>
      </c>
      <c r="CC42" s="21">
        <f>IF(CC$3&lt;'Depr. Rate'!$B$1,('Depr. Rate'!$B$4*'KU Meter Schedule'!AM42)/12,IF(AM42=0,AL42/2*'Depr. Rate'!$C$4/12,('Depr. Rate'!$C$4*'KU Meter Schedule'!AM42)/12))</f>
        <v>0</v>
      </c>
      <c r="CD42" s="21">
        <f>IF(CD$3&lt;'Depr. Rate'!$B$1,('Depr. Rate'!$B$4*'KU Meter Schedule'!AN42)/12,IF(AN42=0,AM42/2*'Depr. Rate'!$C$4/12,('Depr. Rate'!$C$4*'KU Meter Schedule'!AN42)/12))</f>
        <v>0</v>
      </c>
      <c r="CE42" s="21">
        <f>IF(CE$3&lt;'Depr. Rate'!$B$1,('Depr. Rate'!$B$4*'KU Meter Schedule'!AO42)/12,IF(AO42=0,AN42/2*'Depr. Rate'!$C$4/12,('Depr. Rate'!$C$4*'KU Meter Schedule'!AO42)/12))</f>
        <v>0</v>
      </c>
      <c r="CF42" s="21">
        <f>IF(CF$3&lt;'Depr. Rate'!$B$1,('Depr. Rate'!$B$4*'KU Meter Schedule'!AP42)/12,IF(AP42=0,AO42/2*'Depr. Rate'!$C$4/12,('Depr. Rate'!$C$4*'KU Meter Schedule'!AP42)/12))</f>
        <v>0</v>
      </c>
      <c r="CG42" s="21">
        <f>IF(CG$3&lt;'Depr. Rate'!$B$1,('Depr. Rate'!$B$4*'KU Meter Schedule'!AQ42)/12,IF(AQ42=0,AP42/2*'Depr. Rate'!$C$4/12,('Depr. Rate'!$C$4*'KU Meter Schedule'!AQ42)/12))</f>
        <v>0</v>
      </c>
      <c r="CH42" s="21">
        <f>IF(CH$3&lt;'Depr. Rate'!$B$1,('Depr. Rate'!$B$4*'KU Meter Schedule'!AR42)/12,IF(AR42=0,AQ42/2*'Depr. Rate'!$C$4/12,('Depr. Rate'!$C$4*'KU Meter Schedule'!AR42)/12))</f>
        <v>0</v>
      </c>
      <c r="CI42" s="21">
        <f>IF(CI$3&lt;'Depr. Rate'!$B$1,('Depr. Rate'!$B$4*'KU Meter Schedule'!AS42)/12,IF(AS42=0,AR42/2*'Depr. Rate'!$C$4/12,('Depr. Rate'!$C$4*'KU Meter Schedule'!AS42)/12))</f>
        <v>0</v>
      </c>
      <c r="CJ42" s="21">
        <f>IF(CJ$3&lt;'Depr. Rate'!$B$1,('Depr. Rate'!$B$4*'KU Meter Schedule'!AT42)/12,IF(AT42=0,AS42/2*'Depr. Rate'!$C$4/12,('Depr. Rate'!$C$4*'KU Meter Schedule'!AT42)/12))</f>
        <v>0</v>
      </c>
      <c r="CK42" s="21">
        <f>IF(CK$3&lt;'Depr. Rate'!$B$1,('Depr. Rate'!$B$4*'KU Meter Schedule'!AU42)/12,IF(AU42=0,AT42/2*'Depr. Rate'!$C$4/12,('Depr. Rate'!$C$4*'KU Meter Schedule'!AU42)/12))</f>
        <v>0</v>
      </c>
      <c r="CL42" s="21">
        <f>IF(CL$3&lt;'Depr. Rate'!$B$1,('Depr. Rate'!$B$4*'KU Meter Schedule'!AV42)/12,IF(AV42=0,AU42/2*'Depr. Rate'!$C$4/12,('Depr. Rate'!$C$4*'KU Meter Schedule'!AV42)/12))</f>
        <v>0</v>
      </c>
      <c r="CM42" s="21">
        <f>IF(CM$3&lt;'Depr. Rate'!$B$1,('Depr. Rate'!$B$4*'KU Meter Schedule'!AW42)/12,IF(AW42=0,AV42/2*'Depr. Rate'!$C$4/12,('Depr. Rate'!$C$4*'KU Meter Schedule'!AW42)/12))</f>
        <v>0</v>
      </c>
      <c r="CN42" s="21">
        <f>IF(CN$3&lt;'Depr. Rate'!$B$1,('Depr. Rate'!$B$4*'KU Meter Schedule'!AX42)/12,IF(AX42=0,AW42/2*'Depr. Rate'!$C$4/12,('Depr. Rate'!$C$4*'KU Meter Schedule'!AX42)/12))</f>
        <v>0</v>
      </c>
      <c r="CP42" s="6">
        <f>IF(CP$3=$CP$3,$H42+AZ42,IF($F42='KU Meter Schedule'!CP$3,'KU Meter Schedule'!CO42+AZ42-$G42,SUM(CO42,AZ42)))</f>
        <v>268768.05211308581</v>
      </c>
      <c r="CQ42" s="6">
        <f>IF(CQ$3=$CP$3,$H42+BA42,IF($F42='KU Meter Schedule'!CQ$3,'KU Meter Schedule'!CP42+BA42-$G42,SUM(CP42,BA42)))</f>
        <v>269347.88925400248</v>
      </c>
      <c r="CR42" s="6">
        <f>IF(CR$3=$CP$3,$H42+BB42,IF($F42='KU Meter Schedule'!CR$3,'KU Meter Schedule'!CQ42+BB42-$G42,SUM(CQ42,BB42)))</f>
        <v>269927.72639491915</v>
      </c>
      <c r="CS42" s="6">
        <f>IF(CS$3=$CP$3,$H42+BC42,IF($F42='KU Meter Schedule'!CS$3,'KU Meter Schedule'!CR42+BC42-$G42,SUM(CR42,BC42)))</f>
        <v>270507.56353583583</v>
      </c>
      <c r="CT42" s="6">
        <f>IF(CT$3=$CP$3,$H42+BD42,IF($F42='KU Meter Schedule'!CT$3,'KU Meter Schedule'!CS42+BD42-$G42,SUM(CS42,BD42)))</f>
        <v>271087.4006767525</v>
      </c>
      <c r="CU42" s="6">
        <f>IF(CU$3=$CP$3,$H42+BE42,IF($F42='KU Meter Schedule'!CU$3,'KU Meter Schedule'!CT42+BE42-$G42,SUM(CT42,BE42)))</f>
        <v>271667.23781766917</v>
      </c>
      <c r="CV42" s="6">
        <f>IF(CV$3=$CP$3,$H42+BF42,IF($F42='KU Meter Schedule'!CV$3,'KU Meter Schedule'!CU42+BF42-$G42,SUM(CU42,BF42)))</f>
        <v>272247.07495858584</v>
      </c>
      <c r="CW42" s="6">
        <f>IF(CW$3=$CP$3,$H42+BG42,IF($F42='KU Meter Schedule'!CW$3,'KU Meter Schedule'!CV42+BG42-$G42,SUM(CV42,BG42)))</f>
        <v>272826.91209950252</v>
      </c>
      <c r="CX42" s="6">
        <f>IF(CX$3=$CP$3,$H42+BH42,IF($F42='KU Meter Schedule'!CX$3,'KU Meter Schedule'!CW42+BH42-$G42,SUM(CW42,BH42)))</f>
        <v>273406.74924041919</v>
      </c>
      <c r="CY42" s="6">
        <f>IF(CY$3=$CP$3,$H42+BI42,IF($F42='KU Meter Schedule'!CY$3,'KU Meter Schedule'!CX42+BI42-$G42,SUM(CX42,BI42)))</f>
        <v>273986.58638133586</v>
      </c>
      <c r="CZ42" s="6">
        <f>IF(CZ$3=$CP$3,$H42+BJ42,IF($F42='KU Meter Schedule'!CZ$3,'KU Meter Schedule'!CY42+BJ42-$G42,SUM(CY42,BJ42)))</f>
        <v>274566.42352225253</v>
      </c>
      <c r="DA42" s="6">
        <f>IF(DA$3=$CP$3,$H42+BK42,IF($F42='KU Meter Schedule'!DA$3,'KU Meter Schedule'!CZ42+BK42-$G42,SUM(CZ42,BK42)))</f>
        <v>275455.16953300254</v>
      </c>
      <c r="DB42" s="6">
        <f>IF(DB$3=$CP$3,$H42+BL42,IF($F42='KU Meter Schedule'!DB$3,'KU Meter Schedule'!DA42+BL42-$G42,SUM(DA42,BL42)))</f>
        <v>276343.91554375255</v>
      </c>
      <c r="DC42" s="6">
        <f>IF(DC$3=$CP$3,$H42+BM42,IF($F42='KU Meter Schedule'!DC$3,'KU Meter Schedule'!DB42+BM42-$G42,SUM(DB42,BM42)))</f>
        <v>277232.66155450256</v>
      </c>
      <c r="DD42" s="6">
        <f>IF(DD$3=$CP$3,$H42+BN42,IF($F42='KU Meter Schedule'!DD$3,'KU Meter Schedule'!DC42+BN42-$G42,SUM(DC42,BN42)))</f>
        <v>278121.40756525256</v>
      </c>
      <c r="DE42" s="6">
        <f>IF(DE$3=$CP$3,$H42+BO42,IF($F42='KU Meter Schedule'!DE$3,'KU Meter Schedule'!DD42+BO42-$G42,SUM(DD42,BO42)))</f>
        <v>279010.15357600257</v>
      </c>
      <c r="DF42" s="6">
        <f>IF(DF$3=$CP$3,$H42+BP42,IF($F42='KU Meter Schedule'!DF$3,'KU Meter Schedule'!DE42+BP42-$G42,SUM(DE42,BP42)))</f>
        <v>279898.89958675258</v>
      </c>
      <c r="DG42" s="6">
        <f>IF(DG$3=$CP$3,$H42+BQ42,IF($F42='KU Meter Schedule'!DG$3,'KU Meter Schedule'!DF42+BQ42-$G42,SUM(DF42,BQ42)))</f>
        <v>280787.64559750259</v>
      </c>
      <c r="DH42" s="6">
        <f>IF(DH$3=$CP$3,$H42+BR42,IF($F42='KU Meter Schedule'!DH$3,'KU Meter Schedule'!DG42+BR42-$G42,SUM(DG42,BR42)))</f>
        <v>-22612.771397122473</v>
      </c>
      <c r="DI42" s="6">
        <f>IF(DI$3=$CP$3,$H42+BS42,IF($F42='KU Meter Schedule'!DI$3,'KU Meter Schedule'!DH42+BS42-$G42,SUM(DH42,BS42)))</f>
        <v>-22612.771397122473</v>
      </c>
      <c r="DJ42" s="6">
        <f>IF(DJ$3=$CP$3,$H42+BT42,IF($F42='KU Meter Schedule'!DJ$3,'KU Meter Schedule'!DI42+BT42-$G42,SUM(DI42,BT42)))</f>
        <v>-22612.771397122473</v>
      </c>
      <c r="DK42" s="6">
        <f>IF(DK$3=$CP$3,$H42+BU42,IF($F42='KU Meter Schedule'!DK$3,'KU Meter Schedule'!DJ42+BU42-$G42,SUM(DJ42,BU42)))</f>
        <v>-22612.771397122473</v>
      </c>
      <c r="DL42" s="6">
        <f>IF(DL$3=$CP$3,$H42+BV42,IF($F42='KU Meter Schedule'!DL$3,'KU Meter Schedule'!DK42+BV42-$G42,SUM(DK42,BV42)))</f>
        <v>-22612.771397122473</v>
      </c>
      <c r="DM42" s="6">
        <f>IF(DM$3=$CP$3,$H42+BW42,IF($F42='KU Meter Schedule'!DM$3,'KU Meter Schedule'!DL42+BW42-$G42,SUM(DL42,BW42)))</f>
        <v>-22612.771397122473</v>
      </c>
      <c r="DN42" s="6">
        <f>IF(DN$3=$CP$3,$H42+BX42,IF($F42='KU Meter Schedule'!DN$3,'KU Meter Schedule'!DM42+BX42-$G42,SUM(DM42,BX42)))</f>
        <v>-22612.771397122473</v>
      </c>
      <c r="DO42" s="6">
        <f>IF(DO$3=$CP$3,$H42+BY42,IF($F42='KU Meter Schedule'!DO$3,'KU Meter Schedule'!DN42+BY42-$G42,SUM(DN42,BY42)))</f>
        <v>-22612.771397122473</v>
      </c>
      <c r="DP42" s="6">
        <f>IF(DP$3=$CP$3,$H42+BZ42,IF($F42='KU Meter Schedule'!DP$3,'KU Meter Schedule'!DO42+BZ42-$G42,SUM(DO42,BZ42)))</f>
        <v>-22612.771397122473</v>
      </c>
      <c r="DQ42" s="6">
        <f>IF(DQ$3=$CP$3,$H42+CA42,IF($F42='KU Meter Schedule'!DQ$3,'KU Meter Schedule'!DP42+CA42-$G42,SUM(DP42,CA42)))</f>
        <v>-22612.771397122473</v>
      </c>
      <c r="DR42" s="6">
        <f>IF(DR$3=$CP$3,$H42+CB42,IF($F42='KU Meter Schedule'!DR$3,'KU Meter Schedule'!DQ42+CB42-$G42,SUM(DQ42,CB42)))</f>
        <v>-22612.771397122473</v>
      </c>
      <c r="DS42" s="6">
        <f>IF(DS$3=$CP$3,$H42+CC42,IF($F42='KU Meter Schedule'!DS$3,'KU Meter Schedule'!DR42+CC42-$G42,SUM(DR42,CC42)))</f>
        <v>-22612.771397122473</v>
      </c>
      <c r="DT42" s="6">
        <f>IF(DT$3=$CP$3,$H42+CD42,IF($F42='KU Meter Schedule'!DT$3,'KU Meter Schedule'!DS42+CD42-$G42,SUM(DS42,CD42)))</f>
        <v>-22612.771397122473</v>
      </c>
      <c r="DU42" s="6">
        <f>IF(DU$3=$CP$3,$H42+CE42,IF($F42='KU Meter Schedule'!DU$3,'KU Meter Schedule'!DT42+CE42-$G42,SUM(DT42,CE42)))</f>
        <v>-22612.771397122473</v>
      </c>
      <c r="DV42" s="6">
        <f>IF(DV$3=$CP$3,$H42+CF42,IF($F42='KU Meter Schedule'!DV$3,'KU Meter Schedule'!DU42+CF42-$G42,SUM(DU42,CF42)))</f>
        <v>-22612.771397122473</v>
      </c>
      <c r="DW42" s="6">
        <f>IF(DW$3=$CP$3,$H42+CG42,IF($F42='KU Meter Schedule'!DW$3,'KU Meter Schedule'!DV42+CG42-$G42,SUM(DV42,CG42)))</f>
        <v>-22612.771397122473</v>
      </c>
      <c r="DX42" s="6">
        <f>IF(DX$3=$CP$3,$H42+CH42,IF($F42='KU Meter Schedule'!DX$3,'KU Meter Schedule'!DW42+CH42-$G42,SUM(DW42,CH42)))</f>
        <v>-22612.771397122473</v>
      </c>
      <c r="DY42" s="6">
        <f>IF(DY$3=$CP$3,$H42+CI42,IF($F42='KU Meter Schedule'!DY$3,'KU Meter Schedule'!DX42+CI42-$G42,SUM(DX42,CI42)))</f>
        <v>-22612.771397122473</v>
      </c>
      <c r="DZ42" s="6">
        <f>IF(DZ$3=$CP$3,$H42+CJ42,IF($F42='KU Meter Schedule'!DZ$3,'KU Meter Schedule'!DY42+CJ42-$G42,SUM(DY42,CJ42)))</f>
        <v>-22612.771397122473</v>
      </c>
      <c r="EA42" s="6">
        <f>IF(EA$3=$CP$3,$H42+CK42,IF($F42='KU Meter Schedule'!EA$3,'KU Meter Schedule'!DZ42+CK42-$G42,SUM(DZ42,CK42)))</f>
        <v>-22612.771397122473</v>
      </c>
      <c r="EB42" s="6">
        <f>IF(EB$3=$CP$3,$H42+CL42,IF($F42='KU Meter Schedule'!EB$3,'KU Meter Schedule'!EA42+CL42-$G42,SUM(EA42,CL42)))</f>
        <v>-22612.771397122473</v>
      </c>
      <c r="EC42" s="6">
        <f>IF(EC$3=$CP$3,$H42+CM42,IF($F42='KU Meter Schedule'!EC$3,'KU Meter Schedule'!EB42+CM42-$G42,SUM(EB42,CM42)))</f>
        <v>-22612.771397122473</v>
      </c>
      <c r="ED42" s="6">
        <f>IF(ED$3=$CP$3,$H42+CN42,IF($F42='KU Meter Schedule'!ED$3,'KU Meter Schedule'!EC42+CN42-$G42,SUM(EC42,CN42)))</f>
        <v>-22612.771397122473</v>
      </c>
      <c r="EF42" s="8">
        <f t="shared" si="10"/>
        <v>35076.737886914227</v>
      </c>
      <c r="EG42" s="8">
        <f t="shared" si="10"/>
        <v>34496.900745997555</v>
      </c>
      <c r="EH42" s="8">
        <f t="shared" si="10"/>
        <v>33917.063605080883</v>
      </c>
      <c r="EI42" s="8">
        <f t="shared" si="10"/>
        <v>33337.22646416421</v>
      </c>
      <c r="EJ42" s="8">
        <f t="shared" si="10"/>
        <v>32757.389323247538</v>
      </c>
      <c r="EK42" s="8">
        <f t="shared" si="10"/>
        <v>32177.552182330866</v>
      </c>
      <c r="EL42" s="8">
        <f t="shared" si="10"/>
        <v>31597.715041414194</v>
      </c>
      <c r="EM42" s="8">
        <f t="shared" si="10"/>
        <v>31017.877900497522</v>
      </c>
      <c r="EN42" s="8">
        <f t="shared" si="10"/>
        <v>30438.04075958085</v>
      </c>
      <c r="EO42" s="8">
        <f t="shared" si="10"/>
        <v>29858.203618664178</v>
      </c>
      <c r="EP42" s="8">
        <f t="shared" si="10"/>
        <v>29278.366477747506</v>
      </c>
      <c r="EQ42" s="8">
        <f t="shared" si="10"/>
        <v>28389.620466997498</v>
      </c>
      <c r="ER42" s="8">
        <f t="shared" si="10"/>
        <v>27500.874456247489</v>
      </c>
      <c r="ES42" s="8">
        <f t="shared" si="10"/>
        <v>26612.128445497481</v>
      </c>
      <c r="ET42" s="8">
        <f t="shared" si="10"/>
        <v>25723.382434747473</v>
      </c>
      <c r="EU42" s="8">
        <f t="shared" si="10"/>
        <v>24834.636423997465</v>
      </c>
      <c r="EV42" s="8">
        <f t="shared" si="9"/>
        <v>23945.890413247456</v>
      </c>
      <c r="EW42" s="8">
        <f t="shared" si="9"/>
        <v>23057.144402497448</v>
      </c>
      <c r="EX42" s="8">
        <f t="shared" si="9"/>
        <v>22612.771397122473</v>
      </c>
      <c r="EY42" s="8">
        <f t="shared" si="9"/>
        <v>22612.771397122473</v>
      </c>
      <c r="EZ42" s="8">
        <f t="shared" si="9"/>
        <v>22612.771397122473</v>
      </c>
      <c r="FA42" s="8">
        <f t="shared" si="9"/>
        <v>22612.771397122473</v>
      </c>
      <c r="FB42" s="8">
        <f t="shared" si="9"/>
        <v>22612.771397122473</v>
      </c>
      <c r="FC42" s="8">
        <f t="shared" si="9"/>
        <v>22612.771397122473</v>
      </c>
      <c r="FD42" s="8">
        <f t="shared" si="9"/>
        <v>22612.771397122473</v>
      </c>
      <c r="FE42" s="8">
        <f t="shared" si="9"/>
        <v>22612.771397122473</v>
      </c>
      <c r="FF42" s="8">
        <f t="shared" si="9"/>
        <v>22612.771397122473</v>
      </c>
      <c r="FG42" s="8">
        <f t="shared" si="9"/>
        <v>22612.771397122473</v>
      </c>
      <c r="FH42" s="8">
        <f t="shared" si="9"/>
        <v>22612.771397122473</v>
      </c>
      <c r="FI42" s="8">
        <f t="shared" si="9"/>
        <v>22612.771397122473</v>
      </c>
      <c r="FJ42" s="8">
        <f t="shared" si="9"/>
        <v>22612.771397122473</v>
      </c>
      <c r="FK42" s="8">
        <f t="shared" si="8"/>
        <v>22612.771397122473</v>
      </c>
      <c r="FL42" s="8">
        <f t="shared" si="8"/>
        <v>22612.771397122473</v>
      </c>
      <c r="FM42" s="8">
        <f t="shared" si="8"/>
        <v>22612.771397122473</v>
      </c>
      <c r="FN42" s="8">
        <f t="shared" si="8"/>
        <v>22612.771397122473</v>
      </c>
      <c r="FO42" s="8">
        <f t="shared" si="8"/>
        <v>22612.771397122473</v>
      </c>
      <c r="FP42" s="8">
        <f t="shared" si="8"/>
        <v>22612.771397122473</v>
      </c>
      <c r="FQ42" s="8">
        <f t="shared" si="8"/>
        <v>22612.771397122473</v>
      </c>
      <c r="FR42" s="8">
        <f t="shared" si="8"/>
        <v>22612.771397122473</v>
      </c>
      <c r="FS42" s="8">
        <f t="shared" si="8"/>
        <v>22612.771397122473</v>
      </c>
      <c r="FT42" s="8">
        <f t="shared" si="8"/>
        <v>22612.771397122473</v>
      </c>
    </row>
    <row r="43" spans="1:176" x14ac:dyDescent="0.25">
      <c r="A43" s="4" t="s">
        <v>12</v>
      </c>
      <c r="B43" s="4" t="s">
        <v>2</v>
      </c>
      <c r="C43" s="3" t="s">
        <v>40</v>
      </c>
      <c r="D43" s="4" t="s">
        <v>5</v>
      </c>
      <c r="E43" s="7">
        <v>1966</v>
      </c>
      <c r="F43" s="24">
        <f>IFERROR(VLOOKUP(CONCATENATE(C43,E43),'KU Retirements'!$A$4:$E$150,5,FALSE),"N/A")</f>
        <v>43132</v>
      </c>
      <c r="G43" s="5">
        <v>24041.65</v>
      </c>
      <c r="H43" s="5">
        <v>21220.331599188001</v>
      </c>
      <c r="I43" s="5"/>
      <c r="J43" s="6">
        <f>IF(J$3=$J$3,$G43,IF($F43='KU Meter Schedule'!J$3,'KU Meter Schedule'!I43-'KU Meter Schedule'!$G43,I43))</f>
        <v>24041.65</v>
      </c>
      <c r="K43" s="6">
        <f>IF(K$3=$J$3,$G43,IF($F43='KU Meter Schedule'!K$3,'KU Meter Schedule'!J43-'KU Meter Schedule'!$G43,J43))</f>
        <v>24041.65</v>
      </c>
      <c r="L43" s="6">
        <f>IF(L$3=$J$3,$G43,IF($F43='KU Meter Schedule'!L$3,'KU Meter Schedule'!K43-'KU Meter Schedule'!$G43,K43))</f>
        <v>24041.65</v>
      </c>
      <c r="M43" s="6">
        <f>IF(M$3=$J$3,$G43,IF($F43='KU Meter Schedule'!M$3,'KU Meter Schedule'!L43-'KU Meter Schedule'!$G43,L43))</f>
        <v>24041.65</v>
      </c>
      <c r="N43" s="6">
        <f>IF(N$3=$J$3,$G43,IF($F43='KU Meter Schedule'!N$3,'KU Meter Schedule'!M43-'KU Meter Schedule'!$G43,M43))</f>
        <v>24041.65</v>
      </c>
      <c r="O43" s="6">
        <f>IF(O$3=$J$3,$G43,IF($F43='KU Meter Schedule'!O$3,'KU Meter Schedule'!N43-'KU Meter Schedule'!$G43,N43))</f>
        <v>24041.65</v>
      </c>
      <c r="P43" s="6">
        <f>IF(P$3=$J$3,$G43,IF($F43='KU Meter Schedule'!P$3,'KU Meter Schedule'!O43-'KU Meter Schedule'!$G43,O43))</f>
        <v>24041.65</v>
      </c>
      <c r="Q43" s="6">
        <f>IF(Q$3=$J$3,$G43,IF($F43='KU Meter Schedule'!Q$3,'KU Meter Schedule'!P43-'KU Meter Schedule'!$G43,P43))</f>
        <v>24041.65</v>
      </c>
      <c r="R43" s="6">
        <f>IF(R$3=$J$3,$G43,IF($F43='KU Meter Schedule'!R$3,'KU Meter Schedule'!Q43-'KU Meter Schedule'!$G43,Q43))</f>
        <v>24041.65</v>
      </c>
      <c r="S43" s="6">
        <f>IF(S$3=$J$3,$G43,IF($F43='KU Meter Schedule'!S$3,'KU Meter Schedule'!R43-'KU Meter Schedule'!$G43,R43))</f>
        <v>24041.65</v>
      </c>
      <c r="T43" s="6">
        <f>IF(T$3=$J$3,$G43,IF($F43='KU Meter Schedule'!T$3,'KU Meter Schedule'!S43-'KU Meter Schedule'!$G43,S43))</f>
        <v>24041.65</v>
      </c>
      <c r="U43" s="6">
        <f>IF(U$3=$J$3,$G43,IF($F43='KU Meter Schedule'!U$3,'KU Meter Schedule'!T43-'KU Meter Schedule'!$G43,T43))</f>
        <v>24041.65</v>
      </c>
      <c r="V43" s="6">
        <f>IF(V$3=$J$3,$G43,IF($F43='KU Meter Schedule'!V$3,'KU Meter Schedule'!U43-'KU Meter Schedule'!$G43,U43))</f>
        <v>24041.65</v>
      </c>
      <c r="W43" s="6">
        <f>IF(W$3=$J$3,$G43,IF($F43='KU Meter Schedule'!W$3,'KU Meter Schedule'!V43-'KU Meter Schedule'!$G43,V43))</f>
        <v>24041.65</v>
      </c>
      <c r="X43" s="6">
        <f>IF(X$3=$J$3,$G43,IF($F43='KU Meter Schedule'!X$3,'KU Meter Schedule'!W43-'KU Meter Schedule'!$G43,W43))</f>
        <v>24041.65</v>
      </c>
      <c r="Y43" s="6">
        <f>IF(Y$3=$J$3,$G43,IF($F43='KU Meter Schedule'!Y$3,'KU Meter Schedule'!X43-'KU Meter Schedule'!$G43,X43))</f>
        <v>24041.65</v>
      </c>
      <c r="Z43" s="6">
        <f>IF(Z$3=$J$3,$G43,IF($F43='KU Meter Schedule'!Z$3,'KU Meter Schedule'!Y43-'KU Meter Schedule'!$G43,Y43))</f>
        <v>24041.65</v>
      </c>
      <c r="AA43" s="6">
        <f>IF(AA$3=$J$3,$G43,IF($F43='KU Meter Schedule'!AA$3,'KU Meter Schedule'!Z43-'KU Meter Schedule'!$G43,Z43))</f>
        <v>24041.65</v>
      </c>
      <c r="AB43" s="6">
        <f>IF(AB$3=$J$3,$G43,IF($F43='KU Meter Schedule'!AB$3,'KU Meter Schedule'!AA43-'KU Meter Schedule'!$G43,AA43))</f>
        <v>0</v>
      </c>
      <c r="AC43" s="6">
        <f>IF(AC$3=$J$3,$G43,IF($F43='KU Meter Schedule'!AC$3,'KU Meter Schedule'!AB43-'KU Meter Schedule'!$G43,AB43))</f>
        <v>0</v>
      </c>
      <c r="AD43" s="6">
        <f>IF(AD$3=$J$3,$G43,IF($F43='KU Meter Schedule'!AD$3,'KU Meter Schedule'!AC43-'KU Meter Schedule'!$G43,AC43))</f>
        <v>0</v>
      </c>
      <c r="AE43" s="6">
        <f>IF(AE$3=$J$3,$G43,IF($F43='KU Meter Schedule'!AE$3,'KU Meter Schedule'!AD43-'KU Meter Schedule'!$G43,AD43))</f>
        <v>0</v>
      </c>
      <c r="AF43" s="6">
        <f>IF(AF$3=$J$3,$G43,IF($F43='KU Meter Schedule'!AF$3,'KU Meter Schedule'!AE43-'KU Meter Schedule'!$G43,AE43))</f>
        <v>0</v>
      </c>
      <c r="AG43" s="6">
        <f>IF(AG$3=$J$3,$G43,IF($F43='KU Meter Schedule'!AG$3,'KU Meter Schedule'!AF43-'KU Meter Schedule'!$G43,AF43))</f>
        <v>0</v>
      </c>
      <c r="AH43" s="6">
        <f>IF(AH$3=$J$3,$G43,IF($F43='KU Meter Schedule'!AH$3,'KU Meter Schedule'!AG43-'KU Meter Schedule'!$G43,AG43))</f>
        <v>0</v>
      </c>
      <c r="AI43" s="6">
        <f>IF(AI$3=$J$3,$G43,IF($F43='KU Meter Schedule'!AI$3,'KU Meter Schedule'!AH43-'KU Meter Schedule'!$G43,AH43))</f>
        <v>0</v>
      </c>
      <c r="AJ43" s="6">
        <f>IF(AJ$3=$J$3,$G43,IF($F43='KU Meter Schedule'!AJ$3,'KU Meter Schedule'!AI43-'KU Meter Schedule'!$G43,AI43))</f>
        <v>0</v>
      </c>
      <c r="AK43" s="6">
        <f>IF(AK$3=$J$3,$G43,IF($F43='KU Meter Schedule'!AK$3,'KU Meter Schedule'!AJ43-'KU Meter Schedule'!$G43,AJ43))</f>
        <v>0</v>
      </c>
      <c r="AL43" s="6">
        <f>IF(AL$3=$J$3,$G43,IF($F43='KU Meter Schedule'!AL$3,'KU Meter Schedule'!AK43-'KU Meter Schedule'!$G43,AK43))</f>
        <v>0</v>
      </c>
      <c r="AM43" s="6">
        <f>IF(AM$3=$J$3,$G43,IF($F43='KU Meter Schedule'!AM$3,'KU Meter Schedule'!AL43-'KU Meter Schedule'!$G43,AL43))</f>
        <v>0</v>
      </c>
      <c r="AN43" s="6">
        <f>IF(AN$3=$J$3,$G43,IF($F43='KU Meter Schedule'!AN$3,'KU Meter Schedule'!AM43-'KU Meter Schedule'!$G43,AM43))</f>
        <v>0</v>
      </c>
      <c r="AO43" s="6">
        <f>IF(AO$3=$J$3,$G43,IF($F43='KU Meter Schedule'!AO$3,'KU Meter Schedule'!AN43-'KU Meter Schedule'!$G43,AN43))</f>
        <v>0</v>
      </c>
      <c r="AP43" s="6">
        <f>IF(AP$3=$J$3,$G43,IF($F43='KU Meter Schedule'!AP$3,'KU Meter Schedule'!AO43-'KU Meter Schedule'!$G43,AO43))</f>
        <v>0</v>
      </c>
      <c r="AQ43" s="6">
        <f>IF(AQ$3=$J$3,$G43,IF($F43='KU Meter Schedule'!AQ$3,'KU Meter Schedule'!AP43-'KU Meter Schedule'!$G43,AP43))</f>
        <v>0</v>
      </c>
      <c r="AR43" s="6">
        <f>IF(AR$3=$J$3,$G43,IF($F43='KU Meter Schedule'!AR$3,'KU Meter Schedule'!AQ43-'KU Meter Schedule'!$G43,AQ43))</f>
        <v>0</v>
      </c>
      <c r="AS43" s="6">
        <f>IF(AS$3=$J$3,$G43,IF($F43='KU Meter Schedule'!AS$3,'KU Meter Schedule'!AR43-'KU Meter Schedule'!$G43,AR43))</f>
        <v>0</v>
      </c>
      <c r="AT43" s="6">
        <f>IF(AT$3=$J$3,$G43,IF($F43='KU Meter Schedule'!AT$3,'KU Meter Schedule'!AS43-'KU Meter Schedule'!$G43,AS43))</f>
        <v>0</v>
      </c>
      <c r="AU43" s="6">
        <f>IF(AU$3=$J$3,$G43,IF($F43='KU Meter Schedule'!AU$3,'KU Meter Schedule'!AT43-'KU Meter Schedule'!$G43,AT43))</f>
        <v>0</v>
      </c>
      <c r="AV43" s="6">
        <f>IF(AV$3=$J$3,$G43,IF($F43='KU Meter Schedule'!AV$3,'KU Meter Schedule'!AU43-'KU Meter Schedule'!$G43,AU43))</f>
        <v>0</v>
      </c>
      <c r="AW43" s="6">
        <f>IF(AW$3=$J$3,$G43,IF($F43='KU Meter Schedule'!AW$3,'KU Meter Schedule'!AV43-'KU Meter Schedule'!$G43,AV43))</f>
        <v>0</v>
      </c>
      <c r="AX43" s="6">
        <f>IF(AX$3=$J$3,$G43,IF($F43='KU Meter Schedule'!AX$3,'KU Meter Schedule'!AW43-'KU Meter Schedule'!$G43,AW43))</f>
        <v>0</v>
      </c>
      <c r="AZ43" s="21">
        <f>IF(AZ$3&lt;'Depr. Rate'!$B$1,('Depr. Rate'!$B$4*'KU Meter Schedule'!J43)/12,IF(J43=0,I43/2*'Depr. Rate'!$C$4/12,('Depr. Rate'!$C$4*'KU Meter Schedule'!J43)/12))</f>
        <v>45.879482083333336</v>
      </c>
      <c r="BA43" s="21">
        <f>IF(BA$3&lt;'Depr. Rate'!$B$1,('Depr. Rate'!$B$4*'KU Meter Schedule'!K43)/12,IF(K43=0,J43/2*'Depr. Rate'!$C$4/12,('Depr. Rate'!$C$4*'KU Meter Schedule'!K43)/12))</f>
        <v>45.879482083333336</v>
      </c>
      <c r="BB43" s="21">
        <f>IF(BB$3&lt;'Depr. Rate'!$B$1,('Depr. Rate'!$B$4*'KU Meter Schedule'!L43)/12,IF(L43=0,K43/2*'Depr. Rate'!$C$4/12,('Depr. Rate'!$C$4*'KU Meter Schedule'!L43)/12))</f>
        <v>45.879482083333336</v>
      </c>
      <c r="BC43" s="21">
        <f>IF(BC$3&lt;'Depr. Rate'!$B$1,('Depr. Rate'!$B$4*'KU Meter Schedule'!M43)/12,IF(M43=0,L43/2*'Depr. Rate'!$C$4/12,('Depr. Rate'!$C$4*'KU Meter Schedule'!M43)/12))</f>
        <v>45.879482083333336</v>
      </c>
      <c r="BD43" s="21">
        <f>IF(BD$3&lt;'Depr. Rate'!$B$1,('Depr. Rate'!$B$4*'KU Meter Schedule'!N43)/12,IF(N43=0,M43/2*'Depr. Rate'!$C$4/12,('Depr. Rate'!$C$4*'KU Meter Schedule'!N43)/12))</f>
        <v>45.879482083333336</v>
      </c>
      <c r="BE43" s="21">
        <f>IF(BE$3&lt;'Depr. Rate'!$B$1,('Depr. Rate'!$B$4*'KU Meter Schedule'!O43)/12,IF(O43=0,N43/2*'Depr. Rate'!$C$4/12,('Depr. Rate'!$C$4*'KU Meter Schedule'!O43)/12))</f>
        <v>45.879482083333336</v>
      </c>
      <c r="BF43" s="21">
        <f>IF(BF$3&lt;'Depr. Rate'!$B$1,('Depr. Rate'!$B$4*'KU Meter Schedule'!P43)/12,IF(P43=0,O43/2*'Depr. Rate'!$C$4/12,('Depr. Rate'!$C$4*'KU Meter Schedule'!P43)/12))</f>
        <v>45.879482083333336</v>
      </c>
      <c r="BG43" s="21">
        <f>IF(BG$3&lt;'Depr. Rate'!$B$1,('Depr. Rate'!$B$4*'KU Meter Schedule'!Q43)/12,IF(Q43=0,P43/2*'Depr. Rate'!$C$4/12,('Depr. Rate'!$C$4*'KU Meter Schedule'!Q43)/12))</f>
        <v>45.879482083333336</v>
      </c>
      <c r="BH43" s="21">
        <f>IF(BH$3&lt;'Depr. Rate'!$B$1,('Depr. Rate'!$B$4*'KU Meter Schedule'!R43)/12,IF(R43=0,Q43/2*'Depr. Rate'!$C$4/12,('Depr. Rate'!$C$4*'KU Meter Schedule'!R43)/12))</f>
        <v>45.879482083333336</v>
      </c>
      <c r="BI43" s="21">
        <f>IF(BI$3&lt;'Depr. Rate'!$B$1,('Depr. Rate'!$B$4*'KU Meter Schedule'!S43)/12,IF(S43=0,R43/2*'Depr. Rate'!$C$4/12,('Depr. Rate'!$C$4*'KU Meter Schedule'!S43)/12))</f>
        <v>45.879482083333336</v>
      </c>
      <c r="BJ43" s="21">
        <f>IF(BJ$3&lt;'Depr. Rate'!$B$1,('Depr. Rate'!$B$4*'KU Meter Schedule'!T43)/12,IF(T43=0,S43/2*'Depr. Rate'!$C$4/12,('Depr. Rate'!$C$4*'KU Meter Schedule'!T43)/12))</f>
        <v>45.879482083333336</v>
      </c>
      <c r="BK43" s="21">
        <f>IF(BK$3&lt;'Depr. Rate'!$B$1,('Depr. Rate'!$B$4*'KU Meter Schedule'!U43)/12,IF(U43=0,T43/2*'Depr. Rate'!$C$4/12,('Depr. Rate'!$C$4*'KU Meter Schedule'!U43)/12))</f>
        <v>70.321826250000001</v>
      </c>
      <c r="BL43" s="21">
        <f>IF(BL$3&lt;'Depr. Rate'!$B$1,('Depr. Rate'!$B$4*'KU Meter Schedule'!V43)/12,IF(V43=0,U43/2*'Depr. Rate'!$C$4/12,('Depr. Rate'!$C$4*'KU Meter Schedule'!V43)/12))</f>
        <v>70.321826250000001</v>
      </c>
      <c r="BM43" s="21">
        <f>IF(BM$3&lt;'Depr. Rate'!$B$1,('Depr. Rate'!$B$4*'KU Meter Schedule'!W43)/12,IF(W43=0,V43/2*'Depr. Rate'!$C$4/12,('Depr. Rate'!$C$4*'KU Meter Schedule'!W43)/12))</f>
        <v>70.321826250000001</v>
      </c>
      <c r="BN43" s="21">
        <f>IF(BN$3&lt;'Depr. Rate'!$B$1,('Depr. Rate'!$B$4*'KU Meter Schedule'!X43)/12,IF(X43=0,W43/2*'Depr. Rate'!$C$4/12,('Depr. Rate'!$C$4*'KU Meter Schedule'!X43)/12))</f>
        <v>70.321826250000001</v>
      </c>
      <c r="BO43" s="21">
        <f>IF(BO$3&lt;'Depr. Rate'!$B$1,('Depr. Rate'!$B$4*'KU Meter Schedule'!Y43)/12,IF(Y43=0,X43/2*'Depr. Rate'!$C$4/12,('Depr. Rate'!$C$4*'KU Meter Schedule'!Y43)/12))</f>
        <v>70.321826250000001</v>
      </c>
      <c r="BP43" s="21">
        <f>IF(BP$3&lt;'Depr. Rate'!$B$1,('Depr. Rate'!$B$4*'KU Meter Schedule'!Z43)/12,IF(Z43=0,Y43/2*'Depr. Rate'!$C$4/12,('Depr. Rate'!$C$4*'KU Meter Schedule'!Z43)/12))</f>
        <v>70.321826250000001</v>
      </c>
      <c r="BQ43" s="21">
        <f>IF(BQ$3&lt;'Depr. Rate'!$B$1,('Depr. Rate'!$B$4*'KU Meter Schedule'!AA43)/12,IF(AA43=0,Z43/2*'Depr. Rate'!$C$4/12,('Depr. Rate'!$C$4*'KU Meter Schedule'!AA43)/12))</f>
        <v>70.321826250000001</v>
      </c>
      <c r="BR43" s="21">
        <f>IF(BR$3&lt;'Depr. Rate'!$B$1,('Depr. Rate'!$B$4*'KU Meter Schedule'!AB43)/12,IF(AB43=0,AA43/2*'Depr. Rate'!$C$4/12,('Depr. Rate'!$C$4*'KU Meter Schedule'!AB43)/12))</f>
        <v>35.160913125</v>
      </c>
      <c r="BS43" s="21">
        <f>IF(BS$3&lt;'Depr. Rate'!$B$1,('Depr. Rate'!$B$4*'KU Meter Schedule'!AC43)/12,IF(AC43=0,AB43/2*'Depr. Rate'!$C$4/12,('Depr. Rate'!$C$4*'KU Meter Schedule'!AC43)/12))</f>
        <v>0</v>
      </c>
      <c r="BT43" s="21">
        <f>IF(BT$3&lt;'Depr. Rate'!$B$1,('Depr. Rate'!$B$4*'KU Meter Schedule'!AD43)/12,IF(AD43=0,AC43/2*'Depr. Rate'!$C$4/12,('Depr. Rate'!$C$4*'KU Meter Schedule'!AD43)/12))</f>
        <v>0</v>
      </c>
      <c r="BU43" s="21">
        <f>IF(BU$3&lt;'Depr. Rate'!$B$1,('Depr. Rate'!$B$4*'KU Meter Schedule'!AE43)/12,IF(AE43=0,AD43/2*'Depr. Rate'!$C$4/12,('Depr. Rate'!$C$4*'KU Meter Schedule'!AE43)/12))</f>
        <v>0</v>
      </c>
      <c r="BV43" s="21">
        <f>IF(BV$3&lt;'Depr. Rate'!$B$1,('Depr. Rate'!$B$4*'KU Meter Schedule'!AF43)/12,IF(AF43=0,AE43/2*'Depr. Rate'!$C$4/12,('Depr. Rate'!$C$4*'KU Meter Schedule'!AF43)/12))</f>
        <v>0</v>
      </c>
      <c r="BW43" s="21">
        <f>IF(BW$3&lt;'Depr. Rate'!$B$1,('Depr. Rate'!$B$4*'KU Meter Schedule'!AG43)/12,IF(AG43=0,AF43/2*'Depr. Rate'!$C$4/12,('Depr. Rate'!$C$4*'KU Meter Schedule'!AG43)/12))</f>
        <v>0</v>
      </c>
      <c r="BX43" s="21">
        <f>IF(BX$3&lt;'Depr. Rate'!$B$1,('Depr. Rate'!$B$4*'KU Meter Schedule'!AH43)/12,IF(AH43=0,AG43/2*'Depr. Rate'!$C$4/12,('Depr. Rate'!$C$4*'KU Meter Schedule'!AH43)/12))</f>
        <v>0</v>
      </c>
      <c r="BY43" s="21">
        <f>IF(BY$3&lt;'Depr. Rate'!$B$1,('Depr. Rate'!$B$4*'KU Meter Schedule'!AI43)/12,IF(AI43=0,AH43/2*'Depr. Rate'!$C$4/12,('Depr. Rate'!$C$4*'KU Meter Schedule'!AI43)/12))</f>
        <v>0</v>
      </c>
      <c r="BZ43" s="21">
        <f>IF(BZ$3&lt;'Depr. Rate'!$B$1,('Depr. Rate'!$B$4*'KU Meter Schedule'!AJ43)/12,IF(AJ43=0,AI43/2*'Depr. Rate'!$C$4/12,('Depr. Rate'!$C$4*'KU Meter Schedule'!AJ43)/12))</f>
        <v>0</v>
      </c>
      <c r="CA43" s="21">
        <f>IF(CA$3&lt;'Depr. Rate'!$B$1,('Depr. Rate'!$B$4*'KU Meter Schedule'!AK43)/12,IF(AK43=0,AJ43/2*'Depr. Rate'!$C$4/12,('Depr. Rate'!$C$4*'KU Meter Schedule'!AK43)/12))</f>
        <v>0</v>
      </c>
      <c r="CB43" s="21">
        <f>IF(CB$3&lt;'Depr. Rate'!$B$1,('Depr. Rate'!$B$4*'KU Meter Schedule'!AL43)/12,IF(AL43=0,AK43/2*'Depr. Rate'!$C$4/12,('Depr. Rate'!$C$4*'KU Meter Schedule'!AL43)/12))</f>
        <v>0</v>
      </c>
      <c r="CC43" s="21">
        <f>IF(CC$3&lt;'Depr. Rate'!$B$1,('Depr. Rate'!$B$4*'KU Meter Schedule'!AM43)/12,IF(AM43=0,AL43/2*'Depr. Rate'!$C$4/12,('Depr. Rate'!$C$4*'KU Meter Schedule'!AM43)/12))</f>
        <v>0</v>
      </c>
      <c r="CD43" s="21">
        <f>IF(CD$3&lt;'Depr. Rate'!$B$1,('Depr. Rate'!$B$4*'KU Meter Schedule'!AN43)/12,IF(AN43=0,AM43/2*'Depr. Rate'!$C$4/12,('Depr. Rate'!$C$4*'KU Meter Schedule'!AN43)/12))</f>
        <v>0</v>
      </c>
      <c r="CE43" s="21">
        <f>IF(CE$3&lt;'Depr. Rate'!$B$1,('Depr. Rate'!$B$4*'KU Meter Schedule'!AO43)/12,IF(AO43=0,AN43/2*'Depr. Rate'!$C$4/12,('Depr. Rate'!$C$4*'KU Meter Schedule'!AO43)/12))</f>
        <v>0</v>
      </c>
      <c r="CF43" s="21">
        <f>IF(CF$3&lt;'Depr. Rate'!$B$1,('Depr. Rate'!$B$4*'KU Meter Schedule'!AP43)/12,IF(AP43=0,AO43/2*'Depr. Rate'!$C$4/12,('Depr. Rate'!$C$4*'KU Meter Schedule'!AP43)/12))</f>
        <v>0</v>
      </c>
      <c r="CG43" s="21">
        <f>IF(CG$3&lt;'Depr. Rate'!$B$1,('Depr. Rate'!$B$4*'KU Meter Schedule'!AQ43)/12,IF(AQ43=0,AP43/2*'Depr. Rate'!$C$4/12,('Depr. Rate'!$C$4*'KU Meter Schedule'!AQ43)/12))</f>
        <v>0</v>
      </c>
      <c r="CH43" s="21">
        <f>IF(CH$3&lt;'Depr. Rate'!$B$1,('Depr. Rate'!$B$4*'KU Meter Schedule'!AR43)/12,IF(AR43=0,AQ43/2*'Depr. Rate'!$C$4/12,('Depr. Rate'!$C$4*'KU Meter Schedule'!AR43)/12))</f>
        <v>0</v>
      </c>
      <c r="CI43" s="21">
        <f>IF(CI$3&lt;'Depr. Rate'!$B$1,('Depr. Rate'!$B$4*'KU Meter Schedule'!AS43)/12,IF(AS43=0,AR43/2*'Depr. Rate'!$C$4/12,('Depr. Rate'!$C$4*'KU Meter Schedule'!AS43)/12))</f>
        <v>0</v>
      </c>
      <c r="CJ43" s="21">
        <f>IF(CJ$3&lt;'Depr. Rate'!$B$1,('Depr. Rate'!$B$4*'KU Meter Schedule'!AT43)/12,IF(AT43=0,AS43/2*'Depr. Rate'!$C$4/12,('Depr. Rate'!$C$4*'KU Meter Schedule'!AT43)/12))</f>
        <v>0</v>
      </c>
      <c r="CK43" s="21">
        <f>IF(CK$3&lt;'Depr. Rate'!$B$1,('Depr. Rate'!$B$4*'KU Meter Schedule'!AU43)/12,IF(AU43=0,AT43/2*'Depr. Rate'!$C$4/12,('Depr. Rate'!$C$4*'KU Meter Schedule'!AU43)/12))</f>
        <v>0</v>
      </c>
      <c r="CL43" s="21">
        <f>IF(CL$3&lt;'Depr. Rate'!$B$1,('Depr. Rate'!$B$4*'KU Meter Schedule'!AV43)/12,IF(AV43=0,AU43/2*'Depr. Rate'!$C$4/12,('Depr. Rate'!$C$4*'KU Meter Schedule'!AV43)/12))</f>
        <v>0</v>
      </c>
      <c r="CM43" s="21">
        <f>IF(CM$3&lt;'Depr. Rate'!$B$1,('Depr. Rate'!$B$4*'KU Meter Schedule'!AW43)/12,IF(AW43=0,AV43/2*'Depr. Rate'!$C$4/12,('Depr. Rate'!$C$4*'KU Meter Schedule'!AW43)/12))</f>
        <v>0</v>
      </c>
      <c r="CN43" s="21">
        <f>IF(CN$3&lt;'Depr. Rate'!$B$1,('Depr. Rate'!$B$4*'KU Meter Schedule'!AX43)/12,IF(AX43=0,AW43/2*'Depr. Rate'!$C$4/12,('Depr. Rate'!$C$4*'KU Meter Schedule'!AX43)/12))</f>
        <v>0</v>
      </c>
      <c r="CP43" s="6">
        <f>IF(CP$3=$CP$3,$H43+AZ43,IF($F43='KU Meter Schedule'!CP$3,'KU Meter Schedule'!CO43+AZ43-$G43,SUM(CO43,AZ43)))</f>
        <v>21266.211081271333</v>
      </c>
      <c r="CQ43" s="6">
        <f>IF(CQ$3=$CP$3,$H43+BA43,IF($F43='KU Meter Schedule'!CQ$3,'KU Meter Schedule'!CP43+BA43-$G43,SUM(CP43,BA43)))</f>
        <v>21312.090563354664</v>
      </c>
      <c r="CR43" s="6">
        <f>IF(CR$3=$CP$3,$H43+BB43,IF($F43='KU Meter Schedule'!CR$3,'KU Meter Schedule'!CQ43+BB43-$G43,SUM(CQ43,BB43)))</f>
        <v>21357.970045437996</v>
      </c>
      <c r="CS43" s="6">
        <f>IF(CS$3=$CP$3,$H43+BC43,IF($F43='KU Meter Schedule'!CS$3,'KU Meter Schedule'!CR43+BC43-$G43,SUM(CR43,BC43)))</f>
        <v>21403.849527521328</v>
      </c>
      <c r="CT43" s="6">
        <f>IF(CT$3=$CP$3,$H43+BD43,IF($F43='KU Meter Schedule'!CT$3,'KU Meter Schedule'!CS43+BD43-$G43,SUM(CS43,BD43)))</f>
        <v>21449.72900960466</v>
      </c>
      <c r="CU43" s="6">
        <f>IF(CU$3=$CP$3,$H43+BE43,IF($F43='KU Meter Schedule'!CU$3,'KU Meter Schedule'!CT43+BE43-$G43,SUM(CT43,BE43)))</f>
        <v>21495.608491687992</v>
      </c>
      <c r="CV43" s="6">
        <f>IF(CV$3=$CP$3,$H43+BF43,IF($F43='KU Meter Schedule'!CV$3,'KU Meter Schedule'!CU43+BF43-$G43,SUM(CU43,BF43)))</f>
        <v>21541.487973771324</v>
      </c>
      <c r="CW43" s="6">
        <f>IF(CW$3=$CP$3,$H43+BG43,IF($F43='KU Meter Schedule'!CW$3,'KU Meter Schedule'!CV43+BG43-$G43,SUM(CV43,BG43)))</f>
        <v>21587.367455854655</v>
      </c>
      <c r="CX43" s="6">
        <f>IF(CX$3=$CP$3,$H43+BH43,IF($F43='KU Meter Schedule'!CX$3,'KU Meter Schedule'!CW43+BH43-$G43,SUM(CW43,BH43)))</f>
        <v>21633.246937937987</v>
      </c>
      <c r="CY43" s="6">
        <f>IF(CY$3=$CP$3,$H43+BI43,IF($F43='KU Meter Schedule'!CY$3,'KU Meter Schedule'!CX43+BI43-$G43,SUM(CX43,BI43)))</f>
        <v>21679.126420021319</v>
      </c>
      <c r="CZ43" s="6">
        <f>IF(CZ$3=$CP$3,$H43+BJ43,IF($F43='KU Meter Schedule'!CZ$3,'KU Meter Schedule'!CY43+BJ43-$G43,SUM(CY43,BJ43)))</f>
        <v>21725.005902104651</v>
      </c>
      <c r="DA43" s="6">
        <f>IF(DA$3=$CP$3,$H43+BK43,IF($F43='KU Meter Schedule'!DA$3,'KU Meter Schedule'!CZ43+BK43-$G43,SUM(CZ43,BK43)))</f>
        <v>21795.327728354652</v>
      </c>
      <c r="DB43" s="6">
        <f>IF(DB$3=$CP$3,$H43+BL43,IF($F43='KU Meter Schedule'!DB$3,'KU Meter Schedule'!DA43+BL43-$G43,SUM(DA43,BL43)))</f>
        <v>21865.649554604654</v>
      </c>
      <c r="DC43" s="6">
        <f>IF(DC$3=$CP$3,$H43+BM43,IF($F43='KU Meter Schedule'!DC$3,'KU Meter Schedule'!DB43+BM43-$G43,SUM(DB43,BM43)))</f>
        <v>21935.971380854655</v>
      </c>
      <c r="DD43" s="6">
        <f>IF(DD$3=$CP$3,$H43+BN43,IF($F43='KU Meter Schedule'!DD$3,'KU Meter Schedule'!DC43+BN43-$G43,SUM(DC43,BN43)))</f>
        <v>22006.293207104656</v>
      </c>
      <c r="DE43" s="6">
        <f>IF(DE$3=$CP$3,$H43+BO43,IF($F43='KU Meter Schedule'!DE$3,'KU Meter Schedule'!DD43+BO43-$G43,SUM(DD43,BO43)))</f>
        <v>22076.615033354657</v>
      </c>
      <c r="DF43" s="6">
        <f>IF(DF$3=$CP$3,$H43+BP43,IF($F43='KU Meter Schedule'!DF$3,'KU Meter Schedule'!DE43+BP43-$G43,SUM(DE43,BP43)))</f>
        <v>22146.936859604659</v>
      </c>
      <c r="DG43" s="6">
        <f>IF(DG$3=$CP$3,$H43+BQ43,IF($F43='KU Meter Schedule'!DG$3,'KU Meter Schedule'!DF43+BQ43-$G43,SUM(DF43,BQ43)))</f>
        <v>22217.25868585466</v>
      </c>
      <c r="DH43" s="6">
        <f>IF(DH$3=$CP$3,$H43+BR43,IF($F43='KU Meter Schedule'!DH$3,'KU Meter Schedule'!DG43+BR43-$G43,SUM(DG43,BR43)))</f>
        <v>-1789.2304010203407</v>
      </c>
      <c r="DI43" s="6">
        <f>IF(DI$3=$CP$3,$H43+BS43,IF($F43='KU Meter Schedule'!DI$3,'KU Meter Schedule'!DH43+BS43-$G43,SUM(DH43,BS43)))</f>
        <v>-1789.2304010203407</v>
      </c>
      <c r="DJ43" s="6">
        <f>IF(DJ$3=$CP$3,$H43+BT43,IF($F43='KU Meter Schedule'!DJ$3,'KU Meter Schedule'!DI43+BT43-$G43,SUM(DI43,BT43)))</f>
        <v>-1789.2304010203407</v>
      </c>
      <c r="DK43" s="6">
        <f>IF(DK$3=$CP$3,$H43+BU43,IF($F43='KU Meter Schedule'!DK$3,'KU Meter Schedule'!DJ43+BU43-$G43,SUM(DJ43,BU43)))</f>
        <v>-1789.2304010203407</v>
      </c>
      <c r="DL43" s="6">
        <f>IF(DL$3=$CP$3,$H43+BV43,IF($F43='KU Meter Schedule'!DL$3,'KU Meter Schedule'!DK43+BV43-$G43,SUM(DK43,BV43)))</f>
        <v>-1789.2304010203407</v>
      </c>
      <c r="DM43" s="6">
        <f>IF(DM$3=$CP$3,$H43+BW43,IF($F43='KU Meter Schedule'!DM$3,'KU Meter Schedule'!DL43+BW43-$G43,SUM(DL43,BW43)))</f>
        <v>-1789.2304010203407</v>
      </c>
      <c r="DN43" s="6">
        <f>IF(DN$3=$CP$3,$H43+BX43,IF($F43='KU Meter Schedule'!DN$3,'KU Meter Schedule'!DM43+BX43-$G43,SUM(DM43,BX43)))</f>
        <v>-1789.2304010203407</v>
      </c>
      <c r="DO43" s="6">
        <f>IF(DO$3=$CP$3,$H43+BY43,IF($F43='KU Meter Schedule'!DO$3,'KU Meter Schedule'!DN43+BY43-$G43,SUM(DN43,BY43)))</f>
        <v>-1789.2304010203407</v>
      </c>
      <c r="DP43" s="6">
        <f>IF(DP$3=$CP$3,$H43+BZ43,IF($F43='KU Meter Schedule'!DP$3,'KU Meter Schedule'!DO43+BZ43-$G43,SUM(DO43,BZ43)))</f>
        <v>-1789.2304010203407</v>
      </c>
      <c r="DQ43" s="6">
        <f>IF(DQ$3=$CP$3,$H43+CA43,IF($F43='KU Meter Schedule'!DQ$3,'KU Meter Schedule'!DP43+CA43-$G43,SUM(DP43,CA43)))</f>
        <v>-1789.2304010203407</v>
      </c>
      <c r="DR43" s="6">
        <f>IF(DR$3=$CP$3,$H43+CB43,IF($F43='KU Meter Schedule'!DR$3,'KU Meter Schedule'!DQ43+CB43-$G43,SUM(DQ43,CB43)))</f>
        <v>-1789.2304010203407</v>
      </c>
      <c r="DS43" s="6">
        <f>IF(DS$3=$CP$3,$H43+CC43,IF($F43='KU Meter Schedule'!DS$3,'KU Meter Schedule'!DR43+CC43-$G43,SUM(DR43,CC43)))</f>
        <v>-1789.2304010203407</v>
      </c>
      <c r="DT43" s="6">
        <f>IF(DT$3=$CP$3,$H43+CD43,IF($F43='KU Meter Schedule'!DT$3,'KU Meter Schedule'!DS43+CD43-$G43,SUM(DS43,CD43)))</f>
        <v>-1789.2304010203407</v>
      </c>
      <c r="DU43" s="6">
        <f>IF(DU$3=$CP$3,$H43+CE43,IF($F43='KU Meter Schedule'!DU$3,'KU Meter Schedule'!DT43+CE43-$G43,SUM(DT43,CE43)))</f>
        <v>-1789.2304010203407</v>
      </c>
      <c r="DV43" s="6">
        <f>IF(DV$3=$CP$3,$H43+CF43,IF($F43='KU Meter Schedule'!DV$3,'KU Meter Schedule'!DU43+CF43-$G43,SUM(DU43,CF43)))</f>
        <v>-1789.2304010203407</v>
      </c>
      <c r="DW43" s="6">
        <f>IF(DW$3=$CP$3,$H43+CG43,IF($F43='KU Meter Schedule'!DW$3,'KU Meter Schedule'!DV43+CG43-$G43,SUM(DV43,CG43)))</f>
        <v>-1789.2304010203407</v>
      </c>
      <c r="DX43" s="6">
        <f>IF(DX$3=$CP$3,$H43+CH43,IF($F43='KU Meter Schedule'!DX$3,'KU Meter Schedule'!DW43+CH43-$G43,SUM(DW43,CH43)))</f>
        <v>-1789.2304010203407</v>
      </c>
      <c r="DY43" s="6">
        <f>IF(DY$3=$CP$3,$H43+CI43,IF($F43='KU Meter Schedule'!DY$3,'KU Meter Schedule'!DX43+CI43-$G43,SUM(DX43,CI43)))</f>
        <v>-1789.2304010203407</v>
      </c>
      <c r="DZ43" s="6">
        <f>IF(DZ$3=$CP$3,$H43+CJ43,IF($F43='KU Meter Schedule'!DZ$3,'KU Meter Schedule'!DY43+CJ43-$G43,SUM(DY43,CJ43)))</f>
        <v>-1789.2304010203407</v>
      </c>
      <c r="EA43" s="6">
        <f>IF(EA$3=$CP$3,$H43+CK43,IF($F43='KU Meter Schedule'!EA$3,'KU Meter Schedule'!DZ43+CK43-$G43,SUM(DZ43,CK43)))</f>
        <v>-1789.2304010203407</v>
      </c>
      <c r="EB43" s="6">
        <f>IF(EB$3=$CP$3,$H43+CL43,IF($F43='KU Meter Schedule'!EB$3,'KU Meter Schedule'!EA43+CL43-$G43,SUM(EA43,CL43)))</f>
        <v>-1789.2304010203407</v>
      </c>
      <c r="EC43" s="6">
        <f>IF(EC$3=$CP$3,$H43+CM43,IF($F43='KU Meter Schedule'!EC$3,'KU Meter Schedule'!EB43+CM43-$G43,SUM(EB43,CM43)))</f>
        <v>-1789.2304010203407</v>
      </c>
      <c r="ED43" s="6">
        <f>IF(ED$3=$CP$3,$H43+CN43,IF($F43='KU Meter Schedule'!ED$3,'KU Meter Schedule'!EC43+CN43-$G43,SUM(EC43,CN43)))</f>
        <v>-1789.2304010203407</v>
      </c>
      <c r="EF43" s="8">
        <f t="shared" si="10"/>
        <v>2775.4389187286688</v>
      </c>
      <c r="EG43" s="8">
        <f t="shared" si="10"/>
        <v>2729.559436645337</v>
      </c>
      <c r="EH43" s="8">
        <f t="shared" si="10"/>
        <v>2683.6799545620052</v>
      </c>
      <c r="EI43" s="8">
        <f t="shared" si="10"/>
        <v>2637.8004724786733</v>
      </c>
      <c r="EJ43" s="8">
        <f t="shared" si="10"/>
        <v>2591.9209903953415</v>
      </c>
      <c r="EK43" s="8">
        <f t="shared" si="10"/>
        <v>2546.0415083120097</v>
      </c>
      <c r="EL43" s="8">
        <f t="shared" si="10"/>
        <v>2500.1620262286779</v>
      </c>
      <c r="EM43" s="8">
        <f t="shared" si="10"/>
        <v>2454.282544145346</v>
      </c>
      <c r="EN43" s="8">
        <f t="shared" si="10"/>
        <v>2408.4030620620142</v>
      </c>
      <c r="EO43" s="8">
        <f t="shared" si="10"/>
        <v>2362.5235799786824</v>
      </c>
      <c r="EP43" s="8">
        <f t="shared" si="10"/>
        <v>2316.6440978953506</v>
      </c>
      <c r="EQ43" s="8">
        <f t="shared" si="10"/>
        <v>2246.3222716453492</v>
      </c>
      <c r="ER43" s="8">
        <f t="shared" si="10"/>
        <v>2176.0004453953479</v>
      </c>
      <c r="ES43" s="8">
        <f t="shared" si="10"/>
        <v>2105.6786191453466</v>
      </c>
      <c r="ET43" s="8">
        <f t="shared" si="10"/>
        <v>2035.3567928953453</v>
      </c>
      <c r="EU43" s="8">
        <f t="shared" si="10"/>
        <v>1965.034966645344</v>
      </c>
      <c r="EV43" s="8">
        <f t="shared" si="9"/>
        <v>1894.7131403953426</v>
      </c>
      <c r="EW43" s="8">
        <f t="shared" si="9"/>
        <v>1824.3913141453413</v>
      </c>
      <c r="EX43" s="8">
        <f t="shared" si="9"/>
        <v>1789.2304010203407</v>
      </c>
      <c r="EY43" s="8">
        <f t="shared" si="9"/>
        <v>1789.2304010203407</v>
      </c>
      <c r="EZ43" s="8">
        <f t="shared" si="9"/>
        <v>1789.2304010203407</v>
      </c>
      <c r="FA43" s="8">
        <f t="shared" si="9"/>
        <v>1789.2304010203407</v>
      </c>
      <c r="FB43" s="8">
        <f t="shared" si="9"/>
        <v>1789.2304010203407</v>
      </c>
      <c r="FC43" s="8">
        <f t="shared" si="9"/>
        <v>1789.2304010203407</v>
      </c>
      <c r="FD43" s="8">
        <f t="shared" si="9"/>
        <v>1789.2304010203407</v>
      </c>
      <c r="FE43" s="8">
        <f t="shared" si="9"/>
        <v>1789.2304010203407</v>
      </c>
      <c r="FF43" s="8">
        <f t="shared" si="9"/>
        <v>1789.2304010203407</v>
      </c>
      <c r="FG43" s="8">
        <f t="shared" si="9"/>
        <v>1789.2304010203407</v>
      </c>
      <c r="FH43" s="8">
        <f t="shared" si="9"/>
        <v>1789.2304010203407</v>
      </c>
      <c r="FI43" s="8">
        <f t="shared" si="9"/>
        <v>1789.2304010203407</v>
      </c>
      <c r="FJ43" s="8">
        <f t="shared" si="9"/>
        <v>1789.2304010203407</v>
      </c>
      <c r="FK43" s="8">
        <f t="shared" si="8"/>
        <v>1789.2304010203407</v>
      </c>
      <c r="FL43" s="8">
        <f t="shared" si="8"/>
        <v>1789.2304010203407</v>
      </c>
      <c r="FM43" s="8">
        <f t="shared" si="8"/>
        <v>1789.2304010203407</v>
      </c>
      <c r="FN43" s="8">
        <f t="shared" si="8"/>
        <v>1789.2304010203407</v>
      </c>
      <c r="FO43" s="8">
        <f t="shared" si="8"/>
        <v>1789.2304010203407</v>
      </c>
      <c r="FP43" s="8">
        <f t="shared" si="8"/>
        <v>1789.2304010203407</v>
      </c>
      <c r="FQ43" s="8">
        <f t="shared" si="8"/>
        <v>1789.2304010203407</v>
      </c>
      <c r="FR43" s="8">
        <f t="shared" si="8"/>
        <v>1789.2304010203407</v>
      </c>
      <c r="FS43" s="8">
        <f t="shared" si="8"/>
        <v>1789.2304010203407</v>
      </c>
      <c r="FT43" s="8">
        <f t="shared" si="8"/>
        <v>1789.2304010203407</v>
      </c>
    </row>
    <row r="44" spans="1:176" x14ac:dyDescent="0.25">
      <c r="A44" s="4" t="s">
        <v>12</v>
      </c>
      <c r="B44" s="4" t="s">
        <v>2</v>
      </c>
      <c r="C44" s="3" t="s">
        <v>40</v>
      </c>
      <c r="D44" s="4" t="s">
        <v>6</v>
      </c>
      <c r="E44" s="7">
        <v>1966</v>
      </c>
      <c r="F44" s="24">
        <f>IFERROR(VLOOKUP(CONCATENATE(C44,E44),'KU Retirements'!$A$4:$E$150,5,FALSE),"N/A")</f>
        <v>43132</v>
      </c>
      <c r="G44" s="5">
        <v>1411.42</v>
      </c>
      <c r="H44" s="5">
        <v>1245.7880563824001</v>
      </c>
      <c r="I44" s="5"/>
      <c r="J44" s="6">
        <f>IF(J$3=$J$3,$G44,IF($F44='KU Meter Schedule'!J$3,'KU Meter Schedule'!I44-'KU Meter Schedule'!$G44,I44))</f>
        <v>1411.42</v>
      </c>
      <c r="K44" s="6">
        <f>IF(K$3=$J$3,$G44,IF($F44='KU Meter Schedule'!K$3,'KU Meter Schedule'!J44-'KU Meter Schedule'!$G44,J44))</f>
        <v>1411.42</v>
      </c>
      <c r="L44" s="6">
        <f>IF(L$3=$J$3,$G44,IF($F44='KU Meter Schedule'!L$3,'KU Meter Schedule'!K44-'KU Meter Schedule'!$G44,K44))</f>
        <v>1411.42</v>
      </c>
      <c r="M44" s="6">
        <f>IF(M$3=$J$3,$G44,IF($F44='KU Meter Schedule'!M$3,'KU Meter Schedule'!L44-'KU Meter Schedule'!$G44,L44))</f>
        <v>1411.42</v>
      </c>
      <c r="N44" s="6">
        <f>IF(N$3=$J$3,$G44,IF($F44='KU Meter Schedule'!N$3,'KU Meter Schedule'!M44-'KU Meter Schedule'!$G44,M44))</f>
        <v>1411.42</v>
      </c>
      <c r="O44" s="6">
        <f>IF(O$3=$J$3,$G44,IF($F44='KU Meter Schedule'!O$3,'KU Meter Schedule'!N44-'KU Meter Schedule'!$G44,N44))</f>
        <v>1411.42</v>
      </c>
      <c r="P44" s="6">
        <f>IF(P$3=$J$3,$G44,IF($F44='KU Meter Schedule'!P$3,'KU Meter Schedule'!O44-'KU Meter Schedule'!$G44,O44))</f>
        <v>1411.42</v>
      </c>
      <c r="Q44" s="6">
        <f>IF(Q$3=$J$3,$G44,IF($F44='KU Meter Schedule'!Q$3,'KU Meter Schedule'!P44-'KU Meter Schedule'!$G44,P44))</f>
        <v>1411.42</v>
      </c>
      <c r="R44" s="6">
        <f>IF(R$3=$J$3,$G44,IF($F44='KU Meter Schedule'!R$3,'KU Meter Schedule'!Q44-'KU Meter Schedule'!$G44,Q44))</f>
        <v>1411.42</v>
      </c>
      <c r="S44" s="6">
        <f>IF(S$3=$J$3,$G44,IF($F44='KU Meter Schedule'!S$3,'KU Meter Schedule'!R44-'KU Meter Schedule'!$G44,R44))</f>
        <v>1411.42</v>
      </c>
      <c r="T44" s="6">
        <f>IF(T$3=$J$3,$G44,IF($F44='KU Meter Schedule'!T$3,'KU Meter Schedule'!S44-'KU Meter Schedule'!$G44,S44))</f>
        <v>1411.42</v>
      </c>
      <c r="U44" s="6">
        <f>IF(U$3=$J$3,$G44,IF($F44='KU Meter Schedule'!U$3,'KU Meter Schedule'!T44-'KU Meter Schedule'!$G44,T44))</f>
        <v>1411.42</v>
      </c>
      <c r="V44" s="6">
        <f>IF(V$3=$J$3,$G44,IF($F44='KU Meter Schedule'!V$3,'KU Meter Schedule'!U44-'KU Meter Schedule'!$G44,U44))</f>
        <v>1411.42</v>
      </c>
      <c r="W44" s="6">
        <f>IF(W$3=$J$3,$G44,IF($F44='KU Meter Schedule'!W$3,'KU Meter Schedule'!V44-'KU Meter Schedule'!$G44,V44))</f>
        <v>1411.42</v>
      </c>
      <c r="X44" s="6">
        <f>IF(X$3=$J$3,$G44,IF($F44='KU Meter Schedule'!X$3,'KU Meter Schedule'!W44-'KU Meter Schedule'!$G44,W44))</f>
        <v>1411.42</v>
      </c>
      <c r="Y44" s="6">
        <f>IF(Y$3=$J$3,$G44,IF($F44='KU Meter Schedule'!Y$3,'KU Meter Schedule'!X44-'KU Meter Schedule'!$G44,X44))</f>
        <v>1411.42</v>
      </c>
      <c r="Z44" s="6">
        <f>IF(Z$3=$J$3,$G44,IF($F44='KU Meter Schedule'!Z$3,'KU Meter Schedule'!Y44-'KU Meter Schedule'!$G44,Y44))</f>
        <v>1411.42</v>
      </c>
      <c r="AA44" s="6">
        <f>IF(AA$3=$J$3,$G44,IF($F44='KU Meter Schedule'!AA$3,'KU Meter Schedule'!Z44-'KU Meter Schedule'!$G44,Z44))</f>
        <v>1411.42</v>
      </c>
      <c r="AB44" s="6">
        <f>IF(AB$3=$J$3,$G44,IF($F44='KU Meter Schedule'!AB$3,'KU Meter Schedule'!AA44-'KU Meter Schedule'!$G44,AA44))</f>
        <v>0</v>
      </c>
      <c r="AC44" s="6">
        <f>IF(AC$3=$J$3,$G44,IF($F44='KU Meter Schedule'!AC$3,'KU Meter Schedule'!AB44-'KU Meter Schedule'!$G44,AB44))</f>
        <v>0</v>
      </c>
      <c r="AD44" s="6">
        <f>IF(AD$3=$J$3,$G44,IF($F44='KU Meter Schedule'!AD$3,'KU Meter Schedule'!AC44-'KU Meter Schedule'!$G44,AC44))</f>
        <v>0</v>
      </c>
      <c r="AE44" s="6">
        <f>IF(AE$3=$J$3,$G44,IF($F44='KU Meter Schedule'!AE$3,'KU Meter Schedule'!AD44-'KU Meter Schedule'!$G44,AD44))</f>
        <v>0</v>
      </c>
      <c r="AF44" s="6">
        <f>IF(AF$3=$J$3,$G44,IF($F44='KU Meter Schedule'!AF$3,'KU Meter Schedule'!AE44-'KU Meter Schedule'!$G44,AE44))</f>
        <v>0</v>
      </c>
      <c r="AG44" s="6">
        <f>IF(AG$3=$J$3,$G44,IF($F44='KU Meter Schedule'!AG$3,'KU Meter Schedule'!AF44-'KU Meter Schedule'!$G44,AF44))</f>
        <v>0</v>
      </c>
      <c r="AH44" s="6">
        <f>IF(AH$3=$J$3,$G44,IF($F44='KU Meter Schedule'!AH$3,'KU Meter Schedule'!AG44-'KU Meter Schedule'!$G44,AG44))</f>
        <v>0</v>
      </c>
      <c r="AI44" s="6">
        <f>IF(AI$3=$J$3,$G44,IF($F44='KU Meter Schedule'!AI$3,'KU Meter Schedule'!AH44-'KU Meter Schedule'!$G44,AH44))</f>
        <v>0</v>
      </c>
      <c r="AJ44" s="6">
        <f>IF(AJ$3=$J$3,$G44,IF($F44='KU Meter Schedule'!AJ$3,'KU Meter Schedule'!AI44-'KU Meter Schedule'!$G44,AI44))</f>
        <v>0</v>
      </c>
      <c r="AK44" s="6">
        <f>IF(AK$3=$J$3,$G44,IF($F44='KU Meter Schedule'!AK$3,'KU Meter Schedule'!AJ44-'KU Meter Schedule'!$G44,AJ44))</f>
        <v>0</v>
      </c>
      <c r="AL44" s="6">
        <f>IF(AL$3=$J$3,$G44,IF($F44='KU Meter Schedule'!AL$3,'KU Meter Schedule'!AK44-'KU Meter Schedule'!$G44,AK44))</f>
        <v>0</v>
      </c>
      <c r="AM44" s="6">
        <f>IF(AM$3=$J$3,$G44,IF($F44='KU Meter Schedule'!AM$3,'KU Meter Schedule'!AL44-'KU Meter Schedule'!$G44,AL44))</f>
        <v>0</v>
      </c>
      <c r="AN44" s="6">
        <f>IF(AN$3=$J$3,$G44,IF($F44='KU Meter Schedule'!AN$3,'KU Meter Schedule'!AM44-'KU Meter Schedule'!$G44,AM44))</f>
        <v>0</v>
      </c>
      <c r="AO44" s="6">
        <f>IF(AO$3=$J$3,$G44,IF($F44='KU Meter Schedule'!AO$3,'KU Meter Schedule'!AN44-'KU Meter Schedule'!$G44,AN44))</f>
        <v>0</v>
      </c>
      <c r="AP44" s="6">
        <f>IF(AP$3=$J$3,$G44,IF($F44='KU Meter Schedule'!AP$3,'KU Meter Schedule'!AO44-'KU Meter Schedule'!$G44,AO44))</f>
        <v>0</v>
      </c>
      <c r="AQ44" s="6">
        <f>IF(AQ$3=$J$3,$G44,IF($F44='KU Meter Schedule'!AQ$3,'KU Meter Schedule'!AP44-'KU Meter Schedule'!$G44,AP44))</f>
        <v>0</v>
      </c>
      <c r="AR44" s="6">
        <f>IF(AR$3=$J$3,$G44,IF($F44='KU Meter Schedule'!AR$3,'KU Meter Schedule'!AQ44-'KU Meter Schedule'!$G44,AQ44))</f>
        <v>0</v>
      </c>
      <c r="AS44" s="6">
        <f>IF(AS$3=$J$3,$G44,IF($F44='KU Meter Schedule'!AS$3,'KU Meter Schedule'!AR44-'KU Meter Schedule'!$G44,AR44))</f>
        <v>0</v>
      </c>
      <c r="AT44" s="6">
        <f>IF(AT$3=$J$3,$G44,IF($F44='KU Meter Schedule'!AT$3,'KU Meter Schedule'!AS44-'KU Meter Schedule'!$G44,AS44))</f>
        <v>0</v>
      </c>
      <c r="AU44" s="6">
        <f>IF(AU$3=$J$3,$G44,IF($F44='KU Meter Schedule'!AU$3,'KU Meter Schedule'!AT44-'KU Meter Schedule'!$G44,AT44))</f>
        <v>0</v>
      </c>
      <c r="AV44" s="6">
        <f>IF(AV$3=$J$3,$G44,IF($F44='KU Meter Schedule'!AV$3,'KU Meter Schedule'!AU44-'KU Meter Schedule'!$G44,AU44))</f>
        <v>0</v>
      </c>
      <c r="AW44" s="6">
        <f>IF(AW$3=$J$3,$G44,IF($F44='KU Meter Schedule'!AW$3,'KU Meter Schedule'!AV44-'KU Meter Schedule'!$G44,AV44))</f>
        <v>0</v>
      </c>
      <c r="AX44" s="6">
        <f>IF(AX$3=$J$3,$G44,IF($F44='KU Meter Schedule'!AX$3,'KU Meter Schedule'!AW44-'KU Meter Schedule'!$G44,AW44))</f>
        <v>0</v>
      </c>
      <c r="AZ44" s="21">
        <f>IF(AZ$3&lt;'Depr. Rate'!$B$1,('Depr. Rate'!$B$4*'KU Meter Schedule'!J44)/12,IF(J44=0,I44/2*'Depr. Rate'!$C$4/12,('Depr. Rate'!$C$4*'KU Meter Schedule'!J44)/12))</f>
        <v>2.6934598333333337</v>
      </c>
      <c r="BA44" s="21">
        <f>IF(BA$3&lt;'Depr. Rate'!$B$1,('Depr. Rate'!$B$4*'KU Meter Schedule'!K44)/12,IF(K44=0,J44/2*'Depr. Rate'!$C$4/12,('Depr. Rate'!$C$4*'KU Meter Schedule'!K44)/12))</f>
        <v>2.6934598333333337</v>
      </c>
      <c r="BB44" s="21">
        <f>IF(BB$3&lt;'Depr. Rate'!$B$1,('Depr. Rate'!$B$4*'KU Meter Schedule'!L44)/12,IF(L44=0,K44/2*'Depr. Rate'!$C$4/12,('Depr. Rate'!$C$4*'KU Meter Schedule'!L44)/12))</f>
        <v>2.6934598333333337</v>
      </c>
      <c r="BC44" s="21">
        <f>IF(BC$3&lt;'Depr. Rate'!$B$1,('Depr. Rate'!$B$4*'KU Meter Schedule'!M44)/12,IF(M44=0,L44/2*'Depr. Rate'!$C$4/12,('Depr. Rate'!$C$4*'KU Meter Schedule'!M44)/12))</f>
        <v>2.6934598333333337</v>
      </c>
      <c r="BD44" s="21">
        <f>IF(BD$3&lt;'Depr. Rate'!$B$1,('Depr. Rate'!$B$4*'KU Meter Schedule'!N44)/12,IF(N44=0,M44/2*'Depr. Rate'!$C$4/12,('Depr. Rate'!$C$4*'KU Meter Schedule'!N44)/12))</f>
        <v>2.6934598333333337</v>
      </c>
      <c r="BE44" s="21">
        <f>IF(BE$3&lt;'Depr. Rate'!$B$1,('Depr. Rate'!$B$4*'KU Meter Schedule'!O44)/12,IF(O44=0,N44/2*'Depr. Rate'!$C$4/12,('Depr. Rate'!$C$4*'KU Meter Schedule'!O44)/12))</f>
        <v>2.6934598333333337</v>
      </c>
      <c r="BF44" s="21">
        <f>IF(BF$3&lt;'Depr. Rate'!$B$1,('Depr. Rate'!$B$4*'KU Meter Schedule'!P44)/12,IF(P44=0,O44/2*'Depr. Rate'!$C$4/12,('Depr. Rate'!$C$4*'KU Meter Schedule'!P44)/12))</f>
        <v>2.6934598333333337</v>
      </c>
      <c r="BG44" s="21">
        <f>IF(BG$3&lt;'Depr. Rate'!$B$1,('Depr. Rate'!$B$4*'KU Meter Schedule'!Q44)/12,IF(Q44=0,P44/2*'Depr. Rate'!$C$4/12,('Depr. Rate'!$C$4*'KU Meter Schedule'!Q44)/12))</f>
        <v>2.6934598333333337</v>
      </c>
      <c r="BH44" s="21">
        <f>IF(BH$3&lt;'Depr. Rate'!$B$1,('Depr. Rate'!$B$4*'KU Meter Schedule'!R44)/12,IF(R44=0,Q44/2*'Depr. Rate'!$C$4/12,('Depr. Rate'!$C$4*'KU Meter Schedule'!R44)/12))</f>
        <v>2.6934598333333337</v>
      </c>
      <c r="BI44" s="21">
        <f>IF(BI$3&lt;'Depr. Rate'!$B$1,('Depr. Rate'!$B$4*'KU Meter Schedule'!S44)/12,IF(S44=0,R44/2*'Depr. Rate'!$C$4/12,('Depr. Rate'!$C$4*'KU Meter Schedule'!S44)/12))</f>
        <v>2.6934598333333337</v>
      </c>
      <c r="BJ44" s="21">
        <f>IF(BJ$3&lt;'Depr. Rate'!$B$1,('Depr. Rate'!$B$4*'KU Meter Schedule'!T44)/12,IF(T44=0,S44/2*'Depr. Rate'!$C$4/12,('Depr. Rate'!$C$4*'KU Meter Schedule'!T44)/12))</f>
        <v>2.6934598333333337</v>
      </c>
      <c r="BK44" s="21">
        <f>IF(BK$3&lt;'Depr. Rate'!$B$1,('Depr. Rate'!$B$4*'KU Meter Schedule'!U44)/12,IF(U44=0,T44/2*'Depr. Rate'!$C$4/12,('Depr. Rate'!$C$4*'KU Meter Schedule'!U44)/12))</f>
        <v>4.1284035000000001</v>
      </c>
      <c r="BL44" s="21">
        <f>IF(BL$3&lt;'Depr. Rate'!$B$1,('Depr. Rate'!$B$4*'KU Meter Schedule'!V44)/12,IF(V44=0,U44/2*'Depr. Rate'!$C$4/12,('Depr. Rate'!$C$4*'KU Meter Schedule'!V44)/12))</f>
        <v>4.1284035000000001</v>
      </c>
      <c r="BM44" s="21">
        <f>IF(BM$3&lt;'Depr. Rate'!$B$1,('Depr. Rate'!$B$4*'KU Meter Schedule'!W44)/12,IF(W44=0,V44/2*'Depr. Rate'!$C$4/12,('Depr. Rate'!$C$4*'KU Meter Schedule'!W44)/12))</f>
        <v>4.1284035000000001</v>
      </c>
      <c r="BN44" s="21">
        <f>IF(BN$3&lt;'Depr. Rate'!$B$1,('Depr. Rate'!$B$4*'KU Meter Schedule'!X44)/12,IF(X44=0,W44/2*'Depr. Rate'!$C$4/12,('Depr. Rate'!$C$4*'KU Meter Schedule'!X44)/12))</f>
        <v>4.1284035000000001</v>
      </c>
      <c r="BO44" s="21">
        <f>IF(BO$3&lt;'Depr. Rate'!$B$1,('Depr. Rate'!$B$4*'KU Meter Schedule'!Y44)/12,IF(Y44=0,X44/2*'Depr. Rate'!$C$4/12,('Depr. Rate'!$C$4*'KU Meter Schedule'!Y44)/12))</f>
        <v>4.1284035000000001</v>
      </c>
      <c r="BP44" s="21">
        <f>IF(BP$3&lt;'Depr. Rate'!$B$1,('Depr. Rate'!$B$4*'KU Meter Schedule'!Z44)/12,IF(Z44=0,Y44/2*'Depr. Rate'!$C$4/12,('Depr. Rate'!$C$4*'KU Meter Schedule'!Z44)/12))</f>
        <v>4.1284035000000001</v>
      </c>
      <c r="BQ44" s="21">
        <f>IF(BQ$3&lt;'Depr. Rate'!$B$1,('Depr. Rate'!$B$4*'KU Meter Schedule'!AA44)/12,IF(AA44=0,Z44/2*'Depr. Rate'!$C$4/12,('Depr. Rate'!$C$4*'KU Meter Schedule'!AA44)/12))</f>
        <v>4.1284035000000001</v>
      </c>
      <c r="BR44" s="21">
        <f>IF(BR$3&lt;'Depr. Rate'!$B$1,('Depr. Rate'!$B$4*'KU Meter Schedule'!AB44)/12,IF(AB44=0,AA44/2*'Depr. Rate'!$C$4/12,('Depr. Rate'!$C$4*'KU Meter Schedule'!AB44)/12))</f>
        <v>2.0642017500000001</v>
      </c>
      <c r="BS44" s="21">
        <f>IF(BS$3&lt;'Depr. Rate'!$B$1,('Depr. Rate'!$B$4*'KU Meter Schedule'!AC44)/12,IF(AC44=0,AB44/2*'Depr. Rate'!$C$4/12,('Depr. Rate'!$C$4*'KU Meter Schedule'!AC44)/12))</f>
        <v>0</v>
      </c>
      <c r="BT44" s="21">
        <f>IF(BT$3&lt;'Depr. Rate'!$B$1,('Depr. Rate'!$B$4*'KU Meter Schedule'!AD44)/12,IF(AD44=0,AC44/2*'Depr. Rate'!$C$4/12,('Depr. Rate'!$C$4*'KU Meter Schedule'!AD44)/12))</f>
        <v>0</v>
      </c>
      <c r="BU44" s="21">
        <f>IF(BU$3&lt;'Depr. Rate'!$B$1,('Depr. Rate'!$B$4*'KU Meter Schedule'!AE44)/12,IF(AE44=0,AD44/2*'Depr. Rate'!$C$4/12,('Depr. Rate'!$C$4*'KU Meter Schedule'!AE44)/12))</f>
        <v>0</v>
      </c>
      <c r="BV44" s="21">
        <f>IF(BV$3&lt;'Depr. Rate'!$B$1,('Depr. Rate'!$B$4*'KU Meter Schedule'!AF44)/12,IF(AF44=0,AE44/2*'Depr. Rate'!$C$4/12,('Depr. Rate'!$C$4*'KU Meter Schedule'!AF44)/12))</f>
        <v>0</v>
      </c>
      <c r="BW44" s="21">
        <f>IF(BW$3&lt;'Depr. Rate'!$B$1,('Depr. Rate'!$B$4*'KU Meter Schedule'!AG44)/12,IF(AG44=0,AF44/2*'Depr. Rate'!$C$4/12,('Depr. Rate'!$C$4*'KU Meter Schedule'!AG44)/12))</f>
        <v>0</v>
      </c>
      <c r="BX44" s="21">
        <f>IF(BX$3&lt;'Depr. Rate'!$B$1,('Depr. Rate'!$B$4*'KU Meter Schedule'!AH44)/12,IF(AH44=0,AG44/2*'Depr. Rate'!$C$4/12,('Depr. Rate'!$C$4*'KU Meter Schedule'!AH44)/12))</f>
        <v>0</v>
      </c>
      <c r="BY44" s="21">
        <f>IF(BY$3&lt;'Depr. Rate'!$B$1,('Depr. Rate'!$B$4*'KU Meter Schedule'!AI44)/12,IF(AI44=0,AH44/2*'Depr. Rate'!$C$4/12,('Depr. Rate'!$C$4*'KU Meter Schedule'!AI44)/12))</f>
        <v>0</v>
      </c>
      <c r="BZ44" s="21">
        <f>IF(BZ$3&lt;'Depr. Rate'!$B$1,('Depr. Rate'!$B$4*'KU Meter Schedule'!AJ44)/12,IF(AJ44=0,AI44/2*'Depr. Rate'!$C$4/12,('Depr. Rate'!$C$4*'KU Meter Schedule'!AJ44)/12))</f>
        <v>0</v>
      </c>
      <c r="CA44" s="21">
        <f>IF(CA$3&lt;'Depr. Rate'!$B$1,('Depr. Rate'!$B$4*'KU Meter Schedule'!AK44)/12,IF(AK44=0,AJ44/2*'Depr. Rate'!$C$4/12,('Depr. Rate'!$C$4*'KU Meter Schedule'!AK44)/12))</f>
        <v>0</v>
      </c>
      <c r="CB44" s="21">
        <f>IF(CB$3&lt;'Depr. Rate'!$B$1,('Depr. Rate'!$B$4*'KU Meter Schedule'!AL44)/12,IF(AL44=0,AK44/2*'Depr. Rate'!$C$4/12,('Depr. Rate'!$C$4*'KU Meter Schedule'!AL44)/12))</f>
        <v>0</v>
      </c>
      <c r="CC44" s="21">
        <f>IF(CC$3&lt;'Depr. Rate'!$B$1,('Depr. Rate'!$B$4*'KU Meter Schedule'!AM44)/12,IF(AM44=0,AL44/2*'Depr. Rate'!$C$4/12,('Depr. Rate'!$C$4*'KU Meter Schedule'!AM44)/12))</f>
        <v>0</v>
      </c>
      <c r="CD44" s="21">
        <f>IF(CD$3&lt;'Depr. Rate'!$B$1,('Depr. Rate'!$B$4*'KU Meter Schedule'!AN44)/12,IF(AN44=0,AM44/2*'Depr. Rate'!$C$4/12,('Depr. Rate'!$C$4*'KU Meter Schedule'!AN44)/12))</f>
        <v>0</v>
      </c>
      <c r="CE44" s="21">
        <f>IF(CE$3&lt;'Depr. Rate'!$B$1,('Depr. Rate'!$B$4*'KU Meter Schedule'!AO44)/12,IF(AO44=0,AN44/2*'Depr. Rate'!$C$4/12,('Depr. Rate'!$C$4*'KU Meter Schedule'!AO44)/12))</f>
        <v>0</v>
      </c>
      <c r="CF44" s="21">
        <f>IF(CF$3&lt;'Depr. Rate'!$B$1,('Depr. Rate'!$B$4*'KU Meter Schedule'!AP44)/12,IF(AP44=0,AO44/2*'Depr. Rate'!$C$4/12,('Depr. Rate'!$C$4*'KU Meter Schedule'!AP44)/12))</f>
        <v>0</v>
      </c>
      <c r="CG44" s="21">
        <f>IF(CG$3&lt;'Depr. Rate'!$B$1,('Depr. Rate'!$B$4*'KU Meter Schedule'!AQ44)/12,IF(AQ44=0,AP44/2*'Depr. Rate'!$C$4/12,('Depr. Rate'!$C$4*'KU Meter Schedule'!AQ44)/12))</f>
        <v>0</v>
      </c>
      <c r="CH44" s="21">
        <f>IF(CH$3&lt;'Depr. Rate'!$B$1,('Depr. Rate'!$B$4*'KU Meter Schedule'!AR44)/12,IF(AR44=0,AQ44/2*'Depr. Rate'!$C$4/12,('Depr. Rate'!$C$4*'KU Meter Schedule'!AR44)/12))</f>
        <v>0</v>
      </c>
      <c r="CI44" s="21">
        <f>IF(CI$3&lt;'Depr. Rate'!$B$1,('Depr. Rate'!$B$4*'KU Meter Schedule'!AS44)/12,IF(AS44=0,AR44/2*'Depr. Rate'!$C$4/12,('Depr. Rate'!$C$4*'KU Meter Schedule'!AS44)/12))</f>
        <v>0</v>
      </c>
      <c r="CJ44" s="21">
        <f>IF(CJ$3&lt;'Depr. Rate'!$B$1,('Depr. Rate'!$B$4*'KU Meter Schedule'!AT44)/12,IF(AT44=0,AS44/2*'Depr. Rate'!$C$4/12,('Depr. Rate'!$C$4*'KU Meter Schedule'!AT44)/12))</f>
        <v>0</v>
      </c>
      <c r="CK44" s="21">
        <f>IF(CK$3&lt;'Depr. Rate'!$B$1,('Depr. Rate'!$B$4*'KU Meter Schedule'!AU44)/12,IF(AU44=0,AT44/2*'Depr. Rate'!$C$4/12,('Depr. Rate'!$C$4*'KU Meter Schedule'!AU44)/12))</f>
        <v>0</v>
      </c>
      <c r="CL44" s="21">
        <f>IF(CL$3&lt;'Depr. Rate'!$B$1,('Depr. Rate'!$B$4*'KU Meter Schedule'!AV44)/12,IF(AV44=0,AU44/2*'Depr. Rate'!$C$4/12,('Depr. Rate'!$C$4*'KU Meter Schedule'!AV44)/12))</f>
        <v>0</v>
      </c>
      <c r="CM44" s="21">
        <f>IF(CM$3&lt;'Depr. Rate'!$B$1,('Depr. Rate'!$B$4*'KU Meter Schedule'!AW44)/12,IF(AW44=0,AV44/2*'Depr. Rate'!$C$4/12,('Depr. Rate'!$C$4*'KU Meter Schedule'!AW44)/12))</f>
        <v>0</v>
      </c>
      <c r="CN44" s="21">
        <f>IF(CN$3&lt;'Depr. Rate'!$B$1,('Depr. Rate'!$B$4*'KU Meter Schedule'!AX44)/12,IF(AX44=0,AW44/2*'Depr. Rate'!$C$4/12,('Depr. Rate'!$C$4*'KU Meter Schedule'!AX44)/12))</f>
        <v>0</v>
      </c>
      <c r="CP44" s="6">
        <f>IF(CP$3=$CP$3,$H44+AZ44,IF($F44='KU Meter Schedule'!CP$3,'KU Meter Schedule'!CO44+AZ44-$G44,SUM(CO44,AZ44)))</f>
        <v>1248.4815162157333</v>
      </c>
      <c r="CQ44" s="6">
        <f>IF(CQ$3=$CP$3,$H44+BA44,IF($F44='KU Meter Schedule'!CQ$3,'KU Meter Schedule'!CP44+BA44-$G44,SUM(CP44,BA44)))</f>
        <v>1251.1749760490666</v>
      </c>
      <c r="CR44" s="6">
        <f>IF(CR$3=$CP$3,$H44+BB44,IF($F44='KU Meter Schedule'!CR$3,'KU Meter Schedule'!CQ44+BB44-$G44,SUM(CQ44,BB44)))</f>
        <v>1253.8684358823998</v>
      </c>
      <c r="CS44" s="6">
        <f>IF(CS$3=$CP$3,$H44+BC44,IF($F44='KU Meter Schedule'!CS$3,'KU Meter Schedule'!CR44+BC44-$G44,SUM(CR44,BC44)))</f>
        <v>1256.561895715733</v>
      </c>
      <c r="CT44" s="6">
        <f>IF(CT$3=$CP$3,$H44+BD44,IF($F44='KU Meter Schedule'!CT$3,'KU Meter Schedule'!CS44+BD44-$G44,SUM(CS44,BD44)))</f>
        <v>1259.2553555490663</v>
      </c>
      <c r="CU44" s="6">
        <f>IF(CU$3=$CP$3,$H44+BE44,IF($F44='KU Meter Schedule'!CU$3,'KU Meter Schedule'!CT44+BE44-$G44,SUM(CT44,BE44)))</f>
        <v>1261.9488153823995</v>
      </c>
      <c r="CV44" s="6">
        <f>IF(CV$3=$CP$3,$H44+BF44,IF($F44='KU Meter Schedule'!CV$3,'KU Meter Schedule'!CU44+BF44-$G44,SUM(CU44,BF44)))</f>
        <v>1264.6422752157328</v>
      </c>
      <c r="CW44" s="6">
        <f>IF(CW$3=$CP$3,$H44+BG44,IF($F44='KU Meter Schedule'!CW$3,'KU Meter Schedule'!CV44+BG44-$G44,SUM(CV44,BG44)))</f>
        <v>1267.335735049066</v>
      </c>
      <c r="CX44" s="6">
        <f>IF(CX$3=$CP$3,$H44+BH44,IF($F44='KU Meter Schedule'!CX$3,'KU Meter Schedule'!CW44+BH44-$G44,SUM(CW44,BH44)))</f>
        <v>1270.0291948823992</v>
      </c>
      <c r="CY44" s="6">
        <f>IF(CY$3=$CP$3,$H44+BI44,IF($F44='KU Meter Schedule'!CY$3,'KU Meter Schedule'!CX44+BI44-$G44,SUM(CX44,BI44)))</f>
        <v>1272.7226547157325</v>
      </c>
      <c r="CZ44" s="6">
        <f>IF(CZ$3=$CP$3,$H44+BJ44,IF($F44='KU Meter Schedule'!CZ$3,'KU Meter Schedule'!CY44+BJ44-$G44,SUM(CY44,BJ44)))</f>
        <v>1275.4161145490657</v>
      </c>
      <c r="DA44" s="6">
        <f>IF(DA$3=$CP$3,$H44+BK44,IF($F44='KU Meter Schedule'!DA$3,'KU Meter Schedule'!CZ44+BK44-$G44,SUM(CZ44,BK44)))</f>
        <v>1279.5445180490658</v>
      </c>
      <c r="DB44" s="6">
        <f>IF(DB$3=$CP$3,$H44+BL44,IF($F44='KU Meter Schedule'!DB$3,'KU Meter Schedule'!DA44+BL44-$G44,SUM(DA44,BL44)))</f>
        <v>1283.6729215490659</v>
      </c>
      <c r="DC44" s="6">
        <f>IF(DC$3=$CP$3,$H44+BM44,IF($F44='KU Meter Schedule'!DC$3,'KU Meter Schedule'!DB44+BM44-$G44,SUM(DB44,BM44)))</f>
        <v>1287.801325049066</v>
      </c>
      <c r="DD44" s="6">
        <f>IF(DD$3=$CP$3,$H44+BN44,IF($F44='KU Meter Schedule'!DD$3,'KU Meter Schedule'!DC44+BN44-$G44,SUM(DC44,BN44)))</f>
        <v>1291.9297285490661</v>
      </c>
      <c r="DE44" s="6">
        <f>IF(DE$3=$CP$3,$H44+BO44,IF($F44='KU Meter Schedule'!DE$3,'KU Meter Schedule'!DD44+BO44-$G44,SUM(DD44,BO44)))</f>
        <v>1296.0581320490662</v>
      </c>
      <c r="DF44" s="6">
        <f>IF(DF$3=$CP$3,$H44+BP44,IF($F44='KU Meter Schedule'!DF$3,'KU Meter Schedule'!DE44+BP44-$G44,SUM(DE44,BP44)))</f>
        <v>1300.1865355490663</v>
      </c>
      <c r="DG44" s="6">
        <f>IF(DG$3=$CP$3,$H44+BQ44,IF($F44='KU Meter Schedule'!DG$3,'KU Meter Schedule'!DF44+BQ44-$G44,SUM(DF44,BQ44)))</f>
        <v>1304.3149390490664</v>
      </c>
      <c r="DH44" s="6">
        <f>IF(DH$3=$CP$3,$H44+BR44,IF($F44='KU Meter Schedule'!DH$3,'KU Meter Schedule'!DG44+BR44-$G44,SUM(DG44,BR44)))</f>
        <v>-105.04085920093371</v>
      </c>
      <c r="DI44" s="6">
        <f>IF(DI$3=$CP$3,$H44+BS44,IF($F44='KU Meter Schedule'!DI$3,'KU Meter Schedule'!DH44+BS44-$G44,SUM(DH44,BS44)))</f>
        <v>-105.04085920093371</v>
      </c>
      <c r="DJ44" s="6">
        <f>IF(DJ$3=$CP$3,$H44+BT44,IF($F44='KU Meter Schedule'!DJ$3,'KU Meter Schedule'!DI44+BT44-$G44,SUM(DI44,BT44)))</f>
        <v>-105.04085920093371</v>
      </c>
      <c r="DK44" s="6">
        <f>IF(DK$3=$CP$3,$H44+BU44,IF($F44='KU Meter Schedule'!DK$3,'KU Meter Schedule'!DJ44+BU44-$G44,SUM(DJ44,BU44)))</f>
        <v>-105.04085920093371</v>
      </c>
      <c r="DL44" s="6">
        <f>IF(DL$3=$CP$3,$H44+BV44,IF($F44='KU Meter Schedule'!DL$3,'KU Meter Schedule'!DK44+BV44-$G44,SUM(DK44,BV44)))</f>
        <v>-105.04085920093371</v>
      </c>
      <c r="DM44" s="6">
        <f>IF(DM$3=$CP$3,$H44+BW44,IF($F44='KU Meter Schedule'!DM$3,'KU Meter Schedule'!DL44+BW44-$G44,SUM(DL44,BW44)))</f>
        <v>-105.04085920093371</v>
      </c>
      <c r="DN44" s="6">
        <f>IF(DN$3=$CP$3,$H44+BX44,IF($F44='KU Meter Schedule'!DN$3,'KU Meter Schedule'!DM44+BX44-$G44,SUM(DM44,BX44)))</f>
        <v>-105.04085920093371</v>
      </c>
      <c r="DO44" s="6">
        <f>IF(DO$3=$CP$3,$H44+BY44,IF($F44='KU Meter Schedule'!DO$3,'KU Meter Schedule'!DN44+BY44-$G44,SUM(DN44,BY44)))</f>
        <v>-105.04085920093371</v>
      </c>
      <c r="DP44" s="6">
        <f>IF(DP$3=$CP$3,$H44+BZ44,IF($F44='KU Meter Schedule'!DP$3,'KU Meter Schedule'!DO44+BZ44-$G44,SUM(DO44,BZ44)))</f>
        <v>-105.04085920093371</v>
      </c>
      <c r="DQ44" s="6">
        <f>IF(DQ$3=$CP$3,$H44+CA44,IF($F44='KU Meter Schedule'!DQ$3,'KU Meter Schedule'!DP44+CA44-$G44,SUM(DP44,CA44)))</f>
        <v>-105.04085920093371</v>
      </c>
      <c r="DR44" s="6">
        <f>IF(DR$3=$CP$3,$H44+CB44,IF($F44='KU Meter Schedule'!DR$3,'KU Meter Schedule'!DQ44+CB44-$G44,SUM(DQ44,CB44)))</f>
        <v>-105.04085920093371</v>
      </c>
      <c r="DS44" s="6">
        <f>IF(DS$3=$CP$3,$H44+CC44,IF($F44='KU Meter Schedule'!DS$3,'KU Meter Schedule'!DR44+CC44-$G44,SUM(DR44,CC44)))</f>
        <v>-105.04085920093371</v>
      </c>
      <c r="DT44" s="6">
        <f>IF(DT$3=$CP$3,$H44+CD44,IF($F44='KU Meter Schedule'!DT$3,'KU Meter Schedule'!DS44+CD44-$G44,SUM(DS44,CD44)))</f>
        <v>-105.04085920093371</v>
      </c>
      <c r="DU44" s="6">
        <f>IF(DU$3=$CP$3,$H44+CE44,IF($F44='KU Meter Schedule'!DU$3,'KU Meter Schedule'!DT44+CE44-$G44,SUM(DT44,CE44)))</f>
        <v>-105.04085920093371</v>
      </c>
      <c r="DV44" s="6">
        <f>IF(DV$3=$CP$3,$H44+CF44,IF($F44='KU Meter Schedule'!DV$3,'KU Meter Schedule'!DU44+CF44-$G44,SUM(DU44,CF44)))</f>
        <v>-105.04085920093371</v>
      </c>
      <c r="DW44" s="6">
        <f>IF(DW$3=$CP$3,$H44+CG44,IF($F44='KU Meter Schedule'!DW$3,'KU Meter Schedule'!DV44+CG44-$G44,SUM(DV44,CG44)))</f>
        <v>-105.04085920093371</v>
      </c>
      <c r="DX44" s="6">
        <f>IF(DX$3=$CP$3,$H44+CH44,IF($F44='KU Meter Schedule'!DX$3,'KU Meter Schedule'!DW44+CH44-$G44,SUM(DW44,CH44)))</f>
        <v>-105.04085920093371</v>
      </c>
      <c r="DY44" s="6">
        <f>IF(DY$3=$CP$3,$H44+CI44,IF($F44='KU Meter Schedule'!DY$3,'KU Meter Schedule'!DX44+CI44-$G44,SUM(DX44,CI44)))</f>
        <v>-105.04085920093371</v>
      </c>
      <c r="DZ44" s="6">
        <f>IF(DZ$3=$CP$3,$H44+CJ44,IF($F44='KU Meter Schedule'!DZ$3,'KU Meter Schedule'!DY44+CJ44-$G44,SUM(DY44,CJ44)))</f>
        <v>-105.04085920093371</v>
      </c>
      <c r="EA44" s="6">
        <f>IF(EA$3=$CP$3,$H44+CK44,IF($F44='KU Meter Schedule'!EA$3,'KU Meter Schedule'!DZ44+CK44-$G44,SUM(DZ44,CK44)))</f>
        <v>-105.04085920093371</v>
      </c>
      <c r="EB44" s="6">
        <f>IF(EB$3=$CP$3,$H44+CL44,IF($F44='KU Meter Schedule'!EB$3,'KU Meter Schedule'!EA44+CL44-$G44,SUM(EA44,CL44)))</f>
        <v>-105.04085920093371</v>
      </c>
      <c r="EC44" s="6">
        <f>IF(EC$3=$CP$3,$H44+CM44,IF($F44='KU Meter Schedule'!EC$3,'KU Meter Schedule'!EB44+CM44-$G44,SUM(EB44,CM44)))</f>
        <v>-105.04085920093371</v>
      </c>
      <c r="ED44" s="6">
        <f>IF(ED$3=$CP$3,$H44+CN44,IF($F44='KU Meter Schedule'!ED$3,'KU Meter Schedule'!EC44+CN44-$G44,SUM(EC44,CN44)))</f>
        <v>-105.04085920093371</v>
      </c>
      <c r="EF44" s="8">
        <f t="shared" si="10"/>
        <v>162.93848378426674</v>
      </c>
      <c r="EG44" s="8">
        <f t="shared" si="10"/>
        <v>160.2450239509335</v>
      </c>
      <c r="EH44" s="8">
        <f t="shared" si="10"/>
        <v>157.55156411760026</v>
      </c>
      <c r="EI44" s="8">
        <f t="shared" si="10"/>
        <v>154.85810428426703</v>
      </c>
      <c r="EJ44" s="8">
        <f t="shared" si="10"/>
        <v>152.16464445093379</v>
      </c>
      <c r="EK44" s="8">
        <f t="shared" si="10"/>
        <v>149.47118461760056</v>
      </c>
      <c r="EL44" s="8">
        <f t="shared" si="10"/>
        <v>146.77772478426732</v>
      </c>
      <c r="EM44" s="8">
        <f t="shared" si="10"/>
        <v>144.08426495093408</v>
      </c>
      <c r="EN44" s="8">
        <f t="shared" si="10"/>
        <v>141.39080511760085</v>
      </c>
      <c r="EO44" s="8">
        <f t="shared" si="10"/>
        <v>138.69734528426761</v>
      </c>
      <c r="EP44" s="8">
        <f t="shared" si="10"/>
        <v>136.00388545093438</v>
      </c>
      <c r="EQ44" s="8">
        <f t="shared" si="10"/>
        <v>131.87548195093427</v>
      </c>
      <c r="ER44" s="8">
        <f t="shared" si="10"/>
        <v>127.74707845093417</v>
      </c>
      <c r="ES44" s="8">
        <f t="shared" si="10"/>
        <v>123.61867495093406</v>
      </c>
      <c r="ET44" s="8">
        <f t="shared" si="10"/>
        <v>119.49027145093396</v>
      </c>
      <c r="EU44" s="8">
        <f t="shared" si="10"/>
        <v>115.36186795093386</v>
      </c>
      <c r="EV44" s="8">
        <f t="shared" si="9"/>
        <v>111.23346445093375</v>
      </c>
      <c r="EW44" s="8">
        <f t="shared" si="9"/>
        <v>107.10506095093365</v>
      </c>
      <c r="EX44" s="8">
        <f t="shared" si="9"/>
        <v>105.04085920093371</v>
      </c>
      <c r="EY44" s="8">
        <f t="shared" si="9"/>
        <v>105.04085920093371</v>
      </c>
      <c r="EZ44" s="8">
        <f t="shared" si="9"/>
        <v>105.04085920093371</v>
      </c>
      <c r="FA44" s="8">
        <f t="shared" si="9"/>
        <v>105.04085920093371</v>
      </c>
      <c r="FB44" s="8">
        <f t="shared" si="9"/>
        <v>105.04085920093371</v>
      </c>
      <c r="FC44" s="8">
        <f t="shared" si="9"/>
        <v>105.04085920093371</v>
      </c>
      <c r="FD44" s="8">
        <f t="shared" si="9"/>
        <v>105.04085920093371</v>
      </c>
      <c r="FE44" s="8">
        <f t="shared" si="9"/>
        <v>105.04085920093371</v>
      </c>
      <c r="FF44" s="8">
        <f t="shared" si="9"/>
        <v>105.04085920093371</v>
      </c>
      <c r="FG44" s="8">
        <f t="shared" si="9"/>
        <v>105.04085920093371</v>
      </c>
      <c r="FH44" s="8">
        <f t="shared" si="9"/>
        <v>105.04085920093371</v>
      </c>
      <c r="FI44" s="8">
        <f t="shared" si="9"/>
        <v>105.04085920093371</v>
      </c>
      <c r="FJ44" s="8">
        <f t="shared" si="9"/>
        <v>105.04085920093371</v>
      </c>
      <c r="FK44" s="8">
        <f t="shared" si="8"/>
        <v>105.04085920093371</v>
      </c>
      <c r="FL44" s="8">
        <f t="shared" si="8"/>
        <v>105.04085920093371</v>
      </c>
      <c r="FM44" s="8">
        <f t="shared" si="8"/>
        <v>105.04085920093371</v>
      </c>
      <c r="FN44" s="8">
        <f t="shared" si="8"/>
        <v>105.04085920093371</v>
      </c>
      <c r="FO44" s="8">
        <f t="shared" si="8"/>
        <v>105.04085920093371</v>
      </c>
      <c r="FP44" s="8">
        <f t="shared" si="8"/>
        <v>105.04085920093371</v>
      </c>
      <c r="FQ44" s="8">
        <f t="shared" si="8"/>
        <v>105.04085920093371</v>
      </c>
      <c r="FR44" s="8">
        <f t="shared" si="8"/>
        <v>105.04085920093371</v>
      </c>
      <c r="FS44" s="8">
        <f t="shared" si="8"/>
        <v>105.04085920093371</v>
      </c>
      <c r="FT44" s="8">
        <f t="shared" si="8"/>
        <v>105.04085920093371</v>
      </c>
    </row>
    <row r="45" spans="1:176" x14ac:dyDescent="0.25">
      <c r="A45" s="4" t="s">
        <v>12</v>
      </c>
      <c r="B45" s="4" t="s">
        <v>2</v>
      </c>
      <c r="C45" s="3" t="s">
        <v>40</v>
      </c>
      <c r="D45" s="4" t="s">
        <v>4</v>
      </c>
      <c r="E45" s="7">
        <v>1967</v>
      </c>
      <c r="F45" s="24">
        <f>IFERROR(VLOOKUP(CONCATENATE(C45,E45),'KU Retirements'!$A$4:$E$150,5,FALSE),"N/A")</f>
        <v>43160</v>
      </c>
      <c r="G45" s="5">
        <v>281987.93</v>
      </c>
      <c r="H45" s="5">
        <v>246888.82185591798</v>
      </c>
      <c r="I45" s="5"/>
      <c r="J45" s="6">
        <f>IF(J$3=$J$3,$G45,IF($F45='KU Meter Schedule'!J$3,'KU Meter Schedule'!I45-'KU Meter Schedule'!$G45,I45))</f>
        <v>281987.93</v>
      </c>
      <c r="K45" s="6">
        <f>IF(K$3=$J$3,$G45,IF($F45='KU Meter Schedule'!K$3,'KU Meter Schedule'!J45-'KU Meter Schedule'!$G45,J45))</f>
        <v>281987.93</v>
      </c>
      <c r="L45" s="6">
        <f>IF(L$3=$J$3,$G45,IF($F45='KU Meter Schedule'!L$3,'KU Meter Schedule'!K45-'KU Meter Schedule'!$G45,K45))</f>
        <v>281987.93</v>
      </c>
      <c r="M45" s="6">
        <f>IF(M$3=$J$3,$G45,IF($F45='KU Meter Schedule'!M$3,'KU Meter Schedule'!L45-'KU Meter Schedule'!$G45,L45))</f>
        <v>281987.93</v>
      </c>
      <c r="N45" s="6">
        <f>IF(N$3=$J$3,$G45,IF($F45='KU Meter Schedule'!N$3,'KU Meter Schedule'!M45-'KU Meter Schedule'!$G45,M45))</f>
        <v>281987.93</v>
      </c>
      <c r="O45" s="6">
        <f>IF(O$3=$J$3,$G45,IF($F45='KU Meter Schedule'!O$3,'KU Meter Schedule'!N45-'KU Meter Schedule'!$G45,N45))</f>
        <v>281987.93</v>
      </c>
      <c r="P45" s="6">
        <f>IF(P$3=$J$3,$G45,IF($F45='KU Meter Schedule'!P$3,'KU Meter Schedule'!O45-'KU Meter Schedule'!$G45,O45))</f>
        <v>281987.93</v>
      </c>
      <c r="Q45" s="6">
        <f>IF(Q$3=$J$3,$G45,IF($F45='KU Meter Schedule'!Q$3,'KU Meter Schedule'!P45-'KU Meter Schedule'!$G45,P45))</f>
        <v>281987.93</v>
      </c>
      <c r="R45" s="6">
        <f>IF(R$3=$J$3,$G45,IF($F45='KU Meter Schedule'!R$3,'KU Meter Schedule'!Q45-'KU Meter Schedule'!$G45,Q45))</f>
        <v>281987.93</v>
      </c>
      <c r="S45" s="6">
        <f>IF(S$3=$J$3,$G45,IF($F45='KU Meter Schedule'!S$3,'KU Meter Schedule'!R45-'KU Meter Schedule'!$G45,R45))</f>
        <v>281987.93</v>
      </c>
      <c r="T45" s="6">
        <f>IF(T$3=$J$3,$G45,IF($F45='KU Meter Schedule'!T$3,'KU Meter Schedule'!S45-'KU Meter Schedule'!$G45,S45))</f>
        <v>281987.93</v>
      </c>
      <c r="U45" s="6">
        <f>IF(U$3=$J$3,$G45,IF($F45='KU Meter Schedule'!U$3,'KU Meter Schedule'!T45-'KU Meter Schedule'!$G45,T45))</f>
        <v>281987.93</v>
      </c>
      <c r="V45" s="6">
        <f>IF(V$3=$J$3,$G45,IF($F45='KU Meter Schedule'!V$3,'KU Meter Schedule'!U45-'KU Meter Schedule'!$G45,U45))</f>
        <v>281987.93</v>
      </c>
      <c r="W45" s="6">
        <f>IF(W$3=$J$3,$G45,IF($F45='KU Meter Schedule'!W$3,'KU Meter Schedule'!V45-'KU Meter Schedule'!$G45,V45))</f>
        <v>281987.93</v>
      </c>
      <c r="X45" s="6">
        <f>IF(X$3=$J$3,$G45,IF($F45='KU Meter Schedule'!X$3,'KU Meter Schedule'!W45-'KU Meter Schedule'!$G45,W45))</f>
        <v>281987.93</v>
      </c>
      <c r="Y45" s="6">
        <f>IF(Y$3=$J$3,$G45,IF($F45='KU Meter Schedule'!Y$3,'KU Meter Schedule'!X45-'KU Meter Schedule'!$G45,X45))</f>
        <v>281987.93</v>
      </c>
      <c r="Z45" s="6">
        <f>IF(Z$3=$J$3,$G45,IF($F45='KU Meter Schedule'!Z$3,'KU Meter Schedule'!Y45-'KU Meter Schedule'!$G45,Y45))</f>
        <v>281987.93</v>
      </c>
      <c r="AA45" s="6">
        <f>IF(AA$3=$J$3,$G45,IF($F45='KU Meter Schedule'!AA$3,'KU Meter Schedule'!Z45-'KU Meter Schedule'!$G45,Z45))</f>
        <v>281987.93</v>
      </c>
      <c r="AB45" s="6">
        <f>IF(AB$3=$J$3,$G45,IF($F45='KU Meter Schedule'!AB$3,'KU Meter Schedule'!AA45-'KU Meter Schedule'!$G45,AA45))</f>
        <v>281987.93</v>
      </c>
      <c r="AC45" s="6">
        <f>IF(AC$3=$J$3,$G45,IF($F45='KU Meter Schedule'!AC$3,'KU Meter Schedule'!AB45-'KU Meter Schedule'!$G45,AB45))</f>
        <v>0</v>
      </c>
      <c r="AD45" s="6">
        <f>IF(AD$3=$J$3,$G45,IF($F45='KU Meter Schedule'!AD$3,'KU Meter Schedule'!AC45-'KU Meter Schedule'!$G45,AC45))</f>
        <v>0</v>
      </c>
      <c r="AE45" s="6">
        <f>IF(AE$3=$J$3,$G45,IF($F45='KU Meter Schedule'!AE$3,'KU Meter Schedule'!AD45-'KU Meter Schedule'!$G45,AD45))</f>
        <v>0</v>
      </c>
      <c r="AF45" s="6">
        <f>IF(AF$3=$J$3,$G45,IF($F45='KU Meter Schedule'!AF$3,'KU Meter Schedule'!AE45-'KU Meter Schedule'!$G45,AE45))</f>
        <v>0</v>
      </c>
      <c r="AG45" s="6">
        <f>IF(AG$3=$J$3,$G45,IF($F45='KU Meter Schedule'!AG$3,'KU Meter Schedule'!AF45-'KU Meter Schedule'!$G45,AF45))</f>
        <v>0</v>
      </c>
      <c r="AH45" s="6">
        <f>IF(AH$3=$J$3,$G45,IF($F45='KU Meter Schedule'!AH$3,'KU Meter Schedule'!AG45-'KU Meter Schedule'!$G45,AG45))</f>
        <v>0</v>
      </c>
      <c r="AI45" s="6">
        <f>IF(AI$3=$J$3,$G45,IF($F45='KU Meter Schedule'!AI$3,'KU Meter Schedule'!AH45-'KU Meter Schedule'!$G45,AH45))</f>
        <v>0</v>
      </c>
      <c r="AJ45" s="6">
        <f>IF(AJ$3=$J$3,$G45,IF($F45='KU Meter Schedule'!AJ$3,'KU Meter Schedule'!AI45-'KU Meter Schedule'!$G45,AI45))</f>
        <v>0</v>
      </c>
      <c r="AK45" s="6">
        <f>IF(AK$3=$J$3,$G45,IF($F45='KU Meter Schedule'!AK$3,'KU Meter Schedule'!AJ45-'KU Meter Schedule'!$G45,AJ45))</f>
        <v>0</v>
      </c>
      <c r="AL45" s="6">
        <f>IF(AL$3=$J$3,$G45,IF($F45='KU Meter Schedule'!AL$3,'KU Meter Schedule'!AK45-'KU Meter Schedule'!$G45,AK45))</f>
        <v>0</v>
      </c>
      <c r="AM45" s="6">
        <f>IF(AM$3=$J$3,$G45,IF($F45='KU Meter Schedule'!AM$3,'KU Meter Schedule'!AL45-'KU Meter Schedule'!$G45,AL45))</f>
        <v>0</v>
      </c>
      <c r="AN45" s="6">
        <f>IF(AN$3=$J$3,$G45,IF($F45='KU Meter Schedule'!AN$3,'KU Meter Schedule'!AM45-'KU Meter Schedule'!$G45,AM45))</f>
        <v>0</v>
      </c>
      <c r="AO45" s="6">
        <f>IF(AO$3=$J$3,$G45,IF($F45='KU Meter Schedule'!AO$3,'KU Meter Schedule'!AN45-'KU Meter Schedule'!$G45,AN45))</f>
        <v>0</v>
      </c>
      <c r="AP45" s="6">
        <f>IF(AP$3=$J$3,$G45,IF($F45='KU Meter Schedule'!AP$3,'KU Meter Schedule'!AO45-'KU Meter Schedule'!$G45,AO45))</f>
        <v>0</v>
      </c>
      <c r="AQ45" s="6">
        <f>IF(AQ$3=$J$3,$G45,IF($F45='KU Meter Schedule'!AQ$3,'KU Meter Schedule'!AP45-'KU Meter Schedule'!$G45,AP45))</f>
        <v>0</v>
      </c>
      <c r="AR45" s="6">
        <f>IF(AR$3=$J$3,$G45,IF($F45='KU Meter Schedule'!AR$3,'KU Meter Schedule'!AQ45-'KU Meter Schedule'!$G45,AQ45))</f>
        <v>0</v>
      </c>
      <c r="AS45" s="6">
        <f>IF(AS$3=$J$3,$G45,IF($F45='KU Meter Schedule'!AS$3,'KU Meter Schedule'!AR45-'KU Meter Schedule'!$G45,AR45))</f>
        <v>0</v>
      </c>
      <c r="AT45" s="6">
        <f>IF(AT$3=$J$3,$G45,IF($F45='KU Meter Schedule'!AT$3,'KU Meter Schedule'!AS45-'KU Meter Schedule'!$G45,AS45))</f>
        <v>0</v>
      </c>
      <c r="AU45" s="6">
        <f>IF(AU$3=$J$3,$G45,IF($F45='KU Meter Schedule'!AU$3,'KU Meter Schedule'!AT45-'KU Meter Schedule'!$G45,AT45))</f>
        <v>0</v>
      </c>
      <c r="AV45" s="6">
        <f>IF(AV$3=$J$3,$G45,IF($F45='KU Meter Schedule'!AV$3,'KU Meter Schedule'!AU45-'KU Meter Schedule'!$G45,AU45))</f>
        <v>0</v>
      </c>
      <c r="AW45" s="6">
        <f>IF(AW$3=$J$3,$G45,IF($F45='KU Meter Schedule'!AW$3,'KU Meter Schedule'!AV45-'KU Meter Schedule'!$G45,AV45))</f>
        <v>0</v>
      </c>
      <c r="AX45" s="6">
        <f>IF(AX$3=$J$3,$G45,IF($F45='KU Meter Schedule'!AX$3,'KU Meter Schedule'!AW45-'KU Meter Schedule'!$G45,AW45))</f>
        <v>0</v>
      </c>
      <c r="AZ45" s="21">
        <f>IF(AZ$3&lt;'Depr. Rate'!$B$1,('Depr. Rate'!$B$4*'KU Meter Schedule'!J45)/12,IF(J45=0,I45/2*'Depr. Rate'!$C$4/12,('Depr. Rate'!$C$4*'KU Meter Schedule'!J45)/12))</f>
        <v>538.12696641666673</v>
      </c>
      <c r="BA45" s="21">
        <f>IF(BA$3&lt;'Depr. Rate'!$B$1,('Depr. Rate'!$B$4*'KU Meter Schedule'!K45)/12,IF(K45=0,J45/2*'Depr. Rate'!$C$4/12,('Depr. Rate'!$C$4*'KU Meter Schedule'!K45)/12))</f>
        <v>538.12696641666673</v>
      </c>
      <c r="BB45" s="21">
        <f>IF(BB$3&lt;'Depr. Rate'!$B$1,('Depr. Rate'!$B$4*'KU Meter Schedule'!L45)/12,IF(L45=0,K45/2*'Depr. Rate'!$C$4/12,('Depr. Rate'!$C$4*'KU Meter Schedule'!L45)/12))</f>
        <v>538.12696641666673</v>
      </c>
      <c r="BC45" s="21">
        <f>IF(BC$3&lt;'Depr. Rate'!$B$1,('Depr. Rate'!$B$4*'KU Meter Schedule'!M45)/12,IF(M45=0,L45/2*'Depr. Rate'!$C$4/12,('Depr. Rate'!$C$4*'KU Meter Schedule'!M45)/12))</f>
        <v>538.12696641666673</v>
      </c>
      <c r="BD45" s="21">
        <f>IF(BD$3&lt;'Depr. Rate'!$B$1,('Depr. Rate'!$B$4*'KU Meter Schedule'!N45)/12,IF(N45=0,M45/2*'Depr. Rate'!$C$4/12,('Depr. Rate'!$C$4*'KU Meter Schedule'!N45)/12))</f>
        <v>538.12696641666673</v>
      </c>
      <c r="BE45" s="21">
        <f>IF(BE$3&lt;'Depr. Rate'!$B$1,('Depr. Rate'!$B$4*'KU Meter Schedule'!O45)/12,IF(O45=0,N45/2*'Depr. Rate'!$C$4/12,('Depr. Rate'!$C$4*'KU Meter Schedule'!O45)/12))</f>
        <v>538.12696641666673</v>
      </c>
      <c r="BF45" s="21">
        <f>IF(BF$3&lt;'Depr. Rate'!$B$1,('Depr. Rate'!$B$4*'KU Meter Schedule'!P45)/12,IF(P45=0,O45/2*'Depr. Rate'!$C$4/12,('Depr. Rate'!$C$4*'KU Meter Schedule'!P45)/12))</f>
        <v>538.12696641666673</v>
      </c>
      <c r="BG45" s="21">
        <f>IF(BG$3&lt;'Depr. Rate'!$B$1,('Depr. Rate'!$B$4*'KU Meter Schedule'!Q45)/12,IF(Q45=0,P45/2*'Depr. Rate'!$C$4/12,('Depr. Rate'!$C$4*'KU Meter Schedule'!Q45)/12))</f>
        <v>538.12696641666673</v>
      </c>
      <c r="BH45" s="21">
        <f>IF(BH$3&lt;'Depr. Rate'!$B$1,('Depr. Rate'!$B$4*'KU Meter Schedule'!R45)/12,IF(R45=0,Q45/2*'Depr. Rate'!$C$4/12,('Depr. Rate'!$C$4*'KU Meter Schedule'!R45)/12))</f>
        <v>538.12696641666673</v>
      </c>
      <c r="BI45" s="21">
        <f>IF(BI$3&lt;'Depr. Rate'!$B$1,('Depr. Rate'!$B$4*'KU Meter Schedule'!S45)/12,IF(S45=0,R45/2*'Depr. Rate'!$C$4/12,('Depr. Rate'!$C$4*'KU Meter Schedule'!S45)/12))</f>
        <v>538.12696641666673</v>
      </c>
      <c r="BJ45" s="21">
        <f>IF(BJ$3&lt;'Depr. Rate'!$B$1,('Depr. Rate'!$B$4*'KU Meter Schedule'!T45)/12,IF(T45=0,S45/2*'Depr. Rate'!$C$4/12,('Depr. Rate'!$C$4*'KU Meter Schedule'!T45)/12))</f>
        <v>538.12696641666673</v>
      </c>
      <c r="BK45" s="21">
        <f>IF(BK$3&lt;'Depr. Rate'!$B$1,('Depr. Rate'!$B$4*'KU Meter Schedule'!U45)/12,IF(U45=0,T45/2*'Depr. Rate'!$C$4/12,('Depr. Rate'!$C$4*'KU Meter Schedule'!U45)/12))</f>
        <v>824.81469525</v>
      </c>
      <c r="BL45" s="21">
        <f>IF(BL$3&lt;'Depr. Rate'!$B$1,('Depr. Rate'!$B$4*'KU Meter Schedule'!V45)/12,IF(V45=0,U45/2*'Depr. Rate'!$C$4/12,('Depr. Rate'!$C$4*'KU Meter Schedule'!V45)/12))</f>
        <v>824.81469525</v>
      </c>
      <c r="BM45" s="21">
        <f>IF(BM$3&lt;'Depr. Rate'!$B$1,('Depr. Rate'!$B$4*'KU Meter Schedule'!W45)/12,IF(W45=0,V45/2*'Depr. Rate'!$C$4/12,('Depr. Rate'!$C$4*'KU Meter Schedule'!W45)/12))</f>
        <v>824.81469525</v>
      </c>
      <c r="BN45" s="21">
        <f>IF(BN$3&lt;'Depr. Rate'!$B$1,('Depr. Rate'!$B$4*'KU Meter Schedule'!X45)/12,IF(X45=0,W45/2*'Depr. Rate'!$C$4/12,('Depr. Rate'!$C$4*'KU Meter Schedule'!X45)/12))</f>
        <v>824.81469525</v>
      </c>
      <c r="BO45" s="21">
        <f>IF(BO$3&lt;'Depr. Rate'!$B$1,('Depr. Rate'!$B$4*'KU Meter Schedule'!Y45)/12,IF(Y45=0,X45/2*'Depr. Rate'!$C$4/12,('Depr. Rate'!$C$4*'KU Meter Schedule'!Y45)/12))</f>
        <v>824.81469525</v>
      </c>
      <c r="BP45" s="21">
        <f>IF(BP$3&lt;'Depr. Rate'!$B$1,('Depr. Rate'!$B$4*'KU Meter Schedule'!Z45)/12,IF(Z45=0,Y45/2*'Depr. Rate'!$C$4/12,('Depr. Rate'!$C$4*'KU Meter Schedule'!Z45)/12))</f>
        <v>824.81469525</v>
      </c>
      <c r="BQ45" s="21">
        <f>IF(BQ$3&lt;'Depr. Rate'!$B$1,('Depr. Rate'!$B$4*'KU Meter Schedule'!AA45)/12,IF(AA45=0,Z45/2*'Depr. Rate'!$C$4/12,('Depr. Rate'!$C$4*'KU Meter Schedule'!AA45)/12))</f>
        <v>824.81469525</v>
      </c>
      <c r="BR45" s="21">
        <f>IF(BR$3&lt;'Depr. Rate'!$B$1,('Depr. Rate'!$B$4*'KU Meter Schedule'!AB45)/12,IF(AB45=0,AA45/2*'Depr. Rate'!$C$4/12,('Depr. Rate'!$C$4*'KU Meter Schedule'!AB45)/12))</f>
        <v>824.81469525</v>
      </c>
      <c r="BS45" s="21">
        <f>IF(BS$3&lt;'Depr. Rate'!$B$1,('Depr. Rate'!$B$4*'KU Meter Schedule'!AC45)/12,IF(AC45=0,AB45/2*'Depr. Rate'!$C$4/12,('Depr. Rate'!$C$4*'KU Meter Schedule'!AC45)/12))</f>
        <v>412.407347625</v>
      </c>
      <c r="BT45" s="21">
        <f>IF(BT$3&lt;'Depr. Rate'!$B$1,('Depr. Rate'!$B$4*'KU Meter Schedule'!AD45)/12,IF(AD45=0,AC45/2*'Depr. Rate'!$C$4/12,('Depr. Rate'!$C$4*'KU Meter Schedule'!AD45)/12))</f>
        <v>0</v>
      </c>
      <c r="BU45" s="21">
        <f>IF(BU$3&lt;'Depr. Rate'!$B$1,('Depr. Rate'!$B$4*'KU Meter Schedule'!AE45)/12,IF(AE45=0,AD45/2*'Depr. Rate'!$C$4/12,('Depr. Rate'!$C$4*'KU Meter Schedule'!AE45)/12))</f>
        <v>0</v>
      </c>
      <c r="BV45" s="21">
        <f>IF(BV$3&lt;'Depr. Rate'!$B$1,('Depr. Rate'!$B$4*'KU Meter Schedule'!AF45)/12,IF(AF45=0,AE45/2*'Depr. Rate'!$C$4/12,('Depr. Rate'!$C$4*'KU Meter Schedule'!AF45)/12))</f>
        <v>0</v>
      </c>
      <c r="BW45" s="21">
        <f>IF(BW$3&lt;'Depr. Rate'!$B$1,('Depr. Rate'!$B$4*'KU Meter Schedule'!AG45)/12,IF(AG45=0,AF45/2*'Depr. Rate'!$C$4/12,('Depr. Rate'!$C$4*'KU Meter Schedule'!AG45)/12))</f>
        <v>0</v>
      </c>
      <c r="BX45" s="21">
        <f>IF(BX$3&lt;'Depr. Rate'!$B$1,('Depr. Rate'!$B$4*'KU Meter Schedule'!AH45)/12,IF(AH45=0,AG45/2*'Depr. Rate'!$C$4/12,('Depr. Rate'!$C$4*'KU Meter Schedule'!AH45)/12))</f>
        <v>0</v>
      </c>
      <c r="BY45" s="21">
        <f>IF(BY$3&lt;'Depr. Rate'!$B$1,('Depr. Rate'!$B$4*'KU Meter Schedule'!AI45)/12,IF(AI45=0,AH45/2*'Depr. Rate'!$C$4/12,('Depr. Rate'!$C$4*'KU Meter Schedule'!AI45)/12))</f>
        <v>0</v>
      </c>
      <c r="BZ45" s="21">
        <f>IF(BZ$3&lt;'Depr. Rate'!$B$1,('Depr. Rate'!$B$4*'KU Meter Schedule'!AJ45)/12,IF(AJ45=0,AI45/2*'Depr. Rate'!$C$4/12,('Depr. Rate'!$C$4*'KU Meter Schedule'!AJ45)/12))</f>
        <v>0</v>
      </c>
      <c r="CA45" s="21">
        <f>IF(CA$3&lt;'Depr. Rate'!$B$1,('Depr. Rate'!$B$4*'KU Meter Schedule'!AK45)/12,IF(AK45=0,AJ45/2*'Depr. Rate'!$C$4/12,('Depr. Rate'!$C$4*'KU Meter Schedule'!AK45)/12))</f>
        <v>0</v>
      </c>
      <c r="CB45" s="21">
        <f>IF(CB$3&lt;'Depr. Rate'!$B$1,('Depr. Rate'!$B$4*'KU Meter Schedule'!AL45)/12,IF(AL45=0,AK45/2*'Depr. Rate'!$C$4/12,('Depr. Rate'!$C$4*'KU Meter Schedule'!AL45)/12))</f>
        <v>0</v>
      </c>
      <c r="CC45" s="21">
        <f>IF(CC$3&lt;'Depr. Rate'!$B$1,('Depr. Rate'!$B$4*'KU Meter Schedule'!AM45)/12,IF(AM45=0,AL45/2*'Depr. Rate'!$C$4/12,('Depr. Rate'!$C$4*'KU Meter Schedule'!AM45)/12))</f>
        <v>0</v>
      </c>
      <c r="CD45" s="21">
        <f>IF(CD$3&lt;'Depr. Rate'!$B$1,('Depr. Rate'!$B$4*'KU Meter Schedule'!AN45)/12,IF(AN45=0,AM45/2*'Depr. Rate'!$C$4/12,('Depr. Rate'!$C$4*'KU Meter Schedule'!AN45)/12))</f>
        <v>0</v>
      </c>
      <c r="CE45" s="21">
        <f>IF(CE$3&lt;'Depr. Rate'!$B$1,('Depr. Rate'!$B$4*'KU Meter Schedule'!AO45)/12,IF(AO45=0,AN45/2*'Depr. Rate'!$C$4/12,('Depr. Rate'!$C$4*'KU Meter Schedule'!AO45)/12))</f>
        <v>0</v>
      </c>
      <c r="CF45" s="21">
        <f>IF(CF$3&lt;'Depr. Rate'!$B$1,('Depr. Rate'!$B$4*'KU Meter Schedule'!AP45)/12,IF(AP45=0,AO45/2*'Depr. Rate'!$C$4/12,('Depr. Rate'!$C$4*'KU Meter Schedule'!AP45)/12))</f>
        <v>0</v>
      </c>
      <c r="CG45" s="21">
        <f>IF(CG$3&lt;'Depr. Rate'!$B$1,('Depr. Rate'!$B$4*'KU Meter Schedule'!AQ45)/12,IF(AQ45=0,AP45/2*'Depr. Rate'!$C$4/12,('Depr. Rate'!$C$4*'KU Meter Schedule'!AQ45)/12))</f>
        <v>0</v>
      </c>
      <c r="CH45" s="21">
        <f>IF(CH$3&lt;'Depr. Rate'!$B$1,('Depr. Rate'!$B$4*'KU Meter Schedule'!AR45)/12,IF(AR45=0,AQ45/2*'Depr. Rate'!$C$4/12,('Depr. Rate'!$C$4*'KU Meter Schedule'!AR45)/12))</f>
        <v>0</v>
      </c>
      <c r="CI45" s="21">
        <f>IF(CI$3&lt;'Depr. Rate'!$B$1,('Depr. Rate'!$B$4*'KU Meter Schedule'!AS45)/12,IF(AS45=0,AR45/2*'Depr. Rate'!$C$4/12,('Depr. Rate'!$C$4*'KU Meter Schedule'!AS45)/12))</f>
        <v>0</v>
      </c>
      <c r="CJ45" s="21">
        <f>IF(CJ$3&lt;'Depr. Rate'!$B$1,('Depr. Rate'!$B$4*'KU Meter Schedule'!AT45)/12,IF(AT45=0,AS45/2*'Depr. Rate'!$C$4/12,('Depr. Rate'!$C$4*'KU Meter Schedule'!AT45)/12))</f>
        <v>0</v>
      </c>
      <c r="CK45" s="21">
        <f>IF(CK$3&lt;'Depr. Rate'!$B$1,('Depr. Rate'!$B$4*'KU Meter Schedule'!AU45)/12,IF(AU45=0,AT45/2*'Depr. Rate'!$C$4/12,('Depr. Rate'!$C$4*'KU Meter Schedule'!AU45)/12))</f>
        <v>0</v>
      </c>
      <c r="CL45" s="21">
        <f>IF(CL$3&lt;'Depr. Rate'!$B$1,('Depr. Rate'!$B$4*'KU Meter Schedule'!AV45)/12,IF(AV45=0,AU45/2*'Depr. Rate'!$C$4/12,('Depr. Rate'!$C$4*'KU Meter Schedule'!AV45)/12))</f>
        <v>0</v>
      </c>
      <c r="CM45" s="21">
        <f>IF(CM$3&lt;'Depr. Rate'!$B$1,('Depr. Rate'!$B$4*'KU Meter Schedule'!AW45)/12,IF(AW45=0,AV45/2*'Depr. Rate'!$C$4/12,('Depr. Rate'!$C$4*'KU Meter Schedule'!AW45)/12))</f>
        <v>0</v>
      </c>
      <c r="CN45" s="21">
        <f>IF(CN$3&lt;'Depr. Rate'!$B$1,('Depr. Rate'!$B$4*'KU Meter Schedule'!AX45)/12,IF(AX45=0,AW45/2*'Depr. Rate'!$C$4/12,('Depr. Rate'!$C$4*'KU Meter Schedule'!AX45)/12))</f>
        <v>0</v>
      </c>
      <c r="CP45" s="6">
        <f>IF(CP$3=$CP$3,$H45+AZ45,IF($F45='KU Meter Schedule'!CP$3,'KU Meter Schedule'!CO45+AZ45-$G45,SUM(CO45,AZ45)))</f>
        <v>247426.94882233464</v>
      </c>
      <c r="CQ45" s="6">
        <f>IF(CQ$3=$CP$3,$H45+BA45,IF($F45='KU Meter Schedule'!CQ$3,'KU Meter Schedule'!CP45+BA45-$G45,SUM(CP45,BA45)))</f>
        <v>247965.0757887513</v>
      </c>
      <c r="CR45" s="6">
        <f>IF(CR$3=$CP$3,$H45+BB45,IF($F45='KU Meter Schedule'!CR$3,'KU Meter Schedule'!CQ45+BB45-$G45,SUM(CQ45,BB45)))</f>
        <v>248503.20275516796</v>
      </c>
      <c r="CS45" s="6">
        <f>IF(CS$3=$CP$3,$H45+BC45,IF($F45='KU Meter Schedule'!CS$3,'KU Meter Schedule'!CR45+BC45-$G45,SUM(CR45,BC45)))</f>
        <v>249041.32972158463</v>
      </c>
      <c r="CT45" s="6">
        <f>IF(CT$3=$CP$3,$H45+BD45,IF($F45='KU Meter Schedule'!CT$3,'KU Meter Schedule'!CS45+BD45-$G45,SUM(CS45,BD45)))</f>
        <v>249579.45668800129</v>
      </c>
      <c r="CU45" s="6">
        <f>IF(CU$3=$CP$3,$H45+BE45,IF($F45='KU Meter Schedule'!CU$3,'KU Meter Schedule'!CT45+BE45-$G45,SUM(CT45,BE45)))</f>
        <v>250117.58365441795</v>
      </c>
      <c r="CV45" s="6">
        <f>IF(CV$3=$CP$3,$H45+BF45,IF($F45='KU Meter Schedule'!CV$3,'KU Meter Schedule'!CU45+BF45-$G45,SUM(CU45,BF45)))</f>
        <v>250655.71062083461</v>
      </c>
      <c r="CW45" s="6">
        <f>IF(CW$3=$CP$3,$H45+BG45,IF($F45='KU Meter Schedule'!CW$3,'KU Meter Schedule'!CV45+BG45-$G45,SUM(CV45,BG45)))</f>
        <v>251193.83758725127</v>
      </c>
      <c r="CX45" s="6">
        <f>IF(CX$3=$CP$3,$H45+BH45,IF($F45='KU Meter Schedule'!CX$3,'KU Meter Schedule'!CW45+BH45-$G45,SUM(CW45,BH45)))</f>
        <v>251731.96455366793</v>
      </c>
      <c r="CY45" s="6">
        <f>IF(CY$3=$CP$3,$H45+BI45,IF($F45='KU Meter Schedule'!CY$3,'KU Meter Schedule'!CX45+BI45-$G45,SUM(CX45,BI45)))</f>
        <v>252270.09152008459</v>
      </c>
      <c r="CZ45" s="6">
        <f>IF(CZ$3=$CP$3,$H45+BJ45,IF($F45='KU Meter Schedule'!CZ$3,'KU Meter Schedule'!CY45+BJ45-$G45,SUM(CY45,BJ45)))</f>
        <v>252808.21848650125</v>
      </c>
      <c r="DA45" s="6">
        <f>IF(DA$3=$CP$3,$H45+BK45,IF($F45='KU Meter Schedule'!DA$3,'KU Meter Schedule'!CZ45+BK45-$G45,SUM(CZ45,BK45)))</f>
        <v>253633.03318175126</v>
      </c>
      <c r="DB45" s="6">
        <f>IF(DB$3=$CP$3,$H45+BL45,IF($F45='KU Meter Schedule'!DB$3,'KU Meter Schedule'!DA45+BL45-$G45,SUM(DA45,BL45)))</f>
        <v>254457.84787700127</v>
      </c>
      <c r="DC45" s="6">
        <f>IF(DC$3=$CP$3,$H45+BM45,IF($F45='KU Meter Schedule'!DC$3,'KU Meter Schedule'!DB45+BM45-$G45,SUM(DB45,BM45)))</f>
        <v>255282.66257225128</v>
      </c>
      <c r="DD45" s="6">
        <f>IF(DD$3=$CP$3,$H45+BN45,IF($F45='KU Meter Schedule'!DD$3,'KU Meter Schedule'!DC45+BN45-$G45,SUM(DC45,BN45)))</f>
        <v>256107.47726750129</v>
      </c>
      <c r="DE45" s="6">
        <f>IF(DE$3=$CP$3,$H45+BO45,IF($F45='KU Meter Schedule'!DE$3,'KU Meter Schedule'!DD45+BO45-$G45,SUM(DD45,BO45)))</f>
        <v>256932.2919627513</v>
      </c>
      <c r="DF45" s="6">
        <f>IF(DF$3=$CP$3,$H45+BP45,IF($F45='KU Meter Schedule'!DF$3,'KU Meter Schedule'!DE45+BP45-$G45,SUM(DE45,BP45)))</f>
        <v>257757.10665800131</v>
      </c>
      <c r="DG45" s="6">
        <f>IF(DG$3=$CP$3,$H45+BQ45,IF($F45='KU Meter Schedule'!DG$3,'KU Meter Schedule'!DF45+BQ45-$G45,SUM(DF45,BQ45)))</f>
        <v>258581.92135325132</v>
      </c>
      <c r="DH45" s="6">
        <f>IF(DH$3=$CP$3,$H45+BR45,IF($F45='KU Meter Schedule'!DH$3,'KU Meter Schedule'!DG45+BR45-$G45,SUM(DG45,BR45)))</f>
        <v>259406.73604850133</v>
      </c>
      <c r="DI45" s="6">
        <f>IF(DI$3=$CP$3,$H45+BS45,IF($F45='KU Meter Schedule'!DI$3,'KU Meter Schedule'!DH45+BS45-$G45,SUM(DH45,BS45)))</f>
        <v>-22168.786603873654</v>
      </c>
      <c r="DJ45" s="6">
        <f>IF(DJ$3=$CP$3,$H45+BT45,IF($F45='KU Meter Schedule'!DJ$3,'KU Meter Schedule'!DI45+BT45-$G45,SUM(DI45,BT45)))</f>
        <v>-22168.786603873654</v>
      </c>
      <c r="DK45" s="6">
        <f>IF(DK$3=$CP$3,$H45+BU45,IF($F45='KU Meter Schedule'!DK$3,'KU Meter Schedule'!DJ45+BU45-$G45,SUM(DJ45,BU45)))</f>
        <v>-22168.786603873654</v>
      </c>
      <c r="DL45" s="6">
        <f>IF(DL$3=$CP$3,$H45+BV45,IF($F45='KU Meter Schedule'!DL$3,'KU Meter Schedule'!DK45+BV45-$G45,SUM(DK45,BV45)))</f>
        <v>-22168.786603873654</v>
      </c>
      <c r="DM45" s="6">
        <f>IF(DM$3=$CP$3,$H45+BW45,IF($F45='KU Meter Schedule'!DM$3,'KU Meter Schedule'!DL45+BW45-$G45,SUM(DL45,BW45)))</f>
        <v>-22168.786603873654</v>
      </c>
      <c r="DN45" s="6">
        <f>IF(DN$3=$CP$3,$H45+BX45,IF($F45='KU Meter Schedule'!DN$3,'KU Meter Schedule'!DM45+BX45-$G45,SUM(DM45,BX45)))</f>
        <v>-22168.786603873654</v>
      </c>
      <c r="DO45" s="6">
        <f>IF(DO$3=$CP$3,$H45+BY45,IF($F45='KU Meter Schedule'!DO$3,'KU Meter Schedule'!DN45+BY45-$G45,SUM(DN45,BY45)))</f>
        <v>-22168.786603873654</v>
      </c>
      <c r="DP45" s="6">
        <f>IF(DP$3=$CP$3,$H45+BZ45,IF($F45='KU Meter Schedule'!DP$3,'KU Meter Schedule'!DO45+BZ45-$G45,SUM(DO45,BZ45)))</f>
        <v>-22168.786603873654</v>
      </c>
      <c r="DQ45" s="6">
        <f>IF(DQ$3=$CP$3,$H45+CA45,IF($F45='KU Meter Schedule'!DQ$3,'KU Meter Schedule'!DP45+CA45-$G45,SUM(DP45,CA45)))</f>
        <v>-22168.786603873654</v>
      </c>
      <c r="DR45" s="6">
        <f>IF(DR$3=$CP$3,$H45+CB45,IF($F45='KU Meter Schedule'!DR$3,'KU Meter Schedule'!DQ45+CB45-$G45,SUM(DQ45,CB45)))</f>
        <v>-22168.786603873654</v>
      </c>
      <c r="DS45" s="6">
        <f>IF(DS$3=$CP$3,$H45+CC45,IF($F45='KU Meter Schedule'!DS$3,'KU Meter Schedule'!DR45+CC45-$G45,SUM(DR45,CC45)))</f>
        <v>-22168.786603873654</v>
      </c>
      <c r="DT45" s="6">
        <f>IF(DT$3=$CP$3,$H45+CD45,IF($F45='KU Meter Schedule'!DT$3,'KU Meter Schedule'!DS45+CD45-$G45,SUM(DS45,CD45)))</f>
        <v>-22168.786603873654</v>
      </c>
      <c r="DU45" s="6">
        <f>IF(DU$3=$CP$3,$H45+CE45,IF($F45='KU Meter Schedule'!DU$3,'KU Meter Schedule'!DT45+CE45-$G45,SUM(DT45,CE45)))</f>
        <v>-22168.786603873654</v>
      </c>
      <c r="DV45" s="6">
        <f>IF(DV$3=$CP$3,$H45+CF45,IF($F45='KU Meter Schedule'!DV$3,'KU Meter Schedule'!DU45+CF45-$G45,SUM(DU45,CF45)))</f>
        <v>-22168.786603873654</v>
      </c>
      <c r="DW45" s="6">
        <f>IF(DW$3=$CP$3,$H45+CG45,IF($F45='KU Meter Schedule'!DW$3,'KU Meter Schedule'!DV45+CG45-$G45,SUM(DV45,CG45)))</f>
        <v>-22168.786603873654</v>
      </c>
      <c r="DX45" s="6">
        <f>IF(DX$3=$CP$3,$H45+CH45,IF($F45='KU Meter Schedule'!DX$3,'KU Meter Schedule'!DW45+CH45-$G45,SUM(DW45,CH45)))</f>
        <v>-22168.786603873654</v>
      </c>
      <c r="DY45" s="6">
        <f>IF(DY$3=$CP$3,$H45+CI45,IF($F45='KU Meter Schedule'!DY$3,'KU Meter Schedule'!DX45+CI45-$G45,SUM(DX45,CI45)))</f>
        <v>-22168.786603873654</v>
      </c>
      <c r="DZ45" s="6">
        <f>IF(DZ$3=$CP$3,$H45+CJ45,IF($F45='KU Meter Schedule'!DZ$3,'KU Meter Schedule'!DY45+CJ45-$G45,SUM(DY45,CJ45)))</f>
        <v>-22168.786603873654</v>
      </c>
      <c r="EA45" s="6">
        <f>IF(EA$3=$CP$3,$H45+CK45,IF($F45='KU Meter Schedule'!EA$3,'KU Meter Schedule'!DZ45+CK45-$G45,SUM(DZ45,CK45)))</f>
        <v>-22168.786603873654</v>
      </c>
      <c r="EB45" s="6">
        <f>IF(EB$3=$CP$3,$H45+CL45,IF($F45='KU Meter Schedule'!EB$3,'KU Meter Schedule'!EA45+CL45-$G45,SUM(EA45,CL45)))</f>
        <v>-22168.786603873654</v>
      </c>
      <c r="EC45" s="6">
        <f>IF(EC$3=$CP$3,$H45+CM45,IF($F45='KU Meter Schedule'!EC$3,'KU Meter Schedule'!EB45+CM45-$G45,SUM(EB45,CM45)))</f>
        <v>-22168.786603873654</v>
      </c>
      <c r="ED45" s="6">
        <f>IF(ED$3=$CP$3,$H45+CN45,IF($F45='KU Meter Schedule'!ED$3,'KU Meter Schedule'!EC45+CN45-$G45,SUM(EC45,CN45)))</f>
        <v>-22168.786603873654</v>
      </c>
      <c r="EF45" s="8">
        <f t="shared" si="10"/>
        <v>34560.981177665351</v>
      </c>
      <c r="EG45" s="8">
        <f t="shared" si="10"/>
        <v>34022.85421124869</v>
      </c>
      <c r="EH45" s="8">
        <f t="shared" si="10"/>
        <v>33484.727244832029</v>
      </c>
      <c r="EI45" s="8">
        <f t="shared" si="10"/>
        <v>32946.600278415368</v>
      </c>
      <c r="EJ45" s="8">
        <f t="shared" si="10"/>
        <v>32408.473311998707</v>
      </c>
      <c r="EK45" s="8">
        <f t="shared" si="10"/>
        <v>31870.346345582046</v>
      </c>
      <c r="EL45" s="8">
        <f t="shared" si="10"/>
        <v>31332.219379165384</v>
      </c>
      <c r="EM45" s="8">
        <f t="shared" si="10"/>
        <v>30794.092412748723</v>
      </c>
      <c r="EN45" s="8">
        <f t="shared" si="10"/>
        <v>30255.965446332062</v>
      </c>
      <c r="EO45" s="8">
        <f t="shared" si="10"/>
        <v>29717.838479915401</v>
      </c>
      <c r="EP45" s="8">
        <f t="shared" si="10"/>
        <v>29179.71151349874</v>
      </c>
      <c r="EQ45" s="8">
        <f t="shared" si="10"/>
        <v>28354.89681824873</v>
      </c>
      <c r="ER45" s="8">
        <f t="shared" si="10"/>
        <v>27530.08212299872</v>
      </c>
      <c r="ES45" s="8">
        <f t="shared" si="10"/>
        <v>26705.267427748709</v>
      </c>
      <c r="ET45" s="8">
        <f t="shared" si="10"/>
        <v>25880.452732498699</v>
      </c>
      <c r="EU45" s="8">
        <f t="shared" si="10"/>
        <v>25055.638037248689</v>
      </c>
      <c r="EV45" s="8">
        <f t="shared" si="9"/>
        <v>24230.823341998679</v>
      </c>
      <c r="EW45" s="8">
        <f t="shared" si="9"/>
        <v>23406.008646748669</v>
      </c>
      <c r="EX45" s="8">
        <f t="shared" si="9"/>
        <v>22581.193951498659</v>
      </c>
      <c r="EY45" s="8">
        <f t="shared" si="9"/>
        <v>22168.786603873654</v>
      </c>
      <c r="EZ45" s="8">
        <f t="shared" si="9"/>
        <v>22168.786603873654</v>
      </c>
      <c r="FA45" s="8">
        <f t="shared" si="9"/>
        <v>22168.786603873654</v>
      </c>
      <c r="FB45" s="8">
        <f t="shared" si="9"/>
        <v>22168.786603873654</v>
      </c>
      <c r="FC45" s="8">
        <f t="shared" si="9"/>
        <v>22168.786603873654</v>
      </c>
      <c r="FD45" s="8">
        <f t="shared" si="9"/>
        <v>22168.786603873654</v>
      </c>
      <c r="FE45" s="8">
        <f t="shared" si="9"/>
        <v>22168.786603873654</v>
      </c>
      <c r="FF45" s="8">
        <f t="shared" si="9"/>
        <v>22168.786603873654</v>
      </c>
      <c r="FG45" s="8">
        <f t="shared" si="9"/>
        <v>22168.786603873654</v>
      </c>
      <c r="FH45" s="8">
        <f t="shared" si="9"/>
        <v>22168.786603873654</v>
      </c>
      <c r="FI45" s="8">
        <f t="shared" si="9"/>
        <v>22168.786603873654</v>
      </c>
      <c r="FJ45" s="8">
        <f t="shared" si="9"/>
        <v>22168.786603873654</v>
      </c>
      <c r="FK45" s="8">
        <f t="shared" si="8"/>
        <v>22168.786603873654</v>
      </c>
      <c r="FL45" s="8">
        <f t="shared" si="8"/>
        <v>22168.786603873654</v>
      </c>
      <c r="FM45" s="8">
        <f t="shared" si="8"/>
        <v>22168.786603873654</v>
      </c>
      <c r="FN45" s="8">
        <f t="shared" si="8"/>
        <v>22168.786603873654</v>
      </c>
      <c r="FO45" s="8">
        <f t="shared" si="8"/>
        <v>22168.786603873654</v>
      </c>
      <c r="FP45" s="8">
        <f t="shared" si="8"/>
        <v>22168.786603873654</v>
      </c>
      <c r="FQ45" s="8">
        <f t="shared" si="8"/>
        <v>22168.786603873654</v>
      </c>
      <c r="FR45" s="8">
        <f t="shared" si="8"/>
        <v>22168.786603873654</v>
      </c>
      <c r="FS45" s="8">
        <f t="shared" si="8"/>
        <v>22168.786603873654</v>
      </c>
      <c r="FT45" s="8">
        <f t="shared" si="8"/>
        <v>22168.786603873654</v>
      </c>
    </row>
    <row r="46" spans="1:176" x14ac:dyDescent="0.25">
      <c r="A46" s="4" t="s">
        <v>12</v>
      </c>
      <c r="B46" s="4" t="s">
        <v>2</v>
      </c>
      <c r="C46" s="3" t="s">
        <v>40</v>
      </c>
      <c r="D46" s="4" t="s">
        <v>5</v>
      </c>
      <c r="E46" s="7">
        <v>1967</v>
      </c>
      <c r="F46" s="24">
        <f>IFERROR(VLOOKUP(CONCATENATE(C46,E46),'KU Retirements'!$A$4:$E$150,5,FALSE),"N/A")</f>
        <v>43160</v>
      </c>
      <c r="G46" s="5">
        <v>24077.93</v>
      </c>
      <c r="H46" s="5">
        <v>21080.944033417501</v>
      </c>
      <c r="I46" s="5"/>
      <c r="J46" s="6">
        <f>IF(J$3=$J$3,$G46,IF($F46='KU Meter Schedule'!J$3,'KU Meter Schedule'!I46-'KU Meter Schedule'!$G46,I46))</f>
        <v>24077.93</v>
      </c>
      <c r="K46" s="6">
        <f>IF(K$3=$J$3,$G46,IF($F46='KU Meter Schedule'!K$3,'KU Meter Schedule'!J46-'KU Meter Schedule'!$G46,J46))</f>
        <v>24077.93</v>
      </c>
      <c r="L46" s="6">
        <f>IF(L$3=$J$3,$G46,IF($F46='KU Meter Schedule'!L$3,'KU Meter Schedule'!K46-'KU Meter Schedule'!$G46,K46))</f>
        <v>24077.93</v>
      </c>
      <c r="M46" s="6">
        <f>IF(M$3=$J$3,$G46,IF($F46='KU Meter Schedule'!M$3,'KU Meter Schedule'!L46-'KU Meter Schedule'!$G46,L46))</f>
        <v>24077.93</v>
      </c>
      <c r="N46" s="6">
        <f>IF(N$3=$J$3,$G46,IF($F46='KU Meter Schedule'!N$3,'KU Meter Schedule'!M46-'KU Meter Schedule'!$G46,M46))</f>
        <v>24077.93</v>
      </c>
      <c r="O46" s="6">
        <f>IF(O$3=$J$3,$G46,IF($F46='KU Meter Schedule'!O$3,'KU Meter Schedule'!N46-'KU Meter Schedule'!$G46,N46))</f>
        <v>24077.93</v>
      </c>
      <c r="P46" s="6">
        <f>IF(P$3=$J$3,$G46,IF($F46='KU Meter Schedule'!P$3,'KU Meter Schedule'!O46-'KU Meter Schedule'!$G46,O46))</f>
        <v>24077.93</v>
      </c>
      <c r="Q46" s="6">
        <f>IF(Q$3=$J$3,$G46,IF($F46='KU Meter Schedule'!Q$3,'KU Meter Schedule'!P46-'KU Meter Schedule'!$G46,P46))</f>
        <v>24077.93</v>
      </c>
      <c r="R46" s="6">
        <f>IF(R$3=$J$3,$G46,IF($F46='KU Meter Schedule'!R$3,'KU Meter Schedule'!Q46-'KU Meter Schedule'!$G46,Q46))</f>
        <v>24077.93</v>
      </c>
      <c r="S46" s="6">
        <f>IF(S$3=$J$3,$G46,IF($F46='KU Meter Schedule'!S$3,'KU Meter Schedule'!R46-'KU Meter Schedule'!$G46,R46))</f>
        <v>24077.93</v>
      </c>
      <c r="T46" s="6">
        <f>IF(T$3=$J$3,$G46,IF($F46='KU Meter Schedule'!T$3,'KU Meter Schedule'!S46-'KU Meter Schedule'!$G46,S46))</f>
        <v>24077.93</v>
      </c>
      <c r="U46" s="6">
        <f>IF(U$3=$J$3,$G46,IF($F46='KU Meter Schedule'!U$3,'KU Meter Schedule'!T46-'KU Meter Schedule'!$G46,T46))</f>
        <v>24077.93</v>
      </c>
      <c r="V46" s="6">
        <f>IF(V$3=$J$3,$G46,IF($F46='KU Meter Schedule'!V$3,'KU Meter Schedule'!U46-'KU Meter Schedule'!$G46,U46))</f>
        <v>24077.93</v>
      </c>
      <c r="W46" s="6">
        <f>IF(W$3=$J$3,$G46,IF($F46='KU Meter Schedule'!W$3,'KU Meter Schedule'!V46-'KU Meter Schedule'!$G46,V46))</f>
        <v>24077.93</v>
      </c>
      <c r="X46" s="6">
        <f>IF(X$3=$J$3,$G46,IF($F46='KU Meter Schedule'!X$3,'KU Meter Schedule'!W46-'KU Meter Schedule'!$G46,W46))</f>
        <v>24077.93</v>
      </c>
      <c r="Y46" s="6">
        <f>IF(Y$3=$J$3,$G46,IF($F46='KU Meter Schedule'!Y$3,'KU Meter Schedule'!X46-'KU Meter Schedule'!$G46,X46))</f>
        <v>24077.93</v>
      </c>
      <c r="Z46" s="6">
        <f>IF(Z$3=$J$3,$G46,IF($F46='KU Meter Schedule'!Z$3,'KU Meter Schedule'!Y46-'KU Meter Schedule'!$G46,Y46))</f>
        <v>24077.93</v>
      </c>
      <c r="AA46" s="6">
        <f>IF(AA$3=$J$3,$G46,IF($F46='KU Meter Schedule'!AA$3,'KU Meter Schedule'!Z46-'KU Meter Schedule'!$G46,Z46))</f>
        <v>24077.93</v>
      </c>
      <c r="AB46" s="6">
        <f>IF(AB$3=$J$3,$G46,IF($F46='KU Meter Schedule'!AB$3,'KU Meter Schedule'!AA46-'KU Meter Schedule'!$G46,AA46))</f>
        <v>24077.93</v>
      </c>
      <c r="AC46" s="6">
        <f>IF(AC$3=$J$3,$G46,IF($F46='KU Meter Schedule'!AC$3,'KU Meter Schedule'!AB46-'KU Meter Schedule'!$G46,AB46))</f>
        <v>0</v>
      </c>
      <c r="AD46" s="6">
        <f>IF(AD$3=$J$3,$G46,IF($F46='KU Meter Schedule'!AD$3,'KU Meter Schedule'!AC46-'KU Meter Schedule'!$G46,AC46))</f>
        <v>0</v>
      </c>
      <c r="AE46" s="6">
        <f>IF(AE$3=$J$3,$G46,IF($F46='KU Meter Schedule'!AE$3,'KU Meter Schedule'!AD46-'KU Meter Schedule'!$G46,AD46))</f>
        <v>0</v>
      </c>
      <c r="AF46" s="6">
        <f>IF(AF$3=$J$3,$G46,IF($F46='KU Meter Schedule'!AF$3,'KU Meter Schedule'!AE46-'KU Meter Schedule'!$G46,AE46))</f>
        <v>0</v>
      </c>
      <c r="AG46" s="6">
        <f>IF(AG$3=$J$3,$G46,IF($F46='KU Meter Schedule'!AG$3,'KU Meter Schedule'!AF46-'KU Meter Schedule'!$G46,AF46))</f>
        <v>0</v>
      </c>
      <c r="AH46" s="6">
        <f>IF(AH$3=$J$3,$G46,IF($F46='KU Meter Schedule'!AH$3,'KU Meter Schedule'!AG46-'KU Meter Schedule'!$G46,AG46))</f>
        <v>0</v>
      </c>
      <c r="AI46" s="6">
        <f>IF(AI$3=$J$3,$G46,IF($F46='KU Meter Schedule'!AI$3,'KU Meter Schedule'!AH46-'KU Meter Schedule'!$G46,AH46))</f>
        <v>0</v>
      </c>
      <c r="AJ46" s="6">
        <f>IF(AJ$3=$J$3,$G46,IF($F46='KU Meter Schedule'!AJ$3,'KU Meter Schedule'!AI46-'KU Meter Schedule'!$G46,AI46))</f>
        <v>0</v>
      </c>
      <c r="AK46" s="6">
        <f>IF(AK$3=$J$3,$G46,IF($F46='KU Meter Schedule'!AK$3,'KU Meter Schedule'!AJ46-'KU Meter Schedule'!$G46,AJ46))</f>
        <v>0</v>
      </c>
      <c r="AL46" s="6">
        <f>IF(AL$3=$J$3,$G46,IF($F46='KU Meter Schedule'!AL$3,'KU Meter Schedule'!AK46-'KU Meter Schedule'!$G46,AK46))</f>
        <v>0</v>
      </c>
      <c r="AM46" s="6">
        <f>IF(AM$3=$J$3,$G46,IF($F46='KU Meter Schedule'!AM$3,'KU Meter Schedule'!AL46-'KU Meter Schedule'!$G46,AL46))</f>
        <v>0</v>
      </c>
      <c r="AN46" s="6">
        <f>IF(AN$3=$J$3,$G46,IF($F46='KU Meter Schedule'!AN$3,'KU Meter Schedule'!AM46-'KU Meter Schedule'!$G46,AM46))</f>
        <v>0</v>
      </c>
      <c r="AO46" s="6">
        <f>IF(AO$3=$J$3,$G46,IF($F46='KU Meter Schedule'!AO$3,'KU Meter Schedule'!AN46-'KU Meter Schedule'!$G46,AN46))</f>
        <v>0</v>
      </c>
      <c r="AP46" s="6">
        <f>IF(AP$3=$J$3,$G46,IF($F46='KU Meter Schedule'!AP$3,'KU Meter Schedule'!AO46-'KU Meter Schedule'!$G46,AO46))</f>
        <v>0</v>
      </c>
      <c r="AQ46" s="6">
        <f>IF(AQ$3=$J$3,$G46,IF($F46='KU Meter Schedule'!AQ$3,'KU Meter Schedule'!AP46-'KU Meter Schedule'!$G46,AP46))</f>
        <v>0</v>
      </c>
      <c r="AR46" s="6">
        <f>IF(AR$3=$J$3,$G46,IF($F46='KU Meter Schedule'!AR$3,'KU Meter Schedule'!AQ46-'KU Meter Schedule'!$G46,AQ46))</f>
        <v>0</v>
      </c>
      <c r="AS46" s="6">
        <f>IF(AS$3=$J$3,$G46,IF($F46='KU Meter Schedule'!AS$3,'KU Meter Schedule'!AR46-'KU Meter Schedule'!$G46,AR46))</f>
        <v>0</v>
      </c>
      <c r="AT46" s="6">
        <f>IF(AT$3=$J$3,$G46,IF($F46='KU Meter Schedule'!AT$3,'KU Meter Schedule'!AS46-'KU Meter Schedule'!$G46,AS46))</f>
        <v>0</v>
      </c>
      <c r="AU46" s="6">
        <f>IF(AU$3=$J$3,$G46,IF($F46='KU Meter Schedule'!AU$3,'KU Meter Schedule'!AT46-'KU Meter Schedule'!$G46,AT46))</f>
        <v>0</v>
      </c>
      <c r="AV46" s="6">
        <f>IF(AV$3=$J$3,$G46,IF($F46='KU Meter Schedule'!AV$3,'KU Meter Schedule'!AU46-'KU Meter Schedule'!$G46,AU46))</f>
        <v>0</v>
      </c>
      <c r="AW46" s="6">
        <f>IF(AW$3=$J$3,$G46,IF($F46='KU Meter Schedule'!AW$3,'KU Meter Schedule'!AV46-'KU Meter Schedule'!$G46,AV46))</f>
        <v>0</v>
      </c>
      <c r="AX46" s="6">
        <f>IF(AX$3=$J$3,$G46,IF($F46='KU Meter Schedule'!AX$3,'KU Meter Schedule'!AW46-'KU Meter Schedule'!$G46,AW46))</f>
        <v>0</v>
      </c>
      <c r="AZ46" s="21">
        <f>IF(AZ$3&lt;'Depr. Rate'!$B$1,('Depr. Rate'!$B$4*'KU Meter Schedule'!J46)/12,IF(J46=0,I46/2*'Depr. Rate'!$C$4/12,('Depr. Rate'!$C$4*'KU Meter Schedule'!J46)/12))</f>
        <v>45.948716416666663</v>
      </c>
      <c r="BA46" s="21">
        <f>IF(BA$3&lt;'Depr. Rate'!$B$1,('Depr. Rate'!$B$4*'KU Meter Schedule'!K46)/12,IF(K46=0,J46/2*'Depr. Rate'!$C$4/12,('Depr. Rate'!$C$4*'KU Meter Schedule'!K46)/12))</f>
        <v>45.948716416666663</v>
      </c>
      <c r="BB46" s="21">
        <f>IF(BB$3&lt;'Depr. Rate'!$B$1,('Depr. Rate'!$B$4*'KU Meter Schedule'!L46)/12,IF(L46=0,K46/2*'Depr. Rate'!$C$4/12,('Depr. Rate'!$C$4*'KU Meter Schedule'!L46)/12))</f>
        <v>45.948716416666663</v>
      </c>
      <c r="BC46" s="21">
        <f>IF(BC$3&lt;'Depr. Rate'!$B$1,('Depr. Rate'!$B$4*'KU Meter Schedule'!M46)/12,IF(M46=0,L46/2*'Depr. Rate'!$C$4/12,('Depr. Rate'!$C$4*'KU Meter Schedule'!M46)/12))</f>
        <v>45.948716416666663</v>
      </c>
      <c r="BD46" s="21">
        <f>IF(BD$3&lt;'Depr. Rate'!$B$1,('Depr. Rate'!$B$4*'KU Meter Schedule'!N46)/12,IF(N46=0,M46/2*'Depr. Rate'!$C$4/12,('Depr. Rate'!$C$4*'KU Meter Schedule'!N46)/12))</f>
        <v>45.948716416666663</v>
      </c>
      <c r="BE46" s="21">
        <f>IF(BE$3&lt;'Depr. Rate'!$B$1,('Depr. Rate'!$B$4*'KU Meter Schedule'!O46)/12,IF(O46=0,N46/2*'Depr. Rate'!$C$4/12,('Depr. Rate'!$C$4*'KU Meter Schedule'!O46)/12))</f>
        <v>45.948716416666663</v>
      </c>
      <c r="BF46" s="21">
        <f>IF(BF$3&lt;'Depr. Rate'!$B$1,('Depr. Rate'!$B$4*'KU Meter Schedule'!P46)/12,IF(P46=0,O46/2*'Depr. Rate'!$C$4/12,('Depr. Rate'!$C$4*'KU Meter Schedule'!P46)/12))</f>
        <v>45.948716416666663</v>
      </c>
      <c r="BG46" s="21">
        <f>IF(BG$3&lt;'Depr. Rate'!$B$1,('Depr. Rate'!$B$4*'KU Meter Schedule'!Q46)/12,IF(Q46=0,P46/2*'Depr. Rate'!$C$4/12,('Depr. Rate'!$C$4*'KU Meter Schedule'!Q46)/12))</f>
        <v>45.948716416666663</v>
      </c>
      <c r="BH46" s="21">
        <f>IF(BH$3&lt;'Depr. Rate'!$B$1,('Depr. Rate'!$B$4*'KU Meter Schedule'!R46)/12,IF(R46=0,Q46/2*'Depr. Rate'!$C$4/12,('Depr. Rate'!$C$4*'KU Meter Schedule'!R46)/12))</f>
        <v>45.948716416666663</v>
      </c>
      <c r="BI46" s="21">
        <f>IF(BI$3&lt;'Depr. Rate'!$B$1,('Depr. Rate'!$B$4*'KU Meter Schedule'!S46)/12,IF(S46=0,R46/2*'Depr. Rate'!$C$4/12,('Depr. Rate'!$C$4*'KU Meter Schedule'!S46)/12))</f>
        <v>45.948716416666663</v>
      </c>
      <c r="BJ46" s="21">
        <f>IF(BJ$3&lt;'Depr. Rate'!$B$1,('Depr. Rate'!$B$4*'KU Meter Schedule'!T46)/12,IF(T46=0,S46/2*'Depr. Rate'!$C$4/12,('Depr. Rate'!$C$4*'KU Meter Schedule'!T46)/12))</f>
        <v>45.948716416666663</v>
      </c>
      <c r="BK46" s="21">
        <f>IF(BK$3&lt;'Depr. Rate'!$B$1,('Depr. Rate'!$B$4*'KU Meter Schedule'!U46)/12,IF(U46=0,T46/2*'Depr. Rate'!$C$4/12,('Depr. Rate'!$C$4*'KU Meter Schedule'!U46)/12))</f>
        <v>70.427945250000008</v>
      </c>
      <c r="BL46" s="21">
        <f>IF(BL$3&lt;'Depr. Rate'!$B$1,('Depr. Rate'!$B$4*'KU Meter Schedule'!V46)/12,IF(V46=0,U46/2*'Depr. Rate'!$C$4/12,('Depr. Rate'!$C$4*'KU Meter Schedule'!V46)/12))</f>
        <v>70.427945250000008</v>
      </c>
      <c r="BM46" s="21">
        <f>IF(BM$3&lt;'Depr. Rate'!$B$1,('Depr. Rate'!$B$4*'KU Meter Schedule'!W46)/12,IF(W46=0,V46/2*'Depr. Rate'!$C$4/12,('Depr. Rate'!$C$4*'KU Meter Schedule'!W46)/12))</f>
        <v>70.427945250000008</v>
      </c>
      <c r="BN46" s="21">
        <f>IF(BN$3&lt;'Depr. Rate'!$B$1,('Depr. Rate'!$B$4*'KU Meter Schedule'!X46)/12,IF(X46=0,W46/2*'Depr. Rate'!$C$4/12,('Depr. Rate'!$C$4*'KU Meter Schedule'!X46)/12))</f>
        <v>70.427945250000008</v>
      </c>
      <c r="BO46" s="21">
        <f>IF(BO$3&lt;'Depr. Rate'!$B$1,('Depr. Rate'!$B$4*'KU Meter Schedule'!Y46)/12,IF(Y46=0,X46/2*'Depr. Rate'!$C$4/12,('Depr. Rate'!$C$4*'KU Meter Schedule'!Y46)/12))</f>
        <v>70.427945250000008</v>
      </c>
      <c r="BP46" s="21">
        <f>IF(BP$3&lt;'Depr. Rate'!$B$1,('Depr. Rate'!$B$4*'KU Meter Schedule'!Z46)/12,IF(Z46=0,Y46/2*'Depr. Rate'!$C$4/12,('Depr. Rate'!$C$4*'KU Meter Schedule'!Z46)/12))</f>
        <v>70.427945250000008</v>
      </c>
      <c r="BQ46" s="21">
        <f>IF(BQ$3&lt;'Depr. Rate'!$B$1,('Depr. Rate'!$B$4*'KU Meter Schedule'!AA46)/12,IF(AA46=0,Z46/2*'Depr. Rate'!$C$4/12,('Depr. Rate'!$C$4*'KU Meter Schedule'!AA46)/12))</f>
        <v>70.427945250000008</v>
      </c>
      <c r="BR46" s="21">
        <f>IF(BR$3&lt;'Depr. Rate'!$B$1,('Depr. Rate'!$B$4*'KU Meter Schedule'!AB46)/12,IF(AB46=0,AA46/2*'Depr. Rate'!$C$4/12,('Depr. Rate'!$C$4*'KU Meter Schedule'!AB46)/12))</f>
        <v>70.427945250000008</v>
      </c>
      <c r="BS46" s="21">
        <f>IF(BS$3&lt;'Depr. Rate'!$B$1,('Depr. Rate'!$B$4*'KU Meter Schedule'!AC46)/12,IF(AC46=0,AB46/2*'Depr. Rate'!$C$4/12,('Depr. Rate'!$C$4*'KU Meter Schedule'!AC46)/12))</f>
        <v>35.213972625000004</v>
      </c>
      <c r="BT46" s="21">
        <f>IF(BT$3&lt;'Depr. Rate'!$B$1,('Depr. Rate'!$B$4*'KU Meter Schedule'!AD46)/12,IF(AD46=0,AC46/2*'Depr. Rate'!$C$4/12,('Depr. Rate'!$C$4*'KU Meter Schedule'!AD46)/12))</f>
        <v>0</v>
      </c>
      <c r="BU46" s="21">
        <f>IF(BU$3&lt;'Depr. Rate'!$B$1,('Depr. Rate'!$B$4*'KU Meter Schedule'!AE46)/12,IF(AE46=0,AD46/2*'Depr. Rate'!$C$4/12,('Depr. Rate'!$C$4*'KU Meter Schedule'!AE46)/12))</f>
        <v>0</v>
      </c>
      <c r="BV46" s="21">
        <f>IF(BV$3&lt;'Depr. Rate'!$B$1,('Depr. Rate'!$B$4*'KU Meter Schedule'!AF46)/12,IF(AF46=0,AE46/2*'Depr. Rate'!$C$4/12,('Depr. Rate'!$C$4*'KU Meter Schedule'!AF46)/12))</f>
        <v>0</v>
      </c>
      <c r="BW46" s="21">
        <f>IF(BW$3&lt;'Depr. Rate'!$B$1,('Depr. Rate'!$B$4*'KU Meter Schedule'!AG46)/12,IF(AG46=0,AF46/2*'Depr. Rate'!$C$4/12,('Depr. Rate'!$C$4*'KU Meter Schedule'!AG46)/12))</f>
        <v>0</v>
      </c>
      <c r="BX46" s="21">
        <f>IF(BX$3&lt;'Depr. Rate'!$B$1,('Depr. Rate'!$B$4*'KU Meter Schedule'!AH46)/12,IF(AH46=0,AG46/2*'Depr. Rate'!$C$4/12,('Depr. Rate'!$C$4*'KU Meter Schedule'!AH46)/12))</f>
        <v>0</v>
      </c>
      <c r="BY46" s="21">
        <f>IF(BY$3&lt;'Depr. Rate'!$B$1,('Depr. Rate'!$B$4*'KU Meter Schedule'!AI46)/12,IF(AI46=0,AH46/2*'Depr. Rate'!$C$4/12,('Depr. Rate'!$C$4*'KU Meter Schedule'!AI46)/12))</f>
        <v>0</v>
      </c>
      <c r="BZ46" s="21">
        <f>IF(BZ$3&lt;'Depr. Rate'!$B$1,('Depr. Rate'!$B$4*'KU Meter Schedule'!AJ46)/12,IF(AJ46=0,AI46/2*'Depr. Rate'!$C$4/12,('Depr. Rate'!$C$4*'KU Meter Schedule'!AJ46)/12))</f>
        <v>0</v>
      </c>
      <c r="CA46" s="21">
        <f>IF(CA$3&lt;'Depr. Rate'!$B$1,('Depr. Rate'!$B$4*'KU Meter Schedule'!AK46)/12,IF(AK46=0,AJ46/2*'Depr. Rate'!$C$4/12,('Depr. Rate'!$C$4*'KU Meter Schedule'!AK46)/12))</f>
        <v>0</v>
      </c>
      <c r="CB46" s="21">
        <f>IF(CB$3&lt;'Depr. Rate'!$B$1,('Depr. Rate'!$B$4*'KU Meter Schedule'!AL46)/12,IF(AL46=0,AK46/2*'Depr. Rate'!$C$4/12,('Depr. Rate'!$C$4*'KU Meter Schedule'!AL46)/12))</f>
        <v>0</v>
      </c>
      <c r="CC46" s="21">
        <f>IF(CC$3&lt;'Depr. Rate'!$B$1,('Depr. Rate'!$B$4*'KU Meter Schedule'!AM46)/12,IF(AM46=0,AL46/2*'Depr. Rate'!$C$4/12,('Depr. Rate'!$C$4*'KU Meter Schedule'!AM46)/12))</f>
        <v>0</v>
      </c>
      <c r="CD46" s="21">
        <f>IF(CD$3&lt;'Depr. Rate'!$B$1,('Depr. Rate'!$B$4*'KU Meter Schedule'!AN46)/12,IF(AN46=0,AM46/2*'Depr. Rate'!$C$4/12,('Depr. Rate'!$C$4*'KU Meter Schedule'!AN46)/12))</f>
        <v>0</v>
      </c>
      <c r="CE46" s="21">
        <f>IF(CE$3&lt;'Depr. Rate'!$B$1,('Depr. Rate'!$B$4*'KU Meter Schedule'!AO46)/12,IF(AO46=0,AN46/2*'Depr. Rate'!$C$4/12,('Depr. Rate'!$C$4*'KU Meter Schedule'!AO46)/12))</f>
        <v>0</v>
      </c>
      <c r="CF46" s="21">
        <f>IF(CF$3&lt;'Depr. Rate'!$B$1,('Depr. Rate'!$B$4*'KU Meter Schedule'!AP46)/12,IF(AP46=0,AO46/2*'Depr. Rate'!$C$4/12,('Depr. Rate'!$C$4*'KU Meter Schedule'!AP46)/12))</f>
        <v>0</v>
      </c>
      <c r="CG46" s="21">
        <f>IF(CG$3&lt;'Depr. Rate'!$B$1,('Depr. Rate'!$B$4*'KU Meter Schedule'!AQ46)/12,IF(AQ46=0,AP46/2*'Depr. Rate'!$C$4/12,('Depr. Rate'!$C$4*'KU Meter Schedule'!AQ46)/12))</f>
        <v>0</v>
      </c>
      <c r="CH46" s="21">
        <f>IF(CH$3&lt;'Depr. Rate'!$B$1,('Depr. Rate'!$B$4*'KU Meter Schedule'!AR46)/12,IF(AR46=0,AQ46/2*'Depr. Rate'!$C$4/12,('Depr. Rate'!$C$4*'KU Meter Schedule'!AR46)/12))</f>
        <v>0</v>
      </c>
      <c r="CI46" s="21">
        <f>IF(CI$3&lt;'Depr. Rate'!$B$1,('Depr. Rate'!$B$4*'KU Meter Schedule'!AS46)/12,IF(AS46=0,AR46/2*'Depr. Rate'!$C$4/12,('Depr. Rate'!$C$4*'KU Meter Schedule'!AS46)/12))</f>
        <v>0</v>
      </c>
      <c r="CJ46" s="21">
        <f>IF(CJ$3&lt;'Depr. Rate'!$B$1,('Depr. Rate'!$B$4*'KU Meter Schedule'!AT46)/12,IF(AT46=0,AS46/2*'Depr. Rate'!$C$4/12,('Depr. Rate'!$C$4*'KU Meter Schedule'!AT46)/12))</f>
        <v>0</v>
      </c>
      <c r="CK46" s="21">
        <f>IF(CK$3&lt;'Depr. Rate'!$B$1,('Depr. Rate'!$B$4*'KU Meter Schedule'!AU46)/12,IF(AU46=0,AT46/2*'Depr. Rate'!$C$4/12,('Depr. Rate'!$C$4*'KU Meter Schedule'!AU46)/12))</f>
        <v>0</v>
      </c>
      <c r="CL46" s="21">
        <f>IF(CL$3&lt;'Depr. Rate'!$B$1,('Depr. Rate'!$B$4*'KU Meter Schedule'!AV46)/12,IF(AV46=0,AU46/2*'Depr. Rate'!$C$4/12,('Depr. Rate'!$C$4*'KU Meter Schedule'!AV46)/12))</f>
        <v>0</v>
      </c>
      <c r="CM46" s="21">
        <f>IF(CM$3&lt;'Depr. Rate'!$B$1,('Depr. Rate'!$B$4*'KU Meter Schedule'!AW46)/12,IF(AW46=0,AV46/2*'Depr. Rate'!$C$4/12,('Depr. Rate'!$C$4*'KU Meter Schedule'!AW46)/12))</f>
        <v>0</v>
      </c>
      <c r="CN46" s="21">
        <f>IF(CN$3&lt;'Depr. Rate'!$B$1,('Depr. Rate'!$B$4*'KU Meter Schedule'!AX46)/12,IF(AX46=0,AW46/2*'Depr. Rate'!$C$4/12,('Depr. Rate'!$C$4*'KU Meter Schedule'!AX46)/12))</f>
        <v>0</v>
      </c>
      <c r="CP46" s="6">
        <f>IF(CP$3=$CP$3,$H46+AZ46,IF($F46='KU Meter Schedule'!CP$3,'KU Meter Schedule'!CO46+AZ46-$G46,SUM(CO46,AZ46)))</f>
        <v>21126.892749834169</v>
      </c>
      <c r="CQ46" s="6">
        <f>IF(CQ$3=$CP$3,$H46+BA46,IF($F46='KU Meter Schedule'!CQ$3,'KU Meter Schedule'!CP46+BA46-$G46,SUM(CP46,BA46)))</f>
        <v>21172.841466250837</v>
      </c>
      <c r="CR46" s="6">
        <f>IF(CR$3=$CP$3,$H46+BB46,IF($F46='KU Meter Schedule'!CR$3,'KU Meter Schedule'!CQ46+BB46-$G46,SUM(CQ46,BB46)))</f>
        <v>21218.790182667504</v>
      </c>
      <c r="CS46" s="6">
        <f>IF(CS$3=$CP$3,$H46+BC46,IF($F46='KU Meter Schedule'!CS$3,'KU Meter Schedule'!CR46+BC46-$G46,SUM(CR46,BC46)))</f>
        <v>21264.738899084172</v>
      </c>
      <c r="CT46" s="6">
        <f>IF(CT$3=$CP$3,$H46+BD46,IF($F46='KU Meter Schedule'!CT$3,'KU Meter Schedule'!CS46+BD46-$G46,SUM(CS46,BD46)))</f>
        <v>21310.687615500839</v>
      </c>
      <c r="CU46" s="6">
        <f>IF(CU$3=$CP$3,$H46+BE46,IF($F46='KU Meter Schedule'!CU$3,'KU Meter Schedule'!CT46+BE46-$G46,SUM(CT46,BE46)))</f>
        <v>21356.636331917507</v>
      </c>
      <c r="CV46" s="6">
        <f>IF(CV$3=$CP$3,$H46+BF46,IF($F46='KU Meter Schedule'!CV$3,'KU Meter Schedule'!CU46+BF46-$G46,SUM(CU46,BF46)))</f>
        <v>21402.585048334175</v>
      </c>
      <c r="CW46" s="6">
        <f>IF(CW$3=$CP$3,$H46+BG46,IF($F46='KU Meter Schedule'!CW$3,'KU Meter Schedule'!CV46+BG46-$G46,SUM(CV46,BG46)))</f>
        <v>21448.533764750842</v>
      </c>
      <c r="CX46" s="6">
        <f>IF(CX$3=$CP$3,$H46+BH46,IF($F46='KU Meter Schedule'!CX$3,'KU Meter Schedule'!CW46+BH46-$G46,SUM(CW46,BH46)))</f>
        <v>21494.48248116751</v>
      </c>
      <c r="CY46" s="6">
        <f>IF(CY$3=$CP$3,$H46+BI46,IF($F46='KU Meter Schedule'!CY$3,'KU Meter Schedule'!CX46+BI46-$G46,SUM(CX46,BI46)))</f>
        <v>21540.431197584177</v>
      </c>
      <c r="CZ46" s="6">
        <f>IF(CZ$3=$CP$3,$H46+BJ46,IF($F46='KU Meter Schedule'!CZ$3,'KU Meter Schedule'!CY46+BJ46-$G46,SUM(CY46,BJ46)))</f>
        <v>21586.379914000845</v>
      </c>
      <c r="DA46" s="6">
        <f>IF(DA$3=$CP$3,$H46+BK46,IF($F46='KU Meter Schedule'!DA$3,'KU Meter Schedule'!CZ46+BK46-$G46,SUM(CZ46,BK46)))</f>
        <v>21656.807859250846</v>
      </c>
      <c r="DB46" s="6">
        <f>IF(DB$3=$CP$3,$H46+BL46,IF($F46='KU Meter Schedule'!DB$3,'KU Meter Schedule'!DA46+BL46-$G46,SUM(DA46,BL46)))</f>
        <v>21727.235804500848</v>
      </c>
      <c r="DC46" s="6">
        <f>IF(DC$3=$CP$3,$H46+BM46,IF($F46='KU Meter Schedule'!DC$3,'KU Meter Schedule'!DB46+BM46-$G46,SUM(DB46,BM46)))</f>
        <v>21797.663749750849</v>
      </c>
      <c r="DD46" s="6">
        <f>IF(DD$3=$CP$3,$H46+BN46,IF($F46='KU Meter Schedule'!DD$3,'KU Meter Schedule'!DC46+BN46-$G46,SUM(DC46,BN46)))</f>
        <v>21868.09169500085</v>
      </c>
      <c r="DE46" s="6">
        <f>IF(DE$3=$CP$3,$H46+BO46,IF($F46='KU Meter Schedule'!DE$3,'KU Meter Schedule'!DD46+BO46-$G46,SUM(DD46,BO46)))</f>
        <v>21938.519640250852</v>
      </c>
      <c r="DF46" s="6">
        <f>IF(DF$3=$CP$3,$H46+BP46,IF($F46='KU Meter Schedule'!DF$3,'KU Meter Schedule'!DE46+BP46-$G46,SUM(DE46,BP46)))</f>
        <v>22008.947585500853</v>
      </c>
      <c r="DG46" s="6">
        <f>IF(DG$3=$CP$3,$H46+BQ46,IF($F46='KU Meter Schedule'!DG$3,'KU Meter Schedule'!DF46+BQ46-$G46,SUM(DF46,BQ46)))</f>
        <v>22079.375530750855</v>
      </c>
      <c r="DH46" s="6">
        <f>IF(DH$3=$CP$3,$H46+BR46,IF($F46='KU Meter Schedule'!DH$3,'KU Meter Schedule'!DG46+BR46-$G46,SUM(DG46,BR46)))</f>
        <v>22149.803476000856</v>
      </c>
      <c r="DI46" s="6">
        <f>IF(DI$3=$CP$3,$H46+BS46,IF($F46='KU Meter Schedule'!DI$3,'KU Meter Schedule'!DH46+BS46-$G46,SUM(DH46,BS46)))</f>
        <v>-1892.9125513741456</v>
      </c>
      <c r="DJ46" s="6">
        <f>IF(DJ$3=$CP$3,$H46+BT46,IF($F46='KU Meter Schedule'!DJ$3,'KU Meter Schedule'!DI46+BT46-$G46,SUM(DI46,BT46)))</f>
        <v>-1892.9125513741456</v>
      </c>
      <c r="DK46" s="6">
        <f>IF(DK$3=$CP$3,$H46+BU46,IF($F46='KU Meter Schedule'!DK$3,'KU Meter Schedule'!DJ46+BU46-$G46,SUM(DJ46,BU46)))</f>
        <v>-1892.9125513741456</v>
      </c>
      <c r="DL46" s="6">
        <f>IF(DL$3=$CP$3,$H46+BV46,IF($F46='KU Meter Schedule'!DL$3,'KU Meter Schedule'!DK46+BV46-$G46,SUM(DK46,BV46)))</f>
        <v>-1892.9125513741456</v>
      </c>
      <c r="DM46" s="6">
        <f>IF(DM$3=$CP$3,$H46+BW46,IF($F46='KU Meter Schedule'!DM$3,'KU Meter Schedule'!DL46+BW46-$G46,SUM(DL46,BW46)))</f>
        <v>-1892.9125513741456</v>
      </c>
      <c r="DN46" s="6">
        <f>IF(DN$3=$CP$3,$H46+BX46,IF($F46='KU Meter Schedule'!DN$3,'KU Meter Schedule'!DM46+BX46-$G46,SUM(DM46,BX46)))</f>
        <v>-1892.9125513741456</v>
      </c>
      <c r="DO46" s="6">
        <f>IF(DO$3=$CP$3,$H46+BY46,IF($F46='KU Meter Schedule'!DO$3,'KU Meter Schedule'!DN46+BY46-$G46,SUM(DN46,BY46)))</f>
        <v>-1892.9125513741456</v>
      </c>
      <c r="DP46" s="6">
        <f>IF(DP$3=$CP$3,$H46+BZ46,IF($F46='KU Meter Schedule'!DP$3,'KU Meter Schedule'!DO46+BZ46-$G46,SUM(DO46,BZ46)))</f>
        <v>-1892.9125513741456</v>
      </c>
      <c r="DQ46" s="6">
        <f>IF(DQ$3=$CP$3,$H46+CA46,IF($F46='KU Meter Schedule'!DQ$3,'KU Meter Schedule'!DP46+CA46-$G46,SUM(DP46,CA46)))</f>
        <v>-1892.9125513741456</v>
      </c>
      <c r="DR46" s="6">
        <f>IF(DR$3=$CP$3,$H46+CB46,IF($F46='KU Meter Schedule'!DR$3,'KU Meter Schedule'!DQ46+CB46-$G46,SUM(DQ46,CB46)))</f>
        <v>-1892.9125513741456</v>
      </c>
      <c r="DS46" s="6">
        <f>IF(DS$3=$CP$3,$H46+CC46,IF($F46='KU Meter Schedule'!DS$3,'KU Meter Schedule'!DR46+CC46-$G46,SUM(DR46,CC46)))</f>
        <v>-1892.9125513741456</v>
      </c>
      <c r="DT46" s="6">
        <f>IF(DT$3=$CP$3,$H46+CD46,IF($F46='KU Meter Schedule'!DT$3,'KU Meter Schedule'!DS46+CD46-$G46,SUM(DS46,CD46)))</f>
        <v>-1892.9125513741456</v>
      </c>
      <c r="DU46" s="6">
        <f>IF(DU$3=$CP$3,$H46+CE46,IF($F46='KU Meter Schedule'!DU$3,'KU Meter Schedule'!DT46+CE46-$G46,SUM(DT46,CE46)))</f>
        <v>-1892.9125513741456</v>
      </c>
      <c r="DV46" s="6">
        <f>IF(DV$3=$CP$3,$H46+CF46,IF($F46='KU Meter Schedule'!DV$3,'KU Meter Schedule'!DU46+CF46-$G46,SUM(DU46,CF46)))</f>
        <v>-1892.9125513741456</v>
      </c>
      <c r="DW46" s="6">
        <f>IF(DW$3=$CP$3,$H46+CG46,IF($F46='KU Meter Schedule'!DW$3,'KU Meter Schedule'!DV46+CG46-$G46,SUM(DV46,CG46)))</f>
        <v>-1892.9125513741456</v>
      </c>
      <c r="DX46" s="6">
        <f>IF(DX$3=$CP$3,$H46+CH46,IF($F46='KU Meter Schedule'!DX$3,'KU Meter Schedule'!DW46+CH46-$G46,SUM(DW46,CH46)))</f>
        <v>-1892.9125513741456</v>
      </c>
      <c r="DY46" s="6">
        <f>IF(DY$3=$CP$3,$H46+CI46,IF($F46='KU Meter Schedule'!DY$3,'KU Meter Schedule'!DX46+CI46-$G46,SUM(DX46,CI46)))</f>
        <v>-1892.9125513741456</v>
      </c>
      <c r="DZ46" s="6">
        <f>IF(DZ$3=$CP$3,$H46+CJ46,IF($F46='KU Meter Schedule'!DZ$3,'KU Meter Schedule'!DY46+CJ46-$G46,SUM(DY46,CJ46)))</f>
        <v>-1892.9125513741456</v>
      </c>
      <c r="EA46" s="6">
        <f>IF(EA$3=$CP$3,$H46+CK46,IF($F46='KU Meter Schedule'!EA$3,'KU Meter Schedule'!DZ46+CK46-$G46,SUM(DZ46,CK46)))</f>
        <v>-1892.9125513741456</v>
      </c>
      <c r="EB46" s="6">
        <f>IF(EB$3=$CP$3,$H46+CL46,IF($F46='KU Meter Schedule'!EB$3,'KU Meter Schedule'!EA46+CL46-$G46,SUM(EA46,CL46)))</f>
        <v>-1892.9125513741456</v>
      </c>
      <c r="EC46" s="6">
        <f>IF(EC$3=$CP$3,$H46+CM46,IF($F46='KU Meter Schedule'!EC$3,'KU Meter Schedule'!EB46+CM46-$G46,SUM(EB46,CM46)))</f>
        <v>-1892.9125513741456</v>
      </c>
      <c r="ED46" s="6">
        <f>IF(ED$3=$CP$3,$H46+CN46,IF($F46='KU Meter Schedule'!ED$3,'KU Meter Schedule'!EC46+CN46-$G46,SUM(EC46,CN46)))</f>
        <v>-1892.9125513741456</v>
      </c>
      <c r="EF46" s="8">
        <f t="shared" si="10"/>
        <v>2951.0372501658312</v>
      </c>
      <c r="EG46" s="8">
        <f t="shared" si="10"/>
        <v>2905.0885337491636</v>
      </c>
      <c r="EH46" s="8">
        <f t="shared" si="10"/>
        <v>2859.139817332496</v>
      </c>
      <c r="EI46" s="8">
        <f t="shared" si="10"/>
        <v>2813.1911009158284</v>
      </c>
      <c r="EJ46" s="8">
        <f t="shared" si="10"/>
        <v>2767.2423844991608</v>
      </c>
      <c r="EK46" s="8">
        <f t="shared" si="10"/>
        <v>2721.2936680824932</v>
      </c>
      <c r="EL46" s="8">
        <f t="shared" si="10"/>
        <v>2675.3449516658256</v>
      </c>
      <c r="EM46" s="8">
        <f t="shared" si="10"/>
        <v>2629.3962352491581</v>
      </c>
      <c r="EN46" s="8">
        <f t="shared" si="10"/>
        <v>2583.4475188324905</v>
      </c>
      <c r="EO46" s="8">
        <f t="shared" si="10"/>
        <v>2537.4988024158229</v>
      </c>
      <c r="EP46" s="8">
        <f t="shared" si="10"/>
        <v>2491.5500859991553</v>
      </c>
      <c r="EQ46" s="8">
        <f t="shared" si="10"/>
        <v>2421.1221407491539</v>
      </c>
      <c r="ER46" s="8">
        <f t="shared" si="10"/>
        <v>2350.6941954991526</v>
      </c>
      <c r="ES46" s="8">
        <f t="shared" si="10"/>
        <v>2280.2662502491512</v>
      </c>
      <c r="ET46" s="8">
        <f t="shared" si="10"/>
        <v>2209.8383049991498</v>
      </c>
      <c r="EU46" s="8">
        <f t="shared" si="10"/>
        <v>2139.4103597491485</v>
      </c>
      <c r="EV46" s="8">
        <f t="shared" si="9"/>
        <v>2068.9824144991471</v>
      </c>
      <c r="EW46" s="8">
        <f t="shared" si="9"/>
        <v>1998.5544692491458</v>
      </c>
      <c r="EX46" s="8">
        <f t="shared" si="9"/>
        <v>1928.1265239991444</v>
      </c>
      <c r="EY46" s="8">
        <f t="shared" si="9"/>
        <v>1892.9125513741456</v>
      </c>
      <c r="EZ46" s="8">
        <f t="shared" si="9"/>
        <v>1892.9125513741456</v>
      </c>
      <c r="FA46" s="8">
        <f t="shared" si="9"/>
        <v>1892.9125513741456</v>
      </c>
      <c r="FB46" s="8">
        <f t="shared" si="9"/>
        <v>1892.9125513741456</v>
      </c>
      <c r="FC46" s="8">
        <f t="shared" si="9"/>
        <v>1892.9125513741456</v>
      </c>
      <c r="FD46" s="8">
        <f t="shared" si="9"/>
        <v>1892.9125513741456</v>
      </c>
      <c r="FE46" s="8">
        <f t="shared" si="9"/>
        <v>1892.9125513741456</v>
      </c>
      <c r="FF46" s="8">
        <f t="shared" si="9"/>
        <v>1892.9125513741456</v>
      </c>
      <c r="FG46" s="8">
        <f t="shared" si="9"/>
        <v>1892.9125513741456</v>
      </c>
      <c r="FH46" s="8">
        <f t="shared" si="9"/>
        <v>1892.9125513741456</v>
      </c>
      <c r="FI46" s="8">
        <f t="shared" si="9"/>
        <v>1892.9125513741456</v>
      </c>
      <c r="FJ46" s="8">
        <f t="shared" si="9"/>
        <v>1892.9125513741456</v>
      </c>
      <c r="FK46" s="8">
        <f t="shared" si="8"/>
        <v>1892.9125513741456</v>
      </c>
      <c r="FL46" s="8">
        <f t="shared" si="8"/>
        <v>1892.9125513741456</v>
      </c>
      <c r="FM46" s="8">
        <f t="shared" si="8"/>
        <v>1892.9125513741456</v>
      </c>
      <c r="FN46" s="8">
        <f t="shared" si="8"/>
        <v>1892.9125513741456</v>
      </c>
      <c r="FO46" s="8">
        <f t="shared" si="8"/>
        <v>1892.9125513741456</v>
      </c>
      <c r="FP46" s="8">
        <f t="shared" si="8"/>
        <v>1892.9125513741456</v>
      </c>
      <c r="FQ46" s="8">
        <f t="shared" si="8"/>
        <v>1892.9125513741456</v>
      </c>
      <c r="FR46" s="8">
        <f t="shared" si="8"/>
        <v>1892.9125513741456</v>
      </c>
      <c r="FS46" s="8">
        <f t="shared" si="8"/>
        <v>1892.9125513741456</v>
      </c>
      <c r="FT46" s="8">
        <f t="shared" si="8"/>
        <v>1892.9125513741456</v>
      </c>
    </row>
    <row r="47" spans="1:176" x14ac:dyDescent="0.25">
      <c r="A47" s="4" t="s">
        <v>12</v>
      </c>
      <c r="B47" s="4" t="s">
        <v>2</v>
      </c>
      <c r="C47" s="3" t="s">
        <v>40</v>
      </c>
      <c r="D47" s="4" t="s">
        <v>6</v>
      </c>
      <c r="E47" s="7">
        <v>1967</v>
      </c>
      <c r="F47" s="24">
        <f>IFERROR(VLOOKUP(CONCATENATE(C47,E47),'KU Retirements'!$A$4:$E$150,5,FALSE),"N/A")</f>
        <v>43160</v>
      </c>
      <c r="G47" s="5">
        <v>925.49</v>
      </c>
      <c r="H47" s="5">
        <v>810.29402832749997</v>
      </c>
      <c r="I47" s="5"/>
      <c r="J47" s="6">
        <f>IF(J$3=$J$3,$G47,IF($F47='KU Meter Schedule'!J$3,'KU Meter Schedule'!I47-'KU Meter Schedule'!$G47,I47))</f>
        <v>925.49</v>
      </c>
      <c r="K47" s="6">
        <f>IF(K$3=$J$3,$G47,IF($F47='KU Meter Schedule'!K$3,'KU Meter Schedule'!J47-'KU Meter Schedule'!$G47,J47))</f>
        <v>925.49</v>
      </c>
      <c r="L47" s="6">
        <f>IF(L$3=$J$3,$G47,IF($F47='KU Meter Schedule'!L$3,'KU Meter Schedule'!K47-'KU Meter Schedule'!$G47,K47))</f>
        <v>925.49</v>
      </c>
      <c r="M47" s="6">
        <f>IF(M$3=$J$3,$G47,IF($F47='KU Meter Schedule'!M$3,'KU Meter Schedule'!L47-'KU Meter Schedule'!$G47,L47))</f>
        <v>925.49</v>
      </c>
      <c r="N47" s="6">
        <f>IF(N$3=$J$3,$G47,IF($F47='KU Meter Schedule'!N$3,'KU Meter Schedule'!M47-'KU Meter Schedule'!$G47,M47))</f>
        <v>925.49</v>
      </c>
      <c r="O47" s="6">
        <f>IF(O$3=$J$3,$G47,IF($F47='KU Meter Schedule'!O$3,'KU Meter Schedule'!N47-'KU Meter Schedule'!$G47,N47))</f>
        <v>925.49</v>
      </c>
      <c r="P47" s="6">
        <f>IF(P$3=$J$3,$G47,IF($F47='KU Meter Schedule'!P$3,'KU Meter Schedule'!O47-'KU Meter Schedule'!$G47,O47))</f>
        <v>925.49</v>
      </c>
      <c r="Q47" s="6">
        <f>IF(Q$3=$J$3,$G47,IF($F47='KU Meter Schedule'!Q$3,'KU Meter Schedule'!P47-'KU Meter Schedule'!$G47,P47))</f>
        <v>925.49</v>
      </c>
      <c r="R47" s="6">
        <f>IF(R$3=$J$3,$G47,IF($F47='KU Meter Schedule'!R$3,'KU Meter Schedule'!Q47-'KU Meter Schedule'!$G47,Q47))</f>
        <v>925.49</v>
      </c>
      <c r="S47" s="6">
        <f>IF(S$3=$J$3,$G47,IF($F47='KU Meter Schedule'!S$3,'KU Meter Schedule'!R47-'KU Meter Schedule'!$G47,R47))</f>
        <v>925.49</v>
      </c>
      <c r="T47" s="6">
        <f>IF(T$3=$J$3,$G47,IF($F47='KU Meter Schedule'!T$3,'KU Meter Schedule'!S47-'KU Meter Schedule'!$G47,S47))</f>
        <v>925.49</v>
      </c>
      <c r="U47" s="6">
        <f>IF(U$3=$J$3,$G47,IF($F47='KU Meter Schedule'!U$3,'KU Meter Schedule'!T47-'KU Meter Schedule'!$G47,T47))</f>
        <v>925.49</v>
      </c>
      <c r="V47" s="6">
        <f>IF(V$3=$J$3,$G47,IF($F47='KU Meter Schedule'!V$3,'KU Meter Schedule'!U47-'KU Meter Schedule'!$G47,U47))</f>
        <v>925.49</v>
      </c>
      <c r="W47" s="6">
        <f>IF(W$3=$J$3,$G47,IF($F47='KU Meter Schedule'!W$3,'KU Meter Schedule'!V47-'KU Meter Schedule'!$G47,V47))</f>
        <v>925.49</v>
      </c>
      <c r="X47" s="6">
        <f>IF(X$3=$J$3,$G47,IF($F47='KU Meter Schedule'!X$3,'KU Meter Schedule'!W47-'KU Meter Schedule'!$G47,W47))</f>
        <v>925.49</v>
      </c>
      <c r="Y47" s="6">
        <f>IF(Y$3=$J$3,$G47,IF($F47='KU Meter Schedule'!Y$3,'KU Meter Schedule'!X47-'KU Meter Schedule'!$G47,X47))</f>
        <v>925.49</v>
      </c>
      <c r="Z47" s="6">
        <f>IF(Z$3=$J$3,$G47,IF($F47='KU Meter Schedule'!Z$3,'KU Meter Schedule'!Y47-'KU Meter Schedule'!$G47,Y47))</f>
        <v>925.49</v>
      </c>
      <c r="AA47" s="6">
        <f>IF(AA$3=$J$3,$G47,IF($F47='KU Meter Schedule'!AA$3,'KU Meter Schedule'!Z47-'KU Meter Schedule'!$G47,Z47))</f>
        <v>925.49</v>
      </c>
      <c r="AB47" s="6">
        <f>IF(AB$3=$J$3,$G47,IF($F47='KU Meter Schedule'!AB$3,'KU Meter Schedule'!AA47-'KU Meter Schedule'!$G47,AA47))</f>
        <v>925.49</v>
      </c>
      <c r="AC47" s="6">
        <f>IF(AC$3=$J$3,$G47,IF($F47='KU Meter Schedule'!AC$3,'KU Meter Schedule'!AB47-'KU Meter Schedule'!$G47,AB47))</f>
        <v>0</v>
      </c>
      <c r="AD47" s="6">
        <f>IF(AD$3=$J$3,$G47,IF($F47='KU Meter Schedule'!AD$3,'KU Meter Schedule'!AC47-'KU Meter Schedule'!$G47,AC47))</f>
        <v>0</v>
      </c>
      <c r="AE47" s="6">
        <f>IF(AE$3=$J$3,$G47,IF($F47='KU Meter Schedule'!AE$3,'KU Meter Schedule'!AD47-'KU Meter Schedule'!$G47,AD47))</f>
        <v>0</v>
      </c>
      <c r="AF47" s="6">
        <f>IF(AF$3=$J$3,$G47,IF($F47='KU Meter Schedule'!AF$3,'KU Meter Schedule'!AE47-'KU Meter Schedule'!$G47,AE47))</f>
        <v>0</v>
      </c>
      <c r="AG47" s="6">
        <f>IF(AG$3=$J$3,$G47,IF($F47='KU Meter Schedule'!AG$3,'KU Meter Schedule'!AF47-'KU Meter Schedule'!$G47,AF47))</f>
        <v>0</v>
      </c>
      <c r="AH47" s="6">
        <f>IF(AH$3=$J$3,$G47,IF($F47='KU Meter Schedule'!AH$3,'KU Meter Schedule'!AG47-'KU Meter Schedule'!$G47,AG47))</f>
        <v>0</v>
      </c>
      <c r="AI47" s="6">
        <f>IF(AI$3=$J$3,$G47,IF($F47='KU Meter Schedule'!AI$3,'KU Meter Schedule'!AH47-'KU Meter Schedule'!$G47,AH47))</f>
        <v>0</v>
      </c>
      <c r="AJ47" s="6">
        <f>IF(AJ$3=$J$3,$G47,IF($F47='KU Meter Schedule'!AJ$3,'KU Meter Schedule'!AI47-'KU Meter Schedule'!$G47,AI47))</f>
        <v>0</v>
      </c>
      <c r="AK47" s="6">
        <f>IF(AK$3=$J$3,$G47,IF($F47='KU Meter Schedule'!AK$3,'KU Meter Schedule'!AJ47-'KU Meter Schedule'!$G47,AJ47))</f>
        <v>0</v>
      </c>
      <c r="AL47" s="6">
        <f>IF(AL$3=$J$3,$G47,IF($F47='KU Meter Schedule'!AL$3,'KU Meter Schedule'!AK47-'KU Meter Schedule'!$G47,AK47))</f>
        <v>0</v>
      </c>
      <c r="AM47" s="6">
        <f>IF(AM$3=$J$3,$G47,IF($F47='KU Meter Schedule'!AM$3,'KU Meter Schedule'!AL47-'KU Meter Schedule'!$G47,AL47))</f>
        <v>0</v>
      </c>
      <c r="AN47" s="6">
        <f>IF(AN$3=$J$3,$G47,IF($F47='KU Meter Schedule'!AN$3,'KU Meter Schedule'!AM47-'KU Meter Schedule'!$G47,AM47))</f>
        <v>0</v>
      </c>
      <c r="AO47" s="6">
        <f>IF(AO$3=$J$3,$G47,IF($F47='KU Meter Schedule'!AO$3,'KU Meter Schedule'!AN47-'KU Meter Schedule'!$G47,AN47))</f>
        <v>0</v>
      </c>
      <c r="AP47" s="6">
        <f>IF(AP$3=$J$3,$G47,IF($F47='KU Meter Schedule'!AP$3,'KU Meter Schedule'!AO47-'KU Meter Schedule'!$G47,AO47))</f>
        <v>0</v>
      </c>
      <c r="AQ47" s="6">
        <f>IF(AQ$3=$J$3,$G47,IF($F47='KU Meter Schedule'!AQ$3,'KU Meter Schedule'!AP47-'KU Meter Schedule'!$G47,AP47))</f>
        <v>0</v>
      </c>
      <c r="AR47" s="6">
        <f>IF(AR$3=$J$3,$G47,IF($F47='KU Meter Schedule'!AR$3,'KU Meter Schedule'!AQ47-'KU Meter Schedule'!$G47,AQ47))</f>
        <v>0</v>
      </c>
      <c r="AS47" s="6">
        <f>IF(AS$3=$J$3,$G47,IF($F47='KU Meter Schedule'!AS$3,'KU Meter Schedule'!AR47-'KU Meter Schedule'!$G47,AR47))</f>
        <v>0</v>
      </c>
      <c r="AT47" s="6">
        <f>IF(AT$3=$J$3,$G47,IF($F47='KU Meter Schedule'!AT$3,'KU Meter Schedule'!AS47-'KU Meter Schedule'!$G47,AS47))</f>
        <v>0</v>
      </c>
      <c r="AU47" s="6">
        <f>IF(AU$3=$J$3,$G47,IF($F47='KU Meter Schedule'!AU$3,'KU Meter Schedule'!AT47-'KU Meter Schedule'!$G47,AT47))</f>
        <v>0</v>
      </c>
      <c r="AV47" s="6">
        <f>IF(AV$3=$J$3,$G47,IF($F47='KU Meter Schedule'!AV$3,'KU Meter Schedule'!AU47-'KU Meter Schedule'!$G47,AU47))</f>
        <v>0</v>
      </c>
      <c r="AW47" s="6">
        <f>IF(AW$3=$J$3,$G47,IF($F47='KU Meter Schedule'!AW$3,'KU Meter Schedule'!AV47-'KU Meter Schedule'!$G47,AV47))</f>
        <v>0</v>
      </c>
      <c r="AX47" s="6">
        <f>IF(AX$3=$J$3,$G47,IF($F47='KU Meter Schedule'!AX$3,'KU Meter Schedule'!AW47-'KU Meter Schedule'!$G47,AW47))</f>
        <v>0</v>
      </c>
      <c r="AZ47" s="21">
        <f>IF(AZ$3&lt;'Depr. Rate'!$B$1,('Depr. Rate'!$B$4*'KU Meter Schedule'!J47)/12,IF(J47=0,I47/2*'Depr. Rate'!$C$4/12,('Depr. Rate'!$C$4*'KU Meter Schedule'!J47)/12))</f>
        <v>1.7661434166666667</v>
      </c>
      <c r="BA47" s="21">
        <f>IF(BA$3&lt;'Depr. Rate'!$B$1,('Depr. Rate'!$B$4*'KU Meter Schedule'!K47)/12,IF(K47=0,J47/2*'Depr. Rate'!$C$4/12,('Depr. Rate'!$C$4*'KU Meter Schedule'!K47)/12))</f>
        <v>1.7661434166666667</v>
      </c>
      <c r="BB47" s="21">
        <f>IF(BB$3&lt;'Depr. Rate'!$B$1,('Depr. Rate'!$B$4*'KU Meter Schedule'!L47)/12,IF(L47=0,K47/2*'Depr. Rate'!$C$4/12,('Depr. Rate'!$C$4*'KU Meter Schedule'!L47)/12))</f>
        <v>1.7661434166666667</v>
      </c>
      <c r="BC47" s="21">
        <f>IF(BC$3&lt;'Depr. Rate'!$B$1,('Depr. Rate'!$B$4*'KU Meter Schedule'!M47)/12,IF(M47=0,L47/2*'Depr. Rate'!$C$4/12,('Depr. Rate'!$C$4*'KU Meter Schedule'!M47)/12))</f>
        <v>1.7661434166666667</v>
      </c>
      <c r="BD47" s="21">
        <f>IF(BD$3&lt;'Depr. Rate'!$B$1,('Depr. Rate'!$B$4*'KU Meter Schedule'!N47)/12,IF(N47=0,M47/2*'Depr. Rate'!$C$4/12,('Depr. Rate'!$C$4*'KU Meter Schedule'!N47)/12))</f>
        <v>1.7661434166666667</v>
      </c>
      <c r="BE47" s="21">
        <f>IF(BE$3&lt;'Depr. Rate'!$B$1,('Depr. Rate'!$B$4*'KU Meter Schedule'!O47)/12,IF(O47=0,N47/2*'Depr. Rate'!$C$4/12,('Depr. Rate'!$C$4*'KU Meter Schedule'!O47)/12))</f>
        <v>1.7661434166666667</v>
      </c>
      <c r="BF47" s="21">
        <f>IF(BF$3&lt;'Depr. Rate'!$B$1,('Depr. Rate'!$B$4*'KU Meter Schedule'!P47)/12,IF(P47=0,O47/2*'Depr. Rate'!$C$4/12,('Depr. Rate'!$C$4*'KU Meter Schedule'!P47)/12))</f>
        <v>1.7661434166666667</v>
      </c>
      <c r="BG47" s="21">
        <f>IF(BG$3&lt;'Depr. Rate'!$B$1,('Depr. Rate'!$B$4*'KU Meter Schedule'!Q47)/12,IF(Q47=0,P47/2*'Depr. Rate'!$C$4/12,('Depr. Rate'!$C$4*'KU Meter Schedule'!Q47)/12))</f>
        <v>1.7661434166666667</v>
      </c>
      <c r="BH47" s="21">
        <f>IF(BH$3&lt;'Depr. Rate'!$B$1,('Depr. Rate'!$B$4*'KU Meter Schedule'!R47)/12,IF(R47=0,Q47/2*'Depr. Rate'!$C$4/12,('Depr. Rate'!$C$4*'KU Meter Schedule'!R47)/12))</f>
        <v>1.7661434166666667</v>
      </c>
      <c r="BI47" s="21">
        <f>IF(BI$3&lt;'Depr. Rate'!$B$1,('Depr. Rate'!$B$4*'KU Meter Schedule'!S47)/12,IF(S47=0,R47/2*'Depr. Rate'!$C$4/12,('Depr. Rate'!$C$4*'KU Meter Schedule'!S47)/12))</f>
        <v>1.7661434166666667</v>
      </c>
      <c r="BJ47" s="21">
        <f>IF(BJ$3&lt;'Depr. Rate'!$B$1,('Depr. Rate'!$B$4*'KU Meter Schedule'!T47)/12,IF(T47=0,S47/2*'Depr. Rate'!$C$4/12,('Depr. Rate'!$C$4*'KU Meter Schedule'!T47)/12))</f>
        <v>1.7661434166666667</v>
      </c>
      <c r="BK47" s="21">
        <f>IF(BK$3&lt;'Depr. Rate'!$B$1,('Depr. Rate'!$B$4*'KU Meter Schedule'!U47)/12,IF(U47=0,T47/2*'Depr. Rate'!$C$4/12,('Depr. Rate'!$C$4*'KU Meter Schedule'!U47)/12))</f>
        <v>2.7070582499999998</v>
      </c>
      <c r="BL47" s="21">
        <f>IF(BL$3&lt;'Depr. Rate'!$B$1,('Depr. Rate'!$B$4*'KU Meter Schedule'!V47)/12,IF(V47=0,U47/2*'Depr. Rate'!$C$4/12,('Depr. Rate'!$C$4*'KU Meter Schedule'!V47)/12))</f>
        <v>2.7070582499999998</v>
      </c>
      <c r="BM47" s="21">
        <f>IF(BM$3&lt;'Depr. Rate'!$B$1,('Depr. Rate'!$B$4*'KU Meter Schedule'!W47)/12,IF(W47=0,V47/2*'Depr. Rate'!$C$4/12,('Depr. Rate'!$C$4*'KU Meter Schedule'!W47)/12))</f>
        <v>2.7070582499999998</v>
      </c>
      <c r="BN47" s="21">
        <f>IF(BN$3&lt;'Depr. Rate'!$B$1,('Depr. Rate'!$B$4*'KU Meter Schedule'!X47)/12,IF(X47=0,W47/2*'Depr. Rate'!$C$4/12,('Depr. Rate'!$C$4*'KU Meter Schedule'!X47)/12))</f>
        <v>2.7070582499999998</v>
      </c>
      <c r="BO47" s="21">
        <f>IF(BO$3&lt;'Depr. Rate'!$B$1,('Depr. Rate'!$B$4*'KU Meter Schedule'!Y47)/12,IF(Y47=0,X47/2*'Depr. Rate'!$C$4/12,('Depr. Rate'!$C$4*'KU Meter Schedule'!Y47)/12))</f>
        <v>2.7070582499999998</v>
      </c>
      <c r="BP47" s="21">
        <f>IF(BP$3&lt;'Depr. Rate'!$B$1,('Depr. Rate'!$B$4*'KU Meter Schedule'!Z47)/12,IF(Z47=0,Y47/2*'Depr. Rate'!$C$4/12,('Depr. Rate'!$C$4*'KU Meter Schedule'!Z47)/12))</f>
        <v>2.7070582499999998</v>
      </c>
      <c r="BQ47" s="21">
        <f>IF(BQ$3&lt;'Depr. Rate'!$B$1,('Depr. Rate'!$B$4*'KU Meter Schedule'!AA47)/12,IF(AA47=0,Z47/2*'Depr. Rate'!$C$4/12,('Depr. Rate'!$C$4*'KU Meter Schedule'!AA47)/12))</f>
        <v>2.7070582499999998</v>
      </c>
      <c r="BR47" s="21">
        <f>IF(BR$3&lt;'Depr. Rate'!$B$1,('Depr. Rate'!$B$4*'KU Meter Schedule'!AB47)/12,IF(AB47=0,AA47/2*'Depr. Rate'!$C$4/12,('Depr. Rate'!$C$4*'KU Meter Schedule'!AB47)/12))</f>
        <v>2.7070582499999998</v>
      </c>
      <c r="BS47" s="21">
        <f>IF(BS$3&lt;'Depr. Rate'!$B$1,('Depr. Rate'!$B$4*'KU Meter Schedule'!AC47)/12,IF(AC47=0,AB47/2*'Depr. Rate'!$C$4/12,('Depr. Rate'!$C$4*'KU Meter Schedule'!AC47)/12))</f>
        <v>1.3535291249999999</v>
      </c>
      <c r="BT47" s="21">
        <f>IF(BT$3&lt;'Depr. Rate'!$B$1,('Depr. Rate'!$B$4*'KU Meter Schedule'!AD47)/12,IF(AD47=0,AC47/2*'Depr. Rate'!$C$4/12,('Depr. Rate'!$C$4*'KU Meter Schedule'!AD47)/12))</f>
        <v>0</v>
      </c>
      <c r="BU47" s="21">
        <f>IF(BU$3&lt;'Depr. Rate'!$B$1,('Depr. Rate'!$B$4*'KU Meter Schedule'!AE47)/12,IF(AE47=0,AD47/2*'Depr. Rate'!$C$4/12,('Depr. Rate'!$C$4*'KU Meter Schedule'!AE47)/12))</f>
        <v>0</v>
      </c>
      <c r="BV47" s="21">
        <f>IF(BV$3&lt;'Depr. Rate'!$B$1,('Depr. Rate'!$B$4*'KU Meter Schedule'!AF47)/12,IF(AF47=0,AE47/2*'Depr. Rate'!$C$4/12,('Depr. Rate'!$C$4*'KU Meter Schedule'!AF47)/12))</f>
        <v>0</v>
      </c>
      <c r="BW47" s="21">
        <f>IF(BW$3&lt;'Depr. Rate'!$B$1,('Depr. Rate'!$B$4*'KU Meter Schedule'!AG47)/12,IF(AG47=0,AF47/2*'Depr. Rate'!$C$4/12,('Depr. Rate'!$C$4*'KU Meter Schedule'!AG47)/12))</f>
        <v>0</v>
      </c>
      <c r="BX47" s="21">
        <f>IF(BX$3&lt;'Depr. Rate'!$B$1,('Depr. Rate'!$B$4*'KU Meter Schedule'!AH47)/12,IF(AH47=0,AG47/2*'Depr. Rate'!$C$4/12,('Depr. Rate'!$C$4*'KU Meter Schedule'!AH47)/12))</f>
        <v>0</v>
      </c>
      <c r="BY47" s="21">
        <f>IF(BY$3&lt;'Depr. Rate'!$B$1,('Depr. Rate'!$B$4*'KU Meter Schedule'!AI47)/12,IF(AI47=0,AH47/2*'Depr. Rate'!$C$4/12,('Depr. Rate'!$C$4*'KU Meter Schedule'!AI47)/12))</f>
        <v>0</v>
      </c>
      <c r="BZ47" s="21">
        <f>IF(BZ$3&lt;'Depr. Rate'!$B$1,('Depr. Rate'!$B$4*'KU Meter Schedule'!AJ47)/12,IF(AJ47=0,AI47/2*'Depr. Rate'!$C$4/12,('Depr. Rate'!$C$4*'KU Meter Schedule'!AJ47)/12))</f>
        <v>0</v>
      </c>
      <c r="CA47" s="21">
        <f>IF(CA$3&lt;'Depr. Rate'!$B$1,('Depr. Rate'!$B$4*'KU Meter Schedule'!AK47)/12,IF(AK47=0,AJ47/2*'Depr. Rate'!$C$4/12,('Depr. Rate'!$C$4*'KU Meter Schedule'!AK47)/12))</f>
        <v>0</v>
      </c>
      <c r="CB47" s="21">
        <f>IF(CB$3&lt;'Depr. Rate'!$B$1,('Depr. Rate'!$B$4*'KU Meter Schedule'!AL47)/12,IF(AL47=0,AK47/2*'Depr. Rate'!$C$4/12,('Depr. Rate'!$C$4*'KU Meter Schedule'!AL47)/12))</f>
        <v>0</v>
      </c>
      <c r="CC47" s="21">
        <f>IF(CC$3&lt;'Depr. Rate'!$B$1,('Depr. Rate'!$B$4*'KU Meter Schedule'!AM47)/12,IF(AM47=0,AL47/2*'Depr. Rate'!$C$4/12,('Depr. Rate'!$C$4*'KU Meter Schedule'!AM47)/12))</f>
        <v>0</v>
      </c>
      <c r="CD47" s="21">
        <f>IF(CD$3&lt;'Depr. Rate'!$B$1,('Depr. Rate'!$B$4*'KU Meter Schedule'!AN47)/12,IF(AN47=0,AM47/2*'Depr. Rate'!$C$4/12,('Depr. Rate'!$C$4*'KU Meter Schedule'!AN47)/12))</f>
        <v>0</v>
      </c>
      <c r="CE47" s="21">
        <f>IF(CE$3&lt;'Depr. Rate'!$B$1,('Depr. Rate'!$B$4*'KU Meter Schedule'!AO47)/12,IF(AO47=0,AN47/2*'Depr. Rate'!$C$4/12,('Depr. Rate'!$C$4*'KU Meter Schedule'!AO47)/12))</f>
        <v>0</v>
      </c>
      <c r="CF47" s="21">
        <f>IF(CF$3&lt;'Depr. Rate'!$B$1,('Depr. Rate'!$B$4*'KU Meter Schedule'!AP47)/12,IF(AP47=0,AO47/2*'Depr. Rate'!$C$4/12,('Depr. Rate'!$C$4*'KU Meter Schedule'!AP47)/12))</f>
        <v>0</v>
      </c>
      <c r="CG47" s="21">
        <f>IF(CG$3&lt;'Depr. Rate'!$B$1,('Depr. Rate'!$B$4*'KU Meter Schedule'!AQ47)/12,IF(AQ47=0,AP47/2*'Depr. Rate'!$C$4/12,('Depr. Rate'!$C$4*'KU Meter Schedule'!AQ47)/12))</f>
        <v>0</v>
      </c>
      <c r="CH47" s="21">
        <f>IF(CH$3&lt;'Depr. Rate'!$B$1,('Depr. Rate'!$B$4*'KU Meter Schedule'!AR47)/12,IF(AR47=0,AQ47/2*'Depr. Rate'!$C$4/12,('Depr. Rate'!$C$4*'KU Meter Schedule'!AR47)/12))</f>
        <v>0</v>
      </c>
      <c r="CI47" s="21">
        <f>IF(CI$3&lt;'Depr. Rate'!$B$1,('Depr. Rate'!$B$4*'KU Meter Schedule'!AS47)/12,IF(AS47=0,AR47/2*'Depr. Rate'!$C$4/12,('Depr. Rate'!$C$4*'KU Meter Schedule'!AS47)/12))</f>
        <v>0</v>
      </c>
      <c r="CJ47" s="21">
        <f>IF(CJ$3&lt;'Depr. Rate'!$B$1,('Depr. Rate'!$B$4*'KU Meter Schedule'!AT47)/12,IF(AT47=0,AS47/2*'Depr. Rate'!$C$4/12,('Depr. Rate'!$C$4*'KU Meter Schedule'!AT47)/12))</f>
        <v>0</v>
      </c>
      <c r="CK47" s="21">
        <f>IF(CK$3&lt;'Depr. Rate'!$B$1,('Depr. Rate'!$B$4*'KU Meter Schedule'!AU47)/12,IF(AU47=0,AT47/2*'Depr. Rate'!$C$4/12,('Depr. Rate'!$C$4*'KU Meter Schedule'!AU47)/12))</f>
        <v>0</v>
      </c>
      <c r="CL47" s="21">
        <f>IF(CL$3&lt;'Depr. Rate'!$B$1,('Depr. Rate'!$B$4*'KU Meter Schedule'!AV47)/12,IF(AV47=0,AU47/2*'Depr. Rate'!$C$4/12,('Depr. Rate'!$C$4*'KU Meter Schedule'!AV47)/12))</f>
        <v>0</v>
      </c>
      <c r="CM47" s="21">
        <f>IF(CM$3&lt;'Depr. Rate'!$B$1,('Depr. Rate'!$B$4*'KU Meter Schedule'!AW47)/12,IF(AW47=0,AV47/2*'Depr. Rate'!$C$4/12,('Depr. Rate'!$C$4*'KU Meter Schedule'!AW47)/12))</f>
        <v>0</v>
      </c>
      <c r="CN47" s="21">
        <f>IF(CN$3&lt;'Depr. Rate'!$B$1,('Depr. Rate'!$B$4*'KU Meter Schedule'!AX47)/12,IF(AX47=0,AW47/2*'Depr. Rate'!$C$4/12,('Depr. Rate'!$C$4*'KU Meter Schedule'!AX47)/12))</f>
        <v>0</v>
      </c>
      <c r="CP47" s="6">
        <f>IF(CP$3=$CP$3,$H47+AZ47,IF($F47='KU Meter Schedule'!CP$3,'KU Meter Schedule'!CO47+AZ47-$G47,SUM(CO47,AZ47)))</f>
        <v>812.06017174416661</v>
      </c>
      <c r="CQ47" s="6">
        <f>IF(CQ$3=$CP$3,$H47+BA47,IF($F47='KU Meter Schedule'!CQ$3,'KU Meter Schedule'!CP47+BA47-$G47,SUM(CP47,BA47)))</f>
        <v>813.82631516083325</v>
      </c>
      <c r="CR47" s="6">
        <f>IF(CR$3=$CP$3,$H47+BB47,IF($F47='KU Meter Schedule'!CR$3,'KU Meter Schedule'!CQ47+BB47-$G47,SUM(CQ47,BB47)))</f>
        <v>815.59245857749988</v>
      </c>
      <c r="CS47" s="6">
        <f>IF(CS$3=$CP$3,$H47+BC47,IF($F47='KU Meter Schedule'!CS$3,'KU Meter Schedule'!CR47+BC47-$G47,SUM(CR47,BC47)))</f>
        <v>817.35860199416652</v>
      </c>
      <c r="CT47" s="6">
        <f>IF(CT$3=$CP$3,$H47+BD47,IF($F47='KU Meter Schedule'!CT$3,'KU Meter Schedule'!CS47+BD47-$G47,SUM(CS47,BD47)))</f>
        <v>819.12474541083316</v>
      </c>
      <c r="CU47" s="6">
        <f>IF(CU$3=$CP$3,$H47+BE47,IF($F47='KU Meter Schedule'!CU$3,'KU Meter Schedule'!CT47+BE47-$G47,SUM(CT47,BE47)))</f>
        <v>820.89088882749979</v>
      </c>
      <c r="CV47" s="6">
        <f>IF(CV$3=$CP$3,$H47+BF47,IF($F47='KU Meter Schedule'!CV$3,'KU Meter Schedule'!CU47+BF47-$G47,SUM(CU47,BF47)))</f>
        <v>822.65703224416643</v>
      </c>
      <c r="CW47" s="6">
        <f>IF(CW$3=$CP$3,$H47+BG47,IF($F47='KU Meter Schedule'!CW$3,'KU Meter Schedule'!CV47+BG47-$G47,SUM(CV47,BG47)))</f>
        <v>824.42317566083307</v>
      </c>
      <c r="CX47" s="6">
        <f>IF(CX$3=$CP$3,$H47+BH47,IF($F47='KU Meter Schedule'!CX$3,'KU Meter Schedule'!CW47+BH47-$G47,SUM(CW47,BH47)))</f>
        <v>826.1893190774997</v>
      </c>
      <c r="CY47" s="6">
        <f>IF(CY$3=$CP$3,$H47+BI47,IF($F47='KU Meter Schedule'!CY$3,'KU Meter Schedule'!CX47+BI47-$G47,SUM(CX47,BI47)))</f>
        <v>827.95546249416634</v>
      </c>
      <c r="CZ47" s="6">
        <f>IF(CZ$3=$CP$3,$H47+BJ47,IF($F47='KU Meter Schedule'!CZ$3,'KU Meter Schedule'!CY47+BJ47-$G47,SUM(CY47,BJ47)))</f>
        <v>829.72160591083298</v>
      </c>
      <c r="DA47" s="6">
        <f>IF(DA$3=$CP$3,$H47+BK47,IF($F47='KU Meter Schedule'!DA$3,'KU Meter Schedule'!CZ47+BK47-$G47,SUM(CZ47,BK47)))</f>
        <v>832.42866416083302</v>
      </c>
      <c r="DB47" s="6">
        <f>IF(DB$3=$CP$3,$H47+BL47,IF($F47='KU Meter Schedule'!DB$3,'KU Meter Schedule'!DA47+BL47-$G47,SUM(DA47,BL47)))</f>
        <v>835.13572241083307</v>
      </c>
      <c r="DC47" s="6">
        <f>IF(DC$3=$CP$3,$H47+BM47,IF($F47='KU Meter Schedule'!DC$3,'KU Meter Schedule'!DB47+BM47-$G47,SUM(DB47,BM47)))</f>
        <v>837.84278066083311</v>
      </c>
      <c r="DD47" s="6">
        <f>IF(DD$3=$CP$3,$H47+BN47,IF($F47='KU Meter Schedule'!DD$3,'KU Meter Schedule'!DC47+BN47-$G47,SUM(DC47,BN47)))</f>
        <v>840.54983891083316</v>
      </c>
      <c r="DE47" s="6">
        <f>IF(DE$3=$CP$3,$H47+BO47,IF($F47='KU Meter Schedule'!DE$3,'KU Meter Schedule'!DD47+BO47-$G47,SUM(DD47,BO47)))</f>
        <v>843.2568971608332</v>
      </c>
      <c r="DF47" s="6">
        <f>IF(DF$3=$CP$3,$H47+BP47,IF($F47='KU Meter Schedule'!DF$3,'KU Meter Schedule'!DE47+BP47-$G47,SUM(DE47,BP47)))</f>
        <v>845.96395541083325</v>
      </c>
      <c r="DG47" s="6">
        <f>IF(DG$3=$CP$3,$H47+BQ47,IF($F47='KU Meter Schedule'!DG$3,'KU Meter Schedule'!DF47+BQ47-$G47,SUM(DF47,BQ47)))</f>
        <v>848.6710136608333</v>
      </c>
      <c r="DH47" s="6">
        <f>IF(DH$3=$CP$3,$H47+BR47,IF($F47='KU Meter Schedule'!DH$3,'KU Meter Schedule'!DG47+BR47-$G47,SUM(DG47,BR47)))</f>
        <v>851.37807191083334</v>
      </c>
      <c r="DI47" s="6">
        <f>IF(DI$3=$CP$3,$H47+BS47,IF($F47='KU Meter Schedule'!DI$3,'KU Meter Schedule'!DH47+BS47-$G47,SUM(DH47,BS47)))</f>
        <v>-72.758398964166645</v>
      </c>
      <c r="DJ47" s="6">
        <f>IF(DJ$3=$CP$3,$H47+BT47,IF($F47='KU Meter Schedule'!DJ$3,'KU Meter Schedule'!DI47+BT47-$G47,SUM(DI47,BT47)))</f>
        <v>-72.758398964166645</v>
      </c>
      <c r="DK47" s="6">
        <f>IF(DK$3=$CP$3,$H47+BU47,IF($F47='KU Meter Schedule'!DK$3,'KU Meter Schedule'!DJ47+BU47-$G47,SUM(DJ47,BU47)))</f>
        <v>-72.758398964166645</v>
      </c>
      <c r="DL47" s="6">
        <f>IF(DL$3=$CP$3,$H47+BV47,IF($F47='KU Meter Schedule'!DL$3,'KU Meter Schedule'!DK47+BV47-$G47,SUM(DK47,BV47)))</f>
        <v>-72.758398964166645</v>
      </c>
      <c r="DM47" s="6">
        <f>IF(DM$3=$CP$3,$H47+BW47,IF($F47='KU Meter Schedule'!DM$3,'KU Meter Schedule'!DL47+BW47-$G47,SUM(DL47,BW47)))</f>
        <v>-72.758398964166645</v>
      </c>
      <c r="DN47" s="6">
        <f>IF(DN$3=$CP$3,$H47+BX47,IF($F47='KU Meter Schedule'!DN$3,'KU Meter Schedule'!DM47+BX47-$G47,SUM(DM47,BX47)))</f>
        <v>-72.758398964166645</v>
      </c>
      <c r="DO47" s="6">
        <f>IF(DO$3=$CP$3,$H47+BY47,IF($F47='KU Meter Schedule'!DO$3,'KU Meter Schedule'!DN47+BY47-$G47,SUM(DN47,BY47)))</f>
        <v>-72.758398964166645</v>
      </c>
      <c r="DP47" s="6">
        <f>IF(DP$3=$CP$3,$H47+BZ47,IF($F47='KU Meter Schedule'!DP$3,'KU Meter Schedule'!DO47+BZ47-$G47,SUM(DO47,BZ47)))</f>
        <v>-72.758398964166645</v>
      </c>
      <c r="DQ47" s="6">
        <f>IF(DQ$3=$CP$3,$H47+CA47,IF($F47='KU Meter Schedule'!DQ$3,'KU Meter Schedule'!DP47+CA47-$G47,SUM(DP47,CA47)))</f>
        <v>-72.758398964166645</v>
      </c>
      <c r="DR47" s="6">
        <f>IF(DR$3=$CP$3,$H47+CB47,IF($F47='KU Meter Schedule'!DR$3,'KU Meter Schedule'!DQ47+CB47-$G47,SUM(DQ47,CB47)))</f>
        <v>-72.758398964166645</v>
      </c>
      <c r="DS47" s="6">
        <f>IF(DS$3=$CP$3,$H47+CC47,IF($F47='KU Meter Schedule'!DS$3,'KU Meter Schedule'!DR47+CC47-$G47,SUM(DR47,CC47)))</f>
        <v>-72.758398964166645</v>
      </c>
      <c r="DT47" s="6">
        <f>IF(DT$3=$CP$3,$H47+CD47,IF($F47='KU Meter Schedule'!DT$3,'KU Meter Schedule'!DS47+CD47-$G47,SUM(DS47,CD47)))</f>
        <v>-72.758398964166645</v>
      </c>
      <c r="DU47" s="6">
        <f>IF(DU$3=$CP$3,$H47+CE47,IF($F47='KU Meter Schedule'!DU$3,'KU Meter Schedule'!DT47+CE47-$G47,SUM(DT47,CE47)))</f>
        <v>-72.758398964166645</v>
      </c>
      <c r="DV47" s="6">
        <f>IF(DV$3=$CP$3,$H47+CF47,IF($F47='KU Meter Schedule'!DV$3,'KU Meter Schedule'!DU47+CF47-$G47,SUM(DU47,CF47)))</f>
        <v>-72.758398964166645</v>
      </c>
      <c r="DW47" s="6">
        <f>IF(DW$3=$CP$3,$H47+CG47,IF($F47='KU Meter Schedule'!DW$3,'KU Meter Schedule'!DV47+CG47-$G47,SUM(DV47,CG47)))</f>
        <v>-72.758398964166645</v>
      </c>
      <c r="DX47" s="6">
        <f>IF(DX$3=$CP$3,$H47+CH47,IF($F47='KU Meter Schedule'!DX$3,'KU Meter Schedule'!DW47+CH47-$G47,SUM(DW47,CH47)))</f>
        <v>-72.758398964166645</v>
      </c>
      <c r="DY47" s="6">
        <f>IF(DY$3=$CP$3,$H47+CI47,IF($F47='KU Meter Schedule'!DY$3,'KU Meter Schedule'!DX47+CI47-$G47,SUM(DX47,CI47)))</f>
        <v>-72.758398964166645</v>
      </c>
      <c r="DZ47" s="6">
        <f>IF(DZ$3=$CP$3,$H47+CJ47,IF($F47='KU Meter Schedule'!DZ$3,'KU Meter Schedule'!DY47+CJ47-$G47,SUM(DY47,CJ47)))</f>
        <v>-72.758398964166645</v>
      </c>
      <c r="EA47" s="6">
        <f>IF(EA$3=$CP$3,$H47+CK47,IF($F47='KU Meter Schedule'!EA$3,'KU Meter Schedule'!DZ47+CK47-$G47,SUM(DZ47,CK47)))</f>
        <v>-72.758398964166645</v>
      </c>
      <c r="EB47" s="6">
        <f>IF(EB$3=$CP$3,$H47+CL47,IF($F47='KU Meter Schedule'!EB$3,'KU Meter Schedule'!EA47+CL47-$G47,SUM(EA47,CL47)))</f>
        <v>-72.758398964166645</v>
      </c>
      <c r="EC47" s="6">
        <f>IF(EC$3=$CP$3,$H47+CM47,IF($F47='KU Meter Schedule'!EC$3,'KU Meter Schedule'!EB47+CM47-$G47,SUM(EB47,CM47)))</f>
        <v>-72.758398964166645</v>
      </c>
      <c r="ED47" s="6">
        <f>IF(ED$3=$CP$3,$H47+CN47,IF($F47='KU Meter Schedule'!ED$3,'KU Meter Schedule'!EC47+CN47-$G47,SUM(EC47,CN47)))</f>
        <v>-72.758398964166645</v>
      </c>
      <c r="EF47" s="8">
        <f t="shared" si="10"/>
        <v>113.4298282558334</v>
      </c>
      <c r="EG47" s="8">
        <f t="shared" si="10"/>
        <v>111.66368483916676</v>
      </c>
      <c r="EH47" s="8">
        <f t="shared" si="10"/>
        <v>109.89754142250013</v>
      </c>
      <c r="EI47" s="8">
        <f t="shared" si="10"/>
        <v>108.13139800583349</v>
      </c>
      <c r="EJ47" s="8">
        <f t="shared" si="10"/>
        <v>106.36525458916685</v>
      </c>
      <c r="EK47" s="8">
        <f t="shared" si="10"/>
        <v>104.59911117250022</v>
      </c>
      <c r="EL47" s="8">
        <f t="shared" si="10"/>
        <v>102.83296775583358</v>
      </c>
      <c r="EM47" s="8">
        <f t="shared" si="10"/>
        <v>101.06682433916694</v>
      </c>
      <c r="EN47" s="8">
        <f t="shared" si="10"/>
        <v>99.300680922500305</v>
      </c>
      <c r="EO47" s="8">
        <f t="shared" si="10"/>
        <v>97.534537505833669</v>
      </c>
      <c r="EP47" s="8">
        <f t="shared" si="10"/>
        <v>95.768394089167032</v>
      </c>
      <c r="EQ47" s="8">
        <f t="shared" si="10"/>
        <v>93.061335839166986</v>
      </c>
      <c r="ER47" s="8">
        <f t="shared" si="10"/>
        <v>90.354277589166941</v>
      </c>
      <c r="ES47" s="8">
        <f t="shared" si="10"/>
        <v>87.647219339166895</v>
      </c>
      <c r="ET47" s="8">
        <f t="shared" si="10"/>
        <v>84.94016108916685</v>
      </c>
      <c r="EU47" s="8">
        <f t="shared" si="10"/>
        <v>82.233102839166804</v>
      </c>
      <c r="EV47" s="8">
        <f t="shared" si="9"/>
        <v>79.526044589166759</v>
      </c>
      <c r="EW47" s="8">
        <f t="shared" si="9"/>
        <v>76.818986339166713</v>
      </c>
      <c r="EX47" s="8">
        <f t="shared" si="9"/>
        <v>74.111928089166668</v>
      </c>
      <c r="EY47" s="8">
        <f t="shared" si="9"/>
        <v>72.758398964166645</v>
      </c>
      <c r="EZ47" s="8">
        <f t="shared" si="9"/>
        <v>72.758398964166645</v>
      </c>
      <c r="FA47" s="8">
        <f t="shared" si="9"/>
        <v>72.758398964166645</v>
      </c>
      <c r="FB47" s="8">
        <f t="shared" si="9"/>
        <v>72.758398964166645</v>
      </c>
      <c r="FC47" s="8">
        <f t="shared" si="9"/>
        <v>72.758398964166645</v>
      </c>
      <c r="FD47" s="8">
        <f t="shared" si="9"/>
        <v>72.758398964166645</v>
      </c>
      <c r="FE47" s="8">
        <f t="shared" si="9"/>
        <v>72.758398964166645</v>
      </c>
      <c r="FF47" s="8">
        <f t="shared" si="9"/>
        <v>72.758398964166645</v>
      </c>
      <c r="FG47" s="8">
        <f t="shared" si="9"/>
        <v>72.758398964166645</v>
      </c>
      <c r="FH47" s="8">
        <f t="shared" si="9"/>
        <v>72.758398964166645</v>
      </c>
      <c r="FI47" s="8">
        <f t="shared" si="9"/>
        <v>72.758398964166645</v>
      </c>
      <c r="FJ47" s="8">
        <f t="shared" si="9"/>
        <v>72.758398964166645</v>
      </c>
      <c r="FK47" s="8">
        <f t="shared" si="8"/>
        <v>72.758398964166645</v>
      </c>
      <c r="FL47" s="8">
        <f t="shared" si="8"/>
        <v>72.758398964166645</v>
      </c>
      <c r="FM47" s="8">
        <f t="shared" si="8"/>
        <v>72.758398964166645</v>
      </c>
      <c r="FN47" s="8">
        <f t="shared" si="8"/>
        <v>72.758398964166645</v>
      </c>
      <c r="FO47" s="8">
        <f t="shared" si="8"/>
        <v>72.758398964166645</v>
      </c>
      <c r="FP47" s="8">
        <f t="shared" si="8"/>
        <v>72.758398964166645</v>
      </c>
      <c r="FQ47" s="8">
        <f t="shared" si="8"/>
        <v>72.758398964166645</v>
      </c>
      <c r="FR47" s="8">
        <f t="shared" si="8"/>
        <v>72.758398964166645</v>
      </c>
      <c r="FS47" s="8">
        <f t="shared" si="8"/>
        <v>72.758398964166645</v>
      </c>
      <c r="FT47" s="8">
        <f t="shared" si="8"/>
        <v>72.758398964166645</v>
      </c>
    </row>
    <row r="48" spans="1:176" x14ac:dyDescent="0.25">
      <c r="A48" s="4" t="s">
        <v>12</v>
      </c>
      <c r="B48" s="4" t="s">
        <v>2</v>
      </c>
      <c r="C48" s="3" t="s">
        <v>40</v>
      </c>
      <c r="D48" s="4" t="s">
        <v>4</v>
      </c>
      <c r="E48" s="7">
        <v>1968</v>
      </c>
      <c r="F48" s="24">
        <f>IFERROR(VLOOKUP(CONCATENATE(C48,E48),'KU Retirements'!$A$4:$E$150,5,FALSE),"N/A")</f>
        <v>43160</v>
      </c>
      <c r="G48" s="5">
        <v>363723.26</v>
      </c>
      <c r="H48" s="5">
        <v>315746.48524177127</v>
      </c>
      <c r="I48" s="5"/>
      <c r="J48" s="6">
        <f>IF(J$3=$J$3,$G48,IF($F48='KU Meter Schedule'!J$3,'KU Meter Schedule'!I48-'KU Meter Schedule'!$G48,I48))</f>
        <v>363723.26</v>
      </c>
      <c r="K48" s="6">
        <f>IF(K$3=$J$3,$G48,IF($F48='KU Meter Schedule'!K$3,'KU Meter Schedule'!J48-'KU Meter Schedule'!$G48,J48))</f>
        <v>363723.26</v>
      </c>
      <c r="L48" s="6">
        <f>IF(L$3=$J$3,$G48,IF($F48='KU Meter Schedule'!L$3,'KU Meter Schedule'!K48-'KU Meter Schedule'!$G48,K48))</f>
        <v>363723.26</v>
      </c>
      <c r="M48" s="6">
        <f>IF(M$3=$J$3,$G48,IF($F48='KU Meter Schedule'!M$3,'KU Meter Schedule'!L48-'KU Meter Schedule'!$G48,L48))</f>
        <v>363723.26</v>
      </c>
      <c r="N48" s="6">
        <f>IF(N$3=$J$3,$G48,IF($F48='KU Meter Schedule'!N$3,'KU Meter Schedule'!M48-'KU Meter Schedule'!$G48,M48))</f>
        <v>363723.26</v>
      </c>
      <c r="O48" s="6">
        <f>IF(O$3=$J$3,$G48,IF($F48='KU Meter Schedule'!O$3,'KU Meter Schedule'!N48-'KU Meter Schedule'!$G48,N48))</f>
        <v>363723.26</v>
      </c>
      <c r="P48" s="6">
        <f>IF(P$3=$J$3,$G48,IF($F48='KU Meter Schedule'!P$3,'KU Meter Schedule'!O48-'KU Meter Schedule'!$G48,O48))</f>
        <v>363723.26</v>
      </c>
      <c r="Q48" s="6">
        <f>IF(Q$3=$J$3,$G48,IF($F48='KU Meter Schedule'!Q$3,'KU Meter Schedule'!P48-'KU Meter Schedule'!$G48,P48))</f>
        <v>363723.26</v>
      </c>
      <c r="R48" s="6">
        <f>IF(R$3=$J$3,$G48,IF($F48='KU Meter Schedule'!R$3,'KU Meter Schedule'!Q48-'KU Meter Schedule'!$G48,Q48))</f>
        <v>363723.26</v>
      </c>
      <c r="S48" s="6">
        <f>IF(S$3=$J$3,$G48,IF($F48='KU Meter Schedule'!S$3,'KU Meter Schedule'!R48-'KU Meter Schedule'!$G48,R48))</f>
        <v>363723.26</v>
      </c>
      <c r="T48" s="6">
        <f>IF(T$3=$J$3,$G48,IF($F48='KU Meter Schedule'!T$3,'KU Meter Schedule'!S48-'KU Meter Schedule'!$G48,S48))</f>
        <v>363723.26</v>
      </c>
      <c r="U48" s="6">
        <f>IF(U$3=$J$3,$G48,IF($F48='KU Meter Schedule'!U$3,'KU Meter Schedule'!T48-'KU Meter Schedule'!$G48,T48))</f>
        <v>363723.26</v>
      </c>
      <c r="V48" s="6">
        <f>IF(V$3=$J$3,$G48,IF($F48='KU Meter Schedule'!V$3,'KU Meter Schedule'!U48-'KU Meter Schedule'!$G48,U48))</f>
        <v>363723.26</v>
      </c>
      <c r="W48" s="6">
        <f>IF(W$3=$J$3,$G48,IF($F48='KU Meter Schedule'!W$3,'KU Meter Schedule'!V48-'KU Meter Schedule'!$G48,V48))</f>
        <v>363723.26</v>
      </c>
      <c r="X48" s="6">
        <f>IF(X$3=$J$3,$G48,IF($F48='KU Meter Schedule'!X$3,'KU Meter Schedule'!W48-'KU Meter Schedule'!$G48,W48))</f>
        <v>363723.26</v>
      </c>
      <c r="Y48" s="6">
        <f>IF(Y$3=$J$3,$G48,IF($F48='KU Meter Schedule'!Y$3,'KU Meter Schedule'!X48-'KU Meter Schedule'!$G48,X48))</f>
        <v>363723.26</v>
      </c>
      <c r="Z48" s="6">
        <f>IF(Z$3=$J$3,$G48,IF($F48='KU Meter Schedule'!Z$3,'KU Meter Schedule'!Y48-'KU Meter Schedule'!$G48,Y48))</f>
        <v>363723.26</v>
      </c>
      <c r="AA48" s="6">
        <f>IF(AA$3=$J$3,$G48,IF($F48='KU Meter Schedule'!AA$3,'KU Meter Schedule'!Z48-'KU Meter Schedule'!$G48,Z48))</f>
        <v>363723.26</v>
      </c>
      <c r="AB48" s="6">
        <f>IF(AB$3=$J$3,$G48,IF($F48='KU Meter Schedule'!AB$3,'KU Meter Schedule'!AA48-'KU Meter Schedule'!$G48,AA48))</f>
        <v>363723.26</v>
      </c>
      <c r="AC48" s="6">
        <f>IF(AC$3=$J$3,$G48,IF($F48='KU Meter Schedule'!AC$3,'KU Meter Schedule'!AB48-'KU Meter Schedule'!$G48,AB48))</f>
        <v>0</v>
      </c>
      <c r="AD48" s="6">
        <f>IF(AD$3=$J$3,$G48,IF($F48='KU Meter Schedule'!AD$3,'KU Meter Schedule'!AC48-'KU Meter Schedule'!$G48,AC48))</f>
        <v>0</v>
      </c>
      <c r="AE48" s="6">
        <f>IF(AE$3=$J$3,$G48,IF($F48='KU Meter Schedule'!AE$3,'KU Meter Schedule'!AD48-'KU Meter Schedule'!$G48,AD48))</f>
        <v>0</v>
      </c>
      <c r="AF48" s="6">
        <f>IF(AF$3=$J$3,$G48,IF($F48='KU Meter Schedule'!AF$3,'KU Meter Schedule'!AE48-'KU Meter Schedule'!$G48,AE48))</f>
        <v>0</v>
      </c>
      <c r="AG48" s="6">
        <f>IF(AG$3=$J$3,$G48,IF($F48='KU Meter Schedule'!AG$3,'KU Meter Schedule'!AF48-'KU Meter Schedule'!$G48,AF48))</f>
        <v>0</v>
      </c>
      <c r="AH48" s="6">
        <f>IF(AH$3=$J$3,$G48,IF($F48='KU Meter Schedule'!AH$3,'KU Meter Schedule'!AG48-'KU Meter Schedule'!$G48,AG48))</f>
        <v>0</v>
      </c>
      <c r="AI48" s="6">
        <f>IF(AI$3=$J$3,$G48,IF($F48='KU Meter Schedule'!AI$3,'KU Meter Schedule'!AH48-'KU Meter Schedule'!$G48,AH48))</f>
        <v>0</v>
      </c>
      <c r="AJ48" s="6">
        <f>IF(AJ$3=$J$3,$G48,IF($F48='KU Meter Schedule'!AJ$3,'KU Meter Schedule'!AI48-'KU Meter Schedule'!$G48,AI48))</f>
        <v>0</v>
      </c>
      <c r="AK48" s="6">
        <f>IF(AK$3=$J$3,$G48,IF($F48='KU Meter Schedule'!AK$3,'KU Meter Schedule'!AJ48-'KU Meter Schedule'!$G48,AJ48))</f>
        <v>0</v>
      </c>
      <c r="AL48" s="6">
        <f>IF(AL$3=$J$3,$G48,IF($F48='KU Meter Schedule'!AL$3,'KU Meter Schedule'!AK48-'KU Meter Schedule'!$G48,AK48))</f>
        <v>0</v>
      </c>
      <c r="AM48" s="6">
        <f>IF(AM$3=$J$3,$G48,IF($F48='KU Meter Schedule'!AM$3,'KU Meter Schedule'!AL48-'KU Meter Schedule'!$G48,AL48))</f>
        <v>0</v>
      </c>
      <c r="AN48" s="6">
        <f>IF(AN$3=$J$3,$G48,IF($F48='KU Meter Schedule'!AN$3,'KU Meter Schedule'!AM48-'KU Meter Schedule'!$G48,AM48))</f>
        <v>0</v>
      </c>
      <c r="AO48" s="6">
        <f>IF(AO$3=$J$3,$G48,IF($F48='KU Meter Schedule'!AO$3,'KU Meter Schedule'!AN48-'KU Meter Schedule'!$G48,AN48))</f>
        <v>0</v>
      </c>
      <c r="AP48" s="6">
        <f>IF(AP$3=$J$3,$G48,IF($F48='KU Meter Schedule'!AP$3,'KU Meter Schedule'!AO48-'KU Meter Schedule'!$G48,AO48))</f>
        <v>0</v>
      </c>
      <c r="AQ48" s="6">
        <f>IF(AQ$3=$J$3,$G48,IF($F48='KU Meter Schedule'!AQ$3,'KU Meter Schedule'!AP48-'KU Meter Schedule'!$G48,AP48))</f>
        <v>0</v>
      </c>
      <c r="AR48" s="6">
        <f>IF(AR$3=$J$3,$G48,IF($F48='KU Meter Schedule'!AR$3,'KU Meter Schedule'!AQ48-'KU Meter Schedule'!$G48,AQ48))</f>
        <v>0</v>
      </c>
      <c r="AS48" s="6">
        <f>IF(AS$3=$J$3,$G48,IF($F48='KU Meter Schedule'!AS$3,'KU Meter Schedule'!AR48-'KU Meter Schedule'!$G48,AR48))</f>
        <v>0</v>
      </c>
      <c r="AT48" s="6">
        <f>IF(AT$3=$J$3,$G48,IF($F48='KU Meter Schedule'!AT$3,'KU Meter Schedule'!AS48-'KU Meter Schedule'!$G48,AS48))</f>
        <v>0</v>
      </c>
      <c r="AU48" s="6">
        <f>IF(AU$3=$J$3,$G48,IF($F48='KU Meter Schedule'!AU$3,'KU Meter Schedule'!AT48-'KU Meter Schedule'!$G48,AT48))</f>
        <v>0</v>
      </c>
      <c r="AV48" s="6">
        <f>IF(AV$3=$J$3,$G48,IF($F48='KU Meter Schedule'!AV$3,'KU Meter Schedule'!AU48-'KU Meter Schedule'!$G48,AU48))</f>
        <v>0</v>
      </c>
      <c r="AW48" s="6">
        <f>IF(AW$3=$J$3,$G48,IF($F48='KU Meter Schedule'!AW$3,'KU Meter Schedule'!AV48-'KU Meter Schedule'!$G48,AV48))</f>
        <v>0</v>
      </c>
      <c r="AX48" s="6">
        <f>IF(AX$3=$J$3,$G48,IF($F48='KU Meter Schedule'!AX$3,'KU Meter Schedule'!AW48-'KU Meter Schedule'!$G48,AW48))</f>
        <v>0</v>
      </c>
      <c r="AZ48" s="21">
        <f>IF(AZ$3&lt;'Depr. Rate'!$B$1,('Depr. Rate'!$B$4*'KU Meter Schedule'!J48)/12,IF(J48=0,I48/2*'Depr. Rate'!$C$4/12,('Depr. Rate'!$C$4*'KU Meter Schedule'!J48)/12))</f>
        <v>694.10522116666664</v>
      </c>
      <c r="BA48" s="21">
        <f>IF(BA$3&lt;'Depr. Rate'!$B$1,('Depr. Rate'!$B$4*'KU Meter Schedule'!K48)/12,IF(K48=0,J48/2*'Depr. Rate'!$C$4/12,('Depr. Rate'!$C$4*'KU Meter Schedule'!K48)/12))</f>
        <v>694.10522116666664</v>
      </c>
      <c r="BB48" s="21">
        <f>IF(BB$3&lt;'Depr. Rate'!$B$1,('Depr. Rate'!$B$4*'KU Meter Schedule'!L48)/12,IF(L48=0,K48/2*'Depr. Rate'!$C$4/12,('Depr. Rate'!$C$4*'KU Meter Schedule'!L48)/12))</f>
        <v>694.10522116666664</v>
      </c>
      <c r="BC48" s="21">
        <f>IF(BC$3&lt;'Depr. Rate'!$B$1,('Depr. Rate'!$B$4*'KU Meter Schedule'!M48)/12,IF(M48=0,L48/2*'Depr. Rate'!$C$4/12,('Depr. Rate'!$C$4*'KU Meter Schedule'!M48)/12))</f>
        <v>694.10522116666664</v>
      </c>
      <c r="BD48" s="21">
        <f>IF(BD$3&lt;'Depr. Rate'!$B$1,('Depr. Rate'!$B$4*'KU Meter Schedule'!N48)/12,IF(N48=0,M48/2*'Depr. Rate'!$C$4/12,('Depr. Rate'!$C$4*'KU Meter Schedule'!N48)/12))</f>
        <v>694.10522116666664</v>
      </c>
      <c r="BE48" s="21">
        <f>IF(BE$3&lt;'Depr. Rate'!$B$1,('Depr. Rate'!$B$4*'KU Meter Schedule'!O48)/12,IF(O48=0,N48/2*'Depr. Rate'!$C$4/12,('Depr. Rate'!$C$4*'KU Meter Schedule'!O48)/12))</f>
        <v>694.10522116666664</v>
      </c>
      <c r="BF48" s="21">
        <f>IF(BF$3&lt;'Depr. Rate'!$B$1,('Depr. Rate'!$B$4*'KU Meter Schedule'!P48)/12,IF(P48=0,O48/2*'Depr. Rate'!$C$4/12,('Depr. Rate'!$C$4*'KU Meter Schedule'!P48)/12))</f>
        <v>694.10522116666664</v>
      </c>
      <c r="BG48" s="21">
        <f>IF(BG$3&lt;'Depr. Rate'!$B$1,('Depr. Rate'!$B$4*'KU Meter Schedule'!Q48)/12,IF(Q48=0,P48/2*'Depr. Rate'!$C$4/12,('Depr. Rate'!$C$4*'KU Meter Schedule'!Q48)/12))</f>
        <v>694.10522116666664</v>
      </c>
      <c r="BH48" s="21">
        <f>IF(BH$3&lt;'Depr. Rate'!$B$1,('Depr. Rate'!$B$4*'KU Meter Schedule'!R48)/12,IF(R48=0,Q48/2*'Depr. Rate'!$C$4/12,('Depr. Rate'!$C$4*'KU Meter Schedule'!R48)/12))</f>
        <v>694.10522116666664</v>
      </c>
      <c r="BI48" s="21">
        <f>IF(BI$3&lt;'Depr. Rate'!$B$1,('Depr. Rate'!$B$4*'KU Meter Schedule'!S48)/12,IF(S48=0,R48/2*'Depr. Rate'!$C$4/12,('Depr. Rate'!$C$4*'KU Meter Schedule'!S48)/12))</f>
        <v>694.10522116666664</v>
      </c>
      <c r="BJ48" s="21">
        <f>IF(BJ$3&lt;'Depr. Rate'!$B$1,('Depr. Rate'!$B$4*'KU Meter Schedule'!T48)/12,IF(T48=0,S48/2*'Depr. Rate'!$C$4/12,('Depr. Rate'!$C$4*'KU Meter Schedule'!T48)/12))</f>
        <v>694.10522116666664</v>
      </c>
      <c r="BK48" s="21">
        <f>IF(BK$3&lt;'Depr. Rate'!$B$1,('Depr. Rate'!$B$4*'KU Meter Schedule'!U48)/12,IF(U48=0,T48/2*'Depr. Rate'!$C$4/12,('Depr. Rate'!$C$4*'KU Meter Schedule'!U48)/12))</f>
        <v>1063.8905354999999</v>
      </c>
      <c r="BL48" s="21">
        <f>IF(BL$3&lt;'Depr. Rate'!$B$1,('Depr. Rate'!$B$4*'KU Meter Schedule'!V48)/12,IF(V48=0,U48/2*'Depr. Rate'!$C$4/12,('Depr. Rate'!$C$4*'KU Meter Schedule'!V48)/12))</f>
        <v>1063.8905354999999</v>
      </c>
      <c r="BM48" s="21">
        <f>IF(BM$3&lt;'Depr. Rate'!$B$1,('Depr. Rate'!$B$4*'KU Meter Schedule'!W48)/12,IF(W48=0,V48/2*'Depr. Rate'!$C$4/12,('Depr. Rate'!$C$4*'KU Meter Schedule'!W48)/12))</f>
        <v>1063.8905354999999</v>
      </c>
      <c r="BN48" s="21">
        <f>IF(BN$3&lt;'Depr. Rate'!$B$1,('Depr. Rate'!$B$4*'KU Meter Schedule'!X48)/12,IF(X48=0,W48/2*'Depr. Rate'!$C$4/12,('Depr. Rate'!$C$4*'KU Meter Schedule'!X48)/12))</f>
        <v>1063.8905354999999</v>
      </c>
      <c r="BO48" s="21">
        <f>IF(BO$3&lt;'Depr. Rate'!$B$1,('Depr. Rate'!$B$4*'KU Meter Schedule'!Y48)/12,IF(Y48=0,X48/2*'Depr. Rate'!$C$4/12,('Depr. Rate'!$C$4*'KU Meter Schedule'!Y48)/12))</f>
        <v>1063.8905354999999</v>
      </c>
      <c r="BP48" s="21">
        <f>IF(BP$3&lt;'Depr. Rate'!$B$1,('Depr. Rate'!$B$4*'KU Meter Schedule'!Z48)/12,IF(Z48=0,Y48/2*'Depr. Rate'!$C$4/12,('Depr. Rate'!$C$4*'KU Meter Schedule'!Z48)/12))</f>
        <v>1063.8905354999999</v>
      </c>
      <c r="BQ48" s="21">
        <f>IF(BQ$3&lt;'Depr. Rate'!$B$1,('Depr. Rate'!$B$4*'KU Meter Schedule'!AA48)/12,IF(AA48=0,Z48/2*'Depr. Rate'!$C$4/12,('Depr. Rate'!$C$4*'KU Meter Schedule'!AA48)/12))</f>
        <v>1063.8905354999999</v>
      </c>
      <c r="BR48" s="21">
        <f>IF(BR$3&lt;'Depr. Rate'!$B$1,('Depr. Rate'!$B$4*'KU Meter Schedule'!AB48)/12,IF(AB48=0,AA48/2*'Depr. Rate'!$C$4/12,('Depr. Rate'!$C$4*'KU Meter Schedule'!AB48)/12))</f>
        <v>1063.8905354999999</v>
      </c>
      <c r="BS48" s="21">
        <f>IF(BS$3&lt;'Depr. Rate'!$B$1,('Depr. Rate'!$B$4*'KU Meter Schedule'!AC48)/12,IF(AC48=0,AB48/2*'Depr. Rate'!$C$4/12,('Depr. Rate'!$C$4*'KU Meter Schedule'!AC48)/12))</f>
        <v>531.94526774999997</v>
      </c>
      <c r="BT48" s="21">
        <f>IF(BT$3&lt;'Depr. Rate'!$B$1,('Depr. Rate'!$B$4*'KU Meter Schedule'!AD48)/12,IF(AD48=0,AC48/2*'Depr. Rate'!$C$4/12,('Depr. Rate'!$C$4*'KU Meter Schedule'!AD48)/12))</f>
        <v>0</v>
      </c>
      <c r="BU48" s="21">
        <f>IF(BU$3&lt;'Depr. Rate'!$B$1,('Depr. Rate'!$B$4*'KU Meter Schedule'!AE48)/12,IF(AE48=0,AD48/2*'Depr. Rate'!$C$4/12,('Depr. Rate'!$C$4*'KU Meter Schedule'!AE48)/12))</f>
        <v>0</v>
      </c>
      <c r="BV48" s="21">
        <f>IF(BV$3&lt;'Depr. Rate'!$B$1,('Depr. Rate'!$B$4*'KU Meter Schedule'!AF48)/12,IF(AF48=0,AE48/2*'Depr. Rate'!$C$4/12,('Depr. Rate'!$C$4*'KU Meter Schedule'!AF48)/12))</f>
        <v>0</v>
      </c>
      <c r="BW48" s="21">
        <f>IF(BW$3&lt;'Depr. Rate'!$B$1,('Depr. Rate'!$B$4*'KU Meter Schedule'!AG48)/12,IF(AG48=0,AF48/2*'Depr. Rate'!$C$4/12,('Depr. Rate'!$C$4*'KU Meter Schedule'!AG48)/12))</f>
        <v>0</v>
      </c>
      <c r="BX48" s="21">
        <f>IF(BX$3&lt;'Depr. Rate'!$B$1,('Depr. Rate'!$B$4*'KU Meter Schedule'!AH48)/12,IF(AH48=0,AG48/2*'Depr. Rate'!$C$4/12,('Depr. Rate'!$C$4*'KU Meter Schedule'!AH48)/12))</f>
        <v>0</v>
      </c>
      <c r="BY48" s="21">
        <f>IF(BY$3&lt;'Depr. Rate'!$B$1,('Depr. Rate'!$B$4*'KU Meter Schedule'!AI48)/12,IF(AI48=0,AH48/2*'Depr. Rate'!$C$4/12,('Depr. Rate'!$C$4*'KU Meter Schedule'!AI48)/12))</f>
        <v>0</v>
      </c>
      <c r="BZ48" s="21">
        <f>IF(BZ$3&lt;'Depr. Rate'!$B$1,('Depr. Rate'!$B$4*'KU Meter Schedule'!AJ48)/12,IF(AJ48=0,AI48/2*'Depr. Rate'!$C$4/12,('Depr. Rate'!$C$4*'KU Meter Schedule'!AJ48)/12))</f>
        <v>0</v>
      </c>
      <c r="CA48" s="21">
        <f>IF(CA$3&lt;'Depr. Rate'!$B$1,('Depr. Rate'!$B$4*'KU Meter Schedule'!AK48)/12,IF(AK48=0,AJ48/2*'Depr. Rate'!$C$4/12,('Depr. Rate'!$C$4*'KU Meter Schedule'!AK48)/12))</f>
        <v>0</v>
      </c>
      <c r="CB48" s="21">
        <f>IF(CB$3&lt;'Depr. Rate'!$B$1,('Depr. Rate'!$B$4*'KU Meter Schedule'!AL48)/12,IF(AL48=0,AK48/2*'Depr. Rate'!$C$4/12,('Depr. Rate'!$C$4*'KU Meter Schedule'!AL48)/12))</f>
        <v>0</v>
      </c>
      <c r="CC48" s="21">
        <f>IF(CC$3&lt;'Depr. Rate'!$B$1,('Depr. Rate'!$B$4*'KU Meter Schedule'!AM48)/12,IF(AM48=0,AL48/2*'Depr. Rate'!$C$4/12,('Depr. Rate'!$C$4*'KU Meter Schedule'!AM48)/12))</f>
        <v>0</v>
      </c>
      <c r="CD48" s="21">
        <f>IF(CD$3&lt;'Depr. Rate'!$B$1,('Depr. Rate'!$B$4*'KU Meter Schedule'!AN48)/12,IF(AN48=0,AM48/2*'Depr. Rate'!$C$4/12,('Depr. Rate'!$C$4*'KU Meter Schedule'!AN48)/12))</f>
        <v>0</v>
      </c>
      <c r="CE48" s="21">
        <f>IF(CE$3&lt;'Depr. Rate'!$B$1,('Depr. Rate'!$B$4*'KU Meter Schedule'!AO48)/12,IF(AO48=0,AN48/2*'Depr. Rate'!$C$4/12,('Depr. Rate'!$C$4*'KU Meter Schedule'!AO48)/12))</f>
        <v>0</v>
      </c>
      <c r="CF48" s="21">
        <f>IF(CF$3&lt;'Depr. Rate'!$B$1,('Depr. Rate'!$B$4*'KU Meter Schedule'!AP48)/12,IF(AP48=0,AO48/2*'Depr. Rate'!$C$4/12,('Depr. Rate'!$C$4*'KU Meter Schedule'!AP48)/12))</f>
        <v>0</v>
      </c>
      <c r="CG48" s="21">
        <f>IF(CG$3&lt;'Depr. Rate'!$B$1,('Depr. Rate'!$B$4*'KU Meter Schedule'!AQ48)/12,IF(AQ48=0,AP48/2*'Depr. Rate'!$C$4/12,('Depr. Rate'!$C$4*'KU Meter Schedule'!AQ48)/12))</f>
        <v>0</v>
      </c>
      <c r="CH48" s="21">
        <f>IF(CH$3&lt;'Depr. Rate'!$B$1,('Depr. Rate'!$B$4*'KU Meter Schedule'!AR48)/12,IF(AR48=0,AQ48/2*'Depr. Rate'!$C$4/12,('Depr. Rate'!$C$4*'KU Meter Schedule'!AR48)/12))</f>
        <v>0</v>
      </c>
      <c r="CI48" s="21">
        <f>IF(CI$3&lt;'Depr. Rate'!$B$1,('Depr. Rate'!$B$4*'KU Meter Schedule'!AS48)/12,IF(AS48=0,AR48/2*'Depr. Rate'!$C$4/12,('Depr. Rate'!$C$4*'KU Meter Schedule'!AS48)/12))</f>
        <v>0</v>
      </c>
      <c r="CJ48" s="21">
        <f>IF(CJ$3&lt;'Depr. Rate'!$B$1,('Depr. Rate'!$B$4*'KU Meter Schedule'!AT48)/12,IF(AT48=0,AS48/2*'Depr. Rate'!$C$4/12,('Depr. Rate'!$C$4*'KU Meter Schedule'!AT48)/12))</f>
        <v>0</v>
      </c>
      <c r="CK48" s="21">
        <f>IF(CK$3&lt;'Depr. Rate'!$B$1,('Depr. Rate'!$B$4*'KU Meter Schedule'!AU48)/12,IF(AU48=0,AT48/2*'Depr. Rate'!$C$4/12,('Depr. Rate'!$C$4*'KU Meter Schedule'!AU48)/12))</f>
        <v>0</v>
      </c>
      <c r="CL48" s="21">
        <f>IF(CL$3&lt;'Depr. Rate'!$B$1,('Depr. Rate'!$B$4*'KU Meter Schedule'!AV48)/12,IF(AV48=0,AU48/2*'Depr. Rate'!$C$4/12,('Depr. Rate'!$C$4*'KU Meter Schedule'!AV48)/12))</f>
        <v>0</v>
      </c>
      <c r="CM48" s="21">
        <f>IF(CM$3&lt;'Depr. Rate'!$B$1,('Depr. Rate'!$B$4*'KU Meter Schedule'!AW48)/12,IF(AW48=0,AV48/2*'Depr. Rate'!$C$4/12,('Depr. Rate'!$C$4*'KU Meter Schedule'!AW48)/12))</f>
        <v>0</v>
      </c>
      <c r="CN48" s="21">
        <f>IF(CN$3&lt;'Depr. Rate'!$B$1,('Depr. Rate'!$B$4*'KU Meter Schedule'!AX48)/12,IF(AX48=0,AW48/2*'Depr. Rate'!$C$4/12,('Depr. Rate'!$C$4*'KU Meter Schedule'!AX48)/12))</f>
        <v>0</v>
      </c>
      <c r="CP48" s="6">
        <f>IF(CP$3=$CP$3,$H48+AZ48,IF($F48='KU Meter Schedule'!CP$3,'KU Meter Schedule'!CO48+AZ48-$G48,SUM(CO48,AZ48)))</f>
        <v>316440.59046293795</v>
      </c>
      <c r="CQ48" s="6">
        <f>IF(CQ$3=$CP$3,$H48+BA48,IF($F48='KU Meter Schedule'!CQ$3,'KU Meter Schedule'!CP48+BA48-$G48,SUM(CP48,BA48)))</f>
        <v>317134.69568410463</v>
      </c>
      <c r="CR48" s="6">
        <f>IF(CR$3=$CP$3,$H48+BB48,IF($F48='KU Meter Schedule'!CR$3,'KU Meter Schedule'!CQ48+BB48-$G48,SUM(CQ48,BB48)))</f>
        <v>317828.80090527132</v>
      </c>
      <c r="CS48" s="6">
        <f>IF(CS$3=$CP$3,$H48+BC48,IF($F48='KU Meter Schedule'!CS$3,'KU Meter Schedule'!CR48+BC48-$G48,SUM(CR48,BC48)))</f>
        <v>318522.906126438</v>
      </c>
      <c r="CT48" s="6">
        <f>IF(CT$3=$CP$3,$H48+BD48,IF($F48='KU Meter Schedule'!CT$3,'KU Meter Schedule'!CS48+BD48-$G48,SUM(CS48,BD48)))</f>
        <v>319217.01134760468</v>
      </c>
      <c r="CU48" s="6">
        <f>IF(CU$3=$CP$3,$H48+BE48,IF($F48='KU Meter Schedule'!CU$3,'KU Meter Schedule'!CT48+BE48-$G48,SUM(CT48,BE48)))</f>
        <v>319911.11656877137</v>
      </c>
      <c r="CV48" s="6">
        <f>IF(CV$3=$CP$3,$H48+BF48,IF($F48='KU Meter Schedule'!CV$3,'KU Meter Schedule'!CU48+BF48-$G48,SUM(CU48,BF48)))</f>
        <v>320605.22178993805</v>
      </c>
      <c r="CW48" s="6">
        <f>IF(CW$3=$CP$3,$H48+BG48,IF($F48='KU Meter Schedule'!CW$3,'KU Meter Schedule'!CV48+BG48-$G48,SUM(CV48,BG48)))</f>
        <v>321299.32701110473</v>
      </c>
      <c r="CX48" s="6">
        <f>IF(CX$3=$CP$3,$H48+BH48,IF($F48='KU Meter Schedule'!CX$3,'KU Meter Schedule'!CW48+BH48-$G48,SUM(CW48,BH48)))</f>
        <v>321993.43223227141</v>
      </c>
      <c r="CY48" s="6">
        <f>IF(CY$3=$CP$3,$H48+BI48,IF($F48='KU Meter Schedule'!CY$3,'KU Meter Schedule'!CX48+BI48-$G48,SUM(CX48,BI48)))</f>
        <v>322687.5374534381</v>
      </c>
      <c r="CZ48" s="6">
        <f>IF(CZ$3=$CP$3,$H48+BJ48,IF($F48='KU Meter Schedule'!CZ$3,'KU Meter Schedule'!CY48+BJ48-$G48,SUM(CY48,BJ48)))</f>
        <v>323381.64267460478</v>
      </c>
      <c r="DA48" s="6">
        <f>IF(DA$3=$CP$3,$H48+BK48,IF($F48='KU Meter Schedule'!DA$3,'KU Meter Schedule'!CZ48+BK48-$G48,SUM(CZ48,BK48)))</f>
        <v>324445.5332101048</v>
      </c>
      <c r="DB48" s="6">
        <f>IF(DB$3=$CP$3,$H48+BL48,IF($F48='KU Meter Schedule'!DB$3,'KU Meter Schedule'!DA48+BL48-$G48,SUM(DA48,BL48)))</f>
        <v>325509.42374560481</v>
      </c>
      <c r="DC48" s="6">
        <f>IF(DC$3=$CP$3,$H48+BM48,IF($F48='KU Meter Schedule'!DC$3,'KU Meter Schedule'!DB48+BM48-$G48,SUM(DB48,BM48)))</f>
        <v>326573.31428110483</v>
      </c>
      <c r="DD48" s="6">
        <f>IF(DD$3=$CP$3,$H48+BN48,IF($F48='KU Meter Schedule'!DD$3,'KU Meter Schedule'!DC48+BN48-$G48,SUM(DC48,BN48)))</f>
        <v>327637.20481660485</v>
      </c>
      <c r="DE48" s="6">
        <f>IF(DE$3=$CP$3,$H48+BO48,IF($F48='KU Meter Schedule'!DE$3,'KU Meter Schedule'!DD48+BO48-$G48,SUM(DD48,BO48)))</f>
        <v>328701.09535210487</v>
      </c>
      <c r="DF48" s="6">
        <f>IF(DF$3=$CP$3,$H48+BP48,IF($F48='KU Meter Schedule'!DF$3,'KU Meter Schedule'!DE48+BP48-$G48,SUM(DE48,BP48)))</f>
        <v>329764.98588760488</v>
      </c>
      <c r="DG48" s="6">
        <f>IF(DG$3=$CP$3,$H48+BQ48,IF($F48='KU Meter Schedule'!DG$3,'KU Meter Schedule'!DF48+BQ48-$G48,SUM(DF48,BQ48)))</f>
        <v>330828.8764231049</v>
      </c>
      <c r="DH48" s="6">
        <f>IF(DH$3=$CP$3,$H48+BR48,IF($F48='KU Meter Schedule'!DH$3,'KU Meter Schedule'!DG48+BR48-$G48,SUM(DG48,BR48)))</f>
        <v>331892.76695860492</v>
      </c>
      <c r="DI48" s="6">
        <f>IF(DI$3=$CP$3,$H48+BS48,IF($F48='KU Meter Schedule'!DI$3,'KU Meter Schedule'!DH48+BS48-$G48,SUM(DH48,BS48)))</f>
        <v>-31298.547773645085</v>
      </c>
      <c r="DJ48" s="6">
        <f>IF(DJ$3=$CP$3,$H48+BT48,IF($F48='KU Meter Schedule'!DJ$3,'KU Meter Schedule'!DI48+BT48-$G48,SUM(DI48,BT48)))</f>
        <v>-31298.547773645085</v>
      </c>
      <c r="DK48" s="6">
        <f>IF(DK$3=$CP$3,$H48+BU48,IF($F48='KU Meter Schedule'!DK$3,'KU Meter Schedule'!DJ48+BU48-$G48,SUM(DJ48,BU48)))</f>
        <v>-31298.547773645085</v>
      </c>
      <c r="DL48" s="6">
        <f>IF(DL$3=$CP$3,$H48+BV48,IF($F48='KU Meter Schedule'!DL$3,'KU Meter Schedule'!DK48+BV48-$G48,SUM(DK48,BV48)))</f>
        <v>-31298.547773645085</v>
      </c>
      <c r="DM48" s="6">
        <f>IF(DM$3=$CP$3,$H48+BW48,IF($F48='KU Meter Schedule'!DM$3,'KU Meter Schedule'!DL48+BW48-$G48,SUM(DL48,BW48)))</f>
        <v>-31298.547773645085</v>
      </c>
      <c r="DN48" s="6">
        <f>IF(DN$3=$CP$3,$H48+BX48,IF($F48='KU Meter Schedule'!DN$3,'KU Meter Schedule'!DM48+BX48-$G48,SUM(DM48,BX48)))</f>
        <v>-31298.547773645085</v>
      </c>
      <c r="DO48" s="6">
        <f>IF(DO$3=$CP$3,$H48+BY48,IF($F48='KU Meter Schedule'!DO$3,'KU Meter Schedule'!DN48+BY48-$G48,SUM(DN48,BY48)))</f>
        <v>-31298.547773645085</v>
      </c>
      <c r="DP48" s="6">
        <f>IF(DP$3=$CP$3,$H48+BZ48,IF($F48='KU Meter Schedule'!DP$3,'KU Meter Schedule'!DO48+BZ48-$G48,SUM(DO48,BZ48)))</f>
        <v>-31298.547773645085</v>
      </c>
      <c r="DQ48" s="6">
        <f>IF(DQ$3=$CP$3,$H48+CA48,IF($F48='KU Meter Schedule'!DQ$3,'KU Meter Schedule'!DP48+CA48-$G48,SUM(DP48,CA48)))</f>
        <v>-31298.547773645085</v>
      </c>
      <c r="DR48" s="6">
        <f>IF(DR$3=$CP$3,$H48+CB48,IF($F48='KU Meter Schedule'!DR$3,'KU Meter Schedule'!DQ48+CB48-$G48,SUM(DQ48,CB48)))</f>
        <v>-31298.547773645085</v>
      </c>
      <c r="DS48" s="6">
        <f>IF(DS$3=$CP$3,$H48+CC48,IF($F48='KU Meter Schedule'!DS$3,'KU Meter Schedule'!DR48+CC48-$G48,SUM(DR48,CC48)))</f>
        <v>-31298.547773645085</v>
      </c>
      <c r="DT48" s="6">
        <f>IF(DT$3=$CP$3,$H48+CD48,IF($F48='KU Meter Schedule'!DT$3,'KU Meter Schedule'!DS48+CD48-$G48,SUM(DS48,CD48)))</f>
        <v>-31298.547773645085</v>
      </c>
      <c r="DU48" s="6">
        <f>IF(DU$3=$CP$3,$H48+CE48,IF($F48='KU Meter Schedule'!DU$3,'KU Meter Schedule'!DT48+CE48-$G48,SUM(DT48,CE48)))</f>
        <v>-31298.547773645085</v>
      </c>
      <c r="DV48" s="6">
        <f>IF(DV$3=$CP$3,$H48+CF48,IF($F48='KU Meter Schedule'!DV$3,'KU Meter Schedule'!DU48+CF48-$G48,SUM(DU48,CF48)))</f>
        <v>-31298.547773645085</v>
      </c>
      <c r="DW48" s="6">
        <f>IF(DW$3=$CP$3,$H48+CG48,IF($F48='KU Meter Schedule'!DW$3,'KU Meter Schedule'!DV48+CG48-$G48,SUM(DV48,CG48)))</f>
        <v>-31298.547773645085</v>
      </c>
      <c r="DX48" s="6">
        <f>IF(DX$3=$CP$3,$H48+CH48,IF($F48='KU Meter Schedule'!DX$3,'KU Meter Schedule'!DW48+CH48-$G48,SUM(DW48,CH48)))</f>
        <v>-31298.547773645085</v>
      </c>
      <c r="DY48" s="6">
        <f>IF(DY$3=$CP$3,$H48+CI48,IF($F48='KU Meter Schedule'!DY$3,'KU Meter Schedule'!DX48+CI48-$G48,SUM(DX48,CI48)))</f>
        <v>-31298.547773645085</v>
      </c>
      <c r="DZ48" s="6">
        <f>IF(DZ$3=$CP$3,$H48+CJ48,IF($F48='KU Meter Schedule'!DZ$3,'KU Meter Schedule'!DY48+CJ48-$G48,SUM(DY48,CJ48)))</f>
        <v>-31298.547773645085</v>
      </c>
      <c r="EA48" s="6">
        <f>IF(EA$3=$CP$3,$H48+CK48,IF($F48='KU Meter Schedule'!EA$3,'KU Meter Schedule'!DZ48+CK48-$G48,SUM(DZ48,CK48)))</f>
        <v>-31298.547773645085</v>
      </c>
      <c r="EB48" s="6">
        <f>IF(EB$3=$CP$3,$H48+CL48,IF($F48='KU Meter Schedule'!EB$3,'KU Meter Schedule'!EA48+CL48-$G48,SUM(EA48,CL48)))</f>
        <v>-31298.547773645085</v>
      </c>
      <c r="EC48" s="6">
        <f>IF(EC$3=$CP$3,$H48+CM48,IF($F48='KU Meter Schedule'!EC$3,'KU Meter Schedule'!EB48+CM48-$G48,SUM(EB48,CM48)))</f>
        <v>-31298.547773645085</v>
      </c>
      <c r="ED48" s="6">
        <f>IF(ED$3=$CP$3,$H48+CN48,IF($F48='KU Meter Schedule'!ED$3,'KU Meter Schedule'!EC48+CN48-$G48,SUM(EC48,CN48)))</f>
        <v>-31298.547773645085</v>
      </c>
      <c r="EF48" s="8">
        <f t="shared" si="10"/>
        <v>47282.669537062058</v>
      </c>
      <c r="EG48" s="8">
        <f t="shared" si="10"/>
        <v>46588.564315895375</v>
      </c>
      <c r="EH48" s="8">
        <f t="shared" si="10"/>
        <v>45894.459094728692</v>
      </c>
      <c r="EI48" s="8">
        <f t="shared" si="10"/>
        <v>45200.35387356201</v>
      </c>
      <c r="EJ48" s="8">
        <f t="shared" si="10"/>
        <v>44506.248652395327</v>
      </c>
      <c r="EK48" s="8">
        <f t="shared" si="10"/>
        <v>43812.143431228644</v>
      </c>
      <c r="EL48" s="8">
        <f t="shared" si="10"/>
        <v>43118.038210061961</v>
      </c>
      <c r="EM48" s="8">
        <f t="shared" si="10"/>
        <v>42423.932988895278</v>
      </c>
      <c r="EN48" s="8">
        <f t="shared" si="10"/>
        <v>41729.827767728595</v>
      </c>
      <c r="EO48" s="8">
        <f t="shared" si="10"/>
        <v>41035.722546561912</v>
      </c>
      <c r="EP48" s="8">
        <f t="shared" si="10"/>
        <v>40341.617325395229</v>
      </c>
      <c r="EQ48" s="8">
        <f t="shared" si="10"/>
        <v>39277.726789895212</v>
      </c>
      <c r="ER48" s="8">
        <f t="shared" si="10"/>
        <v>38213.836254395195</v>
      </c>
      <c r="ES48" s="8">
        <f t="shared" si="10"/>
        <v>37149.945718895178</v>
      </c>
      <c r="ET48" s="8">
        <f t="shared" si="10"/>
        <v>36086.055183395161</v>
      </c>
      <c r="EU48" s="8">
        <f t="shared" si="10"/>
        <v>35022.164647895144</v>
      </c>
      <c r="EV48" s="8">
        <f t="shared" si="9"/>
        <v>33958.274112395127</v>
      </c>
      <c r="EW48" s="8">
        <f t="shared" si="9"/>
        <v>32894.38357689511</v>
      </c>
      <c r="EX48" s="8">
        <f t="shared" si="9"/>
        <v>31830.493041395093</v>
      </c>
      <c r="EY48" s="8">
        <f t="shared" si="9"/>
        <v>31298.547773645085</v>
      </c>
      <c r="EZ48" s="8">
        <f t="shared" si="9"/>
        <v>31298.547773645085</v>
      </c>
      <c r="FA48" s="8">
        <f t="shared" si="9"/>
        <v>31298.547773645085</v>
      </c>
      <c r="FB48" s="8">
        <f t="shared" si="9"/>
        <v>31298.547773645085</v>
      </c>
      <c r="FC48" s="8">
        <f t="shared" si="9"/>
        <v>31298.547773645085</v>
      </c>
      <c r="FD48" s="8">
        <f t="shared" si="9"/>
        <v>31298.547773645085</v>
      </c>
      <c r="FE48" s="8">
        <f t="shared" si="9"/>
        <v>31298.547773645085</v>
      </c>
      <c r="FF48" s="8">
        <f t="shared" si="9"/>
        <v>31298.547773645085</v>
      </c>
      <c r="FG48" s="8">
        <f t="shared" si="9"/>
        <v>31298.547773645085</v>
      </c>
      <c r="FH48" s="8">
        <f t="shared" si="9"/>
        <v>31298.547773645085</v>
      </c>
      <c r="FI48" s="8">
        <f t="shared" si="9"/>
        <v>31298.547773645085</v>
      </c>
      <c r="FJ48" s="8">
        <f t="shared" si="9"/>
        <v>31298.547773645085</v>
      </c>
      <c r="FK48" s="8">
        <f t="shared" si="8"/>
        <v>31298.547773645085</v>
      </c>
      <c r="FL48" s="8">
        <f t="shared" si="8"/>
        <v>31298.547773645085</v>
      </c>
      <c r="FM48" s="8">
        <f t="shared" si="8"/>
        <v>31298.547773645085</v>
      </c>
      <c r="FN48" s="8">
        <f t="shared" si="8"/>
        <v>31298.547773645085</v>
      </c>
      <c r="FO48" s="8">
        <f t="shared" si="8"/>
        <v>31298.547773645085</v>
      </c>
      <c r="FP48" s="8">
        <f t="shared" si="8"/>
        <v>31298.547773645085</v>
      </c>
      <c r="FQ48" s="8">
        <f t="shared" si="8"/>
        <v>31298.547773645085</v>
      </c>
      <c r="FR48" s="8">
        <f t="shared" si="8"/>
        <v>31298.547773645085</v>
      </c>
      <c r="FS48" s="8">
        <f t="shared" si="8"/>
        <v>31298.547773645085</v>
      </c>
      <c r="FT48" s="8">
        <f t="shared" si="8"/>
        <v>31298.547773645085</v>
      </c>
    </row>
    <row r="49" spans="1:176" x14ac:dyDescent="0.25">
      <c r="A49" s="4" t="s">
        <v>12</v>
      </c>
      <c r="B49" s="4" t="s">
        <v>2</v>
      </c>
      <c r="C49" s="3" t="s">
        <v>40</v>
      </c>
      <c r="D49" s="4" t="s">
        <v>5</v>
      </c>
      <c r="E49" s="7">
        <v>1968</v>
      </c>
      <c r="F49" s="24">
        <f>IFERROR(VLOOKUP(CONCATENATE(C49,E49),'KU Retirements'!$A$4:$E$150,5,FALSE),"N/A")</f>
        <v>43160</v>
      </c>
      <c r="G49" s="5">
        <v>27169.27</v>
      </c>
      <c r="H49" s="5">
        <v>23585.5180366653</v>
      </c>
      <c r="I49" s="5"/>
      <c r="J49" s="6">
        <f>IF(J$3=$J$3,$G49,IF($F49='KU Meter Schedule'!J$3,'KU Meter Schedule'!I49-'KU Meter Schedule'!$G49,I49))</f>
        <v>27169.27</v>
      </c>
      <c r="K49" s="6">
        <f>IF(K$3=$J$3,$G49,IF($F49='KU Meter Schedule'!K$3,'KU Meter Schedule'!J49-'KU Meter Schedule'!$G49,J49))</f>
        <v>27169.27</v>
      </c>
      <c r="L49" s="6">
        <f>IF(L$3=$J$3,$G49,IF($F49='KU Meter Schedule'!L$3,'KU Meter Schedule'!K49-'KU Meter Schedule'!$G49,K49))</f>
        <v>27169.27</v>
      </c>
      <c r="M49" s="6">
        <f>IF(M$3=$J$3,$G49,IF($F49='KU Meter Schedule'!M$3,'KU Meter Schedule'!L49-'KU Meter Schedule'!$G49,L49))</f>
        <v>27169.27</v>
      </c>
      <c r="N49" s="6">
        <f>IF(N$3=$J$3,$G49,IF($F49='KU Meter Schedule'!N$3,'KU Meter Schedule'!M49-'KU Meter Schedule'!$G49,M49))</f>
        <v>27169.27</v>
      </c>
      <c r="O49" s="6">
        <f>IF(O$3=$J$3,$G49,IF($F49='KU Meter Schedule'!O$3,'KU Meter Schedule'!N49-'KU Meter Schedule'!$G49,N49))</f>
        <v>27169.27</v>
      </c>
      <c r="P49" s="6">
        <f>IF(P$3=$J$3,$G49,IF($F49='KU Meter Schedule'!P$3,'KU Meter Schedule'!O49-'KU Meter Schedule'!$G49,O49))</f>
        <v>27169.27</v>
      </c>
      <c r="Q49" s="6">
        <f>IF(Q$3=$J$3,$G49,IF($F49='KU Meter Schedule'!Q$3,'KU Meter Schedule'!P49-'KU Meter Schedule'!$G49,P49))</f>
        <v>27169.27</v>
      </c>
      <c r="R49" s="6">
        <f>IF(R$3=$J$3,$G49,IF($F49='KU Meter Schedule'!R$3,'KU Meter Schedule'!Q49-'KU Meter Schedule'!$G49,Q49))</f>
        <v>27169.27</v>
      </c>
      <c r="S49" s="6">
        <f>IF(S$3=$J$3,$G49,IF($F49='KU Meter Schedule'!S$3,'KU Meter Schedule'!R49-'KU Meter Schedule'!$G49,R49))</f>
        <v>27169.27</v>
      </c>
      <c r="T49" s="6">
        <f>IF(T$3=$J$3,$G49,IF($F49='KU Meter Schedule'!T$3,'KU Meter Schedule'!S49-'KU Meter Schedule'!$G49,S49))</f>
        <v>27169.27</v>
      </c>
      <c r="U49" s="6">
        <f>IF(U$3=$J$3,$G49,IF($F49='KU Meter Schedule'!U$3,'KU Meter Schedule'!T49-'KU Meter Schedule'!$G49,T49))</f>
        <v>27169.27</v>
      </c>
      <c r="V49" s="6">
        <f>IF(V$3=$J$3,$G49,IF($F49='KU Meter Schedule'!V$3,'KU Meter Schedule'!U49-'KU Meter Schedule'!$G49,U49))</f>
        <v>27169.27</v>
      </c>
      <c r="W49" s="6">
        <f>IF(W$3=$J$3,$G49,IF($F49='KU Meter Schedule'!W$3,'KU Meter Schedule'!V49-'KU Meter Schedule'!$G49,V49))</f>
        <v>27169.27</v>
      </c>
      <c r="X49" s="6">
        <f>IF(X$3=$J$3,$G49,IF($F49='KU Meter Schedule'!X$3,'KU Meter Schedule'!W49-'KU Meter Schedule'!$G49,W49))</f>
        <v>27169.27</v>
      </c>
      <c r="Y49" s="6">
        <f>IF(Y$3=$J$3,$G49,IF($F49='KU Meter Schedule'!Y$3,'KU Meter Schedule'!X49-'KU Meter Schedule'!$G49,X49))</f>
        <v>27169.27</v>
      </c>
      <c r="Z49" s="6">
        <f>IF(Z$3=$J$3,$G49,IF($F49='KU Meter Schedule'!Z$3,'KU Meter Schedule'!Y49-'KU Meter Schedule'!$G49,Y49))</f>
        <v>27169.27</v>
      </c>
      <c r="AA49" s="6">
        <f>IF(AA$3=$J$3,$G49,IF($F49='KU Meter Schedule'!AA$3,'KU Meter Schedule'!Z49-'KU Meter Schedule'!$G49,Z49))</f>
        <v>27169.27</v>
      </c>
      <c r="AB49" s="6">
        <f>IF(AB$3=$J$3,$G49,IF($F49='KU Meter Schedule'!AB$3,'KU Meter Schedule'!AA49-'KU Meter Schedule'!$G49,AA49))</f>
        <v>27169.27</v>
      </c>
      <c r="AC49" s="6">
        <f>IF(AC$3=$J$3,$G49,IF($F49='KU Meter Schedule'!AC$3,'KU Meter Schedule'!AB49-'KU Meter Schedule'!$G49,AB49))</f>
        <v>0</v>
      </c>
      <c r="AD49" s="6">
        <f>IF(AD$3=$J$3,$G49,IF($F49='KU Meter Schedule'!AD$3,'KU Meter Schedule'!AC49-'KU Meter Schedule'!$G49,AC49))</f>
        <v>0</v>
      </c>
      <c r="AE49" s="6">
        <f>IF(AE$3=$J$3,$G49,IF($F49='KU Meter Schedule'!AE$3,'KU Meter Schedule'!AD49-'KU Meter Schedule'!$G49,AD49))</f>
        <v>0</v>
      </c>
      <c r="AF49" s="6">
        <f>IF(AF$3=$J$3,$G49,IF($F49='KU Meter Schedule'!AF$3,'KU Meter Schedule'!AE49-'KU Meter Schedule'!$G49,AE49))</f>
        <v>0</v>
      </c>
      <c r="AG49" s="6">
        <f>IF(AG$3=$J$3,$G49,IF($F49='KU Meter Schedule'!AG$3,'KU Meter Schedule'!AF49-'KU Meter Schedule'!$G49,AF49))</f>
        <v>0</v>
      </c>
      <c r="AH49" s="6">
        <f>IF(AH$3=$J$3,$G49,IF($F49='KU Meter Schedule'!AH$3,'KU Meter Schedule'!AG49-'KU Meter Schedule'!$G49,AG49))</f>
        <v>0</v>
      </c>
      <c r="AI49" s="6">
        <f>IF(AI$3=$J$3,$G49,IF($F49='KU Meter Schedule'!AI$3,'KU Meter Schedule'!AH49-'KU Meter Schedule'!$G49,AH49))</f>
        <v>0</v>
      </c>
      <c r="AJ49" s="6">
        <f>IF(AJ$3=$J$3,$G49,IF($F49='KU Meter Schedule'!AJ$3,'KU Meter Schedule'!AI49-'KU Meter Schedule'!$G49,AI49))</f>
        <v>0</v>
      </c>
      <c r="AK49" s="6">
        <f>IF(AK$3=$J$3,$G49,IF($F49='KU Meter Schedule'!AK$3,'KU Meter Schedule'!AJ49-'KU Meter Schedule'!$G49,AJ49))</f>
        <v>0</v>
      </c>
      <c r="AL49" s="6">
        <f>IF(AL$3=$J$3,$G49,IF($F49='KU Meter Schedule'!AL$3,'KU Meter Schedule'!AK49-'KU Meter Schedule'!$G49,AK49))</f>
        <v>0</v>
      </c>
      <c r="AM49" s="6">
        <f>IF(AM$3=$J$3,$G49,IF($F49='KU Meter Schedule'!AM$3,'KU Meter Schedule'!AL49-'KU Meter Schedule'!$G49,AL49))</f>
        <v>0</v>
      </c>
      <c r="AN49" s="6">
        <f>IF(AN$3=$J$3,$G49,IF($F49='KU Meter Schedule'!AN$3,'KU Meter Schedule'!AM49-'KU Meter Schedule'!$G49,AM49))</f>
        <v>0</v>
      </c>
      <c r="AO49" s="6">
        <f>IF(AO$3=$J$3,$G49,IF($F49='KU Meter Schedule'!AO$3,'KU Meter Schedule'!AN49-'KU Meter Schedule'!$G49,AN49))</f>
        <v>0</v>
      </c>
      <c r="AP49" s="6">
        <f>IF(AP$3=$J$3,$G49,IF($F49='KU Meter Schedule'!AP$3,'KU Meter Schedule'!AO49-'KU Meter Schedule'!$G49,AO49))</f>
        <v>0</v>
      </c>
      <c r="AQ49" s="6">
        <f>IF(AQ$3=$J$3,$G49,IF($F49='KU Meter Schedule'!AQ$3,'KU Meter Schedule'!AP49-'KU Meter Schedule'!$G49,AP49))</f>
        <v>0</v>
      </c>
      <c r="AR49" s="6">
        <f>IF(AR$3=$J$3,$G49,IF($F49='KU Meter Schedule'!AR$3,'KU Meter Schedule'!AQ49-'KU Meter Schedule'!$G49,AQ49))</f>
        <v>0</v>
      </c>
      <c r="AS49" s="6">
        <f>IF(AS$3=$J$3,$G49,IF($F49='KU Meter Schedule'!AS$3,'KU Meter Schedule'!AR49-'KU Meter Schedule'!$G49,AR49))</f>
        <v>0</v>
      </c>
      <c r="AT49" s="6">
        <f>IF(AT$3=$J$3,$G49,IF($F49='KU Meter Schedule'!AT$3,'KU Meter Schedule'!AS49-'KU Meter Schedule'!$G49,AS49))</f>
        <v>0</v>
      </c>
      <c r="AU49" s="6">
        <f>IF(AU$3=$J$3,$G49,IF($F49='KU Meter Schedule'!AU$3,'KU Meter Schedule'!AT49-'KU Meter Schedule'!$G49,AT49))</f>
        <v>0</v>
      </c>
      <c r="AV49" s="6">
        <f>IF(AV$3=$J$3,$G49,IF($F49='KU Meter Schedule'!AV$3,'KU Meter Schedule'!AU49-'KU Meter Schedule'!$G49,AU49))</f>
        <v>0</v>
      </c>
      <c r="AW49" s="6">
        <f>IF(AW$3=$J$3,$G49,IF($F49='KU Meter Schedule'!AW$3,'KU Meter Schedule'!AV49-'KU Meter Schedule'!$G49,AV49))</f>
        <v>0</v>
      </c>
      <c r="AX49" s="6">
        <f>IF(AX$3=$J$3,$G49,IF($F49='KU Meter Schedule'!AX$3,'KU Meter Schedule'!AW49-'KU Meter Schedule'!$G49,AW49))</f>
        <v>0</v>
      </c>
      <c r="AZ49" s="21">
        <f>IF(AZ$3&lt;'Depr. Rate'!$B$1,('Depr. Rate'!$B$4*'KU Meter Schedule'!J49)/12,IF(J49=0,I49/2*'Depr. Rate'!$C$4/12,('Depr. Rate'!$C$4*'KU Meter Schedule'!J49)/12))</f>
        <v>51.848023583333337</v>
      </c>
      <c r="BA49" s="21">
        <f>IF(BA$3&lt;'Depr. Rate'!$B$1,('Depr. Rate'!$B$4*'KU Meter Schedule'!K49)/12,IF(K49=0,J49/2*'Depr. Rate'!$C$4/12,('Depr. Rate'!$C$4*'KU Meter Schedule'!K49)/12))</f>
        <v>51.848023583333337</v>
      </c>
      <c r="BB49" s="21">
        <f>IF(BB$3&lt;'Depr. Rate'!$B$1,('Depr. Rate'!$B$4*'KU Meter Schedule'!L49)/12,IF(L49=0,K49/2*'Depr. Rate'!$C$4/12,('Depr. Rate'!$C$4*'KU Meter Schedule'!L49)/12))</f>
        <v>51.848023583333337</v>
      </c>
      <c r="BC49" s="21">
        <f>IF(BC$3&lt;'Depr. Rate'!$B$1,('Depr. Rate'!$B$4*'KU Meter Schedule'!M49)/12,IF(M49=0,L49/2*'Depr. Rate'!$C$4/12,('Depr. Rate'!$C$4*'KU Meter Schedule'!M49)/12))</f>
        <v>51.848023583333337</v>
      </c>
      <c r="BD49" s="21">
        <f>IF(BD$3&lt;'Depr. Rate'!$B$1,('Depr. Rate'!$B$4*'KU Meter Schedule'!N49)/12,IF(N49=0,M49/2*'Depr. Rate'!$C$4/12,('Depr. Rate'!$C$4*'KU Meter Schedule'!N49)/12))</f>
        <v>51.848023583333337</v>
      </c>
      <c r="BE49" s="21">
        <f>IF(BE$3&lt;'Depr. Rate'!$B$1,('Depr. Rate'!$B$4*'KU Meter Schedule'!O49)/12,IF(O49=0,N49/2*'Depr. Rate'!$C$4/12,('Depr. Rate'!$C$4*'KU Meter Schedule'!O49)/12))</f>
        <v>51.848023583333337</v>
      </c>
      <c r="BF49" s="21">
        <f>IF(BF$3&lt;'Depr. Rate'!$B$1,('Depr. Rate'!$B$4*'KU Meter Schedule'!P49)/12,IF(P49=0,O49/2*'Depr. Rate'!$C$4/12,('Depr. Rate'!$C$4*'KU Meter Schedule'!P49)/12))</f>
        <v>51.848023583333337</v>
      </c>
      <c r="BG49" s="21">
        <f>IF(BG$3&lt;'Depr. Rate'!$B$1,('Depr. Rate'!$B$4*'KU Meter Schedule'!Q49)/12,IF(Q49=0,P49/2*'Depr. Rate'!$C$4/12,('Depr. Rate'!$C$4*'KU Meter Schedule'!Q49)/12))</f>
        <v>51.848023583333337</v>
      </c>
      <c r="BH49" s="21">
        <f>IF(BH$3&lt;'Depr. Rate'!$B$1,('Depr. Rate'!$B$4*'KU Meter Schedule'!R49)/12,IF(R49=0,Q49/2*'Depr. Rate'!$C$4/12,('Depr. Rate'!$C$4*'KU Meter Schedule'!R49)/12))</f>
        <v>51.848023583333337</v>
      </c>
      <c r="BI49" s="21">
        <f>IF(BI$3&lt;'Depr. Rate'!$B$1,('Depr. Rate'!$B$4*'KU Meter Schedule'!S49)/12,IF(S49=0,R49/2*'Depr. Rate'!$C$4/12,('Depr. Rate'!$C$4*'KU Meter Schedule'!S49)/12))</f>
        <v>51.848023583333337</v>
      </c>
      <c r="BJ49" s="21">
        <f>IF(BJ$3&lt;'Depr. Rate'!$B$1,('Depr. Rate'!$B$4*'KU Meter Schedule'!T49)/12,IF(T49=0,S49/2*'Depr. Rate'!$C$4/12,('Depr. Rate'!$C$4*'KU Meter Schedule'!T49)/12))</f>
        <v>51.848023583333337</v>
      </c>
      <c r="BK49" s="21">
        <f>IF(BK$3&lt;'Depr. Rate'!$B$1,('Depr. Rate'!$B$4*'KU Meter Schedule'!U49)/12,IF(U49=0,T49/2*'Depr. Rate'!$C$4/12,('Depr. Rate'!$C$4*'KU Meter Schedule'!U49)/12))</f>
        <v>79.470114750000008</v>
      </c>
      <c r="BL49" s="21">
        <f>IF(BL$3&lt;'Depr. Rate'!$B$1,('Depr. Rate'!$B$4*'KU Meter Schedule'!V49)/12,IF(V49=0,U49/2*'Depr. Rate'!$C$4/12,('Depr. Rate'!$C$4*'KU Meter Schedule'!V49)/12))</f>
        <v>79.470114750000008</v>
      </c>
      <c r="BM49" s="21">
        <f>IF(BM$3&lt;'Depr. Rate'!$B$1,('Depr. Rate'!$B$4*'KU Meter Schedule'!W49)/12,IF(W49=0,V49/2*'Depr. Rate'!$C$4/12,('Depr. Rate'!$C$4*'KU Meter Schedule'!W49)/12))</f>
        <v>79.470114750000008</v>
      </c>
      <c r="BN49" s="21">
        <f>IF(BN$3&lt;'Depr. Rate'!$B$1,('Depr. Rate'!$B$4*'KU Meter Schedule'!X49)/12,IF(X49=0,W49/2*'Depr. Rate'!$C$4/12,('Depr. Rate'!$C$4*'KU Meter Schedule'!X49)/12))</f>
        <v>79.470114750000008</v>
      </c>
      <c r="BO49" s="21">
        <f>IF(BO$3&lt;'Depr. Rate'!$B$1,('Depr. Rate'!$B$4*'KU Meter Schedule'!Y49)/12,IF(Y49=0,X49/2*'Depr. Rate'!$C$4/12,('Depr. Rate'!$C$4*'KU Meter Schedule'!Y49)/12))</f>
        <v>79.470114750000008</v>
      </c>
      <c r="BP49" s="21">
        <f>IF(BP$3&lt;'Depr. Rate'!$B$1,('Depr. Rate'!$B$4*'KU Meter Schedule'!Z49)/12,IF(Z49=0,Y49/2*'Depr. Rate'!$C$4/12,('Depr. Rate'!$C$4*'KU Meter Schedule'!Z49)/12))</f>
        <v>79.470114750000008</v>
      </c>
      <c r="BQ49" s="21">
        <f>IF(BQ$3&lt;'Depr. Rate'!$B$1,('Depr. Rate'!$B$4*'KU Meter Schedule'!AA49)/12,IF(AA49=0,Z49/2*'Depr. Rate'!$C$4/12,('Depr. Rate'!$C$4*'KU Meter Schedule'!AA49)/12))</f>
        <v>79.470114750000008</v>
      </c>
      <c r="BR49" s="21">
        <f>IF(BR$3&lt;'Depr. Rate'!$B$1,('Depr. Rate'!$B$4*'KU Meter Schedule'!AB49)/12,IF(AB49=0,AA49/2*'Depr. Rate'!$C$4/12,('Depr. Rate'!$C$4*'KU Meter Schedule'!AB49)/12))</f>
        <v>79.470114750000008</v>
      </c>
      <c r="BS49" s="21">
        <f>IF(BS$3&lt;'Depr. Rate'!$B$1,('Depr. Rate'!$B$4*'KU Meter Schedule'!AC49)/12,IF(AC49=0,AB49/2*'Depr. Rate'!$C$4/12,('Depr. Rate'!$C$4*'KU Meter Schedule'!AC49)/12))</f>
        <v>39.735057375000004</v>
      </c>
      <c r="BT49" s="21">
        <f>IF(BT$3&lt;'Depr. Rate'!$B$1,('Depr. Rate'!$B$4*'KU Meter Schedule'!AD49)/12,IF(AD49=0,AC49/2*'Depr. Rate'!$C$4/12,('Depr. Rate'!$C$4*'KU Meter Schedule'!AD49)/12))</f>
        <v>0</v>
      </c>
      <c r="BU49" s="21">
        <f>IF(BU$3&lt;'Depr. Rate'!$B$1,('Depr. Rate'!$B$4*'KU Meter Schedule'!AE49)/12,IF(AE49=0,AD49/2*'Depr. Rate'!$C$4/12,('Depr. Rate'!$C$4*'KU Meter Schedule'!AE49)/12))</f>
        <v>0</v>
      </c>
      <c r="BV49" s="21">
        <f>IF(BV$3&lt;'Depr. Rate'!$B$1,('Depr. Rate'!$B$4*'KU Meter Schedule'!AF49)/12,IF(AF49=0,AE49/2*'Depr. Rate'!$C$4/12,('Depr. Rate'!$C$4*'KU Meter Schedule'!AF49)/12))</f>
        <v>0</v>
      </c>
      <c r="BW49" s="21">
        <f>IF(BW$3&lt;'Depr. Rate'!$B$1,('Depr. Rate'!$B$4*'KU Meter Schedule'!AG49)/12,IF(AG49=0,AF49/2*'Depr. Rate'!$C$4/12,('Depr. Rate'!$C$4*'KU Meter Schedule'!AG49)/12))</f>
        <v>0</v>
      </c>
      <c r="BX49" s="21">
        <f>IF(BX$3&lt;'Depr. Rate'!$B$1,('Depr. Rate'!$B$4*'KU Meter Schedule'!AH49)/12,IF(AH49=0,AG49/2*'Depr. Rate'!$C$4/12,('Depr. Rate'!$C$4*'KU Meter Schedule'!AH49)/12))</f>
        <v>0</v>
      </c>
      <c r="BY49" s="21">
        <f>IF(BY$3&lt;'Depr. Rate'!$B$1,('Depr. Rate'!$B$4*'KU Meter Schedule'!AI49)/12,IF(AI49=0,AH49/2*'Depr. Rate'!$C$4/12,('Depr. Rate'!$C$4*'KU Meter Schedule'!AI49)/12))</f>
        <v>0</v>
      </c>
      <c r="BZ49" s="21">
        <f>IF(BZ$3&lt;'Depr. Rate'!$B$1,('Depr. Rate'!$B$4*'KU Meter Schedule'!AJ49)/12,IF(AJ49=0,AI49/2*'Depr. Rate'!$C$4/12,('Depr. Rate'!$C$4*'KU Meter Schedule'!AJ49)/12))</f>
        <v>0</v>
      </c>
      <c r="CA49" s="21">
        <f>IF(CA$3&lt;'Depr. Rate'!$B$1,('Depr. Rate'!$B$4*'KU Meter Schedule'!AK49)/12,IF(AK49=0,AJ49/2*'Depr. Rate'!$C$4/12,('Depr. Rate'!$C$4*'KU Meter Schedule'!AK49)/12))</f>
        <v>0</v>
      </c>
      <c r="CB49" s="21">
        <f>IF(CB$3&lt;'Depr. Rate'!$B$1,('Depr. Rate'!$B$4*'KU Meter Schedule'!AL49)/12,IF(AL49=0,AK49/2*'Depr. Rate'!$C$4/12,('Depr. Rate'!$C$4*'KU Meter Schedule'!AL49)/12))</f>
        <v>0</v>
      </c>
      <c r="CC49" s="21">
        <f>IF(CC$3&lt;'Depr. Rate'!$B$1,('Depr. Rate'!$B$4*'KU Meter Schedule'!AM49)/12,IF(AM49=0,AL49/2*'Depr. Rate'!$C$4/12,('Depr. Rate'!$C$4*'KU Meter Schedule'!AM49)/12))</f>
        <v>0</v>
      </c>
      <c r="CD49" s="21">
        <f>IF(CD$3&lt;'Depr. Rate'!$B$1,('Depr. Rate'!$B$4*'KU Meter Schedule'!AN49)/12,IF(AN49=0,AM49/2*'Depr. Rate'!$C$4/12,('Depr. Rate'!$C$4*'KU Meter Schedule'!AN49)/12))</f>
        <v>0</v>
      </c>
      <c r="CE49" s="21">
        <f>IF(CE$3&lt;'Depr. Rate'!$B$1,('Depr. Rate'!$B$4*'KU Meter Schedule'!AO49)/12,IF(AO49=0,AN49/2*'Depr. Rate'!$C$4/12,('Depr. Rate'!$C$4*'KU Meter Schedule'!AO49)/12))</f>
        <v>0</v>
      </c>
      <c r="CF49" s="21">
        <f>IF(CF$3&lt;'Depr. Rate'!$B$1,('Depr. Rate'!$B$4*'KU Meter Schedule'!AP49)/12,IF(AP49=0,AO49/2*'Depr. Rate'!$C$4/12,('Depr. Rate'!$C$4*'KU Meter Schedule'!AP49)/12))</f>
        <v>0</v>
      </c>
      <c r="CG49" s="21">
        <f>IF(CG$3&lt;'Depr. Rate'!$B$1,('Depr. Rate'!$B$4*'KU Meter Schedule'!AQ49)/12,IF(AQ49=0,AP49/2*'Depr. Rate'!$C$4/12,('Depr. Rate'!$C$4*'KU Meter Schedule'!AQ49)/12))</f>
        <v>0</v>
      </c>
      <c r="CH49" s="21">
        <f>IF(CH$3&lt;'Depr. Rate'!$B$1,('Depr. Rate'!$B$4*'KU Meter Schedule'!AR49)/12,IF(AR49=0,AQ49/2*'Depr. Rate'!$C$4/12,('Depr. Rate'!$C$4*'KU Meter Schedule'!AR49)/12))</f>
        <v>0</v>
      </c>
      <c r="CI49" s="21">
        <f>IF(CI$3&lt;'Depr. Rate'!$B$1,('Depr. Rate'!$B$4*'KU Meter Schedule'!AS49)/12,IF(AS49=0,AR49/2*'Depr. Rate'!$C$4/12,('Depr. Rate'!$C$4*'KU Meter Schedule'!AS49)/12))</f>
        <v>0</v>
      </c>
      <c r="CJ49" s="21">
        <f>IF(CJ$3&lt;'Depr. Rate'!$B$1,('Depr. Rate'!$B$4*'KU Meter Schedule'!AT49)/12,IF(AT49=0,AS49/2*'Depr. Rate'!$C$4/12,('Depr. Rate'!$C$4*'KU Meter Schedule'!AT49)/12))</f>
        <v>0</v>
      </c>
      <c r="CK49" s="21">
        <f>IF(CK$3&lt;'Depr. Rate'!$B$1,('Depr. Rate'!$B$4*'KU Meter Schedule'!AU49)/12,IF(AU49=0,AT49/2*'Depr. Rate'!$C$4/12,('Depr. Rate'!$C$4*'KU Meter Schedule'!AU49)/12))</f>
        <v>0</v>
      </c>
      <c r="CL49" s="21">
        <f>IF(CL$3&lt;'Depr. Rate'!$B$1,('Depr. Rate'!$B$4*'KU Meter Schedule'!AV49)/12,IF(AV49=0,AU49/2*'Depr. Rate'!$C$4/12,('Depr. Rate'!$C$4*'KU Meter Schedule'!AV49)/12))</f>
        <v>0</v>
      </c>
      <c r="CM49" s="21">
        <f>IF(CM$3&lt;'Depr. Rate'!$B$1,('Depr. Rate'!$B$4*'KU Meter Schedule'!AW49)/12,IF(AW49=0,AV49/2*'Depr. Rate'!$C$4/12,('Depr. Rate'!$C$4*'KU Meter Schedule'!AW49)/12))</f>
        <v>0</v>
      </c>
      <c r="CN49" s="21">
        <f>IF(CN$3&lt;'Depr. Rate'!$B$1,('Depr. Rate'!$B$4*'KU Meter Schedule'!AX49)/12,IF(AX49=0,AW49/2*'Depr. Rate'!$C$4/12,('Depr. Rate'!$C$4*'KU Meter Schedule'!AX49)/12))</f>
        <v>0</v>
      </c>
      <c r="CP49" s="6">
        <f>IF(CP$3=$CP$3,$H49+AZ49,IF($F49='KU Meter Schedule'!CP$3,'KU Meter Schedule'!CO49+AZ49-$G49,SUM(CO49,AZ49)))</f>
        <v>23637.366060248634</v>
      </c>
      <c r="CQ49" s="6">
        <f>IF(CQ$3=$CP$3,$H49+BA49,IF($F49='KU Meter Schedule'!CQ$3,'KU Meter Schedule'!CP49+BA49-$G49,SUM(CP49,BA49)))</f>
        <v>23689.214083831968</v>
      </c>
      <c r="CR49" s="6">
        <f>IF(CR$3=$CP$3,$H49+BB49,IF($F49='KU Meter Schedule'!CR$3,'KU Meter Schedule'!CQ49+BB49-$G49,SUM(CQ49,BB49)))</f>
        <v>23741.062107415302</v>
      </c>
      <c r="CS49" s="6">
        <f>IF(CS$3=$CP$3,$H49+BC49,IF($F49='KU Meter Schedule'!CS$3,'KU Meter Schedule'!CR49+BC49-$G49,SUM(CR49,BC49)))</f>
        <v>23792.910130998636</v>
      </c>
      <c r="CT49" s="6">
        <f>IF(CT$3=$CP$3,$H49+BD49,IF($F49='KU Meter Schedule'!CT$3,'KU Meter Schedule'!CS49+BD49-$G49,SUM(CS49,BD49)))</f>
        <v>23844.75815458197</v>
      </c>
      <c r="CU49" s="6">
        <f>IF(CU$3=$CP$3,$H49+BE49,IF($F49='KU Meter Schedule'!CU$3,'KU Meter Schedule'!CT49+BE49-$G49,SUM(CT49,BE49)))</f>
        <v>23896.606178165304</v>
      </c>
      <c r="CV49" s="6">
        <f>IF(CV$3=$CP$3,$H49+BF49,IF($F49='KU Meter Schedule'!CV$3,'KU Meter Schedule'!CU49+BF49-$G49,SUM(CU49,BF49)))</f>
        <v>23948.454201748638</v>
      </c>
      <c r="CW49" s="6">
        <f>IF(CW$3=$CP$3,$H49+BG49,IF($F49='KU Meter Schedule'!CW$3,'KU Meter Schedule'!CV49+BG49-$G49,SUM(CV49,BG49)))</f>
        <v>24000.302225331972</v>
      </c>
      <c r="CX49" s="6">
        <f>IF(CX$3=$CP$3,$H49+BH49,IF($F49='KU Meter Schedule'!CX$3,'KU Meter Schedule'!CW49+BH49-$G49,SUM(CW49,BH49)))</f>
        <v>24052.150248915306</v>
      </c>
      <c r="CY49" s="6">
        <f>IF(CY$3=$CP$3,$H49+BI49,IF($F49='KU Meter Schedule'!CY$3,'KU Meter Schedule'!CX49+BI49-$G49,SUM(CX49,BI49)))</f>
        <v>24103.99827249864</v>
      </c>
      <c r="CZ49" s="6">
        <f>IF(CZ$3=$CP$3,$H49+BJ49,IF($F49='KU Meter Schedule'!CZ$3,'KU Meter Schedule'!CY49+BJ49-$G49,SUM(CY49,BJ49)))</f>
        <v>24155.846296081974</v>
      </c>
      <c r="DA49" s="6">
        <f>IF(DA$3=$CP$3,$H49+BK49,IF($F49='KU Meter Schedule'!DA$3,'KU Meter Schedule'!CZ49+BK49-$G49,SUM(CZ49,BK49)))</f>
        <v>24235.316410831976</v>
      </c>
      <c r="DB49" s="6">
        <f>IF(DB$3=$CP$3,$H49+BL49,IF($F49='KU Meter Schedule'!DB$3,'KU Meter Schedule'!DA49+BL49-$G49,SUM(DA49,BL49)))</f>
        <v>24314.786525581978</v>
      </c>
      <c r="DC49" s="6">
        <f>IF(DC$3=$CP$3,$H49+BM49,IF($F49='KU Meter Schedule'!DC$3,'KU Meter Schedule'!DB49+BM49-$G49,SUM(DB49,BM49)))</f>
        <v>24394.25664033198</v>
      </c>
      <c r="DD49" s="6">
        <f>IF(DD$3=$CP$3,$H49+BN49,IF($F49='KU Meter Schedule'!DD$3,'KU Meter Schedule'!DC49+BN49-$G49,SUM(DC49,BN49)))</f>
        <v>24473.726755081982</v>
      </c>
      <c r="DE49" s="6">
        <f>IF(DE$3=$CP$3,$H49+BO49,IF($F49='KU Meter Schedule'!DE$3,'KU Meter Schedule'!DD49+BO49-$G49,SUM(DD49,BO49)))</f>
        <v>24553.196869831983</v>
      </c>
      <c r="DF49" s="6">
        <f>IF(DF$3=$CP$3,$H49+BP49,IF($F49='KU Meter Schedule'!DF$3,'KU Meter Schedule'!DE49+BP49-$G49,SUM(DE49,BP49)))</f>
        <v>24632.666984581985</v>
      </c>
      <c r="DG49" s="6">
        <f>IF(DG$3=$CP$3,$H49+BQ49,IF($F49='KU Meter Schedule'!DG$3,'KU Meter Schedule'!DF49+BQ49-$G49,SUM(DF49,BQ49)))</f>
        <v>24712.137099331987</v>
      </c>
      <c r="DH49" s="6">
        <f>IF(DH$3=$CP$3,$H49+BR49,IF($F49='KU Meter Schedule'!DH$3,'KU Meter Schedule'!DG49+BR49-$G49,SUM(DG49,BR49)))</f>
        <v>24791.607214081989</v>
      </c>
      <c r="DI49" s="6">
        <f>IF(DI$3=$CP$3,$H49+BS49,IF($F49='KU Meter Schedule'!DI$3,'KU Meter Schedule'!DH49+BS49-$G49,SUM(DH49,BS49)))</f>
        <v>-2337.9277285430107</v>
      </c>
      <c r="DJ49" s="6">
        <f>IF(DJ$3=$CP$3,$H49+BT49,IF($F49='KU Meter Schedule'!DJ$3,'KU Meter Schedule'!DI49+BT49-$G49,SUM(DI49,BT49)))</f>
        <v>-2337.9277285430107</v>
      </c>
      <c r="DK49" s="6">
        <f>IF(DK$3=$CP$3,$H49+BU49,IF($F49='KU Meter Schedule'!DK$3,'KU Meter Schedule'!DJ49+BU49-$G49,SUM(DJ49,BU49)))</f>
        <v>-2337.9277285430107</v>
      </c>
      <c r="DL49" s="6">
        <f>IF(DL$3=$CP$3,$H49+BV49,IF($F49='KU Meter Schedule'!DL$3,'KU Meter Schedule'!DK49+BV49-$G49,SUM(DK49,BV49)))</f>
        <v>-2337.9277285430107</v>
      </c>
      <c r="DM49" s="6">
        <f>IF(DM$3=$CP$3,$H49+BW49,IF($F49='KU Meter Schedule'!DM$3,'KU Meter Schedule'!DL49+BW49-$G49,SUM(DL49,BW49)))</f>
        <v>-2337.9277285430107</v>
      </c>
      <c r="DN49" s="6">
        <f>IF(DN$3=$CP$3,$H49+BX49,IF($F49='KU Meter Schedule'!DN$3,'KU Meter Schedule'!DM49+BX49-$G49,SUM(DM49,BX49)))</f>
        <v>-2337.9277285430107</v>
      </c>
      <c r="DO49" s="6">
        <f>IF(DO$3=$CP$3,$H49+BY49,IF($F49='KU Meter Schedule'!DO$3,'KU Meter Schedule'!DN49+BY49-$G49,SUM(DN49,BY49)))</f>
        <v>-2337.9277285430107</v>
      </c>
      <c r="DP49" s="6">
        <f>IF(DP$3=$CP$3,$H49+BZ49,IF($F49='KU Meter Schedule'!DP$3,'KU Meter Schedule'!DO49+BZ49-$G49,SUM(DO49,BZ49)))</f>
        <v>-2337.9277285430107</v>
      </c>
      <c r="DQ49" s="6">
        <f>IF(DQ$3=$CP$3,$H49+CA49,IF($F49='KU Meter Schedule'!DQ$3,'KU Meter Schedule'!DP49+CA49-$G49,SUM(DP49,CA49)))</f>
        <v>-2337.9277285430107</v>
      </c>
      <c r="DR49" s="6">
        <f>IF(DR$3=$CP$3,$H49+CB49,IF($F49='KU Meter Schedule'!DR$3,'KU Meter Schedule'!DQ49+CB49-$G49,SUM(DQ49,CB49)))</f>
        <v>-2337.9277285430107</v>
      </c>
      <c r="DS49" s="6">
        <f>IF(DS$3=$CP$3,$H49+CC49,IF($F49='KU Meter Schedule'!DS$3,'KU Meter Schedule'!DR49+CC49-$G49,SUM(DR49,CC49)))</f>
        <v>-2337.9277285430107</v>
      </c>
      <c r="DT49" s="6">
        <f>IF(DT$3=$CP$3,$H49+CD49,IF($F49='KU Meter Schedule'!DT$3,'KU Meter Schedule'!DS49+CD49-$G49,SUM(DS49,CD49)))</f>
        <v>-2337.9277285430107</v>
      </c>
      <c r="DU49" s="6">
        <f>IF(DU$3=$CP$3,$H49+CE49,IF($F49='KU Meter Schedule'!DU$3,'KU Meter Schedule'!DT49+CE49-$G49,SUM(DT49,CE49)))</f>
        <v>-2337.9277285430107</v>
      </c>
      <c r="DV49" s="6">
        <f>IF(DV$3=$CP$3,$H49+CF49,IF($F49='KU Meter Schedule'!DV$3,'KU Meter Schedule'!DU49+CF49-$G49,SUM(DU49,CF49)))</f>
        <v>-2337.9277285430107</v>
      </c>
      <c r="DW49" s="6">
        <f>IF(DW$3=$CP$3,$H49+CG49,IF($F49='KU Meter Schedule'!DW$3,'KU Meter Schedule'!DV49+CG49-$G49,SUM(DV49,CG49)))</f>
        <v>-2337.9277285430107</v>
      </c>
      <c r="DX49" s="6">
        <f>IF(DX$3=$CP$3,$H49+CH49,IF($F49='KU Meter Schedule'!DX$3,'KU Meter Schedule'!DW49+CH49-$G49,SUM(DW49,CH49)))</f>
        <v>-2337.9277285430107</v>
      </c>
      <c r="DY49" s="6">
        <f>IF(DY$3=$CP$3,$H49+CI49,IF($F49='KU Meter Schedule'!DY$3,'KU Meter Schedule'!DX49+CI49-$G49,SUM(DX49,CI49)))</f>
        <v>-2337.9277285430107</v>
      </c>
      <c r="DZ49" s="6">
        <f>IF(DZ$3=$CP$3,$H49+CJ49,IF($F49='KU Meter Schedule'!DZ$3,'KU Meter Schedule'!DY49+CJ49-$G49,SUM(DY49,CJ49)))</f>
        <v>-2337.9277285430107</v>
      </c>
      <c r="EA49" s="6">
        <f>IF(EA$3=$CP$3,$H49+CK49,IF($F49='KU Meter Schedule'!EA$3,'KU Meter Schedule'!DZ49+CK49-$G49,SUM(DZ49,CK49)))</f>
        <v>-2337.9277285430107</v>
      </c>
      <c r="EB49" s="6">
        <f>IF(EB$3=$CP$3,$H49+CL49,IF($F49='KU Meter Schedule'!EB$3,'KU Meter Schedule'!EA49+CL49-$G49,SUM(EA49,CL49)))</f>
        <v>-2337.9277285430107</v>
      </c>
      <c r="EC49" s="6">
        <f>IF(EC$3=$CP$3,$H49+CM49,IF($F49='KU Meter Schedule'!EC$3,'KU Meter Schedule'!EB49+CM49-$G49,SUM(EB49,CM49)))</f>
        <v>-2337.9277285430107</v>
      </c>
      <c r="ED49" s="6">
        <f>IF(ED$3=$CP$3,$H49+CN49,IF($F49='KU Meter Schedule'!ED$3,'KU Meter Schedule'!EC49+CN49-$G49,SUM(EC49,CN49)))</f>
        <v>-2337.9277285430107</v>
      </c>
      <c r="EF49" s="8">
        <f t="shared" si="10"/>
        <v>3531.9039397513661</v>
      </c>
      <c r="EG49" s="8">
        <f t="shared" si="10"/>
        <v>3480.0559161680321</v>
      </c>
      <c r="EH49" s="8">
        <f t="shared" si="10"/>
        <v>3428.2078925846981</v>
      </c>
      <c r="EI49" s="8">
        <f t="shared" si="10"/>
        <v>3376.3598690013641</v>
      </c>
      <c r="EJ49" s="8">
        <f t="shared" si="10"/>
        <v>3324.5118454180301</v>
      </c>
      <c r="EK49" s="8">
        <f t="shared" si="10"/>
        <v>3272.6638218346961</v>
      </c>
      <c r="EL49" s="8">
        <f t="shared" si="10"/>
        <v>3220.8157982513621</v>
      </c>
      <c r="EM49" s="8">
        <f t="shared" si="10"/>
        <v>3168.9677746680281</v>
      </c>
      <c r="EN49" s="8">
        <f t="shared" si="10"/>
        <v>3117.1197510846941</v>
      </c>
      <c r="EO49" s="8">
        <f t="shared" si="10"/>
        <v>3065.2717275013601</v>
      </c>
      <c r="EP49" s="8">
        <f t="shared" si="10"/>
        <v>3013.4237039180261</v>
      </c>
      <c r="EQ49" s="8">
        <f t="shared" si="10"/>
        <v>2933.9535891680243</v>
      </c>
      <c r="ER49" s="8">
        <f t="shared" si="10"/>
        <v>2854.4834744180225</v>
      </c>
      <c r="ES49" s="8">
        <f t="shared" si="10"/>
        <v>2775.0133596680207</v>
      </c>
      <c r="ET49" s="8">
        <f t="shared" si="10"/>
        <v>2695.5432449180189</v>
      </c>
      <c r="EU49" s="8">
        <f t="shared" si="10"/>
        <v>2616.0731301680171</v>
      </c>
      <c r="EV49" s="8">
        <f t="shared" si="9"/>
        <v>2536.6030154180153</v>
      </c>
      <c r="EW49" s="8">
        <f t="shared" si="9"/>
        <v>2457.1329006680135</v>
      </c>
      <c r="EX49" s="8">
        <f t="shared" si="9"/>
        <v>2377.6627859180117</v>
      </c>
      <c r="EY49" s="8">
        <f t="shared" si="9"/>
        <v>2337.9277285430107</v>
      </c>
      <c r="EZ49" s="8">
        <f t="shared" si="9"/>
        <v>2337.9277285430107</v>
      </c>
      <c r="FA49" s="8">
        <f t="shared" si="9"/>
        <v>2337.9277285430107</v>
      </c>
      <c r="FB49" s="8">
        <f t="shared" si="9"/>
        <v>2337.9277285430107</v>
      </c>
      <c r="FC49" s="8">
        <f t="shared" si="9"/>
        <v>2337.9277285430107</v>
      </c>
      <c r="FD49" s="8">
        <f t="shared" si="9"/>
        <v>2337.9277285430107</v>
      </c>
      <c r="FE49" s="8">
        <f t="shared" si="9"/>
        <v>2337.9277285430107</v>
      </c>
      <c r="FF49" s="8">
        <f t="shared" si="9"/>
        <v>2337.9277285430107</v>
      </c>
      <c r="FG49" s="8">
        <f t="shared" si="9"/>
        <v>2337.9277285430107</v>
      </c>
      <c r="FH49" s="8">
        <f t="shared" si="9"/>
        <v>2337.9277285430107</v>
      </c>
      <c r="FI49" s="8">
        <f t="shared" si="9"/>
        <v>2337.9277285430107</v>
      </c>
      <c r="FJ49" s="8">
        <f t="shared" si="9"/>
        <v>2337.9277285430107</v>
      </c>
      <c r="FK49" s="8">
        <f t="shared" si="8"/>
        <v>2337.9277285430107</v>
      </c>
      <c r="FL49" s="8">
        <f t="shared" si="8"/>
        <v>2337.9277285430107</v>
      </c>
      <c r="FM49" s="8">
        <f t="shared" si="8"/>
        <v>2337.9277285430107</v>
      </c>
      <c r="FN49" s="8">
        <f t="shared" si="8"/>
        <v>2337.9277285430107</v>
      </c>
      <c r="FO49" s="8">
        <f t="shared" si="8"/>
        <v>2337.9277285430107</v>
      </c>
      <c r="FP49" s="8">
        <f t="shared" si="8"/>
        <v>2337.9277285430107</v>
      </c>
      <c r="FQ49" s="8">
        <f t="shared" si="8"/>
        <v>2337.9277285430107</v>
      </c>
      <c r="FR49" s="8">
        <f t="shared" si="8"/>
        <v>2337.9277285430107</v>
      </c>
      <c r="FS49" s="8">
        <f t="shared" si="8"/>
        <v>2337.9277285430107</v>
      </c>
      <c r="FT49" s="8">
        <f t="shared" si="8"/>
        <v>2337.9277285430107</v>
      </c>
    </row>
    <row r="50" spans="1:176" x14ac:dyDescent="0.25">
      <c r="A50" s="4" t="s">
        <v>12</v>
      </c>
      <c r="B50" s="4" t="s">
        <v>2</v>
      </c>
      <c r="C50" s="3" t="s">
        <v>40</v>
      </c>
      <c r="D50" s="4" t="s">
        <v>6</v>
      </c>
      <c r="E50" s="7">
        <v>1968</v>
      </c>
      <c r="F50" s="24">
        <f>IFERROR(VLOOKUP(CONCATENATE(C50,E50),'KU Retirements'!$A$4:$E$150,5,FALSE),"N/A")</f>
        <v>43160</v>
      </c>
      <c r="G50" s="5">
        <v>469.93</v>
      </c>
      <c r="H50" s="5">
        <v>407.94406662270001</v>
      </c>
      <c r="I50" s="5"/>
      <c r="J50" s="6">
        <f>IF(J$3=$J$3,$G50,IF($F50='KU Meter Schedule'!J$3,'KU Meter Schedule'!I50-'KU Meter Schedule'!$G50,I50))</f>
        <v>469.93</v>
      </c>
      <c r="K50" s="6">
        <f>IF(K$3=$J$3,$G50,IF($F50='KU Meter Schedule'!K$3,'KU Meter Schedule'!J50-'KU Meter Schedule'!$G50,J50))</f>
        <v>469.93</v>
      </c>
      <c r="L50" s="6">
        <f>IF(L$3=$J$3,$G50,IF($F50='KU Meter Schedule'!L$3,'KU Meter Schedule'!K50-'KU Meter Schedule'!$G50,K50))</f>
        <v>469.93</v>
      </c>
      <c r="M50" s="6">
        <f>IF(M$3=$J$3,$G50,IF($F50='KU Meter Schedule'!M$3,'KU Meter Schedule'!L50-'KU Meter Schedule'!$G50,L50))</f>
        <v>469.93</v>
      </c>
      <c r="N50" s="6">
        <f>IF(N$3=$J$3,$G50,IF($F50='KU Meter Schedule'!N$3,'KU Meter Schedule'!M50-'KU Meter Schedule'!$G50,M50))</f>
        <v>469.93</v>
      </c>
      <c r="O50" s="6">
        <f>IF(O$3=$J$3,$G50,IF($F50='KU Meter Schedule'!O$3,'KU Meter Schedule'!N50-'KU Meter Schedule'!$G50,N50))</f>
        <v>469.93</v>
      </c>
      <c r="P50" s="6">
        <f>IF(P$3=$J$3,$G50,IF($F50='KU Meter Schedule'!P$3,'KU Meter Schedule'!O50-'KU Meter Schedule'!$G50,O50))</f>
        <v>469.93</v>
      </c>
      <c r="Q50" s="6">
        <f>IF(Q$3=$J$3,$G50,IF($F50='KU Meter Schedule'!Q$3,'KU Meter Schedule'!P50-'KU Meter Schedule'!$G50,P50))</f>
        <v>469.93</v>
      </c>
      <c r="R50" s="6">
        <f>IF(R$3=$J$3,$G50,IF($F50='KU Meter Schedule'!R$3,'KU Meter Schedule'!Q50-'KU Meter Schedule'!$G50,Q50))</f>
        <v>469.93</v>
      </c>
      <c r="S50" s="6">
        <f>IF(S$3=$J$3,$G50,IF($F50='KU Meter Schedule'!S$3,'KU Meter Schedule'!R50-'KU Meter Schedule'!$G50,R50))</f>
        <v>469.93</v>
      </c>
      <c r="T50" s="6">
        <f>IF(T$3=$J$3,$G50,IF($F50='KU Meter Schedule'!T$3,'KU Meter Schedule'!S50-'KU Meter Schedule'!$G50,S50))</f>
        <v>469.93</v>
      </c>
      <c r="U50" s="6">
        <f>IF(U$3=$J$3,$G50,IF($F50='KU Meter Schedule'!U$3,'KU Meter Schedule'!T50-'KU Meter Schedule'!$G50,T50))</f>
        <v>469.93</v>
      </c>
      <c r="V50" s="6">
        <f>IF(V$3=$J$3,$G50,IF($F50='KU Meter Schedule'!V$3,'KU Meter Schedule'!U50-'KU Meter Schedule'!$G50,U50))</f>
        <v>469.93</v>
      </c>
      <c r="W50" s="6">
        <f>IF(W$3=$J$3,$G50,IF($F50='KU Meter Schedule'!W$3,'KU Meter Schedule'!V50-'KU Meter Schedule'!$G50,V50))</f>
        <v>469.93</v>
      </c>
      <c r="X50" s="6">
        <f>IF(X$3=$J$3,$G50,IF($F50='KU Meter Schedule'!X$3,'KU Meter Schedule'!W50-'KU Meter Schedule'!$G50,W50))</f>
        <v>469.93</v>
      </c>
      <c r="Y50" s="6">
        <f>IF(Y$3=$J$3,$G50,IF($F50='KU Meter Schedule'!Y$3,'KU Meter Schedule'!X50-'KU Meter Schedule'!$G50,X50))</f>
        <v>469.93</v>
      </c>
      <c r="Z50" s="6">
        <f>IF(Z$3=$J$3,$G50,IF($F50='KU Meter Schedule'!Z$3,'KU Meter Schedule'!Y50-'KU Meter Schedule'!$G50,Y50))</f>
        <v>469.93</v>
      </c>
      <c r="AA50" s="6">
        <f>IF(AA$3=$J$3,$G50,IF($F50='KU Meter Schedule'!AA$3,'KU Meter Schedule'!Z50-'KU Meter Schedule'!$G50,Z50))</f>
        <v>469.93</v>
      </c>
      <c r="AB50" s="6">
        <f>IF(AB$3=$J$3,$G50,IF($F50='KU Meter Schedule'!AB$3,'KU Meter Schedule'!AA50-'KU Meter Schedule'!$G50,AA50))</f>
        <v>469.93</v>
      </c>
      <c r="AC50" s="6">
        <f>IF(AC$3=$J$3,$G50,IF($F50='KU Meter Schedule'!AC$3,'KU Meter Schedule'!AB50-'KU Meter Schedule'!$G50,AB50))</f>
        <v>0</v>
      </c>
      <c r="AD50" s="6">
        <f>IF(AD$3=$J$3,$G50,IF($F50='KU Meter Schedule'!AD$3,'KU Meter Schedule'!AC50-'KU Meter Schedule'!$G50,AC50))</f>
        <v>0</v>
      </c>
      <c r="AE50" s="6">
        <f>IF(AE$3=$J$3,$G50,IF($F50='KU Meter Schedule'!AE$3,'KU Meter Schedule'!AD50-'KU Meter Schedule'!$G50,AD50))</f>
        <v>0</v>
      </c>
      <c r="AF50" s="6">
        <f>IF(AF$3=$J$3,$G50,IF($F50='KU Meter Schedule'!AF$3,'KU Meter Schedule'!AE50-'KU Meter Schedule'!$G50,AE50))</f>
        <v>0</v>
      </c>
      <c r="AG50" s="6">
        <f>IF(AG$3=$J$3,$G50,IF($F50='KU Meter Schedule'!AG$3,'KU Meter Schedule'!AF50-'KU Meter Schedule'!$G50,AF50))</f>
        <v>0</v>
      </c>
      <c r="AH50" s="6">
        <f>IF(AH$3=$J$3,$G50,IF($F50='KU Meter Schedule'!AH$3,'KU Meter Schedule'!AG50-'KU Meter Schedule'!$G50,AG50))</f>
        <v>0</v>
      </c>
      <c r="AI50" s="6">
        <f>IF(AI$3=$J$3,$G50,IF($F50='KU Meter Schedule'!AI$3,'KU Meter Schedule'!AH50-'KU Meter Schedule'!$G50,AH50))</f>
        <v>0</v>
      </c>
      <c r="AJ50" s="6">
        <f>IF(AJ$3=$J$3,$G50,IF($F50='KU Meter Schedule'!AJ$3,'KU Meter Schedule'!AI50-'KU Meter Schedule'!$G50,AI50))</f>
        <v>0</v>
      </c>
      <c r="AK50" s="6">
        <f>IF(AK$3=$J$3,$G50,IF($F50='KU Meter Schedule'!AK$3,'KU Meter Schedule'!AJ50-'KU Meter Schedule'!$G50,AJ50))</f>
        <v>0</v>
      </c>
      <c r="AL50" s="6">
        <f>IF(AL$3=$J$3,$G50,IF($F50='KU Meter Schedule'!AL$3,'KU Meter Schedule'!AK50-'KU Meter Schedule'!$G50,AK50))</f>
        <v>0</v>
      </c>
      <c r="AM50" s="6">
        <f>IF(AM$3=$J$3,$G50,IF($F50='KU Meter Schedule'!AM$3,'KU Meter Schedule'!AL50-'KU Meter Schedule'!$G50,AL50))</f>
        <v>0</v>
      </c>
      <c r="AN50" s="6">
        <f>IF(AN$3=$J$3,$G50,IF($F50='KU Meter Schedule'!AN$3,'KU Meter Schedule'!AM50-'KU Meter Schedule'!$G50,AM50))</f>
        <v>0</v>
      </c>
      <c r="AO50" s="6">
        <f>IF(AO$3=$J$3,$G50,IF($F50='KU Meter Schedule'!AO$3,'KU Meter Schedule'!AN50-'KU Meter Schedule'!$G50,AN50))</f>
        <v>0</v>
      </c>
      <c r="AP50" s="6">
        <f>IF(AP$3=$J$3,$G50,IF($F50='KU Meter Schedule'!AP$3,'KU Meter Schedule'!AO50-'KU Meter Schedule'!$G50,AO50))</f>
        <v>0</v>
      </c>
      <c r="AQ50" s="6">
        <f>IF(AQ$3=$J$3,$G50,IF($F50='KU Meter Schedule'!AQ$3,'KU Meter Schedule'!AP50-'KU Meter Schedule'!$G50,AP50))</f>
        <v>0</v>
      </c>
      <c r="AR50" s="6">
        <f>IF(AR$3=$J$3,$G50,IF($F50='KU Meter Schedule'!AR$3,'KU Meter Schedule'!AQ50-'KU Meter Schedule'!$G50,AQ50))</f>
        <v>0</v>
      </c>
      <c r="AS50" s="6">
        <f>IF(AS$3=$J$3,$G50,IF($F50='KU Meter Schedule'!AS$3,'KU Meter Schedule'!AR50-'KU Meter Schedule'!$G50,AR50))</f>
        <v>0</v>
      </c>
      <c r="AT50" s="6">
        <f>IF(AT$3=$J$3,$G50,IF($F50='KU Meter Schedule'!AT$3,'KU Meter Schedule'!AS50-'KU Meter Schedule'!$G50,AS50))</f>
        <v>0</v>
      </c>
      <c r="AU50" s="6">
        <f>IF(AU$3=$J$3,$G50,IF($F50='KU Meter Schedule'!AU$3,'KU Meter Schedule'!AT50-'KU Meter Schedule'!$G50,AT50))</f>
        <v>0</v>
      </c>
      <c r="AV50" s="6">
        <f>IF(AV$3=$J$3,$G50,IF($F50='KU Meter Schedule'!AV$3,'KU Meter Schedule'!AU50-'KU Meter Schedule'!$G50,AU50))</f>
        <v>0</v>
      </c>
      <c r="AW50" s="6">
        <f>IF(AW$3=$J$3,$G50,IF($F50='KU Meter Schedule'!AW$3,'KU Meter Schedule'!AV50-'KU Meter Schedule'!$G50,AV50))</f>
        <v>0</v>
      </c>
      <c r="AX50" s="6">
        <f>IF(AX$3=$J$3,$G50,IF($F50='KU Meter Schedule'!AX$3,'KU Meter Schedule'!AW50-'KU Meter Schedule'!$G50,AW50))</f>
        <v>0</v>
      </c>
      <c r="AZ50" s="21">
        <f>IF(AZ$3&lt;'Depr. Rate'!$B$1,('Depr. Rate'!$B$4*'KU Meter Schedule'!J50)/12,IF(J50=0,I50/2*'Depr. Rate'!$C$4/12,('Depr. Rate'!$C$4*'KU Meter Schedule'!J50)/12))</f>
        <v>0.89678308333333334</v>
      </c>
      <c r="BA50" s="21">
        <f>IF(BA$3&lt;'Depr. Rate'!$B$1,('Depr. Rate'!$B$4*'KU Meter Schedule'!K50)/12,IF(K50=0,J50/2*'Depr. Rate'!$C$4/12,('Depr. Rate'!$C$4*'KU Meter Schedule'!K50)/12))</f>
        <v>0.89678308333333334</v>
      </c>
      <c r="BB50" s="21">
        <f>IF(BB$3&lt;'Depr. Rate'!$B$1,('Depr. Rate'!$B$4*'KU Meter Schedule'!L50)/12,IF(L50=0,K50/2*'Depr. Rate'!$C$4/12,('Depr. Rate'!$C$4*'KU Meter Schedule'!L50)/12))</f>
        <v>0.89678308333333334</v>
      </c>
      <c r="BC50" s="21">
        <f>IF(BC$3&lt;'Depr. Rate'!$B$1,('Depr. Rate'!$B$4*'KU Meter Schedule'!M50)/12,IF(M50=0,L50/2*'Depr. Rate'!$C$4/12,('Depr. Rate'!$C$4*'KU Meter Schedule'!M50)/12))</f>
        <v>0.89678308333333334</v>
      </c>
      <c r="BD50" s="21">
        <f>IF(BD$3&lt;'Depr. Rate'!$B$1,('Depr. Rate'!$B$4*'KU Meter Schedule'!N50)/12,IF(N50=0,M50/2*'Depr. Rate'!$C$4/12,('Depr. Rate'!$C$4*'KU Meter Schedule'!N50)/12))</f>
        <v>0.89678308333333334</v>
      </c>
      <c r="BE50" s="21">
        <f>IF(BE$3&lt;'Depr. Rate'!$B$1,('Depr. Rate'!$B$4*'KU Meter Schedule'!O50)/12,IF(O50=0,N50/2*'Depr. Rate'!$C$4/12,('Depr. Rate'!$C$4*'KU Meter Schedule'!O50)/12))</f>
        <v>0.89678308333333334</v>
      </c>
      <c r="BF50" s="21">
        <f>IF(BF$3&lt;'Depr. Rate'!$B$1,('Depr. Rate'!$B$4*'KU Meter Schedule'!P50)/12,IF(P50=0,O50/2*'Depr. Rate'!$C$4/12,('Depr. Rate'!$C$4*'KU Meter Schedule'!P50)/12))</f>
        <v>0.89678308333333334</v>
      </c>
      <c r="BG50" s="21">
        <f>IF(BG$3&lt;'Depr. Rate'!$B$1,('Depr. Rate'!$B$4*'KU Meter Schedule'!Q50)/12,IF(Q50=0,P50/2*'Depr. Rate'!$C$4/12,('Depr. Rate'!$C$4*'KU Meter Schedule'!Q50)/12))</f>
        <v>0.89678308333333334</v>
      </c>
      <c r="BH50" s="21">
        <f>IF(BH$3&lt;'Depr. Rate'!$B$1,('Depr. Rate'!$B$4*'KU Meter Schedule'!R50)/12,IF(R50=0,Q50/2*'Depr. Rate'!$C$4/12,('Depr. Rate'!$C$4*'KU Meter Schedule'!R50)/12))</f>
        <v>0.89678308333333334</v>
      </c>
      <c r="BI50" s="21">
        <f>IF(BI$3&lt;'Depr. Rate'!$B$1,('Depr. Rate'!$B$4*'KU Meter Schedule'!S50)/12,IF(S50=0,R50/2*'Depr. Rate'!$C$4/12,('Depr. Rate'!$C$4*'KU Meter Schedule'!S50)/12))</f>
        <v>0.89678308333333334</v>
      </c>
      <c r="BJ50" s="21">
        <f>IF(BJ$3&lt;'Depr. Rate'!$B$1,('Depr. Rate'!$B$4*'KU Meter Schedule'!T50)/12,IF(T50=0,S50/2*'Depr. Rate'!$C$4/12,('Depr. Rate'!$C$4*'KU Meter Schedule'!T50)/12))</f>
        <v>0.89678308333333334</v>
      </c>
      <c r="BK50" s="21">
        <f>IF(BK$3&lt;'Depr. Rate'!$B$1,('Depr. Rate'!$B$4*'KU Meter Schedule'!U50)/12,IF(U50=0,T50/2*'Depr. Rate'!$C$4/12,('Depr. Rate'!$C$4*'KU Meter Schedule'!U50)/12))</f>
        <v>1.3745452499999999</v>
      </c>
      <c r="BL50" s="21">
        <f>IF(BL$3&lt;'Depr. Rate'!$B$1,('Depr. Rate'!$B$4*'KU Meter Schedule'!V50)/12,IF(V50=0,U50/2*'Depr. Rate'!$C$4/12,('Depr. Rate'!$C$4*'KU Meter Schedule'!V50)/12))</f>
        <v>1.3745452499999999</v>
      </c>
      <c r="BM50" s="21">
        <f>IF(BM$3&lt;'Depr. Rate'!$B$1,('Depr. Rate'!$B$4*'KU Meter Schedule'!W50)/12,IF(W50=0,V50/2*'Depr. Rate'!$C$4/12,('Depr. Rate'!$C$4*'KU Meter Schedule'!W50)/12))</f>
        <v>1.3745452499999999</v>
      </c>
      <c r="BN50" s="21">
        <f>IF(BN$3&lt;'Depr. Rate'!$B$1,('Depr. Rate'!$B$4*'KU Meter Schedule'!X50)/12,IF(X50=0,W50/2*'Depr. Rate'!$C$4/12,('Depr. Rate'!$C$4*'KU Meter Schedule'!X50)/12))</f>
        <v>1.3745452499999999</v>
      </c>
      <c r="BO50" s="21">
        <f>IF(BO$3&lt;'Depr. Rate'!$B$1,('Depr. Rate'!$B$4*'KU Meter Schedule'!Y50)/12,IF(Y50=0,X50/2*'Depr. Rate'!$C$4/12,('Depr. Rate'!$C$4*'KU Meter Schedule'!Y50)/12))</f>
        <v>1.3745452499999999</v>
      </c>
      <c r="BP50" s="21">
        <f>IF(BP$3&lt;'Depr. Rate'!$B$1,('Depr. Rate'!$B$4*'KU Meter Schedule'!Z50)/12,IF(Z50=0,Y50/2*'Depr. Rate'!$C$4/12,('Depr. Rate'!$C$4*'KU Meter Schedule'!Z50)/12))</f>
        <v>1.3745452499999999</v>
      </c>
      <c r="BQ50" s="21">
        <f>IF(BQ$3&lt;'Depr. Rate'!$B$1,('Depr. Rate'!$B$4*'KU Meter Schedule'!AA50)/12,IF(AA50=0,Z50/2*'Depr. Rate'!$C$4/12,('Depr. Rate'!$C$4*'KU Meter Schedule'!AA50)/12))</f>
        <v>1.3745452499999999</v>
      </c>
      <c r="BR50" s="21">
        <f>IF(BR$3&lt;'Depr. Rate'!$B$1,('Depr. Rate'!$B$4*'KU Meter Schedule'!AB50)/12,IF(AB50=0,AA50/2*'Depr. Rate'!$C$4/12,('Depr. Rate'!$C$4*'KU Meter Schedule'!AB50)/12))</f>
        <v>1.3745452499999999</v>
      </c>
      <c r="BS50" s="21">
        <f>IF(BS$3&lt;'Depr. Rate'!$B$1,('Depr. Rate'!$B$4*'KU Meter Schedule'!AC50)/12,IF(AC50=0,AB50/2*'Depr. Rate'!$C$4/12,('Depr. Rate'!$C$4*'KU Meter Schedule'!AC50)/12))</f>
        <v>0.68727262499999997</v>
      </c>
      <c r="BT50" s="21">
        <f>IF(BT$3&lt;'Depr. Rate'!$B$1,('Depr. Rate'!$B$4*'KU Meter Schedule'!AD50)/12,IF(AD50=0,AC50/2*'Depr. Rate'!$C$4/12,('Depr. Rate'!$C$4*'KU Meter Schedule'!AD50)/12))</f>
        <v>0</v>
      </c>
      <c r="BU50" s="21">
        <f>IF(BU$3&lt;'Depr. Rate'!$B$1,('Depr. Rate'!$B$4*'KU Meter Schedule'!AE50)/12,IF(AE50=0,AD50/2*'Depr. Rate'!$C$4/12,('Depr. Rate'!$C$4*'KU Meter Schedule'!AE50)/12))</f>
        <v>0</v>
      </c>
      <c r="BV50" s="21">
        <f>IF(BV$3&lt;'Depr. Rate'!$B$1,('Depr. Rate'!$B$4*'KU Meter Schedule'!AF50)/12,IF(AF50=0,AE50/2*'Depr. Rate'!$C$4/12,('Depr. Rate'!$C$4*'KU Meter Schedule'!AF50)/12))</f>
        <v>0</v>
      </c>
      <c r="BW50" s="21">
        <f>IF(BW$3&lt;'Depr. Rate'!$B$1,('Depr. Rate'!$B$4*'KU Meter Schedule'!AG50)/12,IF(AG50=0,AF50/2*'Depr. Rate'!$C$4/12,('Depr. Rate'!$C$4*'KU Meter Schedule'!AG50)/12))</f>
        <v>0</v>
      </c>
      <c r="BX50" s="21">
        <f>IF(BX$3&lt;'Depr. Rate'!$B$1,('Depr. Rate'!$B$4*'KU Meter Schedule'!AH50)/12,IF(AH50=0,AG50/2*'Depr. Rate'!$C$4/12,('Depr. Rate'!$C$4*'KU Meter Schedule'!AH50)/12))</f>
        <v>0</v>
      </c>
      <c r="BY50" s="21">
        <f>IF(BY$3&lt;'Depr. Rate'!$B$1,('Depr. Rate'!$B$4*'KU Meter Schedule'!AI50)/12,IF(AI50=0,AH50/2*'Depr. Rate'!$C$4/12,('Depr. Rate'!$C$4*'KU Meter Schedule'!AI50)/12))</f>
        <v>0</v>
      </c>
      <c r="BZ50" s="21">
        <f>IF(BZ$3&lt;'Depr. Rate'!$B$1,('Depr. Rate'!$B$4*'KU Meter Schedule'!AJ50)/12,IF(AJ50=0,AI50/2*'Depr. Rate'!$C$4/12,('Depr. Rate'!$C$4*'KU Meter Schedule'!AJ50)/12))</f>
        <v>0</v>
      </c>
      <c r="CA50" s="21">
        <f>IF(CA$3&lt;'Depr. Rate'!$B$1,('Depr. Rate'!$B$4*'KU Meter Schedule'!AK50)/12,IF(AK50=0,AJ50/2*'Depr. Rate'!$C$4/12,('Depr. Rate'!$C$4*'KU Meter Schedule'!AK50)/12))</f>
        <v>0</v>
      </c>
      <c r="CB50" s="21">
        <f>IF(CB$3&lt;'Depr. Rate'!$B$1,('Depr. Rate'!$B$4*'KU Meter Schedule'!AL50)/12,IF(AL50=0,AK50/2*'Depr. Rate'!$C$4/12,('Depr. Rate'!$C$4*'KU Meter Schedule'!AL50)/12))</f>
        <v>0</v>
      </c>
      <c r="CC50" s="21">
        <f>IF(CC$3&lt;'Depr. Rate'!$B$1,('Depr. Rate'!$B$4*'KU Meter Schedule'!AM50)/12,IF(AM50=0,AL50/2*'Depr. Rate'!$C$4/12,('Depr. Rate'!$C$4*'KU Meter Schedule'!AM50)/12))</f>
        <v>0</v>
      </c>
      <c r="CD50" s="21">
        <f>IF(CD$3&lt;'Depr. Rate'!$B$1,('Depr. Rate'!$B$4*'KU Meter Schedule'!AN50)/12,IF(AN50=0,AM50/2*'Depr. Rate'!$C$4/12,('Depr. Rate'!$C$4*'KU Meter Schedule'!AN50)/12))</f>
        <v>0</v>
      </c>
      <c r="CE50" s="21">
        <f>IF(CE$3&lt;'Depr. Rate'!$B$1,('Depr. Rate'!$B$4*'KU Meter Schedule'!AO50)/12,IF(AO50=0,AN50/2*'Depr. Rate'!$C$4/12,('Depr. Rate'!$C$4*'KU Meter Schedule'!AO50)/12))</f>
        <v>0</v>
      </c>
      <c r="CF50" s="21">
        <f>IF(CF$3&lt;'Depr. Rate'!$B$1,('Depr. Rate'!$B$4*'KU Meter Schedule'!AP50)/12,IF(AP50=0,AO50/2*'Depr. Rate'!$C$4/12,('Depr. Rate'!$C$4*'KU Meter Schedule'!AP50)/12))</f>
        <v>0</v>
      </c>
      <c r="CG50" s="21">
        <f>IF(CG$3&lt;'Depr. Rate'!$B$1,('Depr. Rate'!$B$4*'KU Meter Schedule'!AQ50)/12,IF(AQ50=0,AP50/2*'Depr. Rate'!$C$4/12,('Depr. Rate'!$C$4*'KU Meter Schedule'!AQ50)/12))</f>
        <v>0</v>
      </c>
      <c r="CH50" s="21">
        <f>IF(CH$3&lt;'Depr. Rate'!$B$1,('Depr. Rate'!$B$4*'KU Meter Schedule'!AR50)/12,IF(AR50=0,AQ50/2*'Depr. Rate'!$C$4/12,('Depr. Rate'!$C$4*'KU Meter Schedule'!AR50)/12))</f>
        <v>0</v>
      </c>
      <c r="CI50" s="21">
        <f>IF(CI$3&lt;'Depr. Rate'!$B$1,('Depr. Rate'!$B$4*'KU Meter Schedule'!AS50)/12,IF(AS50=0,AR50/2*'Depr. Rate'!$C$4/12,('Depr. Rate'!$C$4*'KU Meter Schedule'!AS50)/12))</f>
        <v>0</v>
      </c>
      <c r="CJ50" s="21">
        <f>IF(CJ$3&lt;'Depr. Rate'!$B$1,('Depr. Rate'!$B$4*'KU Meter Schedule'!AT50)/12,IF(AT50=0,AS50/2*'Depr. Rate'!$C$4/12,('Depr. Rate'!$C$4*'KU Meter Schedule'!AT50)/12))</f>
        <v>0</v>
      </c>
      <c r="CK50" s="21">
        <f>IF(CK$3&lt;'Depr. Rate'!$B$1,('Depr. Rate'!$B$4*'KU Meter Schedule'!AU50)/12,IF(AU50=0,AT50/2*'Depr. Rate'!$C$4/12,('Depr. Rate'!$C$4*'KU Meter Schedule'!AU50)/12))</f>
        <v>0</v>
      </c>
      <c r="CL50" s="21">
        <f>IF(CL$3&lt;'Depr. Rate'!$B$1,('Depr. Rate'!$B$4*'KU Meter Schedule'!AV50)/12,IF(AV50=0,AU50/2*'Depr. Rate'!$C$4/12,('Depr. Rate'!$C$4*'KU Meter Schedule'!AV50)/12))</f>
        <v>0</v>
      </c>
      <c r="CM50" s="21">
        <f>IF(CM$3&lt;'Depr. Rate'!$B$1,('Depr. Rate'!$B$4*'KU Meter Schedule'!AW50)/12,IF(AW50=0,AV50/2*'Depr. Rate'!$C$4/12,('Depr. Rate'!$C$4*'KU Meter Schedule'!AW50)/12))</f>
        <v>0</v>
      </c>
      <c r="CN50" s="21">
        <f>IF(CN$3&lt;'Depr. Rate'!$B$1,('Depr. Rate'!$B$4*'KU Meter Schedule'!AX50)/12,IF(AX50=0,AW50/2*'Depr. Rate'!$C$4/12,('Depr. Rate'!$C$4*'KU Meter Schedule'!AX50)/12))</f>
        <v>0</v>
      </c>
      <c r="CP50" s="6">
        <f>IF(CP$3=$CP$3,$H50+AZ50,IF($F50='KU Meter Schedule'!CP$3,'KU Meter Schedule'!CO50+AZ50-$G50,SUM(CO50,AZ50)))</f>
        <v>408.84084970603334</v>
      </c>
      <c r="CQ50" s="6">
        <f>IF(CQ$3=$CP$3,$H50+BA50,IF($F50='KU Meter Schedule'!CQ$3,'KU Meter Schedule'!CP50+BA50-$G50,SUM(CP50,BA50)))</f>
        <v>409.73763278936667</v>
      </c>
      <c r="CR50" s="6">
        <f>IF(CR$3=$CP$3,$H50+BB50,IF($F50='KU Meter Schedule'!CR$3,'KU Meter Schedule'!CQ50+BB50-$G50,SUM(CQ50,BB50)))</f>
        <v>410.6344158727</v>
      </c>
      <c r="CS50" s="6">
        <f>IF(CS$3=$CP$3,$H50+BC50,IF($F50='KU Meter Schedule'!CS$3,'KU Meter Schedule'!CR50+BC50-$G50,SUM(CR50,BC50)))</f>
        <v>411.53119895603334</v>
      </c>
      <c r="CT50" s="6">
        <f>IF(CT$3=$CP$3,$H50+BD50,IF($F50='KU Meter Schedule'!CT$3,'KU Meter Schedule'!CS50+BD50-$G50,SUM(CS50,BD50)))</f>
        <v>412.42798203936667</v>
      </c>
      <c r="CU50" s="6">
        <f>IF(CU$3=$CP$3,$H50+BE50,IF($F50='KU Meter Schedule'!CU$3,'KU Meter Schedule'!CT50+BE50-$G50,SUM(CT50,BE50)))</f>
        <v>413.3247651227</v>
      </c>
      <c r="CV50" s="6">
        <f>IF(CV$3=$CP$3,$H50+BF50,IF($F50='KU Meter Schedule'!CV$3,'KU Meter Schedule'!CU50+BF50-$G50,SUM(CU50,BF50)))</f>
        <v>414.22154820603333</v>
      </c>
      <c r="CW50" s="6">
        <f>IF(CW$3=$CP$3,$H50+BG50,IF($F50='KU Meter Schedule'!CW$3,'KU Meter Schedule'!CV50+BG50-$G50,SUM(CV50,BG50)))</f>
        <v>415.11833128936667</v>
      </c>
      <c r="CX50" s="6">
        <f>IF(CX$3=$CP$3,$H50+BH50,IF($F50='KU Meter Schedule'!CX$3,'KU Meter Schedule'!CW50+BH50-$G50,SUM(CW50,BH50)))</f>
        <v>416.0151143727</v>
      </c>
      <c r="CY50" s="6">
        <f>IF(CY$3=$CP$3,$H50+BI50,IF($F50='KU Meter Schedule'!CY$3,'KU Meter Schedule'!CX50+BI50-$G50,SUM(CX50,BI50)))</f>
        <v>416.91189745603333</v>
      </c>
      <c r="CZ50" s="6">
        <f>IF(CZ$3=$CP$3,$H50+BJ50,IF($F50='KU Meter Schedule'!CZ$3,'KU Meter Schedule'!CY50+BJ50-$G50,SUM(CY50,BJ50)))</f>
        <v>417.80868053936666</v>
      </c>
      <c r="DA50" s="6">
        <f>IF(DA$3=$CP$3,$H50+BK50,IF($F50='KU Meter Schedule'!DA$3,'KU Meter Schedule'!CZ50+BK50-$G50,SUM(CZ50,BK50)))</f>
        <v>419.18322578936665</v>
      </c>
      <c r="DB50" s="6">
        <f>IF(DB$3=$CP$3,$H50+BL50,IF($F50='KU Meter Schedule'!DB$3,'KU Meter Schedule'!DA50+BL50-$G50,SUM(DA50,BL50)))</f>
        <v>420.55777103936663</v>
      </c>
      <c r="DC50" s="6">
        <f>IF(DC$3=$CP$3,$H50+BM50,IF($F50='KU Meter Schedule'!DC$3,'KU Meter Schedule'!DB50+BM50-$G50,SUM(DB50,BM50)))</f>
        <v>421.93231628936661</v>
      </c>
      <c r="DD50" s="6">
        <f>IF(DD$3=$CP$3,$H50+BN50,IF($F50='KU Meter Schedule'!DD$3,'KU Meter Schedule'!DC50+BN50-$G50,SUM(DC50,BN50)))</f>
        <v>423.30686153936659</v>
      </c>
      <c r="DE50" s="6">
        <f>IF(DE$3=$CP$3,$H50+BO50,IF($F50='KU Meter Schedule'!DE$3,'KU Meter Schedule'!DD50+BO50-$G50,SUM(DD50,BO50)))</f>
        <v>424.68140678936658</v>
      </c>
      <c r="DF50" s="6">
        <f>IF(DF$3=$CP$3,$H50+BP50,IF($F50='KU Meter Schedule'!DF$3,'KU Meter Schedule'!DE50+BP50-$G50,SUM(DE50,BP50)))</f>
        <v>426.05595203936656</v>
      </c>
      <c r="DG50" s="6">
        <f>IF(DG$3=$CP$3,$H50+BQ50,IF($F50='KU Meter Schedule'!DG$3,'KU Meter Schedule'!DF50+BQ50-$G50,SUM(DF50,BQ50)))</f>
        <v>427.43049728936654</v>
      </c>
      <c r="DH50" s="6">
        <f>IF(DH$3=$CP$3,$H50+BR50,IF($F50='KU Meter Schedule'!DH$3,'KU Meter Schedule'!DG50+BR50-$G50,SUM(DG50,BR50)))</f>
        <v>428.80504253936653</v>
      </c>
      <c r="DI50" s="6">
        <f>IF(DI$3=$CP$3,$H50+BS50,IF($F50='KU Meter Schedule'!DI$3,'KU Meter Schedule'!DH50+BS50-$G50,SUM(DH50,BS50)))</f>
        <v>-40.43768483563349</v>
      </c>
      <c r="DJ50" s="6">
        <f>IF(DJ$3=$CP$3,$H50+BT50,IF($F50='KU Meter Schedule'!DJ$3,'KU Meter Schedule'!DI50+BT50-$G50,SUM(DI50,BT50)))</f>
        <v>-40.43768483563349</v>
      </c>
      <c r="DK50" s="6">
        <f>IF(DK$3=$CP$3,$H50+BU50,IF($F50='KU Meter Schedule'!DK$3,'KU Meter Schedule'!DJ50+BU50-$G50,SUM(DJ50,BU50)))</f>
        <v>-40.43768483563349</v>
      </c>
      <c r="DL50" s="6">
        <f>IF(DL$3=$CP$3,$H50+BV50,IF($F50='KU Meter Schedule'!DL$3,'KU Meter Schedule'!DK50+BV50-$G50,SUM(DK50,BV50)))</f>
        <v>-40.43768483563349</v>
      </c>
      <c r="DM50" s="6">
        <f>IF(DM$3=$CP$3,$H50+BW50,IF($F50='KU Meter Schedule'!DM$3,'KU Meter Schedule'!DL50+BW50-$G50,SUM(DL50,BW50)))</f>
        <v>-40.43768483563349</v>
      </c>
      <c r="DN50" s="6">
        <f>IF(DN$3=$CP$3,$H50+BX50,IF($F50='KU Meter Schedule'!DN$3,'KU Meter Schedule'!DM50+BX50-$G50,SUM(DM50,BX50)))</f>
        <v>-40.43768483563349</v>
      </c>
      <c r="DO50" s="6">
        <f>IF(DO$3=$CP$3,$H50+BY50,IF($F50='KU Meter Schedule'!DO$3,'KU Meter Schedule'!DN50+BY50-$G50,SUM(DN50,BY50)))</f>
        <v>-40.43768483563349</v>
      </c>
      <c r="DP50" s="6">
        <f>IF(DP$3=$CP$3,$H50+BZ50,IF($F50='KU Meter Schedule'!DP$3,'KU Meter Schedule'!DO50+BZ50-$G50,SUM(DO50,BZ50)))</f>
        <v>-40.43768483563349</v>
      </c>
      <c r="DQ50" s="6">
        <f>IF(DQ$3=$CP$3,$H50+CA50,IF($F50='KU Meter Schedule'!DQ$3,'KU Meter Schedule'!DP50+CA50-$G50,SUM(DP50,CA50)))</f>
        <v>-40.43768483563349</v>
      </c>
      <c r="DR50" s="6">
        <f>IF(DR$3=$CP$3,$H50+CB50,IF($F50='KU Meter Schedule'!DR$3,'KU Meter Schedule'!DQ50+CB50-$G50,SUM(DQ50,CB50)))</f>
        <v>-40.43768483563349</v>
      </c>
      <c r="DS50" s="6">
        <f>IF(DS$3=$CP$3,$H50+CC50,IF($F50='KU Meter Schedule'!DS$3,'KU Meter Schedule'!DR50+CC50-$G50,SUM(DR50,CC50)))</f>
        <v>-40.43768483563349</v>
      </c>
      <c r="DT50" s="6">
        <f>IF(DT$3=$CP$3,$H50+CD50,IF($F50='KU Meter Schedule'!DT$3,'KU Meter Schedule'!DS50+CD50-$G50,SUM(DS50,CD50)))</f>
        <v>-40.43768483563349</v>
      </c>
      <c r="DU50" s="6">
        <f>IF(DU$3=$CP$3,$H50+CE50,IF($F50='KU Meter Schedule'!DU$3,'KU Meter Schedule'!DT50+CE50-$G50,SUM(DT50,CE50)))</f>
        <v>-40.43768483563349</v>
      </c>
      <c r="DV50" s="6">
        <f>IF(DV$3=$CP$3,$H50+CF50,IF($F50='KU Meter Schedule'!DV$3,'KU Meter Schedule'!DU50+CF50-$G50,SUM(DU50,CF50)))</f>
        <v>-40.43768483563349</v>
      </c>
      <c r="DW50" s="6">
        <f>IF(DW$3=$CP$3,$H50+CG50,IF($F50='KU Meter Schedule'!DW$3,'KU Meter Schedule'!DV50+CG50-$G50,SUM(DV50,CG50)))</f>
        <v>-40.43768483563349</v>
      </c>
      <c r="DX50" s="6">
        <f>IF(DX$3=$CP$3,$H50+CH50,IF($F50='KU Meter Schedule'!DX$3,'KU Meter Schedule'!DW50+CH50-$G50,SUM(DW50,CH50)))</f>
        <v>-40.43768483563349</v>
      </c>
      <c r="DY50" s="6">
        <f>IF(DY$3=$CP$3,$H50+CI50,IF($F50='KU Meter Schedule'!DY$3,'KU Meter Schedule'!DX50+CI50-$G50,SUM(DX50,CI50)))</f>
        <v>-40.43768483563349</v>
      </c>
      <c r="DZ50" s="6">
        <f>IF(DZ$3=$CP$3,$H50+CJ50,IF($F50='KU Meter Schedule'!DZ$3,'KU Meter Schedule'!DY50+CJ50-$G50,SUM(DY50,CJ50)))</f>
        <v>-40.43768483563349</v>
      </c>
      <c r="EA50" s="6">
        <f>IF(EA$3=$CP$3,$H50+CK50,IF($F50='KU Meter Schedule'!EA$3,'KU Meter Schedule'!DZ50+CK50-$G50,SUM(DZ50,CK50)))</f>
        <v>-40.43768483563349</v>
      </c>
      <c r="EB50" s="6">
        <f>IF(EB$3=$CP$3,$H50+CL50,IF($F50='KU Meter Schedule'!EB$3,'KU Meter Schedule'!EA50+CL50-$G50,SUM(EA50,CL50)))</f>
        <v>-40.43768483563349</v>
      </c>
      <c r="EC50" s="6">
        <f>IF(EC$3=$CP$3,$H50+CM50,IF($F50='KU Meter Schedule'!EC$3,'KU Meter Schedule'!EB50+CM50-$G50,SUM(EB50,CM50)))</f>
        <v>-40.43768483563349</v>
      </c>
      <c r="ED50" s="6">
        <f>IF(ED$3=$CP$3,$H50+CN50,IF($F50='KU Meter Schedule'!ED$3,'KU Meter Schedule'!EC50+CN50-$G50,SUM(EC50,CN50)))</f>
        <v>-40.43768483563349</v>
      </c>
      <c r="EF50" s="8">
        <f t="shared" si="10"/>
        <v>61.089150293966668</v>
      </c>
      <c r="EG50" s="8">
        <f t="shared" si="10"/>
        <v>60.192367210633336</v>
      </c>
      <c r="EH50" s="8">
        <f t="shared" si="10"/>
        <v>59.295584127300003</v>
      </c>
      <c r="EI50" s="8">
        <f t="shared" si="10"/>
        <v>58.398801043966671</v>
      </c>
      <c r="EJ50" s="8">
        <f t="shared" si="10"/>
        <v>57.502017960633339</v>
      </c>
      <c r="EK50" s="8">
        <f t="shared" si="10"/>
        <v>56.605234877300006</v>
      </c>
      <c r="EL50" s="8">
        <f t="shared" si="10"/>
        <v>55.708451793966674</v>
      </c>
      <c r="EM50" s="8">
        <f t="shared" si="10"/>
        <v>54.811668710633342</v>
      </c>
      <c r="EN50" s="8">
        <f t="shared" si="10"/>
        <v>53.914885627300009</v>
      </c>
      <c r="EO50" s="8">
        <f t="shared" si="10"/>
        <v>53.018102543966677</v>
      </c>
      <c r="EP50" s="8">
        <f t="shared" si="10"/>
        <v>52.121319460633345</v>
      </c>
      <c r="EQ50" s="8">
        <f t="shared" si="10"/>
        <v>50.746774210633362</v>
      </c>
      <c r="ER50" s="8">
        <f t="shared" si="10"/>
        <v>49.372228960633379</v>
      </c>
      <c r="ES50" s="8">
        <f t="shared" si="10"/>
        <v>47.997683710633396</v>
      </c>
      <c r="ET50" s="8">
        <f t="shared" si="10"/>
        <v>46.623138460633413</v>
      </c>
      <c r="EU50" s="8">
        <f t="shared" si="10"/>
        <v>45.24859321063343</v>
      </c>
      <c r="EV50" s="8">
        <f t="shared" si="9"/>
        <v>43.874047960633447</v>
      </c>
      <c r="EW50" s="8">
        <f t="shared" si="9"/>
        <v>42.499502710633465</v>
      </c>
      <c r="EX50" s="8">
        <f t="shared" si="9"/>
        <v>41.124957460633482</v>
      </c>
      <c r="EY50" s="8">
        <f t="shared" si="9"/>
        <v>40.43768483563349</v>
      </c>
      <c r="EZ50" s="8">
        <f t="shared" si="9"/>
        <v>40.43768483563349</v>
      </c>
      <c r="FA50" s="8">
        <f t="shared" si="9"/>
        <v>40.43768483563349</v>
      </c>
      <c r="FB50" s="8">
        <f t="shared" si="9"/>
        <v>40.43768483563349</v>
      </c>
      <c r="FC50" s="8">
        <f t="shared" si="9"/>
        <v>40.43768483563349</v>
      </c>
      <c r="FD50" s="8">
        <f t="shared" si="9"/>
        <v>40.43768483563349</v>
      </c>
      <c r="FE50" s="8">
        <f t="shared" si="9"/>
        <v>40.43768483563349</v>
      </c>
      <c r="FF50" s="8">
        <f t="shared" si="9"/>
        <v>40.43768483563349</v>
      </c>
      <c r="FG50" s="8">
        <f t="shared" si="9"/>
        <v>40.43768483563349</v>
      </c>
      <c r="FH50" s="8">
        <f t="shared" si="9"/>
        <v>40.43768483563349</v>
      </c>
      <c r="FI50" s="8">
        <f t="shared" si="9"/>
        <v>40.43768483563349</v>
      </c>
      <c r="FJ50" s="8">
        <f t="shared" si="9"/>
        <v>40.43768483563349</v>
      </c>
      <c r="FK50" s="8">
        <f t="shared" si="8"/>
        <v>40.43768483563349</v>
      </c>
      <c r="FL50" s="8">
        <f t="shared" si="8"/>
        <v>40.43768483563349</v>
      </c>
      <c r="FM50" s="8">
        <f t="shared" si="8"/>
        <v>40.43768483563349</v>
      </c>
      <c r="FN50" s="8">
        <f t="shared" si="8"/>
        <v>40.43768483563349</v>
      </c>
      <c r="FO50" s="8">
        <f t="shared" si="8"/>
        <v>40.43768483563349</v>
      </c>
      <c r="FP50" s="8">
        <f t="shared" si="8"/>
        <v>40.43768483563349</v>
      </c>
      <c r="FQ50" s="8">
        <f t="shared" si="8"/>
        <v>40.43768483563349</v>
      </c>
      <c r="FR50" s="8">
        <f t="shared" si="8"/>
        <v>40.43768483563349</v>
      </c>
      <c r="FS50" s="8">
        <f t="shared" si="8"/>
        <v>40.43768483563349</v>
      </c>
      <c r="FT50" s="8">
        <f t="shared" si="8"/>
        <v>40.43768483563349</v>
      </c>
    </row>
    <row r="51" spans="1:176" x14ac:dyDescent="0.25">
      <c r="A51" s="4" t="s">
        <v>12</v>
      </c>
      <c r="B51" s="4" t="s">
        <v>2</v>
      </c>
      <c r="C51" s="3" t="s">
        <v>40</v>
      </c>
      <c r="D51" s="4" t="s">
        <v>4</v>
      </c>
      <c r="E51" s="7">
        <v>1969</v>
      </c>
      <c r="F51" s="24">
        <f>IFERROR(VLOOKUP(CONCATENATE(C51,E51),'KU Retirements'!$A$4:$E$150,5,FALSE),"N/A")</f>
        <v>43160</v>
      </c>
      <c r="G51" s="5">
        <v>438362.16</v>
      </c>
      <c r="H51" s="5">
        <v>377133.35543119157</v>
      </c>
      <c r="I51" s="5"/>
      <c r="J51" s="6">
        <f>IF(J$3=$J$3,$G51,IF($F51='KU Meter Schedule'!J$3,'KU Meter Schedule'!I51-'KU Meter Schedule'!$G51,I51))</f>
        <v>438362.16</v>
      </c>
      <c r="K51" s="6">
        <f>IF(K$3=$J$3,$G51,IF($F51='KU Meter Schedule'!K$3,'KU Meter Schedule'!J51-'KU Meter Schedule'!$G51,J51))</f>
        <v>438362.16</v>
      </c>
      <c r="L51" s="6">
        <f>IF(L$3=$J$3,$G51,IF($F51='KU Meter Schedule'!L$3,'KU Meter Schedule'!K51-'KU Meter Schedule'!$G51,K51))</f>
        <v>438362.16</v>
      </c>
      <c r="M51" s="6">
        <f>IF(M$3=$J$3,$G51,IF($F51='KU Meter Schedule'!M$3,'KU Meter Schedule'!L51-'KU Meter Schedule'!$G51,L51))</f>
        <v>438362.16</v>
      </c>
      <c r="N51" s="6">
        <f>IF(N$3=$J$3,$G51,IF($F51='KU Meter Schedule'!N$3,'KU Meter Schedule'!M51-'KU Meter Schedule'!$G51,M51))</f>
        <v>438362.16</v>
      </c>
      <c r="O51" s="6">
        <f>IF(O$3=$J$3,$G51,IF($F51='KU Meter Schedule'!O$3,'KU Meter Schedule'!N51-'KU Meter Schedule'!$G51,N51))</f>
        <v>438362.16</v>
      </c>
      <c r="P51" s="6">
        <f>IF(P$3=$J$3,$G51,IF($F51='KU Meter Schedule'!P$3,'KU Meter Schedule'!O51-'KU Meter Schedule'!$G51,O51))</f>
        <v>438362.16</v>
      </c>
      <c r="Q51" s="6">
        <f>IF(Q$3=$J$3,$G51,IF($F51='KU Meter Schedule'!Q$3,'KU Meter Schedule'!P51-'KU Meter Schedule'!$G51,P51))</f>
        <v>438362.16</v>
      </c>
      <c r="R51" s="6">
        <f>IF(R$3=$J$3,$G51,IF($F51='KU Meter Schedule'!R$3,'KU Meter Schedule'!Q51-'KU Meter Schedule'!$G51,Q51))</f>
        <v>438362.16</v>
      </c>
      <c r="S51" s="6">
        <f>IF(S$3=$J$3,$G51,IF($F51='KU Meter Schedule'!S$3,'KU Meter Schedule'!R51-'KU Meter Schedule'!$G51,R51))</f>
        <v>438362.16</v>
      </c>
      <c r="T51" s="6">
        <f>IF(T$3=$J$3,$G51,IF($F51='KU Meter Schedule'!T$3,'KU Meter Schedule'!S51-'KU Meter Schedule'!$G51,S51))</f>
        <v>438362.16</v>
      </c>
      <c r="U51" s="6">
        <f>IF(U$3=$J$3,$G51,IF($F51='KU Meter Schedule'!U$3,'KU Meter Schedule'!T51-'KU Meter Schedule'!$G51,T51))</f>
        <v>438362.16</v>
      </c>
      <c r="V51" s="6">
        <f>IF(V$3=$J$3,$G51,IF($F51='KU Meter Schedule'!V$3,'KU Meter Schedule'!U51-'KU Meter Schedule'!$G51,U51))</f>
        <v>438362.16</v>
      </c>
      <c r="W51" s="6">
        <f>IF(W$3=$J$3,$G51,IF($F51='KU Meter Schedule'!W$3,'KU Meter Schedule'!V51-'KU Meter Schedule'!$G51,V51))</f>
        <v>438362.16</v>
      </c>
      <c r="X51" s="6">
        <f>IF(X$3=$J$3,$G51,IF($F51='KU Meter Schedule'!X$3,'KU Meter Schedule'!W51-'KU Meter Schedule'!$G51,W51))</f>
        <v>438362.16</v>
      </c>
      <c r="Y51" s="6">
        <f>IF(Y$3=$J$3,$G51,IF($F51='KU Meter Schedule'!Y$3,'KU Meter Schedule'!X51-'KU Meter Schedule'!$G51,X51))</f>
        <v>438362.16</v>
      </c>
      <c r="Z51" s="6">
        <f>IF(Z$3=$J$3,$G51,IF($F51='KU Meter Schedule'!Z$3,'KU Meter Schedule'!Y51-'KU Meter Schedule'!$G51,Y51))</f>
        <v>438362.16</v>
      </c>
      <c r="AA51" s="6">
        <f>IF(AA$3=$J$3,$G51,IF($F51='KU Meter Schedule'!AA$3,'KU Meter Schedule'!Z51-'KU Meter Schedule'!$G51,Z51))</f>
        <v>438362.16</v>
      </c>
      <c r="AB51" s="6">
        <f>IF(AB$3=$J$3,$G51,IF($F51='KU Meter Schedule'!AB$3,'KU Meter Schedule'!AA51-'KU Meter Schedule'!$G51,AA51))</f>
        <v>438362.16</v>
      </c>
      <c r="AC51" s="6">
        <f>IF(AC$3=$J$3,$G51,IF($F51='KU Meter Schedule'!AC$3,'KU Meter Schedule'!AB51-'KU Meter Schedule'!$G51,AB51))</f>
        <v>0</v>
      </c>
      <c r="AD51" s="6">
        <f>IF(AD$3=$J$3,$G51,IF($F51='KU Meter Schedule'!AD$3,'KU Meter Schedule'!AC51-'KU Meter Schedule'!$G51,AC51))</f>
        <v>0</v>
      </c>
      <c r="AE51" s="6">
        <f>IF(AE$3=$J$3,$G51,IF($F51='KU Meter Schedule'!AE$3,'KU Meter Schedule'!AD51-'KU Meter Schedule'!$G51,AD51))</f>
        <v>0</v>
      </c>
      <c r="AF51" s="6">
        <f>IF(AF$3=$J$3,$G51,IF($F51='KU Meter Schedule'!AF$3,'KU Meter Schedule'!AE51-'KU Meter Schedule'!$G51,AE51))</f>
        <v>0</v>
      </c>
      <c r="AG51" s="6">
        <f>IF(AG$3=$J$3,$G51,IF($F51='KU Meter Schedule'!AG$3,'KU Meter Schedule'!AF51-'KU Meter Schedule'!$G51,AF51))</f>
        <v>0</v>
      </c>
      <c r="AH51" s="6">
        <f>IF(AH$3=$J$3,$G51,IF($F51='KU Meter Schedule'!AH$3,'KU Meter Schedule'!AG51-'KU Meter Schedule'!$G51,AG51))</f>
        <v>0</v>
      </c>
      <c r="AI51" s="6">
        <f>IF(AI$3=$J$3,$G51,IF($F51='KU Meter Schedule'!AI$3,'KU Meter Schedule'!AH51-'KU Meter Schedule'!$G51,AH51))</f>
        <v>0</v>
      </c>
      <c r="AJ51" s="6">
        <f>IF(AJ$3=$J$3,$G51,IF($F51='KU Meter Schedule'!AJ$3,'KU Meter Schedule'!AI51-'KU Meter Schedule'!$G51,AI51))</f>
        <v>0</v>
      </c>
      <c r="AK51" s="6">
        <f>IF(AK$3=$J$3,$G51,IF($F51='KU Meter Schedule'!AK$3,'KU Meter Schedule'!AJ51-'KU Meter Schedule'!$G51,AJ51))</f>
        <v>0</v>
      </c>
      <c r="AL51" s="6">
        <f>IF(AL$3=$J$3,$G51,IF($F51='KU Meter Schedule'!AL$3,'KU Meter Schedule'!AK51-'KU Meter Schedule'!$G51,AK51))</f>
        <v>0</v>
      </c>
      <c r="AM51" s="6">
        <f>IF(AM$3=$J$3,$G51,IF($F51='KU Meter Schedule'!AM$3,'KU Meter Schedule'!AL51-'KU Meter Schedule'!$G51,AL51))</f>
        <v>0</v>
      </c>
      <c r="AN51" s="6">
        <f>IF(AN$3=$J$3,$G51,IF($F51='KU Meter Schedule'!AN$3,'KU Meter Schedule'!AM51-'KU Meter Schedule'!$G51,AM51))</f>
        <v>0</v>
      </c>
      <c r="AO51" s="6">
        <f>IF(AO$3=$J$3,$G51,IF($F51='KU Meter Schedule'!AO$3,'KU Meter Schedule'!AN51-'KU Meter Schedule'!$G51,AN51))</f>
        <v>0</v>
      </c>
      <c r="AP51" s="6">
        <f>IF(AP$3=$J$3,$G51,IF($F51='KU Meter Schedule'!AP$3,'KU Meter Schedule'!AO51-'KU Meter Schedule'!$G51,AO51))</f>
        <v>0</v>
      </c>
      <c r="AQ51" s="6">
        <f>IF(AQ$3=$J$3,$G51,IF($F51='KU Meter Schedule'!AQ$3,'KU Meter Schedule'!AP51-'KU Meter Schedule'!$G51,AP51))</f>
        <v>0</v>
      </c>
      <c r="AR51" s="6">
        <f>IF(AR$3=$J$3,$G51,IF($F51='KU Meter Schedule'!AR$3,'KU Meter Schedule'!AQ51-'KU Meter Schedule'!$G51,AQ51))</f>
        <v>0</v>
      </c>
      <c r="AS51" s="6">
        <f>IF(AS$3=$J$3,$G51,IF($F51='KU Meter Schedule'!AS$3,'KU Meter Schedule'!AR51-'KU Meter Schedule'!$G51,AR51))</f>
        <v>0</v>
      </c>
      <c r="AT51" s="6">
        <f>IF(AT$3=$J$3,$G51,IF($F51='KU Meter Schedule'!AT$3,'KU Meter Schedule'!AS51-'KU Meter Schedule'!$G51,AS51))</f>
        <v>0</v>
      </c>
      <c r="AU51" s="6">
        <f>IF(AU$3=$J$3,$G51,IF($F51='KU Meter Schedule'!AU$3,'KU Meter Schedule'!AT51-'KU Meter Schedule'!$G51,AT51))</f>
        <v>0</v>
      </c>
      <c r="AV51" s="6">
        <f>IF(AV$3=$J$3,$G51,IF($F51='KU Meter Schedule'!AV$3,'KU Meter Schedule'!AU51-'KU Meter Schedule'!$G51,AU51))</f>
        <v>0</v>
      </c>
      <c r="AW51" s="6">
        <f>IF(AW$3=$J$3,$G51,IF($F51='KU Meter Schedule'!AW$3,'KU Meter Schedule'!AV51-'KU Meter Schedule'!$G51,AV51))</f>
        <v>0</v>
      </c>
      <c r="AX51" s="6">
        <f>IF(AX$3=$J$3,$G51,IF($F51='KU Meter Schedule'!AX$3,'KU Meter Schedule'!AW51-'KU Meter Schedule'!$G51,AW51))</f>
        <v>0</v>
      </c>
      <c r="AZ51" s="21">
        <f>IF(AZ$3&lt;'Depr. Rate'!$B$1,('Depr. Rate'!$B$4*'KU Meter Schedule'!J51)/12,IF(J51=0,I51/2*'Depr. Rate'!$C$4/12,('Depr. Rate'!$C$4*'KU Meter Schedule'!J51)/12))</f>
        <v>836.54112199999997</v>
      </c>
      <c r="BA51" s="21">
        <f>IF(BA$3&lt;'Depr. Rate'!$B$1,('Depr. Rate'!$B$4*'KU Meter Schedule'!K51)/12,IF(K51=0,J51/2*'Depr. Rate'!$C$4/12,('Depr. Rate'!$C$4*'KU Meter Schedule'!K51)/12))</f>
        <v>836.54112199999997</v>
      </c>
      <c r="BB51" s="21">
        <f>IF(BB$3&lt;'Depr. Rate'!$B$1,('Depr. Rate'!$B$4*'KU Meter Schedule'!L51)/12,IF(L51=0,K51/2*'Depr. Rate'!$C$4/12,('Depr. Rate'!$C$4*'KU Meter Schedule'!L51)/12))</f>
        <v>836.54112199999997</v>
      </c>
      <c r="BC51" s="21">
        <f>IF(BC$3&lt;'Depr. Rate'!$B$1,('Depr. Rate'!$B$4*'KU Meter Schedule'!M51)/12,IF(M51=0,L51/2*'Depr. Rate'!$C$4/12,('Depr. Rate'!$C$4*'KU Meter Schedule'!M51)/12))</f>
        <v>836.54112199999997</v>
      </c>
      <c r="BD51" s="21">
        <f>IF(BD$3&lt;'Depr. Rate'!$B$1,('Depr. Rate'!$B$4*'KU Meter Schedule'!N51)/12,IF(N51=0,M51/2*'Depr. Rate'!$C$4/12,('Depr. Rate'!$C$4*'KU Meter Schedule'!N51)/12))</f>
        <v>836.54112199999997</v>
      </c>
      <c r="BE51" s="21">
        <f>IF(BE$3&lt;'Depr. Rate'!$B$1,('Depr. Rate'!$B$4*'KU Meter Schedule'!O51)/12,IF(O51=0,N51/2*'Depr. Rate'!$C$4/12,('Depr. Rate'!$C$4*'KU Meter Schedule'!O51)/12))</f>
        <v>836.54112199999997</v>
      </c>
      <c r="BF51" s="21">
        <f>IF(BF$3&lt;'Depr. Rate'!$B$1,('Depr. Rate'!$B$4*'KU Meter Schedule'!P51)/12,IF(P51=0,O51/2*'Depr. Rate'!$C$4/12,('Depr. Rate'!$C$4*'KU Meter Schedule'!P51)/12))</f>
        <v>836.54112199999997</v>
      </c>
      <c r="BG51" s="21">
        <f>IF(BG$3&lt;'Depr. Rate'!$B$1,('Depr. Rate'!$B$4*'KU Meter Schedule'!Q51)/12,IF(Q51=0,P51/2*'Depr. Rate'!$C$4/12,('Depr. Rate'!$C$4*'KU Meter Schedule'!Q51)/12))</f>
        <v>836.54112199999997</v>
      </c>
      <c r="BH51" s="21">
        <f>IF(BH$3&lt;'Depr. Rate'!$B$1,('Depr. Rate'!$B$4*'KU Meter Schedule'!R51)/12,IF(R51=0,Q51/2*'Depr. Rate'!$C$4/12,('Depr. Rate'!$C$4*'KU Meter Schedule'!R51)/12))</f>
        <v>836.54112199999997</v>
      </c>
      <c r="BI51" s="21">
        <f>IF(BI$3&lt;'Depr. Rate'!$B$1,('Depr. Rate'!$B$4*'KU Meter Schedule'!S51)/12,IF(S51=0,R51/2*'Depr. Rate'!$C$4/12,('Depr. Rate'!$C$4*'KU Meter Schedule'!S51)/12))</f>
        <v>836.54112199999997</v>
      </c>
      <c r="BJ51" s="21">
        <f>IF(BJ$3&lt;'Depr. Rate'!$B$1,('Depr. Rate'!$B$4*'KU Meter Schedule'!T51)/12,IF(T51=0,S51/2*'Depr. Rate'!$C$4/12,('Depr. Rate'!$C$4*'KU Meter Schedule'!T51)/12))</f>
        <v>836.54112199999997</v>
      </c>
      <c r="BK51" s="21">
        <f>IF(BK$3&lt;'Depr. Rate'!$B$1,('Depr. Rate'!$B$4*'KU Meter Schedule'!U51)/12,IF(U51=0,T51/2*'Depr. Rate'!$C$4/12,('Depr. Rate'!$C$4*'KU Meter Schedule'!U51)/12))</f>
        <v>1282.2093179999999</v>
      </c>
      <c r="BL51" s="21">
        <f>IF(BL$3&lt;'Depr. Rate'!$B$1,('Depr. Rate'!$B$4*'KU Meter Schedule'!V51)/12,IF(V51=0,U51/2*'Depr. Rate'!$C$4/12,('Depr. Rate'!$C$4*'KU Meter Schedule'!V51)/12))</f>
        <v>1282.2093179999999</v>
      </c>
      <c r="BM51" s="21">
        <f>IF(BM$3&lt;'Depr. Rate'!$B$1,('Depr. Rate'!$B$4*'KU Meter Schedule'!W51)/12,IF(W51=0,V51/2*'Depr. Rate'!$C$4/12,('Depr. Rate'!$C$4*'KU Meter Schedule'!W51)/12))</f>
        <v>1282.2093179999999</v>
      </c>
      <c r="BN51" s="21">
        <f>IF(BN$3&lt;'Depr. Rate'!$B$1,('Depr. Rate'!$B$4*'KU Meter Schedule'!X51)/12,IF(X51=0,W51/2*'Depr. Rate'!$C$4/12,('Depr. Rate'!$C$4*'KU Meter Schedule'!X51)/12))</f>
        <v>1282.2093179999999</v>
      </c>
      <c r="BO51" s="21">
        <f>IF(BO$3&lt;'Depr. Rate'!$B$1,('Depr. Rate'!$B$4*'KU Meter Schedule'!Y51)/12,IF(Y51=0,X51/2*'Depr. Rate'!$C$4/12,('Depr. Rate'!$C$4*'KU Meter Schedule'!Y51)/12))</f>
        <v>1282.2093179999999</v>
      </c>
      <c r="BP51" s="21">
        <f>IF(BP$3&lt;'Depr. Rate'!$B$1,('Depr. Rate'!$B$4*'KU Meter Schedule'!Z51)/12,IF(Z51=0,Y51/2*'Depr. Rate'!$C$4/12,('Depr. Rate'!$C$4*'KU Meter Schedule'!Z51)/12))</f>
        <v>1282.2093179999999</v>
      </c>
      <c r="BQ51" s="21">
        <f>IF(BQ$3&lt;'Depr. Rate'!$B$1,('Depr. Rate'!$B$4*'KU Meter Schedule'!AA51)/12,IF(AA51=0,Z51/2*'Depr. Rate'!$C$4/12,('Depr. Rate'!$C$4*'KU Meter Schedule'!AA51)/12))</f>
        <v>1282.2093179999999</v>
      </c>
      <c r="BR51" s="21">
        <f>IF(BR$3&lt;'Depr. Rate'!$B$1,('Depr. Rate'!$B$4*'KU Meter Schedule'!AB51)/12,IF(AB51=0,AA51/2*'Depr. Rate'!$C$4/12,('Depr. Rate'!$C$4*'KU Meter Schedule'!AB51)/12))</f>
        <v>1282.2093179999999</v>
      </c>
      <c r="BS51" s="21">
        <f>IF(BS$3&lt;'Depr. Rate'!$B$1,('Depr. Rate'!$B$4*'KU Meter Schedule'!AC51)/12,IF(AC51=0,AB51/2*'Depr. Rate'!$C$4/12,('Depr. Rate'!$C$4*'KU Meter Schedule'!AC51)/12))</f>
        <v>641.10465899999997</v>
      </c>
      <c r="BT51" s="21">
        <f>IF(BT$3&lt;'Depr. Rate'!$B$1,('Depr. Rate'!$B$4*'KU Meter Schedule'!AD51)/12,IF(AD51=0,AC51/2*'Depr. Rate'!$C$4/12,('Depr. Rate'!$C$4*'KU Meter Schedule'!AD51)/12))</f>
        <v>0</v>
      </c>
      <c r="BU51" s="21">
        <f>IF(BU$3&lt;'Depr. Rate'!$B$1,('Depr. Rate'!$B$4*'KU Meter Schedule'!AE51)/12,IF(AE51=0,AD51/2*'Depr. Rate'!$C$4/12,('Depr. Rate'!$C$4*'KU Meter Schedule'!AE51)/12))</f>
        <v>0</v>
      </c>
      <c r="BV51" s="21">
        <f>IF(BV$3&lt;'Depr. Rate'!$B$1,('Depr. Rate'!$B$4*'KU Meter Schedule'!AF51)/12,IF(AF51=0,AE51/2*'Depr. Rate'!$C$4/12,('Depr. Rate'!$C$4*'KU Meter Schedule'!AF51)/12))</f>
        <v>0</v>
      </c>
      <c r="BW51" s="21">
        <f>IF(BW$3&lt;'Depr. Rate'!$B$1,('Depr. Rate'!$B$4*'KU Meter Schedule'!AG51)/12,IF(AG51=0,AF51/2*'Depr. Rate'!$C$4/12,('Depr. Rate'!$C$4*'KU Meter Schedule'!AG51)/12))</f>
        <v>0</v>
      </c>
      <c r="BX51" s="21">
        <f>IF(BX$3&lt;'Depr. Rate'!$B$1,('Depr. Rate'!$B$4*'KU Meter Schedule'!AH51)/12,IF(AH51=0,AG51/2*'Depr. Rate'!$C$4/12,('Depr. Rate'!$C$4*'KU Meter Schedule'!AH51)/12))</f>
        <v>0</v>
      </c>
      <c r="BY51" s="21">
        <f>IF(BY$3&lt;'Depr. Rate'!$B$1,('Depr. Rate'!$B$4*'KU Meter Schedule'!AI51)/12,IF(AI51=0,AH51/2*'Depr. Rate'!$C$4/12,('Depr. Rate'!$C$4*'KU Meter Schedule'!AI51)/12))</f>
        <v>0</v>
      </c>
      <c r="BZ51" s="21">
        <f>IF(BZ$3&lt;'Depr. Rate'!$B$1,('Depr. Rate'!$B$4*'KU Meter Schedule'!AJ51)/12,IF(AJ51=0,AI51/2*'Depr. Rate'!$C$4/12,('Depr. Rate'!$C$4*'KU Meter Schedule'!AJ51)/12))</f>
        <v>0</v>
      </c>
      <c r="CA51" s="21">
        <f>IF(CA$3&lt;'Depr. Rate'!$B$1,('Depr. Rate'!$B$4*'KU Meter Schedule'!AK51)/12,IF(AK51=0,AJ51/2*'Depr. Rate'!$C$4/12,('Depr. Rate'!$C$4*'KU Meter Schedule'!AK51)/12))</f>
        <v>0</v>
      </c>
      <c r="CB51" s="21">
        <f>IF(CB$3&lt;'Depr. Rate'!$B$1,('Depr. Rate'!$B$4*'KU Meter Schedule'!AL51)/12,IF(AL51=0,AK51/2*'Depr. Rate'!$C$4/12,('Depr. Rate'!$C$4*'KU Meter Schedule'!AL51)/12))</f>
        <v>0</v>
      </c>
      <c r="CC51" s="21">
        <f>IF(CC$3&lt;'Depr. Rate'!$B$1,('Depr. Rate'!$B$4*'KU Meter Schedule'!AM51)/12,IF(AM51=0,AL51/2*'Depr. Rate'!$C$4/12,('Depr. Rate'!$C$4*'KU Meter Schedule'!AM51)/12))</f>
        <v>0</v>
      </c>
      <c r="CD51" s="21">
        <f>IF(CD$3&lt;'Depr. Rate'!$B$1,('Depr. Rate'!$B$4*'KU Meter Schedule'!AN51)/12,IF(AN51=0,AM51/2*'Depr. Rate'!$C$4/12,('Depr. Rate'!$C$4*'KU Meter Schedule'!AN51)/12))</f>
        <v>0</v>
      </c>
      <c r="CE51" s="21">
        <f>IF(CE$3&lt;'Depr. Rate'!$B$1,('Depr. Rate'!$B$4*'KU Meter Schedule'!AO51)/12,IF(AO51=0,AN51/2*'Depr. Rate'!$C$4/12,('Depr. Rate'!$C$4*'KU Meter Schedule'!AO51)/12))</f>
        <v>0</v>
      </c>
      <c r="CF51" s="21">
        <f>IF(CF$3&lt;'Depr. Rate'!$B$1,('Depr. Rate'!$B$4*'KU Meter Schedule'!AP51)/12,IF(AP51=0,AO51/2*'Depr. Rate'!$C$4/12,('Depr. Rate'!$C$4*'KU Meter Schedule'!AP51)/12))</f>
        <v>0</v>
      </c>
      <c r="CG51" s="21">
        <f>IF(CG$3&lt;'Depr. Rate'!$B$1,('Depr. Rate'!$B$4*'KU Meter Schedule'!AQ51)/12,IF(AQ51=0,AP51/2*'Depr. Rate'!$C$4/12,('Depr. Rate'!$C$4*'KU Meter Schedule'!AQ51)/12))</f>
        <v>0</v>
      </c>
      <c r="CH51" s="21">
        <f>IF(CH$3&lt;'Depr. Rate'!$B$1,('Depr. Rate'!$B$4*'KU Meter Schedule'!AR51)/12,IF(AR51=0,AQ51/2*'Depr. Rate'!$C$4/12,('Depr. Rate'!$C$4*'KU Meter Schedule'!AR51)/12))</f>
        <v>0</v>
      </c>
      <c r="CI51" s="21">
        <f>IF(CI$3&lt;'Depr. Rate'!$B$1,('Depr. Rate'!$B$4*'KU Meter Schedule'!AS51)/12,IF(AS51=0,AR51/2*'Depr. Rate'!$C$4/12,('Depr. Rate'!$C$4*'KU Meter Schedule'!AS51)/12))</f>
        <v>0</v>
      </c>
      <c r="CJ51" s="21">
        <f>IF(CJ$3&lt;'Depr. Rate'!$B$1,('Depr. Rate'!$B$4*'KU Meter Schedule'!AT51)/12,IF(AT51=0,AS51/2*'Depr. Rate'!$C$4/12,('Depr. Rate'!$C$4*'KU Meter Schedule'!AT51)/12))</f>
        <v>0</v>
      </c>
      <c r="CK51" s="21">
        <f>IF(CK$3&lt;'Depr. Rate'!$B$1,('Depr. Rate'!$B$4*'KU Meter Schedule'!AU51)/12,IF(AU51=0,AT51/2*'Depr. Rate'!$C$4/12,('Depr. Rate'!$C$4*'KU Meter Schedule'!AU51)/12))</f>
        <v>0</v>
      </c>
      <c r="CL51" s="21">
        <f>IF(CL$3&lt;'Depr. Rate'!$B$1,('Depr. Rate'!$B$4*'KU Meter Schedule'!AV51)/12,IF(AV51=0,AU51/2*'Depr. Rate'!$C$4/12,('Depr. Rate'!$C$4*'KU Meter Schedule'!AV51)/12))</f>
        <v>0</v>
      </c>
      <c r="CM51" s="21">
        <f>IF(CM$3&lt;'Depr. Rate'!$B$1,('Depr. Rate'!$B$4*'KU Meter Schedule'!AW51)/12,IF(AW51=0,AV51/2*'Depr. Rate'!$C$4/12,('Depr. Rate'!$C$4*'KU Meter Schedule'!AW51)/12))</f>
        <v>0</v>
      </c>
      <c r="CN51" s="21">
        <f>IF(CN$3&lt;'Depr. Rate'!$B$1,('Depr. Rate'!$B$4*'KU Meter Schedule'!AX51)/12,IF(AX51=0,AW51/2*'Depr. Rate'!$C$4/12,('Depr. Rate'!$C$4*'KU Meter Schedule'!AX51)/12))</f>
        <v>0</v>
      </c>
      <c r="CP51" s="6">
        <f>IF(CP$3=$CP$3,$H51+AZ51,IF($F51='KU Meter Schedule'!CP$3,'KU Meter Schedule'!CO51+AZ51-$G51,SUM(CO51,AZ51)))</f>
        <v>377969.89655319159</v>
      </c>
      <c r="CQ51" s="6">
        <f>IF(CQ$3=$CP$3,$H51+BA51,IF($F51='KU Meter Schedule'!CQ$3,'KU Meter Schedule'!CP51+BA51-$G51,SUM(CP51,BA51)))</f>
        <v>378806.43767519161</v>
      </c>
      <c r="CR51" s="6">
        <f>IF(CR$3=$CP$3,$H51+BB51,IF($F51='KU Meter Schedule'!CR$3,'KU Meter Schedule'!CQ51+BB51-$G51,SUM(CQ51,BB51)))</f>
        <v>379642.97879719164</v>
      </c>
      <c r="CS51" s="6">
        <f>IF(CS$3=$CP$3,$H51+BC51,IF($F51='KU Meter Schedule'!CS$3,'KU Meter Schedule'!CR51+BC51-$G51,SUM(CR51,BC51)))</f>
        <v>380479.51991919166</v>
      </c>
      <c r="CT51" s="6">
        <f>IF(CT$3=$CP$3,$H51+BD51,IF($F51='KU Meter Schedule'!CT$3,'KU Meter Schedule'!CS51+BD51-$G51,SUM(CS51,BD51)))</f>
        <v>381316.06104119169</v>
      </c>
      <c r="CU51" s="6">
        <f>IF(CU$3=$CP$3,$H51+BE51,IF($F51='KU Meter Schedule'!CU$3,'KU Meter Schedule'!CT51+BE51-$G51,SUM(CT51,BE51)))</f>
        <v>382152.60216319171</v>
      </c>
      <c r="CV51" s="6">
        <f>IF(CV$3=$CP$3,$H51+BF51,IF($F51='KU Meter Schedule'!CV$3,'KU Meter Schedule'!CU51+BF51-$G51,SUM(CU51,BF51)))</f>
        <v>382989.14328519173</v>
      </c>
      <c r="CW51" s="6">
        <f>IF(CW$3=$CP$3,$H51+BG51,IF($F51='KU Meter Schedule'!CW$3,'KU Meter Schedule'!CV51+BG51-$G51,SUM(CV51,BG51)))</f>
        <v>383825.68440719176</v>
      </c>
      <c r="CX51" s="6">
        <f>IF(CX$3=$CP$3,$H51+BH51,IF($F51='KU Meter Schedule'!CX$3,'KU Meter Schedule'!CW51+BH51-$G51,SUM(CW51,BH51)))</f>
        <v>384662.22552919178</v>
      </c>
      <c r="CY51" s="6">
        <f>IF(CY$3=$CP$3,$H51+BI51,IF($F51='KU Meter Schedule'!CY$3,'KU Meter Schedule'!CX51+BI51-$G51,SUM(CX51,BI51)))</f>
        <v>385498.76665119181</v>
      </c>
      <c r="CZ51" s="6">
        <f>IF(CZ$3=$CP$3,$H51+BJ51,IF($F51='KU Meter Schedule'!CZ$3,'KU Meter Schedule'!CY51+BJ51-$G51,SUM(CY51,BJ51)))</f>
        <v>386335.30777319183</v>
      </c>
      <c r="DA51" s="6">
        <f>IF(DA$3=$CP$3,$H51+BK51,IF($F51='KU Meter Schedule'!DA$3,'KU Meter Schedule'!CZ51+BK51-$G51,SUM(CZ51,BK51)))</f>
        <v>387617.51709119184</v>
      </c>
      <c r="DB51" s="6">
        <f>IF(DB$3=$CP$3,$H51+BL51,IF($F51='KU Meter Schedule'!DB$3,'KU Meter Schedule'!DA51+BL51-$G51,SUM(DA51,BL51)))</f>
        <v>388899.72640919185</v>
      </c>
      <c r="DC51" s="6">
        <f>IF(DC$3=$CP$3,$H51+BM51,IF($F51='KU Meter Schedule'!DC$3,'KU Meter Schedule'!DB51+BM51-$G51,SUM(DB51,BM51)))</f>
        <v>390181.93572719186</v>
      </c>
      <c r="DD51" s="6">
        <f>IF(DD$3=$CP$3,$H51+BN51,IF($F51='KU Meter Schedule'!DD$3,'KU Meter Schedule'!DC51+BN51-$G51,SUM(DC51,BN51)))</f>
        <v>391464.14504519186</v>
      </c>
      <c r="DE51" s="6">
        <f>IF(DE$3=$CP$3,$H51+BO51,IF($F51='KU Meter Schedule'!DE$3,'KU Meter Schedule'!DD51+BO51-$G51,SUM(DD51,BO51)))</f>
        <v>392746.35436319187</v>
      </c>
      <c r="DF51" s="6">
        <f>IF(DF$3=$CP$3,$H51+BP51,IF($F51='KU Meter Schedule'!DF$3,'KU Meter Schedule'!DE51+BP51-$G51,SUM(DE51,BP51)))</f>
        <v>394028.56368119188</v>
      </c>
      <c r="DG51" s="6">
        <f>IF(DG$3=$CP$3,$H51+BQ51,IF($F51='KU Meter Schedule'!DG$3,'KU Meter Schedule'!DF51+BQ51-$G51,SUM(DF51,BQ51)))</f>
        <v>395310.77299919189</v>
      </c>
      <c r="DH51" s="6">
        <f>IF(DH$3=$CP$3,$H51+BR51,IF($F51='KU Meter Schedule'!DH$3,'KU Meter Schedule'!DG51+BR51-$G51,SUM(DG51,BR51)))</f>
        <v>396592.9823171919</v>
      </c>
      <c r="DI51" s="6">
        <f>IF(DI$3=$CP$3,$H51+BS51,IF($F51='KU Meter Schedule'!DI$3,'KU Meter Schedule'!DH51+BS51-$G51,SUM(DH51,BS51)))</f>
        <v>-41128.073023808072</v>
      </c>
      <c r="DJ51" s="6">
        <f>IF(DJ$3=$CP$3,$H51+BT51,IF($F51='KU Meter Schedule'!DJ$3,'KU Meter Schedule'!DI51+BT51-$G51,SUM(DI51,BT51)))</f>
        <v>-41128.073023808072</v>
      </c>
      <c r="DK51" s="6">
        <f>IF(DK$3=$CP$3,$H51+BU51,IF($F51='KU Meter Schedule'!DK$3,'KU Meter Schedule'!DJ51+BU51-$G51,SUM(DJ51,BU51)))</f>
        <v>-41128.073023808072</v>
      </c>
      <c r="DL51" s="6">
        <f>IF(DL$3=$CP$3,$H51+BV51,IF($F51='KU Meter Schedule'!DL$3,'KU Meter Schedule'!DK51+BV51-$G51,SUM(DK51,BV51)))</f>
        <v>-41128.073023808072</v>
      </c>
      <c r="DM51" s="6">
        <f>IF(DM$3=$CP$3,$H51+BW51,IF($F51='KU Meter Schedule'!DM$3,'KU Meter Schedule'!DL51+BW51-$G51,SUM(DL51,BW51)))</f>
        <v>-41128.073023808072</v>
      </c>
      <c r="DN51" s="6">
        <f>IF(DN$3=$CP$3,$H51+BX51,IF($F51='KU Meter Schedule'!DN$3,'KU Meter Schedule'!DM51+BX51-$G51,SUM(DM51,BX51)))</f>
        <v>-41128.073023808072</v>
      </c>
      <c r="DO51" s="6">
        <f>IF(DO$3=$CP$3,$H51+BY51,IF($F51='KU Meter Schedule'!DO$3,'KU Meter Schedule'!DN51+BY51-$G51,SUM(DN51,BY51)))</f>
        <v>-41128.073023808072</v>
      </c>
      <c r="DP51" s="6">
        <f>IF(DP$3=$CP$3,$H51+BZ51,IF($F51='KU Meter Schedule'!DP$3,'KU Meter Schedule'!DO51+BZ51-$G51,SUM(DO51,BZ51)))</f>
        <v>-41128.073023808072</v>
      </c>
      <c r="DQ51" s="6">
        <f>IF(DQ$3=$CP$3,$H51+CA51,IF($F51='KU Meter Schedule'!DQ$3,'KU Meter Schedule'!DP51+CA51-$G51,SUM(DP51,CA51)))</f>
        <v>-41128.073023808072</v>
      </c>
      <c r="DR51" s="6">
        <f>IF(DR$3=$CP$3,$H51+CB51,IF($F51='KU Meter Schedule'!DR$3,'KU Meter Schedule'!DQ51+CB51-$G51,SUM(DQ51,CB51)))</f>
        <v>-41128.073023808072</v>
      </c>
      <c r="DS51" s="6">
        <f>IF(DS$3=$CP$3,$H51+CC51,IF($F51='KU Meter Schedule'!DS$3,'KU Meter Schedule'!DR51+CC51-$G51,SUM(DR51,CC51)))</f>
        <v>-41128.073023808072</v>
      </c>
      <c r="DT51" s="6">
        <f>IF(DT$3=$CP$3,$H51+CD51,IF($F51='KU Meter Schedule'!DT$3,'KU Meter Schedule'!DS51+CD51-$G51,SUM(DS51,CD51)))</f>
        <v>-41128.073023808072</v>
      </c>
      <c r="DU51" s="6">
        <f>IF(DU$3=$CP$3,$H51+CE51,IF($F51='KU Meter Schedule'!DU$3,'KU Meter Schedule'!DT51+CE51-$G51,SUM(DT51,CE51)))</f>
        <v>-41128.073023808072</v>
      </c>
      <c r="DV51" s="6">
        <f>IF(DV$3=$CP$3,$H51+CF51,IF($F51='KU Meter Schedule'!DV$3,'KU Meter Schedule'!DU51+CF51-$G51,SUM(DU51,CF51)))</f>
        <v>-41128.073023808072</v>
      </c>
      <c r="DW51" s="6">
        <f>IF(DW$3=$CP$3,$H51+CG51,IF($F51='KU Meter Schedule'!DW$3,'KU Meter Schedule'!DV51+CG51-$G51,SUM(DV51,CG51)))</f>
        <v>-41128.073023808072</v>
      </c>
      <c r="DX51" s="6">
        <f>IF(DX$3=$CP$3,$H51+CH51,IF($F51='KU Meter Schedule'!DX$3,'KU Meter Schedule'!DW51+CH51-$G51,SUM(DW51,CH51)))</f>
        <v>-41128.073023808072</v>
      </c>
      <c r="DY51" s="6">
        <f>IF(DY$3=$CP$3,$H51+CI51,IF($F51='KU Meter Schedule'!DY$3,'KU Meter Schedule'!DX51+CI51-$G51,SUM(DX51,CI51)))</f>
        <v>-41128.073023808072</v>
      </c>
      <c r="DZ51" s="6">
        <f>IF(DZ$3=$CP$3,$H51+CJ51,IF($F51='KU Meter Schedule'!DZ$3,'KU Meter Schedule'!DY51+CJ51-$G51,SUM(DY51,CJ51)))</f>
        <v>-41128.073023808072</v>
      </c>
      <c r="EA51" s="6">
        <f>IF(EA$3=$CP$3,$H51+CK51,IF($F51='KU Meter Schedule'!EA$3,'KU Meter Schedule'!DZ51+CK51-$G51,SUM(DZ51,CK51)))</f>
        <v>-41128.073023808072</v>
      </c>
      <c r="EB51" s="6">
        <f>IF(EB$3=$CP$3,$H51+CL51,IF($F51='KU Meter Schedule'!EB$3,'KU Meter Schedule'!EA51+CL51-$G51,SUM(EA51,CL51)))</f>
        <v>-41128.073023808072</v>
      </c>
      <c r="EC51" s="6">
        <f>IF(EC$3=$CP$3,$H51+CM51,IF($F51='KU Meter Schedule'!EC$3,'KU Meter Schedule'!EB51+CM51-$G51,SUM(EB51,CM51)))</f>
        <v>-41128.073023808072</v>
      </c>
      <c r="ED51" s="6">
        <f>IF(ED$3=$CP$3,$H51+CN51,IF($F51='KU Meter Schedule'!ED$3,'KU Meter Schedule'!EC51+CN51-$G51,SUM(EC51,CN51)))</f>
        <v>-41128.073023808072</v>
      </c>
      <c r="EF51" s="8">
        <f t="shared" si="10"/>
        <v>60392.263446808385</v>
      </c>
      <c r="EG51" s="8">
        <f t="shared" si="10"/>
        <v>59555.722324808361</v>
      </c>
      <c r="EH51" s="8">
        <f t="shared" si="10"/>
        <v>58719.181202808337</v>
      </c>
      <c r="EI51" s="8">
        <f t="shared" si="10"/>
        <v>57882.640080808313</v>
      </c>
      <c r="EJ51" s="8">
        <f t="shared" si="10"/>
        <v>57046.098958808288</v>
      </c>
      <c r="EK51" s="8">
        <f t="shared" si="10"/>
        <v>56209.557836808264</v>
      </c>
      <c r="EL51" s="8">
        <f t="shared" si="10"/>
        <v>55373.01671480824</v>
      </c>
      <c r="EM51" s="8">
        <f t="shared" si="10"/>
        <v>54536.475592808216</v>
      </c>
      <c r="EN51" s="8">
        <f t="shared" si="10"/>
        <v>53699.934470808192</v>
      </c>
      <c r="EO51" s="8">
        <f t="shared" si="10"/>
        <v>52863.393348808168</v>
      </c>
      <c r="EP51" s="8">
        <f t="shared" si="10"/>
        <v>52026.852226808143</v>
      </c>
      <c r="EQ51" s="8">
        <f t="shared" si="10"/>
        <v>50744.642908808135</v>
      </c>
      <c r="ER51" s="8">
        <f t="shared" si="10"/>
        <v>49462.433590808127</v>
      </c>
      <c r="ES51" s="8">
        <f t="shared" si="10"/>
        <v>48180.224272808118</v>
      </c>
      <c r="ET51" s="8">
        <f t="shared" si="10"/>
        <v>46898.01495480811</v>
      </c>
      <c r="EU51" s="8">
        <f t="shared" si="10"/>
        <v>45615.805636808102</v>
      </c>
      <c r="EV51" s="8">
        <f t="shared" si="9"/>
        <v>44333.596318808093</v>
      </c>
      <c r="EW51" s="8">
        <f t="shared" si="9"/>
        <v>43051.387000808085</v>
      </c>
      <c r="EX51" s="8">
        <f t="shared" si="9"/>
        <v>41769.177682808076</v>
      </c>
      <c r="EY51" s="8">
        <f t="shared" si="9"/>
        <v>41128.073023808072</v>
      </c>
      <c r="EZ51" s="8">
        <f t="shared" si="9"/>
        <v>41128.073023808072</v>
      </c>
      <c r="FA51" s="8">
        <f t="shared" si="9"/>
        <v>41128.073023808072</v>
      </c>
      <c r="FB51" s="8">
        <f t="shared" si="9"/>
        <v>41128.073023808072</v>
      </c>
      <c r="FC51" s="8">
        <f t="shared" si="9"/>
        <v>41128.073023808072</v>
      </c>
      <c r="FD51" s="8">
        <f t="shared" si="9"/>
        <v>41128.073023808072</v>
      </c>
      <c r="FE51" s="8">
        <f t="shared" si="9"/>
        <v>41128.073023808072</v>
      </c>
      <c r="FF51" s="8">
        <f t="shared" si="9"/>
        <v>41128.073023808072</v>
      </c>
      <c r="FG51" s="8">
        <f t="shared" si="9"/>
        <v>41128.073023808072</v>
      </c>
      <c r="FH51" s="8">
        <f t="shared" si="9"/>
        <v>41128.073023808072</v>
      </c>
      <c r="FI51" s="8">
        <f t="shared" si="9"/>
        <v>41128.073023808072</v>
      </c>
      <c r="FJ51" s="8">
        <f t="shared" si="9"/>
        <v>41128.073023808072</v>
      </c>
      <c r="FK51" s="8">
        <f t="shared" si="8"/>
        <v>41128.073023808072</v>
      </c>
      <c r="FL51" s="8">
        <f t="shared" si="8"/>
        <v>41128.073023808072</v>
      </c>
      <c r="FM51" s="8">
        <f t="shared" si="8"/>
        <v>41128.073023808072</v>
      </c>
      <c r="FN51" s="8">
        <f t="shared" si="8"/>
        <v>41128.073023808072</v>
      </c>
      <c r="FO51" s="8">
        <f t="shared" si="8"/>
        <v>41128.073023808072</v>
      </c>
      <c r="FP51" s="8">
        <f t="shared" si="8"/>
        <v>41128.073023808072</v>
      </c>
      <c r="FQ51" s="8">
        <f t="shared" si="8"/>
        <v>41128.073023808072</v>
      </c>
      <c r="FR51" s="8">
        <f t="shared" si="8"/>
        <v>41128.073023808072</v>
      </c>
      <c r="FS51" s="8">
        <f t="shared" si="8"/>
        <v>41128.073023808072</v>
      </c>
      <c r="FT51" s="8">
        <f t="shared" si="8"/>
        <v>41128.073023808072</v>
      </c>
    </row>
    <row r="52" spans="1:176" x14ac:dyDescent="0.25">
      <c r="A52" s="4" t="s">
        <v>12</v>
      </c>
      <c r="B52" s="4" t="s">
        <v>2</v>
      </c>
      <c r="C52" s="3" t="s">
        <v>40</v>
      </c>
      <c r="D52" s="4" t="s">
        <v>5</v>
      </c>
      <c r="E52" s="7">
        <v>1969</v>
      </c>
      <c r="F52" s="24">
        <f>IFERROR(VLOOKUP(CONCATENATE(C52,E52),'KU Retirements'!$A$4:$E$150,5,FALSE),"N/A")</f>
        <v>43160</v>
      </c>
      <c r="G52" s="5">
        <v>27675.219999999998</v>
      </c>
      <c r="H52" s="5">
        <v>23809.647668713998</v>
      </c>
      <c r="I52" s="5"/>
      <c r="J52" s="6">
        <f>IF(J$3=$J$3,$G52,IF($F52='KU Meter Schedule'!J$3,'KU Meter Schedule'!I52-'KU Meter Schedule'!$G52,I52))</f>
        <v>27675.219999999998</v>
      </c>
      <c r="K52" s="6">
        <f>IF(K$3=$J$3,$G52,IF($F52='KU Meter Schedule'!K$3,'KU Meter Schedule'!J52-'KU Meter Schedule'!$G52,J52))</f>
        <v>27675.219999999998</v>
      </c>
      <c r="L52" s="6">
        <f>IF(L$3=$J$3,$G52,IF($F52='KU Meter Schedule'!L$3,'KU Meter Schedule'!K52-'KU Meter Schedule'!$G52,K52))</f>
        <v>27675.219999999998</v>
      </c>
      <c r="M52" s="6">
        <f>IF(M$3=$J$3,$G52,IF($F52='KU Meter Schedule'!M$3,'KU Meter Schedule'!L52-'KU Meter Schedule'!$G52,L52))</f>
        <v>27675.219999999998</v>
      </c>
      <c r="N52" s="6">
        <f>IF(N$3=$J$3,$G52,IF($F52='KU Meter Schedule'!N$3,'KU Meter Schedule'!M52-'KU Meter Schedule'!$G52,M52))</f>
        <v>27675.219999999998</v>
      </c>
      <c r="O52" s="6">
        <f>IF(O$3=$J$3,$G52,IF($F52='KU Meter Schedule'!O$3,'KU Meter Schedule'!N52-'KU Meter Schedule'!$G52,N52))</f>
        <v>27675.219999999998</v>
      </c>
      <c r="P52" s="6">
        <f>IF(P$3=$J$3,$G52,IF($F52='KU Meter Schedule'!P$3,'KU Meter Schedule'!O52-'KU Meter Schedule'!$G52,O52))</f>
        <v>27675.219999999998</v>
      </c>
      <c r="Q52" s="6">
        <f>IF(Q$3=$J$3,$G52,IF($F52='KU Meter Schedule'!Q$3,'KU Meter Schedule'!P52-'KU Meter Schedule'!$G52,P52))</f>
        <v>27675.219999999998</v>
      </c>
      <c r="R52" s="6">
        <f>IF(R$3=$J$3,$G52,IF($F52='KU Meter Schedule'!R$3,'KU Meter Schedule'!Q52-'KU Meter Schedule'!$G52,Q52))</f>
        <v>27675.219999999998</v>
      </c>
      <c r="S52" s="6">
        <f>IF(S$3=$J$3,$G52,IF($F52='KU Meter Schedule'!S$3,'KU Meter Schedule'!R52-'KU Meter Schedule'!$G52,R52))</f>
        <v>27675.219999999998</v>
      </c>
      <c r="T52" s="6">
        <f>IF(T$3=$J$3,$G52,IF($F52='KU Meter Schedule'!T$3,'KU Meter Schedule'!S52-'KU Meter Schedule'!$G52,S52))</f>
        <v>27675.219999999998</v>
      </c>
      <c r="U52" s="6">
        <f>IF(U$3=$J$3,$G52,IF($F52='KU Meter Schedule'!U$3,'KU Meter Schedule'!T52-'KU Meter Schedule'!$G52,T52))</f>
        <v>27675.219999999998</v>
      </c>
      <c r="V52" s="6">
        <f>IF(V$3=$J$3,$G52,IF($F52='KU Meter Schedule'!V$3,'KU Meter Schedule'!U52-'KU Meter Schedule'!$G52,U52))</f>
        <v>27675.219999999998</v>
      </c>
      <c r="W52" s="6">
        <f>IF(W$3=$J$3,$G52,IF($F52='KU Meter Schedule'!W$3,'KU Meter Schedule'!V52-'KU Meter Schedule'!$G52,V52))</f>
        <v>27675.219999999998</v>
      </c>
      <c r="X52" s="6">
        <f>IF(X$3=$J$3,$G52,IF($F52='KU Meter Schedule'!X$3,'KU Meter Schedule'!W52-'KU Meter Schedule'!$G52,W52))</f>
        <v>27675.219999999998</v>
      </c>
      <c r="Y52" s="6">
        <f>IF(Y$3=$J$3,$G52,IF($F52='KU Meter Schedule'!Y$3,'KU Meter Schedule'!X52-'KU Meter Schedule'!$G52,X52))</f>
        <v>27675.219999999998</v>
      </c>
      <c r="Z52" s="6">
        <f>IF(Z$3=$J$3,$G52,IF($F52='KU Meter Schedule'!Z$3,'KU Meter Schedule'!Y52-'KU Meter Schedule'!$G52,Y52))</f>
        <v>27675.219999999998</v>
      </c>
      <c r="AA52" s="6">
        <f>IF(AA$3=$J$3,$G52,IF($F52='KU Meter Schedule'!AA$3,'KU Meter Schedule'!Z52-'KU Meter Schedule'!$G52,Z52))</f>
        <v>27675.219999999998</v>
      </c>
      <c r="AB52" s="6">
        <f>IF(AB$3=$J$3,$G52,IF($F52='KU Meter Schedule'!AB$3,'KU Meter Schedule'!AA52-'KU Meter Schedule'!$G52,AA52))</f>
        <v>27675.219999999998</v>
      </c>
      <c r="AC52" s="6">
        <f>IF(AC$3=$J$3,$G52,IF($F52='KU Meter Schedule'!AC$3,'KU Meter Schedule'!AB52-'KU Meter Schedule'!$G52,AB52))</f>
        <v>0</v>
      </c>
      <c r="AD52" s="6">
        <f>IF(AD$3=$J$3,$G52,IF($F52='KU Meter Schedule'!AD$3,'KU Meter Schedule'!AC52-'KU Meter Schedule'!$G52,AC52))</f>
        <v>0</v>
      </c>
      <c r="AE52" s="6">
        <f>IF(AE$3=$J$3,$G52,IF($F52='KU Meter Schedule'!AE$3,'KU Meter Schedule'!AD52-'KU Meter Schedule'!$G52,AD52))</f>
        <v>0</v>
      </c>
      <c r="AF52" s="6">
        <f>IF(AF$3=$J$3,$G52,IF($F52='KU Meter Schedule'!AF$3,'KU Meter Schedule'!AE52-'KU Meter Schedule'!$G52,AE52))</f>
        <v>0</v>
      </c>
      <c r="AG52" s="6">
        <f>IF(AG$3=$J$3,$G52,IF($F52='KU Meter Schedule'!AG$3,'KU Meter Schedule'!AF52-'KU Meter Schedule'!$G52,AF52))</f>
        <v>0</v>
      </c>
      <c r="AH52" s="6">
        <f>IF(AH$3=$J$3,$G52,IF($F52='KU Meter Schedule'!AH$3,'KU Meter Schedule'!AG52-'KU Meter Schedule'!$G52,AG52))</f>
        <v>0</v>
      </c>
      <c r="AI52" s="6">
        <f>IF(AI$3=$J$3,$G52,IF($F52='KU Meter Schedule'!AI$3,'KU Meter Schedule'!AH52-'KU Meter Schedule'!$G52,AH52))</f>
        <v>0</v>
      </c>
      <c r="AJ52" s="6">
        <f>IF(AJ$3=$J$3,$G52,IF($F52='KU Meter Schedule'!AJ$3,'KU Meter Schedule'!AI52-'KU Meter Schedule'!$G52,AI52))</f>
        <v>0</v>
      </c>
      <c r="AK52" s="6">
        <f>IF(AK$3=$J$3,$G52,IF($F52='KU Meter Schedule'!AK$3,'KU Meter Schedule'!AJ52-'KU Meter Schedule'!$G52,AJ52))</f>
        <v>0</v>
      </c>
      <c r="AL52" s="6">
        <f>IF(AL$3=$J$3,$G52,IF($F52='KU Meter Schedule'!AL$3,'KU Meter Schedule'!AK52-'KU Meter Schedule'!$G52,AK52))</f>
        <v>0</v>
      </c>
      <c r="AM52" s="6">
        <f>IF(AM$3=$J$3,$G52,IF($F52='KU Meter Schedule'!AM$3,'KU Meter Schedule'!AL52-'KU Meter Schedule'!$G52,AL52))</f>
        <v>0</v>
      </c>
      <c r="AN52" s="6">
        <f>IF(AN$3=$J$3,$G52,IF($F52='KU Meter Schedule'!AN$3,'KU Meter Schedule'!AM52-'KU Meter Schedule'!$G52,AM52))</f>
        <v>0</v>
      </c>
      <c r="AO52" s="6">
        <f>IF(AO$3=$J$3,$G52,IF($F52='KU Meter Schedule'!AO$3,'KU Meter Schedule'!AN52-'KU Meter Schedule'!$G52,AN52))</f>
        <v>0</v>
      </c>
      <c r="AP52" s="6">
        <f>IF(AP$3=$J$3,$G52,IF($F52='KU Meter Schedule'!AP$3,'KU Meter Schedule'!AO52-'KU Meter Schedule'!$G52,AO52))</f>
        <v>0</v>
      </c>
      <c r="AQ52" s="6">
        <f>IF(AQ$3=$J$3,$G52,IF($F52='KU Meter Schedule'!AQ$3,'KU Meter Schedule'!AP52-'KU Meter Schedule'!$G52,AP52))</f>
        <v>0</v>
      </c>
      <c r="AR52" s="6">
        <f>IF(AR$3=$J$3,$G52,IF($F52='KU Meter Schedule'!AR$3,'KU Meter Schedule'!AQ52-'KU Meter Schedule'!$G52,AQ52))</f>
        <v>0</v>
      </c>
      <c r="AS52" s="6">
        <f>IF(AS$3=$J$3,$G52,IF($F52='KU Meter Schedule'!AS$3,'KU Meter Schedule'!AR52-'KU Meter Schedule'!$G52,AR52))</f>
        <v>0</v>
      </c>
      <c r="AT52" s="6">
        <f>IF(AT$3=$J$3,$G52,IF($F52='KU Meter Schedule'!AT$3,'KU Meter Schedule'!AS52-'KU Meter Schedule'!$G52,AS52))</f>
        <v>0</v>
      </c>
      <c r="AU52" s="6">
        <f>IF(AU$3=$J$3,$G52,IF($F52='KU Meter Schedule'!AU$3,'KU Meter Schedule'!AT52-'KU Meter Schedule'!$G52,AT52))</f>
        <v>0</v>
      </c>
      <c r="AV52" s="6">
        <f>IF(AV$3=$J$3,$G52,IF($F52='KU Meter Schedule'!AV$3,'KU Meter Schedule'!AU52-'KU Meter Schedule'!$G52,AU52))</f>
        <v>0</v>
      </c>
      <c r="AW52" s="6">
        <f>IF(AW$3=$J$3,$G52,IF($F52='KU Meter Schedule'!AW$3,'KU Meter Schedule'!AV52-'KU Meter Schedule'!$G52,AV52))</f>
        <v>0</v>
      </c>
      <c r="AX52" s="6">
        <f>IF(AX$3=$J$3,$G52,IF($F52='KU Meter Schedule'!AX$3,'KU Meter Schedule'!AW52-'KU Meter Schedule'!$G52,AW52))</f>
        <v>0</v>
      </c>
      <c r="AZ52" s="21">
        <f>IF(AZ$3&lt;'Depr. Rate'!$B$1,('Depr. Rate'!$B$4*'KU Meter Schedule'!J52)/12,IF(J52=0,I52/2*'Depr. Rate'!$C$4/12,('Depr. Rate'!$C$4*'KU Meter Schedule'!J52)/12))</f>
        <v>52.813544833333331</v>
      </c>
      <c r="BA52" s="21">
        <f>IF(BA$3&lt;'Depr. Rate'!$B$1,('Depr. Rate'!$B$4*'KU Meter Schedule'!K52)/12,IF(K52=0,J52/2*'Depr. Rate'!$C$4/12,('Depr. Rate'!$C$4*'KU Meter Schedule'!K52)/12))</f>
        <v>52.813544833333331</v>
      </c>
      <c r="BB52" s="21">
        <f>IF(BB$3&lt;'Depr. Rate'!$B$1,('Depr. Rate'!$B$4*'KU Meter Schedule'!L52)/12,IF(L52=0,K52/2*'Depr. Rate'!$C$4/12,('Depr. Rate'!$C$4*'KU Meter Schedule'!L52)/12))</f>
        <v>52.813544833333331</v>
      </c>
      <c r="BC52" s="21">
        <f>IF(BC$3&lt;'Depr. Rate'!$B$1,('Depr. Rate'!$B$4*'KU Meter Schedule'!M52)/12,IF(M52=0,L52/2*'Depr. Rate'!$C$4/12,('Depr. Rate'!$C$4*'KU Meter Schedule'!M52)/12))</f>
        <v>52.813544833333331</v>
      </c>
      <c r="BD52" s="21">
        <f>IF(BD$3&lt;'Depr. Rate'!$B$1,('Depr. Rate'!$B$4*'KU Meter Schedule'!N52)/12,IF(N52=0,M52/2*'Depr. Rate'!$C$4/12,('Depr. Rate'!$C$4*'KU Meter Schedule'!N52)/12))</f>
        <v>52.813544833333331</v>
      </c>
      <c r="BE52" s="21">
        <f>IF(BE$3&lt;'Depr. Rate'!$B$1,('Depr. Rate'!$B$4*'KU Meter Schedule'!O52)/12,IF(O52=0,N52/2*'Depr. Rate'!$C$4/12,('Depr. Rate'!$C$4*'KU Meter Schedule'!O52)/12))</f>
        <v>52.813544833333331</v>
      </c>
      <c r="BF52" s="21">
        <f>IF(BF$3&lt;'Depr. Rate'!$B$1,('Depr. Rate'!$B$4*'KU Meter Schedule'!P52)/12,IF(P52=0,O52/2*'Depr. Rate'!$C$4/12,('Depr. Rate'!$C$4*'KU Meter Schedule'!P52)/12))</f>
        <v>52.813544833333331</v>
      </c>
      <c r="BG52" s="21">
        <f>IF(BG$3&lt;'Depr. Rate'!$B$1,('Depr. Rate'!$B$4*'KU Meter Schedule'!Q52)/12,IF(Q52=0,P52/2*'Depr. Rate'!$C$4/12,('Depr. Rate'!$C$4*'KU Meter Schedule'!Q52)/12))</f>
        <v>52.813544833333331</v>
      </c>
      <c r="BH52" s="21">
        <f>IF(BH$3&lt;'Depr. Rate'!$B$1,('Depr. Rate'!$B$4*'KU Meter Schedule'!R52)/12,IF(R52=0,Q52/2*'Depr. Rate'!$C$4/12,('Depr. Rate'!$C$4*'KU Meter Schedule'!R52)/12))</f>
        <v>52.813544833333331</v>
      </c>
      <c r="BI52" s="21">
        <f>IF(BI$3&lt;'Depr. Rate'!$B$1,('Depr. Rate'!$B$4*'KU Meter Schedule'!S52)/12,IF(S52=0,R52/2*'Depr. Rate'!$C$4/12,('Depr. Rate'!$C$4*'KU Meter Schedule'!S52)/12))</f>
        <v>52.813544833333331</v>
      </c>
      <c r="BJ52" s="21">
        <f>IF(BJ$3&lt;'Depr. Rate'!$B$1,('Depr. Rate'!$B$4*'KU Meter Schedule'!T52)/12,IF(T52=0,S52/2*'Depr. Rate'!$C$4/12,('Depr. Rate'!$C$4*'KU Meter Schedule'!T52)/12))</f>
        <v>52.813544833333331</v>
      </c>
      <c r="BK52" s="21">
        <f>IF(BK$3&lt;'Depr. Rate'!$B$1,('Depr. Rate'!$B$4*'KU Meter Schedule'!U52)/12,IF(U52=0,T52/2*'Depr. Rate'!$C$4/12,('Depr. Rate'!$C$4*'KU Meter Schedule'!U52)/12))</f>
        <v>80.950018499999985</v>
      </c>
      <c r="BL52" s="21">
        <f>IF(BL$3&lt;'Depr. Rate'!$B$1,('Depr. Rate'!$B$4*'KU Meter Schedule'!V52)/12,IF(V52=0,U52/2*'Depr. Rate'!$C$4/12,('Depr. Rate'!$C$4*'KU Meter Schedule'!V52)/12))</f>
        <v>80.950018499999985</v>
      </c>
      <c r="BM52" s="21">
        <f>IF(BM$3&lt;'Depr. Rate'!$B$1,('Depr. Rate'!$B$4*'KU Meter Schedule'!W52)/12,IF(W52=0,V52/2*'Depr. Rate'!$C$4/12,('Depr. Rate'!$C$4*'KU Meter Schedule'!W52)/12))</f>
        <v>80.950018499999985</v>
      </c>
      <c r="BN52" s="21">
        <f>IF(BN$3&lt;'Depr. Rate'!$B$1,('Depr. Rate'!$B$4*'KU Meter Schedule'!X52)/12,IF(X52=0,W52/2*'Depr. Rate'!$C$4/12,('Depr. Rate'!$C$4*'KU Meter Schedule'!X52)/12))</f>
        <v>80.950018499999985</v>
      </c>
      <c r="BO52" s="21">
        <f>IF(BO$3&lt;'Depr. Rate'!$B$1,('Depr. Rate'!$B$4*'KU Meter Schedule'!Y52)/12,IF(Y52=0,X52/2*'Depr. Rate'!$C$4/12,('Depr. Rate'!$C$4*'KU Meter Schedule'!Y52)/12))</f>
        <v>80.950018499999985</v>
      </c>
      <c r="BP52" s="21">
        <f>IF(BP$3&lt;'Depr. Rate'!$B$1,('Depr. Rate'!$B$4*'KU Meter Schedule'!Z52)/12,IF(Z52=0,Y52/2*'Depr. Rate'!$C$4/12,('Depr. Rate'!$C$4*'KU Meter Schedule'!Z52)/12))</f>
        <v>80.950018499999985</v>
      </c>
      <c r="BQ52" s="21">
        <f>IF(BQ$3&lt;'Depr. Rate'!$B$1,('Depr. Rate'!$B$4*'KU Meter Schedule'!AA52)/12,IF(AA52=0,Z52/2*'Depr. Rate'!$C$4/12,('Depr. Rate'!$C$4*'KU Meter Schedule'!AA52)/12))</f>
        <v>80.950018499999985</v>
      </c>
      <c r="BR52" s="21">
        <f>IF(BR$3&lt;'Depr. Rate'!$B$1,('Depr. Rate'!$B$4*'KU Meter Schedule'!AB52)/12,IF(AB52=0,AA52/2*'Depr. Rate'!$C$4/12,('Depr. Rate'!$C$4*'KU Meter Schedule'!AB52)/12))</f>
        <v>80.950018499999985</v>
      </c>
      <c r="BS52" s="21">
        <f>IF(BS$3&lt;'Depr. Rate'!$B$1,('Depr. Rate'!$B$4*'KU Meter Schedule'!AC52)/12,IF(AC52=0,AB52/2*'Depr. Rate'!$C$4/12,('Depr. Rate'!$C$4*'KU Meter Schedule'!AC52)/12))</f>
        <v>40.475009249999992</v>
      </c>
      <c r="BT52" s="21">
        <f>IF(BT$3&lt;'Depr. Rate'!$B$1,('Depr. Rate'!$B$4*'KU Meter Schedule'!AD52)/12,IF(AD52=0,AC52/2*'Depr. Rate'!$C$4/12,('Depr. Rate'!$C$4*'KU Meter Schedule'!AD52)/12))</f>
        <v>0</v>
      </c>
      <c r="BU52" s="21">
        <f>IF(BU$3&lt;'Depr. Rate'!$B$1,('Depr. Rate'!$B$4*'KU Meter Schedule'!AE52)/12,IF(AE52=0,AD52/2*'Depr. Rate'!$C$4/12,('Depr. Rate'!$C$4*'KU Meter Schedule'!AE52)/12))</f>
        <v>0</v>
      </c>
      <c r="BV52" s="21">
        <f>IF(BV$3&lt;'Depr. Rate'!$B$1,('Depr. Rate'!$B$4*'KU Meter Schedule'!AF52)/12,IF(AF52=0,AE52/2*'Depr. Rate'!$C$4/12,('Depr. Rate'!$C$4*'KU Meter Schedule'!AF52)/12))</f>
        <v>0</v>
      </c>
      <c r="BW52" s="21">
        <f>IF(BW$3&lt;'Depr. Rate'!$B$1,('Depr. Rate'!$B$4*'KU Meter Schedule'!AG52)/12,IF(AG52=0,AF52/2*'Depr. Rate'!$C$4/12,('Depr. Rate'!$C$4*'KU Meter Schedule'!AG52)/12))</f>
        <v>0</v>
      </c>
      <c r="BX52" s="21">
        <f>IF(BX$3&lt;'Depr. Rate'!$B$1,('Depr. Rate'!$B$4*'KU Meter Schedule'!AH52)/12,IF(AH52=0,AG52/2*'Depr. Rate'!$C$4/12,('Depr. Rate'!$C$4*'KU Meter Schedule'!AH52)/12))</f>
        <v>0</v>
      </c>
      <c r="BY52" s="21">
        <f>IF(BY$3&lt;'Depr. Rate'!$B$1,('Depr. Rate'!$B$4*'KU Meter Schedule'!AI52)/12,IF(AI52=0,AH52/2*'Depr. Rate'!$C$4/12,('Depr. Rate'!$C$4*'KU Meter Schedule'!AI52)/12))</f>
        <v>0</v>
      </c>
      <c r="BZ52" s="21">
        <f>IF(BZ$3&lt;'Depr. Rate'!$B$1,('Depr. Rate'!$B$4*'KU Meter Schedule'!AJ52)/12,IF(AJ52=0,AI52/2*'Depr. Rate'!$C$4/12,('Depr. Rate'!$C$4*'KU Meter Schedule'!AJ52)/12))</f>
        <v>0</v>
      </c>
      <c r="CA52" s="21">
        <f>IF(CA$3&lt;'Depr. Rate'!$B$1,('Depr. Rate'!$B$4*'KU Meter Schedule'!AK52)/12,IF(AK52=0,AJ52/2*'Depr. Rate'!$C$4/12,('Depr. Rate'!$C$4*'KU Meter Schedule'!AK52)/12))</f>
        <v>0</v>
      </c>
      <c r="CB52" s="21">
        <f>IF(CB$3&lt;'Depr. Rate'!$B$1,('Depr. Rate'!$B$4*'KU Meter Schedule'!AL52)/12,IF(AL52=0,AK52/2*'Depr. Rate'!$C$4/12,('Depr. Rate'!$C$4*'KU Meter Schedule'!AL52)/12))</f>
        <v>0</v>
      </c>
      <c r="CC52" s="21">
        <f>IF(CC$3&lt;'Depr. Rate'!$B$1,('Depr. Rate'!$B$4*'KU Meter Schedule'!AM52)/12,IF(AM52=0,AL52/2*'Depr. Rate'!$C$4/12,('Depr. Rate'!$C$4*'KU Meter Schedule'!AM52)/12))</f>
        <v>0</v>
      </c>
      <c r="CD52" s="21">
        <f>IF(CD$3&lt;'Depr. Rate'!$B$1,('Depr. Rate'!$B$4*'KU Meter Schedule'!AN52)/12,IF(AN52=0,AM52/2*'Depr. Rate'!$C$4/12,('Depr. Rate'!$C$4*'KU Meter Schedule'!AN52)/12))</f>
        <v>0</v>
      </c>
      <c r="CE52" s="21">
        <f>IF(CE$3&lt;'Depr. Rate'!$B$1,('Depr. Rate'!$B$4*'KU Meter Schedule'!AO52)/12,IF(AO52=0,AN52/2*'Depr. Rate'!$C$4/12,('Depr. Rate'!$C$4*'KU Meter Schedule'!AO52)/12))</f>
        <v>0</v>
      </c>
      <c r="CF52" s="21">
        <f>IF(CF$3&lt;'Depr. Rate'!$B$1,('Depr. Rate'!$B$4*'KU Meter Schedule'!AP52)/12,IF(AP52=0,AO52/2*'Depr. Rate'!$C$4/12,('Depr. Rate'!$C$4*'KU Meter Schedule'!AP52)/12))</f>
        <v>0</v>
      </c>
      <c r="CG52" s="21">
        <f>IF(CG$3&lt;'Depr. Rate'!$B$1,('Depr. Rate'!$B$4*'KU Meter Schedule'!AQ52)/12,IF(AQ52=0,AP52/2*'Depr. Rate'!$C$4/12,('Depr. Rate'!$C$4*'KU Meter Schedule'!AQ52)/12))</f>
        <v>0</v>
      </c>
      <c r="CH52" s="21">
        <f>IF(CH$3&lt;'Depr. Rate'!$B$1,('Depr. Rate'!$B$4*'KU Meter Schedule'!AR52)/12,IF(AR52=0,AQ52/2*'Depr. Rate'!$C$4/12,('Depr. Rate'!$C$4*'KU Meter Schedule'!AR52)/12))</f>
        <v>0</v>
      </c>
      <c r="CI52" s="21">
        <f>IF(CI$3&lt;'Depr. Rate'!$B$1,('Depr. Rate'!$B$4*'KU Meter Schedule'!AS52)/12,IF(AS52=0,AR52/2*'Depr. Rate'!$C$4/12,('Depr. Rate'!$C$4*'KU Meter Schedule'!AS52)/12))</f>
        <v>0</v>
      </c>
      <c r="CJ52" s="21">
        <f>IF(CJ$3&lt;'Depr. Rate'!$B$1,('Depr. Rate'!$B$4*'KU Meter Schedule'!AT52)/12,IF(AT52=0,AS52/2*'Depr. Rate'!$C$4/12,('Depr. Rate'!$C$4*'KU Meter Schedule'!AT52)/12))</f>
        <v>0</v>
      </c>
      <c r="CK52" s="21">
        <f>IF(CK$3&lt;'Depr. Rate'!$B$1,('Depr. Rate'!$B$4*'KU Meter Schedule'!AU52)/12,IF(AU52=0,AT52/2*'Depr. Rate'!$C$4/12,('Depr. Rate'!$C$4*'KU Meter Schedule'!AU52)/12))</f>
        <v>0</v>
      </c>
      <c r="CL52" s="21">
        <f>IF(CL$3&lt;'Depr. Rate'!$B$1,('Depr. Rate'!$B$4*'KU Meter Schedule'!AV52)/12,IF(AV52=0,AU52/2*'Depr. Rate'!$C$4/12,('Depr. Rate'!$C$4*'KU Meter Schedule'!AV52)/12))</f>
        <v>0</v>
      </c>
      <c r="CM52" s="21">
        <f>IF(CM$3&lt;'Depr. Rate'!$B$1,('Depr. Rate'!$B$4*'KU Meter Schedule'!AW52)/12,IF(AW52=0,AV52/2*'Depr. Rate'!$C$4/12,('Depr. Rate'!$C$4*'KU Meter Schedule'!AW52)/12))</f>
        <v>0</v>
      </c>
      <c r="CN52" s="21">
        <f>IF(CN$3&lt;'Depr. Rate'!$B$1,('Depr. Rate'!$B$4*'KU Meter Schedule'!AX52)/12,IF(AX52=0,AW52/2*'Depr. Rate'!$C$4/12,('Depr. Rate'!$C$4*'KU Meter Schedule'!AX52)/12))</f>
        <v>0</v>
      </c>
      <c r="CP52" s="6">
        <f>IF(CP$3=$CP$3,$H52+AZ52,IF($F52='KU Meter Schedule'!CP$3,'KU Meter Schedule'!CO52+AZ52-$G52,SUM(CO52,AZ52)))</f>
        <v>23862.461213547333</v>
      </c>
      <c r="CQ52" s="6">
        <f>IF(CQ$3=$CP$3,$H52+BA52,IF($F52='KU Meter Schedule'!CQ$3,'KU Meter Schedule'!CP52+BA52-$G52,SUM(CP52,BA52)))</f>
        <v>23915.274758380667</v>
      </c>
      <c r="CR52" s="6">
        <f>IF(CR$3=$CP$3,$H52+BB52,IF($F52='KU Meter Schedule'!CR$3,'KU Meter Schedule'!CQ52+BB52-$G52,SUM(CQ52,BB52)))</f>
        <v>23968.088303214001</v>
      </c>
      <c r="CS52" s="6">
        <f>IF(CS$3=$CP$3,$H52+BC52,IF($F52='KU Meter Schedule'!CS$3,'KU Meter Schedule'!CR52+BC52-$G52,SUM(CR52,BC52)))</f>
        <v>24020.901848047335</v>
      </c>
      <c r="CT52" s="6">
        <f>IF(CT$3=$CP$3,$H52+BD52,IF($F52='KU Meter Schedule'!CT$3,'KU Meter Schedule'!CS52+BD52-$G52,SUM(CS52,BD52)))</f>
        <v>24073.715392880669</v>
      </c>
      <c r="CU52" s="6">
        <f>IF(CU$3=$CP$3,$H52+BE52,IF($F52='KU Meter Schedule'!CU$3,'KU Meter Schedule'!CT52+BE52-$G52,SUM(CT52,BE52)))</f>
        <v>24126.528937714003</v>
      </c>
      <c r="CV52" s="6">
        <f>IF(CV$3=$CP$3,$H52+BF52,IF($F52='KU Meter Schedule'!CV$3,'KU Meter Schedule'!CU52+BF52-$G52,SUM(CU52,BF52)))</f>
        <v>24179.342482547338</v>
      </c>
      <c r="CW52" s="6">
        <f>IF(CW$3=$CP$3,$H52+BG52,IF($F52='KU Meter Schedule'!CW$3,'KU Meter Schedule'!CV52+BG52-$G52,SUM(CV52,BG52)))</f>
        <v>24232.156027380672</v>
      </c>
      <c r="CX52" s="6">
        <f>IF(CX$3=$CP$3,$H52+BH52,IF($F52='KU Meter Schedule'!CX$3,'KU Meter Schedule'!CW52+BH52-$G52,SUM(CW52,BH52)))</f>
        <v>24284.969572214006</v>
      </c>
      <c r="CY52" s="6">
        <f>IF(CY$3=$CP$3,$H52+BI52,IF($F52='KU Meter Schedule'!CY$3,'KU Meter Schedule'!CX52+BI52-$G52,SUM(CX52,BI52)))</f>
        <v>24337.78311704734</v>
      </c>
      <c r="CZ52" s="6">
        <f>IF(CZ$3=$CP$3,$H52+BJ52,IF($F52='KU Meter Schedule'!CZ$3,'KU Meter Schedule'!CY52+BJ52-$G52,SUM(CY52,BJ52)))</f>
        <v>24390.596661880674</v>
      </c>
      <c r="DA52" s="6">
        <f>IF(DA$3=$CP$3,$H52+BK52,IF($F52='KU Meter Schedule'!DA$3,'KU Meter Schedule'!CZ52+BK52-$G52,SUM(CZ52,BK52)))</f>
        <v>24471.546680380674</v>
      </c>
      <c r="DB52" s="6">
        <f>IF(DB$3=$CP$3,$H52+BL52,IF($F52='KU Meter Schedule'!DB$3,'KU Meter Schedule'!DA52+BL52-$G52,SUM(DA52,BL52)))</f>
        <v>24552.496698880674</v>
      </c>
      <c r="DC52" s="6">
        <f>IF(DC$3=$CP$3,$H52+BM52,IF($F52='KU Meter Schedule'!DC$3,'KU Meter Schedule'!DB52+BM52-$G52,SUM(DB52,BM52)))</f>
        <v>24633.446717380673</v>
      </c>
      <c r="DD52" s="6">
        <f>IF(DD$3=$CP$3,$H52+BN52,IF($F52='KU Meter Schedule'!DD$3,'KU Meter Schedule'!DC52+BN52-$G52,SUM(DC52,BN52)))</f>
        <v>24714.396735880673</v>
      </c>
      <c r="DE52" s="6">
        <f>IF(DE$3=$CP$3,$H52+BO52,IF($F52='KU Meter Schedule'!DE$3,'KU Meter Schedule'!DD52+BO52-$G52,SUM(DD52,BO52)))</f>
        <v>24795.346754380673</v>
      </c>
      <c r="DF52" s="6">
        <f>IF(DF$3=$CP$3,$H52+BP52,IF($F52='KU Meter Schedule'!DF$3,'KU Meter Schedule'!DE52+BP52-$G52,SUM(DE52,BP52)))</f>
        <v>24876.296772880673</v>
      </c>
      <c r="DG52" s="6">
        <f>IF(DG$3=$CP$3,$H52+BQ52,IF($F52='KU Meter Schedule'!DG$3,'KU Meter Schedule'!DF52+BQ52-$G52,SUM(DF52,BQ52)))</f>
        <v>24957.246791380672</v>
      </c>
      <c r="DH52" s="6">
        <f>IF(DH$3=$CP$3,$H52+BR52,IF($F52='KU Meter Schedule'!DH$3,'KU Meter Schedule'!DG52+BR52-$G52,SUM(DG52,BR52)))</f>
        <v>25038.196809880672</v>
      </c>
      <c r="DI52" s="6">
        <f>IF(DI$3=$CP$3,$H52+BS52,IF($F52='KU Meter Schedule'!DI$3,'KU Meter Schedule'!DH52+BS52-$G52,SUM(DH52,BS52)))</f>
        <v>-2596.5481808693257</v>
      </c>
      <c r="DJ52" s="6">
        <f>IF(DJ$3=$CP$3,$H52+BT52,IF($F52='KU Meter Schedule'!DJ$3,'KU Meter Schedule'!DI52+BT52-$G52,SUM(DI52,BT52)))</f>
        <v>-2596.5481808693257</v>
      </c>
      <c r="DK52" s="6">
        <f>IF(DK$3=$CP$3,$H52+BU52,IF($F52='KU Meter Schedule'!DK$3,'KU Meter Schedule'!DJ52+BU52-$G52,SUM(DJ52,BU52)))</f>
        <v>-2596.5481808693257</v>
      </c>
      <c r="DL52" s="6">
        <f>IF(DL$3=$CP$3,$H52+BV52,IF($F52='KU Meter Schedule'!DL$3,'KU Meter Schedule'!DK52+BV52-$G52,SUM(DK52,BV52)))</f>
        <v>-2596.5481808693257</v>
      </c>
      <c r="DM52" s="6">
        <f>IF(DM$3=$CP$3,$H52+BW52,IF($F52='KU Meter Schedule'!DM$3,'KU Meter Schedule'!DL52+BW52-$G52,SUM(DL52,BW52)))</f>
        <v>-2596.5481808693257</v>
      </c>
      <c r="DN52" s="6">
        <f>IF(DN$3=$CP$3,$H52+BX52,IF($F52='KU Meter Schedule'!DN$3,'KU Meter Schedule'!DM52+BX52-$G52,SUM(DM52,BX52)))</f>
        <v>-2596.5481808693257</v>
      </c>
      <c r="DO52" s="6">
        <f>IF(DO$3=$CP$3,$H52+BY52,IF($F52='KU Meter Schedule'!DO$3,'KU Meter Schedule'!DN52+BY52-$G52,SUM(DN52,BY52)))</f>
        <v>-2596.5481808693257</v>
      </c>
      <c r="DP52" s="6">
        <f>IF(DP$3=$CP$3,$H52+BZ52,IF($F52='KU Meter Schedule'!DP$3,'KU Meter Schedule'!DO52+BZ52-$G52,SUM(DO52,BZ52)))</f>
        <v>-2596.5481808693257</v>
      </c>
      <c r="DQ52" s="6">
        <f>IF(DQ$3=$CP$3,$H52+CA52,IF($F52='KU Meter Schedule'!DQ$3,'KU Meter Schedule'!DP52+CA52-$G52,SUM(DP52,CA52)))</f>
        <v>-2596.5481808693257</v>
      </c>
      <c r="DR52" s="6">
        <f>IF(DR$3=$CP$3,$H52+CB52,IF($F52='KU Meter Schedule'!DR$3,'KU Meter Schedule'!DQ52+CB52-$G52,SUM(DQ52,CB52)))</f>
        <v>-2596.5481808693257</v>
      </c>
      <c r="DS52" s="6">
        <f>IF(DS$3=$CP$3,$H52+CC52,IF($F52='KU Meter Schedule'!DS$3,'KU Meter Schedule'!DR52+CC52-$G52,SUM(DR52,CC52)))</f>
        <v>-2596.5481808693257</v>
      </c>
      <c r="DT52" s="6">
        <f>IF(DT$3=$CP$3,$H52+CD52,IF($F52='KU Meter Schedule'!DT$3,'KU Meter Schedule'!DS52+CD52-$G52,SUM(DS52,CD52)))</f>
        <v>-2596.5481808693257</v>
      </c>
      <c r="DU52" s="6">
        <f>IF(DU$3=$CP$3,$H52+CE52,IF($F52='KU Meter Schedule'!DU$3,'KU Meter Schedule'!DT52+CE52-$G52,SUM(DT52,CE52)))</f>
        <v>-2596.5481808693257</v>
      </c>
      <c r="DV52" s="6">
        <f>IF(DV$3=$CP$3,$H52+CF52,IF($F52='KU Meter Schedule'!DV$3,'KU Meter Schedule'!DU52+CF52-$G52,SUM(DU52,CF52)))</f>
        <v>-2596.5481808693257</v>
      </c>
      <c r="DW52" s="6">
        <f>IF(DW$3=$CP$3,$H52+CG52,IF($F52='KU Meter Schedule'!DW$3,'KU Meter Schedule'!DV52+CG52-$G52,SUM(DV52,CG52)))</f>
        <v>-2596.5481808693257</v>
      </c>
      <c r="DX52" s="6">
        <f>IF(DX$3=$CP$3,$H52+CH52,IF($F52='KU Meter Schedule'!DX$3,'KU Meter Schedule'!DW52+CH52-$G52,SUM(DW52,CH52)))</f>
        <v>-2596.5481808693257</v>
      </c>
      <c r="DY52" s="6">
        <f>IF(DY$3=$CP$3,$H52+CI52,IF($F52='KU Meter Schedule'!DY$3,'KU Meter Schedule'!DX52+CI52-$G52,SUM(DX52,CI52)))</f>
        <v>-2596.5481808693257</v>
      </c>
      <c r="DZ52" s="6">
        <f>IF(DZ$3=$CP$3,$H52+CJ52,IF($F52='KU Meter Schedule'!DZ$3,'KU Meter Schedule'!DY52+CJ52-$G52,SUM(DY52,CJ52)))</f>
        <v>-2596.5481808693257</v>
      </c>
      <c r="EA52" s="6">
        <f>IF(EA$3=$CP$3,$H52+CK52,IF($F52='KU Meter Schedule'!EA$3,'KU Meter Schedule'!DZ52+CK52-$G52,SUM(DZ52,CK52)))</f>
        <v>-2596.5481808693257</v>
      </c>
      <c r="EB52" s="6">
        <f>IF(EB$3=$CP$3,$H52+CL52,IF($F52='KU Meter Schedule'!EB$3,'KU Meter Schedule'!EA52+CL52-$G52,SUM(EA52,CL52)))</f>
        <v>-2596.5481808693257</v>
      </c>
      <c r="EC52" s="6">
        <f>IF(EC$3=$CP$3,$H52+CM52,IF($F52='KU Meter Schedule'!EC$3,'KU Meter Schedule'!EB52+CM52-$G52,SUM(EB52,CM52)))</f>
        <v>-2596.5481808693257</v>
      </c>
      <c r="ED52" s="6">
        <f>IF(ED$3=$CP$3,$H52+CN52,IF($F52='KU Meter Schedule'!ED$3,'KU Meter Schedule'!EC52+CN52-$G52,SUM(EC52,CN52)))</f>
        <v>-2596.5481808693257</v>
      </c>
      <c r="EF52" s="8">
        <f t="shared" si="10"/>
        <v>3812.7587864526649</v>
      </c>
      <c r="EG52" s="8">
        <f t="shared" si="10"/>
        <v>3759.9452416193308</v>
      </c>
      <c r="EH52" s="8">
        <f t="shared" si="10"/>
        <v>3707.1316967859966</v>
      </c>
      <c r="EI52" s="8">
        <f t="shared" si="10"/>
        <v>3654.3181519526624</v>
      </c>
      <c r="EJ52" s="8">
        <f t="shared" si="10"/>
        <v>3601.5046071193283</v>
      </c>
      <c r="EK52" s="8">
        <f t="shared" si="10"/>
        <v>3548.6910622859941</v>
      </c>
      <c r="EL52" s="8">
        <f t="shared" si="10"/>
        <v>3495.87751745266</v>
      </c>
      <c r="EM52" s="8">
        <f t="shared" si="10"/>
        <v>3443.0639726193258</v>
      </c>
      <c r="EN52" s="8">
        <f t="shared" si="10"/>
        <v>3390.2504277859916</v>
      </c>
      <c r="EO52" s="8">
        <f t="shared" si="10"/>
        <v>3337.4368829526575</v>
      </c>
      <c r="EP52" s="8">
        <f t="shared" si="10"/>
        <v>3284.6233381193233</v>
      </c>
      <c r="EQ52" s="8">
        <f t="shared" si="10"/>
        <v>3203.6733196193236</v>
      </c>
      <c r="ER52" s="8">
        <f t="shared" si="10"/>
        <v>3122.7233011193239</v>
      </c>
      <c r="ES52" s="8">
        <f t="shared" si="10"/>
        <v>3041.7732826193242</v>
      </c>
      <c r="ET52" s="8">
        <f t="shared" si="10"/>
        <v>2960.8232641193244</v>
      </c>
      <c r="EU52" s="8">
        <f t="shared" ref="EU52:FJ67" si="11">Y52-DE52</f>
        <v>2879.8732456193247</v>
      </c>
      <c r="EV52" s="8">
        <f t="shared" si="11"/>
        <v>2798.923227119325</v>
      </c>
      <c r="EW52" s="8">
        <f t="shared" si="11"/>
        <v>2717.9732086193253</v>
      </c>
      <c r="EX52" s="8">
        <f t="shared" si="11"/>
        <v>2637.0231901193256</v>
      </c>
      <c r="EY52" s="8">
        <f t="shared" si="11"/>
        <v>2596.5481808693257</v>
      </c>
      <c r="EZ52" s="8">
        <f t="shared" si="11"/>
        <v>2596.5481808693257</v>
      </c>
      <c r="FA52" s="8">
        <f t="shared" si="11"/>
        <v>2596.5481808693257</v>
      </c>
      <c r="FB52" s="8">
        <f t="shared" si="11"/>
        <v>2596.5481808693257</v>
      </c>
      <c r="FC52" s="8">
        <f t="shared" si="11"/>
        <v>2596.5481808693257</v>
      </c>
      <c r="FD52" s="8">
        <f t="shared" si="11"/>
        <v>2596.5481808693257</v>
      </c>
      <c r="FE52" s="8">
        <f t="shared" si="11"/>
        <v>2596.5481808693257</v>
      </c>
      <c r="FF52" s="8">
        <f t="shared" si="11"/>
        <v>2596.5481808693257</v>
      </c>
      <c r="FG52" s="8">
        <f t="shared" si="11"/>
        <v>2596.5481808693257</v>
      </c>
      <c r="FH52" s="8">
        <f t="shared" si="11"/>
        <v>2596.5481808693257</v>
      </c>
      <c r="FI52" s="8">
        <f t="shared" si="11"/>
        <v>2596.5481808693257</v>
      </c>
      <c r="FJ52" s="8">
        <f t="shared" si="11"/>
        <v>2596.5481808693257</v>
      </c>
      <c r="FK52" s="8">
        <f t="shared" si="8"/>
        <v>2596.5481808693257</v>
      </c>
      <c r="FL52" s="8">
        <f t="shared" si="8"/>
        <v>2596.5481808693257</v>
      </c>
      <c r="FM52" s="8">
        <f t="shared" si="8"/>
        <v>2596.5481808693257</v>
      </c>
      <c r="FN52" s="8">
        <f t="shared" si="8"/>
        <v>2596.5481808693257</v>
      </c>
      <c r="FO52" s="8">
        <f t="shared" si="8"/>
        <v>2596.5481808693257</v>
      </c>
      <c r="FP52" s="8">
        <f t="shared" si="8"/>
        <v>2596.5481808693257</v>
      </c>
      <c r="FQ52" s="8">
        <f t="shared" si="8"/>
        <v>2596.5481808693257</v>
      </c>
      <c r="FR52" s="8">
        <f t="shared" si="8"/>
        <v>2596.5481808693257</v>
      </c>
      <c r="FS52" s="8">
        <f t="shared" si="8"/>
        <v>2596.5481808693257</v>
      </c>
      <c r="FT52" s="8">
        <f t="shared" si="8"/>
        <v>2596.5481808693257</v>
      </c>
    </row>
    <row r="53" spans="1:176" x14ac:dyDescent="0.25">
      <c r="A53" s="4" t="s">
        <v>12</v>
      </c>
      <c r="B53" s="4" t="s">
        <v>2</v>
      </c>
      <c r="C53" s="3" t="s">
        <v>40</v>
      </c>
      <c r="D53" s="4" t="s">
        <v>4</v>
      </c>
      <c r="E53" s="7">
        <v>1970</v>
      </c>
      <c r="F53" s="24">
        <f>IFERROR(VLOOKUP(CONCATENATE(C53,E53),'KU Retirements'!$A$4:$E$150,5,FALSE),"N/A")</f>
        <v>43160</v>
      </c>
      <c r="G53" s="5">
        <v>359754.68000000005</v>
      </c>
      <c r="H53" s="5">
        <v>306577.35130581923</v>
      </c>
      <c r="I53" s="5"/>
      <c r="J53" s="6">
        <f>IF(J$3=$J$3,$G53,IF($F53='KU Meter Schedule'!J$3,'KU Meter Schedule'!I53-'KU Meter Schedule'!$G53,I53))</f>
        <v>359754.68000000005</v>
      </c>
      <c r="K53" s="6">
        <f>IF(K$3=$J$3,$G53,IF($F53='KU Meter Schedule'!K$3,'KU Meter Schedule'!J53-'KU Meter Schedule'!$G53,J53))</f>
        <v>359754.68000000005</v>
      </c>
      <c r="L53" s="6">
        <f>IF(L$3=$J$3,$G53,IF($F53='KU Meter Schedule'!L$3,'KU Meter Schedule'!K53-'KU Meter Schedule'!$G53,K53))</f>
        <v>359754.68000000005</v>
      </c>
      <c r="M53" s="6">
        <f>IF(M$3=$J$3,$G53,IF($F53='KU Meter Schedule'!M$3,'KU Meter Schedule'!L53-'KU Meter Schedule'!$G53,L53))</f>
        <v>359754.68000000005</v>
      </c>
      <c r="N53" s="6">
        <f>IF(N$3=$J$3,$G53,IF($F53='KU Meter Schedule'!N$3,'KU Meter Schedule'!M53-'KU Meter Schedule'!$G53,M53))</f>
        <v>359754.68000000005</v>
      </c>
      <c r="O53" s="6">
        <f>IF(O$3=$J$3,$G53,IF($F53='KU Meter Schedule'!O$3,'KU Meter Schedule'!N53-'KU Meter Schedule'!$G53,N53))</f>
        <v>359754.68000000005</v>
      </c>
      <c r="P53" s="6">
        <f>IF(P$3=$J$3,$G53,IF($F53='KU Meter Schedule'!P$3,'KU Meter Schedule'!O53-'KU Meter Schedule'!$G53,O53))</f>
        <v>359754.68000000005</v>
      </c>
      <c r="Q53" s="6">
        <f>IF(Q$3=$J$3,$G53,IF($F53='KU Meter Schedule'!Q$3,'KU Meter Schedule'!P53-'KU Meter Schedule'!$G53,P53))</f>
        <v>359754.68000000005</v>
      </c>
      <c r="R53" s="6">
        <f>IF(R$3=$J$3,$G53,IF($F53='KU Meter Schedule'!R$3,'KU Meter Schedule'!Q53-'KU Meter Schedule'!$G53,Q53))</f>
        <v>359754.68000000005</v>
      </c>
      <c r="S53" s="6">
        <f>IF(S$3=$J$3,$G53,IF($F53='KU Meter Schedule'!S$3,'KU Meter Schedule'!R53-'KU Meter Schedule'!$G53,R53))</f>
        <v>359754.68000000005</v>
      </c>
      <c r="T53" s="6">
        <f>IF(T$3=$J$3,$G53,IF($F53='KU Meter Schedule'!T$3,'KU Meter Schedule'!S53-'KU Meter Schedule'!$G53,S53))</f>
        <v>359754.68000000005</v>
      </c>
      <c r="U53" s="6">
        <f>IF(U$3=$J$3,$G53,IF($F53='KU Meter Schedule'!U$3,'KU Meter Schedule'!T53-'KU Meter Schedule'!$G53,T53))</f>
        <v>359754.68000000005</v>
      </c>
      <c r="V53" s="6">
        <f>IF(V$3=$J$3,$G53,IF($F53='KU Meter Schedule'!V$3,'KU Meter Schedule'!U53-'KU Meter Schedule'!$G53,U53))</f>
        <v>359754.68000000005</v>
      </c>
      <c r="W53" s="6">
        <f>IF(W$3=$J$3,$G53,IF($F53='KU Meter Schedule'!W$3,'KU Meter Schedule'!V53-'KU Meter Schedule'!$G53,V53))</f>
        <v>359754.68000000005</v>
      </c>
      <c r="X53" s="6">
        <f>IF(X$3=$J$3,$G53,IF($F53='KU Meter Schedule'!X$3,'KU Meter Schedule'!W53-'KU Meter Schedule'!$G53,W53))</f>
        <v>359754.68000000005</v>
      </c>
      <c r="Y53" s="6">
        <f>IF(Y$3=$J$3,$G53,IF($F53='KU Meter Schedule'!Y$3,'KU Meter Schedule'!X53-'KU Meter Schedule'!$G53,X53))</f>
        <v>359754.68000000005</v>
      </c>
      <c r="Z53" s="6">
        <f>IF(Z$3=$J$3,$G53,IF($F53='KU Meter Schedule'!Z$3,'KU Meter Schedule'!Y53-'KU Meter Schedule'!$G53,Y53))</f>
        <v>359754.68000000005</v>
      </c>
      <c r="AA53" s="6">
        <f>IF(AA$3=$J$3,$G53,IF($F53='KU Meter Schedule'!AA$3,'KU Meter Schedule'!Z53-'KU Meter Schedule'!$G53,Z53))</f>
        <v>359754.68000000005</v>
      </c>
      <c r="AB53" s="6">
        <f>IF(AB$3=$J$3,$G53,IF($F53='KU Meter Schedule'!AB$3,'KU Meter Schedule'!AA53-'KU Meter Schedule'!$G53,AA53))</f>
        <v>359754.68000000005</v>
      </c>
      <c r="AC53" s="6">
        <f>IF(AC$3=$J$3,$G53,IF($F53='KU Meter Schedule'!AC$3,'KU Meter Schedule'!AB53-'KU Meter Schedule'!$G53,AB53))</f>
        <v>0</v>
      </c>
      <c r="AD53" s="6">
        <f>IF(AD$3=$J$3,$G53,IF($F53='KU Meter Schedule'!AD$3,'KU Meter Schedule'!AC53-'KU Meter Schedule'!$G53,AC53))</f>
        <v>0</v>
      </c>
      <c r="AE53" s="6">
        <f>IF(AE$3=$J$3,$G53,IF($F53='KU Meter Schedule'!AE$3,'KU Meter Schedule'!AD53-'KU Meter Schedule'!$G53,AD53))</f>
        <v>0</v>
      </c>
      <c r="AF53" s="6">
        <f>IF(AF$3=$J$3,$G53,IF($F53='KU Meter Schedule'!AF$3,'KU Meter Schedule'!AE53-'KU Meter Schedule'!$G53,AE53))</f>
        <v>0</v>
      </c>
      <c r="AG53" s="6">
        <f>IF(AG$3=$J$3,$G53,IF($F53='KU Meter Schedule'!AG$3,'KU Meter Schedule'!AF53-'KU Meter Schedule'!$G53,AF53))</f>
        <v>0</v>
      </c>
      <c r="AH53" s="6">
        <f>IF(AH$3=$J$3,$G53,IF($F53='KU Meter Schedule'!AH$3,'KU Meter Schedule'!AG53-'KU Meter Schedule'!$G53,AG53))</f>
        <v>0</v>
      </c>
      <c r="AI53" s="6">
        <f>IF(AI$3=$J$3,$G53,IF($F53='KU Meter Schedule'!AI$3,'KU Meter Schedule'!AH53-'KU Meter Schedule'!$G53,AH53))</f>
        <v>0</v>
      </c>
      <c r="AJ53" s="6">
        <f>IF(AJ$3=$J$3,$G53,IF($F53='KU Meter Schedule'!AJ$3,'KU Meter Schedule'!AI53-'KU Meter Schedule'!$G53,AI53))</f>
        <v>0</v>
      </c>
      <c r="AK53" s="6">
        <f>IF(AK$3=$J$3,$G53,IF($F53='KU Meter Schedule'!AK$3,'KU Meter Schedule'!AJ53-'KU Meter Schedule'!$G53,AJ53))</f>
        <v>0</v>
      </c>
      <c r="AL53" s="6">
        <f>IF(AL$3=$J$3,$G53,IF($F53='KU Meter Schedule'!AL$3,'KU Meter Schedule'!AK53-'KU Meter Schedule'!$G53,AK53))</f>
        <v>0</v>
      </c>
      <c r="AM53" s="6">
        <f>IF(AM$3=$J$3,$G53,IF($F53='KU Meter Schedule'!AM$3,'KU Meter Schedule'!AL53-'KU Meter Schedule'!$G53,AL53))</f>
        <v>0</v>
      </c>
      <c r="AN53" s="6">
        <f>IF(AN$3=$J$3,$G53,IF($F53='KU Meter Schedule'!AN$3,'KU Meter Schedule'!AM53-'KU Meter Schedule'!$G53,AM53))</f>
        <v>0</v>
      </c>
      <c r="AO53" s="6">
        <f>IF(AO$3=$J$3,$G53,IF($F53='KU Meter Schedule'!AO$3,'KU Meter Schedule'!AN53-'KU Meter Schedule'!$G53,AN53))</f>
        <v>0</v>
      </c>
      <c r="AP53" s="6">
        <f>IF(AP$3=$J$3,$G53,IF($F53='KU Meter Schedule'!AP$3,'KU Meter Schedule'!AO53-'KU Meter Schedule'!$G53,AO53))</f>
        <v>0</v>
      </c>
      <c r="AQ53" s="6">
        <f>IF(AQ$3=$J$3,$G53,IF($F53='KU Meter Schedule'!AQ$3,'KU Meter Schedule'!AP53-'KU Meter Schedule'!$G53,AP53))</f>
        <v>0</v>
      </c>
      <c r="AR53" s="6">
        <f>IF(AR$3=$J$3,$G53,IF($F53='KU Meter Schedule'!AR$3,'KU Meter Schedule'!AQ53-'KU Meter Schedule'!$G53,AQ53))</f>
        <v>0</v>
      </c>
      <c r="AS53" s="6">
        <f>IF(AS$3=$J$3,$G53,IF($F53='KU Meter Schedule'!AS$3,'KU Meter Schedule'!AR53-'KU Meter Schedule'!$G53,AR53))</f>
        <v>0</v>
      </c>
      <c r="AT53" s="6">
        <f>IF(AT$3=$J$3,$G53,IF($F53='KU Meter Schedule'!AT$3,'KU Meter Schedule'!AS53-'KU Meter Schedule'!$G53,AS53))</f>
        <v>0</v>
      </c>
      <c r="AU53" s="6">
        <f>IF(AU$3=$J$3,$G53,IF($F53='KU Meter Schedule'!AU$3,'KU Meter Schedule'!AT53-'KU Meter Schedule'!$G53,AT53))</f>
        <v>0</v>
      </c>
      <c r="AV53" s="6">
        <f>IF(AV$3=$J$3,$G53,IF($F53='KU Meter Schedule'!AV$3,'KU Meter Schedule'!AU53-'KU Meter Schedule'!$G53,AU53))</f>
        <v>0</v>
      </c>
      <c r="AW53" s="6">
        <f>IF(AW$3=$J$3,$G53,IF($F53='KU Meter Schedule'!AW$3,'KU Meter Schedule'!AV53-'KU Meter Schedule'!$G53,AV53))</f>
        <v>0</v>
      </c>
      <c r="AX53" s="6">
        <f>IF(AX$3=$J$3,$G53,IF($F53='KU Meter Schedule'!AX$3,'KU Meter Schedule'!AW53-'KU Meter Schedule'!$G53,AW53))</f>
        <v>0</v>
      </c>
      <c r="AZ53" s="21">
        <f>IF(AZ$3&lt;'Depr. Rate'!$B$1,('Depr. Rate'!$B$4*'KU Meter Schedule'!J53)/12,IF(J53=0,I53/2*'Depr. Rate'!$C$4/12,('Depr. Rate'!$C$4*'KU Meter Schedule'!J53)/12))</f>
        <v>686.53184766666675</v>
      </c>
      <c r="BA53" s="21">
        <f>IF(BA$3&lt;'Depr. Rate'!$B$1,('Depr. Rate'!$B$4*'KU Meter Schedule'!K53)/12,IF(K53=0,J53/2*'Depr. Rate'!$C$4/12,('Depr. Rate'!$C$4*'KU Meter Schedule'!K53)/12))</f>
        <v>686.53184766666675</v>
      </c>
      <c r="BB53" s="21">
        <f>IF(BB$3&lt;'Depr. Rate'!$B$1,('Depr. Rate'!$B$4*'KU Meter Schedule'!L53)/12,IF(L53=0,K53/2*'Depr. Rate'!$C$4/12,('Depr. Rate'!$C$4*'KU Meter Schedule'!L53)/12))</f>
        <v>686.53184766666675</v>
      </c>
      <c r="BC53" s="21">
        <f>IF(BC$3&lt;'Depr. Rate'!$B$1,('Depr. Rate'!$B$4*'KU Meter Schedule'!M53)/12,IF(M53=0,L53/2*'Depr. Rate'!$C$4/12,('Depr. Rate'!$C$4*'KU Meter Schedule'!M53)/12))</f>
        <v>686.53184766666675</v>
      </c>
      <c r="BD53" s="21">
        <f>IF(BD$3&lt;'Depr. Rate'!$B$1,('Depr. Rate'!$B$4*'KU Meter Schedule'!N53)/12,IF(N53=0,M53/2*'Depr. Rate'!$C$4/12,('Depr. Rate'!$C$4*'KU Meter Schedule'!N53)/12))</f>
        <v>686.53184766666675</v>
      </c>
      <c r="BE53" s="21">
        <f>IF(BE$3&lt;'Depr. Rate'!$B$1,('Depr. Rate'!$B$4*'KU Meter Schedule'!O53)/12,IF(O53=0,N53/2*'Depr. Rate'!$C$4/12,('Depr. Rate'!$C$4*'KU Meter Schedule'!O53)/12))</f>
        <v>686.53184766666675</v>
      </c>
      <c r="BF53" s="21">
        <f>IF(BF$3&lt;'Depr. Rate'!$B$1,('Depr. Rate'!$B$4*'KU Meter Schedule'!P53)/12,IF(P53=0,O53/2*'Depr. Rate'!$C$4/12,('Depr. Rate'!$C$4*'KU Meter Schedule'!P53)/12))</f>
        <v>686.53184766666675</v>
      </c>
      <c r="BG53" s="21">
        <f>IF(BG$3&lt;'Depr. Rate'!$B$1,('Depr. Rate'!$B$4*'KU Meter Schedule'!Q53)/12,IF(Q53=0,P53/2*'Depr. Rate'!$C$4/12,('Depr. Rate'!$C$4*'KU Meter Schedule'!Q53)/12))</f>
        <v>686.53184766666675</v>
      </c>
      <c r="BH53" s="21">
        <f>IF(BH$3&lt;'Depr. Rate'!$B$1,('Depr. Rate'!$B$4*'KU Meter Schedule'!R53)/12,IF(R53=0,Q53/2*'Depr. Rate'!$C$4/12,('Depr. Rate'!$C$4*'KU Meter Schedule'!R53)/12))</f>
        <v>686.53184766666675</v>
      </c>
      <c r="BI53" s="21">
        <f>IF(BI$3&lt;'Depr. Rate'!$B$1,('Depr. Rate'!$B$4*'KU Meter Schedule'!S53)/12,IF(S53=0,R53/2*'Depr. Rate'!$C$4/12,('Depr. Rate'!$C$4*'KU Meter Schedule'!S53)/12))</f>
        <v>686.53184766666675</v>
      </c>
      <c r="BJ53" s="21">
        <f>IF(BJ$3&lt;'Depr. Rate'!$B$1,('Depr. Rate'!$B$4*'KU Meter Schedule'!T53)/12,IF(T53=0,S53/2*'Depr. Rate'!$C$4/12,('Depr. Rate'!$C$4*'KU Meter Schedule'!T53)/12))</f>
        <v>686.53184766666675</v>
      </c>
      <c r="BK53" s="21">
        <f>IF(BK$3&lt;'Depr. Rate'!$B$1,('Depr. Rate'!$B$4*'KU Meter Schedule'!U53)/12,IF(U53=0,T53/2*'Depr. Rate'!$C$4/12,('Depr. Rate'!$C$4*'KU Meter Schedule'!U53)/12))</f>
        <v>1052.2824390000001</v>
      </c>
      <c r="BL53" s="21">
        <f>IF(BL$3&lt;'Depr. Rate'!$B$1,('Depr. Rate'!$B$4*'KU Meter Schedule'!V53)/12,IF(V53=0,U53/2*'Depr. Rate'!$C$4/12,('Depr. Rate'!$C$4*'KU Meter Schedule'!V53)/12))</f>
        <v>1052.2824390000001</v>
      </c>
      <c r="BM53" s="21">
        <f>IF(BM$3&lt;'Depr. Rate'!$B$1,('Depr. Rate'!$B$4*'KU Meter Schedule'!W53)/12,IF(W53=0,V53/2*'Depr. Rate'!$C$4/12,('Depr. Rate'!$C$4*'KU Meter Schedule'!W53)/12))</f>
        <v>1052.2824390000001</v>
      </c>
      <c r="BN53" s="21">
        <f>IF(BN$3&lt;'Depr. Rate'!$B$1,('Depr. Rate'!$B$4*'KU Meter Schedule'!X53)/12,IF(X53=0,W53/2*'Depr. Rate'!$C$4/12,('Depr. Rate'!$C$4*'KU Meter Schedule'!X53)/12))</f>
        <v>1052.2824390000001</v>
      </c>
      <c r="BO53" s="21">
        <f>IF(BO$3&lt;'Depr. Rate'!$B$1,('Depr. Rate'!$B$4*'KU Meter Schedule'!Y53)/12,IF(Y53=0,X53/2*'Depr. Rate'!$C$4/12,('Depr. Rate'!$C$4*'KU Meter Schedule'!Y53)/12))</f>
        <v>1052.2824390000001</v>
      </c>
      <c r="BP53" s="21">
        <f>IF(BP$3&lt;'Depr. Rate'!$B$1,('Depr. Rate'!$B$4*'KU Meter Schedule'!Z53)/12,IF(Z53=0,Y53/2*'Depr. Rate'!$C$4/12,('Depr. Rate'!$C$4*'KU Meter Schedule'!Z53)/12))</f>
        <v>1052.2824390000001</v>
      </c>
      <c r="BQ53" s="21">
        <f>IF(BQ$3&lt;'Depr. Rate'!$B$1,('Depr. Rate'!$B$4*'KU Meter Schedule'!AA53)/12,IF(AA53=0,Z53/2*'Depr. Rate'!$C$4/12,('Depr. Rate'!$C$4*'KU Meter Schedule'!AA53)/12))</f>
        <v>1052.2824390000001</v>
      </c>
      <c r="BR53" s="21">
        <f>IF(BR$3&lt;'Depr. Rate'!$B$1,('Depr. Rate'!$B$4*'KU Meter Schedule'!AB53)/12,IF(AB53=0,AA53/2*'Depr. Rate'!$C$4/12,('Depr. Rate'!$C$4*'KU Meter Schedule'!AB53)/12))</f>
        <v>1052.2824390000001</v>
      </c>
      <c r="BS53" s="21">
        <f>IF(BS$3&lt;'Depr. Rate'!$B$1,('Depr. Rate'!$B$4*'KU Meter Schedule'!AC53)/12,IF(AC53=0,AB53/2*'Depr. Rate'!$C$4/12,('Depr. Rate'!$C$4*'KU Meter Schedule'!AC53)/12))</f>
        <v>526.14121950000003</v>
      </c>
      <c r="BT53" s="21">
        <f>IF(BT$3&lt;'Depr. Rate'!$B$1,('Depr. Rate'!$B$4*'KU Meter Schedule'!AD53)/12,IF(AD53=0,AC53/2*'Depr. Rate'!$C$4/12,('Depr. Rate'!$C$4*'KU Meter Schedule'!AD53)/12))</f>
        <v>0</v>
      </c>
      <c r="BU53" s="21">
        <f>IF(BU$3&lt;'Depr. Rate'!$B$1,('Depr. Rate'!$B$4*'KU Meter Schedule'!AE53)/12,IF(AE53=0,AD53/2*'Depr. Rate'!$C$4/12,('Depr. Rate'!$C$4*'KU Meter Schedule'!AE53)/12))</f>
        <v>0</v>
      </c>
      <c r="BV53" s="21">
        <f>IF(BV$3&lt;'Depr. Rate'!$B$1,('Depr. Rate'!$B$4*'KU Meter Schedule'!AF53)/12,IF(AF53=0,AE53/2*'Depr. Rate'!$C$4/12,('Depr. Rate'!$C$4*'KU Meter Schedule'!AF53)/12))</f>
        <v>0</v>
      </c>
      <c r="BW53" s="21">
        <f>IF(BW$3&lt;'Depr. Rate'!$B$1,('Depr. Rate'!$B$4*'KU Meter Schedule'!AG53)/12,IF(AG53=0,AF53/2*'Depr. Rate'!$C$4/12,('Depr. Rate'!$C$4*'KU Meter Schedule'!AG53)/12))</f>
        <v>0</v>
      </c>
      <c r="BX53" s="21">
        <f>IF(BX$3&lt;'Depr. Rate'!$B$1,('Depr. Rate'!$B$4*'KU Meter Schedule'!AH53)/12,IF(AH53=0,AG53/2*'Depr. Rate'!$C$4/12,('Depr. Rate'!$C$4*'KU Meter Schedule'!AH53)/12))</f>
        <v>0</v>
      </c>
      <c r="BY53" s="21">
        <f>IF(BY$3&lt;'Depr. Rate'!$B$1,('Depr. Rate'!$B$4*'KU Meter Schedule'!AI53)/12,IF(AI53=0,AH53/2*'Depr. Rate'!$C$4/12,('Depr. Rate'!$C$4*'KU Meter Schedule'!AI53)/12))</f>
        <v>0</v>
      </c>
      <c r="BZ53" s="21">
        <f>IF(BZ$3&lt;'Depr. Rate'!$B$1,('Depr. Rate'!$B$4*'KU Meter Schedule'!AJ53)/12,IF(AJ53=0,AI53/2*'Depr. Rate'!$C$4/12,('Depr. Rate'!$C$4*'KU Meter Schedule'!AJ53)/12))</f>
        <v>0</v>
      </c>
      <c r="CA53" s="21">
        <f>IF(CA$3&lt;'Depr. Rate'!$B$1,('Depr. Rate'!$B$4*'KU Meter Schedule'!AK53)/12,IF(AK53=0,AJ53/2*'Depr. Rate'!$C$4/12,('Depr. Rate'!$C$4*'KU Meter Schedule'!AK53)/12))</f>
        <v>0</v>
      </c>
      <c r="CB53" s="21">
        <f>IF(CB$3&lt;'Depr. Rate'!$B$1,('Depr. Rate'!$B$4*'KU Meter Schedule'!AL53)/12,IF(AL53=0,AK53/2*'Depr. Rate'!$C$4/12,('Depr. Rate'!$C$4*'KU Meter Schedule'!AL53)/12))</f>
        <v>0</v>
      </c>
      <c r="CC53" s="21">
        <f>IF(CC$3&lt;'Depr. Rate'!$B$1,('Depr. Rate'!$B$4*'KU Meter Schedule'!AM53)/12,IF(AM53=0,AL53/2*'Depr. Rate'!$C$4/12,('Depr. Rate'!$C$4*'KU Meter Schedule'!AM53)/12))</f>
        <v>0</v>
      </c>
      <c r="CD53" s="21">
        <f>IF(CD$3&lt;'Depr. Rate'!$B$1,('Depr. Rate'!$B$4*'KU Meter Schedule'!AN53)/12,IF(AN53=0,AM53/2*'Depr. Rate'!$C$4/12,('Depr. Rate'!$C$4*'KU Meter Schedule'!AN53)/12))</f>
        <v>0</v>
      </c>
      <c r="CE53" s="21">
        <f>IF(CE$3&lt;'Depr. Rate'!$B$1,('Depr. Rate'!$B$4*'KU Meter Schedule'!AO53)/12,IF(AO53=0,AN53/2*'Depr. Rate'!$C$4/12,('Depr. Rate'!$C$4*'KU Meter Schedule'!AO53)/12))</f>
        <v>0</v>
      </c>
      <c r="CF53" s="21">
        <f>IF(CF$3&lt;'Depr. Rate'!$B$1,('Depr. Rate'!$B$4*'KU Meter Schedule'!AP53)/12,IF(AP53=0,AO53/2*'Depr. Rate'!$C$4/12,('Depr. Rate'!$C$4*'KU Meter Schedule'!AP53)/12))</f>
        <v>0</v>
      </c>
      <c r="CG53" s="21">
        <f>IF(CG$3&lt;'Depr. Rate'!$B$1,('Depr. Rate'!$B$4*'KU Meter Schedule'!AQ53)/12,IF(AQ53=0,AP53/2*'Depr. Rate'!$C$4/12,('Depr. Rate'!$C$4*'KU Meter Schedule'!AQ53)/12))</f>
        <v>0</v>
      </c>
      <c r="CH53" s="21">
        <f>IF(CH$3&lt;'Depr. Rate'!$B$1,('Depr. Rate'!$B$4*'KU Meter Schedule'!AR53)/12,IF(AR53=0,AQ53/2*'Depr. Rate'!$C$4/12,('Depr. Rate'!$C$4*'KU Meter Schedule'!AR53)/12))</f>
        <v>0</v>
      </c>
      <c r="CI53" s="21">
        <f>IF(CI$3&lt;'Depr. Rate'!$B$1,('Depr. Rate'!$B$4*'KU Meter Schedule'!AS53)/12,IF(AS53=0,AR53/2*'Depr. Rate'!$C$4/12,('Depr. Rate'!$C$4*'KU Meter Schedule'!AS53)/12))</f>
        <v>0</v>
      </c>
      <c r="CJ53" s="21">
        <f>IF(CJ$3&lt;'Depr. Rate'!$B$1,('Depr. Rate'!$B$4*'KU Meter Schedule'!AT53)/12,IF(AT53=0,AS53/2*'Depr. Rate'!$C$4/12,('Depr. Rate'!$C$4*'KU Meter Schedule'!AT53)/12))</f>
        <v>0</v>
      </c>
      <c r="CK53" s="21">
        <f>IF(CK$3&lt;'Depr. Rate'!$B$1,('Depr. Rate'!$B$4*'KU Meter Schedule'!AU53)/12,IF(AU53=0,AT53/2*'Depr. Rate'!$C$4/12,('Depr. Rate'!$C$4*'KU Meter Schedule'!AU53)/12))</f>
        <v>0</v>
      </c>
      <c r="CL53" s="21">
        <f>IF(CL$3&lt;'Depr. Rate'!$B$1,('Depr. Rate'!$B$4*'KU Meter Schedule'!AV53)/12,IF(AV53=0,AU53/2*'Depr. Rate'!$C$4/12,('Depr. Rate'!$C$4*'KU Meter Schedule'!AV53)/12))</f>
        <v>0</v>
      </c>
      <c r="CM53" s="21">
        <f>IF(CM$3&lt;'Depr. Rate'!$B$1,('Depr. Rate'!$B$4*'KU Meter Schedule'!AW53)/12,IF(AW53=0,AV53/2*'Depr. Rate'!$C$4/12,('Depr. Rate'!$C$4*'KU Meter Schedule'!AW53)/12))</f>
        <v>0</v>
      </c>
      <c r="CN53" s="21">
        <f>IF(CN$3&lt;'Depr. Rate'!$B$1,('Depr. Rate'!$B$4*'KU Meter Schedule'!AX53)/12,IF(AX53=0,AW53/2*'Depr. Rate'!$C$4/12,('Depr. Rate'!$C$4*'KU Meter Schedule'!AX53)/12))</f>
        <v>0</v>
      </c>
      <c r="CP53" s="6">
        <f>IF(CP$3=$CP$3,$H53+AZ53,IF($F53='KU Meter Schedule'!CP$3,'KU Meter Schedule'!CO53+AZ53-$G53,SUM(CO53,AZ53)))</f>
        <v>307263.88315348589</v>
      </c>
      <c r="CQ53" s="6">
        <f>IF(CQ$3=$CP$3,$H53+BA53,IF($F53='KU Meter Schedule'!CQ$3,'KU Meter Schedule'!CP53+BA53-$G53,SUM(CP53,BA53)))</f>
        <v>307950.41500115255</v>
      </c>
      <c r="CR53" s="6">
        <f>IF(CR$3=$CP$3,$H53+BB53,IF($F53='KU Meter Schedule'!CR$3,'KU Meter Schedule'!CQ53+BB53-$G53,SUM(CQ53,BB53)))</f>
        <v>308636.94684881921</v>
      </c>
      <c r="CS53" s="6">
        <f>IF(CS$3=$CP$3,$H53+BC53,IF($F53='KU Meter Schedule'!CS$3,'KU Meter Schedule'!CR53+BC53-$G53,SUM(CR53,BC53)))</f>
        <v>309323.47869648586</v>
      </c>
      <c r="CT53" s="6">
        <f>IF(CT$3=$CP$3,$H53+BD53,IF($F53='KU Meter Schedule'!CT$3,'KU Meter Schedule'!CS53+BD53-$G53,SUM(CS53,BD53)))</f>
        <v>310010.01054415252</v>
      </c>
      <c r="CU53" s="6">
        <f>IF(CU$3=$CP$3,$H53+BE53,IF($F53='KU Meter Schedule'!CU$3,'KU Meter Schedule'!CT53+BE53-$G53,SUM(CT53,BE53)))</f>
        <v>310696.54239181918</v>
      </c>
      <c r="CV53" s="6">
        <f>IF(CV$3=$CP$3,$H53+BF53,IF($F53='KU Meter Schedule'!CV$3,'KU Meter Schedule'!CU53+BF53-$G53,SUM(CU53,BF53)))</f>
        <v>311383.07423948584</v>
      </c>
      <c r="CW53" s="6">
        <f>IF(CW$3=$CP$3,$H53+BG53,IF($F53='KU Meter Schedule'!CW$3,'KU Meter Schedule'!CV53+BG53-$G53,SUM(CV53,BG53)))</f>
        <v>312069.6060871525</v>
      </c>
      <c r="CX53" s="6">
        <f>IF(CX$3=$CP$3,$H53+BH53,IF($F53='KU Meter Schedule'!CX$3,'KU Meter Schedule'!CW53+BH53-$G53,SUM(CW53,BH53)))</f>
        <v>312756.13793481915</v>
      </c>
      <c r="CY53" s="6">
        <f>IF(CY$3=$CP$3,$H53+BI53,IF($F53='KU Meter Schedule'!CY$3,'KU Meter Schedule'!CX53+BI53-$G53,SUM(CX53,BI53)))</f>
        <v>313442.66978248581</v>
      </c>
      <c r="CZ53" s="6">
        <f>IF(CZ$3=$CP$3,$H53+BJ53,IF($F53='KU Meter Schedule'!CZ$3,'KU Meter Schedule'!CY53+BJ53-$G53,SUM(CY53,BJ53)))</f>
        <v>314129.20163015247</v>
      </c>
      <c r="DA53" s="6">
        <f>IF(DA$3=$CP$3,$H53+BK53,IF($F53='KU Meter Schedule'!DA$3,'KU Meter Schedule'!CZ53+BK53-$G53,SUM(CZ53,BK53)))</f>
        <v>315181.48406915244</v>
      </c>
      <c r="DB53" s="6">
        <f>IF(DB$3=$CP$3,$H53+BL53,IF($F53='KU Meter Schedule'!DB$3,'KU Meter Schedule'!DA53+BL53-$G53,SUM(DA53,BL53)))</f>
        <v>316233.76650815242</v>
      </c>
      <c r="DC53" s="6">
        <f>IF(DC$3=$CP$3,$H53+BM53,IF($F53='KU Meter Schedule'!DC$3,'KU Meter Schedule'!DB53+BM53-$G53,SUM(DB53,BM53)))</f>
        <v>317286.04894715239</v>
      </c>
      <c r="DD53" s="6">
        <f>IF(DD$3=$CP$3,$H53+BN53,IF($F53='KU Meter Schedule'!DD$3,'KU Meter Schedule'!DC53+BN53-$G53,SUM(DC53,BN53)))</f>
        <v>318338.33138615236</v>
      </c>
      <c r="DE53" s="6">
        <f>IF(DE$3=$CP$3,$H53+BO53,IF($F53='KU Meter Schedule'!DE$3,'KU Meter Schedule'!DD53+BO53-$G53,SUM(DD53,BO53)))</f>
        <v>319390.61382515234</v>
      </c>
      <c r="DF53" s="6">
        <f>IF(DF$3=$CP$3,$H53+BP53,IF($F53='KU Meter Schedule'!DF$3,'KU Meter Schedule'!DE53+BP53-$G53,SUM(DE53,BP53)))</f>
        <v>320442.89626415231</v>
      </c>
      <c r="DG53" s="6">
        <f>IF(DG$3=$CP$3,$H53+BQ53,IF($F53='KU Meter Schedule'!DG$3,'KU Meter Schedule'!DF53+BQ53-$G53,SUM(DF53,BQ53)))</f>
        <v>321495.17870315228</v>
      </c>
      <c r="DH53" s="6">
        <f>IF(DH$3=$CP$3,$H53+BR53,IF($F53='KU Meter Schedule'!DH$3,'KU Meter Schedule'!DG53+BR53-$G53,SUM(DG53,BR53)))</f>
        <v>322547.46114215226</v>
      </c>
      <c r="DI53" s="6">
        <f>IF(DI$3=$CP$3,$H53+BS53,IF($F53='KU Meter Schedule'!DI$3,'KU Meter Schedule'!DH53+BS53-$G53,SUM(DH53,BS53)))</f>
        <v>-36681.077638347808</v>
      </c>
      <c r="DJ53" s="6">
        <f>IF(DJ$3=$CP$3,$H53+BT53,IF($F53='KU Meter Schedule'!DJ$3,'KU Meter Schedule'!DI53+BT53-$G53,SUM(DI53,BT53)))</f>
        <v>-36681.077638347808</v>
      </c>
      <c r="DK53" s="6">
        <f>IF(DK$3=$CP$3,$H53+BU53,IF($F53='KU Meter Schedule'!DK$3,'KU Meter Schedule'!DJ53+BU53-$G53,SUM(DJ53,BU53)))</f>
        <v>-36681.077638347808</v>
      </c>
      <c r="DL53" s="6">
        <f>IF(DL$3=$CP$3,$H53+BV53,IF($F53='KU Meter Schedule'!DL$3,'KU Meter Schedule'!DK53+BV53-$G53,SUM(DK53,BV53)))</f>
        <v>-36681.077638347808</v>
      </c>
      <c r="DM53" s="6">
        <f>IF(DM$3=$CP$3,$H53+BW53,IF($F53='KU Meter Schedule'!DM$3,'KU Meter Schedule'!DL53+BW53-$G53,SUM(DL53,BW53)))</f>
        <v>-36681.077638347808</v>
      </c>
      <c r="DN53" s="6">
        <f>IF(DN$3=$CP$3,$H53+BX53,IF($F53='KU Meter Schedule'!DN$3,'KU Meter Schedule'!DM53+BX53-$G53,SUM(DM53,BX53)))</f>
        <v>-36681.077638347808</v>
      </c>
      <c r="DO53" s="6">
        <f>IF(DO$3=$CP$3,$H53+BY53,IF($F53='KU Meter Schedule'!DO$3,'KU Meter Schedule'!DN53+BY53-$G53,SUM(DN53,BY53)))</f>
        <v>-36681.077638347808</v>
      </c>
      <c r="DP53" s="6">
        <f>IF(DP$3=$CP$3,$H53+BZ53,IF($F53='KU Meter Schedule'!DP$3,'KU Meter Schedule'!DO53+BZ53-$G53,SUM(DO53,BZ53)))</f>
        <v>-36681.077638347808</v>
      </c>
      <c r="DQ53" s="6">
        <f>IF(DQ$3=$CP$3,$H53+CA53,IF($F53='KU Meter Schedule'!DQ$3,'KU Meter Schedule'!DP53+CA53-$G53,SUM(DP53,CA53)))</f>
        <v>-36681.077638347808</v>
      </c>
      <c r="DR53" s="6">
        <f>IF(DR$3=$CP$3,$H53+CB53,IF($F53='KU Meter Schedule'!DR$3,'KU Meter Schedule'!DQ53+CB53-$G53,SUM(DQ53,CB53)))</f>
        <v>-36681.077638347808</v>
      </c>
      <c r="DS53" s="6">
        <f>IF(DS$3=$CP$3,$H53+CC53,IF($F53='KU Meter Schedule'!DS$3,'KU Meter Schedule'!DR53+CC53-$G53,SUM(DR53,CC53)))</f>
        <v>-36681.077638347808</v>
      </c>
      <c r="DT53" s="6">
        <f>IF(DT$3=$CP$3,$H53+CD53,IF($F53='KU Meter Schedule'!DT$3,'KU Meter Schedule'!DS53+CD53-$G53,SUM(DS53,CD53)))</f>
        <v>-36681.077638347808</v>
      </c>
      <c r="DU53" s="6">
        <f>IF(DU$3=$CP$3,$H53+CE53,IF($F53='KU Meter Schedule'!DU$3,'KU Meter Schedule'!DT53+CE53-$G53,SUM(DT53,CE53)))</f>
        <v>-36681.077638347808</v>
      </c>
      <c r="DV53" s="6">
        <f>IF(DV$3=$CP$3,$H53+CF53,IF($F53='KU Meter Schedule'!DV$3,'KU Meter Schedule'!DU53+CF53-$G53,SUM(DU53,CF53)))</f>
        <v>-36681.077638347808</v>
      </c>
      <c r="DW53" s="6">
        <f>IF(DW$3=$CP$3,$H53+CG53,IF($F53='KU Meter Schedule'!DW$3,'KU Meter Schedule'!DV53+CG53-$G53,SUM(DV53,CG53)))</f>
        <v>-36681.077638347808</v>
      </c>
      <c r="DX53" s="6">
        <f>IF(DX$3=$CP$3,$H53+CH53,IF($F53='KU Meter Schedule'!DX$3,'KU Meter Schedule'!DW53+CH53-$G53,SUM(DW53,CH53)))</f>
        <v>-36681.077638347808</v>
      </c>
      <c r="DY53" s="6">
        <f>IF(DY$3=$CP$3,$H53+CI53,IF($F53='KU Meter Schedule'!DY$3,'KU Meter Schedule'!DX53+CI53-$G53,SUM(DX53,CI53)))</f>
        <v>-36681.077638347808</v>
      </c>
      <c r="DZ53" s="6">
        <f>IF(DZ$3=$CP$3,$H53+CJ53,IF($F53='KU Meter Schedule'!DZ$3,'KU Meter Schedule'!DY53+CJ53-$G53,SUM(DY53,CJ53)))</f>
        <v>-36681.077638347808</v>
      </c>
      <c r="EA53" s="6">
        <f>IF(EA$3=$CP$3,$H53+CK53,IF($F53='KU Meter Schedule'!EA$3,'KU Meter Schedule'!DZ53+CK53-$G53,SUM(DZ53,CK53)))</f>
        <v>-36681.077638347808</v>
      </c>
      <c r="EB53" s="6">
        <f>IF(EB$3=$CP$3,$H53+CL53,IF($F53='KU Meter Schedule'!EB$3,'KU Meter Schedule'!EA53+CL53-$G53,SUM(EA53,CL53)))</f>
        <v>-36681.077638347808</v>
      </c>
      <c r="EC53" s="6">
        <f>IF(EC$3=$CP$3,$H53+CM53,IF($F53='KU Meter Schedule'!EC$3,'KU Meter Schedule'!EB53+CM53-$G53,SUM(EB53,CM53)))</f>
        <v>-36681.077638347808</v>
      </c>
      <c r="ED53" s="6">
        <f>IF(ED$3=$CP$3,$H53+CN53,IF($F53='KU Meter Schedule'!ED$3,'KU Meter Schedule'!EC53+CN53-$G53,SUM(EC53,CN53)))</f>
        <v>-36681.077638347808</v>
      </c>
      <c r="EF53" s="8">
        <f t="shared" ref="EF53:EU68" si="12">J53-CP53</f>
        <v>52490.79684651416</v>
      </c>
      <c r="EG53" s="8">
        <f t="shared" si="12"/>
        <v>51804.264998847502</v>
      </c>
      <c r="EH53" s="8">
        <f t="shared" si="12"/>
        <v>51117.733151180844</v>
      </c>
      <c r="EI53" s="8">
        <f t="shared" si="12"/>
        <v>50431.201303514186</v>
      </c>
      <c r="EJ53" s="8">
        <f t="shared" si="12"/>
        <v>49744.669455847528</v>
      </c>
      <c r="EK53" s="8">
        <f t="shared" si="12"/>
        <v>49058.13760818087</v>
      </c>
      <c r="EL53" s="8">
        <f t="shared" si="12"/>
        <v>48371.605760514212</v>
      </c>
      <c r="EM53" s="8">
        <f t="shared" si="12"/>
        <v>47685.073912847554</v>
      </c>
      <c r="EN53" s="8">
        <f t="shared" si="12"/>
        <v>46998.542065180896</v>
      </c>
      <c r="EO53" s="8">
        <f t="shared" si="12"/>
        <v>46312.010217514238</v>
      </c>
      <c r="EP53" s="8">
        <f t="shared" si="12"/>
        <v>45625.47836984758</v>
      </c>
      <c r="EQ53" s="8">
        <f t="shared" si="12"/>
        <v>44573.195930847607</v>
      </c>
      <c r="ER53" s="8">
        <f t="shared" si="12"/>
        <v>43520.913491847634</v>
      </c>
      <c r="ES53" s="8">
        <f t="shared" si="12"/>
        <v>42468.631052847661</v>
      </c>
      <c r="ET53" s="8">
        <f t="shared" si="12"/>
        <v>41416.348613847687</v>
      </c>
      <c r="EU53" s="8">
        <f t="shared" si="12"/>
        <v>40364.066174847714</v>
      </c>
      <c r="EV53" s="8">
        <f t="shared" si="11"/>
        <v>39311.783735847741</v>
      </c>
      <c r="EW53" s="8">
        <f t="shared" si="11"/>
        <v>38259.501296847768</v>
      </c>
      <c r="EX53" s="8">
        <f t="shared" si="11"/>
        <v>37207.218857847794</v>
      </c>
      <c r="EY53" s="8">
        <f t="shared" si="11"/>
        <v>36681.077638347808</v>
      </c>
      <c r="EZ53" s="8">
        <f t="shared" si="11"/>
        <v>36681.077638347808</v>
      </c>
      <c r="FA53" s="8">
        <f t="shared" si="11"/>
        <v>36681.077638347808</v>
      </c>
      <c r="FB53" s="8">
        <f t="shared" si="11"/>
        <v>36681.077638347808</v>
      </c>
      <c r="FC53" s="8">
        <f t="shared" si="11"/>
        <v>36681.077638347808</v>
      </c>
      <c r="FD53" s="8">
        <f t="shared" si="11"/>
        <v>36681.077638347808</v>
      </c>
      <c r="FE53" s="8">
        <f t="shared" si="11"/>
        <v>36681.077638347808</v>
      </c>
      <c r="FF53" s="8">
        <f t="shared" si="11"/>
        <v>36681.077638347808</v>
      </c>
      <c r="FG53" s="8">
        <f t="shared" si="11"/>
        <v>36681.077638347808</v>
      </c>
      <c r="FH53" s="8">
        <f t="shared" si="11"/>
        <v>36681.077638347808</v>
      </c>
      <c r="FI53" s="8">
        <f t="shared" si="11"/>
        <v>36681.077638347808</v>
      </c>
      <c r="FJ53" s="8">
        <f t="shared" si="11"/>
        <v>36681.077638347808</v>
      </c>
      <c r="FK53" s="8">
        <f t="shared" si="8"/>
        <v>36681.077638347808</v>
      </c>
      <c r="FL53" s="8">
        <f t="shared" si="8"/>
        <v>36681.077638347808</v>
      </c>
      <c r="FM53" s="8">
        <f t="shared" si="8"/>
        <v>36681.077638347808</v>
      </c>
      <c r="FN53" s="8">
        <f t="shared" si="8"/>
        <v>36681.077638347808</v>
      </c>
      <c r="FO53" s="8">
        <f t="shared" si="8"/>
        <v>36681.077638347808</v>
      </c>
      <c r="FP53" s="8">
        <f t="shared" si="8"/>
        <v>36681.077638347808</v>
      </c>
      <c r="FQ53" s="8">
        <f t="shared" si="8"/>
        <v>36681.077638347808</v>
      </c>
      <c r="FR53" s="8">
        <f t="shared" si="8"/>
        <v>36681.077638347808</v>
      </c>
      <c r="FS53" s="8">
        <f t="shared" si="8"/>
        <v>36681.077638347808</v>
      </c>
      <c r="FT53" s="8">
        <f t="shared" si="8"/>
        <v>36681.077638347808</v>
      </c>
    </row>
    <row r="54" spans="1:176" x14ac:dyDescent="0.25">
      <c r="A54" s="4" t="s">
        <v>12</v>
      </c>
      <c r="B54" s="4" t="s">
        <v>2</v>
      </c>
      <c r="C54" s="3" t="s">
        <v>40</v>
      </c>
      <c r="D54" s="4" t="s">
        <v>5</v>
      </c>
      <c r="E54" s="7">
        <v>1970</v>
      </c>
      <c r="F54" s="24">
        <f>IFERROR(VLOOKUP(CONCATENATE(C54,E54),'KU Retirements'!$A$4:$E$150,5,FALSE),"N/A")</f>
        <v>43160</v>
      </c>
      <c r="G54" s="5">
        <v>45552.77</v>
      </c>
      <c r="H54" s="5">
        <v>38819.363159481894</v>
      </c>
      <c r="I54" s="5"/>
      <c r="J54" s="6">
        <f>IF(J$3=$J$3,$G54,IF($F54='KU Meter Schedule'!J$3,'KU Meter Schedule'!I54-'KU Meter Schedule'!$G54,I54))</f>
        <v>45552.77</v>
      </c>
      <c r="K54" s="6">
        <f>IF(K$3=$J$3,$G54,IF($F54='KU Meter Schedule'!K$3,'KU Meter Schedule'!J54-'KU Meter Schedule'!$G54,J54))</f>
        <v>45552.77</v>
      </c>
      <c r="L54" s="6">
        <f>IF(L$3=$J$3,$G54,IF($F54='KU Meter Schedule'!L$3,'KU Meter Schedule'!K54-'KU Meter Schedule'!$G54,K54))</f>
        <v>45552.77</v>
      </c>
      <c r="M54" s="6">
        <f>IF(M$3=$J$3,$G54,IF($F54='KU Meter Schedule'!M$3,'KU Meter Schedule'!L54-'KU Meter Schedule'!$G54,L54))</f>
        <v>45552.77</v>
      </c>
      <c r="N54" s="6">
        <f>IF(N$3=$J$3,$G54,IF($F54='KU Meter Schedule'!N$3,'KU Meter Schedule'!M54-'KU Meter Schedule'!$G54,M54))</f>
        <v>45552.77</v>
      </c>
      <c r="O54" s="6">
        <f>IF(O$3=$J$3,$G54,IF($F54='KU Meter Schedule'!O$3,'KU Meter Schedule'!N54-'KU Meter Schedule'!$G54,N54))</f>
        <v>45552.77</v>
      </c>
      <c r="P54" s="6">
        <f>IF(P$3=$J$3,$G54,IF($F54='KU Meter Schedule'!P$3,'KU Meter Schedule'!O54-'KU Meter Schedule'!$G54,O54))</f>
        <v>45552.77</v>
      </c>
      <c r="Q54" s="6">
        <f>IF(Q$3=$J$3,$G54,IF($F54='KU Meter Schedule'!Q$3,'KU Meter Schedule'!P54-'KU Meter Schedule'!$G54,P54))</f>
        <v>45552.77</v>
      </c>
      <c r="R54" s="6">
        <f>IF(R$3=$J$3,$G54,IF($F54='KU Meter Schedule'!R$3,'KU Meter Schedule'!Q54-'KU Meter Schedule'!$G54,Q54))</f>
        <v>45552.77</v>
      </c>
      <c r="S54" s="6">
        <f>IF(S$3=$J$3,$G54,IF($F54='KU Meter Schedule'!S$3,'KU Meter Schedule'!R54-'KU Meter Schedule'!$G54,R54))</f>
        <v>45552.77</v>
      </c>
      <c r="T54" s="6">
        <f>IF(T$3=$J$3,$G54,IF($F54='KU Meter Schedule'!T$3,'KU Meter Schedule'!S54-'KU Meter Schedule'!$G54,S54))</f>
        <v>45552.77</v>
      </c>
      <c r="U54" s="6">
        <f>IF(U$3=$J$3,$G54,IF($F54='KU Meter Schedule'!U$3,'KU Meter Schedule'!T54-'KU Meter Schedule'!$G54,T54))</f>
        <v>45552.77</v>
      </c>
      <c r="V54" s="6">
        <f>IF(V$3=$J$3,$G54,IF($F54='KU Meter Schedule'!V$3,'KU Meter Schedule'!U54-'KU Meter Schedule'!$G54,U54))</f>
        <v>45552.77</v>
      </c>
      <c r="W54" s="6">
        <f>IF(W$3=$J$3,$G54,IF($F54='KU Meter Schedule'!W$3,'KU Meter Schedule'!V54-'KU Meter Schedule'!$G54,V54))</f>
        <v>45552.77</v>
      </c>
      <c r="X54" s="6">
        <f>IF(X$3=$J$3,$G54,IF($F54='KU Meter Schedule'!X$3,'KU Meter Schedule'!W54-'KU Meter Schedule'!$G54,W54))</f>
        <v>45552.77</v>
      </c>
      <c r="Y54" s="6">
        <f>IF(Y$3=$J$3,$G54,IF($F54='KU Meter Schedule'!Y$3,'KU Meter Schedule'!X54-'KU Meter Schedule'!$G54,X54))</f>
        <v>45552.77</v>
      </c>
      <c r="Z54" s="6">
        <f>IF(Z$3=$J$3,$G54,IF($F54='KU Meter Schedule'!Z$3,'KU Meter Schedule'!Y54-'KU Meter Schedule'!$G54,Y54))</f>
        <v>45552.77</v>
      </c>
      <c r="AA54" s="6">
        <f>IF(AA$3=$J$3,$G54,IF($F54='KU Meter Schedule'!AA$3,'KU Meter Schedule'!Z54-'KU Meter Schedule'!$G54,Z54))</f>
        <v>45552.77</v>
      </c>
      <c r="AB54" s="6">
        <f>IF(AB$3=$J$3,$G54,IF($F54='KU Meter Schedule'!AB$3,'KU Meter Schedule'!AA54-'KU Meter Schedule'!$G54,AA54))</f>
        <v>45552.77</v>
      </c>
      <c r="AC54" s="6">
        <f>IF(AC$3=$J$3,$G54,IF($F54='KU Meter Schedule'!AC$3,'KU Meter Schedule'!AB54-'KU Meter Schedule'!$G54,AB54))</f>
        <v>0</v>
      </c>
      <c r="AD54" s="6">
        <f>IF(AD$3=$J$3,$G54,IF($F54='KU Meter Schedule'!AD$3,'KU Meter Schedule'!AC54-'KU Meter Schedule'!$G54,AC54))</f>
        <v>0</v>
      </c>
      <c r="AE54" s="6">
        <f>IF(AE$3=$J$3,$G54,IF($F54='KU Meter Schedule'!AE$3,'KU Meter Schedule'!AD54-'KU Meter Schedule'!$G54,AD54))</f>
        <v>0</v>
      </c>
      <c r="AF54" s="6">
        <f>IF(AF$3=$J$3,$G54,IF($F54='KU Meter Schedule'!AF$3,'KU Meter Schedule'!AE54-'KU Meter Schedule'!$G54,AE54))</f>
        <v>0</v>
      </c>
      <c r="AG54" s="6">
        <f>IF(AG$3=$J$3,$G54,IF($F54='KU Meter Schedule'!AG$3,'KU Meter Schedule'!AF54-'KU Meter Schedule'!$G54,AF54))</f>
        <v>0</v>
      </c>
      <c r="AH54" s="6">
        <f>IF(AH$3=$J$3,$G54,IF($F54='KU Meter Schedule'!AH$3,'KU Meter Schedule'!AG54-'KU Meter Schedule'!$G54,AG54))</f>
        <v>0</v>
      </c>
      <c r="AI54" s="6">
        <f>IF(AI$3=$J$3,$G54,IF($F54='KU Meter Schedule'!AI$3,'KU Meter Schedule'!AH54-'KU Meter Schedule'!$G54,AH54))</f>
        <v>0</v>
      </c>
      <c r="AJ54" s="6">
        <f>IF(AJ$3=$J$3,$G54,IF($F54='KU Meter Schedule'!AJ$3,'KU Meter Schedule'!AI54-'KU Meter Schedule'!$G54,AI54))</f>
        <v>0</v>
      </c>
      <c r="AK54" s="6">
        <f>IF(AK$3=$J$3,$G54,IF($F54='KU Meter Schedule'!AK$3,'KU Meter Schedule'!AJ54-'KU Meter Schedule'!$G54,AJ54))</f>
        <v>0</v>
      </c>
      <c r="AL54" s="6">
        <f>IF(AL$3=$J$3,$G54,IF($F54='KU Meter Schedule'!AL$3,'KU Meter Schedule'!AK54-'KU Meter Schedule'!$G54,AK54))</f>
        <v>0</v>
      </c>
      <c r="AM54" s="6">
        <f>IF(AM$3=$J$3,$G54,IF($F54='KU Meter Schedule'!AM$3,'KU Meter Schedule'!AL54-'KU Meter Schedule'!$G54,AL54))</f>
        <v>0</v>
      </c>
      <c r="AN54" s="6">
        <f>IF(AN$3=$J$3,$G54,IF($F54='KU Meter Schedule'!AN$3,'KU Meter Schedule'!AM54-'KU Meter Schedule'!$G54,AM54))</f>
        <v>0</v>
      </c>
      <c r="AO54" s="6">
        <f>IF(AO$3=$J$3,$G54,IF($F54='KU Meter Schedule'!AO$3,'KU Meter Schedule'!AN54-'KU Meter Schedule'!$G54,AN54))</f>
        <v>0</v>
      </c>
      <c r="AP54" s="6">
        <f>IF(AP$3=$J$3,$G54,IF($F54='KU Meter Schedule'!AP$3,'KU Meter Schedule'!AO54-'KU Meter Schedule'!$G54,AO54))</f>
        <v>0</v>
      </c>
      <c r="AQ54" s="6">
        <f>IF(AQ$3=$J$3,$G54,IF($F54='KU Meter Schedule'!AQ$3,'KU Meter Schedule'!AP54-'KU Meter Schedule'!$G54,AP54))</f>
        <v>0</v>
      </c>
      <c r="AR54" s="6">
        <f>IF(AR$3=$J$3,$G54,IF($F54='KU Meter Schedule'!AR$3,'KU Meter Schedule'!AQ54-'KU Meter Schedule'!$G54,AQ54))</f>
        <v>0</v>
      </c>
      <c r="AS54" s="6">
        <f>IF(AS$3=$J$3,$G54,IF($F54='KU Meter Schedule'!AS$3,'KU Meter Schedule'!AR54-'KU Meter Schedule'!$G54,AR54))</f>
        <v>0</v>
      </c>
      <c r="AT54" s="6">
        <f>IF(AT$3=$J$3,$G54,IF($F54='KU Meter Schedule'!AT$3,'KU Meter Schedule'!AS54-'KU Meter Schedule'!$G54,AS54))</f>
        <v>0</v>
      </c>
      <c r="AU54" s="6">
        <f>IF(AU$3=$J$3,$G54,IF($F54='KU Meter Schedule'!AU$3,'KU Meter Schedule'!AT54-'KU Meter Schedule'!$G54,AT54))</f>
        <v>0</v>
      </c>
      <c r="AV54" s="6">
        <f>IF(AV$3=$J$3,$G54,IF($F54='KU Meter Schedule'!AV$3,'KU Meter Schedule'!AU54-'KU Meter Schedule'!$G54,AU54))</f>
        <v>0</v>
      </c>
      <c r="AW54" s="6">
        <f>IF(AW$3=$J$3,$G54,IF($F54='KU Meter Schedule'!AW$3,'KU Meter Schedule'!AV54-'KU Meter Schedule'!$G54,AV54))</f>
        <v>0</v>
      </c>
      <c r="AX54" s="6">
        <f>IF(AX$3=$J$3,$G54,IF($F54='KU Meter Schedule'!AX$3,'KU Meter Schedule'!AW54-'KU Meter Schedule'!$G54,AW54))</f>
        <v>0</v>
      </c>
      <c r="AZ54" s="21">
        <f>IF(AZ$3&lt;'Depr. Rate'!$B$1,('Depr. Rate'!$B$4*'KU Meter Schedule'!J54)/12,IF(J54=0,I54/2*'Depr. Rate'!$C$4/12,('Depr. Rate'!$C$4*'KU Meter Schedule'!J54)/12))</f>
        <v>86.929869416666648</v>
      </c>
      <c r="BA54" s="21">
        <f>IF(BA$3&lt;'Depr. Rate'!$B$1,('Depr. Rate'!$B$4*'KU Meter Schedule'!K54)/12,IF(K54=0,J54/2*'Depr. Rate'!$C$4/12,('Depr. Rate'!$C$4*'KU Meter Schedule'!K54)/12))</f>
        <v>86.929869416666648</v>
      </c>
      <c r="BB54" s="21">
        <f>IF(BB$3&lt;'Depr. Rate'!$B$1,('Depr. Rate'!$B$4*'KU Meter Schedule'!L54)/12,IF(L54=0,K54/2*'Depr. Rate'!$C$4/12,('Depr. Rate'!$C$4*'KU Meter Schedule'!L54)/12))</f>
        <v>86.929869416666648</v>
      </c>
      <c r="BC54" s="21">
        <f>IF(BC$3&lt;'Depr. Rate'!$B$1,('Depr. Rate'!$B$4*'KU Meter Schedule'!M54)/12,IF(M54=0,L54/2*'Depr. Rate'!$C$4/12,('Depr. Rate'!$C$4*'KU Meter Schedule'!M54)/12))</f>
        <v>86.929869416666648</v>
      </c>
      <c r="BD54" s="21">
        <f>IF(BD$3&lt;'Depr. Rate'!$B$1,('Depr. Rate'!$B$4*'KU Meter Schedule'!N54)/12,IF(N54=0,M54/2*'Depr. Rate'!$C$4/12,('Depr. Rate'!$C$4*'KU Meter Schedule'!N54)/12))</f>
        <v>86.929869416666648</v>
      </c>
      <c r="BE54" s="21">
        <f>IF(BE$3&lt;'Depr. Rate'!$B$1,('Depr. Rate'!$B$4*'KU Meter Schedule'!O54)/12,IF(O54=0,N54/2*'Depr. Rate'!$C$4/12,('Depr. Rate'!$C$4*'KU Meter Schedule'!O54)/12))</f>
        <v>86.929869416666648</v>
      </c>
      <c r="BF54" s="21">
        <f>IF(BF$3&lt;'Depr. Rate'!$B$1,('Depr. Rate'!$B$4*'KU Meter Schedule'!P54)/12,IF(P54=0,O54/2*'Depr. Rate'!$C$4/12,('Depr. Rate'!$C$4*'KU Meter Schedule'!P54)/12))</f>
        <v>86.929869416666648</v>
      </c>
      <c r="BG54" s="21">
        <f>IF(BG$3&lt;'Depr. Rate'!$B$1,('Depr. Rate'!$B$4*'KU Meter Schedule'!Q54)/12,IF(Q54=0,P54/2*'Depr. Rate'!$C$4/12,('Depr. Rate'!$C$4*'KU Meter Schedule'!Q54)/12))</f>
        <v>86.929869416666648</v>
      </c>
      <c r="BH54" s="21">
        <f>IF(BH$3&lt;'Depr. Rate'!$B$1,('Depr. Rate'!$B$4*'KU Meter Schedule'!R54)/12,IF(R54=0,Q54/2*'Depr. Rate'!$C$4/12,('Depr. Rate'!$C$4*'KU Meter Schedule'!R54)/12))</f>
        <v>86.929869416666648</v>
      </c>
      <c r="BI54" s="21">
        <f>IF(BI$3&lt;'Depr. Rate'!$B$1,('Depr. Rate'!$B$4*'KU Meter Schedule'!S54)/12,IF(S54=0,R54/2*'Depr. Rate'!$C$4/12,('Depr. Rate'!$C$4*'KU Meter Schedule'!S54)/12))</f>
        <v>86.929869416666648</v>
      </c>
      <c r="BJ54" s="21">
        <f>IF(BJ$3&lt;'Depr. Rate'!$B$1,('Depr. Rate'!$B$4*'KU Meter Schedule'!T54)/12,IF(T54=0,S54/2*'Depr. Rate'!$C$4/12,('Depr. Rate'!$C$4*'KU Meter Schedule'!T54)/12))</f>
        <v>86.929869416666648</v>
      </c>
      <c r="BK54" s="21">
        <f>IF(BK$3&lt;'Depr. Rate'!$B$1,('Depr. Rate'!$B$4*'KU Meter Schedule'!U54)/12,IF(U54=0,T54/2*'Depr. Rate'!$C$4/12,('Depr. Rate'!$C$4*'KU Meter Schedule'!U54)/12))</f>
        <v>133.24185224999999</v>
      </c>
      <c r="BL54" s="21">
        <f>IF(BL$3&lt;'Depr. Rate'!$B$1,('Depr. Rate'!$B$4*'KU Meter Schedule'!V54)/12,IF(V54=0,U54/2*'Depr. Rate'!$C$4/12,('Depr. Rate'!$C$4*'KU Meter Schedule'!V54)/12))</f>
        <v>133.24185224999999</v>
      </c>
      <c r="BM54" s="21">
        <f>IF(BM$3&lt;'Depr. Rate'!$B$1,('Depr. Rate'!$B$4*'KU Meter Schedule'!W54)/12,IF(W54=0,V54/2*'Depr. Rate'!$C$4/12,('Depr. Rate'!$C$4*'KU Meter Schedule'!W54)/12))</f>
        <v>133.24185224999999</v>
      </c>
      <c r="BN54" s="21">
        <f>IF(BN$3&lt;'Depr. Rate'!$B$1,('Depr. Rate'!$B$4*'KU Meter Schedule'!X54)/12,IF(X54=0,W54/2*'Depr. Rate'!$C$4/12,('Depr. Rate'!$C$4*'KU Meter Schedule'!X54)/12))</f>
        <v>133.24185224999999</v>
      </c>
      <c r="BO54" s="21">
        <f>IF(BO$3&lt;'Depr. Rate'!$B$1,('Depr. Rate'!$B$4*'KU Meter Schedule'!Y54)/12,IF(Y54=0,X54/2*'Depr. Rate'!$C$4/12,('Depr. Rate'!$C$4*'KU Meter Schedule'!Y54)/12))</f>
        <v>133.24185224999999</v>
      </c>
      <c r="BP54" s="21">
        <f>IF(BP$3&lt;'Depr. Rate'!$B$1,('Depr. Rate'!$B$4*'KU Meter Schedule'!Z54)/12,IF(Z54=0,Y54/2*'Depr. Rate'!$C$4/12,('Depr. Rate'!$C$4*'KU Meter Schedule'!Z54)/12))</f>
        <v>133.24185224999999</v>
      </c>
      <c r="BQ54" s="21">
        <f>IF(BQ$3&lt;'Depr. Rate'!$B$1,('Depr. Rate'!$B$4*'KU Meter Schedule'!AA54)/12,IF(AA54=0,Z54/2*'Depr. Rate'!$C$4/12,('Depr. Rate'!$C$4*'KU Meter Schedule'!AA54)/12))</f>
        <v>133.24185224999999</v>
      </c>
      <c r="BR54" s="21">
        <f>IF(BR$3&lt;'Depr. Rate'!$B$1,('Depr. Rate'!$B$4*'KU Meter Schedule'!AB54)/12,IF(AB54=0,AA54/2*'Depr. Rate'!$C$4/12,('Depr. Rate'!$C$4*'KU Meter Schedule'!AB54)/12))</f>
        <v>133.24185224999999</v>
      </c>
      <c r="BS54" s="21">
        <f>IF(BS$3&lt;'Depr. Rate'!$B$1,('Depr. Rate'!$B$4*'KU Meter Schedule'!AC54)/12,IF(AC54=0,AB54/2*'Depr. Rate'!$C$4/12,('Depr. Rate'!$C$4*'KU Meter Schedule'!AC54)/12))</f>
        <v>66.620926124999997</v>
      </c>
      <c r="BT54" s="21">
        <f>IF(BT$3&lt;'Depr. Rate'!$B$1,('Depr. Rate'!$B$4*'KU Meter Schedule'!AD54)/12,IF(AD54=0,AC54/2*'Depr. Rate'!$C$4/12,('Depr. Rate'!$C$4*'KU Meter Schedule'!AD54)/12))</f>
        <v>0</v>
      </c>
      <c r="BU54" s="21">
        <f>IF(BU$3&lt;'Depr. Rate'!$B$1,('Depr. Rate'!$B$4*'KU Meter Schedule'!AE54)/12,IF(AE54=0,AD54/2*'Depr. Rate'!$C$4/12,('Depr. Rate'!$C$4*'KU Meter Schedule'!AE54)/12))</f>
        <v>0</v>
      </c>
      <c r="BV54" s="21">
        <f>IF(BV$3&lt;'Depr. Rate'!$B$1,('Depr. Rate'!$B$4*'KU Meter Schedule'!AF54)/12,IF(AF54=0,AE54/2*'Depr. Rate'!$C$4/12,('Depr. Rate'!$C$4*'KU Meter Schedule'!AF54)/12))</f>
        <v>0</v>
      </c>
      <c r="BW54" s="21">
        <f>IF(BW$3&lt;'Depr. Rate'!$B$1,('Depr. Rate'!$B$4*'KU Meter Schedule'!AG54)/12,IF(AG54=0,AF54/2*'Depr. Rate'!$C$4/12,('Depr. Rate'!$C$4*'KU Meter Schedule'!AG54)/12))</f>
        <v>0</v>
      </c>
      <c r="BX54" s="21">
        <f>IF(BX$3&lt;'Depr. Rate'!$B$1,('Depr. Rate'!$B$4*'KU Meter Schedule'!AH54)/12,IF(AH54=0,AG54/2*'Depr. Rate'!$C$4/12,('Depr. Rate'!$C$4*'KU Meter Schedule'!AH54)/12))</f>
        <v>0</v>
      </c>
      <c r="BY54" s="21">
        <f>IF(BY$3&lt;'Depr. Rate'!$B$1,('Depr. Rate'!$B$4*'KU Meter Schedule'!AI54)/12,IF(AI54=0,AH54/2*'Depr. Rate'!$C$4/12,('Depr. Rate'!$C$4*'KU Meter Schedule'!AI54)/12))</f>
        <v>0</v>
      </c>
      <c r="BZ54" s="21">
        <f>IF(BZ$3&lt;'Depr. Rate'!$B$1,('Depr. Rate'!$B$4*'KU Meter Schedule'!AJ54)/12,IF(AJ54=0,AI54/2*'Depr. Rate'!$C$4/12,('Depr. Rate'!$C$4*'KU Meter Schedule'!AJ54)/12))</f>
        <v>0</v>
      </c>
      <c r="CA54" s="21">
        <f>IF(CA$3&lt;'Depr. Rate'!$B$1,('Depr. Rate'!$B$4*'KU Meter Schedule'!AK54)/12,IF(AK54=0,AJ54/2*'Depr. Rate'!$C$4/12,('Depr. Rate'!$C$4*'KU Meter Schedule'!AK54)/12))</f>
        <v>0</v>
      </c>
      <c r="CB54" s="21">
        <f>IF(CB$3&lt;'Depr. Rate'!$B$1,('Depr. Rate'!$B$4*'KU Meter Schedule'!AL54)/12,IF(AL54=0,AK54/2*'Depr. Rate'!$C$4/12,('Depr. Rate'!$C$4*'KU Meter Schedule'!AL54)/12))</f>
        <v>0</v>
      </c>
      <c r="CC54" s="21">
        <f>IF(CC$3&lt;'Depr. Rate'!$B$1,('Depr. Rate'!$B$4*'KU Meter Schedule'!AM54)/12,IF(AM54=0,AL54/2*'Depr. Rate'!$C$4/12,('Depr. Rate'!$C$4*'KU Meter Schedule'!AM54)/12))</f>
        <v>0</v>
      </c>
      <c r="CD54" s="21">
        <f>IF(CD$3&lt;'Depr. Rate'!$B$1,('Depr. Rate'!$B$4*'KU Meter Schedule'!AN54)/12,IF(AN54=0,AM54/2*'Depr. Rate'!$C$4/12,('Depr. Rate'!$C$4*'KU Meter Schedule'!AN54)/12))</f>
        <v>0</v>
      </c>
      <c r="CE54" s="21">
        <f>IF(CE$3&lt;'Depr. Rate'!$B$1,('Depr. Rate'!$B$4*'KU Meter Schedule'!AO54)/12,IF(AO54=0,AN54/2*'Depr. Rate'!$C$4/12,('Depr. Rate'!$C$4*'KU Meter Schedule'!AO54)/12))</f>
        <v>0</v>
      </c>
      <c r="CF54" s="21">
        <f>IF(CF$3&lt;'Depr. Rate'!$B$1,('Depr. Rate'!$B$4*'KU Meter Schedule'!AP54)/12,IF(AP54=0,AO54/2*'Depr. Rate'!$C$4/12,('Depr. Rate'!$C$4*'KU Meter Schedule'!AP54)/12))</f>
        <v>0</v>
      </c>
      <c r="CG54" s="21">
        <f>IF(CG$3&lt;'Depr. Rate'!$B$1,('Depr. Rate'!$B$4*'KU Meter Schedule'!AQ54)/12,IF(AQ54=0,AP54/2*'Depr. Rate'!$C$4/12,('Depr. Rate'!$C$4*'KU Meter Schedule'!AQ54)/12))</f>
        <v>0</v>
      </c>
      <c r="CH54" s="21">
        <f>IF(CH$3&lt;'Depr. Rate'!$B$1,('Depr. Rate'!$B$4*'KU Meter Schedule'!AR54)/12,IF(AR54=0,AQ54/2*'Depr. Rate'!$C$4/12,('Depr. Rate'!$C$4*'KU Meter Schedule'!AR54)/12))</f>
        <v>0</v>
      </c>
      <c r="CI54" s="21">
        <f>IF(CI$3&lt;'Depr. Rate'!$B$1,('Depr. Rate'!$B$4*'KU Meter Schedule'!AS54)/12,IF(AS54=0,AR54/2*'Depr. Rate'!$C$4/12,('Depr. Rate'!$C$4*'KU Meter Schedule'!AS54)/12))</f>
        <v>0</v>
      </c>
      <c r="CJ54" s="21">
        <f>IF(CJ$3&lt;'Depr. Rate'!$B$1,('Depr. Rate'!$B$4*'KU Meter Schedule'!AT54)/12,IF(AT54=0,AS54/2*'Depr. Rate'!$C$4/12,('Depr. Rate'!$C$4*'KU Meter Schedule'!AT54)/12))</f>
        <v>0</v>
      </c>
      <c r="CK54" s="21">
        <f>IF(CK$3&lt;'Depr. Rate'!$B$1,('Depr. Rate'!$B$4*'KU Meter Schedule'!AU54)/12,IF(AU54=0,AT54/2*'Depr. Rate'!$C$4/12,('Depr. Rate'!$C$4*'KU Meter Schedule'!AU54)/12))</f>
        <v>0</v>
      </c>
      <c r="CL54" s="21">
        <f>IF(CL$3&lt;'Depr. Rate'!$B$1,('Depr. Rate'!$B$4*'KU Meter Schedule'!AV54)/12,IF(AV54=0,AU54/2*'Depr. Rate'!$C$4/12,('Depr. Rate'!$C$4*'KU Meter Schedule'!AV54)/12))</f>
        <v>0</v>
      </c>
      <c r="CM54" s="21">
        <f>IF(CM$3&lt;'Depr. Rate'!$B$1,('Depr. Rate'!$B$4*'KU Meter Schedule'!AW54)/12,IF(AW54=0,AV54/2*'Depr. Rate'!$C$4/12,('Depr. Rate'!$C$4*'KU Meter Schedule'!AW54)/12))</f>
        <v>0</v>
      </c>
      <c r="CN54" s="21">
        <f>IF(CN$3&lt;'Depr. Rate'!$B$1,('Depr. Rate'!$B$4*'KU Meter Schedule'!AX54)/12,IF(AX54=0,AW54/2*'Depr. Rate'!$C$4/12,('Depr. Rate'!$C$4*'KU Meter Schedule'!AX54)/12))</f>
        <v>0</v>
      </c>
      <c r="CP54" s="6">
        <f>IF(CP$3=$CP$3,$H54+AZ54,IF($F54='KU Meter Schedule'!CP$3,'KU Meter Schedule'!CO54+AZ54-$G54,SUM(CO54,AZ54)))</f>
        <v>38906.293028898559</v>
      </c>
      <c r="CQ54" s="6">
        <f>IF(CQ$3=$CP$3,$H54+BA54,IF($F54='KU Meter Schedule'!CQ$3,'KU Meter Schedule'!CP54+BA54-$G54,SUM(CP54,BA54)))</f>
        <v>38993.222898315224</v>
      </c>
      <c r="CR54" s="6">
        <f>IF(CR$3=$CP$3,$H54+BB54,IF($F54='KU Meter Schedule'!CR$3,'KU Meter Schedule'!CQ54+BB54-$G54,SUM(CQ54,BB54)))</f>
        <v>39080.152767731888</v>
      </c>
      <c r="CS54" s="6">
        <f>IF(CS$3=$CP$3,$H54+BC54,IF($F54='KU Meter Schedule'!CS$3,'KU Meter Schedule'!CR54+BC54-$G54,SUM(CR54,BC54)))</f>
        <v>39167.082637148553</v>
      </c>
      <c r="CT54" s="6">
        <f>IF(CT$3=$CP$3,$H54+BD54,IF($F54='KU Meter Schedule'!CT$3,'KU Meter Schedule'!CS54+BD54-$G54,SUM(CS54,BD54)))</f>
        <v>39254.012506565217</v>
      </c>
      <c r="CU54" s="6">
        <f>IF(CU$3=$CP$3,$H54+BE54,IF($F54='KU Meter Schedule'!CU$3,'KU Meter Schedule'!CT54+BE54-$G54,SUM(CT54,BE54)))</f>
        <v>39340.942375981882</v>
      </c>
      <c r="CV54" s="6">
        <f>IF(CV$3=$CP$3,$H54+BF54,IF($F54='KU Meter Schedule'!CV$3,'KU Meter Schedule'!CU54+BF54-$G54,SUM(CU54,BF54)))</f>
        <v>39427.872245398547</v>
      </c>
      <c r="CW54" s="6">
        <f>IF(CW$3=$CP$3,$H54+BG54,IF($F54='KU Meter Schedule'!CW$3,'KU Meter Schedule'!CV54+BG54-$G54,SUM(CV54,BG54)))</f>
        <v>39514.802114815211</v>
      </c>
      <c r="CX54" s="6">
        <f>IF(CX$3=$CP$3,$H54+BH54,IF($F54='KU Meter Schedule'!CX$3,'KU Meter Schedule'!CW54+BH54-$G54,SUM(CW54,BH54)))</f>
        <v>39601.731984231876</v>
      </c>
      <c r="CY54" s="6">
        <f>IF(CY$3=$CP$3,$H54+BI54,IF($F54='KU Meter Schedule'!CY$3,'KU Meter Schedule'!CX54+BI54-$G54,SUM(CX54,BI54)))</f>
        <v>39688.66185364854</v>
      </c>
      <c r="CZ54" s="6">
        <f>IF(CZ$3=$CP$3,$H54+BJ54,IF($F54='KU Meter Schedule'!CZ$3,'KU Meter Schedule'!CY54+BJ54-$G54,SUM(CY54,BJ54)))</f>
        <v>39775.591723065205</v>
      </c>
      <c r="DA54" s="6">
        <f>IF(DA$3=$CP$3,$H54+BK54,IF($F54='KU Meter Schedule'!DA$3,'KU Meter Schedule'!CZ54+BK54-$G54,SUM(CZ54,BK54)))</f>
        <v>39908.833575315206</v>
      </c>
      <c r="DB54" s="6">
        <f>IF(DB$3=$CP$3,$H54+BL54,IF($F54='KU Meter Schedule'!DB$3,'KU Meter Schedule'!DA54+BL54-$G54,SUM(DA54,BL54)))</f>
        <v>40042.075427565207</v>
      </c>
      <c r="DC54" s="6">
        <f>IF(DC$3=$CP$3,$H54+BM54,IF($F54='KU Meter Schedule'!DC$3,'KU Meter Schedule'!DB54+BM54-$G54,SUM(DB54,BM54)))</f>
        <v>40175.317279815208</v>
      </c>
      <c r="DD54" s="6">
        <f>IF(DD$3=$CP$3,$H54+BN54,IF($F54='KU Meter Schedule'!DD$3,'KU Meter Schedule'!DC54+BN54-$G54,SUM(DC54,BN54)))</f>
        <v>40308.559132065209</v>
      </c>
      <c r="DE54" s="6">
        <f>IF(DE$3=$CP$3,$H54+BO54,IF($F54='KU Meter Schedule'!DE$3,'KU Meter Schedule'!DD54+BO54-$G54,SUM(DD54,BO54)))</f>
        <v>40441.80098431521</v>
      </c>
      <c r="DF54" s="6">
        <f>IF(DF$3=$CP$3,$H54+BP54,IF($F54='KU Meter Schedule'!DF$3,'KU Meter Schedule'!DE54+BP54-$G54,SUM(DE54,BP54)))</f>
        <v>40575.042836565211</v>
      </c>
      <c r="DG54" s="6">
        <f>IF(DG$3=$CP$3,$H54+BQ54,IF($F54='KU Meter Schedule'!DG$3,'KU Meter Schedule'!DF54+BQ54-$G54,SUM(DF54,BQ54)))</f>
        <v>40708.284688815213</v>
      </c>
      <c r="DH54" s="6">
        <f>IF(DH$3=$CP$3,$H54+BR54,IF($F54='KU Meter Schedule'!DH$3,'KU Meter Schedule'!DG54+BR54-$G54,SUM(DG54,BR54)))</f>
        <v>40841.526541065214</v>
      </c>
      <c r="DI54" s="6">
        <f>IF(DI$3=$CP$3,$H54+BS54,IF($F54='KU Meter Schedule'!DI$3,'KU Meter Schedule'!DH54+BS54-$G54,SUM(DH54,BS54)))</f>
        <v>-4644.6225328097862</v>
      </c>
      <c r="DJ54" s="6">
        <f>IF(DJ$3=$CP$3,$H54+BT54,IF($F54='KU Meter Schedule'!DJ$3,'KU Meter Schedule'!DI54+BT54-$G54,SUM(DI54,BT54)))</f>
        <v>-4644.6225328097862</v>
      </c>
      <c r="DK54" s="6">
        <f>IF(DK$3=$CP$3,$H54+BU54,IF($F54='KU Meter Schedule'!DK$3,'KU Meter Schedule'!DJ54+BU54-$G54,SUM(DJ54,BU54)))</f>
        <v>-4644.6225328097862</v>
      </c>
      <c r="DL54" s="6">
        <f>IF(DL$3=$CP$3,$H54+BV54,IF($F54='KU Meter Schedule'!DL$3,'KU Meter Schedule'!DK54+BV54-$G54,SUM(DK54,BV54)))</f>
        <v>-4644.6225328097862</v>
      </c>
      <c r="DM54" s="6">
        <f>IF(DM$3=$CP$3,$H54+BW54,IF($F54='KU Meter Schedule'!DM$3,'KU Meter Schedule'!DL54+BW54-$G54,SUM(DL54,BW54)))</f>
        <v>-4644.6225328097862</v>
      </c>
      <c r="DN54" s="6">
        <f>IF(DN$3=$CP$3,$H54+BX54,IF($F54='KU Meter Schedule'!DN$3,'KU Meter Schedule'!DM54+BX54-$G54,SUM(DM54,BX54)))</f>
        <v>-4644.6225328097862</v>
      </c>
      <c r="DO54" s="6">
        <f>IF(DO$3=$CP$3,$H54+BY54,IF($F54='KU Meter Schedule'!DO$3,'KU Meter Schedule'!DN54+BY54-$G54,SUM(DN54,BY54)))</f>
        <v>-4644.6225328097862</v>
      </c>
      <c r="DP54" s="6">
        <f>IF(DP$3=$CP$3,$H54+BZ54,IF($F54='KU Meter Schedule'!DP$3,'KU Meter Schedule'!DO54+BZ54-$G54,SUM(DO54,BZ54)))</f>
        <v>-4644.6225328097862</v>
      </c>
      <c r="DQ54" s="6">
        <f>IF(DQ$3=$CP$3,$H54+CA54,IF($F54='KU Meter Schedule'!DQ$3,'KU Meter Schedule'!DP54+CA54-$G54,SUM(DP54,CA54)))</f>
        <v>-4644.6225328097862</v>
      </c>
      <c r="DR54" s="6">
        <f>IF(DR$3=$CP$3,$H54+CB54,IF($F54='KU Meter Schedule'!DR$3,'KU Meter Schedule'!DQ54+CB54-$G54,SUM(DQ54,CB54)))</f>
        <v>-4644.6225328097862</v>
      </c>
      <c r="DS54" s="6">
        <f>IF(DS$3=$CP$3,$H54+CC54,IF($F54='KU Meter Schedule'!DS$3,'KU Meter Schedule'!DR54+CC54-$G54,SUM(DR54,CC54)))</f>
        <v>-4644.6225328097862</v>
      </c>
      <c r="DT54" s="6">
        <f>IF(DT$3=$CP$3,$H54+CD54,IF($F54='KU Meter Schedule'!DT$3,'KU Meter Schedule'!DS54+CD54-$G54,SUM(DS54,CD54)))</f>
        <v>-4644.6225328097862</v>
      </c>
      <c r="DU54" s="6">
        <f>IF(DU$3=$CP$3,$H54+CE54,IF($F54='KU Meter Schedule'!DU$3,'KU Meter Schedule'!DT54+CE54-$G54,SUM(DT54,CE54)))</f>
        <v>-4644.6225328097862</v>
      </c>
      <c r="DV54" s="6">
        <f>IF(DV$3=$CP$3,$H54+CF54,IF($F54='KU Meter Schedule'!DV$3,'KU Meter Schedule'!DU54+CF54-$G54,SUM(DU54,CF54)))</f>
        <v>-4644.6225328097862</v>
      </c>
      <c r="DW54" s="6">
        <f>IF(DW$3=$CP$3,$H54+CG54,IF($F54='KU Meter Schedule'!DW$3,'KU Meter Schedule'!DV54+CG54-$G54,SUM(DV54,CG54)))</f>
        <v>-4644.6225328097862</v>
      </c>
      <c r="DX54" s="6">
        <f>IF(DX$3=$CP$3,$H54+CH54,IF($F54='KU Meter Schedule'!DX$3,'KU Meter Schedule'!DW54+CH54-$G54,SUM(DW54,CH54)))</f>
        <v>-4644.6225328097862</v>
      </c>
      <c r="DY54" s="6">
        <f>IF(DY$3=$CP$3,$H54+CI54,IF($F54='KU Meter Schedule'!DY$3,'KU Meter Schedule'!DX54+CI54-$G54,SUM(DX54,CI54)))</f>
        <v>-4644.6225328097862</v>
      </c>
      <c r="DZ54" s="6">
        <f>IF(DZ$3=$CP$3,$H54+CJ54,IF($F54='KU Meter Schedule'!DZ$3,'KU Meter Schedule'!DY54+CJ54-$G54,SUM(DY54,CJ54)))</f>
        <v>-4644.6225328097862</v>
      </c>
      <c r="EA54" s="6">
        <f>IF(EA$3=$CP$3,$H54+CK54,IF($F54='KU Meter Schedule'!EA$3,'KU Meter Schedule'!DZ54+CK54-$G54,SUM(DZ54,CK54)))</f>
        <v>-4644.6225328097862</v>
      </c>
      <c r="EB54" s="6">
        <f>IF(EB$3=$CP$3,$H54+CL54,IF($F54='KU Meter Schedule'!EB$3,'KU Meter Schedule'!EA54+CL54-$G54,SUM(EA54,CL54)))</f>
        <v>-4644.6225328097862</v>
      </c>
      <c r="EC54" s="6">
        <f>IF(EC$3=$CP$3,$H54+CM54,IF($F54='KU Meter Schedule'!EC$3,'KU Meter Schedule'!EB54+CM54-$G54,SUM(EB54,CM54)))</f>
        <v>-4644.6225328097862</v>
      </c>
      <c r="ED54" s="6">
        <f>IF(ED$3=$CP$3,$H54+CN54,IF($F54='KU Meter Schedule'!ED$3,'KU Meter Schedule'!EC54+CN54-$G54,SUM(EC54,CN54)))</f>
        <v>-4644.6225328097862</v>
      </c>
      <c r="EF54" s="8">
        <f t="shared" si="12"/>
        <v>6646.4769711014378</v>
      </c>
      <c r="EG54" s="8">
        <f t="shared" si="12"/>
        <v>6559.5471016847732</v>
      </c>
      <c r="EH54" s="8">
        <f t="shared" si="12"/>
        <v>6472.6172322681086</v>
      </c>
      <c r="EI54" s="8">
        <f t="shared" si="12"/>
        <v>6385.687362851444</v>
      </c>
      <c r="EJ54" s="8">
        <f t="shared" si="12"/>
        <v>6298.7574934347795</v>
      </c>
      <c r="EK54" s="8">
        <f t="shared" si="12"/>
        <v>6211.8276240181149</v>
      </c>
      <c r="EL54" s="8">
        <f t="shared" si="12"/>
        <v>6124.8977546014503</v>
      </c>
      <c r="EM54" s="8">
        <f t="shared" si="12"/>
        <v>6037.9678851847857</v>
      </c>
      <c r="EN54" s="8">
        <f t="shared" si="12"/>
        <v>5951.0380157681211</v>
      </c>
      <c r="EO54" s="8">
        <f t="shared" si="12"/>
        <v>5864.1081463514565</v>
      </c>
      <c r="EP54" s="8">
        <f t="shared" si="12"/>
        <v>5777.1782769347919</v>
      </c>
      <c r="EQ54" s="8">
        <f t="shared" si="12"/>
        <v>5643.9364246847908</v>
      </c>
      <c r="ER54" s="8">
        <f t="shared" si="12"/>
        <v>5510.6945724347897</v>
      </c>
      <c r="ES54" s="8">
        <f t="shared" si="12"/>
        <v>5377.4527201847886</v>
      </c>
      <c r="ET54" s="8">
        <f t="shared" si="12"/>
        <v>5244.2108679347875</v>
      </c>
      <c r="EU54" s="8">
        <f t="shared" si="12"/>
        <v>5110.9690156847864</v>
      </c>
      <c r="EV54" s="8">
        <f t="shared" si="11"/>
        <v>4977.7271634347853</v>
      </c>
      <c r="EW54" s="8">
        <f t="shared" si="11"/>
        <v>4844.4853111847842</v>
      </c>
      <c r="EX54" s="8">
        <f t="shared" si="11"/>
        <v>4711.2434589347831</v>
      </c>
      <c r="EY54" s="8">
        <f t="shared" si="11"/>
        <v>4644.6225328097862</v>
      </c>
      <c r="EZ54" s="8">
        <f t="shared" si="11"/>
        <v>4644.6225328097862</v>
      </c>
      <c r="FA54" s="8">
        <f t="shared" si="11"/>
        <v>4644.6225328097862</v>
      </c>
      <c r="FB54" s="8">
        <f t="shared" si="11"/>
        <v>4644.6225328097862</v>
      </c>
      <c r="FC54" s="8">
        <f t="shared" si="11"/>
        <v>4644.6225328097862</v>
      </c>
      <c r="FD54" s="8">
        <f t="shared" si="11"/>
        <v>4644.6225328097862</v>
      </c>
      <c r="FE54" s="8">
        <f t="shared" si="11"/>
        <v>4644.6225328097862</v>
      </c>
      <c r="FF54" s="8">
        <f t="shared" si="11"/>
        <v>4644.6225328097862</v>
      </c>
      <c r="FG54" s="8">
        <f t="shared" si="11"/>
        <v>4644.6225328097862</v>
      </c>
      <c r="FH54" s="8">
        <f t="shared" si="11"/>
        <v>4644.6225328097862</v>
      </c>
      <c r="FI54" s="8">
        <f t="shared" si="11"/>
        <v>4644.6225328097862</v>
      </c>
      <c r="FJ54" s="8">
        <f t="shared" si="11"/>
        <v>4644.6225328097862</v>
      </c>
      <c r="FK54" s="8">
        <f t="shared" si="8"/>
        <v>4644.6225328097862</v>
      </c>
      <c r="FL54" s="8">
        <f t="shared" si="8"/>
        <v>4644.6225328097862</v>
      </c>
      <c r="FM54" s="8">
        <f t="shared" si="8"/>
        <v>4644.6225328097862</v>
      </c>
      <c r="FN54" s="8">
        <f t="shared" si="8"/>
        <v>4644.6225328097862</v>
      </c>
      <c r="FO54" s="8">
        <f t="shared" si="8"/>
        <v>4644.6225328097862</v>
      </c>
      <c r="FP54" s="8">
        <f t="shared" si="8"/>
        <v>4644.6225328097862</v>
      </c>
      <c r="FQ54" s="8">
        <f t="shared" si="8"/>
        <v>4644.6225328097862</v>
      </c>
      <c r="FR54" s="8">
        <f t="shared" si="8"/>
        <v>4644.6225328097862</v>
      </c>
      <c r="FS54" s="8">
        <f t="shared" si="8"/>
        <v>4644.6225328097862</v>
      </c>
      <c r="FT54" s="8">
        <f t="shared" si="8"/>
        <v>4644.6225328097862</v>
      </c>
    </row>
    <row r="55" spans="1:176" x14ac:dyDescent="0.25">
      <c r="A55" s="4" t="s">
        <v>12</v>
      </c>
      <c r="B55" s="4" t="s">
        <v>2</v>
      </c>
      <c r="C55" s="3" t="s">
        <v>40</v>
      </c>
      <c r="D55" s="4" t="s">
        <v>4</v>
      </c>
      <c r="E55" s="7">
        <v>1971</v>
      </c>
      <c r="F55" s="24">
        <f>IFERROR(VLOOKUP(CONCATENATE(C55,E55),'KU Retirements'!$A$4:$E$150,5,FALSE),"N/A")</f>
        <v>43191</v>
      </c>
      <c r="G55" s="5">
        <v>524302.55000000005</v>
      </c>
      <c r="H55" s="5">
        <v>442330.23188410245</v>
      </c>
      <c r="I55" s="5"/>
      <c r="J55" s="6">
        <f>IF(J$3=$J$3,$G55,IF($F55='KU Meter Schedule'!J$3,'KU Meter Schedule'!I55-'KU Meter Schedule'!$G55,I55))</f>
        <v>524302.55000000005</v>
      </c>
      <c r="K55" s="6">
        <f>IF(K$3=$J$3,$G55,IF($F55='KU Meter Schedule'!K$3,'KU Meter Schedule'!J55-'KU Meter Schedule'!$G55,J55))</f>
        <v>524302.55000000005</v>
      </c>
      <c r="L55" s="6">
        <f>IF(L$3=$J$3,$G55,IF($F55='KU Meter Schedule'!L$3,'KU Meter Schedule'!K55-'KU Meter Schedule'!$G55,K55))</f>
        <v>524302.55000000005</v>
      </c>
      <c r="M55" s="6">
        <f>IF(M$3=$J$3,$G55,IF($F55='KU Meter Schedule'!M$3,'KU Meter Schedule'!L55-'KU Meter Schedule'!$G55,L55))</f>
        <v>524302.55000000005</v>
      </c>
      <c r="N55" s="6">
        <f>IF(N$3=$J$3,$G55,IF($F55='KU Meter Schedule'!N$3,'KU Meter Schedule'!M55-'KU Meter Schedule'!$G55,M55))</f>
        <v>524302.55000000005</v>
      </c>
      <c r="O55" s="6">
        <f>IF(O$3=$J$3,$G55,IF($F55='KU Meter Schedule'!O$3,'KU Meter Schedule'!N55-'KU Meter Schedule'!$G55,N55))</f>
        <v>524302.55000000005</v>
      </c>
      <c r="P55" s="6">
        <f>IF(P$3=$J$3,$G55,IF($F55='KU Meter Schedule'!P$3,'KU Meter Schedule'!O55-'KU Meter Schedule'!$G55,O55))</f>
        <v>524302.55000000005</v>
      </c>
      <c r="Q55" s="6">
        <f>IF(Q$3=$J$3,$G55,IF($F55='KU Meter Schedule'!Q$3,'KU Meter Schedule'!P55-'KU Meter Schedule'!$G55,P55))</f>
        <v>524302.55000000005</v>
      </c>
      <c r="R55" s="6">
        <f>IF(R$3=$J$3,$G55,IF($F55='KU Meter Schedule'!R$3,'KU Meter Schedule'!Q55-'KU Meter Schedule'!$G55,Q55))</f>
        <v>524302.55000000005</v>
      </c>
      <c r="S55" s="6">
        <f>IF(S$3=$J$3,$G55,IF($F55='KU Meter Schedule'!S$3,'KU Meter Schedule'!R55-'KU Meter Schedule'!$G55,R55))</f>
        <v>524302.55000000005</v>
      </c>
      <c r="T55" s="6">
        <f>IF(T$3=$J$3,$G55,IF($F55='KU Meter Schedule'!T$3,'KU Meter Schedule'!S55-'KU Meter Schedule'!$G55,S55))</f>
        <v>524302.55000000005</v>
      </c>
      <c r="U55" s="6">
        <f>IF(U$3=$J$3,$G55,IF($F55='KU Meter Schedule'!U$3,'KU Meter Schedule'!T55-'KU Meter Schedule'!$G55,T55))</f>
        <v>524302.55000000005</v>
      </c>
      <c r="V55" s="6">
        <f>IF(V$3=$J$3,$G55,IF($F55='KU Meter Schedule'!V$3,'KU Meter Schedule'!U55-'KU Meter Schedule'!$G55,U55))</f>
        <v>524302.55000000005</v>
      </c>
      <c r="W55" s="6">
        <f>IF(W$3=$J$3,$G55,IF($F55='KU Meter Schedule'!W$3,'KU Meter Schedule'!V55-'KU Meter Schedule'!$G55,V55))</f>
        <v>524302.55000000005</v>
      </c>
      <c r="X55" s="6">
        <f>IF(X$3=$J$3,$G55,IF($F55='KU Meter Schedule'!X$3,'KU Meter Schedule'!W55-'KU Meter Schedule'!$G55,W55))</f>
        <v>524302.55000000005</v>
      </c>
      <c r="Y55" s="6">
        <f>IF(Y$3=$J$3,$G55,IF($F55='KU Meter Schedule'!Y$3,'KU Meter Schedule'!X55-'KU Meter Schedule'!$G55,X55))</f>
        <v>524302.55000000005</v>
      </c>
      <c r="Z55" s="6">
        <f>IF(Z$3=$J$3,$G55,IF($F55='KU Meter Schedule'!Z$3,'KU Meter Schedule'!Y55-'KU Meter Schedule'!$G55,Y55))</f>
        <v>524302.55000000005</v>
      </c>
      <c r="AA55" s="6">
        <f>IF(AA$3=$J$3,$G55,IF($F55='KU Meter Schedule'!AA$3,'KU Meter Schedule'!Z55-'KU Meter Schedule'!$G55,Z55))</f>
        <v>524302.55000000005</v>
      </c>
      <c r="AB55" s="6">
        <f>IF(AB$3=$J$3,$G55,IF($F55='KU Meter Schedule'!AB$3,'KU Meter Schedule'!AA55-'KU Meter Schedule'!$G55,AA55))</f>
        <v>524302.55000000005</v>
      </c>
      <c r="AC55" s="6">
        <f>IF(AC$3=$J$3,$G55,IF($F55='KU Meter Schedule'!AC$3,'KU Meter Schedule'!AB55-'KU Meter Schedule'!$G55,AB55))</f>
        <v>524302.55000000005</v>
      </c>
      <c r="AD55" s="6">
        <f>IF(AD$3=$J$3,$G55,IF($F55='KU Meter Schedule'!AD$3,'KU Meter Schedule'!AC55-'KU Meter Schedule'!$G55,AC55))</f>
        <v>0</v>
      </c>
      <c r="AE55" s="6">
        <f>IF(AE$3=$J$3,$G55,IF($F55='KU Meter Schedule'!AE$3,'KU Meter Schedule'!AD55-'KU Meter Schedule'!$G55,AD55))</f>
        <v>0</v>
      </c>
      <c r="AF55" s="6">
        <f>IF(AF$3=$J$3,$G55,IF($F55='KU Meter Schedule'!AF$3,'KU Meter Schedule'!AE55-'KU Meter Schedule'!$G55,AE55))</f>
        <v>0</v>
      </c>
      <c r="AG55" s="6">
        <f>IF(AG$3=$J$3,$G55,IF($F55='KU Meter Schedule'!AG$3,'KU Meter Schedule'!AF55-'KU Meter Schedule'!$G55,AF55))</f>
        <v>0</v>
      </c>
      <c r="AH55" s="6">
        <f>IF(AH$3=$J$3,$G55,IF($F55='KU Meter Schedule'!AH$3,'KU Meter Schedule'!AG55-'KU Meter Schedule'!$G55,AG55))</f>
        <v>0</v>
      </c>
      <c r="AI55" s="6">
        <f>IF(AI$3=$J$3,$G55,IF($F55='KU Meter Schedule'!AI$3,'KU Meter Schedule'!AH55-'KU Meter Schedule'!$G55,AH55))</f>
        <v>0</v>
      </c>
      <c r="AJ55" s="6">
        <f>IF(AJ$3=$J$3,$G55,IF($F55='KU Meter Schedule'!AJ$3,'KU Meter Schedule'!AI55-'KU Meter Schedule'!$G55,AI55))</f>
        <v>0</v>
      </c>
      <c r="AK55" s="6">
        <f>IF(AK$3=$J$3,$G55,IF($F55='KU Meter Schedule'!AK$3,'KU Meter Schedule'!AJ55-'KU Meter Schedule'!$G55,AJ55))</f>
        <v>0</v>
      </c>
      <c r="AL55" s="6">
        <f>IF(AL$3=$J$3,$G55,IF($F55='KU Meter Schedule'!AL$3,'KU Meter Schedule'!AK55-'KU Meter Schedule'!$G55,AK55))</f>
        <v>0</v>
      </c>
      <c r="AM55" s="6">
        <f>IF(AM$3=$J$3,$G55,IF($F55='KU Meter Schedule'!AM$3,'KU Meter Schedule'!AL55-'KU Meter Schedule'!$G55,AL55))</f>
        <v>0</v>
      </c>
      <c r="AN55" s="6">
        <f>IF(AN$3=$J$3,$G55,IF($F55='KU Meter Schedule'!AN$3,'KU Meter Schedule'!AM55-'KU Meter Schedule'!$G55,AM55))</f>
        <v>0</v>
      </c>
      <c r="AO55" s="6">
        <f>IF(AO$3=$J$3,$G55,IF($F55='KU Meter Schedule'!AO$3,'KU Meter Schedule'!AN55-'KU Meter Schedule'!$G55,AN55))</f>
        <v>0</v>
      </c>
      <c r="AP55" s="6">
        <f>IF(AP$3=$J$3,$G55,IF($F55='KU Meter Schedule'!AP$3,'KU Meter Schedule'!AO55-'KU Meter Schedule'!$G55,AO55))</f>
        <v>0</v>
      </c>
      <c r="AQ55" s="6">
        <f>IF(AQ$3=$J$3,$G55,IF($F55='KU Meter Schedule'!AQ$3,'KU Meter Schedule'!AP55-'KU Meter Schedule'!$G55,AP55))</f>
        <v>0</v>
      </c>
      <c r="AR55" s="6">
        <f>IF(AR$3=$J$3,$G55,IF($F55='KU Meter Schedule'!AR$3,'KU Meter Schedule'!AQ55-'KU Meter Schedule'!$G55,AQ55))</f>
        <v>0</v>
      </c>
      <c r="AS55" s="6">
        <f>IF(AS$3=$J$3,$G55,IF($F55='KU Meter Schedule'!AS$3,'KU Meter Schedule'!AR55-'KU Meter Schedule'!$G55,AR55))</f>
        <v>0</v>
      </c>
      <c r="AT55" s="6">
        <f>IF(AT$3=$J$3,$G55,IF($F55='KU Meter Schedule'!AT$3,'KU Meter Schedule'!AS55-'KU Meter Schedule'!$G55,AS55))</f>
        <v>0</v>
      </c>
      <c r="AU55" s="6">
        <f>IF(AU$3=$J$3,$G55,IF($F55='KU Meter Schedule'!AU$3,'KU Meter Schedule'!AT55-'KU Meter Schedule'!$G55,AT55))</f>
        <v>0</v>
      </c>
      <c r="AV55" s="6">
        <f>IF(AV$3=$J$3,$G55,IF($F55='KU Meter Schedule'!AV$3,'KU Meter Schedule'!AU55-'KU Meter Schedule'!$G55,AU55))</f>
        <v>0</v>
      </c>
      <c r="AW55" s="6">
        <f>IF(AW$3=$J$3,$G55,IF($F55='KU Meter Schedule'!AW$3,'KU Meter Schedule'!AV55-'KU Meter Schedule'!$G55,AV55))</f>
        <v>0</v>
      </c>
      <c r="AX55" s="6">
        <f>IF(AX$3=$J$3,$G55,IF($F55='KU Meter Schedule'!AX$3,'KU Meter Schedule'!AW55-'KU Meter Schedule'!$G55,AW55))</f>
        <v>0</v>
      </c>
      <c r="AZ55" s="21">
        <f>IF(AZ$3&lt;'Depr. Rate'!$B$1,('Depr. Rate'!$B$4*'KU Meter Schedule'!J55)/12,IF(J55=0,I55/2*'Depr. Rate'!$C$4/12,('Depr. Rate'!$C$4*'KU Meter Schedule'!J55)/12))</f>
        <v>1000.5440329166668</v>
      </c>
      <c r="BA55" s="21">
        <f>IF(BA$3&lt;'Depr. Rate'!$B$1,('Depr. Rate'!$B$4*'KU Meter Schedule'!K55)/12,IF(K55=0,J55/2*'Depr. Rate'!$C$4/12,('Depr. Rate'!$C$4*'KU Meter Schedule'!K55)/12))</f>
        <v>1000.5440329166668</v>
      </c>
      <c r="BB55" s="21">
        <f>IF(BB$3&lt;'Depr. Rate'!$B$1,('Depr. Rate'!$B$4*'KU Meter Schedule'!L55)/12,IF(L55=0,K55/2*'Depr. Rate'!$C$4/12,('Depr. Rate'!$C$4*'KU Meter Schedule'!L55)/12))</f>
        <v>1000.5440329166668</v>
      </c>
      <c r="BC55" s="21">
        <f>IF(BC$3&lt;'Depr. Rate'!$B$1,('Depr. Rate'!$B$4*'KU Meter Schedule'!M55)/12,IF(M55=0,L55/2*'Depr. Rate'!$C$4/12,('Depr. Rate'!$C$4*'KU Meter Schedule'!M55)/12))</f>
        <v>1000.5440329166668</v>
      </c>
      <c r="BD55" s="21">
        <f>IF(BD$3&lt;'Depr. Rate'!$B$1,('Depr. Rate'!$B$4*'KU Meter Schedule'!N55)/12,IF(N55=0,M55/2*'Depr. Rate'!$C$4/12,('Depr. Rate'!$C$4*'KU Meter Schedule'!N55)/12))</f>
        <v>1000.5440329166668</v>
      </c>
      <c r="BE55" s="21">
        <f>IF(BE$3&lt;'Depr. Rate'!$B$1,('Depr. Rate'!$B$4*'KU Meter Schedule'!O55)/12,IF(O55=0,N55/2*'Depr. Rate'!$C$4/12,('Depr. Rate'!$C$4*'KU Meter Schedule'!O55)/12))</f>
        <v>1000.5440329166668</v>
      </c>
      <c r="BF55" s="21">
        <f>IF(BF$3&lt;'Depr. Rate'!$B$1,('Depr. Rate'!$B$4*'KU Meter Schedule'!P55)/12,IF(P55=0,O55/2*'Depr. Rate'!$C$4/12,('Depr. Rate'!$C$4*'KU Meter Schedule'!P55)/12))</f>
        <v>1000.5440329166668</v>
      </c>
      <c r="BG55" s="21">
        <f>IF(BG$3&lt;'Depr. Rate'!$B$1,('Depr. Rate'!$B$4*'KU Meter Schedule'!Q55)/12,IF(Q55=0,P55/2*'Depr. Rate'!$C$4/12,('Depr. Rate'!$C$4*'KU Meter Schedule'!Q55)/12))</f>
        <v>1000.5440329166668</v>
      </c>
      <c r="BH55" s="21">
        <f>IF(BH$3&lt;'Depr. Rate'!$B$1,('Depr. Rate'!$B$4*'KU Meter Schedule'!R55)/12,IF(R55=0,Q55/2*'Depr. Rate'!$C$4/12,('Depr. Rate'!$C$4*'KU Meter Schedule'!R55)/12))</f>
        <v>1000.5440329166668</v>
      </c>
      <c r="BI55" s="21">
        <f>IF(BI$3&lt;'Depr. Rate'!$B$1,('Depr. Rate'!$B$4*'KU Meter Schedule'!S55)/12,IF(S55=0,R55/2*'Depr. Rate'!$C$4/12,('Depr. Rate'!$C$4*'KU Meter Schedule'!S55)/12))</f>
        <v>1000.5440329166668</v>
      </c>
      <c r="BJ55" s="21">
        <f>IF(BJ$3&lt;'Depr. Rate'!$B$1,('Depr. Rate'!$B$4*'KU Meter Schedule'!T55)/12,IF(T55=0,S55/2*'Depr. Rate'!$C$4/12,('Depr. Rate'!$C$4*'KU Meter Schedule'!T55)/12))</f>
        <v>1000.5440329166668</v>
      </c>
      <c r="BK55" s="21">
        <f>IF(BK$3&lt;'Depr. Rate'!$B$1,('Depr. Rate'!$B$4*'KU Meter Schedule'!U55)/12,IF(U55=0,T55/2*'Depr. Rate'!$C$4/12,('Depr. Rate'!$C$4*'KU Meter Schedule'!U55)/12))</f>
        <v>1533.5849587499999</v>
      </c>
      <c r="BL55" s="21">
        <f>IF(BL$3&lt;'Depr. Rate'!$B$1,('Depr. Rate'!$B$4*'KU Meter Schedule'!V55)/12,IF(V55=0,U55/2*'Depr. Rate'!$C$4/12,('Depr. Rate'!$C$4*'KU Meter Schedule'!V55)/12))</f>
        <v>1533.5849587499999</v>
      </c>
      <c r="BM55" s="21">
        <f>IF(BM$3&lt;'Depr. Rate'!$B$1,('Depr. Rate'!$B$4*'KU Meter Schedule'!W55)/12,IF(W55=0,V55/2*'Depr. Rate'!$C$4/12,('Depr. Rate'!$C$4*'KU Meter Schedule'!W55)/12))</f>
        <v>1533.5849587499999</v>
      </c>
      <c r="BN55" s="21">
        <f>IF(BN$3&lt;'Depr. Rate'!$B$1,('Depr. Rate'!$B$4*'KU Meter Schedule'!X55)/12,IF(X55=0,W55/2*'Depr. Rate'!$C$4/12,('Depr. Rate'!$C$4*'KU Meter Schedule'!X55)/12))</f>
        <v>1533.5849587499999</v>
      </c>
      <c r="BO55" s="21">
        <f>IF(BO$3&lt;'Depr. Rate'!$B$1,('Depr. Rate'!$B$4*'KU Meter Schedule'!Y55)/12,IF(Y55=0,X55/2*'Depr. Rate'!$C$4/12,('Depr. Rate'!$C$4*'KU Meter Schedule'!Y55)/12))</f>
        <v>1533.5849587499999</v>
      </c>
      <c r="BP55" s="21">
        <f>IF(BP$3&lt;'Depr. Rate'!$B$1,('Depr. Rate'!$B$4*'KU Meter Schedule'!Z55)/12,IF(Z55=0,Y55/2*'Depr. Rate'!$C$4/12,('Depr. Rate'!$C$4*'KU Meter Schedule'!Z55)/12))</f>
        <v>1533.5849587499999</v>
      </c>
      <c r="BQ55" s="21">
        <f>IF(BQ$3&lt;'Depr. Rate'!$B$1,('Depr. Rate'!$B$4*'KU Meter Schedule'!AA55)/12,IF(AA55=0,Z55/2*'Depr. Rate'!$C$4/12,('Depr. Rate'!$C$4*'KU Meter Schedule'!AA55)/12))</f>
        <v>1533.5849587499999</v>
      </c>
      <c r="BR55" s="21">
        <f>IF(BR$3&lt;'Depr. Rate'!$B$1,('Depr. Rate'!$B$4*'KU Meter Schedule'!AB55)/12,IF(AB55=0,AA55/2*'Depr. Rate'!$C$4/12,('Depr. Rate'!$C$4*'KU Meter Schedule'!AB55)/12))</f>
        <v>1533.5849587499999</v>
      </c>
      <c r="BS55" s="21">
        <f>IF(BS$3&lt;'Depr. Rate'!$B$1,('Depr. Rate'!$B$4*'KU Meter Schedule'!AC55)/12,IF(AC55=0,AB55/2*'Depr. Rate'!$C$4/12,('Depr. Rate'!$C$4*'KU Meter Schedule'!AC55)/12))</f>
        <v>1533.5849587499999</v>
      </c>
      <c r="BT55" s="21">
        <f>IF(BT$3&lt;'Depr. Rate'!$B$1,('Depr. Rate'!$B$4*'KU Meter Schedule'!AD55)/12,IF(AD55=0,AC55/2*'Depr. Rate'!$C$4/12,('Depr. Rate'!$C$4*'KU Meter Schedule'!AD55)/12))</f>
        <v>766.79247937499997</v>
      </c>
      <c r="BU55" s="21">
        <f>IF(BU$3&lt;'Depr. Rate'!$B$1,('Depr. Rate'!$B$4*'KU Meter Schedule'!AE55)/12,IF(AE55=0,AD55/2*'Depr. Rate'!$C$4/12,('Depr. Rate'!$C$4*'KU Meter Schedule'!AE55)/12))</f>
        <v>0</v>
      </c>
      <c r="BV55" s="21">
        <f>IF(BV$3&lt;'Depr. Rate'!$B$1,('Depr. Rate'!$B$4*'KU Meter Schedule'!AF55)/12,IF(AF55=0,AE55/2*'Depr. Rate'!$C$4/12,('Depr. Rate'!$C$4*'KU Meter Schedule'!AF55)/12))</f>
        <v>0</v>
      </c>
      <c r="BW55" s="21">
        <f>IF(BW$3&lt;'Depr. Rate'!$B$1,('Depr. Rate'!$B$4*'KU Meter Schedule'!AG55)/12,IF(AG55=0,AF55/2*'Depr. Rate'!$C$4/12,('Depr. Rate'!$C$4*'KU Meter Schedule'!AG55)/12))</f>
        <v>0</v>
      </c>
      <c r="BX55" s="21">
        <f>IF(BX$3&lt;'Depr. Rate'!$B$1,('Depr. Rate'!$B$4*'KU Meter Schedule'!AH55)/12,IF(AH55=0,AG55/2*'Depr. Rate'!$C$4/12,('Depr. Rate'!$C$4*'KU Meter Schedule'!AH55)/12))</f>
        <v>0</v>
      </c>
      <c r="BY55" s="21">
        <f>IF(BY$3&lt;'Depr. Rate'!$B$1,('Depr. Rate'!$B$4*'KU Meter Schedule'!AI55)/12,IF(AI55=0,AH55/2*'Depr. Rate'!$C$4/12,('Depr. Rate'!$C$4*'KU Meter Schedule'!AI55)/12))</f>
        <v>0</v>
      </c>
      <c r="BZ55" s="21">
        <f>IF(BZ$3&lt;'Depr. Rate'!$B$1,('Depr. Rate'!$B$4*'KU Meter Schedule'!AJ55)/12,IF(AJ55=0,AI55/2*'Depr. Rate'!$C$4/12,('Depr. Rate'!$C$4*'KU Meter Schedule'!AJ55)/12))</f>
        <v>0</v>
      </c>
      <c r="CA55" s="21">
        <f>IF(CA$3&lt;'Depr. Rate'!$B$1,('Depr. Rate'!$B$4*'KU Meter Schedule'!AK55)/12,IF(AK55=0,AJ55/2*'Depr. Rate'!$C$4/12,('Depr. Rate'!$C$4*'KU Meter Schedule'!AK55)/12))</f>
        <v>0</v>
      </c>
      <c r="CB55" s="21">
        <f>IF(CB$3&lt;'Depr. Rate'!$B$1,('Depr. Rate'!$B$4*'KU Meter Schedule'!AL55)/12,IF(AL55=0,AK55/2*'Depr. Rate'!$C$4/12,('Depr. Rate'!$C$4*'KU Meter Schedule'!AL55)/12))</f>
        <v>0</v>
      </c>
      <c r="CC55" s="21">
        <f>IF(CC$3&lt;'Depr. Rate'!$B$1,('Depr. Rate'!$B$4*'KU Meter Schedule'!AM55)/12,IF(AM55=0,AL55/2*'Depr. Rate'!$C$4/12,('Depr. Rate'!$C$4*'KU Meter Schedule'!AM55)/12))</f>
        <v>0</v>
      </c>
      <c r="CD55" s="21">
        <f>IF(CD$3&lt;'Depr. Rate'!$B$1,('Depr. Rate'!$B$4*'KU Meter Schedule'!AN55)/12,IF(AN55=0,AM55/2*'Depr. Rate'!$C$4/12,('Depr. Rate'!$C$4*'KU Meter Schedule'!AN55)/12))</f>
        <v>0</v>
      </c>
      <c r="CE55" s="21">
        <f>IF(CE$3&lt;'Depr. Rate'!$B$1,('Depr. Rate'!$B$4*'KU Meter Schedule'!AO55)/12,IF(AO55=0,AN55/2*'Depr. Rate'!$C$4/12,('Depr. Rate'!$C$4*'KU Meter Schedule'!AO55)/12))</f>
        <v>0</v>
      </c>
      <c r="CF55" s="21">
        <f>IF(CF$3&lt;'Depr. Rate'!$B$1,('Depr. Rate'!$B$4*'KU Meter Schedule'!AP55)/12,IF(AP55=0,AO55/2*'Depr. Rate'!$C$4/12,('Depr. Rate'!$C$4*'KU Meter Schedule'!AP55)/12))</f>
        <v>0</v>
      </c>
      <c r="CG55" s="21">
        <f>IF(CG$3&lt;'Depr. Rate'!$B$1,('Depr. Rate'!$B$4*'KU Meter Schedule'!AQ55)/12,IF(AQ55=0,AP55/2*'Depr. Rate'!$C$4/12,('Depr. Rate'!$C$4*'KU Meter Schedule'!AQ55)/12))</f>
        <v>0</v>
      </c>
      <c r="CH55" s="21">
        <f>IF(CH$3&lt;'Depr. Rate'!$B$1,('Depr. Rate'!$B$4*'KU Meter Schedule'!AR55)/12,IF(AR55=0,AQ55/2*'Depr. Rate'!$C$4/12,('Depr. Rate'!$C$4*'KU Meter Schedule'!AR55)/12))</f>
        <v>0</v>
      </c>
      <c r="CI55" s="21">
        <f>IF(CI$3&lt;'Depr. Rate'!$B$1,('Depr. Rate'!$B$4*'KU Meter Schedule'!AS55)/12,IF(AS55=0,AR55/2*'Depr. Rate'!$C$4/12,('Depr. Rate'!$C$4*'KU Meter Schedule'!AS55)/12))</f>
        <v>0</v>
      </c>
      <c r="CJ55" s="21">
        <f>IF(CJ$3&lt;'Depr. Rate'!$B$1,('Depr. Rate'!$B$4*'KU Meter Schedule'!AT55)/12,IF(AT55=0,AS55/2*'Depr. Rate'!$C$4/12,('Depr. Rate'!$C$4*'KU Meter Schedule'!AT55)/12))</f>
        <v>0</v>
      </c>
      <c r="CK55" s="21">
        <f>IF(CK$3&lt;'Depr. Rate'!$B$1,('Depr. Rate'!$B$4*'KU Meter Schedule'!AU55)/12,IF(AU55=0,AT55/2*'Depr. Rate'!$C$4/12,('Depr. Rate'!$C$4*'KU Meter Schedule'!AU55)/12))</f>
        <v>0</v>
      </c>
      <c r="CL55" s="21">
        <f>IF(CL$3&lt;'Depr. Rate'!$B$1,('Depr. Rate'!$B$4*'KU Meter Schedule'!AV55)/12,IF(AV55=0,AU55/2*'Depr. Rate'!$C$4/12,('Depr. Rate'!$C$4*'KU Meter Schedule'!AV55)/12))</f>
        <v>0</v>
      </c>
      <c r="CM55" s="21">
        <f>IF(CM$3&lt;'Depr. Rate'!$B$1,('Depr. Rate'!$B$4*'KU Meter Schedule'!AW55)/12,IF(AW55=0,AV55/2*'Depr. Rate'!$C$4/12,('Depr. Rate'!$C$4*'KU Meter Schedule'!AW55)/12))</f>
        <v>0</v>
      </c>
      <c r="CN55" s="21">
        <f>IF(CN$3&lt;'Depr. Rate'!$B$1,('Depr. Rate'!$B$4*'KU Meter Schedule'!AX55)/12,IF(AX55=0,AW55/2*'Depr. Rate'!$C$4/12,('Depr. Rate'!$C$4*'KU Meter Schedule'!AX55)/12))</f>
        <v>0</v>
      </c>
      <c r="CP55" s="6">
        <f>IF(CP$3=$CP$3,$H55+AZ55,IF($F55='KU Meter Schedule'!CP$3,'KU Meter Schedule'!CO55+AZ55-$G55,SUM(CO55,AZ55)))</f>
        <v>443330.77591701911</v>
      </c>
      <c r="CQ55" s="6">
        <f>IF(CQ$3=$CP$3,$H55+BA55,IF($F55='KU Meter Schedule'!CQ$3,'KU Meter Schedule'!CP55+BA55-$G55,SUM(CP55,BA55)))</f>
        <v>444331.31994993577</v>
      </c>
      <c r="CR55" s="6">
        <f>IF(CR$3=$CP$3,$H55+BB55,IF($F55='KU Meter Schedule'!CR$3,'KU Meter Schedule'!CQ55+BB55-$G55,SUM(CQ55,BB55)))</f>
        <v>445331.86398285243</v>
      </c>
      <c r="CS55" s="6">
        <f>IF(CS$3=$CP$3,$H55+BC55,IF($F55='KU Meter Schedule'!CS$3,'KU Meter Schedule'!CR55+BC55-$G55,SUM(CR55,BC55)))</f>
        <v>446332.40801576909</v>
      </c>
      <c r="CT55" s="6">
        <f>IF(CT$3=$CP$3,$H55+BD55,IF($F55='KU Meter Schedule'!CT$3,'KU Meter Schedule'!CS55+BD55-$G55,SUM(CS55,BD55)))</f>
        <v>447332.95204868575</v>
      </c>
      <c r="CU55" s="6">
        <f>IF(CU$3=$CP$3,$H55+BE55,IF($F55='KU Meter Schedule'!CU$3,'KU Meter Schedule'!CT55+BE55-$G55,SUM(CT55,BE55)))</f>
        <v>448333.49608160241</v>
      </c>
      <c r="CV55" s="6">
        <f>IF(CV$3=$CP$3,$H55+BF55,IF($F55='KU Meter Schedule'!CV$3,'KU Meter Schedule'!CU55+BF55-$G55,SUM(CU55,BF55)))</f>
        <v>449334.04011451907</v>
      </c>
      <c r="CW55" s="6">
        <f>IF(CW$3=$CP$3,$H55+BG55,IF($F55='KU Meter Schedule'!CW$3,'KU Meter Schedule'!CV55+BG55-$G55,SUM(CV55,BG55)))</f>
        <v>450334.58414743573</v>
      </c>
      <c r="CX55" s="6">
        <f>IF(CX$3=$CP$3,$H55+BH55,IF($F55='KU Meter Schedule'!CX$3,'KU Meter Schedule'!CW55+BH55-$G55,SUM(CW55,BH55)))</f>
        <v>451335.12818035239</v>
      </c>
      <c r="CY55" s="6">
        <f>IF(CY$3=$CP$3,$H55+BI55,IF($F55='KU Meter Schedule'!CY$3,'KU Meter Schedule'!CX55+BI55-$G55,SUM(CX55,BI55)))</f>
        <v>452335.67221326905</v>
      </c>
      <c r="CZ55" s="6">
        <f>IF(CZ$3=$CP$3,$H55+BJ55,IF($F55='KU Meter Schedule'!CZ$3,'KU Meter Schedule'!CY55+BJ55-$G55,SUM(CY55,BJ55)))</f>
        <v>453336.21624618571</v>
      </c>
      <c r="DA55" s="6">
        <f>IF(DA$3=$CP$3,$H55+BK55,IF($F55='KU Meter Schedule'!DA$3,'KU Meter Schedule'!CZ55+BK55-$G55,SUM(CZ55,BK55)))</f>
        <v>454869.80120493571</v>
      </c>
      <c r="DB55" s="6">
        <f>IF(DB$3=$CP$3,$H55+BL55,IF($F55='KU Meter Schedule'!DB$3,'KU Meter Schedule'!DA55+BL55-$G55,SUM(DA55,BL55)))</f>
        <v>456403.3861636857</v>
      </c>
      <c r="DC55" s="6">
        <f>IF(DC$3=$CP$3,$H55+BM55,IF($F55='KU Meter Schedule'!DC$3,'KU Meter Schedule'!DB55+BM55-$G55,SUM(DB55,BM55)))</f>
        <v>457936.9711224357</v>
      </c>
      <c r="DD55" s="6">
        <f>IF(DD$3=$CP$3,$H55+BN55,IF($F55='KU Meter Schedule'!DD$3,'KU Meter Schedule'!DC55+BN55-$G55,SUM(DC55,BN55)))</f>
        <v>459470.5560811857</v>
      </c>
      <c r="DE55" s="6">
        <f>IF(DE$3=$CP$3,$H55+BO55,IF($F55='KU Meter Schedule'!DE$3,'KU Meter Schedule'!DD55+BO55-$G55,SUM(DD55,BO55)))</f>
        <v>461004.1410399357</v>
      </c>
      <c r="DF55" s="6">
        <f>IF(DF$3=$CP$3,$H55+BP55,IF($F55='KU Meter Schedule'!DF$3,'KU Meter Schedule'!DE55+BP55-$G55,SUM(DE55,BP55)))</f>
        <v>462537.7259986857</v>
      </c>
      <c r="DG55" s="6">
        <f>IF(DG$3=$CP$3,$H55+BQ55,IF($F55='KU Meter Schedule'!DG$3,'KU Meter Schedule'!DF55+BQ55-$G55,SUM(DF55,BQ55)))</f>
        <v>464071.31095743569</v>
      </c>
      <c r="DH55" s="6">
        <f>IF(DH$3=$CP$3,$H55+BR55,IF($F55='KU Meter Schedule'!DH$3,'KU Meter Schedule'!DG55+BR55-$G55,SUM(DG55,BR55)))</f>
        <v>465604.89591618569</v>
      </c>
      <c r="DI55" s="6">
        <f>IF(DI$3=$CP$3,$H55+BS55,IF($F55='KU Meter Schedule'!DI$3,'KU Meter Schedule'!DH55+BS55-$G55,SUM(DH55,BS55)))</f>
        <v>467138.48087493569</v>
      </c>
      <c r="DJ55" s="6">
        <f>IF(DJ$3=$CP$3,$H55+BT55,IF($F55='KU Meter Schedule'!DJ$3,'KU Meter Schedule'!DI55+BT55-$G55,SUM(DI55,BT55)))</f>
        <v>-56397.27664568933</v>
      </c>
      <c r="DK55" s="6">
        <f>IF(DK$3=$CP$3,$H55+BU55,IF($F55='KU Meter Schedule'!DK$3,'KU Meter Schedule'!DJ55+BU55-$G55,SUM(DJ55,BU55)))</f>
        <v>-56397.27664568933</v>
      </c>
      <c r="DL55" s="6">
        <f>IF(DL$3=$CP$3,$H55+BV55,IF($F55='KU Meter Schedule'!DL$3,'KU Meter Schedule'!DK55+BV55-$G55,SUM(DK55,BV55)))</f>
        <v>-56397.27664568933</v>
      </c>
      <c r="DM55" s="6">
        <f>IF(DM$3=$CP$3,$H55+BW55,IF($F55='KU Meter Schedule'!DM$3,'KU Meter Schedule'!DL55+BW55-$G55,SUM(DL55,BW55)))</f>
        <v>-56397.27664568933</v>
      </c>
      <c r="DN55" s="6">
        <f>IF(DN$3=$CP$3,$H55+BX55,IF($F55='KU Meter Schedule'!DN$3,'KU Meter Schedule'!DM55+BX55-$G55,SUM(DM55,BX55)))</f>
        <v>-56397.27664568933</v>
      </c>
      <c r="DO55" s="6">
        <f>IF(DO$3=$CP$3,$H55+BY55,IF($F55='KU Meter Schedule'!DO$3,'KU Meter Schedule'!DN55+BY55-$G55,SUM(DN55,BY55)))</f>
        <v>-56397.27664568933</v>
      </c>
      <c r="DP55" s="6">
        <f>IF(DP$3=$CP$3,$H55+BZ55,IF($F55='KU Meter Schedule'!DP$3,'KU Meter Schedule'!DO55+BZ55-$G55,SUM(DO55,BZ55)))</f>
        <v>-56397.27664568933</v>
      </c>
      <c r="DQ55" s="6">
        <f>IF(DQ$3=$CP$3,$H55+CA55,IF($F55='KU Meter Schedule'!DQ$3,'KU Meter Schedule'!DP55+CA55-$G55,SUM(DP55,CA55)))</f>
        <v>-56397.27664568933</v>
      </c>
      <c r="DR55" s="6">
        <f>IF(DR$3=$CP$3,$H55+CB55,IF($F55='KU Meter Schedule'!DR$3,'KU Meter Schedule'!DQ55+CB55-$G55,SUM(DQ55,CB55)))</f>
        <v>-56397.27664568933</v>
      </c>
      <c r="DS55" s="6">
        <f>IF(DS$3=$CP$3,$H55+CC55,IF($F55='KU Meter Schedule'!DS$3,'KU Meter Schedule'!DR55+CC55-$G55,SUM(DR55,CC55)))</f>
        <v>-56397.27664568933</v>
      </c>
      <c r="DT55" s="6">
        <f>IF(DT$3=$CP$3,$H55+CD55,IF($F55='KU Meter Schedule'!DT$3,'KU Meter Schedule'!DS55+CD55-$G55,SUM(DS55,CD55)))</f>
        <v>-56397.27664568933</v>
      </c>
      <c r="DU55" s="6">
        <f>IF(DU$3=$CP$3,$H55+CE55,IF($F55='KU Meter Schedule'!DU$3,'KU Meter Schedule'!DT55+CE55-$G55,SUM(DT55,CE55)))</f>
        <v>-56397.27664568933</v>
      </c>
      <c r="DV55" s="6">
        <f>IF(DV$3=$CP$3,$H55+CF55,IF($F55='KU Meter Schedule'!DV$3,'KU Meter Schedule'!DU55+CF55-$G55,SUM(DU55,CF55)))</f>
        <v>-56397.27664568933</v>
      </c>
      <c r="DW55" s="6">
        <f>IF(DW$3=$CP$3,$H55+CG55,IF($F55='KU Meter Schedule'!DW$3,'KU Meter Schedule'!DV55+CG55-$G55,SUM(DV55,CG55)))</f>
        <v>-56397.27664568933</v>
      </c>
      <c r="DX55" s="6">
        <f>IF(DX$3=$CP$3,$H55+CH55,IF($F55='KU Meter Schedule'!DX$3,'KU Meter Schedule'!DW55+CH55-$G55,SUM(DW55,CH55)))</f>
        <v>-56397.27664568933</v>
      </c>
      <c r="DY55" s="6">
        <f>IF(DY$3=$CP$3,$H55+CI55,IF($F55='KU Meter Schedule'!DY$3,'KU Meter Schedule'!DX55+CI55-$G55,SUM(DX55,CI55)))</f>
        <v>-56397.27664568933</v>
      </c>
      <c r="DZ55" s="6">
        <f>IF(DZ$3=$CP$3,$H55+CJ55,IF($F55='KU Meter Schedule'!DZ$3,'KU Meter Schedule'!DY55+CJ55-$G55,SUM(DY55,CJ55)))</f>
        <v>-56397.27664568933</v>
      </c>
      <c r="EA55" s="6">
        <f>IF(EA$3=$CP$3,$H55+CK55,IF($F55='KU Meter Schedule'!EA$3,'KU Meter Schedule'!DZ55+CK55-$G55,SUM(DZ55,CK55)))</f>
        <v>-56397.27664568933</v>
      </c>
      <c r="EB55" s="6">
        <f>IF(EB$3=$CP$3,$H55+CL55,IF($F55='KU Meter Schedule'!EB$3,'KU Meter Schedule'!EA55+CL55-$G55,SUM(EA55,CL55)))</f>
        <v>-56397.27664568933</v>
      </c>
      <c r="EC55" s="6">
        <f>IF(EC$3=$CP$3,$H55+CM55,IF($F55='KU Meter Schedule'!EC$3,'KU Meter Schedule'!EB55+CM55-$G55,SUM(EB55,CM55)))</f>
        <v>-56397.27664568933</v>
      </c>
      <c r="ED55" s="6">
        <f>IF(ED$3=$CP$3,$H55+CN55,IF($F55='KU Meter Schedule'!ED$3,'KU Meter Schedule'!EC55+CN55-$G55,SUM(EC55,CN55)))</f>
        <v>-56397.27664568933</v>
      </c>
      <c r="EF55" s="8">
        <f t="shared" si="12"/>
        <v>80971.774082980934</v>
      </c>
      <c r="EG55" s="8">
        <f t="shared" si="12"/>
        <v>79971.230050064274</v>
      </c>
      <c r="EH55" s="8">
        <f t="shared" si="12"/>
        <v>78970.686017147615</v>
      </c>
      <c r="EI55" s="8">
        <f t="shared" si="12"/>
        <v>77970.141984230955</v>
      </c>
      <c r="EJ55" s="8">
        <f t="shared" si="12"/>
        <v>76969.597951314296</v>
      </c>
      <c r="EK55" s="8">
        <f t="shared" si="12"/>
        <v>75969.053918397636</v>
      </c>
      <c r="EL55" s="8">
        <f t="shared" si="12"/>
        <v>74968.509885480977</v>
      </c>
      <c r="EM55" s="8">
        <f t="shared" si="12"/>
        <v>73967.965852564317</v>
      </c>
      <c r="EN55" s="8">
        <f t="shared" si="12"/>
        <v>72967.421819647658</v>
      </c>
      <c r="EO55" s="8">
        <f t="shared" si="12"/>
        <v>71966.877786730998</v>
      </c>
      <c r="EP55" s="8">
        <f t="shared" si="12"/>
        <v>70966.333753814339</v>
      </c>
      <c r="EQ55" s="8">
        <f t="shared" si="12"/>
        <v>69432.748795064341</v>
      </c>
      <c r="ER55" s="8">
        <f t="shared" si="12"/>
        <v>67899.163836314343</v>
      </c>
      <c r="ES55" s="8">
        <f t="shared" si="12"/>
        <v>66365.578877564345</v>
      </c>
      <c r="ET55" s="8">
        <f t="shared" si="12"/>
        <v>64831.993918814347</v>
      </c>
      <c r="EU55" s="8">
        <f t="shared" si="12"/>
        <v>63298.408960064349</v>
      </c>
      <c r="EV55" s="8">
        <f t="shared" si="11"/>
        <v>61764.824001314351</v>
      </c>
      <c r="EW55" s="8">
        <f t="shared" si="11"/>
        <v>60231.239042564353</v>
      </c>
      <c r="EX55" s="8">
        <f t="shared" si="11"/>
        <v>58697.654083814356</v>
      </c>
      <c r="EY55" s="8">
        <f t="shared" si="11"/>
        <v>57164.069125064358</v>
      </c>
      <c r="EZ55" s="8">
        <f t="shared" si="11"/>
        <v>56397.27664568933</v>
      </c>
      <c r="FA55" s="8">
        <f t="shared" si="11"/>
        <v>56397.27664568933</v>
      </c>
      <c r="FB55" s="8">
        <f t="shared" si="11"/>
        <v>56397.27664568933</v>
      </c>
      <c r="FC55" s="8">
        <f t="shared" si="11"/>
        <v>56397.27664568933</v>
      </c>
      <c r="FD55" s="8">
        <f t="shared" si="11"/>
        <v>56397.27664568933</v>
      </c>
      <c r="FE55" s="8">
        <f t="shared" si="11"/>
        <v>56397.27664568933</v>
      </c>
      <c r="FF55" s="8">
        <f t="shared" si="11"/>
        <v>56397.27664568933</v>
      </c>
      <c r="FG55" s="8">
        <f t="shared" si="11"/>
        <v>56397.27664568933</v>
      </c>
      <c r="FH55" s="8">
        <f t="shared" si="11"/>
        <v>56397.27664568933</v>
      </c>
      <c r="FI55" s="8">
        <f t="shared" si="11"/>
        <v>56397.27664568933</v>
      </c>
      <c r="FJ55" s="8">
        <f t="shared" si="11"/>
        <v>56397.27664568933</v>
      </c>
      <c r="FK55" s="8">
        <f t="shared" si="8"/>
        <v>56397.27664568933</v>
      </c>
      <c r="FL55" s="8">
        <f t="shared" si="8"/>
        <v>56397.27664568933</v>
      </c>
      <c r="FM55" s="8">
        <f t="shared" si="8"/>
        <v>56397.27664568933</v>
      </c>
      <c r="FN55" s="8">
        <f t="shared" si="8"/>
        <v>56397.27664568933</v>
      </c>
      <c r="FO55" s="8">
        <f t="shared" si="8"/>
        <v>56397.27664568933</v>
      </c>
      <c r="FP55" s="8">
        <f t="shared" si="8"/>
        <v>56397.27664568933</v>
      </c>
      <c r="FQ55" s="8">
        <f t="shared" si="8"/>
        <v>56397.27664568933</v>
      </c>
      <c r="FR55" s="8">
        <f t="shared" si="8"/>
        <v>56397.27664568933</v>
      </c>
      <c r="FS55" s="8">
        <f t="shared" si="8"/>
        <v>56397.27664568933</v>
      </c>
      <c r="FT55" s="8">
        <f t="shared" si="8"/>
        <v>56397.27664568933</v>
      </c>
    </row>
    <row r="56" spans="1:176" x14ac:dyDescent="0.25">
      <c r="A56" s="4" t="s">
        <v>12</v>
      </c>
      <c r="B56" s="4" t="s">
        <v>2</v>
      </c>
      <c r="C56" s="3" t="s">
        <v>40</v>
      </c>
      <c r="D56" s="4" t="s">
        <v>5</v>
      </c>
      <c r="E56" s="7">
        <v>1971</v>
      </c>
      <c r="F56" s="24">
        <f>IFERROR(VLOOKUP(CONCATENATE(C56,E56),'KU Retirements'!$A$4:$E$150,5,FALSE),"N/A")</f>
        <v>43191</v>
      </c>
      <c r="G56" s="5">
        <v>33388.519999999997</v>
      </c>
      <c r="H56" s="5">
        <v>28168.376815766002</v>
      </c>
      <c r="I56" s="5"/>
      <c r="J56" s="6">
        <f>IF(J$3=$J$3,$G56,IF($F56='KU Meter Schedule'!J$3,'KU Meter Schedule'!I56-'KU Meter Schedule'!$G56,I56))</f>
        <v>33388.519999999997</v>
      </c>
      <c r="K56" s="6">
        <f>IF(K$3=$J$3,$G56,IF($F56='KU Meter Schedule'!K$3,'KU Meter Schedule'!J56-'KU Meter Schedule'!$G56,J56))</f>
        <v>33388.519999999997</v>
      </c>
      <c r="L56" s="6">
        <f>IF(L$3=$J$3,$G56,IF($F56='KU Meter Schedule'!L$3,'KU Meter Schedule'!K56-'KU Meter Schedule'!$G56,K56))</f>
        <v>33388.519999999997</v>
      </c>
      <c r="M56" s="6">
        <f>IF(M$3=$J$3,$G56,IF($F56='KU Meter Schedule'!M$3,'KU Meter Schedule'!L56-'KU Meter Schedule'!$G56,L56))</f>
        <v>33388.519999999997</v>
      </c>
      <c r="N56" s="6">
        <f>IF(N$3=$J$3,$G56,IF($F56='KU Meter Schedule'!N$3,'KU Meter Schedule'!M56-'KU Meter Schedule'!$G56,M56))</f>
        <v>33388.519999999997</v>
      </c>
      <c r="O56" s="6">
        <f>IF(O$3=$J$3,$G56,IF($F56='KU Meter Schedule'!O$3,'KU Meter Schedule'!N56-'KU Meter Schedule'!$G56,N56))</f>
        <v>33388.519999999997</v>
      </c>
      <c r="P56" s="6">
        <f>IF(P$3=$J$3,$G56,IF($F56='KU Meter Schedule'!P$3,'KU Meter Schedule'!O56-'KU Meter Schedule'!$G56,O56))</f>
        <v>33388.519999999997</v>
      </c>
      <c r="Q56" s="6">
        <f>IF(Q$3=$J$3,$G56,IF($F56='KU Meter Schedule'!Q$3,'KU Meter Schedule'!P56-'KU Meter Schedule'!$G56,P56))</f>
        <v>33388.519999999997</v>
      </c>
      <c r="R56" s="6">
        <f>IF(R$3=$J$3,$G56,IF($F56='KU Meter Schedule'!R$3,'KU Meter Schedule'!Q56-'KU Meter Schedule'!$G56,Q56))</f>
        <v>33388.519999999997</v>
      </c>
      <c r="S56" s="6">
        <f>IF(S$3=$J$3,$G56,IF($F56='KU Meter Schedule'!S$3,'KU Meter Schedule'!R56-'KU Meter Schedule'!$G56,R56))</f>
        <v>33388.519999999997</v>
      </c>
      <c r="T56" s="6">
        <f>IF(T$3=$J$3,$G56,IF($F56='KU Meter Schedule'!T$3,'KU Meter Schedule'!S56-'KU Meter Schedule'!$G56,S56))</f>
        <v>33388.519999999997</v>
      </c>
      <c r="U56" s="6">
        <f>IF(U$3=$J$3,$G56,IF($F56='KU Meter Schedule'!U$3,'KU Meter Schedule'!T56-'KU Meter Schedule'!$G56,T56))</f>
        <v>33388.519999999997</v>
      </c>
      <c r="V56" s="6">
        <f>IF(V$3=$J$3,$G56,IF($F56='KU Meter Schedule'!V$3,'KU Meter Schedule'!U56-'KU Meter Schedule'!$G56,U56))</f>
        <v>33388.519999999997</v>
      </c>
      <c r="W56" s="6">
        <f>IF(W$3=$J$3,$G56,IF($F56='KU Meter Schedule'!W$3,'KU Meter Schedule'!V56-'KU Meter Schedule'!$G56,V56))</f>
        <v>33388.519999999997</v>
      </c>
      <c r="X56" s="6">
        <f>IF(X$3=$J$3,$G56,IF($F56='KU Meter Schedule'!X$3,'KU Meter Schedule'!W56-'KU Meter Schedule'!$G56,W56))</f>
        <v>33388.519999999997</v>
      </c>
      <c r="Y56" s="6">
        <f>IF(Y$3=$J$3,$G56,IF($F56='KU Meter Schedule'!Y$3,'KU Meter Schedule'!X56-'KU Meter Schedule'!$G56,X56))</f>
        <v>33388.519999999997</v>
      </c>
      <c r="Z56" s="6">
        <f>IF(Z$3=$J$3,$G56,IF($F56='KU Meter Schedule'!Z$3,'KU Meter Schedule'!Y56-'KU Meter Schedule'!$G56,Y56))</f>
        <v>33388.519999999997</v>
      </c>
      <c r="AA56" s="6">
        <f>IF(AA$3=$J$3,$G56,IF($F56='KU Meter Schedule'!AA$3,'KU Meter Schedule'!Z56-'KU Meter Schedule'!$G56,Z56))</f>
        <v>33388.519999999997</v>
      </c>
      <c r="AB56" s="6">
        <f>IF(AB$3=$J$3,$G56,IF($F56='KU Meter Schedule'!AB$3,'KU Meter Schedule'!AA56-'KU Meter Schedule'!$G56,AA56))</f>
        <v>33388.519999999997</v>
      </c>
      <c r="AC56" s="6">
        <f>IF(AC$3=$J$3,$G56,IF($F56='KU Meter Schedule'!AC$3,'KU Meter Schedule'!AB56-'KU Meter Schedule'!$G56,AB56))</f>
        <v>33388.519999999997</v>
      </c>
      <c r="AD56" s="6">
        <f>IF(AD$3=$J$3,$G56,IF($F56='KU Meter Schedule'!AD$3,'KU Meter Schedule'!AC56-'KU Meter Schedule'!$G56,AC56))</f>
        <v>0</v>
      </c>
      <c r="AE56" s="6">
        <f>IF(AE$3=$J$3,$G56,IF($F56='KU Meter Schedule'!AE$3,'KU Meter Schedule'!AD56-'KU Meter Schedule'!$G56,AD56))</f>
        <v>0</v>
      </c>
      <c r="AF56" s="6">
        <f>IF(AF$3=$J$3,$G56,IF($F56='KU Meter Schedule'!AF$3,'KU Meter Schedule'!AE56-'KU Meter Schedule'!$G56,AE56))</f>
        <v>0</v>
      </c>
      <c r="AG56" s="6">
        <f>IF(AG$3=$J$3,$G56,IF($F56='KU Meter Schedule'!AG$3,'KU Meter Schedule'!AF56-'KU Meter Schedule'!$G56,AF56))</f>
        <v>0</v>
      </c>
      <c r="AH56" s="6">
        <f>IF(AH$3=$J$3,$G56,IF($F56='KU Meter Schedule'!AH$3,'KU Meter Schedule'!AG56-'KU Meter Schedule'!$G56,AG56))</f>
        <v>0</v>
      </c>
      <c r="AI56" s="6">
        <f>IF(AI$3=$J$3,$G56,IF($F56='KU Meter Schedule'!AI$3,'KU Meter Schedule'!AH56-'KU Meter Schedule'!$G56,AH56))</f>
        <v>0</v>
      </c>
      <c r="AJ56" s="6">
        <f>IF(AJ$3=$J$3,$G56,IF($F56='KU Meter Schedule'!AJ$3,'KU Meter Schedule'!AI56-'KU Meter Schedule'!$G56,AI56))</f>
        <v>0</v>
      </c>
      <c r="AK56" s="6">
        <f>IF(AK$3=$J$3,$G56,IF($F56='KU Meter Schedule'!AK$3,'KU Meter Schedule'!AJ56-'KU Meter Schedule'!$G56,AJ56))</f>
        <v>0</v>
      </c>
      <c r="AL56" s="6">
        <f>IF(AL$3=$J$3,$G56,IF($F56='KU Meter Schedule'!AL$3,'KU Meter Schedule'!AK56-'KU Meter Schedule'!$G56,AK56))</f>
        <v>0</v>
      </c>
      <c r="AM56" s="6">
        <f>IF(AM$3=$J$3,$G56,IF($F56='KU Meter Schedule'!AM$3,'KU Meter Schedule'!AL56-'KU Meter Schedule'!$G56,AL56))</f>
        <v>0</v>
      </c>
      <c r="AN56" s="6">
        <f>IF(AN$3=$J$3,$G56,IF($F56='KU Meter Schedule'!AN$3,'KU Meter Schedule'!AM56-'KU Meter Schedule'!$G56,AM56))</f>
        <v>0</v>
      </c>
      <c r="AO56" s="6">
        <f>IF(AO$3=$J$3,$G56,IF($F56='KU Meter Schedule'!AO$3,'KU Meter Schedule'!AN56-'KU Meter Schedule'!$G56,AN56))</f>
        <v>0</v>
      </c>
      <c r="AP56" s="6">
        <f>IF(AP$3=$J$3,$G56,IF($F56='KU Meter Schedule'!AP$3,'KU Meter Schedule'!AO56-'KU Meter Schedule'!$G56,AO56))</f>
        <v>0</v>
      </c>
      <c r="AQ56" s="6">
        <f>IF(AQ$3=$J$3,$G56,IF($F56='KU Meter Schedule'!AQ$3,'KU Meter Schedule'!AP56-'KU Meter Schedule'!$G56,AP56))</f>
        <v>0</v>
      </c>
      <c r="AR56" s="6">
        <f>IF(AR$3=$J$3,$G56,IF($F56='KU Meter Schedule'!AR$3,'KU Meter Schedule'!AQ56-'KU Meter Schedule'!$G56,AQ56))</f>
        <v>0</v>
      </c>
      <c r="AS56" s="6">
        <f>IF(AS$3=$J$3,$G56,IF($F56='KU Meter Schedule'!AS$3,'KU Meter Schedule'!AR56-'KU Meter Schedule'!$G56,AR56))</f>
        <v>0</v>
      </c>
      <c r="AT56" s="6">
        <f>IF(AT$3=$J$3,$G56,IF($F56='KU Meter Schedule'!AT$3,'KU Meter Schedule'!AS56-'KU Meter Schedule'!$G56,AS56))</f>
        <v>0</v>
      </c>
      <c r="AU56" s="6">
        <f>IF(AU$3=$J$3,$G56,IF($F56='KU Meter Schedule'!AU$3,'KU Meter Schedule'!AT56-'KU Meter Schedule'!$G56,AT56))</f>
        <v>0</v>
      </c>
      <c r="AV56" s="6">
        <f>IF(AV$3=$J$3,$G56,IF($F56='KU Meter Schedule'!AV$3,'KU Meter Schedule'!AU56-'KU Meter Schedule'!$G56,AU56))</f>
        <v>0</v>
      </c>
      <c r="AW56" s="6">
        <f>IF(AW$3=$J$3,$G56,IF($F56='KU Meter Schedule'!AW$3,'KU Meter Schedule'!AV56-'KU Meter Schedule'!$G56,AV56))</f>
        <v>0</v>
      </c>
      <c r="AX56" s="6">
        <f>IF(AX$3=$J$3,$G56,IF($F56='KU Meter Schedule'!AX$3,'KU Meter Schedule'!AW56-'KU Meter Schedule'!$G56,AW56))</f>
        <v>0</v>
      </c>
      <c r="AZ56" s="21">
        <f>IF(AZ$3&lt;'Depr. Rate'!$B$1,('Depr. Rate'!$B$4*'KU Meter Schedule'!J56)/12,IF(J56=0,I56/2*'Depr. Rate'!$C$4/12,('Depr. Rate'!$C$4*'KU Meter Schedule'!J56)/12))</f>
        <v>63.716425666666659</v>
      </c>
      <c r="BA56" s="21">
        <f>IF(BA$3&lt;'Depr. Rate'!$B$1,('Depr. Rate'!$B$4*'KU Meter Schedule'!K56)/12,IF(K56=0,J56/2*'Depr. Rate'!$C$4/12,('Depr. Rate'!$C$4*'KU Meter Schedule'!K56)/12))</f>
        <v>63.716425666666659</v>
      </c>
      <c r="BB56" s="21">
        <f>IF(BB$3&lt;'Depr. Rate'!$B$1,('Depr. Rate'!$B$4*'KU Meter Schedule'!L56)/12,IF(L56=0,K56/2*'Depr. Rate'!$C$4/12,('Depr. Rate'!$C$4*'KU Meter Schedule'!L56)/12))</f>
        <v>63.716425666666659</v>
      </c>
      <c r="BC56" s="21">
        <f>IF(BC$3&lt;'Depr. Rate'!$B$1,('Depr. Rate'!$B$4*'KU Meter Schedule'!M56)/12,IF(M56=0,L56/2*'Depr. Rate'!$C$4/12,('Depr. Rate'!$C$4*'KU Meter Schedule'!M56)/12))</f>
        <v>63.716425666666659</v>
      </c>
      <c r="BD56" s="21">
        <f>IF(BD$3&lt;'Depr. Rate'!$B$1,('Depr. Rate'!$B$4*'KU Meter Schedule'!N56)/12,IF(N56=0,M56/2*'Depr. Rate'!$C$4/12,('Depr. Rate'!$C$4*'KU Meter Schedule'!N56)/12))</f>
        <v>63.716425666666659</v>
      </c>
      <c r="BE56" s="21">
        <f>IF(BE$3&lt;'Depr. Rate'!$B$1,('Depr. Rate'!$B$4*'KU Meter Schedule'!O56)/12,IF(O56=0,N56/2*'Depr. Rate'!$C$4/12,('Depr. Rate'!$C$4*'KU Meter Schedule'!O56)/12))</f>
        <v>63.716425666666659</v>
      </c>
      <c r="BF56" s="21">
        <f>IF(BF$3&lt;'Depr. Rate'!$B$1,('Depr. Rate'!$B$4*'KU Meter Schedule'!P56)/12,IF(P56=0,O56/2*'Depr. Rate'!$C$4/12,('Depr. Rate'!$C$4*'KU Meter Schedule'!P56)/12))</f>
        <v>63.716425666666659</v>
      </c>
      <c r="BG56" s="21">
        <f>IF(BG$3&lt;'Depr. Rate'!$B$1,('Depr. Rate'!$B$4*'KU Meter Schedule'!Q56)/12,IF(Q56=0,P56/2*'Depr. Rate'!$C$4/12,('Depr. Rate'!$C$4*'KU Meter Schedule'!Q56)/12))</f>
        <v>63.716425666666659</v>
      </c>
      <c r="BH56" s="21">
        <f>IF(BH$3&lt;'Depr. Rate'!$B$1,('Depr. Rate'!$B$4*'KU Meter Schedule'!R56)/12,IF(R56=0,Q56/2*'Depr. Rate'!$C$4/12,('Depr. Rate'!$C$4*'KU Meter Schedule'!R56)/12))</f>
        <v>63.716425666666659</v>
      </c>
      <c r="BI56" s="21">
        <f>IF(BI$3&lt;'Depr. Rate'!$B$1,('Depr. Rate'!$B$4*'KU Meter Schedule'!S56)/12,IF(S56=0,R56/2*'Depr. Rate'!$C$4/12,('Depr. Rate'!$C$4*'KU Meter Schedule'!S56)/12))</f>
        <v>63.716425666666659</v>
      </c>
      <c r="BJ56" s="21">
        <f>IF(BJ$3&lt;'Depr. Rate'!$B$1,('Depr. Rate'!$B$4*'KU Meter Schedule'!T56)/12,IF(T56=0,S56/2*'Depr. Rate'!$C$4/12,('Depr. Rate'!$C$4*'KU Meter Schedule'!T56)/12))</f>
        <v>63.716425666666659</v>
      </c>
      <c r="BK56" s="21">
        <f>IF(BK$3&lt;'Depr. Rate'!$B$1,('Depr. Rate'!$B$4*'KU Meter Schedule'!U56)/12,IF(U56=0,T56/2*'Depr. Rate'!$C$4/12,('Depr. Rate'!$C$4*'KU Meter Schedule'!U56)/12))</f>
        <v>97.661420999999976</v>
      </c>
      <c r="BL56" s="21">
        <f>IF(BL$3&lt;'Depr. Rate'!$B$1,('Depr. Rate'!$B$4*'KU Meter Schedule'!V56)/12,IF(V56=0,U56/2*'Depr. Rate'!$C$4/12,('Depr. Rate'!$C$4*'KU Meter Schedule'!V56)/12))</f>
        <v>97.661420999999976</v>
      </c>
      <c r="BM56" s="21">
        <f>IF(BM$3&lt;'Depr. Rate'!$B$1,('Depr. Rate'!$B$4*'KU Meter Schedule'!W56)/12,IF(W56=0,V56/2*'Depr. Rate'!$C$4/12,('Depr. Rate'!$C$4*'KU Meter Schedule'!W56)/12))</f>
        <v>97.661420999999976</v>
      </c>
      <c r="BN56" s="21">
        <f>IF(BN$3&lt;'Depr. Rate'!$B$1,('Depr. Rate'!$B$4*'KU Meter Schedule'!X56)/12,IF(X56=0,W56/2*'Depr. Rate'!$C$4/12,('Depr. Rate'!$C$4*'KU Meter Schedule'!X56)/12))</f>
        <v>97.661420999999976</v>
      </c>
      <c r="BO56" s="21">
        <f>IF(BO$3&lt;'Depr. Rate'!$B$1,('Depr. Rate'!$B$4*'KU Meter Schedule'!Y56)/12,IF(Y56=0,X56/2*'Depr. Rate'!$C$4/12,('Depr. Rate'!$C$4*'KU Meter Schedule'!Y56)/12))</f>
        <v>97.661420999999976</v>
      </c>
      <c r="BP56" s="21">
        <f>IF(BP$3&lt;'Depr. Rate'!$B$1,('Depr. Rate'!$B$4*'KU Meter Schedule'!Z56)/12,IF(Z56=0,Y56/2*'Depr. Rate'!$C$4/12,('Depr. Rate'!$C$4*'KU Meter Schedule'!Z56)/12))</f>
        <v>97.661420999999976</v>
      </c>
      <c r="BQ56" s="21">
        <f>IF(BQ$3&lt;'Depr. Rate'!$B$1,('Depr. Rate'!$B$4*'KU Meter Schedule'!AA56)/12,IF(AA56=0,Z56/2*'Depr. Rate'!$C$4/12,('Depr. Rate'!$C$4*'KU Meter Schedule'!AA56)/12))</f>
        <v>97.661420999999976</v>
      </c>
      <c r="BR56" s="21">
        <f>IF(BR$3&lt;'Depr. Rate'!$B$1,('Depr. Rate'!$B$4*'KU Meter Schedule'!AB56)/12,IF(AB56=0,AA56/2*'Depr. Rate'!$C$4/12,('Depr. Rate'!$C$4*'KU Meter Schedule'!AB56)/12))</f>
        <v>97.661420999999976</v>
      </c>
      <c r="BS56" s="21">
        <f>IF(BS$3&lt;'Depr. Rate'!$B$1,('Depr. Rate'!$B$4*'KU Meter Schedule'!AC56)/12,IF(AC56=0,AB56/2*'Depr. Rate'!$C$4/12,('Depr. Rate'!$C$4*'KU Meter Schedule'!AC56)/12))</f>
        <v>97.661420999999976</v>
      </c>
      <c r="BT56" s="21">
        <f>IF(BT$3&lt;'Depr. Rate'!$B$1,('Depr. Rate'!$B$4*'KU Meter Schedule'!AD56)/12,IF(AD56=0,AC56/2*'Depr. Rate'!$C$4/12,('Depr. Rate'!$C$4*'KU Meter Schedule'!AD56)/12))</f>
        <v>48.830710499999988</v>
      </c>
      <c r="BU56" s="21">
        <f>IF(BU$3&lt;'Depr. Rate'!$B$1,('Depr. Rate'!$B$4*'KU Meter Schedule'!AE56)/12,IF(AE56=0,AD56/2*'Depr. Rate'!$C$4/12,('Depr. Rate'!$C$4*'KU Meter Schedule'!AE56)/12))</f>
        <v>0</v>
      </c>
      <c r="BV56" s="21">
        <f>IF(BV$3&lt;'Depr. Rate'!$B$1,('Depr. Rate'!$B$4*'KU Meter Schedule'!AF56)/12,IF(AF56=0,AE56/2*'Depr. Rate'!$C$4/12,('Depr. Rate'!$C$4*'KU Meter Schedule'!AF56)/12))</f>
        <v>0</v>
      </c>
      <c r="BW56" s="21">
        <f>IF(BW$3&lt;'Depr. Rate'!$B$1,('Depr. Rate'!$B$4*'KU Meter Schedule'!AG56)/12,IF(AG56=0,AF56/2*'Depr. Rate'!$C$4/12,('Depr. Rate'!$C$4*'KU Meter Schedule'!AG56)/12))</f>
        <v>0</v>
      </c>
      <c r="BX56" s="21">
        <f>IF(BX$3&lt;'Depr. Rate'!$B$1,('Depr. Rate'!$B$4*'KU Meter Schedule'!AH56)/12,IF(AH56=0,AG56/2*'Depr. Rate'!$C$4/12,('Depr. Rate'!$C$4*'KU Meter Schedule'!AH56)/12))</f>
        <v>0</v>
      </c>
      <c r="BY56" s="21">
        <f>IF(BY$3&lt;'Depr. Rate'!$B$1,('Depr. Rate'!$B$4*'KU Meter Schedule'!AI56)/12,IF(AI56=0,AH56/2*'Depr. Rate'!$C$4/12,('Depr. Rate'!$C$4*'KU Meter Schedule'!AI56)/12))</f>
        <v>0</v>
      </c>
      <c r="BZ56" s="21">
        <f>IF(BZ$3&lt;'Depr. Rate'!$B$1,('Depr. Rate'!$B$4*'KU Meter Schedule'!AJ56)/12,IF(AJ56=0,AI56/2*'Depr. Rate'!$C$4/12,('Depr. Rate'!$C$4*'KU Meter Schedule'!AJ56)/12))</f>
        <v>0</v>
      </c>
      <c r="CA56" s="21">
        <f>IF(CA$3&lt;'Depr. Rate'!$B$1,('Depr. Rate'!$B$4*'KU Meter Schedule'!AK56)/12,IF(AK56=0,AJ56/2*'Depr. Rate'!$C$4/12,('Depr. Rate'!$C$4*'KU Meter Schedule'!AK56)/12))</f>
        <v>0</v>
      </c>
      <c r="CB56" s="21">
        <f>IF(CB$3&lt;'Depr. Rate'!$B$1,('Depr. Rate'!$B$4*'KU Meter Schedule'!AL56)/12,IF(AL56=0,AK56/2*'Depr. Rate'!$C$4/12,('Depr. Rate'!$C$4*'KU Meter Schedule'!AL56)/12))</f>
        <v>0</v>
      </c>
      <c r="CC56" s="21">
        <f>IF(CC$3&lt;'Depr. Rate'!$B$1,('Depr. Rate'!$B$4*'KU Meter Schedule'!AM56)/12,IF(AM56=0,AL56/2*'Depr. Rate'!$C$4/12,('Depr. Rate'!$C$4*'KU Meter Schedule'!AM56)/12))</f>
        <v>0</v>
      </c>
      <c r="CD56" s="21">
        <f>IF(CD$3&lt;'Depr. Rate'!$B$1,('Depr. Rate'!$B$4*'KU Meter Schedule'!AN56)/12,IF(AN56=0,AM56/2*'Depr. Rate'!$C$4/12,('Depr. Rate'!$C$4*'KU Meter Schedule'!AN56)/12))</f>
        <v>0</v>
      </c>
      <c r="CE56" s="21">
        <f>IF(CE$3&lt;'Depr. Rate'!$B$1,('Depr. Rate'!$B$4*'KU Meter Schedule'!AO56)/12,IF(AO56=0,AN56/2*'Depr. Rate'!$C$4/12,('Depr. Rate'!$C$4*'KU Meter Schedule'!AO56)/12))</f>
        <v>0</v>
      </c>
      <c r="CF56" s="21">
        <f>IF(CF$3&lt;'Depr. Rate'!$B$1,('Depr. Rate'!$B$4*'KU Meter Schedule'!AP56)/12,IF(AP56=0,AO56/2*'Depr. Rate'!$C$4/12,('Depr. Rate'!$C$4*'KU Meter Schedule'!AP56)/12))</f>
        <v>0</v>
      </c>
      <c r="CG56" s="21">
        <f>IF(CG$3&lt;'Depr. Rate'!$B$1,('Depr. Rate'!$B$4*'KU Meter Schedule'!AQ56)/12,IF(AQ56=0,AP56/2*'Depr. Rate'!$C$4/12,('Depr. Rate'!$C$4*'KU Meter Schedule'!AQ56)/12))</f>
        <v>0</v>
      </c>
      <c r="CH56" s="21">
        <f>IF(CH$3&lt;'Depr. Rate'!$B$1,('Depr. Rate'!$B$4*'KU Meter Schedule'!AR56)/12,IF(AR56=0,AQ56/2*'Depr. Rate'!$C$4/12,('Depr. Rate'!$C$4*'KU Meter Schedule'!AR56)/12))</f>
        <v>0</v>
      </c>
      <c r="CI56" s="21">
        <f>IF(CI$3&lt;'Depr. Rate'!$B$1,('Depr. Rate'!$B$4*'KU Meter Schedule'!AS56)/12,IF(AS56=0,AR56/2*'Depr. Rate'!$C$4/12,('Depr. Rate'!$C$4*'KU Meter Schedule'!AS56)/12))</f>
        <v>0</v>
      </c>
      <c r="CJ56" s="21">
        <f>IF(CJ$3&lt;'Depr. Rate'!$B$1,('Depr. Rate'!$B$4*'KU Meter Schedule'!AT56)/12,IF(AT56=0,AS56/2*'Depr. Rate'!$C$4/12,('Depr. Rate'!$C$4*'KU Meter Schedule'!AT56)/12))</f>
        <v>0</v>
      </c>
      <c r="CK56" s="21">
        <f>IF(CK$3&lt;'Depr. Rate'!$B$1,('Depr. Rate'!$B$4*'KU Meter Schedule'!AU56)/12,IF(AU56=0,AT56/2*'Depr. Rate'!$C$4/12,('Depr. Rate'!$C$4*'KU Meter Schedule'!AU56)/12))</f>
        <v>0</v>
      </c>
      <c r="CL56" s="21">
        <f>IF(CL$3&lt;'Depr. Rate'!$B$1,('Depr. Rate'!$B$4*'KU Meter Schedule'!AV56)/12,IF(AV56=0,AU56/2*'Depr. Rate'!$C$4/12,('Depr. Rate'!$C$4*'KU Meter Schedule'!AV56)/12))</f>
        <v>0</v>
      </c>
      <c r="CM56" s="21">
        <f>IF(CM$3&lt;'Depr. Rate'!$B$1,('Depr. Rate'!$B$4*'KU Meter Schedule'!AW56)/12,IF(AW56=0,AV56/2*'Depr. Rate'!$C$4/12,('Depr. Rate'!$C$4*'KU Meter Schedule'!AW56)/12))</f>
        <v>0</v>
      </c>
      <c r="CN56" s="21">
        <f>IF(CN$3&lt;'Depr. Rate'!$B$1,('Depr. Rate'!$B$4*'KU Meter Schedule'!AX56)/12,IF(AX56=0,AW56/2*'Depr. Rate'!$C$4/12,('Depr. Rate'!$C$4*'KU Meter Schedule'!AX56)/12))</f>
        <v>0</v>
      </c>
      <c r="CP56" s="6">
        <f>IF(CP$3=$CP$3,$H56+AZ56,IF($F56='KU Meter Schedule'!CP$3,'KU Meter Schedule'!CO56+AZ56-$G56,SUM(CO56,AZ56)))</f>
        <v>28232.093241432667</v>
      </c>
      <c r="CQ56" s="6">
        <f>IF(CQ$3=$CP$3,$H56+BA56,IF($F56='KU Meter Schedule'!CQ$3,'KU Meter Schedule'!CP56+BA56-$G56,SUM(CP56,BA56)))</f>
        <v>28295.809667099333</v>
      </c>
      <c r="CR56" s="6">
        <f>IF(CR$3=$CP$3,$H56+BB56,IF($F56='KU Meter Schedule'!CR$3,'KU Meter Schedule'!CQ56+BB56-$G56,SUM(CQ56,BB56)))</f>
        <v>28359.526092765998</v>
      </c>
      <c r="CS56" s="6">
        <f>IF(CS$3=$CP$3,$H56+BC56,IF($F56='KU Meter Schedule'!CS$3,'KU Meter Schedule'!CR56+BC56-$G56,SUM(CR56,BC56)))</f>
        <v>28423.242518432664</v>
      </c>
      <c r="CT56" s="6">
        <f>IF(CT$3=$CP$3,$H56+BD56,IF($F56='KU Meter Schedule'!CT$3,'KU Meter Schedule'!CS56+BD56-$G56,SUM(CS56,BD56)))</f>
        <v>28486.95894409933</v>
      </c>
      <c r="CU56" s="6">
        <f>IF(CU$3=$CP$3,$H56+BE56,IF($F56='KU Meter Schedule'!CU$3,'KU Meter Schedule'!CT56+BE56-$G56,SUM(CT56,BE56)))</f>
        <v>28550.675369765995</v>
      </c>
      <c r="CV56" s="6">
        <f>IF(CV$3=$CP$3,$H56+BF56,IF($F56='KU Meter Schedule'!CV$3,'KU Meter Schedule'!CU56+BF56-$G56,SUM(CU56,BF56)))</f>
        <v>28614.391795432661</v>
      </c>
      <c r="CW56" s="6">
        <f>IF(CW$3=$CP$3,$H56+BG56,IF($F56='KU Meter Schedule'!CW$3,'KU Meter Schedule'!CV56+BG56-$G56,SUM(CV56,BG56)))</f>
        <v>28678.108221099326</v>
      </c>
      <c r="CX56" s="6">
        <f>IF(CX$3=$CP$3,$H56+BH56,IF($F56='KU Meter Schedule'!CX$3,'KU Meter Schedule'!CW56+BH56-$G56,SUM(CW56,BH56)))</f>
        <v>28741.824646765992</v>
      </c>
      <c r="CY56" s="6">
        <f>IF(CY$3=$CP$3,$H56+BI56,IF($F56='KU Meter Schedule'!CY$3,'KU Meter Schedule'!CX56+BI56-$G56,SUM(CX56,BI56)))</f>
        <v>28805.541072432658</v>
      </c>
      <c r="CZ56" s="6">
        <f>IF(CZ$3=$CP$3,$H56+BJ56,IF($F56='KU Meter Schedule'!CZ$3,'KU Meter Schedule'!CY56+BJ56-$G56,SUM(CY56,BJ56)))</f>
        <v>28869.257498099323</v>
      </c>
      <c r="DA56" s="6">
        <f>IF(DA$3=$CP$3,$H56+BK56,IF($F56='KU Meter Schedule'!DA$3,'KU Meter Schedule'!CZ56+BK56-$G56,SUM(CZ56,BK56)))</f>
        <v>28966.918919099324</v>
      </c>
      <c r="DB56" s="6">
        <f>IF(DB$3=$CP$3,$H56+BL56,IF($F56='KU Meter Schedule'!DB$3,'KU Meter Schedule'!DA56+BL56-$G56,SUM(DA56,BL56)))</f>
        <v>29064.580340099325</v>
      </c>
      <c r="DC56" s="6">
        <f>IF(DC$3=$CP$3,$H56+BM56,IF($F56='KU Meter Schedule'!DC$3,'KU Meter Schedule'!DB56+BM56-$G56,SUM(DB56,BM56)))</f>
        <v>29162.241761099325</v>
      </c>
      <c r="DD56" s="6">
        <f>IF(DD$3=$CP$3,$H56+BN56,IF($F56='KU Meter Schedule'!DD$3,'KU Meter Schedule'!DC56+BN56-$G56,SUM(DC56,BN56)))</f>
        <v>29259.903182099326</v>
      </c>
      <c r="DE56" s="6">
        <f>IF(DE$3=$CP$3,$H56+BO56,IF($F56='KU Meter Schedule'!DE$3,'KU Meter Schedule'!DD56+BO56-$G56,SUM(DD56,BO56)))</f>
        <v>29357.564603099327</v>
      </c>
      <c r="DF56" s="6">
        <f>IF(DF$3=$CP$3,$H56+BP56,IF($F56='KU Meter Schedule'!DF$3,'KU Meter Schedule'!DE56+BP56-$G56,SUM(DE56,BP56)))</f>
        <v>29455.226024099327</v>
      </c>
      <c r="DG56" s="6">
        <f>IF(DG$3=$CP$3,$H56+BQ56,IF($F56='KU Meter Schedule'!DG$3,'KU Meter Schedule'!DF56+BQ56-$G56,SUM(DF56,BQ56)))</f>
        <v>29552.887445099328</v>
      </c>
      <c r="DH56" s="6">
        <f>IF(DH$3=$CP$3,$H56+BR56,IF($F56='KU Meter Schedule'!DH$3,'KU Meter Schedule'!DG56+BR56-$G56,SUM(DG56,BR56)))</f>
        <v>29650.548866099329</v>
      </c>
      <c r="DI56" s="6">
        <f>IF(DI$3=$CP$3,$H56+BS56,IF($F56='KU Meter Schedule'!DI$3,'KU Meter Schedule'!DH56+BS56-$G56,SUM(DH56,BS56)))</f>
        <v>29748.210287099329</v>
      </c>
      <c r="DJ56" s="6">
        <f>IF(DJ$3=$CP$3,$H56+BT56,IF($F56='KU Meter Schedule'!DJ$3,'KU Meter Schedule'!DI56+BT56-$G56,SUM(DI56,BT56)))</f>
        <v>-3591.4790024006688</v>
      </c>
      <c r="DK56" s="6">
        <f>IF(DK$3=$CP$3,$H56+BU56,IF($F56='KU Meter Schedule'!DK$3,'KU Meter Schedule'!DJ56+BU56-$G56,SUM(DJ56,BU56)))</f>
        <v>-3591.4790024006688</v>
      </c>
      <c r="DL56" s="6">
        <f>IF(DL$3=$CP$3,$H56+BV56,IF($F56='KU Meter Schedule'!DL$3,'KU Meter Schedule'!DK56+BV56-$G56,SUM(DK56,BV56)))</f>
        <v>-3591.4790024006688</v>
      </c>
      <c r="DM56" s="6">
        <f>IF(DM$3=$CP$3,$H56+BW56,IF($F56='KU Meter Schedule'!DM$3,'KU Meter Schedule'!DL56+BW56-$G56,SUM(DL56,BW56)))</f>
        <v>-3591.4790024006688</v>
      </c>
      <c r="DN56" s="6">
        <f>IF(DN$3=$CP$3,$H56+BX56,IF($F56='KU Meter Schedule'!DN$3,'KU Meter Schedule'!DM56+BX56-$G56,SUM(DM56,BX56)))</f>
        <v>-3591.4790024006688</v>
      </c>
      <c r="DO56" s="6">
        <f>IF(DO$3=$CP$3,$H56+BY56,IF($F56='KU Meter Schedule'!DO$3,'KU Meter Schedule'!DN56+BY56-$G56,SUM(DN56,BY56)))</f>
        <v>-3591.4790024006688</v>
      </c>
      <c r="DP56" s="6">
        <f>IF(DP$3=$CP$3,$H56+BZ56,IF($F56='KU Meter Schedule'!DP$3,'KU Meter Schedule'!DO56+BZ56-$G56,SUM(DO56,BZ56)))</f>
        <v>-3591.4790024006688</v>
      </c>
      <c r="DQ56" s="6">
        <f>IF(DQ$3=$CP$3,$H56+CA56,IF($F56='KU Meter Schedule'!DQ$3,'KU Meter Schedule'!DP56+CA56-$G56,SUM(DP56,CA56)))</f>
        <v>-3591.4790024006688</v>
      </c>
      <c r="DR56" s="6">
        <f>IF(DR$3=$CP$3,$H56+CB56,IF($F56='KU Meter Schedule'!DR$3,'KU Meter Schedule'!DQ56+CB56-$G56,SUM(DQ56,CB56)))</f>
        <v>-3591.4790024006688</v>
      </c>
      <c r="DS56" s="6">
        <f>IF(DS$3=$CP$3,$H56+CC56,IF($F56='KU Meter Schedule'!DS$3,'KU Meter Schedule'!DR56+CC56-$G56,SUM(DR56,CC56)))</f>
        <v>-3591.4790024006688</v>
      </c>
      <c r="DT56" s="6">
        <f>IF(DT$3=$CP$3,$H56+CD56,IF($F56='KU Meter Schedule'!DT$3,'KU Meter Schedule'!DS56+CD56-$G56,SUM(DS56,CD56)))</f>
        <v>-3591.4790024006688</v>
      </c>
      <c r="DU56" s="6">
        <f>IF(DU$3=$CP$3,$H56+CE56,IF($F56='KU Meter Schedule'!DU$3,'KU Meter Schedule'!DT56+CE56-$G56,SUM(DT56,CE56)))</f>
        <v>-3591.4790024006688</v>
      </c>
      <c r="DV56" s="6">
        <f>IF(DV$3=$CP$3,$H56+CF56,IF($F56='KU Meter Schedule'!DV$3,'KU Meter Schedule'!DU56+CF56-$G56,SUM(DU56,CF56)))</f>
        <v>-3591.4790024006688</v>
      </c>
      <c r="DW56" s="6">
        <f>IF(DW$3=$CP$3,$H56+CG56,IF($F56='KU Meter Schedule'!DW$3,'KU Meter Schedule'!DV56+CG56-$G56,SUM(DV56,CG56)))</f>
        <v>-3591.4790024006688</v>
      </c>
      <c r="DX56" s="6">
        <f>IF(DX$3=$CP$3,$H56+CH56,IF($F56='KU Meter Schedule'!DX$3,'KU Meter Schedule'!DW56+CH56-$G56,SUM(DW56,CH56)))</f>
        <v>-3591.4790024006688</v>
      </c>
      <c r="DY56" s="6">
        <f>IF(DY$3=$CP$3,$H56+CI56,IF($F56='KU Meter Schedule'!DY$3,'KU Meter Schedule'!DX56+CI56-$G56,SUM(DX56,CI56)))</f>
        <v>-3591.4790024006688</v>
      </c>
      <c r="DZ56" s="6">
        <f>IF(DZ$3=$CP$3,$H56+CJ56,IF($F56='KU Meter Schedule'!DZ$3,'KU Meter Schedule'!DY56+CJ56-$G56,SUM(DY56,CJ56)))</f>
        <v>-3591.4790024006688</v>
      </c>
      <c r="EA56" s="6">
        <f>IF(EA$3=$CP$3,$H56+CK56,IF($F56='KU Meter Schedule'!EA$3,'KU Meter Schedule'!DZ56+CK56-$G56,SUM(DZ56,CK56)))</f>
        <v>-3591.4790024006688</v>
      </c>
      <c r="EB56" s="6">
        <f>IF(EB$3=$CP$3,$H56+CL56,IF($F56='KU Meter Schedule'!EB$3,'KU Meter Schedule'!EA56+CL56-$G56,SUM(EA56,CL56)))</f>
        <v>-3591.4790024006688</v>
      </c>
      <c r="EC56" s="6">
        <f>IF(EC$3=$CP$3,$H56+CM56,IF($F56='KU Meter Schedule'!EC$3,'KU Meter Schedule'!EB56+CM56-$G56,SUM(EB56,CM56)))</f>
        <v>-3591.4790024006688</v>
      </c>
      <c r="ED56" s="6">
        <f>IF(ED$3=$CP$3,$H56+CN56,IF($F56='KU Meter Schedule'!ED$3,'KU Meter Schedule'!EC56+CN56-$G56,SUM(EC56,CN56)))</f>
        <v>-3591.4790024006688</v>
      </c>
      <c r="EF56" s="8">
        <f t="shared" si="12"/>
        <v>5156.4267585673297</v>
      </c>
      <c r="EG56" s="8">
        <f t="shared" si="12"/>
        <v>5092.7103329006641</v>
      </c>
      <c r="EH56" s="8">
        <f t="shared" si="12"/>
        <v>5028.9939072339985</v>
      </c>
      <c r="EI56" s="8">
        <f t="shared" si="12"/>
        <v>4965.2774815673329</v>
      </c>
      <c r="EJ56" s="8">
        <f t="shared" si="12"/>
        <v>4901.5610559006673</v>
      </c>
      <c r="EK56" s="8">
        <f t="shared" si="12"/>
        <v>4837.8446302340017</v>
      </c>
      <c r="EL56" s="8">
        <f t="shared" si="12"/>
        <v>4774.1282045673361</v>
      </c>
      <c r="EM56" s="8">
        <f t="shared" si="12"/>
        <v>4710.4117789006705</v>
      </c>
      <c r="EN56" s="8">
        <f t="shared" si="12"/>
        <v>4646.6953532340049</v>
      </c>
      <c r="EO56" s="8">
        <f t="shared" si="12"/>
        <v>4582.9789275673393</v>
      </c>
      <c r="EP56" s="8">
        <f t="shared" si="12"/>
        <v>4519.2625019006737</v>
      </c>
      <c r="EQ56" s="8">
        <f t="shared" si="12"/>
        <v>4421.601080900673</v>
      </c>
      <c r="ER56" s="8">
        <f t="shared" si="12"/>
        <v>4323.9396599006723</v>
      </c>
      <c r="ES56" s="8">
        <f t="shared" si="12"/>
        <v>4226.2782389006716</v>
      </c>
      <c r="ET56" s="8">
        <f t="shared" si="12"/>
        <v>4128.6168179006709</v>
      </c>
      <c r="EU56" s="8">
        <f t="shared" si="12"/>
        <v>4030.9553969006702</v>
      </c>
      <c r="EV56" s="8">
        <f t="shared" si="11"/>
        <v>3933.2939759006695</v>
      </c>
      <c r="EW56" s="8">
        <f t="shared" si="11"/>
        <v>3835.6325549006688</v>
      </c>
      <c r="EX56" s="8">
        <f t="shared" si="11"/>
        <v>3737.9711339006681</v>
      </c>
      <c r="EY56" s="8">
        <f t="shared" si="11"/>
        <v>3640.3097129006674</v>
      </c>
      <c r="EZ56" s="8">
        <f t="shared" si="11"/>
        <v>3591.4790024006688</v>
      </c>
      <c r="FA56" s="8">
        <f t="shared" si="11"/>
        <v>3591.4790024006688</v>
      </c>
      <c r="FB56" s="8">
        <f t="shared" si="11"/>
        <v>3591.4790024006688</v>
      </c>
      <c r="FC56" s="8">
        <f t="shared" si="11"/>
        <v>3591.4790024006688</v>
      </c>
      <c r="FD56" s="8">
        <f t="shared" si="11"/>
        <v>3591.4790024006688</v>
      </c>
      <c r="FE56" s="8">
        <f t="shared" si="11"/>
        <v>3591.4790024006688</v>
      </c>
      <c r="FF56" s="8">
        <f t="shared" si="11"/>
        <v>3591.4790024006688</v>
      </c>
      <c r="FG56" s="8">
        <f t="shared" si="11"/>
        <v>3591.4790024006688</v>
      </c>
      <c r="FH56" s="8">
        <f t="shared" si="11"/>
        <v>3591.4790024006688</v>
      </c>
      <c r="FI56" s="8">
        <f t="shared" si="11"/>
        <v>3591.4790024006688</v>
      </c>
      <c r="FJ56" s="8">
        <f t="shared" si="11"/>
        <v>3591.4790024006688</v>
      </c>
      <c r="FK56" s="8">
        <f t="shared" si="8"/>
        <v>3591.4790024006688</v>
      </c>
      <c r="FL56" s="8">
        <f t="shared" si="8"/>
        <v>3591.4790024006688</v>
      </c>
      <c r="FM56" s="8">
        <f t="shared" si="8"/>
        <v>3591.4790024006688</v>
      </c>
      <c r="FN56" s="8">
        <f t="shared" si="8"/>
        <v>3591.4790024006688</v>
      </c>
      <c r="FO56" s="8">
        <f t="shared" si="8"/>
        <v>3591.4790024006688</v>
      </c>
      <c r="FP56" s="8">
        <f t="shared" si="8"/>
        <v>3591.4790024006688</v>
      </c>
      <c r="FQ56" s="8">
        <f t="shared" si="8"/>
        <v>3591.4790024006688</v>
      </c>
      <c r="FR56" s="8">
        <f t="shared" si="8"/>
        <v>3591.4790024006688</v>
      </c>
      <c r="FS56" s="8">
        <f t="shared" si="8"/>
        <v>3591.4790024006688</v>
      </c>
      <c r="FT56" s="8">
        <f t="shared" si="8"/>
        <v>3591.4790024006688</v>
      </c>
    </row>
    <row r="57" spans="1:176" x14ac:dyDescent="0.25">
      <c r="A57" s="4" t="s">
        <v>12</v>
      </c>
      <c r="B57" s="4" t="s">
        <v>2</v>
      </c>
      <c r="C57" s="3" t="s">
        <v>40</v>
      </c>
      <c r="D57" s="4" t="s">
        <v>4</v>
      </c>
      <c r="E57" s="7">
        <v>1972</v>
      </c>
      <c r="F57" s="24">
        <f>IFERROR(VLOOKUP(CONCATENATE(C57,E57),'KU Retirements'!$A$4:$E$150,5,FALSE),"N/A")</f>
        <v>43191</v>
      </c>
      <c r="G57" s="5">
        <v>639403.15</v>
      </c>
      <c r="H57" s="5">
        <v>533718.00645338348</v>
      </c>
      <c r="I57" s="5"/>
      <c r="J57" s="6">
        <f>IF(J$3=$J$3,$G57,IF($F57='KU Meter Schedule'!J$3,'KU Meter Schedule'!I57-'KU Meter Schedule'!$G57,I57))</f>
        <v>639403.15</v>
      </c>
      <c r="K57" s="6">
        <f>IF(K$3=$J$3,$G57,IF($F57='KU Meter Schedule'!K$3,'KU Meter Schedule'!J57-'KU Meter Schedule'!$G57,J57))</f>
        <v>639403.15</v>
      </c>
      <c r="L57" s="6">
        <f>IF(L$3=$J$3,$G57,IF($F57='KU Meter Schedule'!L$3,'KU Meter Schedule'!K57-'KU Meter Schedule'!$G57,K57))</f>
        <v>639403.15</v>
      </c>
      <c r="M57" s="6">
        <f>IF(M$3=$J$3,$G57,IF($F57='KU Meter Schedule'!M$3,'KU Meter Schedule'!L57-'KU Meter Schedule'!$G57,L57))</f>
        <v>639403.15</v>
      </c>
      <c r="N57" s="6">
        <f>IF(N$3=$J$3,$G57,IF($F57='KU Meter Schedule'!N$3,'KU Meter Schedule'!M57-'KU Meter Schedule'!$G57,M57))</f>
        <v>639403.15</v>
      </c>
      <c r="O57" s="6">
        <f>IF(O$3=$J$3,$G57,IF($F57='KU Meter Schedule'!O$3,'KU Meter Schedule'!N57-'KU Meter Schedule'!$G57,N57))</f>
        <v>639403.15</v>
      </c>
      <c r="P57" s="6">
        <f>IF(P$3=$J$3,$G57,IF($F57='KU Meter Schedule'!P$3,'KU Meter Schedule'!O57-'KU Meter Schedule'!$G57,O57))</f>
        <v>639403.15</v>
      </c>
      <c r="Q57" s="6">
        <f>IF(Q$3=$J$3,$G57,IF($F57='KU Meter Schedule'!Q$3,'KU Meter Schedule'!P57-'KU Meter Schedule'!$G57,P57))</f>
        <v>639403.15</v>
      </c>
      <c r="R57" s="6">
        <f>IF(R$3=$J$3,$G57,IF($F57='KU Meter Schedule'!R$3,'KU Meter Schedule'!Q57-'KU Meter Schedule'!$G57,Q57))</f>
        <v>639403.15</v>
      </c>
      <c r="S57" s="6">
        <f>IF(S$3=$J$3,$G57,IF($F57='KU Meter Schedule'!S$3,'KU Meter Schedule'!R57-'KU Meter Schedule'!$G57,R57))</f>
        <v>639403.15</v>
      </c>
      <c r="T57" s="6">
        <f>IF(T$3=$J$3,$G57,IF($F57='KU Meter Schedule'!T$3,'KU Meter Schedule'!S57-'KU Meter Schedule'!$G57,S57))</f>
        <v>639403.15</v>
      </c>
      <c r="U57" s="6">
        <f>IF(U$3=$J$3,$G57,IF($F57='KU Meter Schedule'!U$3,'KU Meter Schedule'!T57-'KU Meter Schedule'!$G57,T57))</f>
        <v>639403.15</v>
      </c>
      <c r="V57" s="6">
        <f>IF(V$3=$J$3,$G57,IF($F57='KU Meter Schedule'!V$3,'KU Meter Schedule'!U57-'KU Meter Schedule'!$G57,U57))</f>
        <v>639403.15</v>
      </c>
      <c r="W57" s="6">
        <f>IF(W$3=$J$3,$G57,IF($F57='KU Meter Schedule'!W$3,'KU Meter Schedule'!V57-'KU Meter Schedule'!$G57,V57))</f>
        <v>639403.15</v>
      </c>
      <c r="X57" s="6">
        <f>IF(X$3=$J$3,$G57,IF($F57='KU Meter Schedule'!X$3,'KU Meter Schedule'!W57-'KU Meter Schedule'!$G57,W57))</f>
        <v>639403.15</v>
      </c>
      <c r="Y57" s="6">
        <f>IF(Y$3=$J$3,$G57,IF($F57='KU Meter Schedule'!Y$3,'KU Meter Schedule'!X57-'KU Meter Schedule'!$G57,X57))</f>
        <v>639403.15</v>
      </c>
      <c r="Z57" s="6">
        <f>IF(Z$3=$J$3,$G57,IF($F57='KU Meter Schedule'!Z$3,'KU Meter Schedule'!Y57-'KU Meter Schedule'!$G57,Y57))</f>
        <v>639403.15</v>
      </c>
      <c r="AA57" s="6">
        <f>IF(AA$3=$J$3,$G57,IF($F57='KU Meter Schedule'!AA$3,'KU Meter Schedule'!Z57-'KU Meter Schedule'!$G57,Z57))</f>
        <v>639403.15</v>
      </c>
      <c r="AB57" s="6">
        <f>IF(AB$3=$J$3,$G57,IF($F57='KU Meter Schedule'!AB$3,'KU Meter Schedule'!AA57-'KU Meter Schedule'!$G57,AA57))</f>
        <v>639403.15</v>
      </c>
      <c r="AC57" s="6">
        <f>IF(AC$3=$J$3,$G57,IF($F57='KU Meter Schedule'!AC$3,'KU Meter Schedule'!AB57-'KU Meter Schedule'!$G57,AB57))</f>
        <v>639403.15</v>
      </c>
      <c r="AD57" s="6">
        <f>IF(AD$3=$J$3,$G57,IF($F57='KU Meter Schedule'!AD$3,'KU Meter Schedule'!AC57-'KU Meter Schedule'!$G57,AC57))</f>
        <v>0</v>
      </c>
      <c r="AE57" s="6">
        <f>IF(AE$3=$J$3,$G57,IF($F57='KU Meter Schedule'!AE$3,'KU Meter Schedule'!AD57-'KU Meter Schedule'!$G57,AD57))</f>
        <v>0</v>
      </c>
      <c r="AF57" s="6">
        <f>IF(AF$3=$J$3,$G57,IF($F57='KU Meter Schedule'!AF$3,'KU Meter Schedule'!AE57-'KU Meter Schedule'!$G57,AE57))</f>
        <v>0</v>
      </c>
      <c r="AG57" s="6">
        <f>IF(AG$3=$J$3,$G57,IF($F57='KU Meter Schedule'!AG$3,'KU Meter Schedule'!AF57-'KU Meter Schedule'!$G57,AF57))</f>
        <v>0</v>
      </c>
      <c r="AH57" s="6">
        <f>IF(AH$3=$J$3,$G57,IF($F57='KU Meter Schedule'!AH$3,'KU Meter Schedule'!AG57-'KU Meter Schedule'!$G57,AG57))</f>
        <v>0</v>
      </c>
      <c r="AI57" s="6">
        <f>IF(AI$3=$J$3,$G57,IF($F57='KU Meter Schedule'!AI$3,'KU Meter Schedule'!AH57-'KU Meter Schedule'!$G57,AH57))</f>
        <v>0</v>
      </c>
      <c r="AJ57" s="6">
        <f>IF(AJ$3=$J$3,$G57,IF($F57='KU Meter Schedule'!AJ$3,'KU Meter Schedule'!AI57-'KU Meter Schedule'!$G57,AI57))</f>
        <v>0</v>
      </c>
      <c r="AK57" s="6">
        <f>IF(AK$3=$J$3,$G57,IF($F57='KU Meter Schedule'!AK$3,'KU Meter Schedule'!AJ57-'KU Meter Schedule'!$G57,AJ57))</f>
        <v>0</v>
      </c>
      <c r="AL57" s="6">
        <f>IF(AL$3=$J$3,$G57,IF($F57='KU Meter Schedule'!AL$3,'KU Meter Schedule'!AK57-'KU Meter Schedule'!$G57,AK57))</f>
        <v>0</v>
      </c>
      <c r="AM57" s="6">
        <f>IF(AM$3=$J$3,$G57,IF($F57='KU Meter Schedule'!AM$3,'KU Meter Schedule'!AL57-'KU Meter Schedule'!$G57,AL57))</f>
        <v>0</v>
      </c>
      <c r="AN57" s="6">
        <f>IF(AN$3=$J$3,$G57,IF($F57='KU Meter Schedule'!AN$3,'KU Meter Schedule'!AM57-'KU Meter Schedule'!$G57,AM57))</f>
        <v>0</v>
      </c>
      <c r="AO57" s="6">
        <f>IF(AO$3=$J$3,$G57,IF($F57='KU Meter Schedule'!AO$3,'KU Meter Schedule'!AN57-'KU Meter Schedule'!$G57,AN57))</f>
        <v>0</v>
      </c>
      <c r="AP57" s="6">
        <f>IF(AP$3=$J$3,$G57,IF($F57='KU Meter Schedule'!AP$3,'KU Meter Schedule'!AO57-'KU Meter Schedule'!$G57,AO57))</f>
        <v>0</v>
      </c>
      <c r="AQ57" s="6">
        <f>IF(AQ$3=$J$3,$G57,IF($F57='KU Meter Schedule'!AQ$3,'KU Meter Schedule'!AP57-'KU Meter Schedule'!$G57,AP57))</f>
        <v>0</v>
      </c>
      <c r="AR57" s="6">
        <f>IF(AR$3=$J$3,$G57,IF($F57='KU Meter Schedule'!AR$3,'KU Meter Schedule'!AQ57-'KU Meter Schedule'!$G57,AQ57))</f>
        <v>0</v>
      </c>
      <c r="AS57" s="6">
        <f>IF(AS$3=$J$3,$G57,IF($F57='KU Meter Schedule'!AS$3,'KU Meter Schedule'!AR57-'KU Meter Schedule'!$G57,AR57))</f>
        <v>0</v>
      </c>
      <c r="AT57" s="6">
        <f>IF(AT$3=$J$3,$G57,IF($F57='KU Meter Schedule'!AT$3,'KU Meter Schedule'!AS57-'KU Meter Schedule'!$G57,AS57))</f>
        <v>0</v>
      </c>
      <c r="AU57" s="6">
        <f>IF(AU$3=$J$3,$G57,IF($F57='KU Meter Schedule'!AU$3,'KU Meter Schedule'!AT57-'KU Meter Schedule'!$G57,AT57))</f>
        <v>0</v>
      </c>
      <c r="AV57" s="6">
        <f>IF(AV$3=$J$3,$G57,IF($F57='KU Meter Schedule'!AV$3,'KU Meter Schedule'!AU57-'KU Meter Schedule'!$G57,AU57))</f>
        <v>0</v>
      </c>
      <c r="AW57" s="6">
        <f>IF(AW$3=$J$3,$G57,IF($F57='KU Meter Schedule'!AW$3,'KU Meter Schedule'!AV57-'KU Meter Schedule'!$G57,AV57))</f>
        <v>0</v>
      </c>
      <c r="AX57" s="6">
        <f>IF(AX$3=$J$3,$G57,IF($F57='KU Meter Schedule'!AX$3,'KU Meter Schedule'!AW57-'KU Meter Schedule'!$G57,AW57))</f>
        <v>0</v>
      </c>
      <c r="AZ57" s="21">
        <f>IF(AZ$3&lt;'Depr. Rate'!$B$1,('Depr. Rate'!$B$4*'KU Meter Schedule'!J57)/12,IF(J57=0,I57/2*'Depr. Rate'!$C$4/12,('Depr. Rate'!$C$4*'KU Meter Schedule'!J57)/12))</f>
        <v>1220.1943445833333</v>
      </c>
      <c r="BA57" s="21">
        <f>IF(BA$3&lt;'Depr. Rate'!$B$1,('Depr. Rate'!$B$4*'KU Meter Schedule'!K57)/12,IF(K57=0,J57/2*'Depr. Rate'!$C$4/12,('Depr. Rate'!$C$4*'KU Meter Schedule'!K57)/12))</f>
        <v>1220.1943445833333</v>
      </c>
      <c r="BB57" s="21">
        <f>IF(BB$3&lt;'Depr. Rate'!$B$1,('Depr. Rate'!$B$4*'KU Meter Schedule'!L57)/12,IF(L57=0,K57/2*'Depr. Rate'!$C$4/12,('Depr. Rate'!$C$4*'KU Meter Schedule'!L57)/12))</f>
        <v>1220.1943445833333</v>
      </c>
      <c r="BC57" s="21">
        <f>IF(BC$3&lt;'Depr. Rate'!$B$1,('Depr. Rate'!$B$4*'KU Meter Schedule'!M57)/12,IF(M57=0,L57/2*'Depr. Rate'!$C$4/12,('Depr. Rate'!$C$4*'KU Meter Schedule'!M57)/12))</f>
        <v>1220.1943445833333</v>
      </c>
      <c r="BD57" s="21">
        <f>IF(BD$3&lt;'Depr. Rate'!$B$1,('Depr. Rate'!$B$4*'KU Meter Schedule'!N57)/12,IF(N57=0,M57/2*'Depr. Rate'!$C$4/12,('Depr. Rate'!$C$4*'KU Meter Schedule'!N57)/12))</f>
        <v>1220.1943445833333</v>
      </c>
      <c r="BE57" s="21">
        <f>IF(BE$3&lt;'Depr. Rate'!$B$1,('Depr. Rate'!$B$4*'KU Meter Schedule'!O57)/12,IF(O57=0,N57/2*'Depr. Rate'!$C$4/12,('Depr. Rate'!$C$4*'KU Meter Schedule'!O57)/12))</f>
        <v>1220.1943445833333</v>
      </c>
      <c r="BF57" s="21">
        <f>IF(BF$3&lt;'Depr. Rate'!$B$1,('Depr. Rate'!$B$4*'KU Meter Schedule'!P57)/12,IF(P57=0,O57/2*'Depr. Rate'!$C$4/12,('Depr. Rate'!$C$4*'KU Meter Schedule'!P57)/12))</f>
        <v>1220.1943445833333</v>
      </c>
      <c r="BG57" s="21">
        <f>IF(BG$3&lt;'Depr. Rate'!$B$1,('Depr. Rate'!$B$4*'KU Meter Schedule'!Q57)/12,IF(Q57=0,P57/2*'Depr. Rate'!$C$4/12,('Depr. Rate'!$C$4*'KU Meter Schedule'!Q57)/12))</f>
        <v>1220.1943445833333</v>
      </c>
      <c r="BH57" s="21">
        <f>IF(BH$3&lt;'Depr. Rate'!$B$1,('Depr. Rate'!$B$4*'KU Meter Schedule'!R57)/12,IF(R57=0,Q57/2*'Depr. Rate'!$C$4/12,('Depr. Rate'!$C$4*'KU Meter Schedule'!R57)/12))</f>
        <v>1220.1943445833333</v>
      </c>
      <c r="BI57" s="21">
        <f>IF(BI$3&lt;'Depr. Rate'!$B$1,('Depr. Rate'!$B$4*'KU Meter Schedule'!S57)/12,IF(S57=0,R57/2*'Depr. Rate'!$C$4/12,('Depr. Rate'!$C$4*'KU Meter Schedule'!S57)/12))</f>
        <v>1220.1943445833333</v>
      </c>
      <c r="BJ57" s="21">
        <f>IF(BJ$3&lt;'Depr. Rate'!$B$1,('Depr. Rate'!$B$4*'KU Meter Schedule'!T57)/12,IF(T57=0,S57/2*'Depr. Rate'!$C$4/12,('Depr. Rate'!$C$4*'KU Meter Schedule'!T57)/12))</f>
        <v>1220.1943445833333</v>
      </c>
      <c r="BK57" s="21">
        <f>IF(BK$3&lt;'Depr. Rate'!$B$1,('Depr. Rate'!$B$4*'KU Meter Schedule'!U57)/12,IF(U57=0,T57/2*'Depr. Rate'!$C$4/12,('Depr. Rate'!$C$4*'KU Meter Schedule'!U57)/12))</f>
        <v>1870.2542137500002</v>
      </c>
      <c r="BL57" s="21">
        <f>IF(BL$3&lt;'Depr. Rate'!$B$1,('Depr. Rate'!$B$4*'KU Meter Schedule'!V57)/12,IF(V57=0,U57/2*'Depr. Rate'!$C$4/12,('Depr. Rate'!$C$4*'KU Meter Schedule'!V57)/12))</f>
        <v>1870.2542137500002</v>
      </c>
      <c r="BM57" s="21">
        <f>IF(BM$3&lt;'Depr. Rate'!$B$1,('Depr. Rate'!$B$4*'KU Meter Schedule'!W57)/12,IF(W57=0,V57/2*'Depr. Rate'!$C$4/12,('Depr. Rate'!$C$4*'KU Meter Schedule'!W57)/12))</f>
        <v>1870.2542137500002</v>
      </c>
      <c r="BN57" s="21">
        <f>IF(BN$3&lt;'Depr. Rate'!$B$1,('Depr. Rate'!$B$4*'KU Meter Schedule'!X57)/12,IF(X57=0,W57/2*'Depr. Rate'!$C$4/12,('Depr. Rate'!$C$4*'KU Meter Schedule'!X57)/12))</f>
        <v>1870.2542137500002</v>
      </c>
      <c r="BO57" s="21">
        <f>IF(BO$3&lt;'Depr. Rate'!$B$1,('Depr. Rate'!$B$4*'KU Meter Schedule'!Y57)/12,IF(Y57=0,X57/2*'Depr. Rate'!$C$4/12,('Depr. Rate'!$C$4*'KU Meter Schedule'!Y57)/12))</f>
        <v>1870.2542137500002</v>
      </c>
      <c r="BP57" s="21">
        <f>IF(BP$3&lt;'Depr. Rate'!$B$1,('Depr. Rate'!$B$4*'KU Meter Schedule'!Z57)/12,IF(Z57=0,Y57/2*'Depr. Rate'!$C$4/12,('Depr. Rate'!$C$4*'KU Meter Schedule'!Z57)/12))</f>
        <v>1870.2542137500002</v>
      </c>
      <c r="BQ57" s="21">
        <f>IF(BQ$3&lt;'Depr. Rate'!$B$1,('Depr. Rate'!$B$4*'KU Meter Schedule'!AA57)/12,IF(AA57=0,Z57/2*'Depr. Rate'!$C$4/12,('Depr. Rate'!$C$4*'KU Meter Schedule'!AA57)/12))</f>
        <v>1870.2542137500002</v>
      </c>
      <c r="BR57" s="21">
        <f>IF(BR$3&lt;'Depr. Rate'!$B$1,('Depr. Rate'!$B$4*'KU Meter Schedule'!AB57)/12,IF(AB57=0,AA57/2*'Depr. Rate'!$C$4/12,('Depr. Rate'!$C$4*'KU Meter Schedule'!AB57)/12))</f>
        <v>1870.2542137500002</v>
      </c>
      <c r="BS57" s="21">
        <f>IF(BS$3&lt;'Depr. Rate'!$B$1,('Depr. Rate'!$B$4*'KU Meter Schedule'!AC57)/12,IF(AC57=0,AB57/2*'Depr. Rate'!$C$4/12,('Depr. Rate'!$C$4*'KU Meter Schedule'!AC57)/12))</f>
        <v>1870.2542137500002</v>
      </c>
      <c r="BT57" s="21">
        <f>IF(BT$3&lt;'Depr. Rate'!$B$1,('Depr. Rate'!$B$4*'KU Meter Schedule'!AD57)/12,IF(AD57=0,AC57/2*'Depr. Rate'!$C$4/12,('Depr. Rate'!$C$4*'KU Meter Schedule'!AD57)/12))</f>
        <v>935.12710687500009</v>
      </c>
      <c r="BU57" s="21">
        <f>IF(BU$3&lt;'Depr. Rate'!$B$1,('Depr. Rate'!$B$4*'KU Meter Schedule'!AE57)/12,IF(AE57=0,AD57/2*'Depr. Rate'!$C$4/12,('Depr. Rate'!$C$4*'KU Meter Schedule'!AE57)/12))</f>
        <v>0</v>
      </c>
      <c r="BV57" s="21">
        <f>IF(BV$3&lt;'Depr. Rate'!$B$1,('Depr. Rate'!$B$4*'KU Meter Schedule'!AF57)/12,IF(AF57=0,AE57/2*'Depr. Rate'!$C$4/12,('Depr. Rate'!$C$4*'KU Meter Schedule'!AF57)/12))</f>
        <v>0</v>
      </c>
      <c r="BW57" s="21">
        <f>IF(BW$3&lt;'Depr. Rate'!$B$1,('Depr. Rate'!$B$4*'KU Meter Schedule'!AG57)/12,IF(AG57=0,AF57/2*'Depr. Rate'!$C$4/12,('Depr. Rate'!$C$4*'KU Meter Schedule'!AG57)/12))</f>
        <v>0</v>
      </c>
      <c r="BX57" s="21">
        <f>IF(BX$3&lt;'Depr. Rate'!$B$1,('Depr. Rate'!$B$4*'KU Meter Schedule'!AH57)/12,IF(AH57=0,AG57/2*'Depr. Rate'!$C$4/12,('Depr. Rate'!$C$4*'KU Meter Schedule'!AH57)/12))</f>
        <v>0</v>
      </c>
      <c r="BY57" s="21">
        <f>IF(BY$3&lt;'Depr. Rate'!$B$1,('Depr. Rate'!$B$4*'KU Meter Schedule'!AI57)/12,IF(AI57=0,AH57/2*'Depr. Rate'!$C$4/12,('Depr. Rate'!$C$4*'KU Meter Schedule'!AI57)/12))</f>
        <v>0</v>
      </c>
      <c r="BZ57" s="21">
        <f>IF(BZ$3&lt;'Depr. Rate'!$B$1,('Depr. Rate'!$B$4*'KU Meter Schedule'!AJ57)/12,IF(AJ57=0,AI57/2*'Depr. Rate'!$C$4/12,('Depr. Rate'!$C$4*'KU Meter Schedule'!AJ57)/12))</f>
        <v>0</v>
      </c>
      <c r="CA57" s="21">
        <f>IF(CA$3&lt;'Depr. Rate'!$B$1,('Depr. Rate'!$B$4*'KU Meter Schedule'!AK57)/12,IF(AK57=0,AJ57/2*'Depr. Rate'!$C$4/12,('Depr. Rate'!$C$4*'KU Meter Schedule'!AK57)/12))</f>
        <v>0</v>
      </c>
      <c r="CB57" s="21">
        <f>IF(CB$3&lt;'Depr. Rate'!$B$1,('Depr. Rate'!$B$4*'KU Meter Schedule'!AL57)/12,IF(AL57=0,AK57/2*'Depr. Rate'!$C$4/12,('Depr. Rate'!$C$4*'KU Meter Schedule'!AL57)/12))</f>
        <v>0</v>
      </c>
      <c r="CC57" s="21">
        <f>IF(CC$3&lt;'Depr. Rate'!$B$1,('Depr. Rate'!$B$4*'KU Meter Schedule'!AM57)/12,IF(AM57=0,AL57/2*'Depr. Rate'!$C$4/12,('Depr. Rate'!$C$4*'KU Meter Schedule'!AM57)/12))</f>
        <v>0</v>
      </c>
      <c r="CD57" s="21">
        <f>IF(CD$3&lt;'Depr. Rate'!$B$1,('Depr. Rate'!$B$4*'KU Meter Schedule'!AN57)/12,IF(AN57=0,AM57/2*'Depr. Rate'!$C$4/12,('Depr. Rate'!$C$4*'KU Meter Schedule'!AN57)/12))</f>
        <v>0</v>
      </c>
      <c r="CE57" s="21">
        <f>IF(CE$3&lt;'Depr. Rate'!$B$1,('Depr. Rate'!$B$4*'KU Meter Schedule'!AO57)/12,IF(AO57=0,AN57/2*'Depr. Rate'!$C$4/12,('Depr. Rate'!$C$4*'KU Meter Schedule'!AO57)/12))</f>
        <v>0</v>
      </c>
      <c r="CF57" s="21">
        <f>IF(CF$3&lt;'Depr. Rate'!$B$1,('Depr. Rate'!$B$4*'KU Meter Schedule'!AP57)/12,IF(AP57=0,AO57/2*'Depr. Rate'!$C$4/12,('Depr. Rate'!$C$4*'KU Meter Schedule'!AP57)/12))</f>
        <v>0</v>
      </c>
      <c r="CG57" s="21">
        <f>IF(CG$3&lt;'Depr. Rate'!$B$1,('Depr. Rate'!$B$4*'KU Meter Schedule'!AQ57)/12,IF(AQ57=0,AP57/2*'Depr. Rate'!$C$4/12,('Depr. Rate'!$C$4*'KU Meter Schedule'!AQ57)/12))</f>
        <v>0</v>
      </c>
      <c r="CH57" s="21">
        <f>IF(CH$3&lt;'Depr. Rate'!$B$1,('Depr. Rate'!$B$4*'KU Meter Schedule'!AR57)/12,IF(AR57=0,AQ57/2*'Depr. Rate'!$C$4/12,('Depr. Rate'!$C$4*'KU Meter Schedule'!AR57)/12))</f>
        <v>0</v>
      </c>
      <c r="CI57" s="21">
        <f>IF(CI$3&lt;'Depr. Rate'!$B$1,('Depr. Rate'!$B$4*'KU Meter Schedule'!AS57)/12,IF(AS57=0,AR57/2*'Depr. Rate'!$C$4/12,('Depr. Rate'!$C$4*'KU Meter Schedule'!AS57)/12))</f>
        <v>0</v>
      </c>
      <c r="CJ57" s="21">
        <f>IF(CJ$3&lt;'Depr. Rate'!$B$1,('Depr. Rate'!$B$4*'KU Meter Schedule'!AT57)/12,IF(AT57=0,AS57/2*'Depr. Rate'!$C$4/12,('Depr. Rate'!$C$4*'KU Meter Schedule'!AT57)/12))</f>
        <v>0</v>
      </c>
      <c r="CK57" s="21">
        <f>IF(CK$3&lt;'Depr. Rate'!$B$1,('Depr. Rate'!$B$4*'KU Meter Schedule'!AU57)/12,IF(AU57=0,AT57/2*'Depr. Rate'!$C$4/12,('Depr. Rate'!$C$4*'KU Meter Schedule'!AU57)/12))</f>
        <v>0</v>
      </c>
      <c r="CL57" s="21">
        <f>IF(CL$3&lt;'Depr. Rate'!$B$1,('Depr. Rate'!$B$4*'KU Meter Schedule'!AV57)/12,IF(AV57=0,AU57/2*'Depr. Rate'!$C$4/12,('Depr. Rate'!$C$4*'KU Meter Schedule'!AV57)/12))</f>
        <v>0</v>
      </c>
      <c r="CM57" s="21">
        <f>IF(CM$3&lt;'Depr. Rate'!$B$1,('Depr. Rate'!$B$4*'KU Meter Schedule'!AW57)/12,IF(AW57=0,AV57/2*'Depr. Rate'!$C$4/12,('Depr. Rate'!$C$4*'KU Meter Schedule'!AW57)/12))</f>
        <v>0</v>
      </c>
      <c r="CN57" s="21">
        <f>IF(CN$3&lt;'Depr. Rate'!$B$1,('Depr. Rate'!$B$4*'KU Meter Schedule'!AX57)/12,IF(AX57=0,AW57/2*'Depr. Rate'!$C$4/12,('Depr. Rate'!$C$4*'KU Meter Schedule'!AX57)/12))</f>
        <v>0</v>
      </c>
      <c r="CP57" s="6">
        <f>IF(CP$3=$CP$3,$H57+AZ57,IF($F57='KU Meter Schedule'!CP$3,'KU Meter Schedule'!CO57+AZ57-$G57,SUM(CO57,AZ57)))</f>
        <v>534938.2007979668</v>
      </c>
      <c r="CQ57" s="6">
        <f>IF(CQ$3=$CP$3,$H57+BA57,IF($F57='KU Meter Schedule'!CQ$3,'KU Meter Schedule'!CP57+BA57-$G57,SUM(CP57,BA57)))</f>
        <v>536158.39514255011</v>
      </c>
      <c r="CR57" s="6">
        <f>IF(CR$3=$CP$3,$H57+BB57,IF($F57='KU Meter Schedule'!CR$3,'KU Meter Schedule'!CQ57+BB57-$G57,SUM(CQ57,BB57)))</f>
        <v>537378.58948713343</v>
      </c>
      <c r="CS57" s="6">
        <f>IF(CS$3=$CP$3,$H57+BC57,IF($F57='KU Meter Schedule'!CS$3,'KU Meter Schedule'!CR57+BC57-$G57,SUM(CR57,BC57)))</f>
        <v>538598.78383171675</v>
      </c>
      <c r="CT57" s="6">
        <f>IF(CT$3=$CP$3,$H57+BD57,IF($F57='KU Meter Schedule'!CT$3,'KU Meter Schedule'!CS57+BD57-$G57,SUM(CS57,BD57)))</f>
        <v>539818.97817630006</v>
      </c>
      <c r="CU57" s="6">
        <f>IF(CU$3=$CP$3,$H57+BE57,IF($F57='KU Meter Schedule'!CU$3,'KU Meter Schedule'!CT57+BE57-$G57,SUM(CT57,BE57)))</f>
        <v>541039.17252088338</v>
      </c>
      <c r="CV57" s="6">
        <f>IF(CV$3=$CP$3,$H57+BF57,IF($F57='KU Meter Schedule'!CV$3,'KU Meter Schedule'!CU57+BF57-$G57,SUM(CU57,BF57)))</f>
        <v>542259.3668654667</v>
      </c>
      <c r="CW57" s="6">
        <f>IF(CW$3=$CP$3,$H57+BG57,IF($F57='KU Meter Schedule'!CW$3,'KU Meter Schedule'!CV57+BG57-$G57,SUM(CV57,BG57)))</f>
        <v>543479.56121005001</v>
      </c>
      <c r="CX57" s="6">
        <f>IF(CX$3=$CP$3,$H57+BH57,IF($F57='KU Meter Schedule'!CX$3,'KU Meter Schedule'!CW57+BH57-$G57,SUM(CW57,BH57)))</f>
        <v>544699.75555463333</v>
      </c>
      <c r="CY57" s="6">
        <f>IF(CY$3=$CP$3,$H57+BI57,IF($F57='KU Meter Schedule'!CY$3,'KU Meter Schedule'!CX57+BI57-$G57,SUM(CX57,BI57)))</f>
        <v>545919.94989921665</v>
      </c>
      <c r="CZ57" s="6">
        <f>IF(CZ$3=$CP$3,$H57+BJ57,IF($F57='KU Meter Schedule'!CZ$3,'KU Meter Schedule'!CY57+BJ57-$G57,SUM(CY57,BJ57)))</f>
        <v>547140.14424379996</v>
      </c>
      <c r="DA57" s="6">
        <f>IF(DA$3=$CP$3,$H57+BK57,IF($F57='KU Meter Schedule'!DA$3,'KU Meter Schedule'!CZ57+BK57-$G57,SUM(CZ57,BK57)))</f>
        <v>549010.39845754998</v>
      </c>
      <c r="DB57" s="6">
        <f>IF(DB$3=$CP$3,$H57+BL57,IF($F57='KU Meter Schedule'!DB$3,'KU Meter Schedule'!DA57+BL57-$G57,SUM(DA57,BL57)))</f>
        <v>550880.65267129999</v>
      </c>
      <c r="DC57" s="6">
        <f>IF(DC$3=$CP$3,$H57+BM57,IF($F57='KU Meter Schedule'!DC$3,'KU Meter Schedule'!DB57+BM57-$G57,SUM(DB57,BM57)))</f>
        <v>552750.90688505</v>
      </c>
      <c r="DD57" s="6">
        <f>IF(DD$3=$CP$3,$H57+BN57,IF($F57='KU Meter Schedule'!DD$3,'KU Meter Schedule'!DC57+BN57-$G57,SUM(DC57,BN57)))</f>
        <v>554621.16109880002</v>
      </c>
      <c r="DE57" s="6">
        <f>IF(DE$3=$CP$3,$H57+BO57,IF($F57='KU Meter Schedule'!DE$3,'KU Meter Schedule'!DD57+BO57-$G57,SUM(DD57,BO57)))</f>
        <v>556491.41531255003</v>
      </c>
      <c r="DF57" s="6">
        <f>IF(DF$3=$CP$3,$H57+BP57,IF($F57='KU Meter Schedule'!DF$3,'KU Meter Schedule'!DE57+BP57-$G57,SUM(DE57,BP57)))</f>
        <v>558361.66952630004</v>
      </c>
      <c r="DG57" s="6">
        <f>IF(DG$3=$CP$3,$H57+BQ57,IF($F57='KU Meter Schedule'!DG$3,'KU Meter Schedule'!DF57+BQ57-$G57,SUM(DF57,BQ57)))</f>
        <v>560231.92374005006</v>
      </c>
      <c r="DH57" s="6">
        <f>IF(DH$3=$CP$3,$H57+BR57,IF($F57='KU Meter Schedule'!DH$3,'KU Meter Schedule'!DG57+BR57-$G57,SUM(DG57,BR57)))</f>
        <v>562102.17795380007</v>
      </c>
      <c r="DI57" s="6">
        <f>IF(DI$3=$CP$3,$H57+BS57,IF($F57='KU Meter Schedule'!DI$3,'KU Meter Schedule'!DH57+BS57-$G57,SUM(DH57,BS57)))</f>
        <v>563972.43216755008</v>
      </c>
      <c r="DJ57" s="6">
        <f>IF(DJ$3=$CP$3,$H57+BT57,IF($F57='KU Meter Schedule'!DJ$3,'KU Meter Schedule'!DI57+BT57-$G57,SUM(DI57,BT57)))</f>
        <v>-74495.590725574992</v>
      </c>
      <c r="DK57" s="6">
        <f>IF(DK$3=$CP$3,$H57+BU57,IF($F57='KU Meter Schedule'!DK$3,'KU Meter Schedule'!DJ57+BU57-$G57,SUM(DJ57,BU57)))</f>
        <v>-74495.590725574992</v>
      </c>
      <c r="DL57" s="6">
        <f>IF(DL$3=$CP$3,$H57+BV57,IF($F57='KU Meter Schedule'!DL$3,'KU Meter Schedule'!DK57+BV57-$G57,SUM(DK57,BV57)))</f>
        <v>-74495.590725574992</v>
      </c>
      <c r="DM57" s="6">
        <f>IF(DM$3=$CP$3,$H57+BW57,IF($F57='KU Meter Schedule'!DM$3,'KU Meter Schedule'!DL57+BW57-$G57,SUM(DL57,BW57)))</f>
        <v>-74495.590725574992</v>
      </c>
      <c r="DN57" s="6">
        <f>IF(DN$3=$CP$3,$H57+BX57,IF($F57='KU Meter Schedule'!DN$3,'KU Meter Schedule'!DM57+BX57-$G57,SUM(DM57,BX57)))</f>
        <v>-74495.590725574992</v>
      </c>
      <c r="DO57" s="6">
        <f>IF(DO$3=$CP$3,$H57+BY57,IF($F57='KU Meter Schedule'!DO$3,'KU Meter Schedule'!DN57+BY57-$G57,SUM(DN57,BY57)))</f>
        <v>-74495.590725574992</v>
      </c>
      <c r="DP57" s="6">
        <f>IF(DP$3=$CP$3,$H57+BZ57,IF($F57='KU Meter Schedule'!DP$3,'KU Meter Schedule'!DO57+BZ57-$G57,SUM(DO57,BZ57)))</f>
        <v>-74495.590725574992</v>
      </c>
      <c r="DQ57" s="6">
        <f>IF(DQ$3=$CP$3,$H57+CA57,IF($F57='KU Meter Schedule'!DQ$3,'KU Meter Schedule'!DP57+CA57-$G57,SUM(DP57,CA57)))</f>
        <v>-74495.590725574992</v>
      </c>
      <c r="DR57" s="6">
        <f>IF(DR$3=$CP$3,$H57+CB57,IF($F57='KU Meter Schedule'!DR$3,'KU Meter Schedule'!DQ57+CB57-$G57,SUM(DQ57,CB57)))</f>
        <v>-74495.590725574992</v>
      </c>
      <c r="DS57" s="6">
        <f>IF(DS$3=$CP$3,$H57+CC57,IF($F57='KU Meter Schedule'!DS$3,'KU Meter Schedule'!DR57+CC57-$G57,SUM(DR57,CC57)))</f>
        <v>-74495.590725574992</v>
      </c>
      <c r="DT57" s="6">
        <f>IF(DT$3=$CP$3,$H57+CD57,IF($F57='KU Meter Schedule'!DT$3,'KU Meter Schedule'!DS57+CD57-$G57,SUM(DS57,CD57)))</f>
        <v>-74495.590725574992</v>
      </c>
      <c r="DU57" s="6">
        <f>IF(DU$3=$CP$3,$H57+CE57,IF($F57='KU Meter Schedule'!DU$3,'KU Meter Schedule'!DT57+CE57-$G57,SUM(DT57,CE57)))</f>
        <v>-74495.590725574992</v>
      </c>
      <c r="DV57" s="6">
        <f>IF(DV$3=$CP$3,$H57+CF57,IF($F57='KU Meter Schedule'!DV$3,'KU Meter Schedule'!DU57+CF57-$G57,SUM(DU57,CF57)))</f>
        <v>-74495.590725574992</v>
      </c>
      <c r="DW57" s="6">
        <f>IF(DW$3=$CP$3,$H57+CG57,IF($F57='KU Meter Schedule'!DW$3,'KU Meter Schedule'!DV57+CG57-$G57,SUM(DV57,CG57)))</f>
        <v>-74495.590725574992</v>
      </c>
      <c r="DX57" s="6">
        <f>IF(DX$3=$CP$3,$H57+CH57,IF($F57='KU Meter Schedule'!DX$3,'KU Meter Schedule'!DW57+CH57-$G57,SUM(DW57,CH57)))</f>
        <v>-74495.590725574992</v>
      </c>
      <c r="DY57" s="6">
        <f>IF(DY$3=$CP$3,$H57+CI57,IF($F57='KU Meter Schedule'!DY$3,'KU Meter Schedule'!DX57+CI57-$G57,SUM(DX57,CI57)))</f>
        <v>-74495.590725574992</v>
      </c>
      <c r="DZ57" s="6">
        <f>IF(DZ$3=$CP$3,$H57+CJ57,IF($F57='KU Meter Schedule'!DZ$3,'KU Meter Schedule'!DY57+CJ57-$G57,SUM(DY57,CJ57)))</f>
        <v>-74495.590725574992</v>
      </c>
      <c r="EA57" s="6">
        <f>IF(EA$3=$CP$3,$H57+CK57,IF($F57='KU Meter Schedule'!EA$3,'KU Meter Schedule'!DZ57+CK57-$G57,SUM(DZ57,CK57)))</f>
        <v>-74495.590725574992</v>
      </c>
      <c r="EB57" s="6">
        <f>IF(EB$3=$CP$3,$H57+CL57,IF($F57='KU Meter Schedule'!EB$3,'KU Meter Schedule'!EA57+CL57-$G57,SUM(EA57,CL57)))</f>
        <v>-74495.590725574992</v>
      </c>
      <c r="EC57" s="6">
        <f>IF(EC$3=$CP$3,$H57+CM57,IF($F57='KU Meter Schedule'!EC$3,'KU Meter Schedule'!EB57+CM57-$G57,SUM(EB57,CM57)))</f>
        <v>-74495.590725574992</v>
      </c>
      <c r="ED57" s="6">
        <f>IF(ED$3=$CP$3,$H57+CN57,IF($F57='KU Meter Schedule'!ED$3,'KU Meter Schedule'!EC57+CN57-$G57,SUM(EC57,CN57)))</f>
        <v>-74495.590725574992</v>
      </c>
      <c r="EF57" s="8">
        <f t="shared" si="12"/>
        <v>104464.94920203323</v>
      </c>
      <c r="EG57" s="8">
        <f t="shared" si="12"/>
        <v>103244.75485744991</v>
      </c>
      <c r="EH57" s="8">
        <f t="shared" si="12"/>
        <v>102024.56051286659</v>
      </c>
      <c r="EI57" s="8">
        <f t="shared" si="12"/>
        <v>100804.36616828328</v>
      </c>
      <c r="EJ57" s="8">
        <f t="shared" si="12"/>
        <v>99584.171823699959</v>
      </c>
      <c r="EK57" s="8">
        <f t="shared" si="12"/>
        <v>98363.977479116642</v>
      </c>
      <c r="EL57" s="8">
        <f t="shared" si="12"/>
        <v>97143.783134533325</v>
      </c>
      <c r="EM57" s="8">
        <f t="shared" si="12"/>
        <v>95923.588789950009</v>
      </c>
      <c r="EN57" s="8">
        <f t="shared" si="12"/>
        <v>94703.394445366692</v>
      </c>
      <c r="EO57" s="8">
        <f t="shared" si="12"/>
        <v>93483.200100783375</v>
      </c>
      <c r="EP57" s="8">
        <f t="shared" si="12"/>
        <v>92263.005756200058</v>
      </c>
      <c r="EQ57" s="8">
        <f t="shared" si="12"/>
        <v>90392.751542450045</v>
      </c>
      <c r="ER57" s="8">
        <f t="shared" si="12"/>
        <v>88522.497328700032</v>
      </c>
      <c r="ES57" s="8">
        <f t="shared" si="12"/>
        <v>86652.243114950019</v>
      </c>
      <c r="ET57" s="8">
        <f t="shared" si="12"/>
        <v>84781.988901200006</v>
      </c>
      <c r="EU57" s="8">
        <f t="shared" si="12"/>
        <v>82911.734687449993</v>
      </c>
      <c r="EV57" s="8">
        <f t="shared" si="11"/>
        <v>81041.480473699979</v>
      </c>
      <c r="EW57" s="8">
        <f t="shared" si="11"/>
        <v>79171.226259949966</v>
      </c>
      <c r="EX57" s="8">
        <f t="shared" si="11"/>
        <v>77300.972046199953</v>
      </c>
      <c r="EY57" s="8">
        <f t="shared" si="11"/>
        <v>75430.71783244994</v>
      </c>
      <c r="EZ57" s="8">
        <f t="shared" si="11"/>
        <v>74495.590725574992</v>
      </c>
      <c r="FA57" s="8">
        <f t="shared" si="11"/>
        <v>74495.590725574992</v>
      </c>
      <c r="FB57" s="8">
        <f t="shared" si="11"/>
        <v>74495.590725574992</v>
      </c>
      <c r="FC57" s="8">
        <f t="shared" si="11"/>
        <v>74495.590725574992</v>
      </c>
      <c r="FD57" s="8">
        <f t="shared" si="11"/>
        <v>74495.590725574992</v>
      </c>
      <c r="FE57" s="8">
        <f t="shared" si="11"/>
        <v>74495.590725574992</v>
      </c>
      <c r="FF57" s="8">
        <f t="shared" si="11"/>
        <v>74495.590725574992</v>
      </c>
      <c r="FG57" s="8">
        <f t="shared" si="11"/>
        <v>74495.590725574992</v>
      </c>
      <c r="FH57" s="8">
        <f t="shared" si="11"/>
        <v>74495.590725574992</v>
      </c>
      <c r="FI57" s="8">
        <f t="shared" si="11"/>
        <v>74495.590725574992</v>
      </c>
      <c r="FJ57" s="8">
        <f t="shared" si="11"/>
        <v>74495.590725574992</v>
      </c>
      <c r="FK57" s="8">
        <f t="shared" si="8"/>
        <v>74495.590725574992</v>
      </c>
      <c r="FL57" s="8">
        <f t="shared" si="8"/>
        <v>74495.590725574992</v>
      </c>
      <c r="FM57" s="8">
        <f t="shared" si="8"/>
        <v>74495.590725574992</v>
      </c>
      <c r="FN57" s="8">
        <f t="shared" si="8"/>
        <v>74495.590725574992</v>
      </c>
      <c r="FO57" s="8">
        <f t="shared" si="8"/>
        <v>74495.590725574992</v>
      </c>
      <c r="FP57" s="8">
        <f t="shared" si="8"/>
        <v>74495.590725574992</v>
      </c>
      <c r="FQ57" s="8">
        <f t="shared" si="8"/>
        <v>74495.590725574992</v>
      </c>
      <c r="FR57" s="8">
        <f t="shared" si="8"/>
        <v>74495.590725574992</v>
      </c>
      <c r="FS57" s="8">
        <f t="shared" si="8"/>
        <v>74495.590725574992</v>
      </c>
      <c r="FT57" s="8">
        <f t="shared" si="8"/>
        <v>74495.590725574992</v>
      </c>
    </row>
    <row r="58" spans="1:176" x14ac:dyDescent="0.25">
      <c r="A58" s="4" t="s">
        <v>12</v>
      </c>
      <c r="B58" s="4" t="s">
        <v>2</v>
      </c>
      <c r="C58" s="3" t="s">
        <v>40</v>
      </c>
      <c r="D58" s="4" t="s">
        <v>5</v>
      </c>
      <c r="E58" s="7">
        <v>1972</v>
      </c>
      <c r="F58" s="24">
        <f>IFERROR(VLOOKUP(CONCATENATE(C58,E58),'KU Retirements'!$A$4:$E$150,5,FALSE),"N/A")</f>
        <v>43191</v>
      </c>
      <c r="G58" s="5">
        <v>15219.28</v>
      </c>
      <c r="H58" s="5">
        <v>12703.728127169601</v>
      </c>
      <c r="I58" s="5"/>
      <c r="J58" s="6">
        <f>IF(J$3=$J$3,$G58,IF($F58='KU Meter Schedule'!J$3,'KU Meter Schedule'!I58-'KU Meter Schedule'!$G58,I58))</f>
        <v>15219.28</v>
      </c>
      <c r="K58" s="6">
        <f>IF(K$3=$J$3,$G58,IF($F58='KU Meter Schedule'!K$3,'KU Meter Schedule'!J58-'KU Meter Schedule'!$G58,J58))</f>
        <v>15219.28</v>
      </c>
      <c r="L58" s="6">
        <f>IF(L$3=$J$3,$G58,IF($F58='KU Meter Schedule'!L$3,'KU Meter Schedule'!K58-'KU Meter Schedule'!$G58,K58))</f>
        <v>15219.28</v>
      </c>
      <c r="M58" s="6">
        <f>IF(M$3=$J$3,$G58,IF($F58='KU Meter Schedule'!M$3,'KU Meter Schedule'!L58-'KU Meter Schedule'!$G58,L58))</f>
        <v>15219.28</v>
      </c>
      <c r="N58" s="6">
        <f>IF(N$3=$J$3,$G58,IF($F58='KU Meter Schedule'!N$3,'KU Meter Schedule'!M58-'KU Meter Schedule'!$G58,M58))</f>
        <v>15219.28</v>
      </c>
      <c r="O58" s="6">
        <f>IF(O$3=$J$3,$G58,IF($F58='KU Meter Schedule'!O$3,'KU Meter Schedule'!N58-'KU Meter Schedule'!$G58,N58))</f>
        <v>15219.28</v>
      </c>
      <c r="P58" s="6">
        <f>IF(P$3=$J$3,$G58,IF($F58='KU Meter Schedule'!P$3,'KU Meter Schedule'!O58-'KU Meter Schedule'!$G58,O58))</f>
        <v>15219.28</v>
      </c>
      <c r="Q58" s="6">
        <f>IF(Q$3=$J$3,$G58,IF($F58='KU Meter Schedule'!Q$3,'KU Meter Schedule'!P58-'KU Meter Schedule'!$G58,P58))</f>
        <v>15219.28</v>
      </c>
      <c r="R58" s="6">
        <f>IF(R$3=$J$3,$G58,IF($F58='KU Meter Schedule'!R$3,'KU Meter Schedule'!Q58-'KU Meter Schedule'!$G58,Q58))</f>
        <v>15219.28</v>
      </c>
      <c r="S58" s="6">
        <f>IF(S$3=$J$3,$G58,IF($F58='KU Meter Schedule'!S$3,'KU Meter Schedule'!R58-'KU Meter Schedule'!$G58,R58))</f>
        <v>15219.28</v>
      </c>
      <c r="T58" s="6">
        <f>IF(T$3=$J$3,$G58,IF($F58='KU Meter Schedule'!T$3,'KU Meter Schedule'!S58-'KU Meter Schedule'!$G58,S58))</f>
        <v>15219.28</v>
      </c>
      <c r="U58" s="6">
        <f>IF(U$3=$J$3,$G58,IF($F58='KU Meter Schedule'!U$3,'KU Meter Schedule'!T58-'KU Meter Schedule'!$G58,T58))</f>
        <v>15219.28</v>
      </c>
      <c r="V58" s="6">
        <f>IF(V$3=$J$3,$G58,IF($F58='KU Meter Schedule'!V$3,'KU Meter Schedule'!U58-'KU Meter Schedule'!$G58,U58))</f>
        <v>15219.28</v>
      </c>
      <c r="W58" s="6">
        <f>IF(W$3=$J$3,$G58,IF($F58='KU Meter Schedule'!W$3,'KU Meter Schedule'!V58-'KU Meter Schedule'!$G58,V58))</f>
        <v>15219.28</v>
      </c>
      <c r="X58" s="6">
        <f>IF(X$3=$J$3,$G58,IF($F58='KU Meter Schedule'!X$3,'KU Meter Schedule'!W58-'KU Meter Schedule'!$G58,W58))</f>
        <v>15219.28</v>
      </c>
      <c r="Y58" s="6">
        <f>IF(Y$3=$J$3,$G58,IF($F58='KU Meter Schedule'!Y$3,'KU Meter Schedule'!X58-'KU Meter Schedule'!$G58,X58))</f>
        <v>15219.28</v>
      </c>
      <c r="Z58" s="6">
        <f>IF(Z$3=$J$3,$G58,IF($F58='KU Meter Schedule'!Z$3,'KU Meter Schedule'!Y58-'KU Meter Schedule'!$G58,Y58))</f>
        <v>15219.28</v>
      </c>
      <c r="AA58" s="6">
        <f>IF(AA$3=$J$3,$G58,IF($F58='KU Meter Schedule'!AA$3,'KU Meter Schedule'!Z58-'KU Meter Schedule'!$G58,Z58))</f>
        <v>15219.28</v>
      </c>
      <c r="AB58" s="6">
        <f>IF(AB$3=$J$3,$G58,IF($F58='KU Meter Schedule'!AB$3,'KU Meter Schedule'!AA58-'KU Meter Schedule'!$G58,AA58))</f>
        <v>15219.28</v>
      </c>
      <c r="AC58" s="6">
        <f>IF(AC$3=$J$3,$G58,IF($F58='KU Meter Schedule'!AC$3,'KU Meter Schedule'!AB58-'KU Meter Schedule'!$G58,AB58))</f>
        <v>15219.28</v>
      </c>
      <c r="AD58" s="6">
        <f>IF(AD$3=$J$3,$G58,IF($F58='KU Meter Schedule'!AD$3,'KU Meter Schedule'!AC58-'KU Meter Schedule'!$G58,AC58))</f>
        <v>0</v>
      </c>
      <c r="AE58" s="6">
        <f>IF(AE$3=$J$3,$G58,IF($F58='KU Meter Schedule'!AE$3,'KU Meter Schedule'!AD58-'KU Meter Schedule'!$G58,AD58))</f>
        <v>0</v>
      </c>
      <c r="AF58" s="6">
        <f>IF(AF$3=$J$3,$G58,IF($F58='KU Meter Schedule'!AF$3,'KU Meter Schedule'!AE58-'KU Meter Schedule'!$G58,AE58))</f>
        <v>0</v>
      </c>
      <c r="AG58" s="6">
        <f>IF(AG$3=$J$3,$G58,IF($F58='KU Meter Schedule'!AG$3,'KU Meter Schedule'!AF58-'KU Meter Schedule'!$G58,AF58))</f>
        <v>0</v>
      </c>
      <c r="AH58" s="6">
        <f>IF(AH$3=$J$3,$G58,IF($F58='KU Meter Schedule'!AH$3,'KU Meter Schedule'!AG58-'KU Meter Schedule'!$G58,AG58))</f>
        <v>0</v>
      </c>
      <c r="AI58" s="6">
        <f>IF(AI$3=$J$3,$G58,IF($F58='KU Meter Schedule'!AI$3,'KU Meter Schedule'!AH58-'KU Meter Schedule'!$G58,AH58))</f>
        <v>0</v>
      </c>
      <c r="AJ58" s="6">
        <f>IF(AJ$3=$J$3,$G58,IF($F58='KU Meter Schedule'!AJ$3,'KU Meter Schedule'!AI58-'KU Meter Schedule'!$G58,AI58))</f>
        <v>0</v>
      </c>
      <c r="AK58" s="6">
        <f>IF(AK$3=$J$3,$G58,IF($F58='KU Meter Schedule'!AK$3,'KU Meter Schedule'!AJ58-'KU Meter Schedule'!$G58,AJ58))</f>
        <v>0</v>
      </c>
      <c r="AL58" s="6">
        <f>IF(AL$3=$J$3,$G58,IF($F58='KU Meter Schedule'!AL$3,'KU Meter Schedule'!AK58-'KU Meter Schedule'!$G58,AK58))</f>
        <v>0</v>
      </c>
      <c r="AM58" s="6">
        <f>IF(AM$3=$J$3,$G58,IF($F58='KU Meter Schedule'!AM$3,'KU Meter Schedule'!AL58-'KU Meter Schedule'!$G58,AL58))</f>
        <v>0</v>
      </c>
      <c r="AN58" s="6">
        <f>IF(AN$3=$J$3,$G58,IF($F58='KU Meter Schedule'!AN$3,'KU Meter Schedule'!AM58-'KU Meter Schedule'!$G58,AM58))</f>
        <v>0</v>
      </c>
      <c r="AO58" s="6">
        <f>IF(AO$3=$J$3,$G58,IF($F58='KU Meter Schedule'!AO$3,'KU Meter Schedule'!AN58-'KU Meter Schedule'!$G58,AN58))</f>
        <v>0</v>
      </c>
      <c r="AP58" s="6">
        <f>IF(AP$3=$J$3,$G58,IF($F58='KU Meter Schedule'!AP$3,'KU Meter Schedule'!AO58-'KU Meter Schedule'!$G58,AO58))</f>
        <v>0</v>
      </c>
      <c r="AQ58" s="6">
        <f>IF(AQ$3=$J$3,$G58,IF($F58='KU Meter Schedule'!AQ$3,'KU Meter Schedule'!AP58-'KU Meter Schedule'!$G58,AP58))</f>
        <v>0</v>
      </c>
      <c r="AR58" s="6">
        <f>IF(AR$3=$J$3,$G58,IF($F58='KU Meter Schedule'!AR$3,'KU Meter Schedule'!AQ58-'KU Meter Schedule'!$G58,AQ58))</f>
        <v>0</v>
      </c>
      <c r="AS58" s="6">
        <f>IF(AS$3=$J$3,$G58,IF($F58='KU Meter Schedule'!AS$3,'KU Meter Schedule'!AR58-'KU Meter Schedule'!$G58,AR58))</f>
        <v>0</v>
      </c>
      <c r="AT58" s="6">
        <f>IF(AT$3=$J$3,$G58,IF($F58='KU Meter Schedule'!AT$3,'KU Meter Schedule'!AS58-'KU Meter Schedule'!$G58,AS58))</f>
        <v>0</v>
      </c>
      <c r="AU58" s="6">
        <f>IF(AU$3=$J$3,$G58,IF($F58='KU Meter Schedule'!AU$3,'KU Meter Schedule'!AT58-'KU Meter Schedule'!$G58,AT58))</f>
        <v>0</v>
      </c>
      <c r="AV58" s="6">
        <f>IF(AV$3=$J$3,$G58,IF($F58='KU Meter Schedule'!AV$3,'KU Meter Schedule'!AU58-'KU Meter Schedule'!$G58,AU58))</f>
        <v>0</v>
      </c>
      <c r="AW58" s="6">
        <f>IF(AW$3=$J$3,$G58,IF($F58='KU Meter Schedule'!AW$3,'KU Meter Schedule'!AV58-'KU Meter Schedule'!$G58,AV58))</f>
        <v>0</v>
      </c>
      <c r="AX58" s="6">
        <f>IF(AX$3=$J$3,$G58,IF($F58='KU Meter Schedule'!AX$3,'KU Meter Schedule'!AW58-'KU Meter Schedule'!$G58,AW58))</f>
        <v>0</v>
      </c>
      <c r="AZ58" s="21">
        <f>IF(AZ$3&lt;'Depr. Rate'!$B$1,('Depr. Rate'!$B$4*'KU Meter Schedule'!J58)/12,IF(J58=0,I58/2*'Depr. Rate'!$C$4/12,('Depr. Rate'!$C$4*'KU Meter Schedule'!J58)/12))</f>
        <v>29.043459333333335</v>
      </c>
      <c r="BA58" s="21">
        <f>IF(BA$3&lt;'Depr. Rate'!$B$1,('Depr. Rate'!$B$4*'KU Meter Schedule'!K58)/12,IF(K58=0,J58/2*'Depr. Rate'!$C$4/12,('Depr. Rate'!$C$4*'KU Meter Schedule'!K58)/12))</f>
        <v>29.043459333333335</v>
      </c>
      <c r="BB58" s="21">
        <f>IF(BB$3&lt;'Depr. Rate'!$B$1,('Depr. Rate'!$B$4*'KU Meter Schedule'!L58)/12,IF(L58=0,K58/2*'Depr. Rate'!$C$4/12,('Depr. Rate'!$C$4*'KU Meter Schedule'!L58)/12))</f>
        <v>29.043459333333335</v>
      </c>
      <c r="BC58" s="21">
        <f>IF(BC$3&lt;'Depr. Rate'!$B$1,('Depr. Rate'!$B$4*'KU Meter Schedule'!M58)/12,IF(M58=0,L58/2*'Depr. Rate'!$C$4/12,('Depr. Rate'!$C$4*'KU Meter Schedule'!M58)/12))</f>
        <v>29.043459333333335</v>
      </c>
      <c r="BD58" s="21">
        <f>IF(BD$3&lt;'Depr. Rate'!$B$1,('Depr. Rate'!$B$4*'KU Meter Schedule'!N58)/12,IF(N58=0,M58/2*'Depr. Rate'!$C$4/12,('Depr. Rate'!$C$4*'KU Meter Schedule'!N58)/12))</f>
        <v>29.043459333333335</v>
      </c>
      <c r="BE58" s="21">
        <f>IF(BE$3&lt;'Depr. Rate'!$B$1,('Depr. Rate'!$B$4*'KU Meter Schedule'!O58)/12,IF(O58=0,N58/2*'Depr. Rate'!$C$4/12,('Depr. Rate'!$C$4*'KU Meter Schedule'!O58)/12))</f>
        <v>29.043459333333335</v>
      </c>
      <c r="BF58" s="21">
        <f>IF(BF$3&lt;'Depr. Rate'!$B$1,('Depr. Rate'!$B$4*'KU Meter Schedule'!P58)/12,IF(P58=0,O58/2*'Depr. Rate'!$C$4/12,('Depr. Rate'!$C$4*'KU Meter Schedule'!P58)/12))</f>
        <v>29.043459333333335</v>
      </c>
      <c r="BG58" s="21">
        <f>IF(BG$3&lt;'Depr. Rate'!$B$1,('Depr. Rate'!$B$4*'KU Meter Schedule'!Q58)/12,IF(Q58=0,P58/2*'Depr. Rate'!$C$4/12,('Depr. Rate'!$C$4*'KU Meter Schedule'!Q58)/12))</f>
        <v>29.043459333333335</v>
      </c>
      <c r="BH58" s="21">
        <f>IF(BH$3&lt;'Depr. Rate'!$B$1,('Depr. Rate'!$B$4*'KU Meter Schedule'!R58)/12,IF(R58=0,Q58/2*'Depr. Rate'!$C$4/12,('Depr. Rate'!$C$4*'KU Meter Schedule'!R58)/12))</f>
        <v>29.043459333333335</v>
      </c>
      <c r="BI58" s="21">
        <f>IF(BI$3&lt;'Depr. Rate'!$B$1,('Depr. Rate'!$B$4*'KU Meter Schedule'!S58)/12,IF(S58=0,R58/2*'Depr. Rate'!$C$4/12,('Depr. Rate'!$C$4*'KU Meter Schedule'!S58)/12))</f>
        <v>29.043459333333335</v>
      </c>
      <c r="BJ58" s="21">
        <f>IF(BJ$3&lt;'Depr. Rate'!$B$1,('Depr. Rate'!$B$4*'KU Meter Schedule'!T58)/12,IF(T58=0,S58/2*'Depr. Rate'!$C$4/12,('Depr. Rate'!$C$4*'KU Meter Schedule'!T58)/12))</f>
        <v>29.043459333333335</v>
      </c>
      <c r="BK58" s="21">
        <f>IF(BK$3&lt;'Depr. Rate'!$B$1,('Depr. Rate'!$B$4*'KU Meter Schedule'!U58)/12,IF(U58=0,T58/2*'Depr. Rate'!$C$4/12,('Depr. Rate'!$C$4*'KU Meter Schedule'!U58)/12))</f>
        <v>44.516393999999998</v>
      </c>
      <c r="BL58" s="21">
        <f>IF(BL$3&lt;'Depr. Rate'!$B$1,('Depr. Rate'!$B$4*'KU Meter Schedule'!V58)/12,IF(V58=0,U58/2*'Depr. Rate'!$C$4/12,('Depr. Rate'!$C$4*'KU Meter Schedule'!V58)/12))</f>
        <v>44.516393999999998</v>
      </c>
      <c r="BM58" s="21">
        <f>IF(BM$3&lt;'Depr. Rate'!$B$1,('Depr. Rate'!$B$4*'KU Meter Schedule'!W58)/12,IF(W58=0,V58/2*'Depr. Rate'!$C$4/12,('Depr. Rate'!$C$4*'KU Meter Schedule'!W58)/12))</f>
        <v>44.516393999999998</v>
      </c>
      <c r="BN58" s="21">
        <f>IF(BN$3&lt;'Depr. Rate'!$B$1,('Depr. Rate'!$B$4*'KU Meter Schedule'!X58)/12,IF(X58=0,W58/2*'Depr. Rate'!$C$4/12,('Depr. Rate'!$C$4*'KU Meter Schedule'!X58)/12))</f>
        <v>44.516393999999998</v>
      </c>
      <c r="BO58" s="21">
        <f>IF(BO$3&lt;'Depr. Rate'!$B$1,('Depr. Rate'!$B$4*'KU Meter Schedule'!Y58)/12,IF(Y58=0,X58/2*'Depr. Rate'!$C$4/12,('Depr. Rate'!$C$4*'KU Meter Schedule'!Y58)/12))</f>
        <v>44.516393999999998</v>
      </c>
      <c r="BP58" s="21">
        <f>IF(BP$3&lt;'Depr. Rate'!$B$1,('Depr. Rate'!$B$4*'KU Meter Schedule'!Z58)/12,IF(Z58=0,Y58/2*'Depr. Rate'!$C$4/12,('Depr. Rate'!$C$4*'KU Meter Schedule'!Z58)/12))</f>
        <v>44.516393999999998</v>
      </c>
      <c r="BQ58" s="21">
        <f>IF(BQ$3&lt;'Depr. Rate'!$B$1,('Depr. Rate'!$B$4*'KU Meter Schedule'!AA58)/12,IF(AA58=0,Z58/2*'Depr. Rate'!$C$4/12,('Depr. Rate'!$C$4*'KU Meter Schedule'!AA58)/12))</f>
        <v>44.516393999999998</v>
      </c>
      <c r="BR58" s="21">
        <f>IF(BR$3&lt;'Depr. Rate'!$B$1,('Depr. Rate'!$B$4*'KU Meter Schedule'!AB58)/12,IF(AB58=0,AA58/2*'Depr. Rate'!$C$4/12,('Depr. Rate'!$C$4*'KU Meter Schedule'!AB58)/12))</f>
        <v>44.516393999999998</v>
      </c>
      <c r="BS58" s="21">
        <f>IF(BS$3&lt;'Depr. Rate'!$B$1,('Depr. Rate'!$B$4*'KU Meter Schedule'!AC58)/12,IF(AC58=0,AB58/2*'Depr. Rate'!$C$4/12,('Depr. Rate'!$C$4*'KU Meter Schedule'!AC58)/12))</f>
        <v>44.516393999999998</v>
      </c>
      <c r="BT58" s="21">
        <f>IF(BT$3&lt;'Depr. Rate'!$B$1,('Depr. Rate'!$B$4*'KU Meter Schedule'!AD58)/12,IF(AD58=0,AC58/2*'Depr. Rate'!$C$4/12,('Depr. Rate'!$C$4*'KU Meter Schedule'!AD58)/12))</f>
        <v>22.258196999999999</v>
      </c>
      <c r="BU58" s="21">
        <f>IF(BU$3&lt;'Depr. Rate'!$B$1,('Depr. Rate'!$B$4*'KU Meter Schedule'!AE58)/12,IF(AE58=0,AD58/2*'Depr. Rate'!$C$4/12,('Depr. Rate'!$C$4*'KU Meter Schedule'!AE58)/12))</f>
        <v>0</v>
      </c>
      <c r="BV58" s="21">
        <f>IF(BV$3&lt;'Depr. Rate'!$B$1,('Depr. Rate'!$B$4*'KU Meter Schedule'!AF58)/12,IF(AF58=0,AE58/2*'Depr. Rate'!$C$4/12,('Depr. Rate'!$C$4*'KU Meter Schedule'!AF58)/12))</f>
        <v>0</v>
      </c>
      <c r="BW58" s="21">
        <f>IF(BW$3&lt;'Depr. Rate'!$B$1,('Depr. Rate'!$B$4*'KU Meter Schedule'!AG58)/12,IF(AG58=0,AF58/2*'Depr. Rate'!$C$4/12,('Depr. Rate'!$C$4*'KU Meter Schedule'!AG58)/12))</f>
        <v>0</v>
      </c>
      <c r="BX58" s="21">
        <f>IF(BX$3&lt;'Depr. Rate'!$B$1,('Depr. Rate'!$B$4*'KU Meter Schedule'!AH58)/12,IF(AH58=0,AG58/2*'Depr. Rate'!$C$4/12,('Depr. Rate'!$C$4*'KU Meter Schedule'!AH58)/12))</f>
        <v>0</v>
      </c>
      <c r="BY58" s="21">
        <f>IF(BY$3&lt;'Depr. Rate'!$B$1,('Depr. Rate'!$B$4*'KU Meter Schedule'!AI58)/12,IF(AI58=0,AH58/2*'Depr. Rate'!$C$4/12,('Depr. Rate'!$C$4*'KU Meter Schedule'!AI58)/12))</f>
        <v>0</v>
      </c>
      <c r="BZ58" s="21">
        <f>IF(BZ$3&lt;'Depr. Rate'!$B$1,('Depr. Rate'!$B$4*'KU Meter Schedule'!AJ58)/12,IF(AJ58=0,AI58/2*'Depr. Rate'!$C$4/12,('Depr. Rate'!$C$4*'KU Meter Schedule'!AJ58)/12))</f>
        <v>0</v>
      </c>
      <c r="CA58" s="21">
        <f>IF(CA$3&lt;'Depr. Rate'!$B$1,('Depr. Rate'!$B$4*'KU Meter Schedule'!AK58)/12,IF(AK58=0,AJ58/2*'Depr. Rate'!$C$4/12,('Depr. Rate'!$C$4*'KU Meter Schedule'!AK58)/12))</f>
        <v>0</v>
      </c>
      <c r="CB58" s="21">
        <f>IF(CB$3&lt;'Depr. Rate'!$B$1,('Depr. Rate'!$B$4*'KU Meter Schedule'!AL58)/12,IF(AL58=0,AK58/2*'Depr. Rate'!$C$4/12,('Depr. Rate'!$C$4*'KU Meter Schedule'!AL58)/12))</f>
        <v>0</v>
      </c>
      <c r="CC58" s="21">
        <f>IF(CC$3&lt;'Depr. Rate'!$B$1,('Depr. Rate'!$B$4*'KU Meter Schedule'!AM58)/12,IF(AM58=0,AL58/2*'Depr. Rate'!$C$4/12,('Depr. Rate'!$C$4*'KU Meter Schedule'!AM58)/12))</f>
        <v>0</v>
      </c>
      <c r="CD58" s="21">
        <f>IF(CD$3&lt;'Depr. Rate'!$B$1,('Depr. Rate'!$B$4*'KU Meter Schedule'!AN58)/12,IF(AN58=0,AM58/2*'Depr. Rate'!$C$4/12,('Depr. Rate'!$C$4*'KU Meter Schedule'!AN58)/12))</f>
        <v>0</v>
      </c>
      <c r="CE58" s="21">
        <f>IF(CE$3&lt;'Depr. Rate'!$B$1,('Depr. Rate'!$B$4*'KU Meter Schedule'!AO58)/12,IF(AO58=0,AN58/2*'Depr. Rate'!$C$4/12,('Depr. Rate'!$C$4*'KU Meter Schedule'!AO58)/12))</f>
        <v>0</v>
      </c>
      <c r="CF58" s="21">
        <f>IF(CF$3&lt;'Depr. Rate'!$B$1,('Depr. Rate'!$B$4*'KU Meter Schedule'!AP58)/12,IF(AP58=0,AO58/2*'Depr. Rate'!$C$4/12,('Depr. Rate'!$C$4*'KU Meter Schedule'!AP58)/12))</f>
        <v>0</v>
      </c>
      <c r="CG58" s="21">
        <f>IF(CG$3&lt;'Depr. Rate'!$B$1,('Depr. Rate'!$B$4*'KU Meter Schedule'!AQ58)/12,IF(AQ58=0,AP58/2*'Depr. Rate'!$C$4/12,('Depr. Rate'!$C$4*'KU Meter Schedule'!AQ58)/12))</f>
        <v>0</v>
      </c>
      <c r="CH58" s="21">
        <f>IF(CH$3&lt;'Depr. Rate'!$B$1,('Depr. Rate'!$B$4*'KU Meter Schedule'!AR58)/12,IF(AR58=0,AQ58/2*'Depr. Rate'!$C$4/12,('Depr. Rate'!$C$4*'KU Meter Schedule'!AR58)/12))</f>
        <v>0</v>
      </c>
      <c r="CI58" s="21">
        <f>IF(CI$3&lt;'Depr. Rate'!$B$1,('Depr. Rate'!$B$4*'KU Meter Schedule'!AS58)/12,IF(AS58=0,AR58/2*'Depr. Rate'!$C$4/12,('Depr. Rate'!$C$4*'KU Meter Schedule'!AS58)/12))</f>
        <v>0</v>
      </c>
      <c r="CJ58" s="21">
        <f>IF(CJ$3&lt;'Depr. Rate'!$B$1,('Depr. Rate'!$B$4*'KU Meter Schedule'!AT58)/12,IF(AT58=0,AS58/2*'Depr. Rate'!$C$4/12,('Depr. Rate'!$C$4*'KU Meter Schedule'!AT58)/12))</f>
        <v>0</v>
      </c>
      <c r="CK58" s="21">
        <f>IF(CK$3&lt;'Depr. Rate'!$B$1,('Depr. Rate'!$B$4*'KU Meter Schedule'!AU58)/12,IF(AU58=0,AT58/2*'Depr. Rate'!$C$4/12,('Depr. Rate'!$C$4*'KU Meter Schedule'!AU58)/12))</f>
        <v>0</v>
      </c>
      <c r="CL58" s="21">
        <f>IF(CL$3&lt;'Depr. Rate'!$B$1,('Depr. Rate'!$B$4*'KU Meter Schedule'!AV58)/12,IF(AV58=0,AU58/2*'Depr. Rate'!$C$4/12,('Depr. Rate'!$C$4*'KU Meter Schedule'!AV58)/12))</f>
        <v>0</v>
      </c>
      <c r="CM58" s="21">
        <f>IF(CM$3&lt;'Depr. Rate'!$B$1,('Depr. Rate'!$B$4*'KU Meter Schedule'!AW58)/12,IF(AW58=0,AV58/2*'Depr. Rate'!$C$4/12,('Depr. Rate'!$C$4*'KU Meter Schedule'!AW58)/12))</f>
        <v>0</v>
      </c>
      <c r="CN58" s="21">
        <f>IF(CN$3&lt;'Depr. Rate'!$B$1,('Depr. Rate'!$B$4*'KU Meter Schedule'!AX58)/12,IF(AX58=0,AW58/2*'Depr. Rate'!$C$4/12,('Depr. Rate'!$C$4*'KU Meter Schedule'!AX58)/12))</f>
        <v>0</v>
      </c>
      <c r="CP58" s="6">
        <f>IF(CP$3=$CP$3,$H58+AZ58,IF($F58='KU Meter Schedule'!CP$3,'KU Meter Schedule'!CO58+AZ58-$G58,SUM(CO58,AZ58)))</f>
        <v>12732.771586502935</v>
      </c>
      <c r="CQ58" s="6">
        <f>IF(CQ$3=$CP$3,$H58+BA58,IF($F58='KU Meter Schedule'!CQ$3,'KU Meter Schedule'!CP58+BA58-$G58,SUM(CP58,BA58)))</f>
        <v>12761.815045836269</v>
      </c>
      <c r="CR58" s="6">
        <f>IF(CR$3=$CP$3,$H58+BB58,IF($F58='KU Meter Schedule'!CR$3,'KU Meter Schedule'!CQ58+BB58-$G58,SUM(CQ58,BB58)))</f>
        <v>12790.858505169603</v>
      </c>
      <c r="CS58" s="6">
        <f>IF(CS$3=$CP$3,$H58+BC58,IF($F58='KU Meter Schedule'!CS$3,'KU Meter Schedule'!CR58+BC58-$G58,SUM(CR58,BC58)))</f>
        <v>12819.901964502937</v>
      </c>
      <c r="CT58" s="6">
        <f>IF(CT$3=$CP$3,$H58+BD58,IF($F58='KU Meter Schedule'!CT$3,'KU Meter Schedule'!CS58+BD58-$G58,SUM(CS58,BD58)))</f>
        <v>12848.94542383627</v>
      </c>
      <c r="CU58" s="6">
        <f>IF(CU$3=$CP$3,$H58+BE58,IF($F58='KU Meter Schedule'!CU$3,'KU Meter Schedule'!CT58+BE58-$G58,SUM(CT58,BE58)))</f>
        <v>12877.988883169604</v>
      </c>
      <c r="CV58" s="6">
        <f>IF(CV$3=$CP$3,$H58+BF58,IF($F58='KU Meter Schedule'!CV$3,'KU Meter Schedule'!CU58+BF58-$G58,SUM(CU58,BF58)))</f>
        <v>12907.032342502938</v>
      </c>
      <c r="CW58" s="6">
        <f>IF(CW$3=$CP$3,$H58+BG58,IF($F58='KU Meter Schedule'!CW$3,'KU Meter Schedule'!CV58+BG58-$G58,SUM(CV58,BG58)))</f>
        <v>12936.075801836272</v>
      </c>
      <c r="CX58" s="6">
        <f>IF(CX$3=$CP$3,$H58+BH58,IF($F58='KU Meter Schedule'!CX$3,'KU Meter Schedule'!CW58+BH58-$G58,SUM(CW58,BH58)))</f>
        <v>12965.119261169606</v>
      </c>
      <c r="CY58" s="6">
        <f>IF(CY$3=$CP$3,$H58+BI58,IF($F58='KU Meter Schedule'!CY$3,'KU Meter Schedule'!CX58+BI58-$G58,SUM(CX58,BI58)))</f>
        <v>12994.16272050294</v>
      </c>
      <c r="CZ58" s="6">
        <f>IF(CZ$3=$CP$3,$H58+BJ58,IF($F58='KU Meter Schedule'!CZ$3,'KU Meter Schedule'!CY58+BJ58-$G58,SUM(CY58,BJ58)))</f>
        <v>13023.206179836274</v>
      </c>
      <c r="DA58" s="6">
        <f>IF(DA$3=$CP$3,$H58+BK58,IF($F58='KU Meter Schedule'!DA$3,'KU Meter Schedule'!CZ58+BK58-$G58,SUM(CZ58,BK58)))</f>
        <v>13067.722573836274</v>
      </c>
      <c r="DB58" s="6">
        <f>IF(DB$3=$CP$3,$H58+BL58,IF($F58='KU Meter Schedule'!DB$3,'KU Meter Schedule'!DA58+BL58-$G58,SUM(DA58,BL58)))</f>
        <v>13112.238967836274</v>
      </c>
      <c r="DC58" s="6">
        <f>IF(DC$3=$CP$3,$H58+BM58,IF($F58='KU Meter Schedule'!DC$3,'KU Meter Schedule'!DB58+BM58-$G58,SUM(DB58,BM58)))</f>
        <v>13156.755361836274</v>
      </c>
      <c r="DD58" s="6">
        <f>IF(DD$3=$CP$3,$H58+BN58,IF($F58='KU Meter Schedule'!DD$3,'KU Meter Schedule'!DC58+BN58-$G58,SUM(DC58,BN58)))</f>
        <v>13201.271755836275</v>
      </c>
      <c r="DE58" s="6">
        <f>IF(DE$3=$CP$3,$H58+BO58,IF($F58='KU Meter Schedule'!DE$3,'KU Meter Schedule'!DD58+BO58-$G58,SUM(DD58,BO58)))</f>
        <v>13245.788149836275</v>
      </c>
      <c r="DF58" s="6">
        <f>IF(DF$3=$CP$3,$H58+BP58,IF($F58='KU Meter Schedule'!DF$3,'KU Meter Schedule'!DE58+BP58-$G58,SUM(DE58,BP58)))</f>
        <v>13290.304543836275</v>
      </c>
      <c r="DG58" s="6">
        <f>IF(DG$3=$CP$3,$H58+BQ58,IF($F58='KU Meter Schedule'!DG$3,'KU Meter Schedule'!DF58+BQ58-$G58,SUM(DF58,BQ58)))</f>
        <v>13334.820937836275</v>
      </c>
      <c r="DH58" s="6">
        <f>IF(DH$3=$CP$3,$H58+BR58,IF($F58='KU Meter Schedule'!DH$3,'KU Meter Schedule'!DG58+BR58-$G58,SUM(DG58,BR58)))</f>
        <v>13379.337331836276</v>
      </c>
      <c r="DI58" s="6">
        <f>IF(DI$3=$CP$3,$H58+BS58,IF($F58='KU Meter Schedule'!DI$3,'KU Meter Schedule'!DH58+BS58-$G58,SUM(DH58,BS58)))</f>
        <v>13423.853725836276</v>
      </c>
      <c r="DJ58" s="6">
        <f>IF(DJ$3=$CP$3,$H58+BT58,IF($F58='KU Meter Schedule'!DJ$3,'KU Meter Schedule'!DI58+BT58-$G58,SUM(DI58,BT58)))</f>
        <v>-1773.1680771637257</v>
      </c>
      <c r="DK58" s="6">
        <f>IF(DK$3=$CP$3,$H58+BU58,IF($F58='KU Meter Schedule'!DK$3,'KU Meter Schedule'!DJ58+BU58-$G58,SUM(DJ58,BU58)))</f>
        <v>-1773.1680771637257</v>
      </c>
      <c r="DL58" s="6">
        <f>IF(DL$3=$CP$3,$H58+BV58,IF($F58='KU Meter Schedule'!DL$3,'KU Meter Schedule'!DK58+BV58-$G58,SUM(DK58,BV58)))</f>
        <v>-1773.1680771637257</v>
      </c>
      <c r="DM58" s="6">
        <f>IF(DM$3=$CP$3,$H58+BW58,IF($F58='KU Meter Schedule'!DM$3,'KU Meter Schedule'!DL58+BW58-$G58,SUM(DL58,BW58)))</f>
        <v>-1773.1680771637257</v>
      </c>
      <c r="DN58" s="6">
        <f>IF(DN$3=$CP$3,$H58+BX58,IF($F58='KU Meter Schedule'!DN$3,'KU Meter Schedule'!DM58+BX58-$G58,SUM(DM58,BX58)))</f>
        <v>-1773.1680771637257</v>
      </c>
      <c r="DO58" s="6">
        <f>IF(DO$3=$CP$3,$H58+BY58,IF($F58='KU Meter Schedule'!DO$3,'KU Meter Schedule'!DN58+BY58-$G58,SUM(DN58,BY58)))</f>
        <v>-1773.1680771637257</v>
      </c>
      <c r="DP58" s="6">
        <f>IF(DP$3=$CP$3,$H58+BZ58,IF($F58='KU Meter Schedule'!DP$3,'KU Meter Schedule'!DO58+BZ58-$G58,SUM(DO58,BZ58)))</f>
        <v>-1773.1680771637257</v>
      </c>
      <c r="DQ58" s="6">
        <f>IF(DQ$3=$CP$3,$H58+CA58,IF($F58='KU Meter Schedule'!DQ$3,'KU Meter Schedule'!DP58+CA58-$G58,SUM(DP58,CA58)))</f>
        <v>-1773.1680771637257</v>
      </c>
      <c r="DR58" s="6">
        <f>IF(DR$3=$CP$3,$H58+CB58,IF($F58='KU Meter Schedule'!DR$3,'KU Meter Schedule'!DQ58+CB58-$G58,SUM(DQ58,CB58)))</f>
        <v>-1773.1680771637257</v>
      </c>
      <c r="DS58" s="6">
        <f>IF(DS$3=$CP$3,$H58+CC58,IF($F58='KU Meter Schedule'!DS$3,'KU Meter Schedule'!DR58+CC58-$G58,SUM(DR58,CC58)))</f>
        <v>-1773.1680771637257</v>
      </c>
      <c r="DT58" s="6">
        <f>IF(DT$3=$CP$3,$H58+CD58,IF($F58='KU Meter Schedule'!DT$3,'KU Meter Schedule'!DS58+CD58-$G58,SUM(DS58,CD58)))</f>
        <v>-1773.1680771637257</v>
      </c>
      <c r="DU58" s="6">
        <f>IF(DU$3=$CP$3,$H58+CE58,IF($F58='KU Meter Schedule'!DU$3,'KU Meter Schedule'!DT58+CE58-$G58,SUM(DT58,CE58)))</f>
        <v>-1773.1680771637257</v>
      </c>
      <c r="DV58" s="6">
        <f>IF(DV$3=$CP$3,$H58+CF58,IF($F58='KU Meter Schedule'!DV$3,'KU Meter Schedule'!DU58+CF58-$G58,SUM(DU58,CF58)))</f>
        <v>-1773.1680771637257</v>
      </c>
      <c r="DW58" s="6">
        <f>IF(DW$3=$CP$3,$H58+CG58,IF($F58='KU Meter Schedule'!DW$3,'KU Meter Schedule'!DV58+CG58-$G58,SUM(DV58,CG58)))</f>
        <v>-1773.1680771637257</v>
      </c>
      <c r="DX58" s="6">
        <f>IF(DX$3=$CP$3,$H58+CH58,IF($F58='KU Meter Schedule'!DX$3,'KU Meter Schedule'!DW58+CH58-$G58,SUM(DW58,CH58)))</f>
        <v>-1773.1680771637257</v>
      </c>
      <c r="DY58" s="6">
        <f>IF(DY$3=$CP$3,$H58+CI58,IF($F58='KU Meter Schedule'!DY$3,'KU Meter Schedule'!DX58+CI58-$G58,SUM(DX58,CI58)))</f>
        <v>-1773.1680771637257</v>
      </c>
      <c r="DZ58" s="6">
        <f>IF(DZ$3=$CP$3,$H58+CJ58,IF($F58='KU Meter Schedule'!DZ$3,'KU Meter Schedule'!DY58+CJ58-$G58,SUM(DY58,CJ58)))</f>
        <v>-1773.1680771637257</v>
      </c>
      <c r="EA58" s="6">
        <f>IF(EA$3=$CP$3,$H58+CK58,IF($F58='KU Meter Schedule'!EA$3,'KU Meter Schedule'!DZ58+CK58-$G58,SUM(DZ58,CK58)))</f>
        <v>-1773.1680771637257</v>
      </c>
      <c r="EB58" s="6">
        <f>IF(EB$3=$CP$3,$H58+CL58,IF($F58='KU Meter Schedule'!EB$3,'KU Meter Schedule'!EA58+CL58-$G58,SUM(EA58,CL58)))</f>
        <v>-1773.1680771637257</v>
      </c>
      <c r="EC58" s="6">
        <f>IF(EC$3=$CP$3,$H58+CM58,IF($F58='KU Meter Schedule'!EC$3,'KU Meter Schedule'!EB58+CM58-$G58,SUM(EB58,CM58)))</f>
        <v>-1773.1680771637257</v>
      </c>
      <c r="ED58" s="6">
        <f>IF(ED$3=$CP$3,$H58+CN58,IF($F58='KU Meter Schedule'!ED$3,'KU Meter Schedule'!EC58+CN58-$G58,SUM(EC58,CN58)))</f>
        <v>-1773.1680771637257</v>
      </c>
      <c r="EF58" s="8">
        <f t="shared" si="12"/>
        <v>2486.5084134970657</v>
      </c>
      <c r="EG58" s="8">
        <f t="shared" si="12"/>
        <v>2457.4649541637318</v>
      </c>
      <c r="EH58" s="8">
        <f t="shared" si="12"/>
        <v>2428.4214948303979</v>
      </c>
      <c r="EI58" s="8">
        <f t="shared" si="12"/>
        <v>2399.378035497064</v>
      </c>
      <c r="EJ58" s="8">
        <f t="shared" si="12"/>
        <v>2370.3345761637302</v>
      </c>
      <c r="EK58" s="8">
        <f t="shared" si="12"/>
        <v>2341.2911168303963</v>
      </c>
      <c r="EL58" s="8">
        <f t="shared" si="12"/>
        <v>2312.2476574970624</v>
      </c>
      <c r="EM58" s="8">
        <f t="shared" si="12"/>
        <v>2283.2041981637285</v>
      </c>
      <c r="EN58" s="8">
        <f t="shared" si="12"/>
        <v>2254.1607388303946</v>
      </c>
      <c r="EO58" s="8">
        <f t="shared" si="12"/>
        <v>2225.1172794970607</v>
      </c>
      <c r="EP58" s="8">
        <f t="shared" si="12"/>
        <v>2196.0738201637269</v>
      </c>
      <c r="EQ58" s="8">
        <f t="shared" si="12"/>
        <v>2151.5574261637266</v>
      </c>
      <c r="ER58" s="8">
        <f t="shared" si="12"/>
        <v>2107.0410321637264</v>
      </c>
      <c r="ES58" s="8">
        <f t="shared" si="12"/>
        <v>2062.5246381637262</v>
      </c>
      <c r="ET58" s="8">
        <f t="shared" si="12"/>
        <v>2018.008244163726</v>
      </c>
      <c r="EU58" s="8">
        <f t="shared" si="12"/>
        <v>1973.4918501637258</v>
      </c>
      <c r="EV58" s="8">
        <f t="shared" si="11"/>
        <v>1928.9754561637255</v>
      </c>
      <c r="EW58" s="8">
        <f t="shared" si="11"/>
        <v>1884.4590621637253</v>
      </c>
      <c r="EX58" s="8">
        <f t="shared" si="11"/>
        <v>1839.9426681637251</v>
      </c>
      <c r="EY58" s="8">
        <f t="shared" si="11"/>
        <v>1795.4262741637249</v>
      </c>
      <c r="EZ58" s="8">
        <f t="shared" si="11"/>
        <v>1773.1680771637257</v>
      </c>
      <c r="FA58" s="8">
        <f t="shared" si="11"/>
        <v>1773.1680771637257</v>
      </c>
      <c r="FB58" s="8">
        <f t="shared" si="11"/>
        <v>1773.1680771637257</v>
      </c>
      <c r="FC58" s="8">
        <f t="shared" si="11"/>
        <v>1773.1680771637257</v>
      </c>
      <c r="FD58" s="8">
        <f t="shared" si="11"/>
        <v>1773.1680771637257</v>
      </c>
      <c r="FE58" s="8">
        <f t="shared" si="11"/>
        <v>1773.1680771637257</v>
      </c>
      <c r="FF58" s="8">
        <f t="shared" si="11"/>
        <v>1773.1680771637257</v>
      </c>
      <c r="FG58" s="8">
        <f t="shared" si="11"/>
        <v>1773.1680771637257</v>
      </c>
      <c r="FH58" s="8">
        <f t="shared" si="11"/>
        <v>1773.1680771637257</v>
      </c>
      <c r="FI58" s="8">
        <f t="shared" si="11"/>
        <v>1773.1680771637257</v>
      </c>
      <c r="FJ58" s="8">
        <f t="shared" si="11"/>
        <v>1773.1680771637257</v>
      </c>
      <c r="FK58" s="8">
        <f t="shared" si="8"/>
        <v>1773.1680771637257</v>
      </c>
      <c r="FL58" s="8">
        <f t="shared" si="8"/>
        <v>1773.1680771637257</v>
      </c>
      <c r="FM58" s="8">
        <f t="shared" si="8"/>
        <v>1773.1680771637257</v>
      </c>
      <c r="FN58" s="8">
        <f t="shared" si="8"/>
        <v>1773.1680771637257</v>
      </c>
      <c r="FO58" s="8">
        <f t="shared" si="8"/>
        <v>1773.1680771637257</v>
      </c>
      <c r="FP58" s="8">
        <f t="shared" si="8"/>
        <v>1773.1680771637257</v>
      </c>
      <c r="FQ58" s="8">
        <f t="shared" si="8"/>
        <v>1773.1680771637257</v>
      </c>
      <c r="FR58" s="8">
        <f t="shared" si="8"/>
        <v>1773.1680771637257</v>
      </c>
      <c r="FS58" s="8">
        <f t="shared" si="8"/>
        <v>1773.1680771637257</v>
      </c>
      <c r="FT58" s="8">
        <f t="shared" si="8"/>
        <v>1773.1680771637257</v>
      </c>
    </row>
    <row r="59" spans="1:176" x14ac:dyDescent="0.25">
      <c r="A59" s="4" t="s">
        <v>12</v>
      </c>
      <c r="B59" s="4" t="s">
        <v>2</v>
      </c>
      <c r="C59" s="3" t="s">
        <v>40</v>
      </c>
      <c r="D59" s="4" t="s">
        <v>6</v>
      </c>
      <c r="E59" s="7">
        <v>1972</v>
      </c>
      <c r="F59" s="24">
        <f>IFERROR(VLOOKUP(CONCATENATE(C59,E59),'KU Retirements'!$A$4:$E$150,5,FALSE),"N/A")</f>
        <v>43191</v>
      </c>
      <c r="G59" s="5">
        <v>1645.32</v>
      </c>
      <c r="H59" s="5">
        <v>1373.3696970024</v>
      </c>
      <c r="I59" s="5"/>
      <c r="J59" s="6">
        <f>IF(J$3=$J$3,$G59,IF($F59='KU Meter Schedule'!J$3,'KU Meter Schedule'!I59-'KU Meter Schedule'!$G59,I59))</f>
        <v>1645.32</v>
      </c>
      <c r="K59" s="6">
        <f>IF(K$3=$J$3,$G59,IF($F59='KU Meter Schedule'!K$3,'KU Meter Schedule'!J59-'KU Meter Schedule'!$G59,J59))</f>
        <v>1645.32</v>
      </c>
      <c r="L59" s="6">
        <f>IF(L$3=$J$3,$G59,IF($F59='KU Meter Schedule'!L$3,'KU Meter Schedule'!K59-'KU Meter Schedule'!$G59,K59))</f>
        <v>1645.32</v>
      </c>
      <c r="M59" s="6">
        <f>IF(M$3=$J$3,$G59,IF($F59='KU Meter Schedule'!M$3,'KU Meter Schedule'!L59-'KU Meter Schedule'!$G59,L59))</f>
        <v>1645.32</v>
      </c>
      <c r="N59" s="6">
        <f>IF(N$3=$J$3,$G59,IF($F59='KU Meter Schedule'!N$3,'KU Meter Schedule'!M59-'KU Meter Schedule'!$G59,M59))</f>
        <v>1645.32</v>
      </c>
      <c r="O59" s="6">
        <f>IF(O$3=$J$3,$G59,IF($F59='KU Meter Schedule'!O$3,'KU Meter Schedule'!N59-'KU Meter Schedule'!$G59,N59))</f>
        <v>1645.32</v>
      </c>
      <c r="P59" s="6">
        <f>IF(P$3=$J$3,$G59,IF($F59='KU Meter Schedule'!P$3,'KU Meter Schedule'!O59-'KU Meter Schedule'!$G59,O59))</f>
        <v>1645.32</v>
      </c>
      <c r="Q59" s="6">
        <f>IF(Q$3=$J$3,$G59,IF($F59='KU Meter Schedule'!Q$3,'KU Meter Schedule'!P59-'KU Meter Schedule'!$G59,P59))</f>
        <v>1645.32</v>
      </c>
      <c r="R59" s="6">
        <f>IF(R$3=$J$3,$G59,IF($F59='KU Meter Schedule'!R$3,'KU Meter Schedule'!Q59-'KU Meter Schedule'!$G59,Q59))</f>
        <v>1645.32</v>
      </c>
      <c r="S59" s="6">
        <f>IF(S$3=$J$3,$G59,IF($F59='KU Meter Schedule'!S$3,'KU Meter Schedule'!R59-'KU Meter Schedule'!$G59,R59))</f>
        <v>1645.32</v>
      </c>
      <c r="T59" s="6">
        <f>IF(T$3=$J$3,$G59,IF($F59='KU Meter Schedule'!T$3,'KU Meter Schedule'!S59-'KU Meter Schedule'!$G59,S59))</f>
        <v>1645.32</v>
      </c>
      <c r="U59" s="6">
        <f>IF(U$3=$J$3,$G59,IF($F59='KU Meter Schedule'!U$3,'KU Meter Schedule'!T59-'KU Meter Schedule'!$G59,T59))</f>
        <v>1645.32</v>
      </c>
      <c r="V59" s="6">
        <f>IF(V$3=$J$3,$G59,IF($F59='KU Meter Schedule'!V$3,'KU Meter Schedule'!U59-'KU Meter Schedule'!$G59,U59))</f>
        <v>1645.32</v>
      </c>
      <c r="W59" s="6">
        <f>IF(W$3=$J$3,$G59,IF($F59='KU Meter Schedule'!W$3,'KU Meter Schedule'!V59-'KU Meter Schedule'!$G59,V59))</f>
        <v>1645.32</v>
      </c>
      <c r="X59" s="6">
        <f>IF(X$3=$J$3,$G59,IF($F59='KU Meter Schedule'!X$3,'KU Meter Schedule'!W59-'KU Meter Schedule'!$G59,W59))</f>
        <v>1645.32</v>
      </c>
      <c r="Y59" s="6">
        <f>IF(Y$3=$J$3,$G59,IF($F59='KU Meter Schedule'!Y$3,'KU Meter Schedule'!X59-'KU Meter Schedule'!$G59,X59))</f>
        <v>1645.32</v>
      </c>
      <c r="Z59" s="6">
        <f>IF(Z$3=$J$3,$G59,IF($F59='KU Meter Schedule'!Z$3,'KU Meter Schedule'!Y59-'KU Meter Schedule'!$G59,Y59))</f>
        <v>1645.32</v>
      </c>
      <c r="AA59" s="6">
        <f>IF(AA$3=$J$3,$G59,IF($F59='KU Meter Schedule'!AA$3,'KU Meter Schedule'!Z59-'KU Meter Schedule'!$G59,Z59))</f>
        <v>1645.32</v>
      </c>
      <c r="AB59" s="6">
        <f>IF(AB$3=$J$3,$G59,IF($F59='KU Meter Schedule'!AB$3,'KU Meter Schedule'!AA59-'KU Meter Schedule'!$G59,AA59))</f>
        <v>1645.32</v>
      </c>
      <c r="AC59" s="6">
        <f>IF(AC$3=$J$3,$G59,IF($F59='KU Meter Schedule'!AC$3,'KU Meter Schedule'!AB59-'KU Meter Schedule'!$G59,AB59))</f>
        <v>1645.32</v>
      </c>
      <c r="AD59" s="6">
        <f>IF(AD$3=$J$3,$G59,IF($F59='KU Meter Schedule'!AD$3,'KU Meter Schedule'!AC59-'KU Meter Schedule'!$G59,AC59))</f>
        <v>0</v>
      </c>
      <c r="AE59" s="6">
        <f>IF(AE$3=$J$3,$G59,IF($F59='KU Meter Schedule'!AE$3,'KU Meter Schedule'!AD59-'KU Meter Schedule'!$G59,AD59))</f>
        <v>0</v>
      </c>
      <c r="AF59" s="6">
        <f>IF(AF$3=$J$3,$G59,IF($F59='KU Meter Schedule'!AF$3,'KU Meter Schedule'!AE59-'KU Meter Schedule'!$G59,AE59))</f>
        <v>0</v>
      </c>
      <c r="AG59" s="6">
        <f>IF(AG$3=$J$3,$G59,IF($F59='KU Meter Schedule'!AG$3,'KU Meter Schedule'!AF59-'KU Meter Schedule'!$G59,AF59))</f>
        <v>0</v>
      </c>
      <c r="AH59" s="6">
        <f>IF(AH$3=$J$3,$G59,IF($F59='KU Meter Schedule'!AH$3,'KU Meter Schedule'!AG59-'KU Meter Schedule'!$G59,AG59))</f>
        <v>0</v>
      </c>
      <c r="AI59" s="6">
        <f>IF(AI$3=$J$3,$G59,IF($F59='KU Meter Schedule'!AI$3,'KU Meter Schedule'!AH59-'KU Meter Schedule'!$G59,AH59))</f>
        <v>0</v>
      </c>
      <c r="AJ59" s="6">
        <f>IF(AJ$3=$J$3,$G59,IF($F59='KU Meter Schedule'!AJ$3,'KU Meter Schedule'!AI59-'KU Meter Schedule'!$G59,AI59))</f>
        <v>0</v>
      </c>
      <c r="AK59" s="6">
        <f>IF(AK$3=$J$3,$G59,IF($F59='KU Meter Schedule'!AK$3,'KU Meter Schedule'!AJ59-'KU Meter Schedule'!$G59,AJ59))</f>
        <v>0</v>
      </c>
      <c r="AL59" s="6">
        <f>IF(AL$3=$J$3,$G59,IF($F59='KU Meter Schedule'!AL$3,'KU Meter Schedule'!AK59-'KU Meter Schedule'!$G59,AK59))</f>
        <v>0</v>
      </c>
      <c r="AM59" s="6">
        <f>IF(AM$3=$J$3,$G59,IF($F59='KU Meter Schedule'!AM$3,'KU Meter Schedule'!AL59-'KU Meter Schedule'!$G59,AL59))</f>
        <v>0</v>
      </c>
      <c r="AN59" s="6">
        <f>IF(AN$3=$J$3,$G59,IF($F59='KU Meter Schedule'!AN$3,'KU Meter Schedule'!AM59-'KU Meter Schedule'!$G59,AM59))</f>
        <v>0</v>
      </c>
      <c r="AO59" s="6">
        <f>IF(AO$3=$J$3,$G59,IF($F59='KU Meter Schedule'!AO$3,'KU Meter Schedule'!AN59-'KU Meter Schedule'!$G59,AN59))</f>
        <v>0</v>
      </c>
      <c r="AP59" s="6">
        <f>IF(AP$3=$J$3,$G59,IF($F59='KU Meter Schedule'!AP$3,'KU Meter Schedule'!AO59-'KU Meter Schedule'!$G59,AO59))</f>
        <v>0</v>
      </c>
      <c r="AQ59" s="6">
        <f>IF(AQ$3=$J$3,$G59,IF($F59='KU Meter Schedule'!AQ$3,'KU Meter Schedule'!AP59-'KU Meter Schedule'!$G59,AP59))</f>
        <v>0</v>
      </c>
      <c r="AR59" s="6">
        <f>IF(AR$3=$J$3,$G59,IF($F59='KU Meter Schedule'!AR$3,'KU Meter Schedule'!AQ59-'KU Meter Schedule'!$G59,AQ59))</f>
        <v>0</v>
      </c>
      <c r="AS59" s="6">
        <f>IF(AS$3=$J$3,$G59,IF($F59='KU Meter Schedule'!AS$3,'KU Meter Schedule'!AR59-'KU Meter Schedule'!$G59,AR59))</f>
        <v>0</v>
      </c>
      <c r="AT59" s="6">
        <f>IF(AT$3=$J$3,$G59,IF($F59='KU Meter Schedule'!AT$3,'KU Meter Schedule'!AS59-'KU Meter Schedule'!$G59,AS59))</f>
        <v>0</v>
      </c>
      <c r="AU59" s="6">
        <f>IF(AU$3=$J$3,$G59,IF($F59='KU Meter Schedule'!AU$3,'KU Meter Schedule'!AT59-'KU Meter Schedule'!$G59,AT59))</f>
        <v>0</v>
      </c>
      <c r="AV59" s="6">
        <f>IF(AV$3=$J$3,$G59,IF($F59='KU Meter Schedule'!AV$3,'KU Meter Schedule'!AU59-'KU Meter Schedule'!$G59,AU59))</f>
        <v>0</v>
      </c>
      <c r="AW59" s="6">
        <f>IF(AW$3=$J$3,$G59,IF($F59='KU Meter Schedule'!AW$3,'KU Meter Schedule'!AV59-'KU Meter Schedule'!$G59,AV59))</f>
        <v>0</v>
      </c>
      <c r="AX59" s="6">
        <f>IF(AX$3=$J$3,$G59,IF($F59='KU Meter Schedule'!AX$3,'KU Meter Schedule'!AW59-'KU Meter Schedule'!$G59,AW59))</f>
        <v>0</v>
      </c>
      <c r="AZ59" s="21">
        <f>IF(AZ$3&lt;'Depr. Rate'!$B$1,('Depr. Rate'!$B$4*'KU Meter Schedule'!J59)/12,IF(J59=0,I59/2*'Depr. Rate'!$C$4/12,('Depr. Rate'!$C$4*'KU Meter Schedule'!J59)/12))</f>
        <v>3.1398189999999997</v>
      </c>
      <c r="BA59" s="21">
        <f>IF(BA$3&lt;'Depr. Rate'!$B$1,('Depr. Rate'!$B$4*'KU Meter Schedule'!K59)/12,IF(K59=0,J59/2*'Depr. Rate'!$C$4/12,('Depr. Rate'!$C$4*'KU Meter Schedule'!K59)/12))</f>
        <v>3.1398189999999997</v>
      </c>
      <c r="BB59" s="21">
        <f>IF(BB$3&lt;'Depr. Rate'!$B$1,('Depr. Rate'!$B$4*'KU Meter Schedule'!L59)/12,IF(L59=0,K59/2*'Depr. Rate'!$C$4/12,('Depr. Rate'!$C$4*'KU Meter Schedule'!L59)/12))</f>
        <v>3.1398189999999997</v>
      </c>
      <c r="BC59" s="21">
        <f>IF(BC$3&lt;'Depr. Rate'!$B$1,('Depr. Rate'!$B$4*'KU Meter Schedule'!M59)/12,IF(M59=0,L59/2*'Depr. Rate'!$C$4/12,('Depr. Rate'!$C$4*'KU Meter Schedule'!M59)/12))</f>
        <v>3.1398189999999997</v>
      </c>
      <c r="BD59" s="21">
        <f>IF(BD$3&lt;'Depr. Rate'!$B$1,('Depr. Rate'!$B$4*'KU Meter Schedule'!N59)/12,IF(N59=0,M59/2*'Depr. Rate'!$C$4/12,('Depr. Rate'!$C$4*'KU Meter Schedule'!N59)/12))</f>
        <v>3.1398189999999997</v>
      </c>
      <c r="BE59" s="21">
        <f>IF(BE$3&lt;'Depr. Rate'!$B$1,('Depr. Rate'!$B$4*'KU Meter Schedule'!O59)/12,IF(O59=0,N59/2*'Depr. Rate'!$C$4/12,('Depr. Rate'!$C$4*'KU Meter Schedule'!O59)/12))</f>
        <v>3.1398189999999997</v>
      </c>
      <c r="BF59" s="21">
        <f>IF(BF$3&lt;'Depr. Rate'!$B$1,('Depr. Rate'!$B$4*'KU Meter Schedule'!P59)/12,IF(P59=0,O59/2*'Depr. Rate'!$C$4/12,('Depr. Rate'!$C$4*'KU Meter Schedule'!P59)/12))</f>
        <v>3.1398189999999997</v>
      </c>
      <c r="BG59" s="21">
        <f>IF(BG$3&lt;'Depr. Rate'!$B$1,('Depr. Rate'!$B$4*'KU Meter Schedule'!Q59)/12,IF(Q59=0,P59/2*'Depr. Rate'!$C$4/12,('Depr. Rate'!$C$4*'KU Meter Schedule'!Q59)/12))</f>
        <v>3.1398189999999997</v>
      </c>
      <c r="BH59" s="21">
        <f>IF(BH$3&lt;'Depr. Rate'!$B$1,('Depr. Rate'!$B$4*'KU Meter Schedule'!R59)/12,IF(R59=0,Q59/2*'Depr. Rate'!$C$4/12,('Depr. Rate'!$C$4*'KU Meter Schedule'!R59)/12))</f>
        <v>3.1398189999999997</v>
      </c>
      <c r="BI59" s="21">
        <f>IF(BI$3&lt;'Depr. Rate'!$B$1,('Depr. Rate'!$B$4*'KU Meter Schedule'!S59)/12,IF(S59=0,R59/2*'Depr. Rate'!$C$4/12,('Depr. Rate'!$C$4*'KU Meter Schedule'!S59)/12))</f>
        <v>3.1398189999999997</v>
      </c>
      <c r="BJ59" s="21">
        <f>IF(BJ$3&lt;'Depr. Rate'!$B$1,('Depr. Rate'!$B$4*'KU Meter Schedule'!T59)/12,IF(T59=0,S59/2*'Depr. Rate'!$C$4/12,('Depr. Rate'!$C$4*'KU Meter Schedule'!T59)/12))</f>
        <v>3.1398189999999997</v>
      </c>
      <c r="BK59" s="21">
        <f>IF(BK$3&lt;'Depr. Rate'!$B$1,('Depr. Rate'!$B$4*'KU Meter Schedule'!U59)/12,IF(U59=0,T59/2*'Depr. Rate'!$C$4/12,('Depr. Rate'!$C$4*'KU Meter Schedule'!U59)/12))</f>
        <v>4.8125609999999996</v>
      </c>
      <c r="BL59" s="21">
        <f>IF(BL$3&lt;'Depr. Rate'!$B$1,('Depr. Rate'!$B$4*'KU Meter Schedule'!V59)/12,IF(V59=0,U59/2*'Depr. Rate'!$C$4/12,('Depr. Rate'!$C$4*'KU Meter Schedule'!V59)/12))</f>
        <v>4.8125609999999996</v>
      </c>
      <c r="BM59" s="21">
        <f>IF(BM$3&lt;'Depr. Rate'!$B$1,('Depr. Rate'!$B$4*'KU Meter Schedule'!W59)/12,IF(W59=0,V59/2*'Depr. Rate'!$C$4/12,('Depr. Rate'!$C$4*'KU Meter Schedule'!W59)/12))</f>
        <v>4.8125609999999996</v>
      </c>
      <c r="BN59" s="21">
        <f>IF(BN$3&lt;'Depr. Rate'!$B$1,('Depr. Rate'!$B$4*'KU Meter Schedule'!X59)/12,IF(X59=0,W59/2*'Depr. Rate'!$C$4/12,('Depr. Rate'!$C$4*'KU Meter Schedule'!X59)/12))</f>
        <v>4.8125609999999996</v>
      </c>
      <c r="BO59" s="21">
        <f>IF(BO$3&lt;'Depr. Rate'!$B$1,('Depr. Rate'!$B$4*'KU Meter Schedule'!Y59)/12,IF(Y59=0,X59/2*'Depr. Rate'!$C$4/12,('Depr. Rate'!$C$4*'KU Meter Schedule'!Y59)/12))</f>
        <v>4.8125609999999996</v>
      </c>
      <c r="BP59" s="21">
        <f>IF(BP$3&lt;'Depr. Rate'!$B$1,('Depr. Rate'!$B$4*'KU Meter Schedule'!Z59)/12,IF(Z59=0,Y59/2*'Depr. Rate'!$C$4/12,('Depr. Rate'!$C$4*'KU Meter Schedule'!Z59)/12))</f>
        <v>4.8125609999999996</v>
      </c>
      <c r="BQ59" s="21">
        <f>IF(BQ$3&lt;'Depr. Rate'!$B$1,('Depr. Rate'!$B$4*'KU Meter Schedule'!AA59)/12,IF(AA59=0,Z59/2*'Depr. Rate'!$C$4/12,('Depr. Rate'!$C$4*'KU Meter Schedule'!AA59)/12))</f>
        <v>4.8125609999999996</v>
      </c>
      <c r="BR59" s="21">
        <f>IF(BR$3&lt;'Depr. Rate'!$B$1,('Depr. Rate'!$B$4*'KU Meter Schedule'!AB59)/12,IF(AB59=0,AA59/2*'Depr. Rate'!$C$4/12,('Depr. Rate'!$C$4*'KU Meter Schedule'!AB59)/12))</f>
        <v>4.8125609999999996</v>
      </c>
      <c r="BS59" s="21">
        <f>IF(BS$3&lt;'Depr. Rate'!$B$1,('Depr. Rate'!$B$4*'KU Meter Schedule'!AC59)/12,IF(AC59=0,AB59/2*'Depr. Rate'!$C$4/12,('Depr. Rate'!$C$4*'KU Meter Schedule'!AC59)/12))</f>
        <v>4.8125609999999996</v>
      </c>
      <c r="BT59" s="21">
        <f>IF(BT$3&lt;'Depr. Rate'!$B$1,('Depr. Rate'!$B$4*'KU Meter Schedule'!AD59)/12,IF(AD59=0,AC59/2*'Depr. Rate'!$C$4/12,('Depr. Rate'!$C$4*'KU Meter Schedule'!AD59)/12))</f>
        <v>2.4062804999999998</v>
      </c>
      <c r="BU59" s="21">
        <f>IF(BU$3&lt;'Depr. Rate'!$B$1,('Depr. Rate'!$B$4*'KU Meter Schedule'!AE59)/12,IF(AE59=0,AD59/2*'Depr. Rate'!$C$4/12,('Depr. Rate'!$C$4*'KU Meter Schedule'!AE59)/12))</f>
        <v>0</v>
      </c>
      <c r="BV59" s="21">
        <f>IF(BV$3&lt;'Depr. Rate'!$B$1,('Depr. Rate'!$B$4*'KU Meter Schedule'!AF59)/12,IF(AF59=0,AE59/2*'Depr. Rate'!$C$4/12,('Depr. Rate'!$C$4*'KU Meter Schedule'!AF59)/12))</f>
        <v>0</v>
      </c>
      <c r="BW59" s="21">
        <f>IF(BW$3&lt;'Depr. Rate'!$B$1,('Depr. Rate'!$B$4*'KU Meter Schedule'!AG59)/12,IF(AG59=0,AF59/2*'Depr. Rate'!$C$4/12,('Depr. Rate'!$C$4*'KU Meter Schedule'!AG59)/12))</f>
        <v>0</v>
      </c>
      <c r="BX59" s="21">
        <f>IF(BX$3&lt;'Depr. Rate'!$B$1,('Depr. Rate'!$B$4*'KU Meter Schedule'!AH59)/12,IF(AH59=0,AG59/2*'Depr. Rate'!$C$4/12,('Depr. Rate'!$C$4*'KU Meter Schedule'!AH59)/12))</f>
        <v>0</v>
      </c>
      <c r="BY59" s="21">
        <f>IF(BY$3&lt;'Depr. Rate'!$B$1,('Depr. Rate'!$B$4*'KU Meter Schedule'!AI59)/12,IF(AI59=0,AH59/2*'Depr. Rate'!$C$4/12,('Depr. Rate'!$C$4*'KU Meter Schedule'!AI59)/12))</f>
        <v>0</v>
      </c>
      <c r="BZ59" s="21">
        <f>IF(BZ$3&lt;'Depr. Rate'!$B$1,('Depr. Rate'!$B$4*'KU Meter Schedule'!AJ59)/12,IF(AJ59=0,AI59/2*'Depr. Rate'!$C$4/12,('Depr. Rate'!$C$4*'KU Meter Schedule'!AJ59)/12))</f>
        <v>0</v>
      </c>
      <c r="CA59" s="21">
        <f>IF(CA$3&lt;'Depr. Rate'!$B$1,('Depr. Rate'!$B$4*'KU Meter Schedule'!AK59)/12,IF(AK59=0,AJ59/2*'Depr. Rate'!$C$4/12,('Depr. Rate'!$C$4*'KU Meter Schedule'!AK59)/12))</f>
        <v>0</v>
      </c>
      <c r="CB59" s="21">
        <f>IF(CB$3&lt;'Depr. Rate'!$B$1,('Depr. Rate'!$B$4*'KU Meter Schedule'!AL59)/12,IF(AL59=0,AK59/2*'Depr. Rate'!$C$4/12,('Depr. Rate'!$C$4*'KU Meter Schedule'!AL59)/12))</f>
        <v>0</v>
      </c>
      <c r="CC59" s="21">
        <f>IF(CC$3&lt;'Depr. Rate'!$B$1,('Depr. Rate'!$B$4*'KU Meter Schedule'!AM59)/12,IF(AM59=0,AL59/2*'Depr. Rate'!$C$4/12,('Depr. Rate'!$C$4*'KU Meter Schedule'!AM59)/12))</f>
        <v>0</v>
      </c>
      <c r="CD59" s="21">
        <f>IF(CD$3&lt;'Depr. Rate'!$B$1,('Depr. Rate'!$B$4*'KU Meter Schedule'!AN59)/12,IF(AN59=0,AM59/2*'Depr. Rate'!$C$4/12,('Depr. Rate'!$C$4*'KU Meter Schedule'!AN59)/12))</f>
        <v>0</v>
      </c>
      <c r="CE59" s="21">
        <f>IF(CE$3&lt;'Depr. Rate'!$B$1,('Depr. Rate'!$B$4*'KU Meter Schedule'!AO59)/12,IF(AO59=0,AN59/2*'Depr. Rate'!$C$4/12,('Depr. Rate'!$C$4*'KU Meter Schedule'!AO59)/12))</f>
        <v>0</v>
      </c>
      <c r="CF59" s="21">
        <f>IF(CF$3&lt;'Depr. Rate'!$B$1,('Depr. Rate'!$B$4*'KU Meter Schedule'!AP59)/12,IF(AP59=0,AO59/2*'Depr. Rate'!$C$4/12,('Depr. Rate'!$C$4*'KU Meter Schedule'!AP59)/12))</f>
        <v>0</v>
      </c>
      <c r="CG59" s="21">
        <f>IF(CG$3&lt;'Depr. Rate'!$B$1,('Depr. Rate'!$B$4*'KU Meter Schedule'!AQ59)/12,IF(AQ59=0,AP59/2*'Depr. Rate'!$C$4/12,('Depr. Rate'!$C$4*'KU Meter Schedule'!AQ59)/12))</f>
        <v>0</v>
      </c>
      <c r="CH59" s="21">
        <f>IF(CH$3&lt;'Depr. Rate'!$B$1,('Depr. Rate'!$B$4*'KU Meter Schedule'!AR59)/12,IF(AR59=0,AQ59/2*'Depr. Rate'!$C$4/12,('Depr. Rate'!$C$4*'KU Meter Schedule'!AR59)/12))</f>
        <v>0</v>
      </c>
      <c r="CI59" s="21">
        <f>IF(CI$3&lt;'Depr. Rate'!$B$1,('Depr. Rate'!$B$4*'KU Meter Schedule'!AS59)/12,IF(AS59=0,AR59/2*'Depr. Rate'!$C$4/12,('Depr. Rate'!$C$4*'KU Meter Schedule'!AS59)/12))</f>
        <v>0</v>
      </c>
      <c r="CJ59" s="21">
        <f>IF(CJ$3&lt;'Depr. Rate'!$B$1,('Depr. Rate'!$B$4*'KU Meter Schedule'!AT59)/12,IF(AT59=0,AS59/2*'Depr. Rate'!$C$4/12,('Depr. Rate'!$C$4*'KU Meter Schedule'!AT59)/12))</f>
        <v>0</v>
      </c>
      <c r="CK59" s="21">
        <f>IF(CK$3&lt;'Depr. Rate'!$B$1,('Depr. Rate'!$B$4*'KU Meter Schedule'!AU59)/12,IF(AU59=0,AT59/2*'Depr. Rate'!$C$4/12,('Depr. Rate'!$C$4*'KU Meter Schedule'!AU59)/12))</f>
        <v>0</v>
      </c>
      <c r="CL59" s="21">
        <f>IF(CL$3&lt;'Depr. Rate'!$B$1,('Depr. Rate'!$B$4*'KU Meter Schedule'!AV59)/12,IF(AV59=0,AU59/2*'Depr. Rate'!$C$4/12,('Depr. Rate'!$C$4*'KU Meter Schedule'!AV59)/12))</f>
        <v>0</v>
      </c>
      <c r="CM59" s="21">
        <f>IF(CM$3&lt;'Depr. Rate'!$B$1,('Depr. Rate'!$B$4*'KU Meter Schedule'!AW59)/12,IF(AW59=0,AV59/2*'Depr. Rate'!$C$4/12,('Depr. Rate'!$C$4*'KU Meter Schedule'!AW59)/12))</f>
        <v>0</v>
      </c>
      <c r="CN59" s="21">
        <f>IF(CN$3&lt;'Depr. Rate'!$B$1,('Depr. Rate'!$B$4*'KU Meter Schedule'!AX59)/12,IF(AX59=0,AW59/2*'Depr. Rate'!$C$4/12,('Depr. Rate'!$C$4*'KU Meter Schedule'!AX59)/12))</f>
        <v>0</v>
      </c>
      <c r="CP59" s="6">
        <f>IF(CP$3=$CP$3,$H59+AZ59,IF($F59='KU Meter Schedule'!CP$3,'KU Meter Schedule'!CO59+AZ59-$G59,SUM(CO59,AZ59)))</f>
        <v>1376.5095160024</v>
      </c>
      <c r="CQ59" s="6">
        <f>IF(CQ$3=$CP$3,$H59+BA59,IF($F59='KU Meter Schedule'!CQ$3,'KU Meter Schedule'!CP59+BA59-$G59,SUM(CP59,BA59)))</f>
        <v>1379.6493350024</v>
      </c>
      <c r="CR59" s="6">
        <f>IF(CR$3=$CP$3,$H59+BB59,IF($F59='KU Meter Schedule'!CR$3,'KU Meter Schedule'!CQ59+BB59-$G59,SUM(CQ59,BB59)))</f>
        <v>1382.7891540024</v>
      </c>
      <c r="CS59" s="6">
        <f>IF(CS$3=$CP$3,$H59+BC59,IF($F59='KU Meter Schedule'!CS$3,'KU Meter Schedule'!CR59+BC59-$G59,SUM(CR59,BC59)))</f>
        <v>1385.9289730024</v>
      </c>
      <c r="CT59" s="6">
        <f>IF(CT$3=$CP$3,$H59+BD59,IF($F59='KU Meter Schedule'!CT$3,'KU Meter Schedule'!CS59+BD59-$G59,SUM(CS59,BD59)))</f>
        <v>1389.0687920024</v>
      </c>
      <c r="CU59" s="6">
        <f>IF(CU$3=$CP$3,$H59+BE59,IF($F59='KU Meter Schedule'!CU$3,'KU Meter Schedule'!CT59+BE59-$G59,SUM(CT59,BE59)))</f>
        <v>1392.2086110023999</v>
      </c>
      <c r="CV59" s="6">
        <f>IF(CV$3=$CP$3,$H59+BF59,IF($F59='KU Meter Schedule'!CV$3,'KU Meter Schedule'!CU59+BF59-$G59,SUM(CU59,BF59)))</f>
        <v>1395.3484300023999</v>
      </c>
      <c r="CW59" s="6">
        <f>IF(CW$3=$CP$3,$H59+BG59,IF($F59='KU Meter Schedule'!CW$3,'KU Meter Schedule'!CV59+BG59-$G59,SUM(CV59,BG59)))</f>
        <v>1398.4882490023999</v>
      </c>
      <c r="CX59" s="6">
        <f>IF(CX$3=$CP$3,$H59+BH59,IF($F59='KU Meter Schedule'!CX$3,'KU Meter Schedule'!CW59+BH59-$G59,SUM(CW59,BH59)))</f>
        <v>1401.6280680023999</v>
      </c>
      <c r="CY59" s="6">
        <f>IF(CY$3=$CP$3,$H59+BI59,IF($F59='KU Meter Schedule'!CY$3,'KU Meter Schedule'!CX59+BI59-$G59,SUM(CX59,BI59)))</f>
        <v>1404.7678870023999</v>
      </c>
      <c r="CZ59" s="6">
        <f>IF(CZ$3=$CP$3,$H59+BJ59,IF($F59='KU Meter Schedule'!CZ$3,'KU Meter Schedule'!CY59+BJ59-$G59,SUM(CY59,BJ59)))</f>
        <v>1407.9077060023999</v>
      </c>
      <c r="DA59" s="6">
        <f>IF(DA$3=$CP$3,$H59+BK59,IF($F59='KU Meter Schedule'!DA$3,'KU Meter Schedule'!CZ59+BK59-$G59,SUM(CZ59,BK59)))</f>
        <v>1412.7202670023999</v>
      </c>
      <c r="DB59" s="6">
        <f>IF(DB$3=$CP$3,$H59+BL59,IF($F59='KU Meter Schedule'!DB$3,'KU Meter Schedule'!DA59+BL59-$G59,SUM(DA59,BL59)))</f>
        <v>1417.5328280023998</v>
      </c>
      <c r="DC59" s="6">
        <f>IF(DC$3=$CP$3,$H59+BM59,IF($F59='KU Meter Schedule'!DC$3,'KU Meter Schedule'!DB59+BM59-$G59,SUM(DB59,BM59)))</f>
        <v>1422.3453890023998</v>
      </c>
      <c r="DD59" s="6">
        <f>IF(DD$3=$CP$3,$H59+BN59,IF($F59='KU Meter Schedule'!DD$3,'KU Meter Schedule'!DC59+BN59-$G59,SUM(DC59,BN59)))</f>
        <v>1427.1579500023997</v>
      </c>
      <c r="DE59" s="6">
        <f>IF(DE$3=$CP$3,$H59+BO59,IF($F59='KU Meter Schedule'!DE$3,'KU Meter Schedule'!DD59+BO59-$G59,SUM(DD59,BO59)))</f>
        <v>1431.9705110023997</v>
      </c>
      <c r="DF59" s="6">
        <f>IF(DF$3=$CP$3,$H59+BP59,IF($F59='KU Meter Schedule'!DF$3,'KU Meter Schedule'!DE59+BP59-$G59,SUM(DE59,BP59)))</f>
        <v>1436.7830720023996</v>
      </c>
      <c r="DG59" s="6">
        <f>IF(DG$3=$CP$3,$H59+BQ59,IF($F59='KU Meter Schedule'!DG$3,'KU Meter Schedule'!DF59+BQ59-$G59,SUM(DF59,BQ59)))</f>
        <v>1441.5956330023996</v>
      </c>
      <c r="DH59" s="6">
        <f>IF(DH$3=$CP$3,$H59+BR59,IF($F59='KU Meter Schedule'!DH$3,'KU Meter Schedule'!DG59+BR59-$G59,SUM(DG59,BR59)))</f>
        <v>1446.4081940023996</v>
      </c>
      <c r="DI59" s="6">
        <f>IF(DI$3=$CP$3,$H59+BS59,IF($F59='KU Meter Schedule'!DI$3,'KU Meter Schedule'!DH59+BS59-$G59,SUM(DH59,BS59)))</f>
        <v>1451.2207550023995</v>
      </c>
      <c r="DJ59" s="6">
        <f>IF(DJ$3=$CP$3,$H59+BT59,IF($F59='KU Meter Schedule'!DJ$3,'KU Meter Schedule'!DI59+BT59-$G59,SUM(DI59,BT59)))</f>
        <v>-191.69296449760031</v>
      </c>
      <c r="DK59" s="6">
        <f>IF(DK$3=$CP$3,$H59+BU59,IF($F59='KU Meter Schedule'!DK$3,'KU Meter Schedule'!DJ59+BU59-$G59,SUM(DJ59,BU59)))</f>
        <v>-191.69296449760031</v>
      </c>
      <c r="DL59" s="6">
        <f>IF(DL$3=$CP$3,$H59+BV59,IF($F59='KU Meter Schedule'!DL$3,'KU Meter Schedule'!DK59+BV59-$G59,SUM(DK59,BV59)))</f>
        <v>-191.69296449760031</v>
      </c>
      <c r="DM59" s="6">
        <f>IF(DM$3=$CP$3,$H59+BW59,IF($F59='KU Meter Schedule'!DM$3,'KU Meter Schedule'!DL59+BW59-$G59,SUM(DL59,BW59)))</f>
        <v>-191.69296449760031</v>
      </c>
      <c r="DN59" s="6">
        <f>IF(DN$3=$CP$3,$H59+BX59,IF($F59='KU Meter Schedule'!DN$3,'KU Meter Schedule'!DM59+BX59-$G59,SUM(DM59,BX59)))</f>
        <v>-191.69296449760031</v>
      </c>
      <c r="DO59" s="6">
        <f>IF(DO$3=$CP$3,$H59+BY59,IF($F59='KU Meter Schedule'!DO$3,'KU Meter Schedule'!DN59+BY59-$G59,SUM(DN59,BY59)))</f>
        <v>-191.69296449760031</v>
      </c>
      <c r="DP59" s="6">
        <f>IF(DP$3=$CP$3,$H59+BZ59,IF($F59='KU Meter Schedule'!DP$3,'KU Meter Schedule'!DO59+BZ59-$G59,SUM(DO59,BZ59)))</f>
        <v>-191.69296449760031</v>
      </c>
      <c r="DQ59" s="6">
        <f>IF(DQ$3=$CP$3,$H59+CA59,IF($F59='KU Meter Schedule'!DQ$3,'KU Meter Schedule'!DP59+CA59-$G59,SUM(DP59,CA59)))</f>
        <v>-191.69296449760031</v>
      </c>
      <c r="DR59" s="6">
        <f>IF(DR$3=$CP$3,$H59+CB59,IF($F59='KU Meter Schedule'!DR$3,'KU Meter Schedule'!DQ59+CB59-$G59,SUM(DQ59,CB59)))</f>
        <v>-191.69296449760031</v>
      </c>
      <c r="DS59" s="6">
        <f>IF(DS$3=$CP$3,$H59+CC59,IF($F59='KU Meter Schedule'!DS$3,'KU Meter Schedule'!DR59+CC59-$G59,SUM(DR59,CC59)))</f>
        <v>-191.69296449760031</v>
      </c>
      <c r="DT59" s="6">
        <f>IF(DT$3=$CP$3,$H59+CD59,IF($F59='KU Meter Schedule'!DT$3,'KU Meter Schedule'!DS59+CD59-$G59,SUM(DS59,CD59)))</f>
        <v>-191.69296449760031</v>
      </c>
      <c r="DU59" s="6">
        <f>IF(DU$3=$CP$3,$H59+CE59,IF($F59='KU Meter Schedule'!DU$3,'KU Meter Schedule'!DT59+CE59-$G59,SUM(DT59,CE59)))</f>
        <v>-191.69296449760031</v>
      </c>
      <c r="DV59" s="6">
        <f>IF(DV$3=$CP$3,$H59+CF59,IF($F59='KU Meter Schedule'!DV$3,'KU Meter Schedule'!DU59+CF59-$G59,SUM(DU59,CF59)))</f>
        <v>-191.69296449760031</v>
      </c>
      <c r="DW59" s="6">
        <f>IF(DW$3=$CP$3,$H59+CG59,IF($F59='KU Meter Schedule'!DW$3,'KU Meter Schedule'!DV59+CG59-$G59,SUM(DV59,CG59)))</f>
        <v>-191.69296449760031</v>
      </c>
      <c r="DX59" s="6">
        <f>IF(DX$3=$CP$3,$H59+CH59,IF($F59='KU Meter Schedule'!DX$3,'KU Meter Schedule'!DW59+CH59-$G59,SUM(DW59,CH59)))</f>
        <v>-191.69296449760031</v>
      </c>
      <c r="DY59" s="6">
        <f>IF(DY$3=$CP$3,$H59+CI59,IF($F59='KU Meter Schedule'!DY$3,'KU Meter Schedule'!DX59+CI59-$G59,SUM(DX59,CI59)))</f>
        <v>-191.69296449760031</v>
      </c>
      <c r="DZ59" s="6">
        <f>IF(DZ$3=$CP$3,$H59+CJ59,IF($F59='KU Meter Schedule'!DZ$3,'KU Meter Schedule'!DY59+CJ59-$G59,SUM(DY59,CJ59)))</f>
        <v>-191.69296449760031</v>
      </c>
      <c r="EA59" s="6">
        <f>IF(EA$3=$CP$3,$H59+CK59,IF($F59='KU Meter Schedule'!EA$3,'KU Meter Schedule'!DZ59+CK59-$G59,SUM(DZ59,CK59)))</f>
        <v>-191.69296449760031</v>
      </c>
      <c r="EB59" s="6">
        <f>IF(EB$3=$CP$3,$H59+CL59,IF($F59='KU Meter Schedule'!EB$3,'KU Meter Schedule'!EA59+CL59-$G59,SUM(EA59,CL59)))</f>
        <v>-191.69296449760031</v>
      </c>
      <c r="EC59" s="6">
        <f>IF(EC$3=$CP$3,$H59+CM59,IF($F59='KU Meter Schedule'!EC$3,'KU Meter Schedule'!EB59+CM59-$G59,SUM(EB59,CM59)))</f>
        <v>-191.69296449760031</v>
      </c>
      <c r="ED59" s="6">
        <f>IF(ED$3=$CP$3,$H59+CN59,IF($F59='KU Meter Schedule'!ED$3,'KU Meter Schedule'!EC59+CN59-$G59,SUM(EC59,CN59)))</f>
        <v>-191.69296449760031</v>
      </c>
      <c r="EF59" s="8">
        <f t="shared" si="12"/>
        <v>268.81048399759993</v>
      </c>
      <c r="EG59" s="8">
        <f t="shared" si="12"/>
        <v>265.67066499759994</v>
      </c>
      <c r="EH59" s="8">
        <f t="shared" si="12"/>
        <v>262.53084599759995</v>
      </c>
      <c r="EI59" s="8">
        <f t="shared" si="12"/>
        <v>259.39102699759997</v>
      </c>
      <c r="EJ59" s="8">
        <f t="shared" si="12"/>
        <v>256.25120799759998</v>
      </c>
      <c r="EK59" s="8">
        <f t="shared" si="12"/>
        <v>253.11138899759999</v>
      </c>
      <c r="EL59" s="8">
        <f t="shared" si="12"/>
        <v>249.9715699976</v>
      </c>
      <c r="EM59" s="8">
        <f t="shared" si="12"/>
        <v>246.83175099760001</v>
      </c>
      <c r="EN59" s="8">
        <f t="shared" si="12"/>
        <v>243.69193199760002</v>
      </c>
      <c r="EO59" s="8">
        <f t="shared" si="12"/>
        <v>240.55211299760003</v>
      </c>
      <c r="EP59" s="8">
        <f t="shared" si="12"/>
        <v>237.41229399760005</v>
      </c>
      <c r="EQ59" s="8">
        <f t="shared" si="12"/>
        <v>232.59973299760009</v>
      </c>
      <c r="ER59" s="8">
        <f t="shared" si="12"/>
        <v>227.78717199760013</v>
      </c>
      <c r="ES59" s="8">
        <f t="shared" si="12"/>
        <v>222.97461099760017</v>
      </c>
      <c r="ET59" s="8">
        <f t="shared" si="12"/>
        <v>218.16204999760021</v>
      </c>
      <c r="EU59" s="8">
        <f t="shared" si="12"/>
        <v>213.34948899760025</v>
      </c>
      <c r="EV59" s="8">
        <f t="shared" si="11"/>
        <v>208.53692799760029</v>
      </c>
      <c r="EW59" s="8">
        <f t="shared" si="11"/>
        <v>203.72436699760033</v>
      </c>
      <c r="EX59" s="8">
        <f t="shared" si="11"/>
        <v>198.91180599760037</v>
      </c>
      <c r="EY59" s="8">
        <f t="shared" si="11"/>
        <v>194.09924499760041</v>
      </c>
      <c r="EZ59" s="8">
        <f t="shared" si="11"/>
        <v>191.69296449760031</v>
      </c>
      <c r="FA59" s="8">
        <f t="shared" si="11"/>
        <v>191.69296449760031</v>
      </c>
      <c r="FB59" s="8">
        <f t="shared" si="11"/>
        <v>191.69296449760031</v>
      </c>
      <c r="FC59" s="8">
        <f t="shared" si="11"/>
        <v>191.69296449760031</v>
      </c>
      <c r="FD59" s="8">
        <f t="shared" si="11"/>
        <v>191.69296449760031</v>
      </c>
      <c r="FE59" s="8">
        <f t="shared" si="11"/>
        <v>191.69296449760031</v>
      </c>
      <c r="FF59" s="8">
        <f t="shared" si="11"/>
        <v>191.69296449760031</v>
      </c>
      <c r="FG59" s="8">
        <f t="shared" si="11"/>
        <v>191.69296449760031</v>
      </c>
      <c r="FH59" s="8">
        <f t="shared" si="11"/>
        <v>191.69296449760031</v>
      </c>
      <c r="FI59" s="8">
        <f t="shared" si="11"/>
        <v>191.69296449760031</v>
      </c>
      <c r="FJ59" s="8">
        <f t="shared" si="11"/>
        <v>191.69296449760031</v>
      </c>
      <c r="FK59" s="8">
        <f t="shared" si="8"/>
        <v>191.69296449760031</v>
      </c>
      <c r="FL59" s="8">
        <f t="shared" si="8"/>
        <v>191.69296449760031</v>
      </c>
      <c r="FM59" s="8">
        <f t="shared" si="8"/>
        <v>191.69296449760031</v>
      </c>
      <c r="FN59" s="8">
        <f t="shared" si="8"/>
        <v>191.69296449760031</v>
      </c>
      <c r="FO59" s="8">
        <f t="shared" si="8"/>
        <v>191.69296449760031</v>
      </c>
      <c r="FP59" s="8">
        <f t="shared" si="8"/>
        <v>191.69296449760031</v>
      </c>
      <c r="FQ59" s="8">
        <f t="shared" si="8"/>
        <v>191.69296449760031</v>
      </c>
      <c r="FR59" s="8">
        <f t="shared" si="8"/>
        <v>191.69296449760031</v>
      </c>
      <c r="FS59" s="8">
        <f t="shared" si="8"/>
        <v>191.69296449760031</v>
      </c>
      <c r="FT59" s="8">
        <f t="shared" si="8"/>
        <v>191.69296449760031</v>
      </c>
    </row>
    <row r="60" spans="1:176" x14ac:dyDescent="0.25">
      <c r="A60" s="4" t="s">
        <v>12</v>
      </c>
      <c r="B60" s="4" t="s">
        <v>2</v>
      </c>
      <c r="C60" s="3" t="s">
        <v>40</v>
      </c>
      <c r="D60" s="4" t="s">
        <v>4</v>
      </c>
      <c r="E60" s="7">
        <v>1973</v>
      </c>
      <c r="F60" s="24">
        <f>IFERROR(VLOOKUP(CONCATENATE(C60,E60),'KU Retirements'!$A$4:$E$150,5,FALSE),"N/A")</f>
        <v>43191</v>
      </c>
      <c r="G60" s="5">
        <v>684408.82</v>
      </c>
      <c r="H60" s="5">
        <v>564868.9557296579</v>
      </c>
      <c r="I60" s="5"/>
      <c r="J60" s="6">
        <f>IF(J$3=$J$3,$G60,IF($F60='KU Meter Schedule'!J$3,'KU Meter Schedule'!I60-'KU Meter Schedule'!$G60,I60))</f>
        <v>684408.82</v>
      </c>
      <c r="K60" s="6">
        <f>IF(K$3=$J$3,$G60,IF($F60='KU Meter Schedule'!K$3,'KU Meter Schedule'!J60-'KU Meter Schedule'!$G60,J60))</f>
        <v>684408.82</v>
      </c>
      <c r="L60" s="6">
        <f>IF(L$3=$J$3,$G60,IF($F60='KU Meter Schedule'!L$3,'KU Meter Schedule'!K60-'KU Meter Schedule'!$G60,K60))</f>
        <v>684408.82</v>
      </c>
      <c r="M60" s="6">
        <f>IF(M$3=$J$3,$G60,IF($F60='KU Meter Schedule'!M$3,'KU Meter Schedule'!L60-'KU Meter Schedule'!$G60,L60))</f>
        <v>684408.82</v>
      </c>
      <c r="N60" s="6">
        <f>IF(N$3=$J$3,$G60,IF($F60='KU Meter Schedule'!N$3,'KU Meter Schedule'!M60-'KU Meter Schedule'!$G60,M60))</f>
        <v>684408.82</v>
      </c>
      <c r="O60" s="6">
        <f>IF(O$3=$J$3,$G60,IF($F60='KU Meter Schedule'!O$3,'KU Meter Schedule'!N60-'KU Meter Schedule'!$G60,N60))</f>
        <v>684408.82</v>
      </c>
      <c r="P60" s="6">
        <f>IF(P$3=$J$3,$G60,IF($F60='KU Meter Schedule'!P$3,'KU Meter Schedule'!O60-'KU Meter Schedule'!$G60,O60))</f>
        <v>684408.82</v>
      </c>
      <c r="Q60" s="6">
        <f>IF(Q$3=$J$3,$G60,IF($F60='KU Meter Schedule'!Q$3,'KU Meter Schedule'!P60-'KU Meter Schedule'!$G60,P60))</f>
        <v>684408.82</v>
      </c>
      <c r="R60" s="6">
        <f>IF(R$3=$J$3,$G60,IF($F60='KU Meter Schedule'!R$3,'KU Meter Schedule'!Q60-'KU Meter Schedule'!$G60,Q60))</f>
        <v>684408.82</v>
      </c>
      <c r="S60" s="6">
        <f>IF(S$3=$J$3,$G60,IF($F60='KU Meter Schedule'!S$3,'KU Meter Schedule'!R60-'KU Meter Schedule'!$G60,R60))</f>
        <v>684408.82</v>
      </c>
      <c r="T60" s="6">
        <f>IF(T$3=$J$3,$G60,IF($F60='KU Meter Schedule'!T$3,'KU Meter Schedule'!S60-'KU Meter Schedule'!$G60,S60))</f>
        <v>684408.82</v>
      </c>
      <c r="U60" s="6">
        <f>IF(U$3=$J$3,$G60,IF($F60='KU Meter Schedule'!U$3,'KU Meter Schedule'!T60-'KU Meter Schedule'!$G60,T60))</f>
        <v>684408.82</v>
      </c>
      <c r="V60" s="6">
        <f>IF(V$3=$J$3,$G60,IF($F60='KU Meter Schedule'!V$3,'KU Meter Schedule'!U60-'KU Meter Schedule'!$G60,U60))</f>
        <v>684408.82</v>
      </c>
      <c r="W60" s="6">
        <f>IF(W$3=$J$3,$G60,IF($F60='KU Meter Schedule'!W$3,'KU Meter Schedule'!V60-'KU Meter Schedule'!$G60,V60))</f>
        <v>684408.82</v>
      </c>
      <c r="X60" s="6">
        <f>IF(X$3=$J$3,$G60,IF($F60='KU Meter Schedule'!X$3,'KU Meter Schedule'!W60-'KU Meter Schedule'!$G60,W60))</f>
        <v>684408.82</v>
      </c>
      <c r="Y60" s="6">
        <f>IF(Y$3=$J$3,$G60,IF($F60='KU Meter Schedule'!Y$3,'KU Meter Schedule'!X60-'KU Meter Schedule'!$G60,X60))</f>
        <v>684408.82</v>
      </c>
      <c r="Z60" s="6">
        <f>IF(Z$3=$J$3,$G60,IF($F60='KU Meter Schedule'!Z$3,'KU Meter Schedule'!Y60-'KU Meter Schedule'!$G60,Y60))</f>
        <v>684408.82</v>
      </c>
      <c r="AA60" s="6">
        <f>IF(AA$3=$J$3,$G60,IF($F60='KU Meter Schedule'!AA$3,'KU Meter Schedule'!Z60-'KU Meter Schedule'!$G60,Z60))</f>
        <v>684408.82</v>
      </c>
      <c r="AB60" s="6">
        <f>IF(AB$3=$J$3,$G60,IF($F60='KU Meter Schedule'!AB$3,'KU Meter Schedule'!AA60-'KU Meter Schedule'!$G60,AA60))</f>
        <v>684408.82</v>
      </c>
      <c r="AC60" s="6">
        <f>IF(AC$3=$J$3,$G60,IF($F60='KU Meter Schedule'!AC$3,'KU Meter Schedule'!AB60-'KU Meter Schedule'!$G60,AB60))</f>
        <v>684408.82</v>
      </c>
      <c r="AD60" s="6">
        <f>IF(AD$3=$J$3,$G60,IF($F60='KU Meter Schedule'!AD$3,'KU Meter Schedule'!AC60-'KU Meter Schedule'!$G60,AC60))</f>
        <v>0</v>
      </c>
      <c r="AE60" s="6">
        <f>IF(AE$3=$J$3,$G60,IF($F60='KU Meter Schedule'!AE$3,'KU Meter Schedule'!AD60-'KU Meter Schedule'!$G60,AD60))</f>
        <v>0</v>
      </c>
      <c r="AF60" s="6">
        <f>IF(AF$3=$J$3,$G60,IF($F60='KU Meter Schedule'!AF$3,'KU Meter Schedule'!AE60-'KU Meter Schedule'!$G60,AE60))</f>
        <v>0</v>
      </c>
      <c r="AG60" s="6">
        <f>IF(AG$3=$J$3,$G60,IF($F60='KU Meter Schedule'!AG$3,'KU Meter Schedule'!AF60-'KU Meter Schedule'!$G60,AF60))</f>
        <v>0</v>
      </c>
      <c r="AH60" s="6">
        <f>IF(AH$3=$J$3,$G60,IF($F60='KU Meter Schedule'!AH$3,'KU Meter Schedule'!AG60-'KU Meter Schedule'!$G60,AG60))</f>
        <v>0</v>
      </c>
      <c r="AI60" s="6">
        <f>IF(AI$3=$J$3,$G60,IF($F60='KU Meter Schedule'!AI$3,'KU Meter Schedule'!AH60-'KU Meter Schedule'!$G60,AH60))</f>
        <v>0</v>
      </c>
      <c r="AJ60" s="6">
        <f>IF(AJ$3=$J$3,$G60,IF($F60='KU Meter Schedule'!AJ$3,'KU Meter Schedule'!AI60-'KU Meter Schedule'!$G60,AI60))</f>
        <v>0</v>
      </c>
      <c r="AK60" s="6">
        <f>IF(AK$3=$J$3,$G60,IF($F60='KU Meter Schedule'!AK$3,'KU Meter Schedule'!AJ60-'KU Meter Schedule'!$G60,AJ60))</f>
        <v>0</v>
      </c>
      <c r="AL60" s="6">
        <f>IF(AL$3=$J$3,$G60,IF($F60='KU Meter Schedule'!AL$3,'KU Meter Schedule'!AK60-'KU Meter Schedule'!$G60,AK60))</f>
        <v>0</v>
      </c>
      <c r="AM60" s="6">
        <f>IF(AM$3=$J$3,$G60,IF($F60='KU Meter Schedule'!AM$3,'KU Meter Schedule'!AL60-'KU Meter Schedule'!$G60,AL60))</f>
        <v>0</v>
      </c>
      <c r="AN60" s="6">
        <f>IF(AN$3=$J$3,$G60,IF($F60='KU Meter Schedule'!AN$3,'KU Meter Schedule'!AM60-'KU Meter Schedule'!$G60,AM60))</f>
        <v>0</v>
      </c>
      <c r="AO60" s="6">
        <f>IF(AO$3=$J$3,$G60,IF($F60='KU Meter Schedule'!AO$3,'KU Meter Schedule'!AN60-'KU Meter Schedule'!$G60,AN60))</f>
        <v>0</v>
      </c>
      <c r="AP60" s="6">
        <f>IF(AP$3=$J$3,$G60,IF($F60='KU Meter Schedule'!AP$3,'KU Meter Schedule'!AO60-'KU Meter Schedule'!$G60,AO60))</f>
        <v>0</v>
      </c>
      <c r="AQ60" s="6">
        <f>IF(AQ$3=$J$3,$G60,IF($F60='KU Meter Schedule'!AQ$3,'KU Meter Schedule'!AP60-'KU Meter Schedule'!$G60,AP60))</f>
        <v>0</v>
      </c>
      <c r="AR60" s="6">
        <f>IF(AR$3=$J$3,$G60,IF($F60='KU Meter Schedule'!AR$3,'KU Meter Schedule'!AQ60-'KU Meter Schedule'!$G60,AQ60))</f>
        <v>0</v>
      </c>
      <c r="AS60" s="6">
        <f>IF(AS$3=$J$3,$G60,IF($F60='KU Meter Schedule'!AS$3,'KU Meter Schedule'!AR60-'KU Meter Schedule'!$G60,AR60))</f>
        <v>0</v>
      </c>
      <c r="AT60" s="6">
        <f>IF(AT$3=$J$3,$G60,IF($F60='KU Meter Schedule'!AT$3,'KU Meter Schedule'!AS60-'KU Meter Schedule'!$G60,AS60))</f>
        <v>0</v>
      </c>
      <c r="AU60" s="6">
        <f>IF(AU$3=$J$3,$G60,IF($F60='KU Meter Schedule'!AU$3,'KU Meter Schedule'!AT60-'KU Meter Schedule'!$G60,AT60))</f>
        <v>0</v>
      </c>
      <c r="AV60" s="6">
        <f>IF(AV$3=$J$3,$G60,IF($F60='KU Meter Schedule'!AV$3,'KU Meter Schedule'!AU60-'KU Meter Schedule'!$G60,AU60))</f>
        <v>0</v>
      </c>
      <c r="AW60" s="6">
        <f>IF(AW$3=$J$3,$G60,IF($F60='KU Meter Schedule'!AW$3,'KU Meter Schedule'!AV60-'KU Meter Schedule'!$G60,AV60))</f>
        <v>0</v>
      </c>
      <c r="AX60" s="6">
        <f>IF(AX$3=$J$3,$G60,IF($F60='KU Meter Schedule'!AX$3,'KU Meter Schedule'!AW60-'KU Meter Schedule'!$G60,AW60))</f>
        <v>0</v>
      </c>
      <c r="AZ60" s="21">
        <f>IF(AZ$3&lt;'Depr. Rate'!$B$1,('Depr. Rate'!$B$4*'KU Meter Schedule'!J60)/12,IF(J60=0,I60/2*'Depr. Rate'!$C$4/12,('Depr. Rate'!$C$4*'KU Meter Schedule'!J60)/12))</f>
        <v>1306.0801648333334</v>
      </c>
      <c r="BA60" s="21">
        <f>IF(BA$3&lt;'Depr. Rate'!$B$1,('Depr. Rate'!$B$4*'KU Meter Schedule'!K60)/12,IF(K60=0,J60/2*'Depr. Rate'!$C$4/12,('Depr. Rate'!$C$4*'KU Meter Schedule'!K60)/12))</f>
        <v>1306.0801648333334</v>
      </c>
      <c r="BB60" s="21">
        <f>IF(BB$3&lt;'Depr. Rate'!$B$1,('Depr. Rate'!$B$4*'KU Meter Schedule'!L60)/12,IF(L60=0,K60/2*'Depr. Rate'!$C$4/12,('Depr. Rate'!$C$4*'KU Meter Schedule'!L60)/12))</f>
        <v>1306.0801648333334</v>
      </c>
      <c r="BC60" s="21">
        <f>IF(BC$3&lt;'Depr. Rate'!$B$1,('Depr. Rate'!$B$4*'KU Meter Schedule'!M60)/12,IF(M60=0,L60/2*'Depr. Rate'!$C$4/12,('Depr. Rate'!$C$4*'KU Meter Schedule'!M60)/12))</f>
        <v>1306.0801648333334</v>
      </c>
      <c r="BD60" s="21">
        <f>IF(BD$3&lt;'Depr. Rate'!$B$1,('Depr. Rate'!$B$4*'KU Meter Schedule'!N60)/12,IF(N60=0,M60/2*'Depr. Rate'!$C$4/12,('Depr. Rate'!$C$4*'KU Meter Schedule'!N60)/12))</f>
        <v>1306.0801648333334</v>
      </c>
      <c r="BE60" s="21">
        <f>IF(BE$3&lt;'Depr. Rate'!$B$1,('Depr. Rate'!$B$4*'KU Meter Schedule'!O60)/12,IF(O60=0,N60/2*'Depr. Rate'!$C$4/12,('Depr. Rate'!$C$4*'KU Meter Schedule'!O60)/12))</f>
        <v>1306.0801648333334</v>
      </c>
      <c r="BF60" s="21">
        <f>IF(BF$3&lt;'Depr. Rate'!$B$1,('Depr. Rate'!$B$4*'KU Meter Schedule'!P60)/12,IF(P60=0,O60/2*'Depr. Rate'!$C$4/12,('Depr. Rate'!$C$4*'KU Meter Schedule'!P60)/12))</f>
        <v>1306.0801648333334</v>
      </c>
      <c r="BG60" s="21">
        <f>IF(BG$3&lt;'Depr. Rate'!$B$1,('Depr. Rate'!$B$4*'KU Meter Schedule'!Q60)/12,IF(Q60=0,P60/2*'Depr. Rate'!$C$4/12,('Depr. Rate'!$C$4*'KU Meter Schedule'!Q60)/12))</f>
        <v>1306.0801648333334</v>
      </c>
      <c r="BH60" s="21">
        <f>IF(BH$3&lt;'Depr. Rate'!$B$1,('Depr. Rate'!$B$4*'KU Meter Schedule'!R60)/12,IF(R60=0,Q60/2*'Depr. Rate'!$C$4/12,('Depr. Rate'!$C$4*'KU Meter Schedule'!R60)/12))</f>
        <v>1306.0801648333334</v>
      </c>
      <c r="BI60" s="21">
        <f>IF(BI$3&lt;'Depr. Rate'!$B$1,('Depr. Rate'!$B$4*'KU Meter Schedule'!S60)/12,IF(S60=0,R60/2*'Depr. Rate'!$C$4/12,('Depr. Rate'!$C$4*'KU Meter Schedule'!S60)/12))</f>
        <v>1306.0801648333334</v>
      </c>
      <c r="BJ60" s="21">
        <f>IF(BJ$3&lt;'Depr. Rate'!$B$1,('Depr. Rate'!$B$4*'KU Meter Schedule'!T60)/12,IF(T60=0,S60/2*'Depr. Rate'!$C$4/12,('Depr. Rate'!$C$4*'KU Meter Schedule'!T60)/12))</f>
        <v>1306.0801648333334</v>
      </c>
      <c r="BK60" s="21">
        <f>IF(BK$3&lt;'Depr. Rate'!$B$1,('Depr. Rate'!$B$4*'KU Meter Schedule'!U60)/12,IF(U60=0,T60/2*'Depr. Rate'!$C$4/12,('Depr. Rate'!$C$4*'KU Meter Schedule'!U60)/12))</f>
        <v>2001.8957984999997</v>
      </c>
      <c r="BL60" s="21">
        <f>IF(BL$3&lt;'Depr. Rate'!$B$1,('Depr. Rate'!$B$4*'KU Meter Schedule'!V60)/12,IF(V60=0,U60/2*'Depr. Rate'!$C$4/12,('Depr. Rate'!$C$4*'KU Meter Schedule'!V60)/12))</f>
        <v>2001.8957984999997</v>
      </c>
      <c r="BM60" s="21">
        <f>IF(BM$3&lt;'Depr. Rate'!$B$1,('Depr. Rate'!$B$4*'KU Meter Schedule'!W60)/12,IF(W60=0,V60/2*'Depr. Rate'!$C$4/12,('Depr. Rate'!$C$4*'KU Meter Schedule'!W60)/12))</f>
        <v>2001.8957984999997</v>
      </c>
      <c r="BN60" s="21">
        <f>IF(BN$3&lt;'Depr. Rate'!$B$1,('Depr. Rate'!$B$4*'KU Meter Schedule'!X60)/12,IF(X60=0,W60/2*'Depr. Rate'!$C$4/12,('Depr. Rate'!$C$4*'KU Meter Schedule'!X60)/12))</f>
        <v>2001.8957984999997</v>
      </c>
      <c r="BO60" s="21">
        <f>IF(BO$3&lt;'Depr. Rate'!$B$1,('Depr. Rate'!$B$4*'KU Meter Schedule'!Y60)/12,IF(Y60=0,X60/2*'Depr. Rate'!$C$4/12,('Depr. Rate'!$C$4*'KU Meter Schedule'!Y60)/12))</f>
        <v>2001.8957984999997</v>
      </c>
      <c r="BP60" s="21">
        <f>IF(BP$3&lt;'Depr. Rate'!$B$1,('Depr. Rate'!$B$4*'KU Meter Schedule'!Z60)/12,IF(Z60=0,Y60/2*'Depr. Rate'!$C$4/12,('Depr. Rate'!$C$4*'KU Meter Schedule'!Z60)/12))</f>
        <v>2001.8957984999997</v>
      </c>
      <c r="BQ60" s="21">
        <f>IF(BQ$3&lt;'Depr. Rate'!$B$1,('Depr. Rate'!$B$4*'KU Meter Schedule'!AA60)/12,IF(AA60=0,Z60/2*'Depr. Rate'!$C$4/12,('Depr. Rate'!$C$4*'KU Meter Schedule'!AA60)/12))</f>
        <v>2001.8957984999997</v>
      </c>
      <c r="BR60" s="21">
        <f>IF(BR$3&lt;'Depr. Rate'!$B$1,('Depr. Rate'!$B$4*'KU Meter Schedule'!AB60)/12,IF(AB60=0,AA60/2*'Depr. Rate'!$C$4/12,('Depr. Rate'!$C$4*'KU Meter Schedule'!AB60)/12))</f>
        <v>2001.8957984999997</v>
      </c>
      <c r="BS60" s="21">
        <f>IF(BS$3&lt;'Depr. Rate'!$B$1,('Depr. Rate'!$B$4*'KU Meter Schedule'!AC60)/12,IF(AC60=0,AB60/2*'Depr. Rate'!$C$4/12,('Depr. Rate'!$C$4*'KU Meter Schedule'!AC60)/12))</f>
        <v>2001.8957984999997</v>
      </c>
      <c r="BT60" s="21">
        <f>IF(BT$3&lt;'Depr. Rate'!$B$1,('Depr. Rate'!$B$4*'KU Meter Schedule'!AD60)/12,IF(AD60=0,AC60/2*'Depr. Rate'!$C$4/12,('Depr. Rate'!$C$4*'KU Meter Schedule'!AD60)/12))</f>
        <v>1000.9478992499999</v>
      </c>
      <c r="BU60" s="21">
        <f>IF(BU$3&lt;'Depr. Rate'!$B$1,('Depr. Rate'!$B$4*'KU Meter Schedule'!AE60)/12,IF(AE60=0,AD60/2*'Depr. Rate'!$C$4/12,('Depr. Rate'!$C$4*'KU Meter Schedule'!AE60)/12))</f>
        <v>0</v>
      </c>
      <c r="BV60" s="21">
        <f>IF(BV$3&lt;'Depr. Rate'!$B$1,('Depr. Rate'!$B$4*'KU Meter Schedule'!AF60)/12,IF(AF60=0,AE60/2*'Depr. Rate'!$C$4/12,('Depr. Rate'!$C$4*'KU Meter Schedule'!AF60)/12))</f>
        <v>0</v>
      </c>
      <c r="BW60" s="21">
        <f>IF(BW$3&lt;'Depr. Rate'!$B$1,('Depr. Rate'!$B$4*'KU Meter Schedule'!AG60)/12,IF(AG60=0,AF60/2*'Depr. Rate'!$C$4/12,('Depr. Rate'!$C$4*'KU Meter Schedule'!AG60)/12))</f>
        <v>0</v>
      </c>
      <c r="BX60" s="21">
        <f>IF(BX$3&lt;'Depr. Rate'!$B$1,('Depr. Rate'!$B$4*'KU Meter Schedule'!AH60)/12,IF(AH60=0,AG60/2*'Depr. Rate'!$C$4/12,('Depr. Rate'!$C$4*'KU Meter Schedule'!AH60)/12))</f>
        <v>0</v>
      </c>
      <c r="BY60" s="21">
        <f>IF(BY$3&lt;'Depr. Rate'!$B$1,('Depr. Rate'!$B$4*'KU Meter Schedule'!AI60)/12,IF(AI60=0,AH60/2*'Depr. Rate'!$C$4/12,('Depr. Rate'!$C$4*'KU Meter Schedule'!AI60)/12))</f>
        <v>0</v>
      </c>
      <c r="BZ60" s="21">
        <f>IF(BZ$3&lt;'Depr. Rate'!$B$1,('Depr. Rate'!$B$4*'KU Meter Schedule'!AJ60)/12,IF(AJ60=0,AI60/2*'Depr. Rate'!$C$4/12,('Depr. Rate'!$C$4*'KU Meter Schedule'!AJ60)/12))</f>
        <v>0</v>
      </c>
      <c r="CA60" s="21">
        <f>IF(CA$3&lt;'Depr. Rate'!$B$1,('Depr. Rate'!$B$4*'KU Meter Schedule'!AK60)/12,IF(AK60=0,AJ60/2*'Depr. Rate'!$C$4/12,('Depr. Rate'!$C$4*'KU Meter Schedule'!AK60)/12))</f>
        <v>0</v>
      </c>
      <c r="CB60" s="21">
        <f>IF(CB$3&lt;'Depr. Rate'!$B$1,('Depr. Rate'!$B$4*'KU Meter Schedule'!AL60)/12,IF(AL60=0,AK60/2*'Depr. Rate'!$C$4/12,('Depr. Rate'!$C$4*'KU Meter Schedule'!AL60)/12))</f>
        <v>0</v>
      </c>
      <c r="CC60" s="21">
        <f>IF(CC$3&lt;'Depr. Rate'!$B$1,('Depr. Rate'!$B$4*'KU Meter Schedule'!AM60)/12,IF(AM60=0,AL60/2*'Depr. Rate'!$C$4/12,('Depr. Rate'!$C$4*'KU Meter Schedule'!AM60)/12))</f>
        <v>0</v>
      </c>
      <c r="CD60" s="21">
        <f>IF(CD$3&lt;'Depr. Rate'!$B$1,('Depr. Rate'!$B$4*'KU Meter Schedule'!AN60)/12,IF(AN60=0,AM60/2*'Depr. Rate'!$C$4/12,('Depr. Rate'!$C$4*'KU Meter Schedule'!AN60)/12))</f>
        <v>0</v>
      </c>
      <c r="CE60" s="21">
        <f>IF(CE$3&lt;'Depr. Rate'!$B$1,('Depr. Rate'!$B$4*'KU Meter Schedule'!AO60)/12,IF(AO60=0,AN60/2*'Depr. Rate'!$C$4/12,('Depr. Rate'!$C$4*'KU Meter Schedule'!AO60)/12))</f>
        <v>0</v>
      </c>
      <c r="CF60" s="21">
        <f>IF(CF$3&lt;'Depr. Rate'!$B$1,('Depr. Rate'!$B$4*'KU Meter Schedule'!AP60)/12,IF(AP60=0,AO60/2*'Depr. Rate'!$C$4/12,('Depr. Rate'!$C$4*'KU Meter Schedule'!AP60)/12))</f>
        <v>0</v>
      </c>
      <c r="CG60" s="21">
        <f>IF(CG$3&lt;'Depr. Rate'!$B$1,('Depr. Rate'!$B$4*'KU Meter Schedule'!AQ60)/12,IF(AQ60=0,AP60/2*'Depr. Rate'!$C$4/12,('Depr. Rate'!$C$4*'KU Meter Schedule'!AQ60)/12))</f>
        <v>0</v>
      </c>
      <c r="CH60" s="21">
        <f>IF(CH$3&lt;'Depr. Rate'!$B$1,('Depr. Rate'!$B$4*'KU Meter Schedule'!AR60)/12,IF(AR60=0,AQ60/2*'Depr. Rate'!$C$4/12,('Depr. Rate'!$C$4*'KU Meter Schedule'!AR60)/12))</f>
        <v>0</v>
      </c>
      <c r="CI60" s="21">
        <f>IF(CI$3&lt;'Depr. Rate'!$B$1,('Depr. Rate'!$B$4*'KU Meter Schedule'!AS60)/12,IF(AS60=0,AR60/2*'Depr. Rate'!$C$4/12,('Depr. Rate'!$C$4*'KU Meter Schedule'!AS60)/12))</f>
        <v>0</v>
      </c>
      <c r="CJ60" s="21">
        <f>IF(CJ$3&lt;'Depr. Rate'!$B$1,('Depr. Rate'!$B$4*'KU Meter Schedule'!AT60)/12,IF(AT60=0,AS60/2*'Depr. Rate'!$C$4/12,('Depr. Rate'!$C$4*'KU Meter Schedule'!AT60)/12))</f>
        <v>0</v>
      </c>
      <c r="CK60" s="21">
        <f>IF(CK$3&lt;'Depr. Rate'!$B$1,('Depr. Rate'!$B$4*'KU Meter Schedule'!AU60)/12,IF(AU60=0,AT60/2*'Depr. Rate'!$C$4/12,('Depr. Rate'!$C$4*'KU Meter Schedule'!AU60)/12))</f>
        <v>0</v>
      </c>
      <c r="CL60" s="21">
        <f>IF(CL$3&lt;'Depr. Rate'!$B$1,('Depr. Rate'!$B$4*'KU Meter Schedule'!AV60)/12,IF(AV60=0,AU60/2*'Depr. Rate'!$C$4/12,('Depr. Rate'!$C$4*'KU Meter Schedule'!AV60)/12))</f>
        <v>0</v>
      </c>
      <c r="CM60" s="21">
        <f>IF(CM$3&lt;'Depr. Rate'!$B$1,('Depr. Rate'!$B$4*'KU Meter Schedule'!AW60)/12,IF(AW60=0,AV60/2*'Depr. Rate'!$C$4/12,('Depr. Rate'!$C$4*'KU Meter Schedule'!AW60)/12))</f>
        <v>0</v>
      </c>
      <c r="CN60" s="21">
        <f>IF(CN$3&lt;'Depr. Rate'!$B$1,('Depr. Rate'!$B$4*'KU Meter Schedule'!AX60)/12,IF(AX60=0,AW60/2*'Depr. Rate'!$C$4/12,('Depr. Rate'!$C$4*'KU Meter Schedule'!AX60)/12))</f>
        <v>0</v>
      </c>
      <c r="CP60" s="6">
        <f>IF(CP$3=$CP$3,$H60+AZ60,IF($F60='KU Meter Schedule'!CP$3,'KU Meter Schedule'!CO60+AZ60-$G60,SUM(CO60,AZ60)))</f>
        <v>566175.03589449124</v>
      </c>
      <c r="CQ60" s="6">
        <f>IF(CQ$3=$CP$3,$H60+BA60,IF($F60='KU Meter Schedule'!CQ$3,'KU Meter Schedule'!CP60+BA60-$G60,SUM(CP60,BA60)))</f>
        <v>567481.11605932459</v>
      </c>
      <c r="CR60" s="6">
        <f>IF(CR$3=$CP$3,$H60+BB60,IF($F60='KU Meter Schedule'!CR$3,'KU Meter Schedule'!CQ60+BB60-$G60,SUM(CQ60,BB60)))</f>
        <v>568787.19622415793</v>
      </c>
      <c r="CS60" s="6">
        <f>IF(CS$3=$CP$3,$H60+BC60,IF($F60='KU Meter Schedule'!CS$3,'KU Meter Schedule'!CR60+BC60-$G60,SUM(CR60,BC60)))</f>
        <v>570093.27638899127</v>
      </c>
      <c r="CT60" s="6">
        <f>IF(CT$3=$CP$3,$H60+BD60,IF($F60='KU Meter Schedule'!CT$3,'KU Meter Schedule'!CS60+BD60-$G60,SUM(CS60,BD60)))</f>
        <v>571399.35655382462</v>
      </c>
      <c r="CU60" s="6">
        <f>IF(CU$3=$CP$3,$H60+BE60,IF($F60='KU Meter Schedule'!CU$3,'KU Meter Schedule'!CT60+BE60-$G60,SUM(CT60,BE60)))</f>
        <v>572705.43671865796</v>
      </c>
      <c r="CV60" s="6">
        <f>IF(CV$3=$CP$3,$H60+BF60,IF($F60='KU Meter Schedule'!CV$3,'KU Meter Schedule'!CU60+BF60-$G60,SUM(CU60,BF60)))</f>
        <v>574011.51688349131</v>
      </c>
      <c r="CW60" s="6">
        <f>IF(CW$3=$CP$3,$H60+BG60,IF($F60='KU Meter Schedule'!CW$3,'KU Meter Schedule'!CV60+BG60-$G60,SUM(CV60,BG60)))</f>
        <v>575317.59704832465</v>
      </c>
      <c r="CX60" s="6">
        <f>IF(CX$3=$CP$3,$H60+BH60,IF($F60='KU Meter Schedule'!CX$3,'KU Meter Schedule'!CW60+BH60-$G60,SUM(CW60,BH60)))</f>
        <v>576623.67721315799</v>
      </c>
      <c r="CY60" s="6">
        <f>IF(CY$3=$CP$3,$H60+BI60,IF($F60='KU Meter Schedule'!CY$3,'KU Meter Schedule'!CX60+BI60-$G60,SUM(CX60,BI60)))</f>
        <v>577929.75737799134</v>
      </c>
      <c r="CZ60" s="6">
        <f>IF(CZ$3=$CP$3,$H60+BJ60,IF($F60='KU Meter Schedule'!CZ$3,'KU Meter Schedule'!CY60+BJ60-$G60,SUM(CY60,BJ60)))</f>
        <v>579235.83754282468</v>
      </c>
      <c r="DA60" s="6">
        <f>IF(DA$3=$CP$3,$H60+BK60,IF($F60='KU Meter Schedule'!DA$3,'KU Meter Schedule'!CZ60+BK60-$G60,SUM(CZ60,BK60)))</f>
        <v>581237.73334132473</v>
      </c>
      <c r="DB60" s="6">
        <f>IF(DB$3=$CP$3,$H60+BL60,IF($F60='KU Meter Schedule'!DB$3,'KU Meter Schedule'!DA60+BL60-$G60,SUM(DA60,BL60)))</f>
        <v>583239.62913982477</v>
      </c>
      <c r="DC60" s="6">
        <f>IF(DC$3=$CP$3,$H60+BM60,IF($F60='KU Meter Schedule'!DC$3,'KU Meter Schedule'!DB60+BM60-$G60,SUM(DB60,BM60)))</f>
        <v>585241.52493832482</v>
      </c>
      <c r="DD60" s="6">
        <f>IF(DD$3=$CP$3,$H60+BN60,IF($F60='KU Meter Schedule'!DD$3,'KU Meter Schedule'!DC60+BN60-$G60,SUM(DC60,BN60)))</f>
        <v>587243.42073682486</v>
      </c>
      <c r="DE60" s="6">
        <f>IF(DE$3=$CP$3,$H60+BO60,IF($F60='KU Meter Schedule'!DE$3,'KU Meter Schedule'!DD60+BO60-$G60,SUM(DD60,BO60)))</f>
        <v>589245.31653532491</v>
      </c>
      <c r="DF60" s="6">
        <f>IF(DF$3=$CP$3,$H60+BP60,IF($F60='KU Meter Schedule'!DF$3,'KU Meter Schedule'!DE60+BP60-$G60,SUM(DE60,BP60)))</f>
        <v>591247.21233382495</v>
      </c>
      <c r="DG60" s="6">
        <f>IF(DG$3=$CP$3,$H60+BQ60,IF($F60='KU Meter Schedule'!DG$3,'KU Meter Schedule'!DF60+BQ60-$G60,SUM(DF60,BQ60)))</f>
        <v>593249.108132325</v>
      </c>
      <c r="DH60" s="6">
        <f>IF(DH$3=$CP$3,$H60+BR60,IF($F60='KU Meter Schedule'!DH$3,'KU Meter Schedule'!DG60+BR60-$G60,SUM(DG60,BR60)))</f>
        <v>595251.00393082504</v>
      </c>
      <c r="DI60" s="6">
        <f>IF(DI$3=$CP$3,$H60+BS60,IF($F60='KU Meter Schedule'!DI$3,'KU Meter Schedule'!DH60+BS60-$G60,SUM(DH60,BS60)))</f>
        <v>597252.89972932509</v>
      </c>
      <c r="DJ60" s="6">
        <f>IF(DJ$3=$CP$3,$H60+BT60,IF($F60='KU Meter Schedule'!DJ$3,'KU Meter Schedule'!DI60+BT60-$G60,SUM(DI60,BT60)))</f>
        <v>-86154.972371424898</v>
      </c>
      <c r="DK60" s="6">
        <f>IF(DK$3=$CP$3,$H60+BU60,IF($F60='KU Meter Schedule'!DK$3,'KU Meter Schedule'!DJ60+BU60-$G60,SUM(DJ60,BU60)))</f>
        <v>-86154.972371424898</v>
      </c>
      <c r="DL60" s="6">
        <f>IF(DL$3=$CP$3,$H60+BV60,IF($F60='KU Meter Schedule'!DL$3,'KU Meter Schedule'!DK60+BV60-$G60,SUM(DK60,BV60)))</f>
        <v>-86154.972371424898</v>
      </c>
      <c r="DM60" s="6">
        <f>IF(DM$3=$CP$3,$H60+BW60,IF($F60='KU Meter Schedule'!DM$3,'KU Meter Schedule'!DL60+BW60-$G60,SUM(DL60,BW60)))</f>
        <v>-86154.972371424898</v>
      </c>
      <c r="DN60" s="6">
        <f>IF(DN$3=$CP$3,$H60+BX60,IF($F60='KU Meter Schedule'!DN$3,'KU Meter Schedule'!DM60+BX60-$G60,SUM(DM60,BX60)))</f>
        <v>-86154.972371424898</v>
      </c>
      <c r="DO60" s="6">
        <f>IF(DO$3=$CP$3,$H60+BY60,IF($F60='KU Meter Schedule'!DO$3,'KU Meter Schedule'!DN60+BY60-$G60,SUM(DN60,BY60)))</f>
        <v>-86154.972371424898</v>
      </c>
      <c r="DP60" s="6">
        <f>IF(DP$3=$CP$3,$H60+BZ60,IF($F60='KU Meter Schedule'!DP$3,'KU Meter Schedule'!DO60+BZ60-$G60,SUM(DO60,BZ60)))</f>
        <v>-86154.972371424898</v>
      </c>
      <c r="DQ60" s="6">
        <f>IF(DQ$3=$CP$3,$H60+CA60,IF($F60='KU Meter Schedule'!DQ$3,'KU Meter Schedule'!DP60+CA60-$G60,SUM(DP60,CA60)))</f>
        <v>-86154.972371424898</v>
      </c>
      <c r="DR60" s="6">
        <f>IF(DR$3=$CP$3,$H60+CB60,IF($F60='KU Meter Schedule'!DR$3,'KU Meter Schedule'!DQ60+CB60-$G60,SUM(DQ60,CB60)))</f>
        <v>-86154.972371424898</v>
      </c>
      <c r="DS60" s="6">
        <f>IF(DS$3=$CP$3,$H60+CC60,IF($F60='KU Meter Schedule'!DS$3,'KU Meter Schedule'!DR60+CC60-$G60,SUM(DR60,CC60)))</f>
        <v>-86154.972371424898</v>
      </c>
      <c r="DT60" s="6">
        <f>IF(DT$3=$CP$3,$H60+CD60,IF($F60='KU Meter Schedule'!DT$3,'KU Meter Schedule'!DS60+CD60-$G60,SUM(DS60,CD60)))</f>
        <v>-86154.972371424898</v>
      </c>
      <c r="DU60" s="6">
        <f>IF(DU$3=$CP$3,$H60+CE60,IF($F60='KU Meter Schedule'!DU$3,'KU Meter Schedule'!DT60+CE60-$G60,SUM(DT60,CE60)))</f>
        <v>-86154.972371424898</v>
      </c>
      <c r="DV60" s="6">
        <f>IF(DV$3=$CP$3,$H60+CF60,IF($F60='KU Meter Schedule'!DV$3,'KU Meter Schedule'!DU60+CF60-$G60,SUM(DU60,CF60)))</f>
        <v>-86154.972371424898</v>
      </c>
      <c r="DW60" s="6">
        <f>IF(DW$3=$CP$3,$H60+CG60,IF($F60='KU Meter Schedule'!DW$3,'KU Meter Schedule'!DV60+CG60-$G60,SUM(DV60,CG60)))</f>
        <v>-86154.972371424898</v>
      </c>
      <c r="DX60" s="6">
        <f>IF(DX$3=$CP$3,$H60+CH60,IF($F60='KU Meter Schedule'!DX$3,'KU Meter Schedule'!DW60+CH60-$G60,SUM(DW60,CH60)))</f>
        <v>-86154.972371424898</v>
      </c>
      <c r="DY60" s="6">
        <f>IF(DY$3=$CP$3,$H60+CI60,IF($F60='KU Meter Schedule'!DY$3,'KU Meter Schedule'!DX60+CI60-$G60,SUM(DX60,CI60)))</f>
        <v>-86154.972371424898</v>
      </c>
      <c r="DZ60" s="6">
        <f>IF(DZ$3=$CP$3,$H60+CJ60,IF($F60='KU Meter Schedule'!DZ$3,'KU Meter Schedule'!DY60+CJ60-$G60,SUM(DY60,CJ60)))</f>
        <v>-86154.972371424898</v>
      </c>
      <c r="EA60" s="6">
        <f>IF(EA$3=$CP$3,$H60+CK60,IF($F60='KU Meter Schedule'!EA$3,'KU Meter Schedule'!DZ60+CK60-$G60,SUM(DZ60,CK60)))</f>
        <v>-86154.972371424898</v>
      </c>
      <c r="EB60" s="6">
        <f>IF(EB$3=$CP$3,$H60+CL60,IF($F60='KU Meter Schedule'!EB$3,'KU Meter Schedule'!EA60+CL60-$G60,SUM(EA60,CL60)))</f>
        <v>-86154.972371424898</v>
      </c>
      <c r="EC60" s="6">
        <f>IF(EC$3=$CP$3,$H60+CM60,IF($F60='KU Meter Schedule'!EC$3,'KU Meter Schedule'!EB60+CM60-$G60,SUM(EB60,CM60)))</f>
        <v>-86154.972371424898</v>
      </c>
      <c r="ED60" s="6">
        <f>IF(ED$3=$CP$3,$H60+CN60,IF($F60='KU Meter Schedule'!ED$3,'KU Meter Schedule'!EC60+CN60-$G60,SUM(EC60,CN60)))</f>
        <v>-86154.972371424898</v>
      </c>
      <c r="EF60" s="8">
        <f t="shared" si="12"/>
        <v>118233.7841055087</v>
      </c>
      <c r="EG60" s="8">
        <f t="shared" si="12"/>
        <v>116927.70394067536</v>
      </c>
      <c r="EH60" s="8">
        <f t="shared" si="12"/>
        <v>115621.62377584202</v>
      </c>
      <c r="EI60" s="8">
        <f t="shared" si="12"/>
        <v>114315.54361100867</v>
      </c>
      <c r="EJ60" s="8">
        <f t="shared" si="12"/>
        <v>113009.46344617533</v>
      </c>
      <c r="EK60" s="8">
        <f t="shared" si="12"/>
        <v>111703.38328134199</v>
      </c>
      <c r="EL60" s="8">
        <f t="shared" si="12"/>
        <v>110397.30311650864</v>
      </c>
      <c r="EM60" s="8">
        <f t="shared" si="12"/>
        <v>109091.2229516753</v>
      </c>
      <c r="EN60" s="8">
        <f t="shared" si="12"/>
        <v>107785.14278684196</v>
      </c>
      <c r="EO60" s="8">
        <f t="shared" si="12"/>
        <v>106479.06262200861</v>
      </c>
      <c r="EP60" s="8">
        <f t="shared" si="12"/>
        <v>105172.98245717527</v>
      </c>
      <c r="EQ60" s="8">
        <f t="shared" si="12"/>
        <v>103171.08665867522</v>
      </c>
      <c r="ER60" s="8">
        <f t="shared" si="12"/>
        <v>101169.19086017518</v>
      </c>
      <c r="ES60" s="8">
        <f t="shared" si="12"/>
        <v>99167.295061675133</v>
      </c>
      <c r="ET60" s="8">
        <f t="shared" si="12"/>
        <v>97165.399263175088</v>
      </c>
      <c r="EU60" s="8">
        <f t="shared" si="12"/>
        <v>95163.503464675043</v>
      </c>
      <c r="EV60" s="8">
        <f t="shared" si="11"/>
        <v>93161.607666174998</v>
      </c>
      <c r="EW60" s="8">
        <f t="shared" si="11"/>
        <v>91159.711867674952</v>
      </c>
      <c r="EX60" s="8">
        <f t="shared" si="11"/>
        <v>89157.816069174907</v>
      </c>
      <c r="EY60" s="8">
        <f t="shared" si="11"/>
        <v>87155.920270674862</v>
      </c>
      <c r="EZ60" s="8">
        <f t="shared" si="11"/>
        <v>86154.972371424898</v>
      </c>
      <c r="FA60" s="8">
        <f t="shared" si="11"/>
        <v>86154.972371424898</v>
      </c>
      <c r="FB60" s="8">
        <f t="shared" si="11"/>
        <v>86154.972371424898</v>
      </c>
      <c r="FC60" s="8">
        <f t="shared" si="11"/>
        <v>86154.972371424898</v>
      </c>
      <c r="FD60" s="8">
        <f t="shared" si="11"/>
        <v>86154.972371424898</v>
      </c>
      <c r="FE60" s="8">
        <f t="shared" si="11"/>
        <v>86154.972371424898</v>
      </c>
      <c r="FF60" s="8">
        <f t="shared" si="11"/>
        <v>86154.972371424898</v>
      </c>
      <c r="FG60" s="8">
        <f t="shared" si="11"/>
        <v>86154.972371424898</v>
      </c>
      <c r="FH60" s="8">
        <f t="shared" si="11"/>
        <v>86154.972371424898</v>
      </c>
      <c r="FI60" s="8">
        <f t="shared" si="11"/>
        <v>86154.972371424898</v>
      </c>
      <c r="FJ60" s="8">
        <f t="shared" si="11"/>
        <v>86154.972371424898</v>
      </c>
      <c r="FK60" s="8">
        <f t="shared" si="8"/>
        <v>86154.972371424898</v>
      </c>
      <c r="FL60" s="8">
        <f t="shared" si="8"/>
        <v>86154.972371424898</v>
      </c>
      <c r="FM60" s="8">
        <f t="shared" si="8"/>
        <v>86154.972371424898</v>
      </c>
      <c r="FN60" s="8">
        <f t="shared" si="8"/>
        <v>86154.972371424898</v>
      </c>
      <c r="FO60" s="8">
        <f t="shared" si="8"/>
        <v>86154.972371424898</v>
      </c>
      <c r="FP60" s="8">
        <f t="shared" ref="FP60:FT60" si="13">AT60-DZ60</f>
        <v>86154.972371424898</v>
      </c>
      <c r="FQ60" s="8">
        <f t="shared" si="13"/>
        <v>86154.972371424898</v>
      </c>
      <c r="FR60" s="8">
        <f t="shared" si="13"/>
        <v>86154.972371424898</v>
      </c>
      <c r="FS60" s="8">
        <f t="shared" si="13"/>
        <v>86154.972371424898</v>
      </c>
      <c r="FT60" s="8">
        <f t="shared" si="13"/>
        <v>86154.972371424898</v>
      </c>
    </row>
    <row r="61" spans="1:176" x14ac:dyDescent="0.25">
      <c r="A61" s="4" t="s">
        <v>12</v>
      </c>
      <c r="B61" s="4" t="s">
        <v>2</v>
      </c>
      <c r="C61" s="3" t="s">
        <v>40</v>
      </c>
      <c r="D61" s="4" t="s">
        <v>5</v>
      </c>
      <c r="E61" s="7">
        <v>1973</v>
      </c>
      <c r="F61" s="24">
        <f>IFERROR(VLOOKUP(CONCATENATE(C61,E61),'KU Retirements'!$A$4:$E$150,5,FALSE),"N/A")</f>
        <v>43191</v>
      </c>
      <c r="G61" s="5">
        <v>20031.969999999998</v>
      </c>
      <c r="H61" s="5">
        <v>16533.156272164699</v>
      </c>
      <c r="I61" s="5"/>
      <c r="J61" s="6">
        <f>IF(J$3=$J$3,$G61,IF($F61='KU Meter Schedule'!J$3,'KU Meter Schedule'!I61-'KU Meter Schedule'!$G61,I61))</f>
        <v>20031.969999999998</v>
      </c>
      <c r="K61" s="6">
        <f>IF(K$3=$J$3,$G61,IF($F61='KU Meter Schedule'!K$3,'KU Meter Schedule'!J61-'KU Meter Schedule'!$G61,J61))</f>
        <v>20031.969999999998</v>
      </c>
      <c r="L61" s="6">
        <f>IF(L$3=$J$3,$G61,IF($F61='KU Meter Schedule'!L$3,'KU Meter Schedule'!K61-'KU Meter Schedule'!$G61,K61))</f>
        <v>20031.969999999998</v>
      </c>
      <c r="M61" s="6">
        <f>IF(M$3=$J$3,$G61,IF($F61='KU Meter Schedule'!M$3,'KU Meter Schedule'!L61-'KU Meter Schedule'!$G61,L61))</f>
        <v>20031.969999999998</v>
      </c>
      <c r="N61" s="6">
        <f>IF(N$3=$J$3,$G61,IF($F61='KU Meter Schedule'!N$3,'KU Meter Schedule'!M61-'KU Meter Schedule'!$G61,M61))</f>
        <v>20031.969999999998</v>
      </c>
      <c r="O61" s="6">
        <f>IF(O$3=$J$3,$G61,IF($F61='KU Meter Schedule'!O$3,'KU Meter Schedule'!N61-'KU Meter Schedule'!$G61,N61))</f>
        <v>20031.969999999998</v>
      </c>
      <c r="P61" s="6">
        <f>IF(P$3=$J$3,$G61,IF($F61='KU Meter Schedule'!P$3,'KU Meter Schedule'!O61-'KU Meter Schedule'!$G61,O61))</f>
        <v>20031.969999999998</v>
      </c>
      <c r="Q61" s="6">
        <f>IF(Q$3=$J$3,$G61,IF($F61='KU Meter Schedule'!Q$3,'KU Meter Schedule'!P61-'KU Meter Schedule'!$G61,P61))</f>
        <v>20031.969999999998</v>
      </c>
      <c r="R61" s="6">
        <f>IF(R$3=$J$3,$G61,IF($F61='KU Meter Schedule'!R$3,'KU Meter Schedule'!Q61-'KU Meter Schedule'!$G61,Q61))</f>
        <v>20031.969999999998</v>
      </c>
      <c r="S61" s="6">
        <f>IF(S$3=$J$3,$G61,IF($F61='KU Meter Schedule'!S$3,'KU Meter Schedule'!R61-'KU Meter Schedule'!$G61,R61))</f>
        <v>20031.969999999998</v>
      </c>
      <c r="T61" s="6">
        <f>IF(T$3=$J$3,$G61,IF($F61='KU Meter Schedule'!T$3,'KU Meter Schedule'!S61-'KU Meter Schedule'!$G61,S61))</f>
        <v>20031.969999999998</v>
      </c>
      <c r="U61" s="6">
        <f>IF(U$3=$J$3,$G61,IF($F61='KU Meter Schedule'!U$3,'KU Meter Schedule'!T61-'KU Meter Schedule'!$G61,T61))</f>
        <v>20031.969999999998</v>
      </c>
      <c r="V61" s="6">
        <f>IF(V$3=$J$3,$G61,IF($F61='KU Meter Schedule'!V$3,'KU Meter Schedule'!U61-'KU Meter Schedule'!$G61,U61))</f>
        <v>20031.969999999998</v>
      </c>
      <c r="W61" s="6">
        <f>IF(W$3=$J$3,$G61,IF($F61='KU Meter Schedule'!W$3,'KU Meter Schedule'!V61-'KU Meter Schedule'!$G61,V61))</f>
        <v>20031.969999999998</v>
      </c>
      <c r="X61" s="6">
        <f>IF(X$3=$J$3,$G61,IF($F61='KU Meter Schedule'!X$3,'KU Meter Schedule'!W61-'KU Meter Schedule'!$G61,W61))</f>
        <v>20031.969999999998</v>
      </c>
      <c r="Y61" s="6">
        <f>IF(Y$3=$J$3,$G61,IF($F61='KU Meter Schedule'!Y$3,'KU Meter Schedule'!X61-'KU Meter Schedule'!$G61,X61))</f>
        <v>20031.969999999998</v>
      </c>
      <c r="Z61" s="6">
        <f>IF(Z$3=$J$3,$G61,IF($F61='KU Meter Schedule'!Z$3,'KU Meter Schedule'!Y61-'KU Meter Schedule'!$G61,Y61))</f>
        <v>20031.969999999998</v>
      </c>
      <c r="AA61" s="6">
        <f>IF(AA$3=$J$3,$G61,IF($F61='KU Meter Schedule'!AA$3,'KU Meter Schedule'!Z61-'KU Meter Schedule'!$G61,Z61))</f>
        <v>20031.969999999998</v>
      </c>
      <c r="AB61" s="6">
        <f>IF(AB$3=$J$3,$G61,IF($F61='KU Meter Schedule'!AB$3,'KU Meter Schedule'!AA61-'KU Meter Schedule'!$G61,AA61))</f>
        <v>20031.969999999998</v>
      </c>
      <c r="AC61" s="6">
        <f>IF(AC$3=$J$3,$G61,IF($F61='KU Meter Schedule'!AC$3,'KU Meter Schedule'!AB61-'KU Meter Schedule'!$G61,AB61))</f>
        <v>20031.969999999998</v>
      </c>
      <c r="AD61" s="6">
        <f>IF(AD$3=$J$3,$G61,IF($F61='KU Meter Schedule'!AD$3,'KU Meter Schedule'!AC61-'KU Meter Schedule'!$G61,AC61))</f>
        <v>0</v>
      </c>
      <c r="AE61" s="6">
        <f>IF(AE$3=$J$3,$G61,IF($F61='KU Meter Schedule'!AE$3,'KU Meter Schedule'!AD61-'KU Meter Schedule'!$G61,AD61))</f>
        <v>0</v>
      </c>
      <c r="AF61" s="6">
        <f>IF(AF$3=$J$3,$G61,IF($F61='KU Meter Schedule'!AF$3,'KU Meter Schedule'!AE61-'KU Meter Schedule'!$G61,AE61))</f>
        <v>0</v>
      </c>
      <c r="AG61" s="6">
        <f>IF(AG$3=$J$3,$G61,IF($F61='KU Meter Schedule'!AG$3,'KU Meter Schedule'!AF61-'KU Meter Schedule'!$G61,AF61))</f>
        <v>0</v>
      </c>
      <c r="AH61" s="6">
        <f>IF(AH$3=$J$3,$G61,IF($F61='KU Meter Schedule'!AH$3,'KU Meter Schedule'!AG61-'KU Meter Schedule'!$G61,AG61))</f>
        <v>0</v>
      </c>
      <c r="AI61" s="6">
        <f>IF(AI$3=$J$3,$G61,IF($F61='KU Meter Schedule'!AI$3,'KU Meter Schedule'!AH61-'KU Meter Schedule'!$G61,AH61))</f>
        <v>0</v>
      </c>
      <c r="AJ61" s="6">
        <f>IF(AJ$3=$J$3,$G61,IF($F61='KU Meter Schedule'!AJ$3,'KU Meter Schedule'!AI61-'KU Meter Schedule'!$G61,AI61))</f>
        <v>0</v>
      </c>
      <c r="AK61" s="6">
        <f>IF(AK$3=$J$3,$G61,IF($F61='KU Meter Schedule'!AK$3,'KU Meter Schedule'!AJ61-'KU Meter Schedule'!$G61,AJ61))</f>
        <v>0</v>
      </c>
      <c r="AL61" s="6">
        <f>IF(AL$3=$J$3,$G61,IF($F61='KU Meter Schedule'!AL$3,'KU Meter Schedule'!AK61-'KU Meter Schedule'!$G61,AK61))</f>
        <v>0</v>
      </c>
      <c r="AM61" s="6">
        <f>IF(AM$3=$J$3,$G61,IF($F61='KU Meter Schedule'!AM$3,'KU Meter Schedule'!AL61-'KU Meter Schedule'!$G61,AL61))</f>
        <v>0</v>
      </c>
      <c r="AN61" s="6">
        <f>IF(AN$3=$J$3,$G61,IF($F61='KU Meter Schedule'!AN$3,'KU Meter Schedule'!AM61-'KU Meter Schedule'!$G61,AM61))</f>
        <v>0</v>
      </c>
      <c r="AO61" s="6">
        <f>IF(AO$3=$J$3,$G61,IF($F61='KU Meter Schedule'!AO$3,'KU Meter Schedule'!AN61-'KU Meter Schedule'!$G61,AN61))</f>
        <v>0</v>
      </c>
      <c r="AP61" s="6">
        <f>IF(AP$3=$J$3,$G61,IF($F61='KU Meter Schedule'!AP$3,'KU Meter Schedule'!AO61-'KU Meter Schedule'!$G61,AO61))</f>
        <v>0</v>
      </c>
      <c r="AQ61" s="6">
        <f>IF(AQ$3=$J$3,$G61,IF($F61='KU Meter Schedule'!AQ$3,'KU Meter Schedule'!AP61-'KU Meter Schedule'!$G61,AP61))</f>
        <v>0</v>
      </c>
      <c r="AR61" s="6">
        <f>IF(AR$3=$J$3,$G61,IF($F61='KU Meter Schedule'!AR$3,'KU Meter Schedule'!AQ61-'KU Meter Schedule'!$G61,AQ61))</f>
        <v>0</v>
      </c>
      <c r="AS61" s="6">
        <f>IF(AS$3=$J$3,$G61,IF($F61='KU Meter Schedule'!AS$3,'KU Meter Schedule'!AR61-'KU Meter Schedule'!$G61,AR61))</f>
        <v>0</v>
      </c>
      <c r="AT61" s="6">
        <f>IF(AT$3=$J$3,$G61,IF($F61='KU Meter Schedule'!AT$3,'KU Meter Schedule'!AS61-'KU Meter Schedule'!$G61,AS61))</f>
        <v>0</v>
      </c>
      <c r="AU61" s="6">
        <f>IF(AU$3=$J$3,$G61,IF($F61='KU Meter Schedule'!AU$3,'KU Meter Schedule'!AT61-'KU Meter Schedule'!$G61,AT61))</f>
        <v>0</v>
      </c>
      <c r="AV61" s="6">
        <f>IF(AV$3=$J$3,$G61,IF($F61='KU Meter Schedule'!AV$3,'KU Meter Schedule'!AU61-'KU Meter Schedule'!$G61,AU61))</f>
        <v>0</v>
      </c>
      <c r="AW61" s="6">
        <f>IF(AW$3=$J$3,$G61,IF($F61='KU Meter Schedule'!AW$3,'KU Meter Schedule'!AV61-'KU Meter Schedule'!$G61,AV61))</f>
        <v>0</v>
      </c>
      <c r="AX61" s="6">
        <f>IF(AX$3=$J$3,$G61,IF($F61='KU Meter Schedule'!AX$3,'KU Meter Schedule'!AW61-'KU Meter Schedule'!$G61,AW61))</f>
        <v>0</v>
      </c>
      <c r="AZ61" s="21">
        <f>IF(AZ$3&lt;'Depr. Rate'!$B$1,('Depr. Rate'!$B$4*'KU Meter Schedule'!J61)/12,IF(J61=0,I61/2*'Depr. Rate'!$C$4/12,('Depr. Rate'!$C$4*'KU Meter Schedule'!J61)/12))</f>
        <v>38.227676083333328</v>
      </c>
      <c r="BA61" s="21">
        <f>IF(BA$3&lt;'Depr. Rate'!$B$1,('Depr. Rate'!$B$4*'KU Meter Schedule'!K61)/12,IF(K61=0,J61/2*'Depr. Rate'!$C$4/12,('Depr. Rate'!$C$4*'KU Meter Schedule'!K61)/12))</f>
        <v>38.227676083333328</v>
      </c>
      <c r="BB61" s="21">
        <f>IF(BB$3&lt;'Depr. Rate'!$B$1,('Depr. Rate'!$B$4*'KU Meter Schedule'!L61)/12,IF(L61=0,K61/2*'Depr. Rate'!$C$4/12,('Depr. Rate'!$C$4*'KU Meter Schedule'!L61)/12))</f>
        <v>38.227676083333328</v>
      </c>
      <c r="BC61" s="21">
        <f>IF(BC$3&lt;'Depr. Rate'!$B$1,('Depr. Rate'!$B$4*'KU Meter Schedule'!M61)/12,IF(M61=0,L61/2*'Depr. Rate'!$C$4/12,('Depr. Rate'!$C$4*'KU Meter Schedule'!M61)/12))</f>
        <v>38.227676083333328</v>
      </c>
      <c r="BD61" s="21">
        <f>IF(BD$3&lt;'Depr. Rate'!$B$1,('Depr. Rate'!$B$4*'KU Meter Schedule'!N61)/12,IF(N61=0,M61/2*'Depr. Rate'!$C$4/12,('Depr. Rate'!$C$4*'KU Meter Schedule'!N61)/12))</f>
        <v>38.227676083333328</v>
      </c>
      <c r="BE61" s="21">
        <f>IF(BE$3&lt;'Depr. Rate'!$B$1,('Depr. Rate'!$B$4*'KU Meter Schedule'!O61)/12,IF(O61=0,N61/2*'Depr. Rate'!$C$4/12,('Depr. Rate'!$C$4*'KU Meter Schedule'!O61)/12))</f>
        <v>38.227676083333328</v>
      </c>
      <c r="BF61" s="21">
        <f>IF(BF$3&lt;'Depr. Rate'!$B$1,('Depr. Rate'!$B$4*'KU Meter Schedule'!P61)/12,IF(P61=0,O61/2*'Depr. Rate'!$C$4/12,('Depr. Rate'!$C$4*'KU Meter Schedule'!P61)/12))</f>
        <v>38.227676083333328</v>
      </c>
      <c r="BG61" s="21">
        <f>IF(BG$3&lt;'Depr. Rate'!$B$1,('Depr. Rate'!$B$4*'KU Meter Schedule'!Q61)/12,IF(Q61=0,P61/2*'Depr. Rate'!$C$4/12,('Depr. Rate'!$C$4*'KU Meter Schedule'!Q61)/12))</f>
        <v>38.227676083333328</v>
      </c>
      <c r="BH61" s="21">
        <f>IF(BH$3&lt;'Depr. Rate'!$B$1,('Depr. Rate'!$B$4*'KU Meter Schedule'!R61)/12,IF(R61=0,Q61/2*'Depr. Rate'!$C$4/12,('Depr. Rate'!$C$4*'KU Meter Schedule'!R61)/12))</f>
        <v>38.227676083333328</v>
      </c>
      <c r="BI61" s="21">
        <f>IF(BI$3&lt;'Depr. Rate'!$B$1,('Depr. Rate'!$B$4*'KU Meter Schedule'!S61)/12,IF(S61=0,R61/2*'Depr. Rate'!$C$4/12,('Depr. Rate'!$C$4*'KU Meter Schedule'!S61)/12))</f>
        <v>38.227676083333328</v>
      </c>
      <c r="BJ61" s="21">
        <f>IF(BJ$3&lt;'Depr. Rate'!$B$1,('Depr. Rate'!$B$4*'KU Meter Schedule'!T61)/12,IF(T61=0,S61/2*'Depr. Rate'!$C$4/12,('Depr. Rate'!$C$4*'KU Meter Schedule'!T61)/12))</f>
        <v>38.227676083333328</v>
      </c>
      <c r="BK61" s="21">
        <f>IF(BK$3&lt;'Depr. Rate'!$B$1,('Depr. Rate'!$B$4*'KU Meter Schedule'!U61)/12,IF(U61=0,T61/2*'Depr. Rate'!$C$4/12,('Depr. Rate'!$C$4*'KU Meter Schedule'!U61)/12))</f>
        <v>58.593512249999996</v>
      </c>
      <c r="BL61" s="21">
        <f>IF(BL$3&lt;'Depr. Rate'!$B$1,('Depr. Rate'!$B$4*'KU Meter Schedule'!V61)/12,IF(V61=0,U61/2*'Depr. Rate'!$C$4/12,('Depr. Rate'!$C$4*'KU Meter Schedule'!V61)/12))</f>
        <v>58.593512249999996</v>
      </c>
      <c r="BM61" s="21">
        <f>IF(BM$3&lt;'Depr. Rate'!$B$1,('Depr. Rate'!$B$4*'KU Meter Schedule'!W61)/12,IF(W61=0,V61/2*'Depr. Rate'!$C$4/12,('Depr. Rate'!$C$4*'KU Meter Schedule'!W61)/12))</f>
        <v>58.593512249999996</v>
      </c>
      <c r="BN61" s="21">
        <f>IF(BN$3&lt;'Depr. Rate'!$B$1,('Depr. Rate'!$B$4*'KU Meter Schedule'!X61)/12,IF(X61=0,W61/2*'Depr. Rate'!$C$4/12,('Depr. Rate'!$C$4*'KU Meter Schedule'!X61)/12))</f>
        <v>58.593512249999996</v>
      </c>
      <c r="BO61" s="21">
        <f>IF(BO$3&lt;'Depr. Rate'!$B$1,('Depr. Rate'!$B$4*'KU Meter Schedule'!Y61)/12,IF(Y61=0,X61/2*'Depr. Rate'!$C$4/12,('Depr. Rate'!$C$4*'KU Meter Schedule'!Y61)/12))</f>
        <v>58.593512249999996</v>
      </c>
      <c r="BP61" s="21">
        <f>IF(BP$3&lt;'Depr. Rate'!$B$1,('Depr. Rate'!$B$4*'KU Meter Schedule'!Z61)/12,IF(Z61=0,Y61/2*'Depr. Rate'!$C$4/12,('Depr. Rate'!$C$4*'KU Meter Schedule'!Z61)/12))</f>
        <v>58.593512249999996</v>
      </c>
      <c r="BQ61" s="21">
        <f>IF(BQ$3&lt;'Depr. Rate'!$B$1,('Depr. Rate'!$B$4*'KU Meter Schedule'!AA61)/12,IF(AA61=0,Z61/2*'Depr. Rate'!$C$4/12,('Depr. Rate'!$C$4*'KU Meter Schedule'!AA61)/12))</f>
        <v>58.593512249999996</v>
      </c>
      <c r="BR61" s="21">
        <f>IF(BR$3&lt;'Depr. Rate'!$B$1,('Depr. Rate'!$B$4*'KU Meter Schedule'!AB61)/12,IF(AB61=0,AA61/2*'Depr. Rate'!$C$4/12,('Depr. Rate'!$C$4*'KU Meter Schedule'!AB61)/12))</f>
        <v>58.593512249999996</v>
      </c>
      <c r="BS61" s="21">
        <f>IF(BS$3&lt;'Depr. Rate'!$B$1,('Depr. Rate'!$B$4*'KU Meter Schedule'!AC61)/12,IF(AC61=0,AB61/2*'Depr. Rate'!$C$4/12,('Depr. Rate'!$C$4*'KU Meter Schedule'!AC61)/12))</f>
        <v>58.593512249999996</v>
      </c>
      <c r="BT61" s="21">
        <f>IF(BT$3&lt;'Depr. Rate'!$B$1,('Depr. Rate'!$B$4*'KU Meter Schedule'!AD61)/12,IF(AD61=0,AC61/2*'Depr. Rate'!$C$4/12,('Depr. Rate'!$C$4*'KU Meter Schedule'!AD61)/12))</f>
        <v>29.296756124999998</v>
      </c>
      <c r="BU61" s="21">
        <f>IF(BU$3&lt;'Depr. Rate'!$B$1,('Depr. Rate'!$B$4*'KU Meter Schedule'!AE61)/12,IF(AE61=0,AD61/2*'Depr. Rate'!$C$4/12,('Depr. Rate'!$C$4*'KU Meter Schedule'!AE61)/12))</f>
        <v>0</v>
      </c>
      <c r="BV61" s="21">
        <f>IF(BV$3&lt;'Depr. Rate'!$B$1,('Depr. Rate'!$B$4*'KU Meter Schedule'!AF61)/12,IF(AF61=0,AE61/2*'Depr. Rate'!$C$4/12,('Depr. Rate'!$C$4*'KU Meter Schedule'!AF61)/12))</f>
        <v>0</v>
      </c>
      <c r="BW61" s="21">
        <f>IF(BW$3&lt;'Depr. Rate'!$B$1,('Depr. Rate'!$B$4*'KU Meter Schedule'!AG61)/12,IF(AG61=0,AF61/2*'Depr. Rate'!$C$4/12,('Depr. Rate'!$C$4*'KU Meter Schedule'!AG61)/12))</f>
        <v>0</v>
      </c>
      <c r="BX61" s="21">
        <f>IF(BX$3&lt;'Depr. Rate'!$B$1,('Depr. Rate'!$B$4*'KU Meter Schedule'!AH61)/12,IF(AH61=0,AG61/2*'Depr. Rate'!$C$4/12,('Depr. Rate'!$C$4*'KU Meter Schedule'!AH61)/12))</f>
        <v>0</v>
      </c>
      <c r="BY61" s="21">
        <f>IF(BY$3&lt;'Depr. Rate'!$B$1,('Depr. Rate'!$B$4*'KU Meter Schedule'!AI61)/12,IF(AI61=0,AH61/2*'Depr. Rate'!$C$4/12,('Depr. Rate'!$C$4*'KU Meter Schedule'!AI61)/12))</f>
        <v>0</v>
      </c>
      <c r="BZ61" s="21">
        <f>IF(BZ$3&lt;'Depr. Rate'!$B$1,('Depr. Rate'!$B$4*'KU Meter Schedule'!AJ61)/12,IF(AJ61=0,AI61/2*'Depr. Rate'!$C$4/12,('Depr. Rate'!$C$4*'KU Meter Schedule'!AJ61)/12))</f>
        <v>0</v>
      </c>
      <c r="CA61" s="21">
        <f>IF(CA$3&lt;'Depr. Rate'!$B$1,('Depr. Rate'!$B$4*'KU Meter Schedule'!AK61)/12,IF(AK61=0,AJ61/2*'Depr. Rate'!$C$4/12,('Depr. Rate'!$C$4*'KU Meter Schedule'!AK61)/12))</f>
        <v>0</v>
      </c>
      <c r="CB61" s="21">
        <f>IF(CB$3&lt;'Depr. Rate'!$B$1,('Depr. Rate'!$B$4*'KU Meter Schedule'!AL61)/12,IF(AL61=0,AK61/2*'Depr. Rate'!$C$4/12,('Depr. Rate'!$C$4*'KU Meter Schedule'!AL61)/12))</f>
        <v>0</v>
      </c>
      <c r="CC61" s="21">
        <f>IF(CC$3&lt;'Depr. Rate'!$B$1,('Depr. Rate'!$B$4*'KU Meter Schedule'!AM61)/12,IF(AM61=0,AL61/2*'Depr. Rate'!$C$4/12,('Depr. Rate'!$C$4*'KU Meter Schedule'!AM61)/12))</f>
        <v>0</v>
      </c>
      <c r="CD61" s="21">
        <f>IF(CD$3&lt;'Depr. Rate'!$B$1,('Depr. Rate'!$B$4*'KU Meter Schedule'!AN61)/12,IF(AN61=0,AM61/2*'Depr. Rate'!$C$4/12,('Depr. Rate'!$C$4*'KU Meter Schedule'!AN61)/12))</f>
        <v>0</v>
      </c>
      <c r="CE61" s="21">
        <f>IF(CE$3&lt;'Depr. Rate'!$B$1,('Depr. Rate'!$B$4*'KU Meter Schedule'!AO61)/12,IF(AO61=0,AN61/2*'Depr. Rate'!$C$4/12,('Depr. Rate'!$C$4*'KU Meter Schedule'!AO61)/12))</f>
        <v>0</v>
      </c>
      <c r="CF61" s="21">
        <f>IF(CF$3&lt;'Depr. Rate'!$B$1,('Depr. Rate'!$B$4*'KU Meter Schedule'!AP61)/12,IF(AP61=0,AO61/2*'Depr. Rate'!$C$4/12,('Depr. Rate'!$C$4*'KU Meter Schedule'!AP61)/12))</f>
        <v>0</v>
      </c>
      <c r="CG61" s="21">
        <f>IF(CG$3&lt;'Depr. Rate'!$B$1,('Depr. Rate'!$B$4*'KU Meter Schedule'!AQ61)/12,IF(AQ61=0,AP61/2*'Depr. Rate'!$C$4/12,('Depr. Rate'!$C$4*'KU Meter Schedule'!AQ61)/12))</f>
        <v>0</v>
      </c>
      <c r="CH61" s="21">
        <f>IF(CH$3&lt;'Depr. Rate'!$B$1,('Depr. Rate'!$B$4*'KU Meter Schedule'!AR61)/12,IF(AR61=0,AQ61/2*'Depr. Rate'!$C$4/12,('Depr. Rate'!$C$4*'KU Meter Schedule'!AR61)/12))</f>
        <v>0</v>
      </c>
      <c r="CI61" s="21">
        <f>IF(CI$3&lt;'Depr. Rate'!$B$1,('Depr. Rate'!$B$4*'KU Meter Schedule'!AS61)/12,IF(AS61=0,AR61/2*'Depr. Rate'!$C$4/12,('Depr. Rate'!$C$4*'KU Meter Schedule'!AS61)/12))</f>
        <v>0</v>
      </c>
      <c r="CJ61" s="21">
        <f>IF(CJ$3&lt;'Depr. Rate'!$B$1,('Depr. Rate'!$B$4*'KU Meter Schedule'!AT61)/12,IF(AT61=0,AS61/2*'Depr. Rate'!$C$4/12,('Depr. Rate'!$C$4*'KU Meter Schedule'!AT61)/12))</f>
        <v>0</v>
      </c>
      <c r="CK61" s="21">
        <f>IF(CK$3&lt;'Depr. Rate'!$B$1,('Depr. Rate'!$B$4*'KU Meter Schedule'!AU61)/12,IF(AU61=0,AT61/2*'Depr. Rate'!$C$4/12,('Depr. Rate'!$C$4*'KU Meter Schedule'!AU61)/12))</f>
        <v>0</v>
      </c>
      <c r="CL61" s="21">
        <f>IF(CL$3&lt;'Depr. Rate'!$B$1,('Depr. Rate'!$B$4*'KU Meter Schedule'!AV61)/12,IF(AV61=0,AU61/2*'Depr. Rate'!$C$4/12,('Depr. Rate'!$C$4*'KU Meter Schedule'!AV61)/12))</f>
        <v>0</v>
      </c>
      <c r="CM61" s="21">
        <f>IF(CM$3&lt;'Depr. Rate'!$B$1,('Depr. Rate'!$B$4*'KU Meter Schedule'!AW61)/12,IF(AW61=0,AV61/2*'Depr. Rate'!$C$4/12,('Depr. Rate'!$C$4*'KU Meter Schedule'!AW61)/12))</f>
        <v>0</v>
      </c>
      <c r="CN61" s="21">
        <f>IF(CN$3&lt;'Depr. Rate'!$B$1,('Depr. Rate'!$B$4*'KU Meter Schedule'!AX61)/12,IF(AX61=0,AW61/2*'Depr. Rate'!$C$4/12,('Depr. Rate'!$C$4*'KU Meter Schedule'!AX61)/12))</f>
        <v>0</v>
      </c>
      <c r="CP61" s="6">
        <f>IF(CP$3=$CP$3,$H61+AZ61,IF($F61='KU Meter Schedule'!CP$3,'KU Meter Schedule'!CO61+AZ61-$G61,SUM(CO61,AZ61)))</f>
        <v>16571.383948248033</v>
      </c>
      <c r="CQ61" s="6">
        <f>IF(CQ$3=$CP$3,$H61+BA61,IF($F61='KU Meter Schedule'!CQ$3,'KU Meter Schedule'!CP61+BA61-$G61,SUM(CP61,BA61)))</f>
        <v>16609.611624331366</v>
      </c>
      <c r="CR61" s="6">
        <f>IF(CR$3=$CP$3,$H61+BB61,IF($F61='KU Meter Schedule'!CR$3,'KU Meter Schedule'!CQ61+BB61-$G61,SUM(CQ61,BB61)))</f>
        <v>16647.8393004147</v>
      </c>
      <c r="CS61" s="6">
        <f>IF(CS$3=$CP$3,$H61+BC61,IF($F61='KU Meter Schedule'!CS$3,'KU Meter Schedule'!CR61+BC61-$G61,SUM(CR61,BC61)))</f>
        <v>16686.066976498034</v>
      </c>
      <c r="CT61" s="6">
        <f>IF(CT$3=$CP$3,$H61+BD61,IF($F61='KU Meter Schedule'!CT$3,'KU Meter Schedule'!CS61+BD61-$G61,SUM(CS61,BD61)))</f>
        <v>16724.294652581368</v>
      </c>
      <c r="CU61" s="6">
        <f>IF(CU$3=$CP$3,$H61+BE61,IF($F61='KU Meter Schedule'!CU$3,'KU Meter Schedule'!CT61+BE61-$G61,SUM(CT61,BE61)))</f>
        <v>16762.522328664701</v>
      </c>
      <c r="CV61" s="6">
        <f>IF(CV$3=$CP$3,$H61+BF61,IF($F61='KU Meter Schedule'!CV$3,'KU Meter Schedule'!CU61+BF61-$G61,SUM(CU61,BF61)))</f>
        <v>16800.750004748035</v>
      </c>
      <c r="CW61" s="6">
        <f>IF(CW$3=$CP$3,$H61+BG61,IF($F61='KU Meter Schedule'!CW$3,'KU Meter Schedule'!CV61+BG61-$G61,SUM(CV61,BG61)))</f>
        <v>16838.977680831369</v>
      </c>
      <c r="CX61" s="6">
        <f>IF(CX$3=$CP$3,$H61+BH61,IF($F61='KU Meter Schedule'!CX$3,'KU Meter Schedule'!CW61+BH61-$G61,SUM(CW61,BH61)))</f>
        <v>16877.205356914703</v>
      </c>
      <c r="CY61" s="6">
        <f>IF(CY$3=$CP$3,$H61+BI61,IF($F61='KU Meter Schedule'!CY$3,'KU Meter Schedule'!CX61+BI61-$G61,SUM(CX61,BI61)))</f>
        <v>16915.433032998037</v>
      </c>
      <c r="CZ61" s="6">
        <f>IF(CZ$3=$CP$3,$H61+BJ61,IF($F61='KU Meter Schedule'!CZ$3,'KU Meter Schedule'!CY61+BJ61-$G61,SUM(CY61,BJ61)))</f>
        <v>16953.66070908137</v>
      </c>
      <c r="DA61" s="6">
        <f>IF(DA$3=$CP$3,$H61+BK61,IF($F61='KU Meter Schedule'!DA$3,'KU Meter Schedule'!CZ61+BK61-$G61,SUM(CZ61,BK61)))</f>
        <v>17012.254221331372</v>
      </c>
      <c r="DB61" s="6">
        <f>IF(DB$3=$CP$3,$H61+BL61,IF($F61='KU Meter Schedule'!DB$3,'KU Meter Schedule'!DA61+BL61-$G61,SUM(DA61,BL61)))</f>
        <v>17070.847733581373</v>
      </c>
      <c r="DC61" s="6">
        <f>IF(DC$3=$CP$3,$H61+BM61,IF($F61='KU Meter Schedule'!DC$3,'KU Meter Schedule'!DB61+BM61-$G61,SUM(DB61,BM61)))</f>
        <v>17129.441245831375</v>
      </c>
      <c r="DD61" s="6">
        <f>IF(DD$3=$CP$3,$H61+BN61,IF($F61='KU Meter Schedule'!DD$3,'KU Meter Schedule'!DC61+BN61-$G61,SUM(DC61,BN61)))</f>
        <v>17188.034758081376</v>
      </c>
      <c r="DE61" s="6">
        <f>IF(DE$3=$CP$3,$H61+BO61,IF($F61='KU Meter Schedule'!DE$3,'KU Meter Schedule'!DD61+BO61-$G61,SUM(DD61,BO61)))</f>
        <v>17246.628270331377</v>
      </c>
      <c r="DF61" s="6">
        <f>IF(DF$3=$CP$3,$H61+BP61,IF($F61='KU Meter Schedule'!DF$3,'KU Meter Schedule'!DE61+BP61-$G61,SUM(DE61,BP61)))</f>
        <v>17305.221782581379</v>
      </c>
      <c r="DG61" s="6">
        <f>IF(DG$3=$CP$3,$H61+BQ61,IF($F61='KU Meter Schedule'!DG$3,'KU Meter Schedule'!DF61+BQ61-$G61,SUM(DF61,BQ61)))</f>
        <v>17363.81529483138</v>
      </c>
      <c r="DH61" s="6">
        <f>IF(DH$3=$CP$3,$H61+BR61,IF($F61='KU Meter Schedule'!DH$3,'KU Meter Schedule'!DG61+BR61-$G61,SUM(DG61,BR61)))</f>
        <v>17422.408807081381</v>
      </c>
      <c r="DI61" s="6">
        <f>IF(DI$3=$CP$3,$H61+BS61,IF($F61='KU Meter Schedule'!DI$3,'KU Meter Schedule'!DH61+BS61-$G61,SUM(DH61,BS61)))</f>
        <v>17481.002319331383</v>
      </c>
      <c r="DJ61" s="6">
        <f>IF(DJ$3=$CP$3,$H61+BT61,IF($F61='KU Meter Schedule'!DJ$3,'KU Meter Schedule'!DI61+BT61-$G61,SUM(DI61,BT61)))</f>
        <v>-2521.6709245436141</v>
      </c>
      <c r="DK61" s="6">
        <f>IF(DK$3=$CP$3,$H61+BU61,IF($F61='KU Meter Schedule'!DK$3,'KU Meter Schedule'!DJ61+BU61-$G61,SUM(DJ61,BU61)))</f>
        <v>-2521.6709245436141</v>
      </c>
      <c r="DL61" s="6">
        <f>IF(DL$3=$CP$3,$H61+BV61,IF($F61='KU Meter Schedule'!DL$3,'KU Meter Schedule'!DK61+BV61-$G61,SUM(DK61,BV61)))</f>
        <v>-2521.6709245436141</v>
      </c>
      <c r="DM61" s="6">
        <f>IF(DM$3=$CP$3,$H61+BW61,IF($F61='KU Meter Schedule'!DM$3,'KU Meter Schedule'!DL61+BW61-$G61,SUM(DL61,BW61)))</f>
        <v>-2521.6709245436141</v>
      </c>
      <c r="DN61" s="6">
        <f>IF(DN$3=$CP$3,$H61+BX61,IF($F61='KU Meter Schedule'!DN$3,'KU Meter Schedule'!DM61+BX61-$G61,SUM(DM61,BX61)))</f>
        <v>-2521.6709245436141</v>
      </c>
      <c r="DO61" s="6">
        <f>IF(DO$3=$CP$3,$H61+BY61,IF($F61='KU Meter Schedule'!DO$3,'KU Meter Schedule'!DN61+BY61-$G61,SUM(DN61,BY61)))</f>
        <v>-2521.6709245436141</v>
      </c>
      <c r="DP61" s="6">
        <f>IF(DP$3=$CP$3,$H61+BZ61,IF($F61='KU Meter Schedule'!DP$3,'KU Meter Schedule'!DO61+BZ61-$G61,SUM(DO61,BZ61)))</f>
        <v>-2521.6709245436141</v>
      </c>
      <c r="DQ61" s="6">
        <f>IF(DQ$3=$CP$3,$H61+CA61,IF($F61='KU Meter Schedule'!DQ$3,'KU Meter Schedule'!DP61+CA61-$G61,SUM(DP61,CA61)))</f>
        <v>-2521.6709245436141</v>
      </c>
      <c r="DR61" s="6">
        <f>IF(DR$3=$CP$3,$H61+CB61,IF($F61='KU Meter Schedule'!DR$3,'KU Meter Schedule'!DQ61+CB61-$G61,SUM(DQ61,CB61)))</f>
        <v>-2521.6709245436141</v>
      </c>
      <c r="DS61" s="6">
        <f>IF(DS$3=$CP$3,$H61+CC61,IF($F61='KU Meter Schedule'!DS$3,'KU Meter Schedule'!DR61+CC61-$G61,SUM(DR61,CC61)))</f>
        <v>-2521.6709245436141</v>
      </c>
      <c r="DT61" s="6">
        <f>IF(DT$3=$CP$3,$H61+CD61,IF($F61='KU Meter Schedule'!DT$3,'KU Meter Schedule'!DS61+CD61-$G61,SUM(DS61,CD61)))</f>
        <v>-2521.6709245436141</v>
      </c>
      <c r="DU61" s="6">
        <f>IF(DU$3=$CP$3,$H61+CE61,IF($F61='KU Meter Schedule'!DU$3,'KU Meter Schedule'!DT61+CE61-$G61,SUM(DT61,CE61)))</f>
        <v>-2521.6709245436141</v>
      </c>
      <c r="DV61" s="6">
        <f>IF(DV$3=$CP$3,$H61+CF61,IF($F61='KU Meter Schedule'!DV$3,'KU Meter Schedule'!DU61+CF61-$G61,SUM(DU61,CF61)))</f>
        <v>-2521.6709245436141</v>
      </c>
      <c r="DW61" s="6">
        <f>IF(DW$3=$CP$3,$H61+CG61,IF($F61='KU Meter Schedule'!DW$3,'KU Meter Schedule'!DV61+CG61-$G61,SUM(DV61,CG61)))</f>
        <v>-2521.6709245436141</v>
      </c>
      <c r="DX61" s="6">
        <f>IF(DX$3=$CP$3,$H61+CH61,IF($F61='KU Meter Schedule'!DX$3,'KU Meter Schedule'!DW61+CH61-$G61,SUM(DW61,CH61)))</f>
        <v>-2521.6709245436141</v>
      </c>
      <c r="DY61" s="6">
        <f>IF(DY$3=$CP$3,$H61+CI61,IF($F61='KU Meter Schedule'!DY$3,'KU Meter Schedule'!DX61+CI61-$G61,SUM(DX61,CI61)))</f>
        <v>-2521.6709245436141</v>
      </c>
      <c r="DZ61" s="6">
        <f>IF(DZ$3=$CP$3,$H61+CJ61,IF($F61='KU Meter Schedule'!DZ$3,'KU Meter Schedule'!DY61+CJ61-$G61,SUM(DY61,CJ61)))</f>
        <v>-2521.6709245436141</v>
      </c>
      <c r="EA61" s="6">
        <f>IF(EA$3=$CP$3,$H61+CK61,IF($F61='KU Meter Schedule'!EA$3,'KU Meter Schedule'!DZ61+CK61-$G61,SUM(DZ61,CK61)))</f>
        <v>-2521.6709245436141</v>
      </c>
      <c r="EB61" s="6">
        <f>IF(EB$3=$CP$3,$H61+CL61,IF($F61='KU Meter Schedule'!EB$3,'KU Meter Schedule'!EA61+CL61-$G61,SUM(EA61,CL61)))</f>
        <v>-2521.6709245436141</v>
      </c>
      <c r="EC61" s="6">
        <f>IF(EC$3=$CP$3,$H61+CM61,IF($F61='KU Meter Schedule'!EC$3,'KU Meter Schedule'!EB61+CM61-$G61,SUM(EB61,CM61)))</f>
        <v>-2521.6709245436141</v>
      </c>
      <c r="ED61" s="6">
        <f>IF(ED$3=$CP$3,$H61+CN61,IF($F61='KU Meter Schedule'!ED$3,'KU Meter Schedule'!EC61+CN61-$G61,SUM(EC61,CN61)))</f>
        <v>-2521.6709245436141</v>
      </c>
      <c r="EF61" s="8">
        <f t="shared" si="12"/>
        <v>3460.586051751965</v>
      </c>
      <c r="EG61" s="8">
        <f t="shared" si="12"/>
        <v>3422.3583756686312</v>
      </c>
      <c r="EH61" s="8">
        <f t="shared" si="12"/>
        <v>3384.1306995852974</v>
      </c>
      <c r="EI61" s="8">
        <f t="shared" si="12"/>
        <v>3345.9030235019636</v>
      </c>
      <c r="EJ61" s="8">
        <f t="shared" si="12"/>
        <v>3307.6753474186298</v>
      </c>
      <c r="EK61" s="8">
        <f t="shared" si="12"/>
        <v>3269.447671335296</v>
      </c>
      <c r="EL61" s="8">
        <f t="shared" si="12"/>
        <v>3231.2199952519622</v>
      </c>
      <c r="EM61" s="8">
        <f t="shared" si="12"/>
        <v>3192.9923191686285</v>
      </c>
      <c r="EN61" s="8">
        <f t="shared" si="12"/>
        <v>3154.7646430852947</v>
      </c>
      <c r="EO61" s="8">
        <f t="shared" si="12"/>
        <v>3116.5369670019609</v>
      </c>
      <c r="EP61" s="8">
        <f t="shared" si="12"/>
        <v>3078.3092909186271</v>
      </c>
      <c r="EQ61" s="8">
        <f t="shared" si="12"/>
        <v>3019.7157786686257</v>
      </c>
      <c r="ER61" s="8">
        <f t="shared" si="12"/>
        <v>2961.1222664186243</v>
      </c>
      <c r="ES61" s="8">
        <f t="shared" si="12"/>
        <v>2902.528754168623</v>
      </c>
      <c r="ET61" s="8">
        <f t="shared" si="12"/>
        <v>2843.9352419186216</v>
      </c>
      <c r="EU61" s="8">
        <f t="shared" si="12"/>
        <v>2785.3417296686202</v>
      </c>
      <c r="EV61" s="8">
        <f t="shared" si="11"/>
        <v>2726.7482174186189</v>
      </c>
      <c r="EW61" s="8">
        <f t="shared" si="11"/>
        <v>2668.1547051686175</v>
      </c>
      <c r="EX61" s="8">
        <f t="shared" si="11"/>
        <v>2609.5611929186161</v>
      </c>
      <c r="EY61" s="8">
        <f t="shared" si="11"/>
        <v>2550.9676806686148</v>
      </c>
      <c r="EZ61" s="8">
        <f t="shared" si="11"/>
        <v>2521.6709245436141</v>
      </c>
      <c r="FA61" s="8">
        <f t="shared" si="11"/>
        <v>2521.6709245436141</v>
      </c>
      <c r="FB61" s="8">
        <f t="shared" si="11"/>
        <v>2521.6709245436141</v>
      </c>
      <c r="FC61" s="8">
        <f t="shared" si="11"/>
        <v>2521.6709245436141</v>
      </c>
      <c r="FD61" s="8">
        <f t="shared" si="11"/>
        <v>2521.6709245436141</v>
      </c>
      <c r="FE61" s="8">
        <f t="shared" si="11"/>
        <v>2521.6709245436141</v>
      </c>
      <c r="FF61" s="8">
        <f t="shared" si="11"/>
        <v>2521.6709245436141</v>
      </c>
      <c r="FG61" s="8">
        <f t="shared" si="11"/>
        <v>2521.6709245436141</v>
      </c>
      <c r="FH61" s="8">
        <f t="shared" si="11"/>
        <v>2521.6709245436141</v>
      </c>
      <c r="FI61" s="8">
        <f t="shared" si="11"/>
        <v>2521.6709245436141</v>
      </c>
      <c r="FJ61" s="8">
        <f t="shared" si="11"/>
        <v>2521.6709245436141</v>
      </c>
      <c r="FK61" s="8">
        <f t="shared" ref="FK61:FT86" si="14">AO61-DU61</f>
        <v>2521.6709245436141</v>
      </c>
      <c r="FL61" s="8">
        <f t="shared" si="14"/>
        <v>2521.6709245436141</v>
      </c>
      <c r="FM61" s="8">
        <f t="shared" si="14"/>
        <v>2521.6709245436141</v>
      </c>
      <c r="FN61" s="8">
        <f t="shared" si="14"/>
        <v>2521.6709245436141</v>
      </c>
      <c r="FO61" s="8">
        <f t="shared" si="14"/>
        <v>2521.6709245436141</v>
      </c>
      <c r="FP61" s="8">
        <f t="shared" si="14"/>
        <v>2521.6709245436141</v>
      </c>
      <c r="FQ61" s="8">
        <f t="shared" si="14"/>
        <v>2521.6709245436141</v>
      </c>
      <c r="FR61" s="8">
        <f t="shared" si="14"/>
        <v>2521.6709245436141</v>
      </c>
      <c r="FS61" s="8">
        <f t="shared" si="14"/>
        <v>2521.6709245436141</v>
      </c>
      <c r="FT61" s="8">
        <f t="shared" si="14"/>
        <v>2521.6709245436141</v>
      </c>
    </row>
    <row r="62" spans="1:176" x14ac:dyDescent="0.25">
      <c r="A62" s="4" t="s">
        <v>12</v>
      </c>
      <c r="B62" s="4" t="s">
        <v>2</v>
      </c>
      <c r="C62" s="3" t="s">
        <v>40</v>
      </c>
      <c r="D62" s="4" t="s">
        <v>6</v>
      </c>
      <c r="E62" s="7">
        <v>1973</v>
      </c>
      <c r="F62" s="24">
        <f>IFERROR(VLOOKUP(CONCATENATE(C62,E62),'KU Retirements'!$A$4:$E$150,5,FALSE),"N/A")</f>
        <v>43191</v>
      </c>
      <c r="G62" s="5">
        <v>1765.34</v>
      </c>
      <c r="H62" s="5">
        <v>1457.0030852433999</v>
      </c>
      <c r="I62" s="5"/>
      <c r="J62" s="6">
        <f>IF(J$3=$J$3,$G62,IF($F62='KU Meter Schedule'!J$3,'KU Meter Schedule'!I62-'KU Meter Schedule'!$G62,I62))</f>
        <v>1765.34</v>
      </c>
      <c r="K62" s="6">
        <f>IF(K$3=$J$3,$G62,IF($F62='KU Meter Schedule'!K$3,'KU Meter Schedule'!J62-'KU Meter Schedule'!$G62,J62))</f>
        <v>1765.34</v>
      </c>
      <c r="L62" s="6">
        <f>IF(L$3=$J$3,$G62,IF($F62='KU Meter Schedule'!L$3,'KU Meter Schedule'!K62-'KU Meter Schedule'!$G62,K62))</f>
        <v>1765.34</v>
      </c>
      <c r="M62" s="6">
        <f>IF(M$3=$J$3,$G62,IF($F62='KU Meter Schedule'!M$3,'KU Meter Schedule'!L62-'KU Meter Schedule'!$G62,L62))</f>
        <v>1765.34</v>
      </c>
      <c r="N62" s="6">
        <f>IF(N$3=$J$3,$G62,IF($F62='KU Meter Schedule'!N$3,'KU Meter Schedule'!M62-'KU Meter Schedule'!$G62,M62))</f>
        <v>1765.34</v>
      </c>
      <c r="O62" s="6">
        <f>IF(O$3=$J$3,$G62,IF($F62='KU Meter Schedule'!O$3,'KU Meter Schedule'!N62-'KU Meter Schedule'!$G62,N62))</f>
        <v>1765.34</v>
      </c>
      <c r="P62" s="6">
        <f>IF(P$3=$J$3,$G62,IF($F62='KU Meter Schedule'!P$3,'KU Meter Schedule'!O62-'KU Meter Schedule'!$G62,O62))</f>
        <v>1765.34</v>
      </c>
      <c r="Q62" s="6">
        <f>IF(Q$3=$J$3,$G62,IF($F62='KU Meter Schedule'!Q$3,'KU Meter Schedule'!P62-'KU Meter Schedule'!$G62,P62))</f>
        <v>1765.34</v>
      </c>
      <c r="R62" s="6">
        <f>IF(R$3=$J$3,$G62,IF($F62='KU Meter Schedule'!R$3,'KU Meter Schedule'!Q62-'KU Meter Schedule'!$G62,Q62))</f>
        <v>1765.34</v>
      </c>
      <c r="S62" s="6">
        <f>IF(S$3=$J$3,$G62,IF($F62='KU Meter Schedule'!S$3,'KU Meter Schedule'!R62-'KU Meter Schedule'!$G62,R62))</f>
        <v>1765.34</v>
      </c>
      <c r="T62" s="6">
        <f>IF(T$3=$J$3,$G62,IF($F62='KU Meter Schedule'!T$3,'KU Meter Schedule'!S62-'KU Meter Schedule'!$G62,S62))</f>
        <v>1765.34</v>
      </c>
      <c r="U62" s="6">
        <f>IF(U$3=$J$3,$G62,IF($F62='KU Meter Schedule'!U$3,'KU Meter Schedule'!T62-'KU Meter Schedule'!$G62,T62))</f>
        <v>1765.34</v>
      </c>
      <c r="V62" s="6">
        <f>IF(V$3=$J$3,$G62,IF($F62='KU Meter Schedule'!V$3,'KU Meter Schedule'!U62-'KU Meter Schedule'!$G62,U62))</f>
        <v>1765.34</v>
      </c>
      <c r="W62" s="6">
        <f>IF(W$3=$J$3,$G62,IF($F62='KU Meter Schedule'!W$3,'KU Meter Schedule'!V62-'KU Meter Schedule'!$G62,V62))</f>
        <v>1765.34</v>
      </c>
      <c r="X62" s="6">
        <f>IF(X$3=$J$3,$G62,IF($F62='KU Meter Schedule'!X$3,'KU Meter Schedule'!W62-'KU Meter Schedule'!$G62,W62))</f>
        <v>1765.34</v>
      </c>
      <c r="Y62" s="6">
        <f>IF(Y$3=$J$3,$G62,IF($F62='KU Meter Schedule'!Y$3,'KU Meter Schedule'!X62-'KU Meter Schedule'!$G62,X62))</f>
        <v>1765.34</v>
      </c>
      <c r="Z62" s="6">
        <f>IF(Z$3=$J$3,$G62,IF($F62='KU Meter Schedule'!Z$3,'KU Meter Schedule'!Y62-'KU Meter Schedule'!$G62,Y62))</f>
        <v>1765.34</v>
      </c>
      <c r="AA62" s="6">
        <f>IF(AA$3=$J$3,$G62,IF($F62='KU Meter Schedule'!AA$3,'KU Meter Schedule'!Z62-'KU Meter Schedule'!$G62,Z62))</f>
        <v>1765.34</v>
      </c>
      <c r="AB62" s="6">
        <f>IF(AB$3=$J$3,$G62,IF($F62='KU Meter Schedule'!AB$3,'KU Meter Schedule'!AA62-'KU Meter Schedule'!$G62,AA62))</f>
        <v>1765.34</v>
      </c>
      <c r="AC62" s="6">
        <f>IF(AC$3=$J$3,$G62,IF($F62='KU Meter Schedule'!AC$3,'KU Meter Schedule'!AB62-'KU Meter Schedule'!$G62,AB62))</f>
        <v>1765.34</v>
      </c>
      <c r="AD62" s="6">
        <f>IF(AD$3=$J$3,$G62,IF($F62='KU Meter Schedule'!AD$3,'KU Meter Schedule'!AC62-'KU Meter Schedule'!$G62,AC62))</f>
        <v>0</v>
      </c>
      <c r="AE62" s="6">
        <f>IF(AE$3=$J$3,$G62,IF($F62='KU Meter Schedule'!AE$3,'KU Meter Schedule'!AD62-'KU Meter Schedule'!$G62,AD62))</f>
        <v>0</v>
      </c>
      <c r="AF62" s="6">
        <f>IF(AF$3=$J$3,$G62,IF($F62='KU Meter Schedule'!AF$3,'KU Meter Schedule'!AE62-'KU Meter Schedule'!$G62,AE62))</f>
        <v>0</v>
      </c>
      <c r="AG62" s="6">
        <f>IF(AG$3=$J$3,$G62,IF($F62='KU Meter Schedule'!AG$3,'KU Meter Schedule'!AF62-'KU Meter Schedule'!$G62,AF62))</f>
        <v>0</v>
      </c>
      <c r="AH62" s="6">
        <f>IF(AH$3=$J$3,$G62,IF($F62='KU Meter Schedule'!AH$3,'KU Meter Schedule'!AG62-'KU Meter Schedule'!$G62,AG62))</f>
        <v>0</v>
      </c>
      <c r="AI62" s="6">
        <f>IF(AI$3=$J$3,$G62,IF($F62='KU Meter Schedule'!AI$3,'KU Meter Schedule'!AH62-'KU Meter Schedule'!$G62,AH62))</f>
        <v>0</v>
      </c>
      <c r="AJ62" s="6">
        <f>IF(AJ$3=$J$3,$G62,IF($F62='KU Meter Schedule'!AJ$3,'KU Meter Schedule'!AI62-'KU Meter Schedule'!$G62,AI62))</f>
        <v>0</v>
      </c>
      <c r="AK62" s="6">
        <f>IF(AK$3=$J$3,$G62,IF($F62='KU Meter Schedule'!AK$3,'KU Meter Schedule'!AJ62-'KU Meter Schedule'!$G62,AJ62))</f>
        <v>0</v>
      </c>
      <c r="AL62" s="6">
        <f>IF(AL$3=$J$3,$G62,IF($F62='KU Meter Schedule'!AL$3,'KU Meter Schedule'!AK62-'KU Meter Schedule'!$G62,AK62))</f>
        <v>0</v>
      </c>
      <c r="AM62" s="6">
        <f>IF(AM$3=$J$3,$G62,IF($F62='KU Meter Schedule'!AM$3,'KU Meter Schedule'!AL62-'KU Meter Schedule'!$G62,AL62))</f>
        <v>0</v>
      </c>
      <c r="AN62" s="6">
        <f>IF(AN$3=$J$3,$G62,IF($F62='KU Meter Schedule'!AN$3,'KU Meter Schedule'!AM62-'KU Meter Schedule'!$G62,AM62))</f>
        <v>0</v>
      </c>
      <c r="AO62" s="6">
        <f>IF(AO$3=$J$3,$G62,IF($F62='KU Meter Schedule'!AO$3,'KU Meter Schedule'!AN62-'KU Meter Schedule'!$G62,AN62))</f>
        <v>0</v>
      </c>
      <c r="AP62" s="6">
        <f>IF(AP$3=$J$3,$G62,IF($F62='KU Meter Schedule'!AP$3,'KU Meter Schedule'!AO62-'KU Meter Schedule'!$G62,AO62))</f>
        <v>0</v>
      </c>
      <c r="AQ62" s="6">
        <f>IF(AQ$3=$J$3,$G62,IF($F62='KU Meter Schedule'!AQ$3,'KU Meter Schedule'!AP62-'KU Meter Schedule'!$G62,AP62))</f>
        <v>0</v>
      </c>
      <c r="AR62" s="6">
        <f>IF(AR$3=$J$3,$G62,IF($F62='KU Meter Schedule'!AR$3,'KU Meter Schedule'!AQ62-'KU Meter Schedule'!$G62,AQ62))</f>
        <v>0</v>
      </c>
      <c r="AS62" s="6">
        <f>IF(AS$3=$J$3,$G62,IF($F62='KU Meter Schedule'!AS$3,'KU Meter Schedule'!AR62-'KU Meter Schedule'!$G62,AR62))</f>
        <v>0</v>
      </c>
      <c r="AT62" s="6">
        <f>IF(AT$3=$J$3,$G62,IF($F62='KU Meter Schedule'!AT$3,'KU Meter Schedule'!AS62-'KU Meter Schedule'!$G62,AS62))</f>
        <v>0</v>
      </c>
      <c r="AU62" s="6">
        <f>IF(AU$3=$J$3,$G62,IF($F62='KU Meter Schedule'!AU$3,'KU Meter Schedule'!AT62-'KU Meter Schedule'!$G62,AT62))</f>
        <v>0</v>
      </c>
      <c r="AV62" s="6">
        <f>IF(AV$3=$J$3,$G62,IF($F62='KU Meter Schedule'!AV$3,'KU Meter Schedule'!AU62-'KU Meter Schedule'!$G62,AU62))</f>
        <v>0</v>
      </c>
      <c r="AW62" s="6">
        <f>IF(AW$3=$J$3,$G62,IF($F62='KU Meter Schedule'!AW$3,'KU Meter Schedule'!AV62-'KU Meter Schedule'!$G62,AV62))</f>
        <v>0</v>
      </c>
      <c r="AX62" s="6">
        <f>IF(AX$3=$J$3,$G62,IF($F62='KU Meter Schedule'!AX$3,'KU Meter Schedule'!AW62-'KU Meter Schedule'!$G62,AW62))</f>
        <v>0</v>
      </c>
      <c r="AZ62" s="21">
        <f>IF(AZ$3&lt;'Depr. Rate'!$B$1,('Depr. Rate'!$B$4*'KU Meter Schedule'!J62)/12,IF(J62=0,I62/2*'Depr. Rate'!$C$4/12,('Depr. Rate'!$C$4*'KU Meter Schedule'!J62)/12))</f>
        <v>3.3688571666666665</v>
      </c>
      <c r="BA62" s="21">
        <f>IF(BA$3&lt;'Depr. Rate'!$B$1,('Depr. Rate'!$B$4*'KU Meter Schedule'!K62)/12,IF(K62=0,J62/2*'Depr. Rate'!$C$4/12,('Depr. Rate'!$C$4*'KU Meter Schedule'!K62)/12))</f>
        <v>3.3688571666666665</v>
      </c>
      <c r="BB62" s="21">
        <f>IF(BB$3&lt;'Depr. Rate'!$B$1,('Depr. Rate'!$B$4*'KU Meter Schedule'!L62)/12,IF(L62=0,K62/2*'Depr. Rate'!$C$4/12,('Depr. Rate'!$C$4*'KU Meter Schedule'!L62)/12))</f>
        <v>3.3688571666666665</v>
      </c>
      <c r="BC62" s="21">
        <f>IF(BC$3&lt;'Depr. Rate'!$B$1,('Depr. Rate'!$B$4*'KU Meter Schedule'!M62)/12,IF(M62=0,L62/2*'Depr. Rate'!$C$4/12,('Depr. Rate'!$C$4*'KU Meter Schedule'!M62)/12))</f>
        <v>3.3688571666666665</v>
      </c>
      <c r="BD62" s="21">
        <f>IF(BD$3&lt;'Depr. Rate'!$B$1,('Depr. Rate'!$B$4*'KU Meter Schedule'!N62)/12,IF(N62=0,M62/2*'Depr. Rate'!$C$4/12,('Depr. Rate'!$C$4*'KU Meter Schedule'!N62)/12))</f>
        <v>3.3688571666666665</v>
      </c>
      <c r="BE62" s="21">
        <f>IF(BE$3&lt;'Depr. Rate'!$B$1,('Depr. Rate'!$B$4*'KU Meter Schedule'!O62)/12,IF(O62=0,N62/2*'Depr. Rate'!$C$4/12,('Depr. Rate'!$C$4*'KU Meter Schedule'!O62)/12))</f>
        <v>3.3688571666666665</v>
      </c>
      <c r="BF62" s="21">
        <f>IF(BF$3&lt;'Depr. Rate'!$B$1,('Depr. Rate'!$B$4*'KU Meter Schedule'!P62)/12,IF(P62=0,O62/2*'Depr. Rate'!$C$4/12,('Depr. Rate'!$C$4*'KU Meter Schedule'!P62)/12))</f>
        <v>3.3688571666666665</v>
      </c>
      <c r="BG62" s="21">
        <f>IF(BG$3&lt;'Depr. Rate'!$B$1,('Depr. Rate'!$B$4*'KU Meter Schedule'!Q62)/12,IF(Q62=0,P62/2*'Depr. Rate'!$C$4/12,('Depr. Rate'!$C$4*'KU Meter Schedule'!Q62)/12))</f>
        <v>3.3688571666666665</v>
      </c>
      <c r="BH62" s="21">
        <f>IF(BH$3&lt;'Depr. Rate'!$B$1,('Depr. Rate'!$B$4*'KU Meter Schedule'!R62)/12,IF(R62=0,Q62/2*'Depr. Rate'!$C$4/12,('Depr. Rate'!$C$4*'KU Meter Schedule'!R62)/12))</f>
        <v>3.3688571666666665</v>
      </c>
      <c r="BI62" s="21">
        <f>IF(BI$3&lt;'Depr. Rate'!$B$1,('Depr. Rate'!$B$4*'KU Meter Schedule'!S62)/12,IF(S62=0,R62/2*'Depr. Rate'!$C$4/12,('Depr. Rate'!$C$4*'KU Meter Schedule'!S62)/12))</f>
        <v>3.3688571666666665</v>
      </c>
      <c r="BJ62" s="21">
        <f>IF(BJ$3&lt;'Depr. Rate'!$B$1,('Depr. Rate'!$B$4*'KU Meter Schedule'!T62)/12,IF(T62=0,S62/2*'Depr. Rate'!$C$4/12,('Depr. Rate'!$C$4*'KU Meter Schedule'!T62)/12))</f>
        <v>3.3688571666666665</v>
      </c>
      <c r="BK62" s="21">
        <f>IF(BK$3&lt;'Depr. Rate'!$B$1,('Depr. Rate'!$B$4*'KU Meter Schedule'!U62)/12,IF(U62=0,T62/2*'Depr. Rate'!$C$4/12,('Depr. Rate'!$C$4*'KU Meter Schedule'!U62)/12))</f>
        <v>5.1636194999999994</v>
      </c>
      <c r="BL62" s="21">
        <f>IF(BL$3&lt;'Depr. Rate'!$B$1,('Depr. Rate'!$B$4*'KU Meter Schedule'!V62)/12,IF(V62=0,U62/2*'Depr. Rate'!$C$4/12,('Depr. Rate'!$C$4*'KU Meter Schedule'!V62)/12))</f>
        <v>5.1636194999999994</v>
      </c>
      <c r="BM62" s="21">
        <f>IF(BM$3&lt;'Depr. Rate'!$B$1,('Depr. Rate'!$B$4*'KU Meter Schedule'!W62)/12,IF(W62=0,V62/2*'Depr. Rate'!$C$4/12,('Depr. Rate'!$C$4*'KU Meter Schedule'!W62)/12))</f>
        <v>5.1636194999999994</v>
      </c>
      <c r="BN62" s="21">
        <f>IF(BN$3&lt;'Depr. Rate'!$B$1,('Depr. Rate'!$B$4*'KU Meter Schedule'!X62)/12,IF(X62=0,W62/2*'Depr. Rate'!$C$4/12,('Depr. Rate'!$C$4*'KU Meter Schedule'!X62)/12))</f>
        <v>5.1636194999999994</v>
      </c>
      <c r="BO62" s="21">
        <f>IF(BO$3&lt;'Depr. Rate'!$B$1,('Depr. Rate'!$B$4*'KU Meter Schedule'!Y62)/12,IF(Y62=0,X62/2*'Depr. Rate'!$C$4/12,('Depr. Rate'!$C$4*'KU Meter Schedule'!Y62)/12))</f>
        <v>5.1636194999999994</v>
      </c>
      <c r="BP62" s="21">
        <f>IF(BP$3&lt;'Depr. Rate'!$B$1,('Depr. Rate'!$B$4*'KU Meter Schedule'!Z62)/12,IF(Z62=0,Y62/2*'Depr. Rate'!$C$4/12,('Depr. Rate'!$C$4*'KU Meter Schedule'!Z62)/12))</f>
        <v>5.1636194999999994</v>
      </c>
      <c r="BQ62" s="21">
        <f>IF(BQ$3&lt;'Depr. Rate'!$B$1,('Depr. Rate'!$B$4*'KU Meter Schedule'!AA62)/12,IF(AA62=0,Z62/2*'Depr. Rate'!$C$4/12,('Depr. Rate'!$C$4*'KU Meter Schedule'!AA62)/12))</f>
        <v>5.1636194999999994</v>
      </c>
      <c r="BR62" s="21">
        <f>IF(BR$3&lt;'Depr. Rate'!$B$1,('Depr. Rate'!$B$4*'KU Meter Schedule'!AB62)/12,IF(AB62=0,AA62/2*'Depr. Rate'!$C$4/12,('Depr. Rate'!$C$4*'KU Meter Schedule'!AB62)/12))</f>
        <v>5.1636194999999994</v>
      </c>
      <c r="BS62" s="21">
        <f>IF(BS$3&lt;'Depr. Rate'!$B$1,('Depr. Rate'!$B$4*'KU Meter Schedule'!AC62)/12,IF(AC62=0,AB62/2*'Depr. Rate'!$C$4/12,('Depr. Rate'!$C$4*'KU Meter Schedule'!AC62)/12))</f>
        <v>5.1636194999999994</v>
      </c>
      <c r="BT62" s="21">
        <f>IF(BT$3&lt;'Depr. Rate'!$B$1,('Depr. Rate'!$B$4*'KU Meter Schedule'!AD62)/12,IF(AD62=0,AC62/2*'Depr. Rate'!$C$4/12,('Depr. Rate'!$C$4*'KU Meter Schedule'!AD62)/12))</f>
        <v>2.5818097499999997</v>
      </c>
      <c r="BU62" s="21">
        <f>IF(BU$3&lt;'Depr. Rate'!$B$1,('Depr. Rate'!$B$4*'KU Meter Schedule'!AE62)/12,IF(AE62=0,AD62/2*'Depr. Rate'!$C$4/12,('Depr. Rate'!$C$4*'KU Meter Schedule'!AE62)/12))</f>
        <v>0</v>
      </c>
      <c r="BV62" s="21">
        <f>IF(BV$3&lt;'Depr. Rate'!$B$1,('Depr. Rate'!$B$4*'KU Meter Schedule'!AF62)/12,IF(AF62=0,AE62/2*'Depr. Rate'!$C$4/12,('Depr. Rate'!$C$4*'KU Meter Schedule'!AF62)/12))</f>
        <v>0</v>
      </c>
      <c r="BW62" s="21">
        <f>IF(BW$3&lt;'Depr. Rate'!$B$1,('Depr. Rate'!$B$4*'KU Meter Schedule'!AG62)/12,IF(AG62=0,AF62/2*'Depr. Rate'!$C$4/12,('Depr. Rate'!$C$4*'KU Meter Schedule'!AG62)/12))</f>
        <v>0</v>
      </c>
      <c r="BX62" s="21">
        <f>IF(BX$3&lt;'Depr. Rate'!$B$1,('Depr. Rate'!$B$4*'KU Meter Schedule'!AH62)/12,IF(AH62=0,AG62/2*'Depr. Rate'!$C$4/12,('Depr. Rate'!$C$4*'KU Meter Schedule'!AH62)/12))</f>
        <v>0</v>
      </c>
      <c r="BY62" s="21">
        <f>IF(BY$3&lt;'Depr. Rate'!$B$1,('Depr. Rate'!$B$4*'KU Meter Schedule'!AI62)/12,IF(AI62=0,AH62/2*'Depr. Rate'!$C$4/12,('Depr. Rate'!$C$4*'KU Meter Schedule'!AI62)/12))</f>
        <v>0</v>
      </c>
      <c r="BZ62" s="21">
        <f>IF(BZ$3&lt;'Depr. Rate'!$B$1,('Depr. Rate'!$B$4*'KU Meter Schedule'!AJ62)/12,IF(AJ62=0,AI62/2*'Depr. Rate'!$C$4/12,('Depr. Rate'!$C$4*'KU Meter Schedule'!AJ62)/12))</f>
        <v>0</v>
      </c>
      <c r="CA62" s="21">
        <f>IF(CA$3&lt;'Depr. Rate'!$B$1,('Depr. Rate'!$B$4*'KU Meter Schedule'!AK62)/12,IF(AK62=0,AJ62/2*'Depr. Rate'!$C$4/12,('Depr. Rate'!$C$4*'KU Meter Schedule'!AK62)/12))</f>
        <v>0</v>
      </c>
      <c r="CB62" s="21">
        <f>IF(CB$3&lt;'Depr. Rate'!$B$1,('Depr. Rate'!$B$4*'KU Meter Schedule'!AL62)/12,IF(AL62=0,AK62/2*'Depr. Rate'!$C$4/12,('Depr. Rate'!$C$4*'KU Meter Schedule'!AL62)/12))</f>
        <v>0</v>
      </c>
      <c r="CC62" s="21">
        <f>IF(CC$3&lt;'Depr. Rate'!$B$1,('Depr. Rate'!$B$4*'KU Meter Schedule'!AM62)/12,IF(AM62=0,AL62/2*'Depr. Rate'!$C$4/12,('Depr. Rate'!$C$4*'KU Meter Schedule'!AM62)/12))</f>
        <v>0</v>
      </c>
      <c r="CD62" s="21">
        <f>IF(CD$3&lt;'Depr. Rate'!$B$1,('Depr. Rate'!$B$4*'KU Meter Schedule'!AN62)/12,IF(AN62=0,AM62/2*'Depr. Rate'!$C$4/12,('Depr. Rate'!$C$4*'KU Meter Schedule'!AN62)/12))</f>
        <v>0</v>
      </c>
      <c r="CE62" s="21">
        <f>IF(CE$3&lt;'Depr. Rate'!$B$1,('Depr. Rate'!$B$4*'KU Meter Schedule'!AO62)/12,IF(AO62=0,AN62/2*'Depr. Rate'!$C$4/12,('Depr. Rate'!$C$4*'KU Meter Schedule'!AO62)/12))</f>
        <v>0</v>
      </c>
      <c r="CF62" s="21">
        <f>IF(CF$3&lt;'Depr. Rate'!$B$1,('Depr. Rate'!$B$4*'KU Meter Schedule'!AP62)/12,IF(AP62=0,AO62/2*'Depr. Rate'!$C$4/12,('Depr. Rate'!$C$4*'KU Meter Schedule'!AP62)/12))</f>
        <v>0</v>
      </c>
      <c r="CG62" s="21">
        <f>IF(CG$3&lt;'Depr. Rate'!$B$1,('Depr. Rate'!$B$4*'KU Meter Schedule'!AQ62)/12,IF(AQ62=0,AP62/2*'Depr. Rate'!$C$4/12,('Depr. Rate'!$C$4*'KU Meter Schedule'!AQ62)/12))</f>
        <v>0</v>
      </c>
      <c r="CH62" s="21">
        <f>IF(CH$3&lt;'Depr. Rate'!$B$1,('Depr. Rate'!$B$4*'KU Meter Schedule'!AR62)/12,IF(AR62=0,AQ62/2*'Depr. Rate'!$C$4/12,('Depr. Rate'!$C$4*'KU Meter Schedule'!AR62)/12))</f>
        <v>0</v>
      </c>
      <c r="CI62" s="21">
        <f>IF(CI$3&lt;'Depr. Rate'!$B$1,('Depr. Rate'!$B$4*'KU Meter Schedule'!AS62)/12,IF(AS62=0,AR62/2*'Depr. Rate'!$C$4/12,('Depr. Rate'!$C$4*'KU Meter Schedule'!AS62)/12))</f>
        <v>0</v>
      </c>
      <c r="CJ62" s="21">
        <f>IF(CJ$3&lt;'Depr. Rate'!$B$1,('Depr. Rate'!$B$4*'KU Meter Schedule'!AT62)/12,IF(AT62=0,AS62/2*'Depr. Rate'!$C$4/12,('Depr. Rate'!$C$4*'KU Meter Schedule'!AT62)/12))</f>
        <v>0</v>
      </c>
      <c r="CK62" s="21">
        <f>IF(CK$3&lt;'Depr. Rate'!$B$1,('Depr. Rate'!$B$4*'KU Meter Schedule'!AU62)/12,IF(AU62=0,AT62/2*'Depr. Rate'!$C$4/12,('Depr. Rate'!$C$4*'KU Meter Schedule'!AU62)/12))</f>
        <v>0</v>
      </c>
      <c r="CL62" s="21">
        <f>IF(CL$3&lt;'Depr. Rate'!$B$1,('Depr. Rate'!$B$4*'KU Meter Schedule'!AV62)/12,IF(AV62=0,AU62/2*'Depr. Rate'!$C$4/12,('Depr. Rate'!$C$4*'KU Meter Schedule'!AV62)/12))</f>
        <v>0</v>
      </c>
      <c r="CM62" s="21">
        <f>IF(CM$3&lt;'Depr. Rate'!$B$1,('Depr. Rate'!$B$4*'KU Meter Schedule'!AW62)/12,IF(AW62=0,AV62/2*'Depr. Rate'!$C$4/12,('Depr. Rate'!$C$4*'KU Meter Schedule'!AW62)/12))</f>
        <v>0</v>
      </c>
      <c r="CN62" s="21">
        <f>IF(CN$3&lt;'Depr. Rate'!$B$1,('Depr. Rate'!$B$4*'KU Meter Schedule'!AX62)/12,IF(AX62=0,AW62/2*'Depr. Rate'!$C$4/12,('Depr. Rate'!$C$4*'KU Meter Schedule'!AX62)/12))</f>
        <v>0</v>
      </c>
      <c r="CP62" s="6">
        <f>IF(CP$3=$CP$3,$H62+AZ62,IF($F62='KU Meter Schedule'!CP$3,'KU Meter Schedule'!CO62+AZ62-$G62,SUM(CO62,AZ62)))</f>
        <v>1460.3719424100666</v>
      </c>
      <c r="CQ62" s="6">
        <f>IF(CQ$3=$CP$3,$H62+BA62,IF($F62='KU Meter Schedule'!CQ$3,'KU Meter Schedule'!CP62+BA62-$G62,SUM(CP62,BA62)))</f>
        <v>1463.7407995767333</v>
      </c>
      <c r="CR62" s="6">
        <f>IF(CR$3=$CP$3,$H62+BB62,IF($F62='KU Meter Schedule'!CR$3,'KU Meter Schedule'!CQ62+BB62-$G62,SUM(CQ62,BB62)))</f>
        <v>1467.1096567433999</v>
      </c>
      <c r="CS62" s="6">
        <f>IF(CS$3=$CP$3,$H62+BC62,IF($F62='KU Meter Schedule'!CS$3,'KU Meter Schedule'!CR62+BC62-$G62,SUM(CR62,BC62)))</f>
        <v>1470.4785139100666</v>
      </c>
      <c r="CT62" s="6">
        <f>IF(CT$3=$CP$3,$H62+BD62,IF($F62='KU Meter Schedule'!CT$3,'KU Meter Schedule'!CS62+BD62-$G62,SUM(CS62,BD62)))</f>
        <v>1473.8473710767332</v>
      </c>
      <c r="CU62" s="6">
        <f>IF(CU$3=$CP$3,$H62+BE62,IF($F62='KU Meter Schedule'!CU$3,'KU Meter Schedule'!CT62+BE62-$G62,SUM(CT62,BE62)))</f>
        <v>1477.2162282433999</v>
      </c>
      <c r="CV62" s="6">
        <f>IF(CV$3=$CP$3,$H62+BF62,IF($F62='KU Meter Schedule'!CV$3,'KU Meter Schedule'!CU62+BF62-$G62,SUM(CU62,BF62)))</f>
        <v>1480.5850854100665</v>
      </c>
      <c r="CW62" s="6">
        <f>IF(CW$3=$CP$3,$H62+BG62,IF($F62='KU Meter Schedule'!CW$3,'KU Meter Schedule'!CV62+BG62-$G62,SUM(CV62,BG62)))</f>
        <v>1483.9539425767332</v>
      </c>
      <c r="CX62" s="6">
        <f>IF(CX$3=$CP$3,$H62+BH62,IF($F62='KU Meter Schedule'!CX$3,'KU Meter Schedule'!CW62+BH62-$G62,SUM(CW62,BH62)))</f>
        <v>1487.3227997433999</v>
      </c>
      <c r="CY62" s="6">
        <f>IF(CY$3=$CP$3,$H62+BI62,IF($F62='KU Meter Schedule'!CY$3,'KU Meter Schedule'!CX62+BI62-$G62,SUM(CX62,BI62)))</f>
        <v>1490.6916569100665</v>
      </c>
      <c r="CZ62" s="6">
        <f>IF(CZ$3=$CP$3,$H62+BJ62,IF($F62='KU Meter Schedule'!CZ$3,'KU Meter Schedule'!CY62+BJ62-$G62,SUM(CY62,BJ62)))</f>
        <v>1494.0605140767332</v>
      </c>
      <c r="DA62" s="6">
        <f>IF(DA$3=$CP$3,$H62+BK62,IF($F62='KU Meter Schedule'!DA$3,'KU Meter Schedule'!CZ62+BK62-$G62,SUM(CZ62,BK62)))</f>
        <v>1499.2241335767333</v>
      </c>
      <c r="DB62" s="6">
        <f>IF(DB$3=$CP$3,$H62+BL62,IF($F62='KU Meter Schedule'!DB$3,'KU Meter Schedule'!DA62+BL62-$G62,SUM(DA62,BL62)))</f>
        <v>1504.3877530767334</v>
      </c>
      <c r="DC62" s="6">
        <f>IF(DC$3=$CP$3,$H62+BM62,IF($F62='KU Meter Schedule'!DC$3,'KU Meter Schedule'!DB62+BM62-$G62,SUM(DB62,BM62)))</f>
        <v>1509.5513725767335</v>
      </c>
      <c r="DD62" s="6">
        <f>IF(DD$3=$CP$3,$H62+BN62,IF($F62='KU Meter Schedule'!DD$3,'KU Meter Schedule'!DC62+BN62-$G62,SUM(DC62,BN62)))</f>
        <v>1514.7149920767336</v>
      </c>
      <c r="DE62" s="6">
        <f>IF(DE$3=$CP$3,$H62+BO62,IF($F62='KU Meter Schedule'!DE$3,'KU Meter Schedule'!DD62+BO62-$G62,SUM(DD62,BO62)))</f>
        <v>1519.8786115767336</v>
      </c>
      <c r="DF62" s="6">
        <f>IF(DF$3=$CP$3,$H62+BP62,IF($F62='KU Meter Schedule'!DF$3,'KU Meter Schedule'!DE62+BP62-$G62,SUM(DE62,BP62)))</f>
        <v>1525.0422310767337</v>
      </c>
      <c r="DG62" s="6">
        <f>IF(DG$3=$CP$3,$H62+BQ62,IF($F62='KU Meter Schedule'!DG$3,'KU Meter Schedule'!DF62+BQ62-$G62,SUM(DF62,BQ62)))</f>
        <v>1530.2058505767338</v>
      </c>
      <c r="DH62" s="6">
        <f>IF(DH$3=$CP$3,$H62+BR62,IF($F62='KU Meter Schedule'!DH$3,'KU Meter Schedule'!DG62+BR62-$G62,SUM(DG62,BR62)))</f>
        <v>1535.3694700767339</v>
      </c>
      <c r="DI62" s="6">
        <f>IF(DI$3=$CP$3,$H62+BS62,IF($F62='KU Meter Schedule'!DI$3,'KU Meter Schedule'!DH62+BS62-$G62,SUM(DH62,BS62)))</f>
        <v>1540.533089576734</v>
      </c>
      <c r="DJ62" s="6">
        <f>IF(DJ$3=$CP$3,$H62+BT62,IF($F62='KU Meter Schedule'!DJ$3,'KU Meter Schedule'!DI62+BT62-$G62,SUM(DI62,BT62)))</f>
        <v>-222.22510067326584</v>
      </c>
      <c r="DK62" s="6">
        <f>IF(DK$3=$CP$3,$H62+BU62,IF($F62='KU Meter Schedule'!DK$3,'KU Meter Schedule'!DJ62+BU62-$G62,SUM(DJ62,BU62)))</f>
        <v>-222.22510067326584</v>
      </c>
      <c r="DL62" s="6">
        <f>IF(DL$3=$CP$3,$H62+BV62,IF($F62='KU Meter Schedule'!DL$3,'KU Meter Schedule'!DK62+BV62-$G62,SUM(DK62,BV62)))</f>
        <v>-222.22510067326584</v>
      </c>
      <c r="DM62" s="6">
        <f>IF(DM$3=$CP$3,$H62+BW62,IF($F62='KU Meter Schedule'!DM$3,'KU Meter Schedule'!DL62+BW62-$G62,SUM(DL62,BW62)))</f>
        <v>-222.22510067326584</v>
      </c>
      <c r="DN62" s="6">
        <f>IF(DN$3=$CP$3,$H62+BX62,IF($F62='KU Meter Schedule'!DN$3,'KU Meter Schedule'!DM62+BX62-$G62,SUM(DM62,BX62)))</f>
        <v>-222.22510067326584</v>
      </c>
      <c r="DO62" s="6">
        <f>IF(DO$3=$CP$3,$H62+BY62,IF($F62='KU Meter Schedule'!DO$3,'KU Meter Schedule'!DN62+BY62-$G62,SUM(DN62,BY62)))</f>
        <v>-222.22510067326584</v>
      </c>
      <c r="DP62" s="6">
        <f>IF(DP$3=$CP$3,$H62+BZ62,IF($F62='KU Meter Schedule'!DP$3,'KU Meter Schedule'!DO62+BZ62-$G62,SUM(DO62,BZ62)))</f>
        <v>-222.22510067326584</v>
      </c>
      <c r="DQ62" s="6">
        <f>IF(DQ$3=$CP$3,$H62+CA62,IF($F62='KU Meter Schedule'!DQ$3,'KU Meter Schedule'!DP62+CA62-$G62,SUM(DP62,CA62)))</f>
        <v>-222.22510067326584</v>
      </c>
      <c r="DR62" s="6">
        <f>IF(DR$3=$CP$3,$H62+CB62,IF($F62='KU Meter Schedule'!DR$3,'KU Meter Schedule'!DQ62+CB62-$G62,SUM(DQ62,CB62)))</f>
        <v>-222.22510067326584</v>
      </c>
      <c r="DS62" s="6">
        <f>IF(DS$3=$CP$3,$H62+CC62,IF($F62='KU Meter Schedule'!DS$3,'KU Meter Schedule'!DR62+CC62-$G62,SUM(DR62,CC62)))</f>
        <v>-222.22510067326584</v>
      </c>
      <c r="DT62" s="6">
        <f>IF(DT$3=$CP$3,$H62+CD62,IF($F62='KU Meter Schedule'!DT$3,'KU Meter Schedule'!DS62+CD62-$G62,SUM(DS62,CD62)))</f>
        <v>-222.22510067326584</v>
      </c>
      <c r="DU62" s="6">
        <f>IF(DU$3=$CP$3,$H62+CE62,IF($F62='KU Meter Schedule'!DU$3,'KU Meter Schedule'!DT62+CE62-$G62,SUM(DT62,CE62)))</f>
        <v>-222.22510067326584</v>
      </c>
      <c r="DV62" s="6">
        <f>IF(DV$3=$CP$3,$H62+CF62,IF($F62='KU Meter Schedule'!DV$3,'KU Meter Schedule'!DU62+CF62-$G62,SUM(DU62,CF62)))</f>
        <v>-222.22510067326584</v>
      </c>
      <c r="DW62" s="6">
        <f>IF(DW$3=$CP$3,$H62+CG62,IF($F62='KU Meter Schedule'!DW$3,'KU Meter Schedule'!DV62+CG62-$G62,SUM(DV62,CG62)))</f>
        <v>-222.22510067326584</v>
      </c>
      <c r="DX62" s="6">
        <f>IF(DX$3=$CP$3,$H62+CH62,IF($F62='KU Meter Schedule'!DX$3,'KU Meter Schedule'!DW62+CH62-$G62,SUM(DW62,CH62)))</f>
        <v>-222.22510067326584</v>
      </c>
      <c r="DY62" s="6">
        <f>IF(DY$3=$CP$3,$H62+CI62,IF($F62='KU Meter Schedule'!DY$3,'KU Meter Schedule'!DX62+CI62-$G62,SUM(DX62,CI62)))</f>
        <v>-222.22510067326584</v>
      </c>
      <c r="DZ62" s="6">
        <f>IF(DZ$3=$CP$3,$H62+CJ62,IF($F62='KU Meter Schedule'!DZ$3,'KU Meter Schedule'!DY62+CJ62-$G62,SUM(DY62,CJ62)))</f>
        <v>-222.22510067326584</v>
      </c>
      <c r="EA62" s="6">
        <f>IF(EA$3=$CP$3,$H62+CK62,IF($F62='KU Meter Schedule'!EA$3,'KU Meter Schedule'!DZ62+CK62-$G62,SUM(DZ62,CK62)))</f>
        <v>-222.22510067326584</v>
      </c>
      <c r="EB62" s="6">
        <f>IF(EB$3=$CP$3,$H62+CL62,IF($F62='KU Meter Schedule'!EB$3,'KU Meter Schedule'!EA62+CL62-$G62,SUM(EA62,CL62)))</f>
        <v>-222.22510067326584</v>
      </c>
      <c r="EC62" s="6">
        <f>IF(EC$3=$CP$3,$H62+CM62,IF($F62='KU Meter Schedule'!EC$3,'KU Meter Schedule'!EB62+CM62-$G62,SUM(EB62,CM62)))</f>
        <v>-222.22510067326584</v>
      </c>
      <c r="ED62" s="6">
        <f>IF(ED$3=$CP$3,$H62+CN62,IF($F62='KU Meter Schedule'!ED$3,'KU Meter Schedule'!EC62+CN62-$G62,SUM(EC62,CN62)))</f>
        <v>-222.22510067326584</v>
      </c>
      <c r="EF62" s="8">
        <f t="shared" si="12"/>
        <v>304.96805758993332</v>
      </c>
      <c r="EG62" s="8">
        <f t="shared" si="12"/>
        <v>301.59920042326667</v>
      </c>
      <c r="EH62" s="8">
        <f t="shared" si="12"/>
        <v>298.23034325660001</v>
      </c>
      <c r="EI62" s="8">
        <f t="shared" si="12"/>
        <v>294.86148608993335</v>
      </c>
      <c r="EJ62" s="8">
        <f t="shared" si="12"/>
        <v>291.49262892326669</v>
      </c>
      <c r="EK62" s="8">
        <f t="shared" si="12"/>
        <v>288.12377175660004</v>
      </c>
      <c r="EL62" s="8">
        <f t="shared" si="12"/>
        <v>284.75491458993338</v>
      </c>
      <c r="EM62" s="8">
        <f t="shared" si="12"/>
        <v>281.38605742326672</v>
      </c>
      <c r="EN62" s="8">
        <f t="shared" si="12"/>
        <v>278.01720025660006</v>
      </c>
      <c r="EO62" s="8">
        <f t="shared" si="12"/>
        <v>274.64834308993341</v>
      </c>
      <c r="EP62" s="8">
        <f t="shared" si="12"/>
        <v>271.27948592326675</v>
      </c>
      <c r="EQ62" s="8">
        <f t="shared" si="12"/>
        <v>266.11586642326665</v>
      </c>
      <c r="ER62" s="8">
        <f t="shared" si="12"/>
        <v>260.95224692326656</v>
      </c>
      <c r="ES62" s="8">
        <f t="shared" si="12"/>
        <v>255.78862742326646</v>
      </c>
      <c r="ET62" s="8">
        <f t="shared" si="12"/>
        <v>250.62500792326637</v>
      </c>
      <c r="EU62" s="8">
        <f t="shared" si="12"/>
        <v>245.46138842326627</v>
      </c>
      <c r="EV62" s="8">
        <f t="shared" si="11"/>
        <v>240.29776892326618</v>
      </c>
      <c r="EW62" s="8">
        <f t="shared" si="11"/>
        <v>235.13414942326608</v>
      </c>
      <c r="EX62" s="8">
        <f t="shared" si="11"/>
        <v>229.97052992326599</v>
      </c>
      <c r="EY62" s="8">
        <f t="shared" si="11"/>
        <v>224.80691042326589</v>
      </c>
      <c r="EZ62" s="8">
        <f t="shared" si="11"/>
        <v>222.22510067326584</v>
      </c>
      <c r="FA62" s="8">
        <f t="shared" si="11"/>
        <v>222.22510067326584</v>
      </c>
      <c r="FB62" s="8">
        <f t="shared" si="11"/>
        <v>222.22510067326584</v>
      </c>
      <c r="FC62" s="8">
        <f t="shared" si="11"/>
        <v>222.22510067326584</v>
      </c>
      <c r="FD62" s="8">
        <f t="shared" si="11"/>
        <v>222.22510067326584</v>
      </c>
      <c r="FE62" s="8">
        <f t="shared" si="11"/>
        <v>222.22510067326584</v>
      </c>
      <c r="FF62" s="8">
        <f t="shared" si="11"/>
        <v>222.22510067326584</v>
      </c>
      <c r="FG62" s="8">
        <f t="shared" si="11"/>
        <v>222.22510067326584</v>
      </c>
      <c r="FH62" s="8">
        <f t="shared" si="11"/>
        <v>222.22510067326584</v>
      </c>
      <c r="FI62" s="8">
        <f t="shared" si="11"/>
        <v>222.22510067326584</v>
      </c>
      <c r="FJ62" s="8">
        <f t="shared" si="11"/>
        <v>222.22510067326584</v>
      </c>
      <c r="FK62" s="8">
        <f t="shared" si="14"/>
        <v>222.22510067326584</v>
      </c>
      <c r="FL62" s="8">
        <f t="shared" si="14"/>
        <v>222.22510067326584</v>
      </c>
      <c r="FM62" s="8">
        <f t="shared" si="14"/>
        <v>222.22510067326584</v>
      </c>
      <c r="FN62" s="8">
        <f t="shared" si="14"/>
        <v>222.22510067326584</v>
      </c>
      <c r="FO62" s="8">
        <f t="shared" si="14"/>
        <v>222.22510067326584</v>
      </c>
      <c r="FP62" s="8">
        <f t="shared" si="14"/>
        <v>222.22510067326584</v>
      </c>
      <c r="FQ62" s="8">
        <f t="shared" si="14"/>
        <v>222.22510067326584</v>
      </c>
      <c r="FR62" s="8">
        <f t="shared" si="14"/>
        <v>222.22510067326584</v>
      </c>
      <c r="FS62" s="8">
        <f t="shared" si="14"/>
        <v>222.22510067326584</v>
      </c>
      <c r="FT62" s="8">
        <f t="shared" si="14"/>
        <v>222.22510067326584</v>
      </c>
    </row>
    <row r="63" spans="1:176" x14ac:dyDescent="0.25">
      <c r="A63" s="4" t="s">
        <v>12</v>
      </c>
      <c r="B63" s="4" t="s">
        <v>2</v>
      </c>
      <c r="C63" s="3" t="s">
        <v>40</v>
      </c>
      <c r="D63" s="4" t="s">
        <v>4</v>
      </c>
      <c r="E63" s="7">
        <v>1974</v>
      </c>
      <c r="F63" s="24">
        <f>IFERROR(VLOOKUP(CONCATENATE(C63,E63),'KU Retirements'!$A$4:$E$150,5,FALSE),"N/A")</f>
        <v>43191</v>
      </c>
      <c r="G63" s="5">
        <v>1273534.7</v>
      </c>
      <c r="H63" s="5">
        <v>1038579.7101063849</v>
      </c>
      <c r="I63" s="5"/>
      <c r="J63" s="6">
        <f>IF(J$3=$J$3,$G63,IF($F63='KU Meter Schedule'!J$3,'KU Meter Schedule'!I63-'KU Meter Schedule'!$G63,I63))</f>
        <v>1273534.7</v>
      </c>
      <c r="K63" s="6">
        <f>IF(K$3=$J$3,$G63,IF($F63='KU Meter Schedule'!K$3,'KU Meter Schedule'!J63-'KU Meter Schedule'!$G63,J63))</f>
        <v>1273534.7</v>
      </c>
      <c r="L63" s="6">
        <f>IF(L$3=$J$3,$G63,IF($F63='KU Meter Schedule'!L$3,'KU Meter Schedule'!K63-'KU Meter Schedule'!$G63,K63))</f>
        <v>1273534.7</v>
      </c>
      <c r="M63" s="6">
        <f>IF(M$3=$J$3,$G63,IF($F63='KU Meter Schedule'!M$3,'KU Meter Schedule'!L63-'KU Meter Schedule'!$G63,L63))</f>
        <v>1273534.7</v>
      </c>
      <c r="N63" s="6">
        <f>IF(N$3=$J$3,$G63,IF($F63='KU Meter Schedule'!N$3,'KU Meter Schedule'!M63-'KU Meter Schedule'!$G63,M63))</f>
        <v>1273534.7</v>
      </c>
      <c r="O63" s="6">
        <f>IF(O$3=$J$3,$G63,IF($F63='KU Meter Schedule'!O$3,'KU Meter Schedule'!N63-'KU Meter Schedule'!$G63,N63))</f>
        <v>1273534.7</v>
      </c>
      <c r="P63" s="6">
        <f>IF(P$3=$J$3,$G63,IF($F63='KU Meter Schedule'!P$3,'KU Meter Schedule'!O63-'KU Meter Schedule'!$G63,O63))</f>
        <v>1273534.7</v>
      </c>
      <c r="Q63" s="6">
        <f>IF(Q$3=$J$3,$G63,IF($F63='KU Meter Schedule'!Q$3,'KU Meter Schedule'!P63-'KU Meter Schedule'!$G63,P63))</f>
        <v>1273534.7</v>
      </c>
      <c r="R63" s="6">
        <f>IF(R$3=$J$3,$G63,IF($F63='KU Meter Schedule'!R$3,'KU Meter Schedule'!Q63-'KU Meter Schedule'!$G63,Q63))</f>
        <v>1273534.7</v>
      </c>
      <c r="S63" s="6">
        <f>IF(S$3=$J$3,$G63,IF($F63='KU Meter Schedule'!S$3,'KU Meter Schedule'!R63-'KU Meter Schedule'!$G63,R63))</f>
        <v>1273534.7</v>
      </c>
      <c r="T63" s="6">
        <f>IF(T$3=$J$3,$G63,IF($F63='KU Meter Schedule'!T$3,'KU Meter Schedule'!S63-'KU Meter Schedule'!$G63,S63))</f>
        <v>1273534.7</v>
      </c>
      <c r="U63" s="6">
        <f>IF(U$3=$J$3,$G63,IF($F63='KU Meter Schedule'!U$3,'KU Meter Schedule'!T63-'KU Meter Schedule'!$G63,T63))</f>
        <v>1273534.7</v>
      </c>
      <c r="V63" s="6">
        <f>IF(V$3=$J$3,$G63,IF($F63='KU Meter Schedule'!V$3,'KU Meter Schedule'!U63-'KU Meter Schedule'!$G63,U63))</f>
        <v>1273534.7</v>
      </c>
      <c r="W63" s="6">
        <f>IF(W$3=$J$3,$G63,IF($F63='KU Meter Schedule'!W$3,'KU Meter Schedule'!V63-'KU Meter Schedule'!$G63,V63))</f>
        <v>1273534.7</v>
      </c>
      <c r="X63" s="6">
        <f>IF(X$3=$J$3,$G63,IF($F63='KU Meter Schedule'!X$3,'KU Meter Schedule'!W63-'KU Meter Schedule'!$G63,W63))</f>
        <v>1273534.7</v>
      </c>
      <c r="Y63" s="6">
        <f>IF(Y$3=$J$3,$G63,IF($F63='KU Meter Schedule'!Y$3,'KU Meter Schedule'!X63-'KU Meter Schedule'!$G63,X63))</f>
        <v>1273534.7</v>
      </c>
      <c r="Z63" s="6">
        <f>IF(Z$3=$J$3,$G63,IF($F63='KU Meter Schedule'!Z$3,'KU Meter Schedule'!Y63-'KU Meter Schedule'!$G63,Y63))</f>
        <v>1273534.7</v>
      </c>
      <c r="AA63" s="6">
        <f>IF(AA$3=$J$3,$G63,IF($F63='KU Meter Schedule'!AA$3,'KU Meter Schedule'!Z63-'KU Meter Schedule'!$G63,Z63))</f>
        <v>1273534.7</v>
      </c>
      <c r="AB63" s="6">
        <f>IF(AB$3=$J$3,$G63,IF($F63='KU Meter Schedule'!AB$3,'KU Meter Schedule'!AA63-'KU Meter Schedule'!$G63,AA63))</f>
        <v>1273534.7</v>
      </c>
      <c r="AC63" s="6">
        <f>IF(AC$3=$J$3,$G63,IF($F63='KU Meter Schedule'!AC$3,'KU Meter Schedule'!AB63-'KU Meter Schedule'!$G63,AB63))</f>
        <v>1273534.7</v>
      </c>
      <c r="AD63" s="6">
        <f>IF(AD$3=$J$3,$G63,IF($F63='KU Meter Schedule'!AD$3,'KU Meter Schedule'!AC63-'KU Meter Schedule'!$G63,AC63))</f>
        <v>0</v>
      </c>
      <c r="AE63" s="6">
        <f>IF(AE$3=$J$3,$G63,IF($F63='KU Meter Schedule'!AE$3,'KU Meter Schedule'!AD63-'KU Meter Schedule'!$G63,AD63))</f>
        <v>0</v>
      </c>
      <c r="AF63" s="6">
        <f>IF(AF$3=$J$3,$G63,IF($F63='KU Meter Schedule'!AF$3,'KU Meter Schedule'!AE63-'KU Meter Schedule'!$G63,AE63))</f>
        <v>0</v>
      </c>
      <c r="AG63" s="6">
        <f>IF(AG$3=$J$3,$G63,IF($F63='KU Meter Schedule'!AG$3,'KU Meter Schedule'!AF63-'KU Meter Schedule'!$G63,AF63))</f>
        <v>0</v>
      </c>
      <c r="AH63" s="6">
        <f>IF(AH$3=$J$3,$G63,IF($F63='KU Meter Schedule'!AH$3,'KU Meter Schedule'!AG63-'KU Meter Schedule'!$G63,AG63))</f>
        <v>0</v>
      </c>
      <c r="AI63" s="6">
        <f>IF(AI$3=$J$3,$G63,IF($F63='KU Meter Schedule'!AI$3,'KU Meter Schedule'!AH63-'KU Meter Schedule'!$G63,AH63))</f>
        <v>0</v>
      </c>
      <c r="AJ63" s="6">
        <f>IF(AJ$3=$J$3,$G63,IF($F63='KU Meter Schedule'!AJ$3,'KU Meter Schedule'!AI63-'KU Meter Schedule'!$G63,AI63))</f>
        <v>0</v>
      </c>
      <c r="AK63" s="6">
        <f>IF(AK$3=$J$3,$G63,IF($F63='KU Meter Schedule'!AK$3,'KU Meter Schedule'!AJ63-'KU Meter Schedule'!$G63,AJ63))</f>
        <v>0</v>
      </c>
      <c r="AL63" s="6">
        <f>IF(AL$3=$J$3,$G63,IF($F63='KU Meter Schedule'!AL$3,'KU Meter Schedule'!AK63-'KU Meter Schedule'!$G63,AK63))</f>
        <v>0</v>
      </c>
      <c r="AM63" s="6">
        <f>IF(AM$3=$J$3,$G63,IF($F63='KU Meter Schedule'!AM$3,'KU Meter Schedule'!AL63-'KU Meter Schedule'!$G63,AL63))</f>
        <v>0</v>
      </c>
      <c r="AN63" s="6">
        <f>IF(AN$3=$J$3,$G63,IF($F63='KU Meter Schedule'!AN$3,'KU Meter Schedule'!AM63-'KU Meter Schedule'!$G63,AM63))</f>
        <v>0</v>
      </c>
      <c r="AO63" s="6">
        <f>IF(AO$3=$J$3,$G63,IF($F63='KU Meter Schedule'!AO$3,'KU Meter Schedule'!AN63-'KU Meter Schedule'!$G63,AN63))</f>
        <v>0</v>
      </c>
      <c r="AP63" s="6">
        <f>IF(AP$3=$J$3,$G63,IF($F63='KU Meter Schedule'!AP$3,'KU Meter Schedule'!AO63-'KU Meter Schedule'!$G63,AO63))</f>
        <v>0</v>
      </c>
      <c r="AQ63" s="6">
        <f>IF(AQ$3=$J$3,$G63,IF($F63='KU Meter Schedule'!AQ$3,'KU Meter Schedule'!AP63-'KU Meter Schedule'!$G63,AP63))</f>
        <v>0</v>
      </c>
      <c r="AR63" s="6">
        <f>IF(AR$3=$J$3,$G63,IF($F63='KU Meter Schedule'!AR$3,'KU Meter Schedule'!AQ63-'KU Meter Schedule'!$G63,AQ63))</f>
        <v>0</v>
      </c>
      <c r="AS63" s="6">
        <f>IF(AS$3=$J$3,$G63,IF($F63='KU Meter Schedule'!AS$3,'KU Meter Schedule'!AR63-'KU Meter Schedule'!$G63,AR63))</f>
        <v>0</v>
      </c>
      <c r="AT63" s="6">
        <f>IF(AT$3=$J$3,$G63,IF($F63='KU Meter Schedule'!AT$3,'KU Meter Schedule'!AS63-'KU Meter Schedule'!$G63,AS63))</f>
        <v>0</v>
      </c>
      <c r="AU63" s="6">
        <f>IF(AU$3=$J$3,$G63,IF($F63='KU Meter Schedule'!AU$3,'KU Meter Schedule'!AT63-'KU Meter Schedule'!$G63,AT63))</f>
        <v>0</v>
      </c>
      <c r="AV63" s="6">
        <f>IF(AV$3=$J$3,$G63,IF($F63='KU Meter Schedule'!AV$3,'KU Meter Schedule'!AU63-'KU Meter Schedule'!$G63,AU63))</f>
        <v>0</v>
      </c>
      <c r="AW63" s="6">
        <f>IF(AW$3=$J$3,$G63,IF($F63='KU Meter Schedule'!AW$3,'KU Meter Schedule'!AV63-'KU Meter Schedule'!$G63,AV63))</f>
        <v>0</v>
      </c>
      <c r="AX63" s="6">
        <f>IF(AX$3=$J$3,$G63,IF($F63='KU Meter Schedule'!AX$3,'KU Meter Schedule'!AW63-'KU Meter Schedule'!$G63,AW63))</f>
        <v>0</v>
      </c>
      <c r="AZ63" s="21">
        <f>IF(AZ$3&lt;'Depr. Rate'!$B$1,('Depr. Rate'!$B$4*'KU Meter Schedule'!J63)/12,IF(J63=0,I63/2*'Depr. Rate'!$C$4/12,('Depr. Rate'!$C$4*'KU Meter Schedule'!J63)/12))</f>
        <v>2430.3287191666664</v>
      </c>
      <c r="BA63" s="21">
        <f>IF(BA$3&lt;'Depr. Rate'!$B$1,('Depr. Rate'!$B$4*'KU Meter Schedule'!K63)/12,IF(K63=0,J63/2*'Depr. Rate'!$C$4/12,('Depr. Rate'!$C$4*'KU Meter Schedule'!K63)/12))</f>
        <v>2430.3287191666664</v>
      </c>
      <c r="BB63" s="21">
        <f>IF(BB$3&lt;'Depr. Rate'!$B$1,('Depr. Rate'!$B$4*'KU Meter Schedule'!L63)/12,IF(L63=0,K63/2*'Depr. Rate'!$C$4/12,('Depr. Rate'!$C$4*'KU Meter Schedule'!L63)/12))</f>
        <v>2430.3287191666664</v>
      </c>
      <c r="BC63" s="21">
        <f>IF(BC$3&lt;'Depr. Rate'!$B$1,('Depr. Rate'!$B$4*'KU Meter Schedule'!M63)/12,IF(M63=0,L63/2*'Depr. Rate'!$C$4/12,('Depr. Rate'!$C$4*'KU Meter Schedule'!M63)/12))</f>
        <v>2430.3287191666664</v>
      </c>
      <c r="BD63" s="21">
        <f>IF(BD$3&lt;'Depr. Rate'!$B$1,('Depr. Rate'!$B$4*'KU Meter Schedule'!N63)/12,IF(N63=0,M63/2*'Depr. Rate'!$C$4/12,('Depr. Rate'!$C$4*'KU Meter Schedule'!N63)/12))</f>
        <v>2430.3287191666664</v>
      </c>
      <c r="BE63" s="21">
        <f>IF(BE$3&lt;'Depr. Rate'!$B$1,('Depr. Rate'!$B$4*'KU Meter Schedule'!O63)/12,IF(O63=0,N63/2*'Depr. Rate'!$C$4/12,('Depr. Rate'!$C$4*'KU Meter Schedule'!O63)/12))</f>
        <v>2430.3287191666664</v>
      </c>
      <c r="BF63" s="21">
        <f>IF(BF$3&lt;'Depr. Rate'!$B$1,('Depr. Rate'!$B$4*'KU Meter Schedule'!P63)/12,IF(P63=0,O63/2*'Depr. Rate'!$C$4/12,('Depr. Rate'!$C$4*'KU Meter Schedule'!P63)/12))</f>
        <v>2430.3287191666664</v>
      </c>
      <c r="BG63" s="21">
        <f>IF(BG$3&lt;'Depr. Rate'!$B$1,('Depr. Rate'!$B$4*'KU Meter Schedule'!Q63)/12,IF(Q63=0,P63/2*'Depr. Rate'!$C$4/12,('Depr. Rate'!$C$4*'KU Meter Schedule'!Q63)/12))</f>
        <v>2430.3287191666664</v>
      </c>
      <c r="BH63" s="21">
        <f>IF(BH$3&lt;'Depr. Rate'!$B$1,('Depr. Rate'!$B$4*'KU Meter Schedule'!R63)/12,IF(R63=0,Q63/2*'Depr. Rate'!$C$4/12,('Depr. Rate'!$C$4*'KU Meter Schedule'!R63)/12))</f>
        <v>2430.3287191666664</v>
      </c>
      <c r="BI63" s="21">
        <f>IF(BI$3&lt;'Depr. Rate'!$B$1,('Depr. Rate'!$B$4*'KU Meter Schedule'!S63)/12,IF(S63=0,R63/2*'Depr. Rate'!$C$4/12,('Depr. Rate'!$C$4*'KU Meter Schedule'!S63)/12))</f>
        <v>2430.3287191666664</v>
      </c>
      <c r="BJ63" s="21">
        <f>IF(BJ$3&lt;'Depr. Rate'!$B$1,('Depr. Rate'!$B$4*'KU Meter Schedule'!T63)/12,IF(T63=0,S63/2*'Depr. Rate'!$C$4/12,('Depr. Rate'!$C$4*'KU Meter Schedule'!T63)/12))</f>
        <v>2430.3287191666664</v>
      </c>
      <c r="BK63" s="21">
        <f>IF(BK$3&lt;'Depr. Rate'!$B$1,('Depr. Rate'!$B$4*'KU Meter Schedule'!U63)/12,IF(U63=0,T63/2*'Depr. Rate'!$C$4/12,('Depr. Rate'!$C$4*'KU Meter Schedule'!U63)/12))</f>
        <v>3725.0889974999996</v>
      </c>
      <c r="BL63" s="21">
        <f>IF(BL$3&lt;'Depr. Rate'!$B$1,('Depr. Rate'!$B$4*'KU Meter Schedule'!V63)/12,IF(V63=0,U63/2*'Depr. Rate'!$C$4/12,('Depr. Rate'!$C$4*'KU Meter Schedule'!V63)/12))</f>
        <v>3725.0889974999996</v>
      </c>
      <c r="BM63" s="21">
        <f>IF(BM$3&lt;'Depr. Rate'!$B$1,('Depr. Rate'!$B$4*'KU Meter Schedule'!W63)/12,IF(W63=0,V63/2*'Depr. Rate'!$C$4/12,('Depr. Rate'!$C$4*'KU Meter Schedule'!W63)/12))</f>
        <v>3725.0889974999996</v>
      </c>
      <c r="BN63" s="21">
        <f>IF(BN$3&lt;'Depr. Rate'!$B$1,('Depr. Rate'!$B$4*'KU Meter Schedule'!X63)/12,IF(X63=0,W63/2*'Depr. Rate'!$C$4/12,('Depr. Rate'!$C$4*'KU Meter Schedule'!X63)/12))</f>
        <v>3725.0889974999996</v>
      </c>
      <c r="BO63" s="21">
        <f>IF(BO$3&lt;'Depr. Rate'!$B$1,('Depr. Rate'!$B$4*'KU Meter Schedule'!Y63)/12,IF(Y63=0,X63/2*'Depr. Rate'!$C$4/12,('Depr. Rate'!$C$4*'KU Meter Schedule'!Y63)/12))</f>
        <v>3725.0889974999996</v>
      </c>
      <c r="BP63" s="21">
        <f>IF(BP$3&lt;'Depr. Rate'!$B$1,('Depr. Rate'!$B$4*'KU Meter Schedule'!Z63)/12,IF(Z63=0,Y63/2*'Depr. Rate'!$C$4/12,('Depr. Rate'!$C$4*'KU Meter Schedule'!Z63)/12))</f>
        <v>3725.0889974999996</v>
      </c>
      <c r="BQ63" s="21">
        <f>IF(BQ$3&lt;'Depr. Rate'!$B$1,('Depr. Rate'!$B$4*'KU Meter Schedule'!AA63)/12,IF(AA63=0,Z63/2*'Depr. Rate'!$C$4/12,('Depr. Rate'!$C$4*'KU Meter Schedule'!AA63)/12))</f>
        <v>3725.0889974999996</v>
      </c>
      <c r="BR63" s="21">
        <f>IF(BR$3&lt;'Depr. Rate'!$B$1,('Depr. Rate'!$B$4*'KU Meter Schedule'!AB63)/12,IF(AB63=0,AA63/2*'Depr. Rate'!$C$4/12,('Depr. Rate'!$C$4*'KU Meter Schedule'!AB63)/12))</f>
        <v>3725.0889974999996</v>
      </c>
      <c r="BS63" s="21">
        <f>IF(BS$3&lt;'Depr. Rate'!$B$1,('Depr. Rate'!$B$4*'KU Meter Schedule'!AC63)/12,IF(AC63=0,AB63/2*'Depr. Rate'!$C$4/12,('Depr. Rate'!$C$4*'KU Meter Schedule'!AC63)/12))</f>
        <v>3725.0889974999996</v>
      </c>
      <c r="BT63" s="21">
        <f>IF(BT$3&lt;'Depr. Rate'!$B$1,('Depr. Rate'!$B$4*'KU Meter Schedule'!AD63)/12,IF(AD63=0,AC63/2*'Depr. Rate'!$C$4/12,('Depr. Rate'!$C$4*'KU Meter Schedule'!AD63)/12))</f>
        <v>1862.5444987499998</v>
      </c>
      <c r="BU63" s="21">
        <f>IF(BU$3&lt;'Depr. Rate'!$B$1,('Depr. Rate'!$B$4*'KU Meter Schedule'!AE63)/12,IF(AE63=0,AD63/2*'Depr. Rate'!$C$4/12,('Depr. Rate'!$C$4*'KU Meter Schedule'!AE63)/12))</f>
        <v>0</v>
      </c>
      <c r="BV63" s="21">
        <f>IF(BV$3&lt;'Depr. Rate'!$B$1,('Depr. Rate'!$B$4*'KU Meter Schedule'!AF63)/12,IF(AF63=0,AE63/2*'Depr. Rate'!$C$4/12,('Depr. Rate'!$C$4*'KU Meter Schedule'!AF63)/12))</f>
        <v>0</v>
      </c>
      <c r="BW63" s="21">
        <f>IF(BW$3&lt;'Depr. Rate'!$B$1,('Depr. Rate'!$B$4*'KU Meter Schedule'!AG63)/12,IF(AG63=0,AF63/2*'Depr. Rate'!$C$4/12,('Depr. Rate'!$C$4*'KU Meter Schedule'!AG63)/12))</f>
        <v>0</v>
      </c>
      <c r="BX63" s="21">
        <f>IF(BX$3&lt;'Depr. Rate'!$B$1,('Depr. Rate'!$B$4*'KU Meter Schedule'!AH63)/12,IF(AH63=0,AG63/2*'Depr. Rate'!$C$4/12,('Depr. Rate'!$C$4*'KU Meter Schedule'!AH63)/12))</f>
        <v>0</v>
      </c>
      <c r="BY63" s="21">
        <f>IF(BY$3&lt;'Depr. Rate'!$B$1,('Depr. Rate'!$B$4*'KU Meter Schedule'!AI63)/12,IF(AI63=0,AH63/2*'Depr. Rate'!$C$4/12,('Depr. Rate'!$C$4*'KU Meter Schedule'!AI63)/12))</f>
        <v>0</v>
      </c>
      <c r="BZ63" s="21">
        <f>IF(BZ$3&lt;'Depr. Rate'!$B$1,('Depr. Rate'!$B$4*'KU Meter Schedule'!AJ63)/12,IF(AJ63=0,AI63/2*'Depr. Rate'!$C$4/12,('Depr. Rate'!$C$4*'KU Meter Schedule'!AJ63)/12))</f>
        <v>0</v>
      </c>
      <c r="CA63" s="21">
        <f>IF(CA$3&lt;'Depr. Rate'!$B$1,('Depr. Rate'!$B$4*'KU Meter Schedule'!AK63)/12,IF(AK63=0,AJ63/2*'Depr. Rate'!$C$4/12,('Depr. Rate'!$C$4*'KU Meter Schedule'!AK63)/12))</f>
        <v>0</v>
      </c>
      <c r="CB63" s="21">
        <f>IF(CB$3&lt;'Depr. Rate'!$B$1,('Depr. Rate'!$B$4*'KU Meter Schedule'!AL63)/12,IF(AL63=0,AK63/2*'Depr. Rate'!$C$4/12,('Depr. Rate'!$C$4*'KU Meter Schedule'!AL63)/12))</f>
        <v>0</v>
      </c>
      <c r="CC63" s="21">
        <f>IF(CC$3&lt;'Depr. Rate'!$B$1,('Depr. Rate'!$B$4*'KU Meter Schedule'!AM63)/12,IF(AM63=0,AL63/2*'Depr. Rate'!$C$4/12,('Depr. Rate'!$C$4*'KU Meter Schedule'!AM63)/12))</f>
        <v>0</v>
      </c>
      <c r="CD63" s="21">
        <f>IF(CD$3&lt;'Depr. Rate'!$B$1,('Depr. Rate'!$B$4*'KU Meter Schedule'!AN63)/12,IF(AN63=0,AM63/2*'Depr. Rate'!$C$4/12,('Depr. Rate'!$C$4*'KU Meter Schedule'!AN63)/12))</f>
        <v>0</v>
      </c>
      <c r="CE63" s="21">
        <f>IF(CE$3&lt;'Depr. Rate'!$B$1,('Depr. Rate'!$B$4*'KU Meter Schedule'!AO63)/12,IF(AO63=0,AN63/2*'Depr. Rate'!$C$4/12,('Depr. Rate'!$C$4*'KU Meter Schedule'!AO63)/12))</f>
        <v>0</v>
      </c>
      <c r="CF63" s="21">
        <f>IF(CF$3&lt;'Depr. Rate'!$B$1,('Depr. Rate'!$B$4*'KU Meter Schedule'!AP63)/12,IF(AP63=0,AO63/2*'Depr. Rate'!$C$4/12,('Depr. Rate'!$C$4*'KU Meter Schedule'!AP63)/12))</f>
        <v>0</v>
      </c>
      <c r="CG63" s="21">
        <f>IF(CG$3&lt;'Depr. Rate'!$B$1,('Depr. Rate'!$B$4*'KU Meter Schedule'!AQ63)/12,IF(AQ63=0,AP63/2*'Depr. Rate'!$C$4/12,('Depr. Rate'!$C$4*'KU Meter Schedule'!AQ63)/12))</f>
        <v>0</v>
      </c>
      <c r="CH63" s="21">
        <f>IF(CH$3&lt;'Depr. Rate'!$B$1,('Depr. Rate'!$B$4*'KU Meter Schedule'!AR63)/12,IF(AR63=0,AQ63/2*'Depr. Rate'!$C$4/12,('Depr. Rate'!$C$4*'KU Meter Schedule'!AR63)/12))</f>
        <v>0</v>
      </c>
      <c r="CI63" s="21">
        <f>IF(CI$3&lt;'Depr. Rate'!$B$1,('Depr. Rate'!$B$4*'KU Meter Schedule'!AS63)/12,IF(AS63=0,AR63/2*'Depr. Rate'!$C$4/12,('Depr. Rate'!$C$4*'KU Meter Schedule'!AS63)/12))</f>
        <v>0</v>
      </c>
      <c r="CJ63" s="21">
        <f>IF(CJ$3&lt;'Depr. Rate'!$B$1,('Depr. Rate'!$B$4*'KU Meter Schedule'!AT63)/12,IF(AT63=0,AS63/2*'Depr. Rate'!$C$4/12,('Depr. Rate'!$C$4*'KU Meter Schedule'!AT63)/12))</f>
        <v>0</v>
      </c>
      <c r="CK63" s="21">
        <f>IF(CK$3&lt;'Depr. Rate'!$B$1,('Depr. Rate'!$B$4*'KU Meter Schedule'!AU63)/12,IF(AU63=0,AT63/2*'Depr. Rate'!$C$4/12,('Depr. Rate'!$C$4*'KU Meter Schedule'!AU63)/12))</f>
        <v>0</v>
      </c>
      <c r="CL63" s="21">
        <f>IF(CL$3&lt;'Depr. Rate'!$B$1,('Depr. Rate'!$B$4*'KU Meter Schedule'!AV63)/12,IF(AV63=0,AU63/2*'Depr. Rate'!$C$4/12,('Depr. Rate'!$C$4*'KU Meter Schedule'!AV63)/12))</f>
        <v>0</v>
      </c>
      <c r="CM63" s="21">
        <f>IF(CM$3&lt;'Depr. Rate'!$B$1,('Depr. Rate'!$B$4*'KU Meter Schedule'!AW63)/12,IF(AW63=0,AV63/2*'Depr. Rate'!$C$4/12,('Depr. Rate'!$C$4*'KU Meter Schedule'!AW63)/12))</f>
        <v>0</v>
      </c>
      <c r="CN63" s="21">
        <f>IF(CN$3&lt;'Depr. Rate'!$B$1,('Depr. Rate'!$B$4*'KU Meter Schedule'!AX63)/12,IF(AX63=0,AW63/2*'Depr. Rate'!$C$4/12,('Depr. Rate'!$C$4*'KU Meter Schedule'!AX63)/12))</f>
        <v>0</v>
      </c>
      <c r="CP63" s="6">
        <f>IF(CP$3=$CP$3,$H63+AZ63,IF($F63='KU Meter Schedule'!CP$3,'KU Meter Schedule'!CO63+AZ63-$G63,SUM(CO63,AZ63)))</f>
        <v>1041010.0388255516</v>
      </c>
      <c r="CQ63" s="6">
        <f>IF(CQ$3=$CP$3,$H63+BA63,IF($F63='KU Meter Schedule'!CQ$3,'KU Meter Schedule'!CP63+BA63-$G63,SUM(CP63,BA63)))</f>
        <v>1043440.3675447183</v>
      </c>
      <c r="CR63" s="6">
        <f>IF(CR$3=$CP$3,$H63+BB63,IF($F63='KU Meter Schedule'!CR$3,'KU Meter Schedule'!CQ63+BB63-$G63,SUM(CQ63,BB63)))</f>
        <v>1045870.696263885</v>
      </c>
      <c r="CS63" s="6">
        <f>IF(CS$3=$CP$3,$H63+BC63,IF($F63='KU Meter Schedule'!CS$3,'KU Meter Schedule'!CR63+BC63-$G63,SUM(CR63,BC63)))</f>
        <v>1048301.0249830517</v>
      </c>
      <c r="CT63" s="6">
        <f>IF(CT$3=$CP$3,$H63+BD63,IF($F63='KU Meter Schedule'!CT$3,'KU Meter Schedule'!CS63+BD63-$G63,SUM(CS63,BD63)))</f>
        <v>1050731.3537022183</v>
      </c>
      <c r="CU63" s="6">
        <f>IF(CU$3=$CP$3,$H63+BE63,IF($F63='KU Meter Schedule'!CU$3,'KU Meter Schedule'!CT63+BE63-$G63,SUM(CT63,BE63)))</f>
        <v>1053161.6824213848</v>
      </c>
      <c r="CV63" s="6">
        <f>IF(CV$3=$CP$3,$H63+BF63,IF($F63='KU Meter Schedule'!CV$3,'KU Meter Schedule'!CU63+BF63-$G63,SUM(CU63,BF63)))</f>
        <v>1055592.0111405514</v>
      </c>
      <c r="CW63" s="6">
        <f>IF(CW$3=$CP$3,$H63+BG63,IF($F63='KU Meter Schedule'!CW$3,'KU Meter Schedule'!CV63+BG63-$G63,SUM(CV63,BG63)))</f>
        <v>1058022.339859718</v>
      </c>
      <c r="CX63" s="6">
        <f>IF(CX$3=$CP$3,$H63+BH63,IF($F63='KU Meter Schedule'!CX$3,'KU Meter Schedule'!CW63+BH63-$G63,SUM(CW63,BH63)))</f>
        <v>1060452.6685788846</v>
      </c>
      <c r="CY63" s="6">
        <f>IF(CY$3=$CP$3,$H63+BI63,IF($F63='KU Meter Schedule'!CY$3,'KU Meter Schedule'!CX63+BI63-$G63,SUM(CX63,BI63)))</f>
        <v>1062882.9972980511</v>
      </c>
      <c r="CZ63" s="6">
        <f>IF(CZ$3=$CP$3,$H63+BJ63,IF($F63='KU Meter Schedule'!CZ$3,'KU Meter Schedule'!CY63+BJ63-$G63,SUM(CY63,BJ63)))</f>
        <v>1065313.3260172177</v>
      </c>
      <c r="DA63" s="6">
        <f>IF(DA$3=$CP$3,$H63+BK63,IF($F63='KU Meter Schedule'!DA$3,'KU Meter Schedule'!CZ63+BK63-$G63,SUM(CZ63,BK63)))</f>
        <v>1069038.4150147177</v>
      </c>
      <c r="DB63" s="6">
        <f>IF(DB$3=$CP$3,$H63+BL63,IF($F63='KU Meter Schedule'!DB$3,'KU Meter Schedule'!DA63+BL63-$G63,SUM(DA63,BL63)))</f>
        <v>1072763.5040122177</v>
      </c>
      <c r="DC63" s="6">
        <f>IF(DC$3=$CP$3,$H63+BM63,IF($F63='KU Meter Schedule'!DC$3,'KU Meter Schedule'!DB63+BM63-$G63,SUM(DB63,BM63)))</f>
        <v>1076488.5930097178</v>
      </c>
      <c r="DD63" s="6">
        <f>IF(DD$3=$CP$3,$H63+BN63,IF($F63='KU Meter Schedule'!DD$3,'KU Meter Schedule'!DC63+BN63-$G63,SUM(DC63,BN63)))</f>
        <v>1080213.6820072178</v>
      </c>
      <c r="DE63" s="6">
        <f>IF(DE$3=$CP$3,$H63+BO63,IF($F63='KU Meter Schedule'!DE$3,'KU Meter Schedule'!DD63+BO63-$G63,SUM(DD63,BO63)))</f>
        <v>1083938.7710047178</v>
      </c>
      <c r="DF63" s="6">
        <f>IF(DF$3=$CP$3,$H63+BP63,IF($F63='KU Meter Schedule'!DF$3,'KU Meter Schedule'!DE63+BP63-$G63,SUM(DE63,BP63)))</f>
        <v>1087663.8600022178</v>
      </c>
      <c r="DG63" s="6">
        <f>IF(DG$3=$CP$3,$H63+BQ63,IF($F63='KU Meter Schedule'!DG$3,'KU Meter Schedule'!DF63+BQ63-$G63,SUM(DF63,BQ63)))</f>
        <v>1091388.9489997178</v>
      </c>
      <c r="DH63" s="6">
        <f>IF(DH$3=$CP$3,$H63+BR63,IF($F63='KU Meter Schedule'!DH$3,'KU Meter Schedule'!DG63+BR63-$G63,SUM(DG63,BR63)))</f>
        <v>1095114.0379972178</v>
      </c>
      <c r="DI63" s="6">
        <f>IF(DI$3=$CP$3,$H63+BS63,IF($F63='KU Meter Schedule'!DI$3,'KU Meter Schedule'!DH63+BS63-$G63,SUM(DH63,BS63)))</f>
        <v>1098839.1269947179</v>
      </c>
      <c r="DJ63" s="6">
        <f>IF(DJ$3=$CP$3,$H63+BT63,IF($F63='KU Meter Schedule'!DJ$3,'KU Meter Schedule'!DI63+BT63-$G63,SUM(DI63,BT63)))</f>
        <v>-172833.02850653208</v>
      </c>
      <c r="DK63" s="6">
        <f>IF(DK$3=$CP$3,$H63+BU63,IF($F63='KU Meter Schedule'!DK$3,'KU Meter Schedule'!DJ63+BU63-$G63,SUM(DJ63,BU63)))</f>
        <v>-172833.02850653208</v>
      </c>
      <c r="DL63" s="6">
        <f>IF(DL$3=$CP$3,$H63+BV63,IF($F63='KU Meter Schedule'!DL$3,'KU Meter Schedule'!DK63+BV63-$G63,SUM(DK63,BV63)))</f>
        <v>-172833.02850653208</v>
      </c>
      <c r="DM63" s="6">
        <f>IF(DM$3=$CP$3,$H63+BW63,IF($F63='KU Meter Schedule'!DM$3,'KU Meter Schedule'!DL63+BW63-$G63,SUM(DL63,BW63)))</f>
        <v>-172833.02850653208</v>
      </c>
      <c r="DN63" s="6">
        <f>IF(DN$3=$CP$3,$H63+BX63,IF($F63='KU Meter Schedule'!DN$3,'KU Meter Schedule'!DM63+BX63-$G63,SUM(DM63,BX63)))</f>
        <v>-172833.02850653208</v>
      </c>
      <c r="DO63" s="6">
        <f>IF(DO$3=$CP$3,$H63+BY63,IF($F63='KU Meter Schedule'!DO$3,'KU Meter Schedule'!DN63+BY63-$G63,SUM(DN63,BY63)))</f>
        <v>-172833.02850653208</v>
      </c>
      <c r="DP63" s="6">
        <f>IF(DP$3=$CP$3,$H63+BZ63,IF($F63='KU Meter Schedule'!DP$3,'KU Meter Schedule'!DO63+BZ63-$G63,SUM(DO63,BZ63)))</f>
        <v>-172833.02850653208</v>
      </c>
      <c r="DQ63" s="6">
        <f>IF(DQ$3=$CP$3,$H63+CA63,IF($F63='KU Meter Schedule'!DQ$3,'KU Meter Schedule'!DP63+CA63-$G63,SUM(DP63,CA63)))</f>
        <v>-172833.02850653208</v>
      </c>
      <c r="DR63" s="6">
        <f>IF(DR$3=$CP$3,$H63+CB63,IF($F63='KU Meter Schedule'!DR$3,'KU Meter Schedule'!DQ63+CB63-$G63,SUM(DQ63,CB63)))</f>
        <v>-172833.02850653208</v>
      </c>
      <c r="DS63" s="6">
        <f>IF(DS$3=$CP$3,$H63+CC63,IF($F63='KU Meter Schedule'!DS$3,'KU Meter Schedule'!DR63+CC63-$G63,SUM(DR63,CC63)))</f>
        <v>-172833.02850653208</v>
      </c>
      <c r="DT63" s="6">
        <f>IF(DT$3=$CP$3,$H63+CD63,IF($F63='KU Meter Schedule'!DT$3,'KU Meter Schedule'!DS63+CD63-$G63,SUM(DS63,CD63)))</f>
        <v>-172833.02850653208</v>
      </c>
      <c r="DU63" s="6">
        <f>IF(DU$3=$CP$3,$H63+CE63,IF($F63='KU Meter Schedule'!DU$3,'KU Meter Schedule'!DT63+CE63-$G63,SUM(DT63,CE63)))</f>
        <v>-172833.02850653208</v>
      </c>
      <c r="DV63" s="6">
        <f>IF(DV$3=$CP$3,$H63+CF63,IF($F63='KU Meter Schedule'!DV$3,'KU Meter Schedule'!DU63+CF63-$G63,SUM(DU63,CF63)))</f>
        <v>-172833.02850653208</v>
      </c>
      <c r="DW63" s="6">
        <f>IF(DW$3=$CP$3,$H63+CG63,IF($F63='KU Meter Schedule'!DW$3,'KU Meter Schedule'!DV63+CG63-$G63,SUM(DV63,CG63)))</f>
        <v>-172833.02850653208</v>
      </c>
      <c r="DX63" s="6">
        <f>IF(DX$3=$CP$3,$H63+CH63,IF($F63='KU Meter Schedule'!DX$3,'KU Meter Schedule'!DW63+CH63-$G63,SUM(DW63,CH63)))</f>
        <v>-172833.02850653208</v>
      </c>
      <c r="DY63" s="6">
        <f>IF(DY$3=$CP$3,$H63+CI63,IF($F63='KU Meter Schedule'!DY$3,'KU Meter Schedule'!DX63+CI63-$G63,SUM(DX63,CI63)))</f>
        <v>-172833.02850653208</v>
      </c>
      <c r="DZ63" s="6">
        <f>IF(DZ$3=$CP$3,$H63+CJ63,IF($F63='KU Meter Schedule'!DZ$3,'KU Meter Schedule'!DY63+CJ63-$G63,SUM(DY63,CJ63)))</f>
        <v>-172833.02850653208</v>
      </c>
      <c r="EA63" s="6">
        <f>IF(EA$3=$CP$3,$H63+CK63,IF($F63='KU Meter Schedule'!EA$3,'KU Meter Schedule'!DZ63+CK63-$G63,SUM(DZ63,CK63)))</f>
        <v>-172833.02850653208</v>
      </c>
      <c r="EB63" s="6">
        <f>IF(EB$3=$CP$3,$H63+CL63,IF($F63='KU Meter Schedule'!EB$3,'KU Meter Schedule'!EA63+CL63-$G63,SUM(EA63,CL63)))</f>
        <v>-172833.02850653208</v>
      </c>
      <c r="EC63" s="6">
        <f>IF(EC$3=$CP$3,$H63+CM63,IF($F63='KU Meter Schedule'!EC$3,'KU Meter Schedule'!EB63+CM63-$G63,SUM(EB63,CM63)))</f>
        <v>-172833.02850653208</v>
      </c>
      <c r="ED63" s="6">
        <f>IF(ED$3=$CP$3,$H63+CN63,IF($F63='KU Meter Schedule'!ED$3,'KU Meter Schedule'!EC63+CN63-$G63,SUM(EC63,CN63)))</f>
        <v>-172833.02850653208</v>
      </c>
      <c r="EF63" s="8">
        <f t="shared" si="12"/>
        <v>232524.66117444832</v>
      </c>
      <c r="EG63" s="8">
        <f t="shared" si="12"/>
        <v>230094.33245528163</v>
      </c>
      <c r="EH63" s="8">
        <f t="shared" si="12"/>
        <v>227664.00373611494</v>
      </c>
      <c r="EI63" s="8">
        <f t="shared" si="12"/>
        <v>225233.67501694825</v>
      </c>
      <c r="EJ63" s="8">
        <f t="shared" si="12"/>
        <v>222803.34629778168</v>
      </c>
      <c r="EK63" s="8">
        <f t="shared" si="12"/>
        <v>220373.01757861511</v>
      </c>
      <c r="EL63" s="8">
        <f t="shared" si="12"/>
        <v>217942.68885944854</v>
      </c>
      <c r="EM63" s="8">
        <f t="shared" si="12"/>
        <v>215512.36014028196</v>
      </c>
      <c r="EN63" s="8">
        <f t="shared" si="12"/>
        <v>213082.03142111539</v>
      </c>
      <c r="EO63" s="8">
        <f t="shared" si="12"/>
        <v>210651.70270194882</v>
      </c>
      <c r="EP63" s="8">
        <f t="shared" si="12"/>
        <v>208221.37398278224</v>
      </c>
      <c r="EQ63" s="8">
        <f t="shared" si="12"/>
        <v>204496.28498528223</v>
      </c>
      <c r="ER63" s="8">
        <f t="shared" si="12"/>
        <v>200771.19598778221</v>
      </c>
      <c r="ES63" s="8">
        <f t="shared" si="12"/>
        <v>197046.10699028219</v>
      </c>
      <c r="ET63" s="8">
        <f t="shared" si="12"/>
        <v>193321.01799278217</v>
      </c>
      <c r="EU63" s="8">
        <f t="shared" si="12"/>
        <v>189595.92899528216</v>
      </c>
      <c r="EV63" s="8">
        <f t="shared" si="11"/>
        <v>185870.83999778214</v>
      </c>
      <c r="EW63" s="8">
        <f t="shared" si="11"/>
        <v>182145.75100028212</v>
      </c>
      <c r="EX63" s="8">
        <f t="shared" si="11"/>
        <v>178420.6620027821</v>
      </c>
      <c r="EY63" s="8">
        <f t="shared" si="11"/>
        <v>174695.57300528209</v>
      </c>
      <c r="EZ63" s="8">
        <f t="shared" si="11"/>
        <v>172833.02850653208</v>
      </c>
      <c r="FA63" s="8">
        <f t="shared" si="11"/>
        <v>172833.02850653208</v>
      </c>
      <c r="FB63" s="8">
        <f t="shared" si="11"/>
        <v>172833.02850653208</v>
      </c>
      <c r="FC63" s="8">
        <f t="shared" si="11"/>
        <v>172833.02850653208</v>
      </c>
      <c r="FD63" s="8">
        <f t="shared" si="11"/>
        <v>172833.02850653208</v>
      </c>
      <c r="FE63" s="8">
        <f t="shared" si="11"/>
        <v>172833.02850653208</v>
      </c>
      <c r="FF63" s="8">
        <f t="shared" si="11"/>
        <v>172833.02850653208</v>
      </c>
      <c r="FG63" s="8">
        <f t="shared" si="11"/>
        <v>172833.02850653208</v>
      </c>
      <c r="FH63" s="8">
        <f t="shared" si="11"/>
        <v>172833.02850653208</v>
      </c>
      <c r="FI63" s="8">
        <f t="shared" si="11"/>
        <v>172833.02850653208</v>
      </c>
      <c r="FJ63" s="8">
        <f t="shared" si="11"/>
        <v>172833.02850653208</v>
      </c>
      <c r="FK63" s="8">
        <f t="shared" si="14"/>
        <v>172833.02850653208</v>
      </c>
      <c r="FL63" s="8">
        <f t="shared" si="14"/>
        <v>172833.02850653208</v>
      </c>
      <c r="FM63" s="8">
        <f t="shared" si="14"/>
        <v>172833.02850653208</v>
      </c>
      <c r="FN63" s="8">
        <f t="shared" si="14"/>
        <v>172833.02850653208</v>
      </c>
      <c r="FO63" s="8">
        <f t="shared" si="14"/>
        <v>172833.02850653208</v>
      </c>
      <c r="FP63" s="8">
        <f t="shared" si="14"/>
        <v>172833.02850653208</v>
      </c>
      <c r="FQ63" s="8">
        <f t="shared" si="14"/>
        <v>172833.02850653208</v>
      </c>
      <c r="FR63" s="8">
        <f t="shared" si="14"/>
        <v>172833.02850653208</v>
      </c>
      <c r="FS63" s="8">
        <f t="shared" si="14"/>
        <v>172833.02850653208</v>
      </c>
      <c r="FT63" s="8">
        <f t="shared" si="14"/>
        <v>172833.02850653208</v>
      </c>
    </row>
    <row r="64" spans="1:176" x14ac:dyDescent="0.25">
      <c r="A64" s="4" t="s">
        <v>12</v>
      </c>
      <c r="B64" s="4" t="s">
        <v>2</v>
      </c>
      <c r="C64" s="3" t="s">
        <v>40</v>
      </c>
      <c r="D64" s="4" t="s">
        <v>5</v>
      </c>
      <c r="E64" s="7">
        <v>1974</v>
      </c>
      <c r="F64" s="24">
        <f>IFERROR(VLOOKUP(CONCATENATE(C64,E64),'KU Retirements'!$A$4:$E$150,5,FALSE),"N/A")</f>
        <v>43191</v>
      </c>
      <c r="G64" s="5">
        <v>146056.94999999998</v>
      </c>
      <c r="H64" s="5">
        <v>119110.83756887299</v>
      </c>
      <c r="I64" s="5"/>
      <c r="J64" s="6">
        <f>IF(J$3=$J$3,$G64,IF($F64='KU Meter Schedule'!J$3,'KU Meter Schedule'!I64-'KU Meter Schedule'!$G64,I64))</f>
        <v>146056.94999999998</v>
      </c>
      <c r="K64" s="6">
        <f>IF(K$3=$J$3,$G64,IF($F64='KU Meter Schedule'!K$3,'KU Meter Schedule'!J64-'KU Meter Schedule'!$G64,J64))</f>
        <v>146056.94999999998</v>
      </c>
      <c r="L64" s="6">
        <f>IF(L$3=$J$3,$G64,IF($F64='KU Meter Schedule'!L$3,'KU Meter Schedule'!K64-'KU Meter Schedule'!$G64,K64))</f>
        <v>146056.94999999998</v>
      </c>
      <c r="M64" s="6">
        <f>IF(M$3=$J$3,$G64,IF($F64='KU Meter Schedule'!M$3,'KU Meter Schedule'!L64-'KU Meter Schedule'!$G64,L64))</f>
        <v>146056.94999999998</v>
      </c>
      <c r="N64" s="6">
        <f>IF(N$3=$J$3,$G64,IF($F64='KU Meter Schedule'!N$3,'KU Meter Schedule'!M64-'KU Meter Schedule'!$G64,M64))</f>
        <v>146056.94999999998</v>
      </c>
      <c r="O64" s="6">
        <f>IF(O$3=$J$3,$G64,IF($F64='KU Meter Schedule'!O$3,'KU Meter Schedule'!N64-'KU Meter Schedule'!$G64,N64))</f>
        <v>146056.94999999998</v>
      </c>
      <c r="P64" s="6">
        <f>IF(P$3=$J$3,$G64,IF($F64='KU Meter Schedule'!P$3,'KU Meter Schedule'!O64-'KU Meter Schedule'!$G64,O64))</f>
        <v>146056.94999999998</v>
      </c>
      <c r="Q64" s="6">
        <f>IF(Q$3=$J$3,$G64,IF($F64='KU Meter Schedule'!Q$3,'KU Meter Schedule'!P64-'KU Meter Schedule'!$G64,P64))</f>
        <v>146056.94999999998</v>
      </c>
      <c r="R64" s="6">
        <f>IF(R$3=$J$3,$G64,IF($F64='KU Meter Schedule'!R$3,'KU Meter Schedule'!Q64-'KU Meter Schedule'!$G64,Q64))</f>
        <v>146056.94999999998</v>
      </c>
      <c r="S64" s="6">
        <f>IF(S$3=$J$3,$G64,IF($F64='KU Meter Schedule'!S$3,'KU Meter Schedule'!R64-'KU Meter Schedule'!$G64,R64))</f>
        <v>146056.94999999998</v>
      </c>
      <c r="T64" s="6">
        <f>IF(T$3=$J$3,$G64,IF($F64='KU Meter Schedule'!T$3,'KU Meter Schedule'!S64-'KU Meter Schedule'!$G64,S64))</f>
        <v>146056.94999999998</v>
      </c>
      <c r="U64" s="6">
        <f>IF(U$3=$J$3,$G64,IF($F64='KU Meter Schedule'!U$3,'KU Meter Schedule'!T64-'KU Meter Schedule'!$G64,T64))</f>
        <v>146056.94999999998</v>
      </c>
      <c r="V64" s="6">
        <f>IF(V$3=$J$3,$G64,IF($F64='KU Meter Schedule'!V$3,'KU Meter Schedule'!U64-'KU Meter Schedule'!$G64,U64))</f>
        <v>146056.94999999998</v>
      </c>
      <c r="W64" s="6">
        <f>IF(W$3=$J$3,$G64,IF($F64='KU Meter Schedule'!W$3,'KU Meter Schedule'!V64-'KU Meter Schedule'!$G64,V64))</f>
        <v>146056.94999999998</v>
      </c>
      <c r="X64" s="6">
        <f>IF(X$3=$J$3,$G64,IF($F64='KU Meter Schedule'!X$3,'KU Meter Schedule'!W64-'KU Meter Schedule'!$G64,W64))</f>
        <v>146056.94999999998</v>
      </c>
      <c r="Y64" s="6">
        <f>IF(Y$3=$J$3,$G64,IF($F64='KU Meter Schedule'!Y$3,'KU Meter Schedule'!X64-'KU Meter Schedule'!$G64,X64))</f>
        <v>146056.94999999998</v>
      </c>
      <c r="Z64" s="6">
        <f>IF(Z$3=$J$3,$G64,IF($F64='KU Meter Schedule'!Z$3,'KU Meter Schedule'!Y64-'KU Meter Schedule'!$G64,Y64))</f>
        <v>146056.94999999998</v>
      </c>
      <c r="AA64" s="6">
        <f>IF(AA$3=$J$3,$G64,IF($F64='KU Meter Schedule'!AA$3,'KU Meter Schedule'!Z64-'KU Meter Schedule'!$G64,Z64))</f>
        <v>146056.94999999998</v>
      </c>
      <c r="AB64" s="6">
        <f>IF(AB$3=$J$3,$G64,IF($F64='KU Meter Schedule'!AB$3,'KU Meter Schedule'!AA64-'KU Meter Schedule'!$G64,AA64))</f>
        <v>146056.94999999998</v>
      </c>
      <c r="AC64" s="6">
        <f>IF(AC$3=$J$3,$G64,IF($F64='KU Meter Schedule'!AC$3,'KU Meter Schedule'!AB64-'KU Meter Schedule'!$G64,AB64))</f>
        <v>146056.94999999998</v>
      </c>
      <c r="AD64" s="6">
        <f>IF(AD$3=$J$3,$G64,IF($F64='KU Meter Schedule'!AD$3,'KU Meter Schedule'!AC64-'KU Meter Schedule'!$G64,AC64))</f>
        <v>0</v>
      </c>
      <c r="AE64" s="6">
        <f>IF(AE$3=$J$3,$G64,IF($F64='KU Meter Schedule'!AE$3,'KU Meter Schedule'!AD64-'KU Meter Schedule'!$G64,AD64))</f>
        <v>0</v>
      </c>
      <c r="AF64" s="6">
        <f>IF(AF$3=$J$3,$G64,IF($F64='KU Meter Schedule'!AF$3,'KU Meter Schedule'!AE64-'KU Meter Schedule'!$G64,AE64))</f>
        <v>0</v>
      </c>
      <c r="AG64" s="6">
        <f>IF(AG$3=$J$3,$G64,IF($F64='KU Meter Schedule'!AG$3,'KU Meter Schedule'!AF64-'KU Meter Schedule'!$G64,AF64))</f>
        <v>0</v>
      </c>
      <c r="AH64" s="6">
        <f>IF(AH$3=$J$3,$G64,IF($F64='KU Meter Schedule'!AH$3,'KU Meter Schedule'!AG64-'KU Meter Schedule'!$G64,AG64))</f>
        <v>0</v>
      </c>
      <c r="AI64" s="6">
        <f>IF(AI$3=$J$3,$G64,IF($F64='KU Meter Schedule'!AI$3,'KU Meter Schedule'!AH64-'KU Meter Schedule'!$G64,AH64))</f>
        <v>0</v>
      </c>
      <c r="AJ64" s="6">
        <f>IF(AJ$3=$J$3,$G64,IF($F64='KU Meter Schedule'!AJ$3,'KU Meter Schedule'!AI64-'KU Meter Schedule'!$G64,AI64))</f>
        <v>0</v>
      </c>
      <c r="AK64" s="6">
        <f>IF(AK$3=$J$3,$G64,IF($F64='KU Meter Schedule'!AK$3,'KU Meter Schedule'!AJ64-'KU Meter Schedule'!$G64,AJ64))</f>
        <v>0</v>
      </c>
      <c r="AL64" s="6">
        <f>IF(AL$3=$J$3,$G64,IF($F64='KU Meter Schedule'!AL$3,'KU Meter Schedule'!AK64-'KU Meter Schedule'!$G64,AK64))</f>
        <v>0</v>
      </c>
      <c r="AM64" s="6">
        <f>IF(AM$3=$J$3,$G64,IF($F64='KU Meter Schedule'!AM$3,'KU Meter Schedule'!AL64-'KU Meter Schedule'!$G64,AL64))</f>
        <v>0</v>
      </c>
      <c r="AN64" s="6">
        <f>IF(AN$3=$J$3,$G64,IF($F64='KU Meter Schedule'!AN$3,'KU Meter Schedule'!AM64-'KU Meter Schedule'!$G64,AM64))</f>
        <v>0</v>
      </c>
      <c r="AO64" s="6">
        <f>IF(AO$3=$J$3,$G64,IF($F64='KU Meter Schedule'!AO$3,'KU Meter Schedule'!AN64-'KU Meter Schedule'!$G64,AN64))</f>
        <v>0</v>
      </c>
      <c r="AP64" s="6">
        <f>IF(AP$3=$J$3,$G64,IF($F64='KU Meter Schedule'!AP$3,'KU Meter Schedule'!AO64-'KU Meter Schedule'!$G64,AO64))</f>
        <v>0</v>
      </c>
      <c r="AQ64" s="6">
        <f>IF(AQ$3=$J$3,$G64,IF($F64='KU Meter Schedule'!AQ$3,'KU Meter Schedule'!AP64-'KU Meter Schedule'!$G64,AP64))</f>
        <v>0</v>
      </c>
      <c r="AR64" s="6">
        <f>IF(AR$3=$J$3,$G64,IF($F64='KU Meter Schedule'!AR$3,'KU Meter Schedule'!AQ64-'KU Meter Schedule'!$G64,AQ64))</f>
        <v>0</v>
      </c>
      <c r="AS64" s="6">
        <f>IF(AS$3=$J$3,$G64,IF($F64='KU Meter Schedule'!AS$3,'KU Meter Schedule'!AR64-'KU Meter Schedule'!$G64,AR64))</f>
        <v>0</v>
      </c>
      <c r="AT64" s="6">
        <f>IF(AT$3=$J$3,$G64,IF($F64='KU Meter Schedule'!AT$3,'KU Meter Schedule'!AS64-'KU Meter Schedule'!$G64,AS64))</f>
        <v>0</v>
      </c>
      <c r="AU64" s="6">
        <f>IF(AU$3=$J$3,$G64,IF($F64='KU Meter Schedule'!AU$3,'KU Meter Schedule'!AT64-'KU Meter Schedule'!$G64,AT64))</f>
        <v>0</v>
      </c>
      <c r="AV64" s="6">
        <f>IF(AV$3=$J$3,$G64,IF($F64='KU Meter Schedule'!AV$3,'KU Meter Schedule'!AU64-'KU Meter Schedule'!$G64,AU64))</f>
        <v>0</v>
      </c>
      <c r="AW64" s="6">
        <f>IF(AW$3=$J$3,$G64,IF($F64='KU Meter Schedule'!AW$3,'KU Meter Schedule'!AV64-'KU Meter Schedule'!$G64,AV64))</f>
        <v>0</v>
      </c>
      <c r="AX64" s="6">
        <f>IF(AX$3=$J$3,$G64,IF($F64='KU Meter Schedule'!AX$3,'KU Meter Schedule'!AW64-'KU Meter Schedule'!$G64,AW64))</f>
        <v>0</v>
      </c>
      <c r="AZ64" s="21">
        <f>IF(AZ$3&lt;'Depr. Rate'!$B$1,('Depr. Rate'!$B$4*'KU Meter Schedule'!J64)/12,IF(J64=0,I64/2*'Depr. Rate'!$C$4/12,('Depr. Rate'!$C$4*'KU Meter Schedule'!J64)/12))</f>
        <v>278.72534624999997</v>
      </c>
      <c r="BA64" s="21">
        <f>IF(BA$3&lt;'Depr. Rate'!$B$1,('Depr. Rate'!$B$4*'KU Meter Schedule'!K64)/12,IF(K64=0,J64/2*'Depr. Rate'!$C$4/12,('Depr. Rate'!$C$4*'KU Meter Schedule'!K64)/12))</f>
        <v>278.72534624999997</v>
      </c>
      <c r="BB64" s="21">
        <f>IF(BB$3&lt;'Depr. Rate'!$B$1,('Depr. Rate'!$B$4*'KU Meter Schedule'!L64)/12,IF(L64=0,K64/2*'Depr. Rate'!$C$4/12,('Depr. Rate'!$C$4*'KU Meter Schedule'!L64)/12))</f>
        <v>278.72534624999997</v>
      </c>
      <c r="BC64" s="21">
        <f>IF(BC$3&lt;'Depr. Rate'!$B$1,('Depr. Rate'!$B$4*'KU Meter Schedule'!M64)/12,IF(M64=0,L64/2*'Depr. Rate'!$C$4/12,('Depr. Rate'!$C$4*'KU Meter Schedule'!M64)/12))</f>
        <v>278.72534624999997</v>
      </c>
      <c r="BD64" s="21">
        <f>IF(BD$3&lt;'Depr. Rate'!$B$1,('Depr. Rate'!$B$4*'KU Meter Schedule'!N64)/12,IF(N64=0,M64/2*'Depr. Rate'!$C$4/12,('Depr. Rate'!$C$4*'KU Meter Schedule'!N64)/12))</f>
        <v>278.72534624999997</v>
      </c>
      <c r="BE64" s="21">
        <f>IF(BE$3&lt;'Depr. Rate'!$B$1,('Depr. Rate'!$B$4*'KU Meter Schedule'!O64)/12,IF(O64=0,N64/2*'Depr. Rate'!$C$4/12,('Depr. Rate'!$C$4*'KU Meter Schedule'!O64)/12))</f>
        <v>278.72534624999997</v>
      </c>
      <c r="BF64" s="21">
        <f>IF(BF$3&lt;'Depr. Rate'!$B$1,('Depr. Rate'!$B$4*'KU Meter Schedule'!P64)/12,IF(P64=0,O64/2*'Depr. Rate'!$C$4/12,('Depr. Rate'!$C$4*'KU Meter Schedule'!P64)/12))</f>
        <v>278.72534624999997</v>
      </c>
      <c r="BG64" s="21">
        <f>IF(BG$3&lt;'Depr. Rate'!$B$1,('Depr. Rate'!$B$4*'KU Meter Schedule'!Q64)/12,IF(Q64=0,P64/2*'Depr. Rate'!$C$4/12,('Depr. Rate'!$C$4*'KU Meter Schedule'!Q64)/12))</f>
        <v>278.72534624999997</v>
      </c>
      <c r="BH64" s="21">
        <f>IF(BH$3&lt;'Depr. Rate'!$B$1,('Depr. Rate'!$B$4*'KU Meter Schedule'!R64)/12,IF(R64=0,Q64/2*'Depr. Rate'!$C$4/12,('Depr. Rate'!$C$4*'KU Meter Schedule'!R64)/12))</f>
        <v>278.72534624999997</v>
      </c>
      <c r="BI64" s="21">
        <f>IF(BI$3&lt;'Depr. Rate'!$B$1,('Depr. Rate'!$B$4*'KU Meter Schedule'!S64)/12,IF(S64=0,R64/2*'Depr. Rate'!$C$4/12,('Depr. Rate'!$C$4*'KU Meter Schedule'!S64)/12))</f>
        <v>278.72534624999997</v>
      </c>
      <c r="BJ64" s="21">
        <f>IF(BJ$3&lt;'Depr. Rate'!$B$1,('Depr. Rate'!$B$4*'KU Meter Schedule'!T64)/12,IF(T64=0,S64/2*'Depr. Rate'!$C$4/12,('Depr. Rate'!$C$4*'KU Meter Schedule'!T64)/12))</f>
        <v>278.72534624999997</v>
      </c>
      <c r="BK64" s="21">
        <f>IF(BK$3&lt;'Depr. Rate'!$B$1,('Depr. Rate'!$B$4*'KU Meter Schedule'!U64)/12,IF(U64=0,T64/2*'Depr. Rate'!$C$4/12,('Depr. Rate'!$C$4*'KU Meter Schedule'!U64)/12))</f>
        <v>427.21657875</v>
      </c>
      <c r="BL64" s="21">
        <f>IF(BL$3&lt;'Depr. Rate'!$B$1,('Depr. Rate'!$B$4*'KU Meter Schedule'!V64)/12,IF(V64=0,U64/2*'Depr. Rate'!$C$4/12,('Depr. Rate'!$C$4*'KU Meter Schedule'!V64)/12))</f>
        <v>427.21657875</v>
      </c>
      <c r="BM64" s="21">
        <f>IF(BM$3&lt;'Depr. Rate'!$B$1,('Depr. Rate'!$B$4*'KU Meter Schedule'!W64)/12,IF(W64=0,V64/2*'Depr. Rate'!$C$4/12,('Depr. Rate'!$C$4*'KU Meter Schedule'!W64)/12))</f>
        <v>427.21657875</v>
      </c>
      <c r="BN64" s="21">
        <f>IF(BN$3&lt;'Depr. Rate'!$B$1,('Depr. Rate'!$B$4*'KU Meter Schedule'!X64)/12,IF(X64=0,W64/2*'Depr. Rate'!$C$4/12,('Depr. Rate'!$C$4*'KU Meter Schedule'!X64)/12))</f>
        <v>427.21657875</v>
      </c>
      <c r="BO64" s="21">
        <f>IF(BO$3&lt;'Depr. Rate'!$B$1,('Depr. Rate'!$B$4*'KU Meter Schedule'!Y64)/12,IF(Y64=0,X64/2*'Depr. Rate'!$C$4/12,('Depr. Rate'!$C$4*'KU Meter Schedule'!Y64)/12))</f>
        <v>427.21657875</v>
      </c>
      <c r="BP64" s="21">
        <f>IF(BP$3&lt;'Depr. Rate'!$B$1,('Depr. Rate'!$B$4*'KU Meter Schedule'!Z64)/12,IF(Z64=0,Y64/2*'Depr. Rate'!$C$4/12,('Depr. Rate'!$C$4*'KU Meter Schedule'!Z64)/12))</f>
        <v>427.21657875</v>
      </c>
      <c r="BQ64" s="21">
        <f>IF(BQ$3&lt;'Depr. Rate'!$B$1,('Depr. Rate'!$B$4*'KU Meter Schedule'!AA64)/12,IF(AA64=0,Z64/2*'Depr. Rate'!$C$4/12,('Depr. Rate'!$C$4*'KU Meter Schedule'!AA64)/12))</f>
        <v>427.21657875</v>
      </c>
      <c r="BR64" s="21">
        <f>IF(BR$3&lt;'Depr. Rate'!$B$1,('Depr. Rate'!$B$4*'KU Meter Schedule'!AB64)/12,IF(AB64=0,AA64/2*'Depr. Rate'!$C$4/12,('Depr. Rate'!$C$4*'KU Meter Schedule'!AB64)/12))</f>
        <v>427.21657875</v>
      </c>
      <c r="BS64" s="21">
        <f>IF(BS$3&lt;'Depr. Rate'!$B$1,('Depr. Rate'!$B$4*'KU Meter Schedule'!AC64)/12,IF(AC64=0,AB64/2*'Depr. Rate'!$C$4/12,('Depr. Rate'!$C$4*'KU Meter Schedule'!AC64)/12))</f>
        <v>427.21657875</v>
      </c>
      <c r="BT64" s="21">
        <f>IF(BT$3&lt;'Depr. Rate'!$B$1,('Depr. Rate'!$B$4*'KU Meter Schedule'!AD64)/12,IF(AD64=0,AC64/2*'Depr. Rate'!$C$4/12,('Depr. Rate'!$C$4*'KU Meter Schedule'!AD64)/12))</f>
        <v>213.608289375</v>
      </c>
      <c r="BU64" s="21">
        <f>IF(BU$3&lt;'Depr. Rate'!$B$1,('Depr. Rate'!$B$4*'KU Meter Schedule'!AE64)/12,IF(AE64=0,AD64/2*'Depr. Rate'!$C$4/12,('Depr. Rate'!$C$4*'KU Meter Schedule'!AE64)/12))</f>
        <v>0</v>
      </c>
      <c r="BV64" s="21">
        <f>IF(BV$3&lt;'Depr. Rate'!$B$1,('Depr. Rate'!$B$4*'KU Meter Schedule'!AF64)/12,IF(AF64=0,AE64/2*'Depr. Rate'!$C$4/12,('Depr. Rate'!$C$4*'KU Meter Schedule'!AF64)/12))</f>
        <v>0</v>
      </c>
      <c r="BW64" s="21">
        <f>IF(BW$3&lt;'Depr. Rate'!$B$1,('Depr. Rate'!$B$4*'KU Meter Schedule'!AG64)/12,IF(AG64=0,AF64/2*'Depr. Rate'!$C$4/12,('Depr. Rate'!$C$4*'KU Meter Schedule'!AG64)/12))</f>
        <v>0</v>
      </c>
      <c r="BX64" s="21">
        <f>IF(BX$3&lt;'Depr. Rate'!$B$1,('Depr. Rate'!$B$4*'KU Meter Schedule'!AH64)/12,IF(AH64=0,AG64/2*'Depr. Rate'!$C$4/12,('Depr. Rate'!$C$4*'KU Meter Schedule'!AH64)/12))</f>
        <v>0</v>
      </c>
      <c r="BY64" s="21">
        <f>IF(BY$3&lt;'Depr. Rate'!$B$1,('Depr. Rate'!$B$4*'KU Meter Schedule'!AI64)/12,IF(AI64=0,AH64/2*'Depr. Rate'!$C$4/12,('Depr. Rate'!$C$4*'KU Meter Schedule'!AI64)/12))</f>
        <v>0</v>
      </c>
      <c r="BZ64" s="21">
        <f>IF(BZ$3&lt;'Depr. Rate'!$B$1,('Depr. Rate'!$B$4*'KU Meter Schedule'!AJ64)/12,IF(AJ64=0,AI64/2*'Depr. Rate'!$C$4/12,('Depr. Rate'!$C$4*'KU Meter Schedule'!AJ64)/12))</f>
        <v>0</v>
      </c>
      <c r="CA64" s="21">
        <f>IF(CA$3&lt;'Depr. Rate'!$B$1,('Depr. Rate'!$B$4*'KU Meter Schedule'!AK64)/12,IF(AK64=0,AJ64/2*'Depr. Rate'!$C$4/12,('Depr. Rate'!$C$4*'KU Meter Schedule'!AK64)/12))</f>
        <v>0</v>
      </c>
      <c r="CB64" s="21">
        <f>IF(CB$3&lt;'Depr. Rate'!$B$1,('Depr. Rate'!$B$4*'KU Meter Schedule'!AL64)/12,IF(AL64=0,AK64/2*'Depr. Rate'!$C$4/12,('Depr. Rate'!$C$4*'KU Meter Schedule'!AL64)/12))</f>
        <v>0</v>
      </c>
      <c r="CC64" s="21">
        <f>IF(CC$3&lt;'Depr. Rate'!$B$1,('Depr. Rate'!$B$4*'KU Meter Schedule'!AM64)/12,IF(AM64=0,AL64/2*'Depr. Rate'!$C$4/12,('Depr. Rate'!$C$4*'KU Meter Schedule'!AM64)/12))</f>
        <v>0</v>
      </c>
      <c r="CD64" s="21">
        <f>IF(CD$3&lt;'Depr. Rate'!$B$1,('Depr. Rate'!$B$4*'KU Meter Schedule'!AN64)/12,IF(AN64=0,AM64/2*'Depr. Rate'!$C$4/12,('Depr. Rate'!$C$4*'KU Meter Schedule'!AN64)/12))</f>
        <v>0</v>
      </c>
      <c r="CE64" s="21">
        <f>IF(CE$3&lt;'Depr. Rate'!$B$1,('Depr. Rate'!$B$4*'KU Meter Schedule'!AO64)/12,IF(AO64=0,AN64/2*'Depr. Rate'!$C$4/12,('Depr. Rate'!$C$4*'KU Meter Schedule'!AO64)/12))</f>
        <v>0</v>
      </c>
      <c r="CF64" s="21">
        <f>IF(CF$3&lt;'Depr. Rate'!$B$1,('Depr. Rate'!$B$4*'KU Meter Schedule'!AP64)/12,IF(AP64=0,AO64/2*'Depr. Rate'!$C$4/12,('Depr. Rate'!$C$4*'KU Meter Schedule'!AP64)/12))</f>
        <v>0</v>
      </c>
      <c r="CG64" s="21">
        <f>IF(CG$3&lt;'Depr. Rate'!$B$1,('Depr. Rate'!$B$4*'KU Meter Schedule'!AQ64)/12,IF(AQ64=0,AP64/2*'Depr. Rate'!$C$4/12,('Depr. Rate'!$C$4*'KU Meter Schedule'!AQ64)/12))</f>
        <v>0</v>
      </c>
      <c r="CH64" s="21">
        <f>IF(CH$3&lt;'Depr. Rate'!$B$1,('Depr. Rate'!$B$4*'KU Meter Schedule'!AR64)/12,IF(AR64=0,AQ64/2*'Depr. Rate'!$C$4/12,('Depr. Rate'!$C$4*'KU Meter Schedule'!AR64)/12))</f>
        <v>0</v>
      </c>
      <c r="CI64" s="21">
        <f>IF(CI$3&lt;'Depr. Rate'!$B$1,('Depr. Rate'!$B$4*'KU Meter Schedule'!AS64)/12,IF(AS64=0,AR64/2*'Depr. Rate'!$C$4/12,('Depr. Rate'!$C$4*'KU Meter Schedule'!AS64)/12))</f>
        <v>0</v>
      </c>
      <c r="CJ64" s="21">
        <f>IF(CJ$3&lt;'Depr. Rate'!$B$1,('Depr. Rate'!$B$4*'KU Meter Schedule'!AT64)/12,IF(AT64=0,AS64/2*'Depr. Rate'!$C$4/12,('Depr. Rate'!$C$4*'KU Meter Schedule'!AT64)/12))</f>
        <v>0</v>
      </c>
      <c r="CK64" s="21">
        <f>IF(CK$3&lt;'Depr. Rate'!$B$1,('Depr. Rate'!$B$4*'KU Meter Schedule'!AU64)/12,IF(AU64=0,AT64/2*'Depr. Rate'!$C$4/12,('Depr. Rate'!$C$4*'KU Meter Schedule'!AU64)/12))</f>
        <v>0</v>
      </c>
      <c r="CL64" s="21">
        <f>IF(CL$3&lt;'Depr. Rate'!$B$1,('Depr. Rate'!$B$4*'KU Meter Schedule'!AV64)/12,IF(AV64=0,AU64/2*'Depr. Rate'!$C$4/12,('Depr. Rate'!$C$4*'KU Meter Schedule'!AV64)/12))</f>
        <v>0</v>
      </c>
      <c r="CM64" s="21">
        <f>IF(CM$3&lt;'Depr. Rate'!$B$1,('Depr. Rate'!$B$4*'KU Meter Schedule'!AW64)/12,IF(AW64=0,AV64/2*'Depr. Rate'!$C$4/12,('Depr. Rate'!$C$4*'KU Meter Schedule'!AW64)/12))</f>
        <v>0</v>
      </c>
      <c r="CN64" s="21">
        <f>IF(CN$3&lt;'Depr. Rate'!$B$1,('Depr. Rate'!$B$4*'KU Meter Schedule'!AX64)/12,IF(AX64=0,AW64/2*'Depr. Rate'!$C$4/12,('Depr. Rate'!$C$4*'KU Meter Schedule'!AX64)/12))</f>
        <v>0</v>
      </c>
      <c r="CP64" s="6">
        <f>IF(CP$3=$CP$3,$H64+AZ64,IF($F64='KU Meter Schedule'!CP$3,'KU Meter Schedule'!CO64+AZ64-$G64,SUM(CO64,AZ64)))</f>
        <v>119389.56291512298</v>
      </c>
      <c r="CQ64" s="6">
        <f>IF(CQ$3=$CP$3,$H64+BA64,IF($F64='KU Meter Schedule'!CQ$3,'KU Meter Schedule'!CP64+BA64-$G64,SUM(CP64,BA64)))</f>
        <v>119668.28826137297</v>
      </c>
      <c r="CR64" s="6">
        <f>IF(CR$3=$CP$3,$H64+BB64,IF($F64='KU Meter Schedule'!CR$3,'KU Meter Schedule'!CQ64+BB64-$G64,SUM(CQ64,BB64)))</f>
        <v>119947.01360762297</v>
      </c>
      <c r="CS64" s="6">
        <f>IF(CS$3=$CP$3,$H64+BC64,IF($F64='KU Meter Schedule'!CS$3,'KU Meter Schedule'!CR64+BC64-$G64,SUM(CR64,BC64)))</f>
        <v>120225.73895387296</v>
      </c>
      <c r="CT64" s="6">
        <f>IF(CT$3=$CP$3,$H64+BD64,IF($F64='KU Meter Schedule'!CT$3,'KU Meter Schedule'!CS64+BD64-$G64,SUM(CS64,BD64)))</f>
        <v>120504.46430012296</v>
      </c>
      <c r="CU64" s="6">
        <f>IF(CU$3=$CP$3,$H64+BE64,IF($F64='KU Meter Schedule'!CU$3,'KU Meter Schedule'!CT64+BE64-$G64,SUM(CT64,BE64)))</f>
        <v>120783.18964637295</v>
      </c>
      <c r="CV64" s="6">
        <f>IF(CV$3=$CP$3,$H64+BF64,IF($F64='KU Meter Schedule'!CV$3,'KU Meter Schedule'!CU64+BF64-$G64,SUM(CU64,BF64)))</f>
        <v>121061.91499262294</v>
      </c>
      <c r="CW64" s="6">
        <f>IF(CW$3=$CP$3,$H64+BG64,IF($F64='KU Meter Schedule'!CW$3,'KU Meter Schedule'!CV64+BG64-$G64,SUM(CV64,BG64)))</f>
        <v>121340.64033887294</v>
      </c>
      <c r="CX64" s="6">
        <f>IF(CX$3=$CP$3,$H64+BH64,IF($F64='KU Meter Schedule'!CX$3,'KU Meter Schedule'!CW64+BH64-$G64,SUM(CW64,BH64)))</f>
        <v>121619.36568512293</v>
      </c>
      <c r="CY64" s="6">
        <f>IF(CY$3=$CP$3,$H64+BI64,IF($F64='KU Meter Schedule'!CY$3,'KU Meter Schedule'!CX64+BI64-$G64,SUM(CX64,BI64)))</f>
        <v>121898.09103137293</v>
      </c>
      <c r="CZ64" s="6">
        <f>IF(CZ$3=$CP$3,$H64+BJ64,IF($F64='KU Meter Schedule'!CZ$3,'KU Meter Schedule'!CY64+BJ64-$G64,SUM(CY64,BJ64)))</f>
        <v>122176.81637762292</v>
      </c>
      <c r="DA64" s="6">
        <f>IF(DA$3=$CP$3,$H64+BK64,IF($F64='KU Meter Schedule'!DA$3,'KU Meter Schedule'!CZ64+BK64-$G64,SUM(CZ64,BK64)))</f>
        <v>122604.03295637292</v>
      </c>
      <c r="DB64" s="6">
        <f>IF(DB$3=$CP$3,$H64+BL64,IF($F64='KU Meter Schedule'!DB$3,'KU Meter Schedule'!DA64+BL64-$G64,SUM(DA64,BL64)))</f>
        <v>123031.24953512292</v>
      </c>
      <c r="DC64" s="6">
        <f>IF(DC$3=$CP$3,$H64+BM64,IF($F64='KU Meter Schedule'!DC$3,'KU Meter Schedule'!DB64+BM64-$G64,SUM(DB64,BM64)))</f>
        <v>123458.46611387291</v>
      </c>
      <c r="DD64" s="6">
        <f>IF(DD$3=$CP$3,$H64+BN64,IF($F64='KU Meter Schedule'!DD$3,'KU Meter Schedule'!DC64+BN64-$G64,SUM(DC64,BN64)))</f>
        <v>123885.68269262291</v>
      </c>
      <c r="DE64" s="6">
        <f>IF(DE$3=$CP$3,$H64+BO64,IF($F64='KU Meter Schedule'!DE$3,'KU Meter Schedule'!DD64+BO64-$G64,SUM(DD64,BO64)))</f>
        <v>124312.89927137291</v>
      </c>
      <c r="DF64" s="6">
        <f>IF(DF$3=$CP$3,$H64+BP64,IF($F64='KU Meter Schedule'!DF$3,'KU Meter Schedule'!DE64+BP64-$G64,SUM(DE64,BP64)))</f>
        <v>124740.11585012291</v>
      </c>
      <c r="DG64" s="6">
        <f>IF(DG$3=$CP$3,$H64+BQ64,IF($F64='KU Meter Schedule'!DG$3,'KU Meter Schedule'!DF64+BQ64-$G64,SUM(DF64,BQ64)))</f>
        <v>125167.33242887291</v>
      </c>
      <c r="DH64" s="6">
        <f>IF(DH$3=$CP$3,$H64+BR64,IF($F64='KU Meter Schedule'!DH$3,'KU Meter Schedule'!DG64+BR64-$G64,SUM(DG64,BR64)))</f>
        <v>125594.5490076229</v>
      </c>
      <c r="DI64" s="6">
        <f>IF(DI$3=$CP$3,$H64+BS64,IF($F64='KU Meter Schedule'!DI$3,'KU Meter Schedule'!DH64+BS64-$G64,SUM(DH64,BS64)))</f>
        <v>126021.7655863729</v>
      </c>
      <c r="DJ64" s="6">
        <f>IF(DJ$3=$CP$3,$H64+BT64,IF($F64='KU Meter Schedule'!DJ$3,'KU Meter Schedule'!DI64+BT64-$G64,SUM(DI64,BT64)))</f>
        <v>-19821.576124252082</v>
      </c>
      <c r="DK64" s="6">
        <f>IF(DK$3=$CP$3,$H64+BU64,IF($F64='KU Meter Schedule'!DK$3,'KU Meter Schedule'!DJ64+BU64-$G64,SUM(DJ64,BU64)))</f>
        <v>-19821.576124252082</v>
      </c>
      <c r="DL64" s="6">
        <f>IF(DL$3=$CP$3,$H64+BV64,IF($F64='KU Meter Schedule'!DL$3,'KU Meter Schedule'!DK64+BV64-$G64,SUM(DK64,BV64)))</f>
        <v>-19821.576124252082</v>
      </c>
      <c r="DM64" s="6">
        <f>IF(DM$3=$CP$3,$H64+BW64,IF($F64='KU Meter Schedule'!DM$3,'KU Meter Schedule'!DL64+BW64-$G64,SUM(DL64,BW64)))</f>
        <v>-19821.576124252082</v>
      </c>
      <c r="DN64" s="6">
        <f>IF(DN$3=$CP$3,$H64+BX64,IF($F64='KU Meter Schedule'!DN$3,'KU Meter Schedule'!DM64+BX64-$G64,SUM(DM64,BX64)))</f>
        <v>-19821.576124252082</v>
      </c>
      <c r="DO64" s="6">
        <f>IF(DO$3=$CP$3,$H64+BY64,IF($F64='KU Meter Schedule'!DO$3,'KU Meter Schedule'!DN64+BY64-$G64,SUM(DN64,BY64)))</f>
        <v>-19821.576124252082</v>
      </c>
      <c r="DP64" s="6">
        <f>IF(DP$3=$CP$3,$H64+BZ64,IF($F64='KU Meter Schedule'!DP$3,'KU Meter Schedule'!DO64+BZ64-$G64,SUM(DO64,BZ64)))</f>
        <v>-19821.576124252082</v>
      </c>
      <c r="DQ64" s="6">
        <f>IF(DQ$3=$CP$3,$H64+CA64,IF($F64='KU Meter Schedule'!DQ$3,'KU Meter Schedule'!DP64+CA64-$G64,SUM(DP64,CA64)))</f>
        <v>-19821.576124252082</v>
      </c>
      <c r="DR64" s="6">
        <f>IF(DR$3=$CP$3,$H64+CB64,IF($F64='KU Meter Schedule'!DR$3,'KU Meter Schedule'!DQ64+CB64-$G64,SUM(DQ64,CB64)))</f>
        <v>-19821.576124252082</v>
      </c>
      <c r="DS64" s="6">
        <f>IF(DS$3=$CP$3,$H64+CC64,IF($F64='KU Meter Schedule'!DS$3,'KU Meter Schedule'!DR64+CC64-$G64,SUM(DR64,CC64)))</f>
        <v>-19821.576124252082</v>
      </c>
      <c r="DT64" s="6">
        <f>IF(DT$3=$CP$3,$H64+CD64,IF($F64='KU Meter Schedule'!DT$3,'KU Meter Schedule'!DS64+CD64-$G64,SUM(DS64,CD64)))</f>
        <v>-19821.576124252082</v>
      </c>
      <c r="DU64" s="6">
        <f>IF(DU$3=$CP$3,$H64+CE64,IF($F64='KU Meter Schedule'!DU$3,'KU Meter Schedule'!DT64+CE64-$G64,SUM(DT64,CE64)))</f>
        <v>-19821.576124252082</v>
      </c>
      <c r="DV64" s="6">
        <f>IF(DV$3=$CP$3,$H64+CF64,IF($F64='KU Meter Schedule'!DV$3,'KU Meter Schedule'!DU64+CF64-$G64,SUM(DU64,CF64)))</f>
        <v>-19821.576124252082</v>
      </c>
      <c r="DW64" s="6">
        <f>IF(DW$3=$CP$3,$H64+CG64,IF($F64='KU Meter Schedule'!DW$3,'KU Meter Schedule'!DV64+CG64-$G64,SUM(DV64,CG64)))</f>
        <v>-19821.576124252082</v>
      </c>
      <c r="DX64" s="6">
        <f>IF(DX$3=$CP$3,$H64+CH64,IF($F64='KU Meter Schedule'!DX$3,'KU Meter Schedule'!DW64+CH64-$G64,SUM(DW64,CH64)))</f>
        <v>-19821.576124252082</v>
      </c>
      <c r="DY64" s="6">
        <f>IF(DY$3=$CP$3,$H64+CI64,IF($F64='KU Meter Schedule'!DY$3,'KU Meter Schedule'!DX64+CI64-$G64,SUM(DX64,CI64)))</f>
        <v>-19821.576124252082</v>
      </c>
      <c r="DZ64" s="6">
        <f>IF(DZ$3=$CP$3,$H64+CJ64,IF($F64='KU Meter Schedule'!DZ$3,'KU Meter Schedule'!DY64+CJ64-$G64,SUM(DY64,CJ64)))</f>
        <v>-19821.576124252082</v>
      </c>
      <c r="EA64" s="6">
        <f>IF(EA$3=$CP$3,$H64+CK64,IF($F64='KU Meter Schedule'!EA$3,'KU Meter Schedule'!DZ64+CK64-$G64,SUM(DZ64,CK64)))</f>
        <v>-19821.576124252082</v>
      </c>
      <c r="EB64" s="6">
        <f>IF(EB$3=$CP$3,$H64+CL64,IF($F64='KU Meter Schedule'!EB$3,'KU Meter Schedule'!EA64+CL64-$G64,SUM(EA64,CL64)))</f>
        <v>-19821.576124252082</v>
      </c>
      <c r="EC64" s="6">
        <f>IF(EC$3=$CP$3,$H64+CM64,IF($F64='KU Meter Schedule'!EC$3,'KU Meter Schedule'!EB64+CM64-$G64,SUM(EB64,CM64)))</f>
        <v>-19821.576124252082</v>
      </c>
      <c r="ED64" s="6">
        <f>IF(ED$3=$CP$3,$H64+CN64,IF($F64='KU Meter Schedule'!ED$3,'KU Meter Schedule'!EC64+CN64-$G64,SUM(EC64,CN64)))</f>
        <v>-19821.576124252082</v>
      </c>
      <c r="EF64" s="8">
        <f t="shared" si="12"/>
        <v>26667.387084877002</v>
      </c>
      <c r="EG64" s="8">
        <f t="shared" si="12"/>
        <v>26388.661738627008</v>
      </c>
      <c r="EH64" s="8">
        <f t="shared" si="12"/>
        <v>26109.936392377014</v>
      </c>
      <c r="EI64" s="8">
        <f t="shared" si="12"/>
        <v>25831.21104612702</v>
      </c>
      <c r="EJ64" s="8">
        <f t="shared" si="12"/>
        <v>25552.485699877026</v>
      </c>
      <c r="EK64" s="8">
        <f t="shared" si="12"/>
        <v>25273.760353627033</v>
      </c>
      <c r="EL64" s="8">
        <f t="shared" si="12"/>
        <v>24995.035007377039</v>
      </c>
      <c r="EM64" s="8">
        <f t="shared" si="12"/>
        <v>24716.309661127045</v>
      </c>
      <c r="EN64" s="8">
        <f t="shared" si="12"/>
        <v>24437.584314877051</v>
      </c>
      <c r="EO64" s="8">
        <f t="shared" si="12"/>
        <v>24158.858968627057</v>
      </c>
      <c r="EP64" s="8">
        <f t="shared" si="12"/>
        <v>23880.133622377063</v>
      </c>
      <c r="EQ64" s="8">
        <f t="shared" si="12"/>
        <v>23452.917043627065</v>
      </c>
      <c r="ER64" s="8">
        <f t="shared" si="12"/>
        <v>23025.700464877067</v>
      </c>
      <c r="ES64" s="8">
        <f t="shared" si="12"/>
        <v>22598.483886127069</v>
      </c>
      <c r="ET64" s="8">
        <f t="shared" si="12"/>
        <v>22171.267307377071</v>
      </c>
      <c r="EU64" s="8">
        <f t="shared" si="12"/>
        <v>21744.050728627073</v>
      </c>
      <c r="EV64" s="8">
        <f t="shared" si="11"/>
        <v>21316.834149877075</v>
      </c>
      <c r="EW64" s="8">
        <f t="shared" si="11"/>
        <v>20889.617571127077</v>
      </c>
      <c r="EX64" s="8">
        <f t="shared" si="11"/>
        <v>20462.400992377079</v>
      </c>
      <c r="EY64" s="8">
        <f t="shared" si="11"/>
        <v>20035.184413627081</v>
      </c>
      <c r="EZ64" s="8">
        <f t="shared" si="11"/>
        <v>19821.576124252082</v>
      </c>
      <c r="FA64" s="8">
        <f t="shared" si="11"/>
        <v>19821.576124252082</v>
      </c>
      <c r="FB64" s="8">
        <f t="shared" si="11"/>
        <v>19821.576124252082</v>
      </c>
      <c r="FC64" s="8">
        <f t="shared" si="11"/>
        <v>19821.576124252082</v>
      </c>
      <c r="FD64" s="8">
        <f t="shared" si="11"/>
        <v>19821.576124252082</v>
      </c>
      <c r="FE64" s="8">
        <f t="shared" si="11"/>
        <v>19821.576124252082</v>
      </c>
      <c r="FF64" s="8">
        <f t="shared" si="11"/>
        <v>19821.576124252082</v>
      </c>
      <c r="FG64" s="8">
        <f t="shared" si="11"/>
        <v>19821.576124252082</v>
      </c>
      <c r="FH64" s="8">
        <f t="shared" si="11"/>
        <v>19821.576124252082</v>
      </c>
      <c r="FI64" s="8">
        <f t="shared" si="11"/>
        <v>19821.576124252082</v>
      </c>
      <c r="FJ64" s="8">
        <f t="shared" si="11"/>
        <v>19821.576124252082</v>
      </c>
      <c r="FK64" s="8">
        <f t="shared" si="14"/>
        <v>19821.576124252082</v>
      </c>
      <c r="FL64" s="8">
        <f t="shared" si="14"/>
        <v>19821.576124252082</v>
      </c>
      <c r="FM64" s="8">
        <f t="shared" si="14"/>
        <v>19821.576124252082</v>
      </c>
      <c r="FN64" s="8">
        <f t="shared" si="14"/>
        <v>19821.576124252082</v>
      </c>
      <c r="FO64" s="8">
        <f t="shared" si="14"/>
        <v>19821.576124252082</v>
      </c>
      <c r="FP64" s="8">
        <f t="shared" si="14"/>
        <v>19821.576124252082</v>
      </c>
      <c r="FQ64" s="8">
        <f t="shared" si="14"/>
        <v>19821.576124252082</v>
      </c>
      <c r="FR64" s="8">
        <f t="shared" si="14"/>
        <v>19821.576124252082</v>
      </c>
      <c r="FS64" s="8">
        <f t="shared" si="14"/>
        <v>19821.576124252082</v>
      </c>
      <c r="FT64" s="8">
        <f t="shared" si="14"/>
        <v>19821.576124252082</v>
      </c>
    </row>
    <row r="65" spans="1:176" x14ac:dyDescent="0.25">
      <c r="A65" s="4" t="s">
        <v>12</v>
      </c>
      <c r="B65" s="4" t="s">
        <v>2</v>
      </c>
      <c r="C65" s="3" t="s">
        <v>40</v>
      </c>
      <c r="D65" s="4" t="s">
        <v>6</v>
      </c>
      <c r="E65" s="7">
        <v>1974</v>
      </c>
      <c r="F65" s="24">
        <f>IFERROR(VLOOKUP(CONCATENATE(C65,E65),'KU Retirements'!$A$4:$E$150,5,FALSE),"N/A")</f>
        <v>43191</v>
      </c>
      <c r="G65" s="5">
        <v>2263.8000000000002</v>
      </c>
      <c r="H65" s="5">
        <v>1846.1505192899999</v>
      </c>
      <c r="I65" s="5"/>
      <c r="J65" s="6">
        <f>IF(J$3=$J$3,$G65,IF($F65='KU Meter Schedule'!J$3,'KU Meter Schedule'!I65-'KU Meter Schedule'!$G65,I65))</f>
        <v>2263.8000000000002</v>
      </c>
      <c r="K65" s="6">
        <f>IF(K$3=$J$3,$G65,IF($F65='KU Meter Schedule'!K$3,'KU Meter Schedule'!J65-'KU Meter Schedule'!$G65,J65))</f>
        <v>2263.8000000000002</v>
      </c>
      <c r="L65" s="6">
        <f>IF(L$3=$J$3,$G65,IF($F65='KU Meter Schedule'!L$3,'KU Meter Schedule'!K65-'KU Meter Schedule'!$G65,K65))</f>
        <v>2263.8000000000002</v>
      </c>
      <c r="M65" s="6">
        <f>IF(M$3=$J$3,$G65,IF($F65='KU Meter Schedule'!M$3,'KU Meter Schedule'!L65-'KU Meter Schedule'!$G65,L65))</f>
        <v>2263.8000000000002</v>
      </c>
      <c r="N65" s="6">
        <f>IF(N$3=$J$3,$G65,IF($F65='KU Meter Schedule'!N$3,'KU Meter Schedule'!M65-'KU Meter Schedule'!$G65,M65))</f>
        <v>2263.8000000000002</v>
      </c>
      <c r="O65" s="6">
        <f>IF(O$3=$J$3,$G65,IF($F65='KU Meter Schedule'!O$3,'KU Meter Schedule'!N65-'KU Meter Schedule'!$G65,N65))</f>
        <v>2263.8000000000002</v>
      </c>
      <c r="P65" s="6">
        <f>IF(P$3=$J$3,$G65,IF($F65='KU Meter Schedule'!P$3,'KU Meter Schedule'!O65-'KU Meter Schedule'!$G65,O65))</f>
        <v>2263.8000000000002</v>
      </c>
      <c r="Q65" s="6">
        <f>IF(Q$3=$J$3,$G65,IF($F65='KU Meter Schedule'!Q$3,'KU Meter Schedule'!P65-'KU Meter Schedule'!$G65,P65))</f>
        <v>2263.8000000000002</v>
      </c>
      <c r="R65" s="6">
        <f>IF(R$3=$J$3,$G65,IF($F65='KU Meter Schedule'!R$3,'KU Meter Schedule'!Q65-'KU Meter Schedule'!$G65,Q65))</f>
        <v>2263.8000000000002</v>
      </c>
      <c r="S65" s="6">
        <f>IF(S$3=$J$3,$G65,IF($F65='KU Meter Schedule'!S$3,'KU Meter Schedule'!R65-'KU Meter Schedule'!$G65,R65))</f>
        <v>2263.8000000000002</v>
      </c>
      <c r="T65" s="6">
        <f>IF(T$3=$J$3,$G65,IF($F65='KU Meter Schedule'!T$3,'KU Meter Schedule'!S65-'KU Meter Schedule'!$G65,S65))</f>
        <v>2263.8000000000002</v>
      </c>
      <c r="U65" s="6">
        <f>IF(U$3=$J$3,$G65,IF($F65='KU Meter Schedule'!U$3,'KU Meter Schedule'!T65-'KU Meter Schedule'!$G65,T65))</f>
        <v>2263.8000000000002</v>
      </c>
      <c r="V65" s="6">
        <f>IF(V$3=$J$3,$G65,IF($F65='KU Meter Schedule'!V$3,'KU Meter Schedule'!U65-'KU Meter Schedule'!$G65,U65))</f>
        <v>2263.8000000000002</v>
      </c>
      <c r="W65" s="6">
        <f>IF(W$3=$J$3,$G65,IF($F65='KU Meter Schedule'!W$3,'KU Meter Schedule'!V65-'KU Meter Schedule'!$G65,V65))</f>
        <v>2263.8000000000002</v>
      </c>
      <c r="X65" s="6">
        <f>IF(X$3=$J$3,$G65,IF($F65='KU Meter Schedule'!X$3,'KU Meter Schedule'!W65-'KU Meter Schedule'!$G65,W65))</f>
        <v>2263.8000000000002</v>
      </c>
      <c r="Y65" s="6">
        <f>IF(Y$3=$J$3,$G65,IF($F65='KU Meter Schedule'!Y$3,'KU Meter Schedule'!X65-'KU Meter Schedule'!$G65,X65))</f>
        <v>2263.8000000000002</v>
      </c>
      <c r="Z65" s="6">
        <f>IF(Z$3=$J$3,$G65,IF($F65='KU Meter Schedule'!Z$3,'KU Meter Schedule'!Y65-'KU Meter Schedule'!$G65,Y65))</f>
        <v>2263.8000000000002</v>
      </c>
      <c r="AA65" s="6">
        <f>IF(AA$3=$J$3,$G65,IF($F65='KU Meter Schedule'!AA$3,'KU Meter Schedule'!Z65-'KU Meter Schedule'!$G65,Z65))</f>
        <v>2263.8000000000002</v>
      </c>
      <c r="AB65" s="6">
        <f>IF(AB$3=$J$3,$G65,IF($F65='KU Meter Schedule'!AB$3,'KU Meter Schedule'!AA65-'KU Meter Schedule'!$G65,AA65))</f>
        <v>2263.8000000000002</v>
      </c>
      <c r="AC65" s="6">
        <f>IF(AC$3=$J$3,$G65,IF($F65='KU Meter Schedule'!AC$3,'KU Meter Schedule'!AB65-'KU Meter Schedule'!$G65,AB65))</f>
        <v>2263.8000000000002</v>
      </c>
      <c r="AD65" s="6">
        <f>IF(AD$3=$J$3,$G65,IF($F65='KU Meter Schedule'!AD$3,'KU Meter Schedule'!AC65-'KU Meter Schedule'!$G65,AC65))</f>
        <v>0</v>
      </c>
      <c r="AE65" s="6">
        <f>IF(AE$3=$J$3,$G65,IF($F65='KU Meter Schedule'!AE$3,'KU Meter Schedule'!AD65-'KU Meter Schedule'!$G65,AD65))</f>
        <v>0</v>
      </c>
      <c r="AF65" s="6">
        <f>IF(AF$3=$J$3,$G65,IF($F65='KU Meter Schedule'!AF$3,'KU Meter Schedule'!AE65-'KU Meter Schedule'!$G65,AE65))</f>
        <v>0</v>
      </c>
      <c r="AG65" s="6">
        <f>IF(AG$3=$J$3,$G65,IF($F65='KU Meter Schedule'!AG$3,'KU Meter Schedule'!AF65-'KU Meter Schedule'!$G65,AF65))</f>
        <v>0</v>
      </c>
      <c r="AH65" s="6">
        <f>IF(AH$3=$J$3,$G65,IF($F65='KU Meter Schedule'!AH$3,'KU Meter Schedule'!AG65-'KU Meter Schedule'!$G65,AG65))</f>
        <v>0</v>
      </c>
      <c r="AI65" s="6">
        <f>IF(AI$3=$J$3,$G65,IF($F65='KU Meter Schedule'!AI$3,'KU Meter Schedule'!AH65-'KU Meter Schedule'!$G65,AH65))</f>
        <v>0</v>
      </c>
      <c r="AJ65" s="6">
        <f>IF(AJ$3=$J$3,$G65,IF($F65='KU Meter Schedule'!AJ$3,'KU Meter Schedule'!AI65-'KU Meter Schedule'!$G65,AI65))</f>
        <v>0</v>
      </c>
      <c r="AK65" s="6">
        <f>IF(AK$3=$J$3,$G65,IF($F65='KU Meter Schedule'!AK$3,'KU Meter Schedule'!AJ65-'KU Meter Schedule'!$G65,AJ65))</f>
        <v>0</v>
      </c>
      <c r="AL65" s="6">
        <f>IF(AL$3=$J$3,$G65,IF($F65='KU Meter Schedule'!AL$3,'KU Meter Schedule'!AK65-'KU Meter Schedule'!$G65,AK65))</f>
        <v>0</v>
      </c>
      <c r="AM65" s="6">
        <f>IF(AM$3=$J$3,$G65,IF($F65='KU Meter Schedule'!AM$3,'KU Meter Schedule'!AL65-'KU Meter Schedule'!$G65,AL65))</f>
        <v>0</v>
      </c>
      <c r="AN65" s="6">
        <f>IF(AN$3=$J$3,$G65,IF($F65='KU Meter Schedule'!AN$3,'KU Meter Schedule'!AM65-'KU Meter Schedule'!$G65,AM65))</f>
        <v>0</v>
      </c>
      <c r="AO65" s="6">
        <f>IF(AO$3=$J$3,$G65,IF($F65='KU Meter Schedule'!AO$3,'KU Meter Schedule'!AN65-'KU Meter Schedule'!$G65,AN65))</f>
        <v>0</v>
      </c>
      <c r="AP65" s="6">
        <f>IF(AP$3=$J$3,$G65,IF($F65='KU Meter Schedule'!AP$3,'KU Meter Schedule'!AO65-'KU Meter Schedule'!$G65,AO65))</f>
        <v>0</v>
      </c>
      <c r="AQ65" s="6">
        <f>IF(AQ$3=$J$3,$G65,IF($F65='KU Meter Schedule'!AQ$3,'KU Meter Schedule'!AP65-'KU Meter Schedule'!$G65,AP65))</f>
        <v>0</v>
      </c>
      <c r="AR65" s="6">
        <f>IF(AR$3=$J$3,$G65,IF($F65='KU Meter Schedule'!AR$3,'KU Meter Schedule'!AQ65-'KU Meter Schedule'!$G65,AQ65))</f>
        <v>0</v>
      </c>
      <c r="AS65" s="6">
        <f>IF(AS$3=$J$3,$G65,IF($F65='KU Meter Schedule'!AS$3,'KU Meter Schedule'!AR65-'KU Meter Schedule'!$G65,AR65))</f>
        <v>0</v>
      </c>
      <c r="AT65" s="6">
        <f>IF(AT$3=$J$3,$G65,IF($F65='KU Meter Schedule'!AT$3,'KU Meter Schedule'!AS65-'KU Meter Schedule'!$G65,AS65))</f>
        <v>0</v>
      </c>
      <c r="AU65" s="6">
        <f>IF(AU$3=$J$3,$G65,IF($F65='KU Meter Schedule'!AU$3,'KU Meter Schedule'!AT65-'KU Meter Schedule'!$G65,AT65))</f>
        <v>0</v>
      </c>
      <c r="AV65" s="6">
        <f>IF(AV$3=$J$3,$G65,IF($F65='KU Meter Schedule'!AV$3,'KU Meter Schedule'!AU65-'KU Meter Schedule'!$G65,AU65))</f>
        <v>0</v>
      </c>
      <c r="AW65" s="6">
        <f>IF(AW$3=$J$3,$G65,IF($F65='KU Meter Schedule'!AW$3,'KU Meter Schedule'!AV65-'KU Meter Schedule'!$G65,AV65))</f>
        <v>0</v>
      </c>
      <c r="AX65" s="6">
        <f>IF(AX$3=$J$3,$G65,IF($F65='KU Meter Schedule'!AX$3,'KU Meter Schedule'!AW65-'KU Meter Schedule'!$G65,AW65))</f>
        <v>0</v>
      </c>
      <c r="AZ65" s="21">
        <f>IF(AZ$3&lt;'Depr. Rate'!$B$1,('Depr. Rate'!$B$4*'KU Meter Schedule'!J65)/12,IF(J65=0,I65/2*'Depr. Rate'!$C$4/12,('Depr. Rate'!$C$4*'KU Meter Schedule'!J65)/12))</f>
        <v>4.3200850000000006</v>
      </c>
      <c r="BA65" s="21">
        <f>IF(BA$3&lt;'Depr. Rate'!$B$1,('Depr. Rate'!$B$4*'KU Meter Schedule'!K65)/12,IF(K65=0,J65/2*'Depr. Rate'!$C$4/12,('Depr. Rate'!$C$4*'KU Meter Schedule'!K65)/12))</f>
        <v>4.3200850000000006</v>
      </c>
      <c r="BB65" s="21">
        <f>IF(BB$3&lt;'Depr. Rate'!$B$1,('Depr. Rate'!$B$4*'KU Meter Schedule'!L65)/12,IF(L65=0,K65/2*'Depr. Rate'!$C$4/12,('Depr. Rate'!$C$4*'KU Meter Schedule'!L65)/12))</f>
        <v>4.3200850000000006</v>
      </c>
      <c r="BC65" s="21">
        <f>IF(BC$3&lt;'Depr. Rate'!$B$1,('Depr. Rate'!$B$4*'KU Meter Schedule'!M65)/12,IF(M65=0,L65/2*'Depr. Rate'!$C$4/12,('Depr. Rate'!$C$4*'KU Meter Schedule'!M65)/12))</f>
        <v>4.3200850000000006</v>
      </c>
      <c r="BD65" s="21">
        <f>IF(BD$3&lt;'Depr. Rate'!$B$1,('Depr. Rate'!$B$4*'KU Meter Schedule'!N65)/12,IF(N65=0,M65/2*'Depr. Rate'!$C$4/12,('Depr. Rate'!$C$4*'KU Meter Schedule'!N65)/12))</f>
        <v>4.3200850000000006</v>
      </c>
      <c r="BE65" s="21">
        <f>IF(BE$3&lt;'Depr. Rate'!$B$1,('Depr. Rate'!$B$4*'KU Meter Schedule'!O65)/12,IF(O65=0,N65/2*'Depr. Rate'!$C$4/12,('Depr. Rate'!$C$4*'KU Meter Schedule'!O65)/12))</f>
        <v>4.3200850000000006</v>
      </c>
      <c r="BF65" s="21">
        <f>IF(BF$3&lt;'Depr. Rate'!$B$1,('Depr. Rate'!$B$4*'KU Meter Schedule'!P65)/12,IF(P65=0,O65/2*'Depr. Rate'!$C$4/12,('Depr. Rate'!$C$4*'KU Meter Schedule'!P65)/12))</f>
        <v>4.3200850000000006</v>
      </c>
      <c r="BG65" s="21">
        <f>IF(BG$3&lt;'Depr. Rate'!$B$1,('Depr. Rate'!$B$4*'KU Meter Schedule'!Q65)/12,IF(Q65=0,P65/2*'Depr. Rate'!$C$4/12,('Depr. Rate'!$C$4*'KU Meter Schedule'!Q65)/12))</f>
        <v>4.3200850000000006</v>
      </c>
      <c r="BH65" s="21">
        <f>IF(BH$3&lt;'Depr. Rate'!$B$1,('Depr. Rate'!$B$4*'KU Meter Schedule'!R65)/12,IF(R65=0,Q65/2*'Depr. Rate'!$C$4/12,('Depr. Rate'!$C$4*'KU Meter Schedule'!R65)/12))</f>
        <v>4.3200850000000006</v>
      </c>
      <c r="BI65" s="21">
        <f>IF(BI$3&lt;'Depr. Rate'!$B$1,('Depr. Rate'!$B$4*'KU Meter Schedule'!S65)/12,IF(S65=0,R65/2*'Depr. Rate'!$C$4/12,('Depr. Rate'!$C$4*'KU Meter Schedule'!S65)/12))</f>
        <v>4.3200850000000006</v>
      </c>
      <c r="BJ65" s="21">
        <f>IF(BJ$3&lt;'Depr. Rate'!$B$1,('Depr. Rate'!$B$4*'KU Meter Schedule'!T65)/12,IF(T65=0,S65/2*'Depr. Rate'!$C$4/12,('Depr. Rate'!$C$4*'KU Meter Schedule'!T65)/12))</f>
        <v>4.3200850000000006</v>
      </c>
      <c r="BK65" s="21">
        <f>IF(BK$3&lt;'Depr. Rate'!$B$1,('Depr. Rate'!$B$4*'KU Meter Schedule'!U65)/12,IF(U65=0,T65/2*'Depr. Rate'!$C$4/12,('Depr. Rate'!$C$4*'KU Meter Schedule'!U65)/12))</f>
        <v>6.6216150000000011</v>
      </c>
      <c r="BL65" s="21">
        <f>IF(BL$3&lt;'Depr. Rate'!$B$1,('Depr. Rate'!$B$4*'KU Meter Schedule'!V65)/12,IF(V65=0,U65/2*'Depr. Rate'!$C$4/12,('Depr. Rate'!$C$4*'KU Meter Schedule'!V65)/12))</f>
        <v>6.6216150000000011</v>
      </c>
      <c r="BM65" s="21">
        <f>IF(BM$3&lt;'Depr. Rate'!$B$1,('Depr. Rate'!$B$4*'KU Meter Schedule'!W65)/12,IF(W65=0,V65/2*'Depr. Rate'!$C$4/12,('Depr. Rate'!$C$4*'KU Meter Schedule'!W65)/12))</f>
        <v>6.6216150000000011</v>
      </c>
      <c r="BN65" s="21">
        <f>IF(BN$3&lt;'Depr. Rate'!$B$1,('Depr. Rate'!$B$4*'KU Meter Schedule'!X65)/12,IF(X65=0,W65/2*'Depr. Rate'!$C$4/12,('Depr. Rate'!$C$4*'KU Meter Schedule'!X65)/12))</f>
        <v>6.6216150000000011</v>
      </c>
      <c r="BO65" s="21">
        <f>IF(BO$3&lt;'Depr. Rate'!$B$1,('Depr. Rate'!$B$4*'KU Meter Schedule'!Y65)/12,IF(Y65=0,X65/2*'Depr. Rate'!$C$4/12,('Depr. Rate'!$C$4*'KU Meter Schedule'!Y65)/12))</f>
        <v>6.6216150000000011</v>
      </c>
      <c r="BP65" s="21">
        <f>IF(BP$3&lt;'Depr. Rate'!$B$1,('Depr. Rate'!$B$4*'KU Meter Schedule'!Z65)/12,IF(Z65=0,Y65/2*'Depr. Rate'!$C$4/12,('Depr. Rate'!$C$4*'KU Meter Schedule'!Z65)/12))</f>
        <v>6.6216150000000011</v>
      </c>
      <c r="BQ65" s="21">
        <f>IF(BQ$3&lt;'Depr. Rate'!$B$1,('Depr. Rate'!$B$4*'KU Meter Schedule'!AA65)/12,IF(AA65=0,Z65/2*'Depr. Rate'!$C$4/12,('Depr. Rate'!$C$4*'KU Meter Schedule'!AA65)/12))</f>
        <v>6.6216150000000011</v>
      </c>
      <c r="BR65" s="21">
        <f>IF(BR$3&lt;'Depr. Rate'!$B$1,('Depr. Rate'!$B$4*'KU Meter Schedule'!AB65)/12,IF(AB65=0,AA65/2*'Depr. Rate'!$C$4/12,('Depr. Rate'!$C$4*'KU Meter Schedule'!AB65)/12))</f>
        <v>6.6216150000000011</v>
      </c>
      <c r="BS65" s="21">
        <f>IF(BS$3&lt;'Depr. Rate'!$B$1,('Depr. Rate'!$B$4*'KU Meter Schedule'!AC65)/12,IF(AC65=0,AB65/2*'Depr. Rate'!$C$4/12,('Depr. Rate'!$C$4*'KU Meter Schedule'!AC65)/12))</f>
        <v>6.6216150000000011</v>
      </c>
      <c r="BT65" s="21">
        <f>IF(BT$3&lt;'Depr. Rate'!$B$1,('Depr. Rate'!$B$4*'KU Meter Schedule'!AD65)/12,IF(AD65=0,AC65/2*'Depr. Rate'!$C$4/12,('Depr. Rate'!$C$4*'KU Meter Schedule'!AD65)/12))</f>
        <v>3.3108075000000006</v>
      </c>
      <c r="BU65" s="21">
        <f>IF(BU$3&lt;'Depr. Rate'!$B$1,('Depr. Rate'!$B$4*'KU Meter Schedule'!AE65)/12,IF(AE65=0,AD65/2*'Depr. Rate'!$C$4/12,('Depr. Rate'!$C$4*'KU Meter Schedule'!AE65)/12))</f>
        <v>0</v>
      </c>
      <c r="BV65" s="21">
        <f>IF(BV$3&lt;'Depr. Rate'!$B$1,('Depr. Rate'!$B$4*'KU Meter Schedule'!AF65)/12,IF(AF65=0,AE65/2*'Depr. Rate'!$C$4/12,('Depr. Rate'!$C$4*'KU Meter Schedule'!AF65)/12))</f>
        <v>0</v>
      </c>
      <c r="BW65" s="21">
        <f>IF(BW$3&lt;'Depr. Rate'!$B$1,('Depr. Rate'!$B$4*'KU Meter Schedule'!AG65)/12,IF(AG65=0,AF65/2*'Depr. Rate'!$C$4/12,('Depr. Rate'!$C$4*'KU Meter Schedule'!AG65)/12))</f>
        <v>0</v>
      </c>
      <c r="BX65" s="21">
        <f>IF(BX$3&lt;'Depr. Rate'!$B$1,('Depr. Rate'!$B$4*'KU Meter Schedule'!AH65)/12,IF(AH65=0,AG65/2*'Depr. Rate'!$C$4/12,('Depr. Rate'!$C$4*'KU Meter Schedule'!AH65)/12))</f>
        <v>0</v>
      </c>
      <c r="BY65" s="21">
        <f>IF(BY$3&lt;'Depr. Rate'!$B$1,('Depr. Rate'!$B$4*'KU Meter Schedule'!AI65)/12,IF(AI65=0,AH65/2*'Depr. Rate'!$C$4/12,('Depr. Rate'!$C$4*'KU Meter Schedule'!AI65)/12))</f>
        <v>0</v>
      </c>
      <c r="BZ65" s="21">
        <f>IF(BZ$3&lt;'Depr. Rate'!$B$1,('Depr. Rate'!$B$4*'KU Meter Schedule'!AJ65)/12,IF(AJ65=0,AI65/2*'Depr. Rate'!$C$4/12,('Depr. Rate'!$C$4*'KU Meter Schedule'!AJ65)/12))</f>
        <v>0</v>
      </c>
      <c r="CA65" s="21">
        <f>IF(CA$3&lt;'Depr. Rate'!$B$1,('Depr. Rate'!$B$4*'KU Meter Schedule'!AK65)/12,IF(AK65=0,AJ65/2*'Depr. Rate'!$C$4/12,('Depr. Rate'!$C$4*'KU Meter Schedule'!AK65)/12))</f>
        <v>0</v>
      </c>
      <c r="CB65" s="21">
        <f>IF(CB$3&lt;'Depr. Rate'!$B$1,('Depr. Rate'!$B$4*'KU Meter Schedule'!AL65)/12,IF(AL65=0,AK65/2*'Depr. Rate'!$C$4/12,('Depr. Rate'!$C$4*'KU Meter Schedule'!AL65)/12))</f>
        <v>0</v>
      </c>
      <c r="CC65" s="21">
        <f>IF(CC$3&lt;'Depr. Rate'!$B$1,('Depr. Rate'!$B$4*'KU Meter Schedule'!AM65)/12,IF(AM65=0,AL65/2*'Depr. Rate'!$C$4/12,('Depr. Rate'!$C$4*'KU Meter Schedule'!AM65)/12))</f>
        <v>0</v>
      </c>
      <c r="CD65" s="21">
        <f>IF(CD$3&lt;'Depr. Rate'!$B$1,('Depr. Rate'!$B$4*'KU Meter Schedule'!AN65)/12,IF(AN65=0,AM65/2*'Depr. Rate'!$C$4/12,('Depr. Rate'!$C$4*'KU Meter Schedule'!AN65)/12))</f>
        <v>0</v>
      </c>
      <c r="CE65" s="21">
        <f>IF(CE$3&lt;'Depr. Rate'!$B$1,('Depr. Rate'!$B$4*'KU Meter Schedule'!AO65)/12,IF(AO65=0,AN65/2*'Depr. Rate'!$C$4/12,('Depr. Rate'!$C$4*'KU Meter Schedule'!AO65)/12))</f>
        <v>0</v>
      </c>
      <c r="CF65" s="21">
        <f>IF(CF$3&lt;'Depr. Rate'!$B$1,('Depr. Rate'!$B$4*'KU Meter Schedule'!AP65)/12,IF(AP65=0,AO65/2*'Depr. Rate'!$C$4/12,('Depr. Rate'!$C$4*'KU Meter Schedule'!AP65)/12))</f>
        <v>0</v>
      </c>
      <c r="CG65" s="21">
        <f>IF(CG$3&lt;'Depr. Rate'!$B$1,('Depr. Rate'!$B$4*'KU Meter Schedule'!AQ65)/12,IF(AQ65=0,AP65/2*'Depr. Rate'!$C$4/12,('Depr. Rate'!$C$4*'KU Meter Schedule'!AQ65)/12))</f>
        <v>0</v>
      </c>
      <c r="CH65" s="21">
        <f>IF(CH$3&lt;'Depr. Rate'!$B$1,('Depr. Rate'!$B$4*'KU Meter Schedule'!AR65)/12,IF(AR65=0,AQ65/2*'Depr. Rate'!$C$4/12,('Depr. Rate'!$C$4*'KU Meter Schedule'!AR65)/12))</f>
        <v>0</v>
      </c>
      <c r="CI65" s="21">
        <f>IF(CI$3&lt;'Depr. Rate'!$B$1,('Depr. Rate'!$B$4*'KU Meter Schedule'!AS65)/12,IF(AS65=0,AR65/2*'Depr. Rate'!$C$4/12,('Depr. Rate'!$C$4*'KU Meter Schedule'!AS65)/12))</f>
        <v>0</v>
      </c>
      <c r="CJ65" s="21">
        <f>IF(CJ$3&lt;'Depr. Rate'!$B$1,('Depr. Rate'!$B$4*'KU Meter Schedule'!AT65)/12,IF(AT65=0,AS65/2*'Depr. Rate'!$C$4/12,('Depr. Rate'!$C$4*'KU Meter Schedule'!AT65)/12))</f>
        <v>0</v>
      </c>
      <c r="CK65" s="21">
        <f>IF(CK$3&lt;'Depr. Rate'!$B$1,('Depr. Rate'!$B$4*'KU Meter Schedule'!AU65)/12,IF(AU65=0,AT65/2*'Depr. Rate'!$C$4/12,('Depr. Rate'!$C$4*'KU Meter Schedule'!AU65)/12))</f>
        <v>0</v>
      </c>
      <c r="CL65" s="21">
        <f>IF(CL$3&lt;'Depr. Rate'!$B$1,('Depr. Rate'!$B$4*'KU Meter Schedule'!AV65)/12,IF(AV65=0,AU65/2*'Depr. Rate'!$C$4/12,('Depr. Rate'!$C$4*'KU Meter Schedule'!AV65)/12))</f>
        <v>0</v>
      </c>
      <c r="CM65" s="21">
        <f>IF(CM$3&lt;'Depr. Rate'!$B$1,('Depr. Rate'!$B$4*'KU Meter Schedule'!AW65)/12,IF(AW65=0,AV65/2*'Depr. Rate'!$C$4/12,('Depr. Rate'!$C$4*'KU Meter Schedule'!AW65)/12))</f>
        <v>0</v>
      </c>
      <c r="CN65" s="21">
        <f>IF(CN$3&lt;'Depr. Rate'!$B$1,('Depr. Rate'!$B$4*'KU Meter Schedule'!AX65)/12,IF(AX65=0,AW65/2*'Depr. Rate'!$C$4/12,('Depr. Rate'!$C$4*'KU Meter Schedule'!AX65)/12))</f>
        <v>0</v>
      </c>
      <c r="CP65" s="6">
        <f>IF(CP$3=$CP$3,$H65+AZ65,IF($F65='KU Meter Schedule'!CP$3,'KU Meter Schedule'!CO65+AZ65-$G65,SUM(CO65,AZ65)))</f>
        <v>1850.47060429</v>
      </c>
      <c r="CQ65" s="6">
        <f>IF(CQ$3=$CP$3,$H65+BA65,IF($F65='KU Meter Schedule'!CQ$3,'KU Meter Schedule'!CP65+BA65-$G65,SUM(CP65,BA65)))</f>
        <v>1854.79068929</v>
      </c>
      <c r="CR65" s="6">
        <f>IF(CR$3=$CP$3,$H65+BB65,IF($F65='KU Meter Schedule'!CR$3,'KU Meter Schedule'!CQ65+BB65-$G65,SUM(CQ65,BB65)))</f>
        <v>1859.1107742900001</v>
      </c>
      <c r="CS65" s="6">
        <f>IF(CS$3=$CP$3,$H65+BC65,IF($F65='KU Meter Schedule'!CS$3,'KU Meter Schedule'!CR65+BC65-$G65,SUM(CR65,BC65)))</f>
        <v>1863.4308592900002</v>
      </c>
      <c r="CT65" s="6">
        <f>IF(CT$3=$CP$3,$H65+BD65,IF($F65='KU Meter Schedule'!CT$3,'KU Meter Schedule'!CS65+BD65-$G65,SUM(CS65,BD65)))</f>
        <v>1867.7509442900002</v>
      </c>
      <c r="CU65" s="6">
        <f>IF(CU$3=$CP$3,$H65+BE65,IF($F65='KU Meter Schedule'!CU$3,'KU Meter Schedule'!CT65+BE65-$G65,SUM(CT65,BE65)))</f>
        <v>1872.0710292900003</v>
      </c>
      <c r="CV65" s="6">
        <f>IF(CV$3=$CP$3,$H65+BF65,IF($F65='KU Meter Schedule'!CV$3,'KU Meter Schedule'!CU65+BF65-$G65,SUM(CU65,BF65)))</f>
        <v>1876.3911142900004</v>
      </c>
      <c r="CW65" s="6">
        <f>IF(CW$3=$CP$3,$H65+BG65,IF($F65='KU Meter Schedule'!CW$3,'KU Meter Schedule'!CV65+BG65-$G65,SUM(CV65,BG65)))</f>
        <v>1880.7111992900004</v>
      </c>
      <c r="CX65" s="6">
        <f>IF(CX$3=$CP$3,$H65+BH65,IF($F65='KU Meter Schedule'!CX$3,'KU Meter Schedule'!CW65+BH65-$G65,SUM(CW65,BH65)))</f>
        <v>1885.0312842900005</v>
      </c>
      <c r="CY65" s="6">
        <f>IF(CY$3=$CP$3,$H65+BI65,IF($F65='KU Meter Schedule'!CY$3,'KU Meter Schedule'!CX65+BI65-$G65,SUM(CX65,BI65)))</f>
        <v>1889.3513692900005</v>
      </c>
      <c r="CZ65" s="6">
        <f>IF(CZ$3=$CP$3,$H65+BJ65,IF($F65='KU Meter Schedule'!CZ$3,'KU Meter Schedule'!CY65+BJ65-$G65,SUM(CY65,BJ65)))</f>
        <v>1893.6714542900006</v>
      </c>
      <c r="DA65" s="6">
        <f>IF(DA$3=$CP$3,$H65+BK65,IF($F65='KU Meter Schedule'!DA$3,'KU Meter Schedule'!CZ65+BK65-$G65,SUM(CZ65,BK65)))</f>
        <v>1900.2930692900006</v>
      </c>
      <c r="DB65" s="6">
        <f>IF(DB$3=$CP$3,$H65+BL65,IF($F65='KU Meter Schedule'!DB$3,'KU Meter Schedule'!DA65+BL65-$G65,SUM(DA65,BL65)))</f>
        <v>1906.9146842900007</v>
      </c>
      <c r="DC65" s="6">
        <f>IF(DC$3=$CP$3,$H65+BM65,IF($F65='KU Meter Schedule'!DC$3,'KU Meter Schedule'!DB65+BM65-$G65,SUM(DB65,BM65)))</f>
        <v>1913.5362992900007</v>
      </c>
      <c r="DD65" s="6">
        <f>IF(DD$3=$CP$3,$H65+BN65,IF($F65='KU Meter Schedule'!DD$3,'KU Meter Schedule'!DC65+BN65-$G65,SUM(DC65,BN65)))</f>
        <v>1920.1579142900007</v>
      </c>
      <c r="DE65" s="6">
        <f>IF(DE$3=$CP$3,$H65+BO65,IF($F65='KU Meter Schedule'!DE$3,'KU Meter Schedule'!DD65+BO65-$G65,SUM(DD65,BO65)))</f>
        <v>1926.7795292900007</v>
      </c>
      <c r="DF65" s="6">
        <f>IF(DF$3=$CP$3,$H65+BP65,IF($F65='KU Meter Schedule'!DF$3,'KU Meter Schedule'!DE65+BP65-$G65,SUM(DE65,BP65)))</f>
        <v>1933.4011442900007</v>
      </c>
      <c r="DG65" s="6">
        <f>IF(DG$3=$CP$3,$H65+BQ65,IF($F65='KU Meter Schedule'!DG$3,'KU Meter Schedule'!DF65+BQ65-$G65,SUM(DF65,BQ65)))</f>
        <v>1940.0227592900007</v>
      </c>
      <c r="DH65" s="6">
        <f>IF(DH$3=$CP$3,$H65+BR65,IF($F65='KU Meter Schedule'!DH$3,'KU Meter Schedule'!DG65+BR65-$G65,SUM(DG65,BR65)))</f>
        <v>1946.6443742900008</v>
      </c>
      <c r="DI65" s="6">
        <f>IF(DI$3=$CP$3,$H65+BS65,IF($F65='KU Meter Schedule'!DI$3,'KU Meter Schedule'!DH65+BS65-$G65,SUM(DH65,BS65)))</f>
        <v>1953.2659892900008</v>
      </c>
      <c r="DJ65" s="6">
        <f>IF(DJ$3=$CP$3,$H65+BT65,IF($F65='KU Meter Schedule'!DJ$3,'KU Meter Schedule'!DI65+BT65-$G65,SUM(DI65,BT65)))</f>
        <v>-307.22320320999938</v>
      </c>
      <c r="DK65" s="6">
        <f>IF(DK$3=$CP$3,$H65+BU65,IF($F65='KU Meter Schedule'!DK$3,'KU Meter Schedule'!DJ65+BU65-$G65,SUM(DJ65,BU65)))</f>
        <v>-307.22320320999938</v>
      </c>
      <c r="DL65" s="6">
        <f>IF(DL$3=$CP$3,$H65+BV65,IF($F65='KU Meter Schedule'!DL$3,'KU Meter Schedule'!DK65+BV65-$G65,SUM(DK65,BV65)))</f>
        <v>-307.22320320999938</v>
      </c>
      <c r="DM65" s="6">
        <f>IF(DM$3=$CP$3,$H65+BW65,IF($F65='KU Meter Schedule'!DM$3,'KU Meter Schedule'!DL65+BW65-$G65,SUM(DL65,BW65)))</f>
        <v>-307.22320320999938</v>
      </c>
      <c r="DN65" s="6">
        <f>IF(DN$3=$CP$3,$H65+BX65,IF($F65='KU Meter Schedule'!DN$3,'KU Meter Schedule'!DM65+BX65-$G65,SUM(DM65,BX65)))</f>
        <v>-307.22320320999938</v>
      </c>
      <c r="DO65" s="6">
        <f>IF(DO$3=$CP$3,$H65+BY65,IF($F65='KU Meter Schedule'!DO$3,'KU Meter Schedule'!DN65+BY65-$G65,SUM(DN65,BY65)))</f>
        <v>-307.22320320999938</v>
      </c>
      <c r="DP65" s="6">
        <f>IF(DP$3=$CP$3,$H65+BZ65,IF($F65='KU Meter Schedule'!DP$3,'KU Meter Schedule'!DO65+BZ65-$G65,SUM(DO65,BZ65)))</f>
        <v>-307.22320320999938</v>
      </c>
      <c r="DQ65" s="6">
        <f>IF(DQ$3=$CP$3,$H65+CA65,IF($F65='KU Meter Schedule'!DQ$3,'KU Meter Schedule'!DP65+CA65-$G65,SUM(DP65,CA65)))</f>
        <v>-307.22320320999938</v>
      </c>
      <c r="DR65" s="6">
        <f>IF(DR$3=$CP$3,$H65+CB65,IF($F65='KU Meter Schedule'!DR$3,'KU Meter Schedule'!DQ65+CB65-$G65,SUM(DQ65,CB65)))</f>
        <v>-307.22320320999938</v>
      </c>
      <c r="DS65" s="6">
        <f>IF(DS$3=$CP$3,$H65+CC65,IF($F65='KU Meter Schedule'!DS$3,'KU Meter Schedule'!DR65+CC65-$G65,SUM(DR65,CC65)))</f>
        <v>-307.22320320999938</v>
      </c>
      <c r="DT65" s="6">
        <f>IF(DT$3=$CP$3,$H65+CD65,IF($F65='KU Meter Schedule'!DT$3,'KU Meter Schedule'!DS65+CD65-$G65,SUM(DS65,CD65)))</f>
        <v>-307.22320320999938</v>
      </c>
      <c r="DU65" s="6">
        <f>IF(DU$3=$CP$3,$H65+CE65,IF($F65='KU Meter Schedule'!DU$3,'KU Meter Schedule'!DT65+CE65-$G65,SUM(DT65,CE65)))</f>
        <v>-307.22320320999938</v>
      </c>
      <c r="DV65" s="6">
        <f>IF(DV$3=$CP$3,$H65+CF65,IF($F65='KU Meter Schedule'!DV$3,'KU Meter Schedule'!DU65+CF65-$G65,SUM(DU65,CF65)))</f>
        <v>-307.22320320999938</v>
      </c>
      <c r="DW65" s="6">
        <f>IF(DW$3=$CP$3,$H65+CG65,IF($F65='KU Meter Schedule'!DW$3,'KU Meter Schedule'!DV65+CG65-$G65,SUM(DV65,CG65)))</f>
        <v>-307.22320320999938</v>
      </c>
      <c r="DX65" s="6">
        <f>IF(DX$3=$CP$3,$H65+CH65,IF($F65='KU Meter Schedule'!DX$3,'KU Meter Schedule'!DW65+CH65-$G65,SUM(DW65,CH65)))</f>
        <v>-307.22320320999938</v>
      </c>
      <c r="DY65" s="6">
        <f>IF(DY$3=$CP$3,$H65+CI65,IF($F65='KU Meter Schedule'!DY$3,'KU Meter Schedule'!DX65+CI65-$G65,SUM(DX65,CI65)))</f>
        <v>-307.22320320999938</v>
      </c>
      <c r="DZ65" s="6">
        <f>IF(DZ$3=$CP$3,$H65+CJ65,IF($F65='KU Meter Schedule'!DZ$3,'KU Meter Schedule'!DY65+CJ65-$G65,SUM(DY65,CJ65)))</f>
        <v>-307.22320320999938</v>
      </c>
      <c r="EA65" s="6">
        <f>IF(EA$3=$CP$3,$H65+CK65,IF($F65='KU Meter Schedule'!EA$3,'KU Meter Schedule'!DZ65+CK65-$G65,SUM(DZ65,CK65)))</f>
        <v>-307.22320320999938</v>
      </c>
      <c r="EB65" s="6">
        <f>IF(EB$3=$CP$3,$H65+CL65,IF($F65='KU Meter Schedule'!EB$3,'KU Meter Schedule'!EA65+CL65-$G65,SUM(EA65,CL65)))</f>
        <v>-307.22320320999938</v>
      </c>
      <c r="EC65" s="6">
        <f>IF(EC$3=$CP$3,$H65+CM65,IF($F65='KU Meter Schedule'!EC$3,'KU Meter Schedule'!EB65+CM65-$G65,SUM(EB65,CM65)))</f>
        <v>-307.22320320999938</v>
      </c>
      <c r="ED65" s="6">
        <f>IF(ED$3=$CP$3,$H65+CN65,IF($F65='KU Meter Schedule'!ED$3,'KU Meter Schedule'!EC65+CN65-$G65,SUM(EC65,CN65)))</f>
        <v>-307.22320320999938</v>
      </c>
      <c r="EF65" s="8">
        <f t="shared" si="12"/>
        <v>413.3293957100002</v>
      </c>
      <c r="EG65" s="8">
        <f t="shared" si="12"/>
        <v>409.00931071000014</v>
      </c>
      <c r="EH65" s="8">
        <f t="shared" si="12"/>
        <v>404.68922571000007</v>
      </c>
      <c r="EI65" s="8">
        <f t="shared" si="12"/>
        <v>400.36914071000001</v>
      </c>
      <c r="EJ65" s="8">
        <f t="shared" si="12"/>
        <v>396.04905570999995</v>
      </c>
      <c r="EK65" s="8">
        <f t="shared" si="12"/>
        <v>391.72897070999989</v>
      </c>
      <c r="EL65" s="8">
        <f t="shared" si="12"/>
        <v>387.40888570999982</v>
      </c>
      <c r="EM65" s="8">
        <f t="shared" si="12"/>
        <v>383.08880070999976</v>
      </c>
      <c r="EN65" s="8">
        <f t="shared" si="12"/>
        <v>378.7687157099997</v>
      </c>
      <c r="EO65" s="8">
        <f t="shared" si="12"/>
        <v>374.44863070999963</v>
      </c>
      <c r="EP65" s="8">
        <f t="shared" si="12"/>
        <v>370.12854570999957</v>
      </c>
      <c r="EQ65" s="8">
        <f t="shared" si="12"/>
        <v>363.50693070999955</v>
      </c>
      <c r="ER65" s="8">
        <f t="shared" si="12"/>
        <v>356.88531570999953</v>
      </c>
      <c r="ES65" s="8">
        <f t="shared" si="12"/>
        <v>350.26370070999951</v>
      </c>
      <c r="ET65" s="8">
        <f t="shared" si="12"/>
        <v>343.64208570999949</v>
      </c>
      <c r="EU65" s="8">
        <f t="shared" si="12"/>
        <v>337.02047070999947</v>
      </c>
      <c r="EV65" s="8">
        <f t="shared" si="11"/>
        <v>330.39885570999945</v>
      </c>
      <c r="EW65" s="8">
        <f t="shared" si="11"/>
        <v>323.77724070999943</v>
      </c>
      <c r="EX65" s="8">
        <f t="shared" si="11"/>
        <v>317.15562570999941</v>
      </c>
      <c r="EY65" s="8">
        <f t="shared" si="11"/>
        <v>310.53401070999939</v>
      </c>
      <c r="EZ65" s="8">
        <f t="shared" si="11"/>
        <v>307.22320320999938</v>
      </c>
      <c r="FA65" s="8">
        <f t="shared" si="11"/>
        <v>307.22320320999938</v>
      </c>
      <c r="FB65" s="8">
        <f t="shared" si="11"/>
        <v>307.22320320999938</v>
      </c>
      <c r="FC65" s="8">
        <f t="shared" si="11"/>
        <v>307.22320320999938</v>
      </c>
      <c r="FD65" s="8">
        <f t="shared" si="11"/>
        <v>307.22320320999938</v>
      </c>
      <c r="FE65" s="8">
        <f t="shared" si="11"/>
        <v>307.22320320999938</v>
      </c>
      <c r="FF65" s="8">
        <f t="shared" si="11"/>
        <v>307.22320320999938</v>
      </c>
      <c r="FG65" s="8">
        <f t="shared" si="11"/>
        <v>307.22320320999938</v>
      </c>
      <c r="FH65" s="8">
        <f t="shared" si="11"/>
        <v>307.22320320999938</v>
      </c>
      <c r="FI65" s="8">
        <f t="shared" si="11"/>
        <v>307.22320320999938</v>
      </c>
      <c r="FJ65" s="8">
        <f t="shared" si="11"/>
        <v>307.22320320999938</v>
      </c>
      <c r="FK65" s="8">
        <f t="shared" si="14"/>
        <v>307.22320320999938</v>
      </c>
      <c r="FL65" s="8">
        <f t="shared" si="14"/>
        <v>307.22320320999938</v>
      </c>
      <c r="FM65" s="8">
        <f t="shared" si="14"/>
        <v>307.22320320999938</v>
      </c>
      <c r="FN65" s="8">
        <f t="shared" si="14"/>
        <v>307.22320320999938</v>
      </c>
      <c r="FO65" s="8">
        <f t="shared" si="14"/>
        <v>307.22320320999938</v>
      </c>
      <c r="FP65" s="8">
        <f t="shared" si="14"/>
        <v>307.22320320999938</v>
      </c>
      <c r="FQ65" s="8">
        <f t="shared" si="14"/>
        <v>307.22320320999938</v>
      </c>
      <c r="FR65" s="8">
        <f t="shared" si="14"/>
        <v>307.22320320999938</v>
      </c>
      <c r="FS65" s="8">
        <f t="shared" si="14"/>
        <v>307.22320320999938</v>
      </c>
      <c r="FT65" s="8">
        <f t="shared" si="14"/>
        <v>307.22320320999938</v>
      </c>
    </row>
    <row r="66" spans="1:176" x14ac:dyDescent="0.25">
      <c r="A66" s="4" t="s">
        <v>12</v>
      </c>
      <c r="B66" s="4" t="s">
        <v>2</v>
      </c>
      <c r="C66" s="3" t="s">
        <v>40</v>
      </c>
      <c r="D66" s="4" t="s">
        <v>4</v>
      </c>
      <c r="E66" s="7">
        <v>1975</v>
      </c>
      <c r="F66" s="24">
        <f>IFERROR(VLOOKUP(CONCATENATE(C66,E66),'KU Retirements'!$A$4:$E$150,5,FALSE),"N/A")</f>
        <v>43191</v>
      </c>
      <c r="G66" s="5">
        <v>509584.99000000005</v>
      </c>
      <c r="H66" s="5">
        <v>410320.18313480425</v>
      </c>
      <c r="I66" s="5"/>
      <c r="J66" s="6">
        <f>IF(J$3=$J$3,$G66,IF($F66='KU Meter Schedule'!J$3,'KU Meter Schedule'!I66-'KU Meter Schedule'!$G66,I66))</f>
        <v>509584.99000000005</v>
      </c>
      <c r="K66" s="6">
        <f>IF(K$3=$J$3,$G66,IF($F66='KU Meter Schedule'!K$3,'KU Meter Schedule'!J66-'KU Meter Schedule'!$G66,J66))</f>
        <v>509584.99000000005</v>
      </c>
      <c r="L66" s="6">
        <f>IF(L$3=$J$3,$G66,IF($F66='KU Meter Schedule'!L$3,'KU Meter Schedule'!K66-'KU Meter Schedule'!$G66,K66))</f>
        <v>509584.99000000005</v>
      </c>
      <c r="M66" s="6">
        <f>IF(M$3=$J$3,$G66,IF($F66='KU Meter Schedule'!M$3,'KU Meter Schedule'!L66-'KU Meter Schedule'!$G66,L66))</f>
        <v>509584.99000000005</v>
      </c>
      <c r="N66" s="6">
        <f>IF(N$3=$J$3,$G66,IF($F66='KU Meter Schedule'!N$3,'KU Meter Schedule'!M66-'KU Meter Schedule'!$G66,M66))</f>
        <v>509584.99000000005</v>
      </c>
      <c r="O66" s="6">
        <f>IF(O$3=$J$3,$G66,IF($F66='KU Meter Schedule'!O$3,'KU Meter Schedule'!N66-'KU Meter Schedule'!$G66,N66))</f>
        <v>509584.99000000005</v>
      </c>
      <c r="P66" s="6">
        <f>IF(P$3=$J$3,$G66,IF($F66='KU Meter Schedule'!P$3,'KU Meter Schedule'!O66-'KU Meter Schedule'!$G66,O66))</f>
        <v>509584.99000000005</v>
      </c>
      <c r="Q66" s="6">
        <f>IF(Q$3=$J$3,$G66,IF($F66='KU Meter Schedule'!Q$3,'KU Meter Schedule'!P66-'KU Meter Schedule'!$G66,P66))</f>
        <v>509584.99000000005</v>
      </c>
      <c r="R66" s="6">
        <f>IF(R$3=$J$3,$G66,IF($F66='KU Meter Schedule'!R$3,'KU Meter Schedule'!Q66-'KU Meter Schedule'!$G66,Q66))</f>
        <v>509584.99000000005</v>
      </c>
      <c r="S66" s="6">
        <f>IF(S$3=$J$3,$G66,IF($F66='KU Meter Schedule'!S$3,'KU Meter Schedule'!R66-'KU Meter Schedule'!$G66,R66))</f>
        <v>509584.99000000005</v>
      </c>
      <c r="T66" s="6">
        <f>IF(T$3=$J$3,$G66,IF($F66='KU Meter Schedule'!T$3,'KU Meter Schedule'!S66-'KU Meter Schedule'!$G66,S66))</f>
        <v>509584.99000000005</v>
      </c>
      <c r="U66" s="6">
        <f>IF(U$3=$J$3,$G66,IF($F66='KU Meter Schedule'!U$3,'KU Meter Schedule'!T66-'KU Meter Schedule'!$G66,T66))</f>
        <v>509584.99000000005</v>
      </c>
      <c r="V66" s="6">
        <f>IF(V$3=$J$3,$G66,IF($F66='KU Meter Schedule'!V$3,'KU Meter Schedule'!U66-'KU Meter Schedule'!$G66,U66))</f>
        <v>509584.99000000005</v>
      </c>
      <c r="W66" s="6">
        <f>IF(W$3=$J$3,$G66,IF($F66='KU Meter Schedule'!W$3,'KU Meter Schedule'!V66-'KU Meter Schedule'!$G66,V66))</f>
        <v>509584.99000000005</v>
      </c>
      <c r="X66" s="6">
        <f>IF(X$3=$J$3,$G66,IF($F66='KU Meter Schedule'!X$3,'KU Meter Schedule'!W66-'KU Meter Schedule'!$G66,W66))</f>
        <v>509584.99000000005</v>
      </c>
      <c r="Y66" s="6">
        <f>IF(Y$3=$J$3,$G66,IF($F66='KU Meter Schedule'!Y$3,'KU Meter Schedule'!X66-'KU Meter Schedule'!$G66,X66))</f>
        <v>509584.99000000005</v>
      </c>
      <c r="Z66" s="6">
        <f>IF(Z$3=$J$3,$G66,IF($F66='KU Meter Schedule'!Z$3,'KU Meter Schedule'!Y66-'KU Meter Schedule'!$G66,Y66))</f>
        <v>509584.99000000005</v>
      </c>
      <c r="AA66" s="6">
        <f>IF(AA$3=$J$3,$G66,IF($F66='KU Meter Schedule'!AA$3,'KU Meter Schedule'!Z66-'KU Meter Schedule'!$G66,Z66))</f>
        <v>509584.99000000005</v>
      </c>
      <c r="AB66" s="6">
        <f>IF(AB$3=$J$3,$G66,IF($F66='KU Meter Schedule'!AB$3,'KU Meter Schedule'!AA66-'KU Meter Schedule'!$G66,AA66))</f>
        <v>509584.99000000005</v>
      </c>
      <c r="AC66" s="6">
        <f>IF(AC$3=$J$3,$G66,IF($F66='KU Meter Schedule'!AC$3,'KU Meter Schedule'!AB66-'KU Meter Schedule'!$G66,AB66))</f>
        <v>509584.99000000005</v>
      </c>
      <c r="AD66" s="6">
        <f>IF(AD$3=$J$3,$G66,IF($F66='KU Meter Schedule'!AD$3,'KU Meter Schedule'!AC66-'KU Meter Schedule'!$G66,AC66))</f>
        <v>0</v>
      </c>
      <c r="AE66" s="6">
        <f>IF(AE$3=$J$3,$G66,IF($F66='KU Meter Schedule'!AE$3,'KU Meter Schedule'!AD66-'KU Meter Schedule'!$G66,AD66))</f>
        <v>0</v>
      </c>
      <c r="AF66" s="6">
        <f>IF(AF$3=$J$3,$G66,IF($F66='KU Meter Schedule'!AF$3,'KU Meter Schedule'!AE66-'KU Meter Schedule'!$G66,AE66))</f>
        <v>0</v>
      </c>
      <c r="AG66" s="6">
        <f>IF(AG$3=$J$3,$G66,IF($F66='KU Meter Schedule'!AG$3,'KU Meter Schedule'!AF66-'KU Meter Schedule'!$G66,AF66))</f>
        <v>0</v>
      </c>
      <c r="AH66" s="6">
        <f>IF(AH$3=$J$3,$G66,IF($F66='KU Meter Schedule'!AH$3,'KU Meter Schedule'!AG66-'KU Meter Schedule'!$G66,AG66))</f>
        <v>0</v>
      </c>
      <c r="AI66" s="6">
        <f>IF(AI$3=$J$3,$G66,IF($F66='KU Meter Schedule'!AI$3,'KU Meter Schedule'!AH66-'KU Meter Schedule'!$G66,AH66))</f>
        <v>0</v>
      </c>
      <c r="AJ66" s="6">
        <f>IF(AJ$3=$J$3,$G66,IF($F66='KU Meter Schedule'!AJ$3,'KU Meter Schedule'!AI66-'KU Meter Schedule'!$G66,AI66))</f>
        <v>0</v>
      </c>
      <c r="AK66" s="6">
        <f>IF(AK$3=$J$3,$G66,IF($F66='KU Meter Schedule'!AK$3,'KU Meter Schedule'!AJ66-'KU Meter Schedule'!$G66,AJ66))</f>
        <v>0</v>
      </c>
      <c r="AL66" s="6">
        <f>IF(AL$3=$J$3,$G66,IF($F66='KU Meter Schedule'!AL$3,'KU Meter Schedule'!AK66-'KU Meter Schedule'!$G66,AK66))</f>
        <v>0</v>
      </c>
      <c r="AM66" s="6">
        <f>IF(AM$3=$J$3,$G66,IF($F66='KU Meter Schedule'!AM$3,'KU Meter Schedule'!AL66-'KU Meter Schedule'!$G66,AL66))</f>
        <v>0</v>
      </c>
      <c r="AN66" s="6">
        <f>IF(AN$3=$J$3,$G66,IF($F66='KU Meter Schedule'!AN$3,'KU Meter Schedule'!AM66-'KU Meter Schedule'!$G66,AM66))</f>
        <v>0</v>
      </c>
      <c r="AO66" s="6">
        <f>IF(AO$3=$J$3,$G66,IF($F66='KU Meter Schedule'!AO$3,'KU Meter Schedule'!AN66-'KU Meter Schedule'!$G66,AN66))</f>
        <v>0</v>
      </c>
      <c r="AP66" s="6">
        <f>IF(AP$3=$J$3,$G66,IF($F66='KU Meter Schedule'!AP$3,'KU Meter Schedule'!AO66-'KU Meter Schedule'!$G66,AO66))</f>
        <v>0</v>
      </c>
      <c r="AQ66" s="6">
        <f>IF(AQ$3=$J$3,$G66,IF($F66='KU Meter Schedule'!AQ$3,'KU Meter Schedule'!AP66-'KU Meter Schedule'!$G66,AP66))</f>
        <v>0</v>
      </c>
      <c r="AR66" s="6">
        <f>IF(AR$3=$J$3,$G66,IF($F66='KU Meter Schedule'!AR$3,'KU Meter Schedule'!AQ66-'KU Meter Schedule'!$G66,AQ66))</f>
        <v>0</v>
      </c>
      <c r="AS66" s="6">
        <f>IF(AS$3=$J$3,$G66,IF($F66='KU Meter Schedule'!AS$3,'KU Meter Schedule'!AR66-'KU Meter Schedule'!$G66,AR66))</f>
        <v>0</v>
      </c>
      <c r="AT66" s="6">
        <f>IF(AT$3=$J$3,$G66,IF($F66='KU Meter Schedule'!AT$3,'KU Meter Schedule'!AS66-'KU Meter Schedule'!$G66,AS66))</f>
        <v>0</v>
      </c>
      <c r="AU66" s="6">
        <f>IF(AU$3=$J$3,$G66,IF($F66='KU Meter Schedule'!AU$3,'KU Meter Schedule'!AT66-'KU Meter Schedule'!$G66,AT66))</f>
        <v>0</v>
      </c>
      <c r="AV66" s="6">
        <f>IF(AV$3=$J$3,$G66,IF($F66='KU Meter Schedule'!AV$3,'KU Meter Schedule'!AU66-'KU Meter Schedule'!$G66,AU66))</f>
        <v>0</v>
      </c>
      <c r="AW66" s="6">
        <f>IF(AW$3=$J$3,$G66,IF($F66='KU Meter Schedule'!AW$3,'KU Meter Schedule'!AV66-'KU Meter Schedule'!$G66,AV66))</f>
        <v>0</v>
      </c>
      <c r="AX66" s="6">
        <f>IF(AX$3=$J$3,$G66,IF($F66='KU Meter Schedule'!AX$3,'KU Meter Schedule'!AW66-'KU Meter Schedule'!$G66,AW66))</f>
        <v>0</v>
      </c>
      <c r="AZ66" s="21">
        <f>IF(AZ$3&lt;'Depr. Rate'!$B$1,('Depr. Rate'!$B$4*'KU Meter Schedule'!J66)/12,IF(J66=0,I66/2*'Depr. Rate'!$C$4/12,('Depr. Rate'!$C$4*'KU Meter Schedule'!J66)/12))</f>
        <v>972.45802258333345</v>
      </c>
      <c r="BA66" s="21">
        <f>IF(BA$3&lt;'Depr. Rate'!$B$1,('Depr. Rate'!$B$4*'KU Meter Schedule'!K66)/12,IF(K66=0,J66/2*'Depr. Rate'!$C$4/12,('Depr. Rate'!$C$4*'KU Meter Schedule'!K66)/12))</f>
        <v>972.45802258333345</v>
      </c>
      <c r="BB66" s="21">
        <f>IF(BB$3&lt;'Depr. Rate'!$B$1,('Depr. Rate'!$B$4*'KU Meter Schedule'!L66)/12,IF(L66=0,K66/2*'Depr. Rate'!$C$4/12,('Depr. Rate'!$C$4*'KU Meter Schedule'!L66)/12))</f>
        <v>972.45802258333345</v>
      </c>
      <c r="BC66" s="21">
        <f>IF(BC$3&lt;'Depr. Rate'!$B$1,('Depr. Rate'!$B$4*'KU Meter Schedule'!M66)/12,IF(M66=0,L66/2*'Depr. Rate'!$C$4/12,('Depr. Rate'!$C$4*'KU Meter Schedule'!M66)/12))</f>
        <v>972.45802258333345</v>
      </c>
      <c r="BD66" s="21">
        <f>IF(BD$3&lt;'Depr. Rate'!$B$1,('Depr. Rate'!$B$4*'KU Meter Schedule'!N66)/12,IF(N66=0,M66/2*'Depr. Rate'!$C$4/12,('Depr. Rate'!$C$4*'KU Meter Schedule'!N66)/12))</f>
        <v>972.45802258333345</v>
      </c>
      <c r="BE66" s="21">
        <f>IF(BE$3&lt;'Depr. Rate'!$B$1,('Depr. Rate'!$B$4*'KU Meter Schedule'!O66)/12,IF(O66=0,N66/2*'Depr. Rate'!$C$4/12,('Depr. Rate'!$C$4*'KU Meter Schedule'!O66)/12))</f>
        <v>972.45802258333345</v>
      </c>
      <c r="BF66" s="21">
        <f>IF(BF$3&lt;'Depr. Rate'!$B$1,('Depr. Rate'!$B$4*'KU Meter Schedule'!P66)/12,IF(P66=0,O66/2*'Depr. Rate'!$C$4/12,('Depr. Rate'!$C$4*'KU Meter Schedule'!P66)/12))</f>
        <v>972.45802258333345</v>
      </c>
      <c r="BG66" s="21">
        <f>IF(BG$3&lt;'Depr. Rate'!$B$1,('Depr. Rate'!$B$4*'KU Meter Schedule'!Q66)/12,IF(Q66=0,P66/2*'Depr. Rate'!$C$4/12,('Depr. Rate'!$C$4*'KU Meter Schedule'!Q66)/12))</f>
        <v>972.45802258333345</v>
      </c>
      <c r="BH66" s="21">
        <f>IF(BH$3&lt;'Depr. Rate'!$B$1,('Depr. Rate'!$B$4*'KU Meter Schedule'!R66)/12,IF(R66=0,Q66/2*'Depr. Rate'!$C$4/12,('Depr. Rate'!$C$4*'KU Meter Schedule'!R66)/12))</f>
        <v>972.45802258333345</v>
      </c>
      <c r="BI66" s="21">
        <f>IF(BI$3&lt;'Depr. Rate'!$B$1,('Depr. Rate'!$B$4*'KU Meter Schedule'!S66)/12,IF(S66=0,R66/2*'Depr. Rate'!$C$4/12,('Depr. Rate'!$C$4*'KU Meter Schedule'!S66)/12))</f>
        <v>972.45802258333345</v>
      </c>
      <c r="BJ66" s="21">
        <f>IF(BJ$3&lt;'Depr. Rate'!$B$1,('Depr. Rate'!$B$4*'KU Meter Schedule'!T66)/12,IF(T66=0,S66/2*'Depr. Rate'!$C$4/12,('Depr. Rate'!$C$4*'KU Meter Schedule'!T66)/12))</f>
        <v>972.45802258333345</v>
      </c>
      <c r="BK66" s="21">
        <f>IF(BK$3&lt;'Depr. Rate'!$B$1,('Depr. Rate'!$B$4*'KU Meter Schedule'!U66)/12,IF(U66=0,T66/2*'Depr. Rate'!$C$4/12,('Depr. Rate'!$C$4*'KU Meter Schedule'!U66)/12))</f>
        <v>1490.53609575</v>
      </c>
      <c r="BL66" s="21">
        <f>IF(BL$3&lt;'Depr. Rate'!$B$1,('Depr. Rate'!$B$4*'KU Meter Schedule'!V66)/12,IF(V66=0,U66/2*'Depr. Rate'!$C$4/12,('Depr. Rate'!$C$4*'KU Meter Schedule'!V66)/12))</f>
        <v>1490.53609575</v>
      </c>
      <c r="BM66" s="21">
        <f>IF(BM$3&lt;'Depr. Rate'!$B$1,('Depr. Rate'!$B$4*'KU Meter Schedule'!W66)/12,IF(W66=0,V66/2*'Depr. Rate'!$C$4/12,('Depr. Rate'!$C$4*'KU Meter Schedule'!W66)/12))</f>
        <v>1490.53609575</v>
      </c>
      <c r="BN66" s="21">
        <f>IF(BN$3&lt;'Depr. Rate'!$B$1,('Depr. Rate'!$B$4*'KU Meter Schedule'!X66)/12,IF(X66=0,W66/2*'Depr. Rate'!$C$4/12,('Depr. Rate'!$C$4*'KU Meter Schedule'!X66)/12))</f>
        <v>1490.53609575</v>
      </c>
      <c r="BO66" s="21">
        <f>IF(BO$3&lt;'Depr. Rate'!$B$1,('Depr. Rate'!$B$4*'KU Meter Schedule'!Y66)/12,IF(Y66=0,X66/2*'Depr. Rate'!$C$4/12,('Depr. Rate'!$C$4*'KU Meter Schedule'!Y66)/12))</f>
        <v>1490.53609575</v>
      </c>
      <c r="BP66" s="21">
        <f>IF(BP$3&lt;'Depr. Rate'!$B$1,('Depr. Rate'!$B$4*'KU Meter Schedule'!Z66)/12,IF(Z66=0,Y66/2*'Depr. Rate'!$C$4/12,('Depr. Rate'!$C$4*'KU Meter Schedule'!Z66)/12))</f>
        <v>1490.53609575</v>
      </c>
      <c r="BQ66" s="21">
        <f>IF(BQ$3&lt;'Depr. Rate'!$B$1,('Depr. Rate'!$B$4*'KU Meter Schedule'!AA66)/12,IF(AA66=0,Z66/2*'Depr. Rate'!$C$4/12,('Depr. Rate'!$C$4*'KU Meter Schedule'!AA66)/12))</f>
        <v>1490.53609575</v>
      </c>
      <c r="BR66" s="21">
        <f>IF(BR$3&lt;'Depr. Rate'!$B$1,('Depr. Rate'!$B$4*'KU Meter Schedule'!AB66)/12,IF(AB66=0,AA66/2*'Depr. Rate'!$C$4/12,('Depr. Rate'!$C$4*'KU Meter Schedule'!AB66)/12))</f>
        <v>1490.53609575</v>
      </c>
      <c r="BS66" s="21">
        <f>IF(BS$3&lt;'Depr. Rate'!$B$1,('Depr. Rate'!$B$4*'KU Meter Schedule'!AC66)/12,IF(AC66=0,AB66/2*'Depr. Rate'!$C$4/12,('Depr. Rate'!$C$4*'KU Meter Schedule'!AC66)/12))</f>
        <v>1490.53609575</v>
      </c>
      <c r="BT66" s="21">
        <f>IF(BT$3&lt;'Depr. Rate'!$B$1,('Depr. Rate'!$B$4*'KU Meter Schedule'!AD66)/12,IF(AD66=0,AC66/2*'Depr. Rate'!$C$4/12,('Depr. Rate'!$C$4*'KU Meter Schedule'!AD66)/12))</f>
        <v>745.26804787499998</v>
      </c>
      <c r="BU66" s="21">
        <f>IF(BU$3&lt;'Depr. Rate'!$B$1,('Depr. Rate'!$B$4*'KU Meter Schedule'!AE66)/12,IF(AE66=0,AD66/2*'Depr. Rate'!$C$4/12,('Depr. Rate'!$C$4*'KU Meter Schedule'!AE66)/12))</f>
        <v>0</v>
      </c>
      <c r="BV66" s="21">
        <f>IF(BV$3&lt;'Depr. Rate'!$B$1,('Depr. Rate'!$B$4*'KU Meter Schedule'!AF66)/12,IF(AF66=0,AE66/2*'Depr. Rate'!$C$4/12,('Depr. Rate'!$C$4*'KU Meter Schedule'!AF66)/12))</f>
        <v>0</v>
      </c>
      <c r="BW66" s="21">
        <f>IF(BW$3&lt;'Depr. Rate'!$B$1,('Depr. Rate'!$B$4*'KU Meter Schedule'!AG66)/12,IF(AG66=0,AF66/2*'Depr. Rate'!$C$4/12,('Depr. Rate'!$C$4*'KU Meter Schedule'!AG66)/12))</f>
        <v>0</v>
      </c>
      <c r="BX66" s="21">
        <f>IF(BX$3&lt;'Depr. Rate'!$B$1,('Depr. Rate'!$B$4*'KU Meter Schedule'!AH66)/12,IF(AH66=0,AG66/2*'Depr. Rate'!$C$4/12,('Depr. Rate'!$C$4*'KU Meter Schedule'!AH66)/12))</f>
        <v>0</v>
      </c>
      <c r="BY66" s="21">
        <f>IF(BY$3&lt;'Depr. Rate'!$B$1,('Depr. Rate'!$B$4*'KU Meter Schedule'!AI66)/12,IF(AI66=0,AH66/2*'Depr. Rate'!$C$4/12,('Depr. Rate'!$C$4*'KU Meter Schedule'!AI66)/12))</f>
        <v>0</v>
      </c>
      <c r="BZ66" s="21">
        <f>IF(BZ$3&lt;'Depr. Rate'!$B$1,('Depr. Rate'!$B$4*'KU Meter Schedule'!AJ66)/12,IF(AJ66=0,AI66/2*'Depr. Rate'!$C$4/12,('Depr. Rate'!$C$4*'KU Meter Schedule'!AJ66)/12))</f>
        <v>0</v>
      </c>
      <c r="CA66" s="21">
        <f>IF(CA$3&lt;'Depr. Rate'!$B$1,('Depr. Rate'!$B$4*'KU Meter Schedule'!AK66)/12,IF(AK66=0,AJ66/2*'Depr. Rate'!$C$4/12,('Depr. Rate'!$C$4*'KU Meter Schedule'!AK66)/12))</f>
        <v>0</v>
      </c>
      <c r="CB66" s="21">
        <f>IF(CB$3&lt;'Depr. Rate'!$B$1,('Depr. Rate'!$B$4*'KU Meter Schedule'!AL66)/12,IF(AL66=0,AK66/2*'Depr. Rate'!$C$4/12,('Depr. Rate'!$C$4*'KU Meter Schedule'!AL66)/12))</f>
        <v>0</v>
      </c>
      <c r="CC66" s="21">
        <f>IF(CC$3&lt;'Depr. Rate'!$B$1,('Depr. Rate'!$B$4*'KU Meter Schedule'!AM66)/12,IF(AM66=0,AL66/2*'Depr. Rate'!$C$4/12,('Depr. Rate'!$C$4*'KU Meter Schedule'!AM66)/12))</f>
        <v>0</v>
      </c>
      <c r="CD66" s="21">
        <f>IF(CD$3&lt;'Depr. Rate'!$B$1,('Depr. Rate'!$B$4*'KU Meter Schedule'!AN66)/12,IF(AN66=0,AM66/2*'Depr. Rate'!$C$4/12,('Depr. Rate'!$C$4*'KU Meter Schedule'!AN66)/12))</f>
        <v>0</v>
      </c>
      <c r="CE66" s="21">
        <f>IF(CE$3&lt;'Depr. Rate'!$B$1,('Depr. Rate'!$B$4*'KU Meter Schedule'!AO66)/12,IF(AO66=0,AN66/2*'Depr. Rate'!$C$4/12,('Depr. Rate'!$C$4*'KU Meter Schedule'!AO66)/12))</f>
        <v>0</v>
      </c>
      <c r="CF66" s="21">
        <f>IF(CF$3&lt;'Depr. Rate'!$B$1,('Depr. Rate'!$B$4*'KU Meter Schedule'!AP66)/12,IF(AP66=0,AO66/2*'Depr. Rate'!$C$4/12,('Depr. Rate'!$C$4*'KU Meter Schedule'!AP66)/12))</f>
        <v>0</v>
      </c>
      <c r="CG66" s="21">
        <f>IF(CG$3&lt;'Depr. Rate'!$B$1,('Depr. Rate'!$B$4*'KU Meter Schedule'!AQ66)/12,IF(AQ66=0,AP66/2*'Depr. Rate'!$C$4/12,('Depr. Rate'!$C$4*'KU Meter Schedule'!AQ66)/12))</f>
        <v>0</v>
      </c>
      <c r="CH66" s="21">
        <f>IF(CH$3&lt;'Depr. Rate'!$B$1,('Depr. Rate'!$B$4*'KU Meter Schedule'!AR66)/12,IF(AR66=0,AQ66/2*'Depr. Rate'!$C$4/12,('Depr. Rate'!$C$4*'KU Meter Schedule'!AR66)/12))</f>
        <v>0</v>
      </c>
      <c r="CI66" s="21">
        <f>IF(CI$3&lt;'Depr. Rate'!$B$1,('Depr. Rate'!$B$4*'KU Meter Schedule'!AS66)/12,IF(AS66=0,AR66/2*'Depr. Rate'!$C$4/12,('Depr. Rate'!$C$4*'KU Meter Schedule'!AS66)/12))</f>
        <v>0</v>
      </c>
      <c r="CJ66" s="21">
        <f>IF(CJ$3&lt;'Depr. Rate'!$B$1,('Depr. Rate'!$B$4*'KU Meter Schedule'!AT66)/12,IF(AT66=0,AS66/2*'Depr. Rate'!$C$4/12,('Depr. Rate'!$C$4*'KU Meter Schedule'!AT66)/12))</f>
        <v>0</v>
      </c>
      <c r="CK66" s="21">
        <f>IF(CK$3&lt;'Depr. Rate'!$B$1,('Depr. Rate'!$B$4*'KU Meter Schedule'!AU66)/12,IF(AU66=0,AT66/2*'Depr. Rate'!$C$4/12,('Depr. Rate'!$C$4*'KU Meter Schedule'!AU66)/12))</f>
        <v>0</v>
      </c>
      <c r="CL66" s="21">
        <f>IF(CL$3&lt;'Depr. Rate'!$B$1,('Depr. Rate'!$B$4*'KU Meter Schedule'!AV66)/12,IF(AV66=0,AU66/2*'Depr. Rate'!$C$4/12,('Depr. Rate'!$C$4*'KU Meter Schedule'!AV66)/12))</f>
        <v>0</v>
      </c>
      <c r="CM66" s="21">
        <f>IF(CM$3&lt;'Depr. Rate'!$B$1,('Depr. Rate'!$B$4*'KU Meter Schedule'!AW66)/12,IF(AW66=0,AV66/2*'Depr. Rate'!$C$4/12,('Depr. Rate'!$C$4*'KU Meter Schedule'!AW66)/12))</f>
        <v>0</v>
      </c>
      <c r="CN66" s="21">
        <f>IF(CN$3&lt;'Depr. Rate'!$B$1,('Depr. Rate'!$B$4*'KU Meter Schedule'!AX66)/12,IF(AX66=0,AW66/2*'Depr. Rate'!$C$4/12,('Depr. Rate'!$C$4*'KU Meter Schedule'!AX66)/12))</f>
        <v>0</v>
      </c>
      <c r="CP66" s="6">
        <f>IF(CP$3=$CP$3,$H66+AZ66,IF($F66='KU Meter Schedule'!CP$3,'KU Meter Schedule'!CO66+AZ66-$G66,SUM(CO66,AZ66)))</f>
        <v>411292.64115738758</v>
      </c>
      <c r="CQ66" s="6">
        <f>IF(CQ$3=$CP$3,$H66+BA66,IF($F66='KU Meter Schedule'!CQ$3,'KU Meter Schedule'!CP66+BA66-$G66,SUM(CP66,BA66)))</f>
        <v>412265.09917997092</v>
      </c>
      <c r="CR66" s="6">
        <f>IF(CR$3=$CP$3,$H66+BB66,IF($F66='KU Meter Schedule'!CR$3,'KU Meter Schedule'!CQ66+BB66-$G66,SUM(CQ66,BB66)))</f>
        <v>413237.55720255425</v>
      </c>
      <c r="CS66" s="6">
        <f>IF(CS$3=$CP$3,$H66+BC66,IF($F66='KU Meter Schedule'!CS$3,'KU Meter Schedule'!CR66+BC66-$G66,SUM(CR66,BC66)))</f>
        <v>414210.01522513758</v>
      </c>
      <c r="CT66" s="6">
        <f>IF(CT$3=$CP$3,$H66+BD66,IF($F66='KU Meter Schedule'!CT$3,'KU Meter Schedule'!CS66+BD66-$G66,SUM(CS66,BD66)))</f>
        <v>415182.47324772092</v>
      </c>
      <c r="CU66" s="6">
        <f>IF(CU$3=$CP$3,$H66+BE66,IF($F66='KU Meter Schedule'!CU$3,'KU Meter Schedule'!CT66+BE66-$G66,SUM(CT66,BE66)))</f>
        <v>416154.93127030425</v>
      </c>
      <c r="CV66" s="6">
        <f>IF(CV$3=$CP$3,$H66+BF66,IF($F66='KU Meter Schedule'!CV$3,'KU Meter Schedule'!CU66+BF66-$G66,SUM(CU66,BF66)))</f>
        <v>417127.38929288759</v>
      </c>
      <c r="CW66" s="6">
        <f>IF(CW$3=$CP$3,$H66+BG66,IF($F66='KU Meter Schedule'!CW$3,'KU Meter Schedule'!CV66+BG66-$G66,SUM(CV66,BG66)))</f>
        <v>418099.84731547092</v>
      </c>
      <c r="CX66" s="6">
        <f>IF(CX$3=$CP$3,$H66+BH66,IF($F66='KU Meter Schedule'!CX$3,'KU Meter Schedule'!CW66+BH66-$G66,SUM(CW66,BH66)))</f>
        <v>419072.30533805426</v>
      </c>
      <c r="CY66" s="6">
        <f>IF(CY$3=$CP$3,$H66+BI66,IF($F66='KU Meter Schedule'!CY$3,'KU Meter Schedule'!CX66+BI66-$G66,SUM(CX66,BI66)))</f>
        <v>420044.76336063759</v>
      </c>
      <c r="CZ66" s="6">
        <f>IF(CZ$3=$CP$3,$H66+BJ66,IF($F66='KU Meter Schedule'!CZ$3,'KU Meter Schedule'!CY66+BJ66-$G66,SUM(CY66,BJ66)))</f>
        <v>421017.22138322092</v>
      </c>
      <c r="DA66" s="6">
        <f>IF(DA$3=$CP$3,$H66+BK66,IF($F66='KU Meter Schedule'!DA$3,'KU Meter Schedule'!CZ66+BK66-$G66,SUM(CZ66,BK66)))</f>
        <v>422507.75747897092</v>
      </c>
      <c r="DB66" s="6">
        <f>IF(DB$3=$CP$3,$H66+BL66,IF($F66='KU Meter Schedule'!DB$3,'KU Meter Schedule'!DA66+BL66-$G66,SUM(DA66,BL66)))</f>
        <v>423998.29357472091</v>
      </c>
      <c r="DC66" s="6">
        <f>IF(DC$3=$CP$3,$H66+BM66,IF($F66='KU Meter Schedule'!DC$3,'KU Meter Schedule'!DB66+BM66-$G66,SUM(DB66,BM66)))</f>
        <v>425488.82967047091</v>
      </c>
      <c r="DD66" s="6">
        <f>IF(DD$3=$CP$3,$H66+BN66,IF($F66='KU Meter Schedule'!DD$3,'KU Meter Schedule'!DC66+BN66-$G66,SUM(DC66,BN66)))</f>
        <v>426979.3657662209</v>
      </c>
      <c r="DE66" s="6">
        <f>IF(DE$3=$CP$3,$H66+BO66,IF($F66='KU Meter Schedule'!DE$3,'KU Meter Schedule'!DD66+BO66-$G66,SUM(DD66,BO66)))</f>
        <v>428469.90186197089</v>
      </c>
      <c r="DF66" s="6">
        <f>IF(DF$3=$CP$3,$H66+BP66,IF($F66='KU Meter Schedule'!DF$3,'KU Meter Schedule'!DE66+BP66-$G66,SUM(DE66,BP66)))</f>
        <v>429960.43795772089</v>
      </c>
      <c r="DG66" s="6">
        <f>IF(DG$3=$CP$3,$H66+BQ66,IF($F66='KU Meter Schedule'!DG$3,'KU Meter Schedule'!DF66+BQ66-$G66,SUM(DF66,BQ66)))</f>
        <v>431450.97405347088</v>
      </c>
      <c r="DH66" s="6">
        <f>IF(DH$3=$CP$3,$H66+BR66,IF($F66='KU Meter Schedule'!DH$3,'KU Meter Schedule'!DG66+BR66-$G66,SUM(DG66,BR66)))</f>
        <v>432941.51014922088</v>
      </c>
      <c r="DI66" s="6">
        <f>IF(DI$3=$CP$3,$H66+BS66,IF($F66='KU Meter Schedule'!DI$3,'KU Meter Schedule'!DH66+BS66-$G66,SUM(DH66,BS66)))</f>
        <v>434432.04624497087</v>
      </c>
      <c r="DJ66" s="6">
        <f>IF(DJ$3=$CP$3,$H66+BT66,IF($F66='KU Meter Schedule'!DJ$3,'KU Meter Schedule'!DI66+BT66-$G66,SUM(DI66,BT66)))</f>
        <v>-74407.675707154151</v>
      </c>
      <c r="DK66" s="6">
        <f>IF(DK$3=$CP$3,$H66+BU66,IF($F66='KU Meter Schedule'!DK$3,'KU Meter Schedule'!DJ66+BU66-$G66,SUM(DJ66,BU66)))</f>
        <v>-74407.675707154151</v>
      </c>
      <c r="DL66" s="6">
        <f>IF(DL$3=$CP$3,$H66+BV66,IF($F66='KU Meter Schedule'!DL$3,'KU Meter Schedule'!DK66+BV66-$G66,SUM(DK66,BV66)))</f>
        <v>-74407.675707154151</v>
      </c>
      <c r="DM66" s="6">
        <f>IF(DM$3=$CP$3,$H66+BW66,IF($F66='KU Meter Schedule'!DM$3,'KU Meter Schedule'!DL66+BW66-$G66,SUM(DL66,BW66)))</f>
        <v>-74407.675707154151</v>
      </c>
      <c r="DN66" s="6">
        <f>IF(DN$3=$CP$3,$H66+BX66,IF($F66='KU Meter Schedule'!DN$3,'KU Meter Schedule'!DM66+BX66-$G66,SUM(DM66,BX66)))</f>
        <v>-74407.675707154151</v>
      </c>
      <c r="DO66" s="6">
        <f>IF(DO$3=$CP$3,$H66+BY66,IF($F66='KU Meter Schedule'!DO$3,'KU Meter Schedule'!DN66+BY66-$G66,SUM(DN66,BY66)))</f>
        <v>-74407.675707154151</v>
      </c>
      <c r="DP66" s="6">
        <f>IF(DP$3=$CP$3,$H66+BZ66,IF($F66='KU Meter Schedule'!DP$3,'KU Meter Schedule'!DO66+BZ66-$G66,SUM(DO66,BZ66)))</f>
        <v>-74407.675707154151</v>
      </c>
      <c r="DQ66" s="6">
        <f>IF(DQ$3=$CP$3,$H66+CA66,IF($F66='KU Meter Schedule'!DQ$3,'KU Meter Schedule'!DP66+CA66-$G66,SUM(DP66,CA66)))</f>
        <v>-74407.675707154151</v>
      </c>
      <c r="DR66" s="6">
        <f>IF(DR$3=$CP$3,$H66+CB66,IF($F66='KU Meter Schedule'!DR$3,'KU Meter Schedule'!DQ66+CB66-$G66,SUM(DQ66,CB66)))</f>
        <v>-74407.675707154151</v>
      </c>
      <c r="DS66" s="6">
        <f>IF(DS$3=$CP$3,$H66+CC66,IF($F66='KU Meter Schedule'!DS$3,'KU Meter Schedule'!DR66+CC66-$G66,SUM(DR66,CC66)))</f>
        <v>-74407.675707154151</v>
      </c>
      <c r="DT66" s="6">
        <f>IF(DT$3=$CP$3,$H66+CD66,IF($F66='KU Meter Schedule'!DT$3,'KU Meter Schedule'!DS66+CD66-$G66,SUM(DS66,CD66)))</f>
        <v>-74407.675707154151</v>
      </c>
      <c r="DU66" s="6">
        <f>IF(DU$3=$CP$3,$H66+CE66,IF($F66='KU Meter Schedule'!DU$3,'KU Meter Schedule'!DT66+CE66-$G66,SUM(DT66,CE66)))</f>
        <v>-74407.675707154151</v>
      </c>
      <c r="DV66" s="6">
        <f>IF(DV$3=$CP$3,$H66+CF66,IF($F66='KU Meter Schedule'!DV$3,'KU Meter Schedule'!DU66+CF66-$G66,SUM(DU66,CF66)))</f>
        <v>-74407.675707154151</v>
      </c>
      <c r="DW66" s="6">
        <f>IF(DW$3=$CP$3,$H66+CG66,IF($F66='KU Meter Schedule'!DW$3,'KU Meter Schedule'!DV66+CG66-$G66,SUM(DV66,CG66)))</f>
        <v>-74407.675707154151</v>
      </c>
      <c r="DX66" s="6">
        <f>IF(DX$3=$CP$3,$H66+CH66,IF($F66='KU Meter Schedule'!DX$3,'KU Meter Schedule'!DW66+CH66-$G66,SUM(DW66,CH66)))</f>
        <v>-74407.675707154151</v>
      </c>
      <c r="DY66" s="6">
        <f>IF(DY$3=$CP$3,$H66+CI66,IF($F66='KU Meter Schedule'!DY$3,'KU Meter Schedule'!DX66+CI66-$G66,SUM(DX66,CI66)))</f>
        <v>-74407.675707154151</v>
      </c>
      <c r="DZ66" s="6">
        <f>IF(DZ$3=$CP$3,$H66+CJ66,IF($F66='KU Meter Schedule'!DZ$3,'KU Meter Schedule'!DY66+CJ66-$G66,SUM(DY66,CJ66)))</f>
        <v>-74407.675707154151</v>
      </c>
      <c r="EA66" s="6">
        <f>IF(EA$3=$CP$3,$H66+CK66,IF($F66='KU Meter Schedule'!EA$3,'KU Meter Schedule'!DZ66+CK66-$G66,SUM(DZ66,CK66)))</f>
        <v>-74407.675707154151</v>
      </c>
      <c r="EB66" s="6">
        <f>IF(EB$3=$CP$3,$H66+CL66,IF($F66='KU Meter Schedule'!EB$3,'KU Meter Schedule'!EA66+CL66-$G66,SUM(EA66,CL66)))</f>
        <v>-74407.675707154151</v>
      </c>
      <c r="EC66" s="6">
        <f>IF(EC$3=$CP$3,$H66+CM66,IF($F66='KU Meter Schedule'!EC$3,'KU Meter Schedule'!EB66+CM66-$G66,SUM(EB66,CM66)))</f>
        <v>-74407.675707154151</v>
      </c>
      <c r="ED66" s="6">
        <f>IF(ED$3=$CP$3,$H66+CN66,IF($F66='KU Meter Schedule'!ED$3,'KU Meter Schedule'!EC66+CN66-$G66,SUM(EC66,CN66)))</f>
        <v>-74407.675707154151</v>
      </c>
      <c r="EF66" s="8">
        <f t="shared" si="12"/>
        <v>98292.348842612468</v>
      </c>
      <c r="EG66" s="8">
        <f t="shared" si="12"/>
        <v>97319.890820029133</v>
      </c>
      <c r="EH66" s="8">
        <f t="shared" si="12"/>
        <v>96347.432797445799</v>
      </c>
      <c r="EI66" s="8">
        <f t="shared" si="12"/>
        <v>95374.974774862465</v>
      </c>
      <c r="EJ66" s="8">
        <f t="shared" si="12"/>
        <v>94402.516752279131</v>
      </c>
      <c r="EK66" s="8">
        <f t="shared" si="12"/>
        <v>93430.058729695797</v>
      </c>
      <c r="EL66" s="8">
        <f t="shared" si="12"/>
        <v>92457.600707112462</v>
      </c>
      <c r="EM66" s="8">
        <f t="shared" si="12"/>
        <v>91485.142684529128</v>
      </c>
      <c r="EN66" s="8">
        <f t="shared" si="12"/>
        <v>90512.684661945794</v>
      </c>
      <c r="EO66" s="8">
        <f t="shared" si="12"/>
        <v>89540.22663936246</v>
      </c>
      <c r="EP66" s="8">
        <f t="shared" si="12"/>
        <v>88567.768616779125</v>
      </c>
      <c r="EQ66" s="8">
        <f t="shared" si="12"/>
        <v>87077.232521029131</v>
      </c>
      <c r="ER66" s="8">
        <f t="shared" si="12"/>
        <v>85586.696425279137</v>
      </c>
      <c r="ES66" s="8">
        <f t="shared" si="12"/>
        <v>84096.160329529142</v>
      </c>
      <c r="ET66" s="8">
        <f t="shared" si="12"/>
        <v>82605.624233779148</v>
      </c>
      <c r="EU66" s="8">
        <f t="shared" si="12"/>
        <v>81115.088138029154</v>
      </c>
      <c r="EV66" s="8">
        <f t="shared" si="11"/>
        <v>79624.55204227916</v>
      </c>
      <c r="EW66" s="8">
        <f t="shared" si="11"/>
        <v>78134.015946529165</v>
      </c>
      <c r="EX66" s="8">
        <f t="shared" si="11"/>
        <v>76643.479850779171</v>
      </c>
      <c r="EY66" s="8">
        <f t="shared" si="11"/>
        <v>75152.943755029177</v>
      </c>
      <c r="EZ66" s="8">
        <f t="shared" si="11"/>
        <v>74407.675707154151</v>
      </c>
      <c r="FA66" s="8">
        <f t="shared" si="11"/>
        <v>74407.675707154151</v>
      </c>
      <c r="FB66" s="8">
        <f t="shared" si="11"/>
        <v>74407.675707154151</v>
      </c>
      <c r="FC66" s="8">
        <f t="shared" si="11"/>
        <v>74407.675707154151</v>
      </c>
      <c r="FD66" s="8">
        <f t="shared" si="11"/>
        <v>74407.675707154151</v>
      </c>
      <c r="FE66" s="8">
        <f t="shared" si="11"/>
        <v>74407.675707154151</v>
      </c>
      <c r="FF66" s="8">
        <f t="shared" si="11"/>
        <v>74407.675707154151</v>
      </c>
      <c r="FG66" s="8">
        <f t="shared" si="11"/>
        <v>74407.675707154151</v>
      </c>
      <c r="FH66" s="8">
        <f t="shared" si="11"/>
        <v>74407.675707154151</v>
      </c>
      <c r="FI66" s="8">
        <f t="shared" si="11"/>
        <v>74407.675707154151</v>
      </c>
      <c r="FJ66" s="8">
        <f t="shared" si="11"/>
        <v>74407.675707154151</v>
      </c>
      <c r="FK66" s="8">
        <f t="shared" si="14"/>
        <v>74407.675707154151</v>
      </c>
      <c r="FL66" s="8">
        <f t="shared" si="14"/>
        <v>74407.675707154151</v>
      </c>
      <c r="FM66" s="8">
        <f t="shared" si="14"/>
        <v>74407.675707154151</v>
      </c>
      <c r="FN66" s="8">
        <f t="shared" si="14"/>
        <v>74407.675707154151</v>
      </c>
      <c r="FO66" s="8">
        <f t="shared" si="14"/>
        <v>74407.675707154151</v>
      </c>
      <c r="FP66" s="8">
        <f t="shared" si="14"/>
        <v>74407.675707154151</v>
      </c>
      <c r="FQ66" s="8">
        <f t="shared" si="14"/>
        <v>74407.675707154151</v>
      </c>
      <c r="FR66" s="8">
        <f t="shared" si="14"/>
        <v>74407.675707154151</v>
      </c>
      <c r="FS66" s="8">
        <f t="shared" si="14"/>
        <v>74407.675707154151</v>
      </c>
      <c r="FT66" s="8">
        <f t="shared" si="14"/>
        <v>74407.675707154151</v>
      </c>
    </row>
    <row r="67" spans="1:176" x14ac:dyDescent="0.25">
      <c r="A67" s="4" t="s">
        <v>12</v>
      </c>
      <c r="B67" s="4" t="s">
        <v>2</v>
      </c>
      <c r="C67" s="3" t="s">
        <v>40</v>
      </c>
      <c r="D67" s="4" t="s">
        <v>5</v>
      </c>
      <c r="E67" s="7">
        <v>1975</v>
      </c>
      <c r="F67" s="24">
        <f>IFERROR(VLOOKUP(CONCATENATE(C67,E67),'KU Retirements'!$A$4:$E$150,5,FALSE),"N/A")</f>
        <v>43191</v>
      </c>
      <c r="G67" s="5">
        <v>41537.090000000004</v>
      </c>
      <c r="H67" s="5">
        <v>33445.856353984898</v>
      </c>
      <c r="I67" s="5"/>
      <c r="J67" s="6">
        <f>IF(J$3=$J$3,$G67,IF($F67='KU Meter Schedule'!J$3,'KU Meter Schedule'!I67-'KU Meter Schedule'!$G67,I67))</f>
        <v>41537.090000000004</v>
      </c>
      <c r="K67" s="6">
        <f>IF(K$3=$J$3,$G67,IF($F67='KU Meter Schedule'!K$3,'KU Meter Schedule'!J67-'KU Meter Schedule'!$G67,J67))</f>
        <v>41537.090000000004</v>
      </c>
      <c r="L67" s="6">
        <f>IF(L$3=$J$3,$G67,IF($F67='KU Meter Schedule'!L$3,'KU Meter Schedule'!K67-'KU Meter Schedule'!$G67,K67))</f>
        <v>41537.090000000004</v>
      </c>
      <c r="M67" s="6">
        <f>IF(M$3=$J$3,$G67,IF($F67='KU Meter Schedule'!M$3,'KU Meter Schedule'!L67-'KU Meter Schedule'!$G67,L67))</f>
        <v>41537.090000000004</v>
      </c>
      <c r="N67" s="6">
        <f>IF(N$3=$J$3,$G67,IF($F67='KU Meter Schedule'!N$3,'KU Meter Schedule'!M67-'KU Meter Schedule'!$G67,M67))</f>
        <v>41537.090000000004</v>
      </c>
      <c r="O67" s="6">
        <f>IF(O$3=$J$3,$G67,IF($F67='KU Meter Schedule'!O$3,'KU Meter Schedule'!N67-'KU Meter Schedule'!$G67,N67))</f>
        <v>41537.090000000004</v>
      </c>
      <c r="P67" s="6">
        <f>IF(P$3=$J$3,$G67,IF($F67='KU Meter Schedule'!P$3,'KU Meter Schedule'!O67-'KU Meter Schedule'!$G67,O67))</f>
        <v>41537.090000000004</v>
      </c>
      <c r="Q67" s="6">
        <f>IF(Q$3=$J$3,$G67,IF($F67='KU Meter Schedule'!Q$3,'KU Meter Schedule'!P67-'KU Meter Schedule'!$G67,P67))</f>
        <v>41537.090000000004</v>
      </c>
      <c r="R67" s="6">
        <f>IF(R$3=$J$3,$G67,IF($F67='KU Meter Schedule'!R$3,'KU Meter Schedule'!Q67-'KU Meter Schedule'!$G67,Q67))</f>
        <v>41537.090000000004</v>
      </c>
      <c r="S67" s="6">
        <f>IF(S$3=$J$3,$G67,IF($F67='KU Meter Schedule'!S$3,'KU Meter Schedule'!R67-'KU Meter Schedule'!$G67,R67))</f>
        <v>41537.090000000004</v>
      </c>
      <c r="T67" s="6">
        <f>IF(T$3=$J$3,$G67,IF($F67='KU Meter Schedule'!T$3,'KU Meter Schedule'!S67-'KU Meter Schedule'!$G67,S67))</f>
        <v>41537.090000000004</v>
      </c>
      <c r="U67" s="6">
        <f>IF(U$3=$J$3,$G67,IF($F67='KU Meter Schedule'!U$3,'KU Meter Schedule'!T67-'KU Meter Schedule'!$G67,T67))</f>
        <v>41537.090000000004</v>
      </c>
      <c r="V67" s="6">
        <f>IF(V$3=$J$3,$G67,IF($F67='KU Meter Schedule'!V$3,'KU Meter Schedule'!U67-'KU Meter Schedule'!$G67,U67))</f>
        <v>41537.090000000004</v>
      </c>
      <c r="W67" s="6">
        <f>IF(W$3=$J$3,$G67,IF($F67='KU Meter Schedule'!W$3,'KU Meter Schedule'!V67-'KU Meter Schedule'!$G67,V67))</f>
        <v>41537.090000000004</v>
      </c>
      <c r="X67" s="6">
        <f>IF(X$3=$J$3,$G67,IF($F67='KU Meter Schedule'!X$3,'KU Meter Schedule'!W67-'KU Meter Schedule'!$G67,W67))</f>
        <v>41537.090000000004</v>
      </c>
      <c r="Y67" s="6">
        <f>IF(Y$3=$J$3,$G67,IF($F67='KU Meter Schedule'!Y$3,'KU Meter Schedule'!X67-'KU Meter Schedule'!$G67,X67))</f>
        <v>41537.090000000004</v>
      </c>
      <c r="Z67" s="6">
        <f>IF(Z$3=$J$3,$G67,IF($F67='KU Meter Schedule'!Z$3,'KU Meter Schedule'!Y67-'KU Meter Schedule'!$G67,Y67))</f>
        <v>41537.090000000004</v>
      </c>
      <c r="AA67" s="6">
        <f>IF(AA$3=$J$3,$G67,IF($F67='KU Meter Schedule'!AA$3,'KU Meter Schedule'!Z67-'KU Meter Schedule'!$G67,Z67))</f>
        <v>41537.090000000004</v>
      </c>
      <c r="AB67" s="6">
        <f>IF(AB$3=$J$3,$G67,IF($F67='KU Meter Schedule'!AB$3,'KU Meter Schedule'!AA67-'KU Meter Schedule'!$G67,AA67))</f>
        <v>41537.090000000004</v>
      </c>
      <c r="AC67" s="6">
        <f>IF(AC$3=$J$3,$G67,IF($F67='KU Meter Schedule'!AC$3,'KU Meter Schedule'!AB67-'KU Meter Schedule'!$G67,AB67))</f>
        <v>41537.090000000004</v>
      </c>
      <c r="AD67" s="6">
        <f>IF(AD$3=$J$3,$G67,IF($F67='KU Meter Schedule'!AD$3,'KU Meter Schedule'!AC67-'KU Meter Schedule'!$G67,AC67))</f>
        <v>0</v>
      </c>
      <c r="AE67" s="6">
        <f>IF(AE$3=$J$3,$G67,IF($F67='KU Meter Schedule'!AE$3,'KU Meter Schedule'!AD67-'KU Meter Schedule'!$G67,AD67))</f>
        <v>0</v>
      </c>
      <c r="AF67" s="6">
        <f>IF(AF$3=$J$3,$G67,IF($F67='KU Meter Schedule'!AF$3,'KU Meter Schedule'!AE67-'KU Meter Schedule'!$G67,AE67))</f>
        <v>0</v>
      </c>
      <c r="AG67" s="6">
        <f>IF(AG$3=$J$3,$G67,IF($F67='KU Meter Schedule'!AG$3,'KU Meter Schedule'!AF67-'KU Meter Schedule'!$G67,AF67))</f>
        <v>0</v>
      </c>
      <c r="AH67" s="6">
        <f>IF(AH$3=$J$3,$G67,IF($F67='KU Meter Schedule'!AH$3,'KU Meter Schedule'!AG67-'KU Meter Schedule'!$G67,AG67))</f>
        <v>0</v>
      </c>
      <c r="AI67" s="6">
        <f>IF(AI$3=$J$3,$G67,IF($F67='KU Meter Schedule'!AI$3,'KU Meter Schedule'!AH67-'KU Meter Schedule'!$G67,AH67))</f>
        <v>0</v>
      </c>
      <c r="AJ67" s="6">
        <f>IF(AJ$3=$J$3,$G67,IF($F67='KU Meter Schedule'!AJ$3,'KU Meter Schedule'!AI67-'KU Meter Schedule'!$G67,AI67))</f>
        <v>0</v>
      </c>
      <c r="AK67" s="6">
        <f>IF(AK$3=$J$3,$G67,IF($F67='KU Meter Schedule'!AK$3,'KU Meter Schedule'!AJ67-'KU Meter Schedule'!$G67,AJ67))</f>
        <v>0</v>
      </c>
      <c r="AL67" s="6">
        <f>IF(AL$3=$J$3,$G67,IF($F67='KU Meter Schedule'!AL$3,'KU Meter Schedule'!AK67-'KU Meter Schedule'!$G67,AK67))</f>
        <v>0</v>
      </c>
      <c r="AM67" s="6">
        <f>IF(AM$3=$J$3,$G67,IF($F67='KU Meter Schedule'!AM$3,'KU Meter Schedule'!AL67-'KU Meter Schedule'!$G67,AL67))</f>
        <v>0</v>
      </c>
      <c r="AN67" s="6">
        <f>IF(AN$3=$J$3,$G67,IF($F67='KU Meter Schedule'!AN$3,'KU Meter Schedule'!AM67-'KU Meter Schedule'!$G67,AM67))</f>
        <v>0</v>
      </c>
      <c r="AO67" s="6">
        <f>IF(AO$3=$J$3,$G67,IF($F67='KU Meter Schedule'!AO$3,'KU Meter Schedule'!AN67-'KU Meter Schedule'!$G67,AN67))</f>
        <v>0</v>
      </c>
      <c r="AP67" s="6">
        <f>IF(AP$3=$J$3,$G67,IF($F67='KU Meter Schedule'!AP$3,'KU Meter Schedule'!AO67-'KU Meter Schedule'!$G67,AO67))</f>
        <v>0</v>
      </c>
      <c r="AQ67" s="6">
        <f>IF(AQ$3=$J$3,$G67,IF($F67='KU Meter Schedule'!AQ$3,'KU Meter Schedule'!AP67-'KU Meter Schedule'!$G67,AP67))</f>
        <v>0</v>
      </c>
      <c r="AR67" s="6">
        <f>IF(AR$3=$J$3,$G67,IF($F67='KU Meter Schedule'!AR$3,'KU Meter Schedule'!AQ67-'KU Meter Schedule'!$G67,AQ67))</f>
        <v>0</v>
      </c>
      <c r="AS67" s="6">
        <f>IF(AS$3=$J$3,$G67,IF($F67='KU Meter Schedule'!AS$3,'KU Meter Schedule'!AR67-'KU Meter Schedule'!$G67,AR67))</f>
        <v>0</v>
      </c>
      <c r="AT67" s="6">
        <f>IF(AT$3=$J$3,$G67,IF($F67='KU Meter Schedule'!AT$3,'KU Meter Schedule'!AS67-'KU Meter Schedule'!$G67,AS67))</f>
        <v>0</v>
      </c>
      <c r="AU67" s="6">
        <f>IF(AU$3=$J$3,$G67,IF($F67='KU Meter Schedule'!AU$3,'KU Meter Schedule'!AT67-'KU Meter Schedule'!$G67,AT67))</f>
        <v>0</v>
      </c>
      <c r="AV67" s="6">
        <f>IF(AV$3=$J$3,$G67,IF($F67='KU Meter Schedule'!AV$3,'KU Meter Schedule'!AU67-'KU Meter Schedule'!$G67,AU67))</f>
        <v>0</v>
      </c>
      <c r="AW67" s="6">
        <f>IF(AW$3=$J$3,$G67,IF($F67='KU Meter Schedule'!AW$3,'KU Meter Schedule'!AV67-'KU Meter Schedule'!$G67,AV67))</f>
        <v>0</v>
      </c>
      <c r="AX67" s="6">
        <f>IF(AX$3=$J$3,$G67,IF($F67='KU Meter Schedule'!AX$3,'KU Meter Schedule'!AW67-'KU Meter Schedule'!$G67,AW67))</f>
        <v>0</v>
      </c>
      <c r="AZ67" s="21">
        <f>IF(AZ$3&lt;'Depr. Rate'!$B$1,('Depr. Rate'!$B$4*'KU Meter Schedule'!J67)/12,IF(J67=0,I67/2*'Depr. Rate'!$C$4/12,('Depr. Rate'!$C$4*'KU Meter Schedule'!J67)/12))</f>
        <v>79.266613416666672</v>
      </c>
      <c r="BA67" s="21">
        <f>IF(BA$3&lt;'Depr. Rate'!$B$1,('Depr. Rate'!$B$4*'KU Meter Schedule'!K67)/12,IF(K67=0,J67/2*'Depr. Rate'!$C$4/12,('Depr. Rate'!$C$4*'KU Meter Schedule'!K67)/12))</f>
        <v>79.266613416666672</v>
      </c>
      <c r="BB67" s="21">
        <f>IF(BB$3&lt;'Depr. Rate'!$B$1,('Depr. Rate'!$B$4*'KU Meter Schedule'!L67)/12,IF(L67=0,K67/2*'Depr. Rate'!$C$4/12,('Depr. Rate'!$C$4*'KU Meter Schedule'!L67)/12))</f>
        <v>79.266613416666672</v>
      </c>
      <c r="BC67" s="21">
        <f>IF(BC$3&lt;'Depr. Rate'!$B$1,('Depr. Rate'!$B$4*'KU Meter Schedule'!M67)/12,IF(M67=0,L67/2*'Depr. Rate'!$C$4/12,('Depr. Rate'!$C$4*'KU Meter Schedule'!M67)/12))</f>
        <v>79.266613416666672</v>
      </c>
      <c r="BD67" s="21">
        <f>IF(BD$3&lt;'Depr. Rate'!$B$1,('Depr. Rate'!$B$4*'KU Meter Schedule'!N67)/12,IF(N67=0,M67/2*'Depr. Rate'!$C$4/12,('Depr. Rate'!$C$4*'KU Meter Schedule'!N67)/12))</f>
        <v>79.266613416666672</v>
      </c>
      <c r="BE67" s="21">
        <f>IF(BE$3&lt;'Depr. Rate'!$B$1,('Depr. Rate'!$B$4*'KU Meter Schedule'!O67)/12,IF(O67=0,N67/2*'Depr. Rate'!$C$4/12,('Depr. Rate'!$C$4*'KU Meter Schedule'!O67)/12))</f>
        <v>79.266613416666672</v>
      </c>
      <c r="BF67" s="21">
        <f>IF(BF$3&lt;'Depr. Rate'!$B$1,('Depr. Rate'!$B$4*'KU Meter Schedule'!P67)/12,IF(P67=0,O67/2*'Depr. Rate'!$C$4/12,('Depr. Rate'!$C$4*'KU Meter Schedule'!P67)/12))</f>
        <v>79.266613416666672</v>
      </c>
      <c r="BG67" s="21">
        <f>IF(BG$3&lt;'Depr. Rate'!$B$1,('Depr. Rate'!$B$4*'KU Meter Schedule'!Q67)/12,IF(Q67=0,P67/2*'Depr. Rate'!$C$4/12,('Depr. Rate'!$C$4*'KU Meter Schedule'!Q67)/12))</f>
        <v>79.266613416666672</v>
      </c>
      <c r="BH67" s="21">
        <f>IF(BH$3&lt;'Depr. Rate'!$B$1,('Depr. Rate'!$B$4*'KU Meter Schedule'!R67)/12,IF(R67=0,Q67/2*'Depr. Rate'!$C$4/12,('Depr. Rate'!$C$4*'KU Meter Schedule'!R67)/12))</f>
        <v>79.266613416666672</v>
      </c>
      <c r="BI67" s="21">
        <f>IF(BI$3&lt;'Depr. Rate'!$B$1,('Depr. Rate'!$B$4*'KU Meter Schedule'!S67)/12,IF(S67=0,R67/2*'Depr. Rate'!$C$4/12,('Depr. Rate'!$C$4*'KU Meter Schedule'!S67)/12))</f>
        <v>79.266613416666672</v>
      </c>
      <c r="BJ67" s="21">
        <f>IF(BJ$3&lt;'Depr. Rate'!$B$1,('Depr. Rate'!$B$4*'KU Meter Schedule'!T67)/12,IF(T67=0,S67/2*'Depr. Rate'!$C$4/12,('Depr. Rate'!$C$4*'KU Meter Schedule'!T67)/12))</f>
        <v>79.266613416666672</v>
      </c>
      <c r="BK67" s="21">
        <f>IF(BK$3&lt;'Depr. Rate'!$B$1,('Depr. Rate'!$B$4*'KU Meter Schedule'!U67)/12,IF(U67=0,T67/2*'Depr. Rate'!$C$4/12,('Depr. Rate'!$C$4*'KU Meter Schedule'!U67)/12))</f>
        <v>121.49598825</v>
      </c>
      <c r="BL67" s="21">
        <f>IF(BL$3&lt;'Depr. Rate'!$B$1,('Depr. Rate'!$B$4*'KU Meter Schedule'!V67)/12,IF(V67=0,U67/2*'Depr. Rate'!$C$4/12,('Depr. Rate'!$C$4*'KU Meter Schedule'!V67)/12))</f>
        <v>121.49598825</v>
      </c>
      <c r="BM67" s="21">
        <f>IF(BM$3&lt;'Depr. Rate'!$B$1,('Depr. Rate'!$B$4*'KU Meter Schedule'!W67)/12,IF(W67=0,V67/2*'Depr. Rate'!$C$4/12,('Depr. Rate'!$C$4*'KU Meter Schedule'!W67)/12))</f>
        <v>121.49598825</v>
      </c>
      <c r="BN67" s="21">
        <f>IF(BN$3&lt;'Depr. Rate'!$B$1,('Depr. Rate'!$B$4*'KU Meter Schedule'!X67)/12,IF(X67=0,W67/2*'Depr. Rate'!$C$4/12,('Depr. Rate'!$C$4*'KU Meter Schedule'!X67)/12))</f>
        <v>121.49598825</v>
      </c>
      <c r="BO67" s="21">
        <f>IF(BO$3&lt;'Depr. Rate'!$B$1,('Depr. Rate'!$B$4*'KU Meter Schedule'!Y67)/12,IF(Y67=0,X67/2*'Depr. Rate'!$C$4/12,('Depr. Rate'!$C$4*'KU Meter Schedule'!Y67)/12))</f>
        <v>121.49598825</v>
      </c>
      <c r="BP67" s="21">
        <f>IF(BP$3&lt;'Depr. Rate'!$B$1,('Depr. Rate'!$B$4*'KU Meter Schedule'!Z67)/12,IF(Z67=0,Y67/2*'Depr. Rate'!$C$4/12,('Depr. Rate'!$C$4*'KU Meter Schedule'!Z67)/12))</f>
        <v>121.49598825</v>
      </c>
      <c r="BQ67" s="21">
        <f>IF(BQ$3&lt;'Depr. Rate'!$B$1,('Depr. Rate'!$B$4*'KU Meter Schedule'!AA67)/12,IF(AA67=0,Z67/2*'Depr. Rate'!$C$4/12,('Depr. Rate'!$C$4*'KU Meter Schedule'!AA67)/12))</f>
        <v>121.49598825</v>
      </c>
      <c r="BR67" s="21">
        <f>IF(BR$3&lt;'Depr. Rate'!$B$1,('Depr. Rate'!$B$4*'KU Meter Schedule'!AB67)/12,IF(AB67=0,AA67/2*'Depr. Rate'!$C$4/12,('Depr. Rate'!$C$4*'KU Meter Schedule'!AB67)/12))</f>
        <v>121.49598825</v>
      </c>
      <c r="BS67" s="21">
        <f>IF(BS$3&lt;'Depr. Rate'!$B$1,('Depr. Rate'!$B$4*'KU Meter Schedule'!AC67)/12,IF(AC67=0,AB67/2*'Depr. Rate'!$C$4/12,('Depr. Rate'!$C$4*'KU Meter Schedule'!AC67)/12))</f>
        <v>121.49598825</v>
      </c>
      <c r="BT67" s="21">
        <f>IF(BT$3&lt;'Depr. Rate'!$B$1,('Depr. Rate'!$B$4*'KU Meter Schedule'!AD67)/12,IF(AD67=0,AC67/2*'Depr. Rate'!$C$4/12,('Depr. Rate'!$C$4*'KU Meter Schedule'!AD67)/12))</f>
        <v>60.747994124999998</v>
      </c>
      <c r="BU67" s="21">
        <f>IF(BU$3&lt;'Depr. Rate'!$B$1,('Depr. Rate'!$B$4*'KU Meter Schedule'!AE67)/12,IF(AE67=0,AD67/2*'Depr. Rate'!$C$4/12,('Depr. Rate'!$C$4*'KU Meter Schedule'!AE67)/12))</f>
        <v>0</v>
      </c>
      <c r="BV67" s="21">
        <f>IF(BV$3&lt;'Depr. Rate'!$B$1,('Depr. Rate'!$B$4*'KU Meter Schedule'!AF67)/12,IF(AF67=0,AE67/2*'Depr. Rate'!$C$4/12,('Depr. Rate'!$C$4*'KU Meter Schedule'!AF67)/12))</f>
        <v>0</v>
      </c>
      <c r="BW67" s="21">
        <f>IF(BW$3&lt;'Depr. Rate'!$B$1,('Depr. Rate'!$B$4*'KU Meter Schedule'!AG67)/12,IF(AG67=0,AF67/2*'Depr. Rate'!$C$4/12,('Depr. Rate'!$C$4*'KU Meter Schedule'!AG67)/12))</f>
        <v>0</v>
      </c>
      <c r="BX67" s="21">
        <f>IF(BX$3&lt;'Depr. Rate'!$B$1,('Depr. Rate'!$B$4*'KU Meter Schedule'!AH67)/12,IF(AH67=0,AG67/2*'Depr. Rate'!$C$4/12,('Depr. Rate'!$C$4*'KU Meter Schedule'!AH67)/12))</f>
        <v>0</v>
      </c>
      <c r="BY67" s="21">
        <f>IF(BY$3&lt;'Depr. Rate'!$B$1,('Depr. Rate'!$B$4*'KU Meter Schedule'!AI67)/12,IF(AI67=0,AH67/2*'Depr. Rate'!$C$4/12,('Depr. Rate'!$C$4*'KU Meter Schedule'!AI67)/12))</f>
        <v>0</v>
      </c>
      <c r="BZ67" s="21">
        <f>IF(BZ$3&lt;'Depr. Rate'!$B$1,('Depr. Rate'!$B$4*'KU Meter Schedule'!AJ67)/12,IF(AJ67=0,AI67/2*'Depr. Rate'!$C$4/12,('Depr. Rate'!$C$4*'KU Meter Schedule'!AJ67)/12))</f>
        <v>0</v>
      </c>
      <c r="CA67" s="21">
        <f>IF(CA$3&lt;'Depr. Rate'!$B$1,('Depr. Rate'!$B$4*'KU Meter Schedule'!AK67)/12,IF(AK67=0,AJ67/2*'Depr. Rate'!$C$4/12,('Depr. Rate'!$C$4*'KU Meter Schedule'!AK67)/12))</f>
        <v>0</v>
      </c>
      <c r="CB67" s="21">
        <f>IF(CB$3&lt;'Depr. Rate'!$B$1,('Depr. Rate'!$B$4*'KU Meter Schedule'!AL67)/12,IF(AL67=0,AK67/2*'Depr. Rate'!$C$4/12,('Depr. Rate'!$C$4*'KU Meter Schedule'!AL67)/12))</f>
        <v>0</v>
      </c>
      <c r="CC67" s="21">
        <f>IF(CC$3&lt;'Depr. Rate'!$B$1,('Depr. Rate'!$B$4*'KU Meter Schedule'!AM67)/12,IF(AM67=0,AL67/2*'Depr. Rate'!$C$4/12,('Depr. Rate'!$C$4*'KU Meter Schedule'!AM67)/12))</f>
        <v>0</v>
      </c>
      <c r="CD67" s="21">
        <f>IF(CD$3&lt;'Depr. Rate'!$B$1,('Depr. Rate'!$B$4*'KU Meter Schedule'!AN67)/12,IF(AN67=0,AM67/2*'Depr. Rate'!$C$4/12,('Depr. Rate'!$C$4*'KU Meter Schedule'!AN67)/12))</f>
        <v>0</v>
      </c>
      <c r="CE67" s="21">
        <f>IF(CE$3&lt;'Depr. Rate'!$B$1,('Depr. Rate'!$B$4*'KU Meter Schedule'!AO67)/12,IF(AO67=0,AN67/2*'Depr. Rate'!$C$4/12,('Depr. Rate'!$C$4*'KU Meter Schedule'!AO67)/12))</f>
        <v>0</v>
      </c>
      <c r="CF67" s="21">
        <f>IF(CF$3&lt;'Depr. Rate'!$B$1,('Depr. Rate'!$B$4*'KU Meter Schedule'!AP67)/12,IF(AP67=0,AO67/2*'Depr. Rate'!$C$4/12,('Depr. Rate'!$C$4*'KU Meter Schedule'!AP67)/12))</f>
        <v>0</v>
      </c>
      <c r="CG67" s="21">
        <f>IF(CG$3&lt;'Depr. Rate'!$B$1,('Depr. Rate'!$B$4*'KU Meter Schedule'!AQ67)/12,IF(AQ67=0,AP67/2*'Depr. Rate'!$C$4/12,('Depr. Rate'!$C$4*'KU Meter Schedule'!AQ67)/12))</f>
        <v>0</v>
      </c>
      <c r="CH67" s="21">
        <f>IF(CH$3&lt;'Depr. Rate'!$B$1,('Depr. Rate'!$B$4*'KU Meter Schedule'!AR67)/12,IF(AR67=0,AQ67/2*'Depr. Rate'!$C$4/12,('Depr. Rate'!$C$4*'KU Meter Schedule'!AR67)/12))</f>
        <v>0</v>
      </c>
      <c r="CI67" s="21">
        <f>IF(CI$3&lt;'Depr. Rate'!$B$1,('Depr. Rate'!$B$4*'KU Meter Schedule'!AS67)/12,IF(AS67=0,AR67/2*'Depr. Rate'!$C$4/12,('Depr. Rate'!$C$4*'KU Meter Schedule'!AS67)/12))</f>
        <v>0</v>
      </c>
      <c r="CJ67" s="21">
        <f>IF(CJ$3&lt;'Depr. Rate'!$B$1,('Depr. Rate'!$B$4*'KU Meter Schedule'!AT67)/12,IF(AT67=0,AS67/2*'Depr. Rate'!$C$4/12,('Depr. Rate'!$C$4*'KU Meter Schedule'!AT67)/12))</f>
        <v>0</v>
      </c>
      <c r="CK67" s="21">
        <f>IF(CK$3&lt;'Depr. Rate'!$B$1,('Depr. Rate'!$B$4*'KU Meter Schedule'!AU67)/12,IF(AU67=0,AT67/2*'Depr. Rate'!$C$4/12,('Depr. Rate'!$C$4*'KU Meter Schedule'!AU67)/12))</f>
        <v>0</v>
      </c>
      <c r="CL67" s="21">
        <f>IF(CL$3&lt;'Depr. Rate'!$B$1,('Depr. Rate'!$B$4*'KU Meter Schedule'!AV67)/12,IF(AV67=0,AU67/2*'Depr. Rate'!$C$4/12,('Depr. Rate'!$C$4*'KU Meter Schedule'!AV67)/12))</f>
        <v>0</v>
      </c>
      <c r="CM67" s="21">
        <f>IF(CM$3&lt;'Depr. Rate'!$B$1,('Depr. Rate'!$B$4*'KU Meter Schedule'!AW67)/12,IF(AW67=0,AV67/2*'Depr. Rate'!$C$4/12,('Depr. Rate'!$C$4*'KU Meter Schedule'!AW67)/12))</f>
        <v>0</v>
      </c>
      <c r="CN67" s="21">
        <f>IF(CN$3&lt;'Depr. Rate'!$B$1,('Depr. Rate'!$B$4*'KU Meter Schedule'!AX67)/12,IF(AX67=0,AW67/2*'Depr. Rate'!$C$4/12,('Depr. Rate'!$C$4*'KU Meter Schedule'!AX67)/12))</f>
        <v>0</v>
      </c>
      <c r="CP67" s="6">
        <f>IF(CP$3=$CP$3,$H67+AZ67,IF($F67='KU Meter Schedule'!CP$3,'KU Meter Schedule'!CO67+AZ67-$G67,SUM(CO67,AZ67)))</f>
        <v>33525.122967401563</v>
      </c>
      <c r="CQ67" s="6">
        <f>IF(CQ$3=$CP$3,$H67+BA67,IF($F67='KU Meter Schedule'!CQ$3,'KU Meter Schedule'!CP67+BA67-$G67,SUM(CP67,BA67)))</f>
        <v>33604.389580818228</v>
      </c>
      <c r="CR67" s="6">
        <f>IF(CR$3=$CP$3,$H67+BB67,IF($F67='KU Meter Schedule'!CR$3,'KU Meter Schedule'!CQ67+BB67-$G67,SUM(CQ67,BB67)))</f>
        <v>33683.656194234893</v>
      </c>
      <c r="CS67" s="6">
        <f>IF(CS$3=$CP$3,$H67+BC67,IF($F67='KU Meter Schedule'!CS$3,'KU Meter Schedule'!CR67+BC67-$G67,SUM(CR67,BC67)))</f>
        <v>33762.922807651557</v>
      </c>
      <c r="CT67" s="6">
        <f>IF(CT$3=$CP$3,$H67+BD67,IF($F67='KU Meter Schedule'!CT$3,'KU Meter Schedule'!CS67+BD67-$G67,SUM(CS67,BD67)))</f>
        <v>33842.189421068222</v>
      </c>
      <c r="CU67" s="6">
        <f>IF(CU$3=$CP$3,$H67+BE67,IF($F67='KU Meter Schedule'!CU$3,'KU Meter Schedule'!CT67+BE67-$G67,SUM(CT67,BE67)))</f>
        <v>33921.456034484887</v>
      </c>
      <c r="CV67" s="6">
        <f>IF(CV$3=$CP$3,$H67+BF67,IF($F67='KU Meter Schedule'!CV$3,'KU Meter Schedule'!CU67+BF67-$G67,SUM(CU67,BF67)))</f>
        <v>34000.722647901552</v>
      </c>
      <c r="CW67" s="6">
        <f>IF(CW$3=$CP$3,$H67+BG67,IF($F67='KU Meter Schedule'!CW$3,'KU Meter Schedule'!CV67+BG67-$G67,SUM(CV67,BG67)))</f>
        <v>34079.989261318216</v>
      </c>
      <c r="CX67" s="6">
        <f>IF(CX$3=$CP$3,$H67+BH67,IF($F67='KU Meter Schedule'!CX$3,'KU Meter Schedule'!CW67+BH67-$G67,SUM(CW67,BH67)))</f>
        <v>34159.255874734881</v>
      </c>
      <c r="CY67" s="6">
        <f>IF(CY$3=$CP$3,$H67+BI67,IF($F67='KU Meter Schedule'!CY$3,'KU Meter Schedule'!CX67+BI67-$G67,SUM(CX67,BI67)))</f>
        <v>34238.522488151546</v>
      </c>
      <c r="CZ67" s="6">
        <f>IF(CZ$3=$CP$3,$H67+BJ67,IF($F67='KU Meter Schedule'!CZ$3,'KU Meter Schedule'!CY67+BJ67-$G67,SUM(CY67,BJ67)))</f>
        <v>34317.789101568211</v>
      </c>
      <c r="DA67" s="6">
        <f>IF(DA$3=$CP$3,$H67+BK67,IF($F67='KU Meter Schedule'!DA$3,'KU Meter Schedule'!CZ67+BK67-$G67,SUM(CZ67,BK67)))</f>
        <v>34439.285089818208</v>
      </c>
      <c r="DB67" s="6">
        <f>IF(DB$3=$CP$3,$H67+BL67,IF($F67='KU Meter Schedule'!DB$3,'KU Meter Schedule'!DA67+BL67-$G67,SUM(DA67,BL67)))</f>
        <v>34560.781078068205</v>
      </c>
      <c r="DC67" s="6">
        <f>IF(DC$3=$CP$3,$H67+BM67,IF($F67='KU Meter Schedule'!DC$3,'KU Meter Schedule'!DB67+BM67-$G67,SUM(DB67,BM67)))</f>
        <v>34682.277066318202</v>
      </c>
      <c r="DD67" s="6">
        <f>IF(DD$3=$CP$3,$H67+BN67,IF($F67='KU Meter Schedule'!DD$3,'KU Meter Schedule'!DC67+BN67-$G67,SUM(DC67,BN67)))</f>
        <v>34803.773054568199</v>
      </c>
      <c r="DE67" s="6">
        <f>IF(DE$3=$CP$3,$H67+BO67,IF($F67='KU Meter Schedule'!DE$3,'KU Meter Schedule'!DD67+BO67-$G67,SUM(DD67,BO67)))</f>
        <v>34925.269042818196</v>
      </c>
      <c r="DF67" s="6">
        <f>IF(DF$3=$CP$3,$H67+BP67,IF($F67='KU Meter Schedule'!DF$3,'KU Meter Schedule'!DE67+BP67-$G67,SUM(DE67,BP67)))</f>
        <v>35046.765031068193</v>
      </c>
      <c r="DG67" s="6">
        <f>IF(DG$3=$CP$3,$H67+BQ67,IF($F67='KU Meter Schedule'!DG$3,'KU Meter Schedule'!DF67+BQ67-$G67,SUM(DF67,BQ67)))</f>
        <v>35168.26101931819</v>
      </c>
      <c r="DH67" s="6">
        <f>IF(DH$3=$CP$3,$H67+BR67,IF($F67='KU Meter Schedule'!DH$3,'KU Meter Schedule'!DG67+BR67-$G67,SUM(DG67,BR67)))</f>
        <v>35289.757007568187</v>
      </c>
      <c r="DI67" s="6">
        <f>IF(DI$3=$CP$3,$H67+BS67,IF($F67='KU Meter Schedule'!DI$3,'KU Meter Schedule'!DH67+BS67-$G67,SUM(DH67,BS67)))</f>
        <v>35411.252995818184</v>
      </c>
      <c r="DJ67" s="6">
        <f>IF(DJ$3=$CP$3,$H67+BT67,IF($F67='KU Meter Schedule'!DJ$3,'KU Meter Schedule'!DI67+BT67-$G67,SUM(DI67,BT67)))</f>
        <v>-6065.0890100568213</v>
      </c>
      <c r="DK67" s="6">
        <f>IF(DK$3=$CP$3,$H67+BU67,IF($F67='KU Meter Schedule'!DK$3,'KU Meter Schedule'!DJ67+BU67-$G67,SUM(DJ67,BU67)))</f>
        <v>-6065.0890100568213</v>
      </c>
      <c r="DL67" s="6">
        <f>IF(DL$3=$CP$3,$H67+BV67,IF($F67='KU Meter Schedule'!DL$3,'KU Meter Schedule'!DK67+BV67-$G67,SUM(DK67,BV67)))</f>
        <v>-6065.0890100568213</v>
      </c>
      <c r="DM67" s="6">
        <f>IF(DM$3=$CP$3,$H67+BW67,IF($F67='KU Meter Schedule'!DM$3,'KU Meter Schedule'!DL67+BW67-$G67,SUM(DL67,BW67)))</f>
        <v>-6065.0890100568213</v>
      </c>
      <c r="DN67" s="6">
        <f>IF(DN$3=$CP$3,$H67+BX67,IF($F67='KU Meter Schedule'!DN$3,'KU Meter Schedule'!DM67+BX67-$G67,SUM(DM67,BX67)))</f>
        <v>-6065.0890100568213</v>
      </c>
      <c r="DO67" s="6">
        <f>IF(DO$3=$CP$3,$H67+BY67,IF($F67='KU Meter Schedule'!DO$3,'KU Meter Schedule'!DN67+BY67-$G67,SUM(DN67,BY67)))</f>
        <v>-6065.0890100568213</v>
      </c>
      <c r="DP67" s="6">
        <f>IF(DP$3=$CP$3,$H67+BZ67,IF($F67='KU Meter Schedule'!DP$3,'KU Meter Schedule'!DO67+BZ67-$G67,SUM(DO67,BZ67)))</f>
        <v>-6065.0890100568213</v>
      </c>
      <c r="DQ67" s="6">
        <f>IF(DQ$3=$CP$3,$H67+CA67,IF($F67='KU Meter Schedule'!DQ$3,'KU Meter Schedule'!DP67+CA67-$G67,SUM(DP67,CA67)))</f>
        <v>-6065.0890100568213</v>
      </c>
      <c r="DR67" s="6">
        <f>IF(DR$3=$CP$3,$H67+CB67,IF($F67='KU Meter Schedule'!DR$3,'KU Meter Schedule'!DQ67+CB67-$G67,SUM(DQ67,CB67)))</f>
        <v>-6065.0890100568213</v>
      </c>
      <c r="DS67" s="6">
        <f>IF(DS$3=$CP$3,$H67+CC67,IF($F67='KU Meter Schedule'!DS$3,'KU Meter Schedule'!DR67+CC67-$G67,SUM(DR67,CC67)))</f>
        <v>-6065.0890100568213</v>
      </c>
      <c r="DT67" s="6">
        <f>IF(DT$3=$CP$3,$H67+CD67,IF($F67='KU Meter Schedule'!DT$3,'KU Meter Schedule'!DS67+CD67-$G67,SUM(DS67,CD67)))</f>
        <v>-6065.0890100568213</v>
      </c>
      <c r="DU67" s="6">
        <f>IF(DU$3=$CP$3,$H67+CE67,IF($F67='KU Meter Schedule'!DU$3,'KU Meter Schedule'!DT67+CE67-$G67,SUM(DT67,CE67)))</f>
        <v>-6065.0890100568213</v>
      </c>
      <c r="DV67" s="6">
        <f>IF(DV$3=$CP$3,$H67+CF67,IF($F67='KU Meter Schedule'!DV$3,'KU Meter Schedule'!DU67+CF67-$G67,SUM(DU67,CF67)))</f>
        <v>-6065.0890100568213</v>
      </c>
      <c r="DW67" s="6">
        <f>IF(DW$3=$CP$3,$H67+CG67,IF($F67='KU Meter Schedule'!DW$3,'KU Meter Schedule'!DV67+CG67-$G67,SUM(DV67,CG67)))</f>
        <v>-6065.0890100568213</v>
      </c>
      <c r="DX67" s="6">
        <f>IF(DX$3=$CP$3,$H67+CH67,IF($F67='KU Meter Schedule'!DX$3,'KU Meter Schedule'!DW67+CH67-$G67,SUM(DW67,CH67)))</f>
        <v>-6065.0890100568213</v>
      </c>
      <c r="DY67" s="6">
        <f>IF(DY$3=$CP$3,$H67+CI67,IF($F67='KU Meter Schedule'!DY$3,'KU Meter Schedule'!DX67+CI67-$G67,SUM(DX67,CI67)))</f>
        <v>-6065.0890100568213</v>
      </c>
      <c r="DZ67" s="6">
        <f>IF(DZ$3=$CP$3,$H67+CJ67,IF($F67='KU Meter Schedule'!DZ$3,'KU Meter Schedule'!DY67+CJ67-$G67,SUM(DY67,CJ67)))</f>
        <v>-6065.0890100568213</v>
      </c>
      <c r="EA67" s="6">
        <f>IF(EA$3=$CP$3,$H67+CK67,IF($F67='KU Meter Schedule'!EA$3,'KU Meter Schedule'!DZ67+CK67-$G67,SUM(DZ67,CK67)))</f>
        <v>-6065.0890100568213</v>
      </c>
      <c r="EB67" s="6">
        <f>IF(EB$3=$CP$3,$H67+CL67,IF($F67='KU Meter Schedule'!EB$3,'KU Meter Schedule'!EA67+CL67-$G67,SUM(EA67,CL67)))</f>
        <v>-6065.0890100568213</v>
      </c>
      <c r="EC67" s="6">
        <f>IF(EC$3=$CP$3,$H67+CM67,IF($F67='KU Meter Schedule'!EC$3,'KU Meter Schedule'!EB67+CM67-$G67,SUM(EB67,CM67)))</f>
        <v>-6065.0890100568213</v>
      </c>
      <c r="ED67" s="6">
        <f>IF(ED$3=$CP$3,$H67+CN67,IF($F67='KU Meter Schedule'!ED$3,'KU Meter Schedule'!EC67+CN67-$G67,SUM(EC67,CN67)))</f>
        <v>-6065.0890100568213</v>
      </c>
      <c r="EF67" s="8">
        <f t="shared" si="12"/>
        <v>8011.9670325984407</v>
      </c>
      <c r="EG67" s="8">
        <f t="shared" si="12"/>
        <v>7932.7004191817759</v>
      </c>
      <c r="EH67" s="8">
        <f t="shared" si="12"/>
        <v>7853.4338057651112</v>
      </c>
      <c r="EI67" s="8">
        <f t="shared" si="12"/>
        <v>7774.1671923484464</v>
      </c>
      <c r="EJ67" s="8">
        <f t="shared" si="12"/>
        <v>7694.9005789317816</v>
      </c>
      <c r="EK67" s="8">
        <f t="shared" si="12"/>
        <v>7615.6339655151169</v>
      </c>
      <c r="EL67" s="8">
        <f t="shared" si="12"/>
        <v>7536.3673520984521</v>
      </c>
      <c r="EM67" s="8">
        <f t="shared" si="12"/>
        <v>7457.1007386817873</v>
      </c>
      <c r="EN67" s="8">
        <f t="shared" si="12"/>
        <v>7377.8341252651226</v>
      </c>
      <c r="EO67" s="8">
        <f t="shared" si="12"/>
        <v>7298.5675118484578</v>
      </c>
      <c r="EP67" s="8">
        <f t="shared" si="12"/>
        <v>7219.300898431793</v>
      </c>
      <c r="EQ67" s="8">
        <f t="shared" si="12"/>
        <v>7097.804910181796</v>
      </c>
      <c r="ER67" s="8">
        <f t="shared" si="12"/>
        <v>6976.308921931799</v>
      </c>
      <c r="ES67" s="8">
        <f t="shared" si="12"/>
        <v>6854.812933681802</v>
      </c>
      <c r="ET67" s="8">
        <f t="shared" si="12"/>
        <v>6733.3169454318049</v>
      </c>
      <c r="EU67" s="8">
        <f t="shared" si="12"/>
        <v>6611.8209571818079</v>
      </c>
      <c r="EV67" s="8">
        <f t="shared" si="11"/>
        <v>6490.3249689318109</v>
      </c>
      <c r="EW67" s="8">
        <f t="shared" si="11"/>
        <v>6368.8289806818138</v>
      </c>
      <c r="EX67" s="8">
        <f t="shared" si="11"/>
        <v>6247.3329924318168</v>
      </c>
      <c r="EY67" s="8">
        <f t="shared" si="11"/>
        <v>6125.8370041818198</v>
      </c>
      <c r="EZ67" s="8">
        <f t="shared" si="11"/>
        <v>6065.0890100568213</v>
      </c>
      <c r="FA67" s="8">
        <f t="shared" si="11"/>
        <v>6065.0890100568213</v>
      </c>
      <c r="FB67" s="8">
        <f t="shared" si="11"/>
        <v>6065.0890100568213</v>
      </c>
      <c r="FC67" s="8">
        <f t="shared" si="11"/>
        <v>6065.0890100568213</v>
      </c>
      <c r="FD67" s="8">
        <f t="shared" si="11"/>
        <v>6065.0890100568213</v>
      </c>
      <c r="FE67" s="8">
        <f t="shared" si="11"/>
        <v>6065.0890100568213</v>
      </c>
      <c r="FF67" s="8">
        <f t="shared" si="11"/>
        <v>6065.0890100568213</v>
      </c>
      <c r="FG67" s="8">
        <f t="shared" si="11"/>
        <v>6065.0890100568213</v>
      </c>
      <c r="FH67" s="8">
        <f t="shared" si="11"/>
        <v>6065.0890100568213</v>
      </c>
      <c r="FI67" s="8">
        <f t="shared" si="11"/>
        <v>6065.0890100568213</v>
      </c>
      <c r="FJ67" s="8">
        <f t="shared" si="11"/>
        <v>6065.0890100568213</v>
      </c>
      <c r="FK67" s="8">
        <f t="shared" si="14"/>
        <v>6065.0890100568213</v>
      </c>
      <c r="FL67" s="8">
        <f t="shared" si="14"/>
        <v>6065.0890100568213</v>
      </c>
      <c r="FM67" s="8">
        <f t="shared" si="14"/>
        <v>6065.0890100568213</v>
      </c>
      <c r="FN67" s="8">
        <f t="shared" si="14"/>
        <v>6065.0890100568213</v>
      </c>
      <c r="FO67" s="8">
        <f t="shared" si="14"/>
        <v>6065.0890100568213</v>
      </c>
      <c r="FP67" s="8">
        <f t="shared" si="14"/>
        <v>6065.0890100568213</v>
      </c>
      <c r="FQ67" s="8">
        <f t="shared" si="14"/>
        <v>6065.0890100568213</v>
      </c>
      <c r="FR67" s="8">
        <f t="shared" si="14"/>
        <v>6065.0890100568213</v>
      </c>
      <c r="FS67" s="8">
        <f t="shared" si="14"/>
        <v>6065.0890100568213</v>
      </c>
      <c r="FT67" s="8">
        <f t="shared" si="14"/>
        <v>6065.0890100568213</v>
      </c>
    </row>
    <row r="68" spans="1:176" x14ac:dyDescent="0.25">
      <c r="A68" s="4" t="s">
        <v>12</v>
      </c>
      <c r="B68" s="4" t="s">
        <v>2</v>
      </c>
      <c r="C68" s="3" t="s">
        <v>40</v>
      </c>
      <c r="D68" s="4" t="s">
        <v>4</v>
      </c>
      <c r="E68" s="7">
        <v>1976</v>
      </c>
      <c r="F68" s="24">
        <f>IFERROR(VLOOKUP(CONCATENATE(C68,E68),'KU Retirements'!$A$4:$E$150,5,FALSE),"N/A")</f>
        <v>43221</v>
      </c>
      <c r="G68" s="5">
        <v>816702.29</v>
      </c>
      <c r="H68" s="5">
        <v>648801.69309355621</v>
      </c>
      <c r="I68" s="5"/>
      <c r="J68" s="6">
        <f>IF(J$3=$J$3,$G68,IF($F68='KU Meter Schedule'!J$3,'KU Meter Schedule'!I68-'KU Meter Schedule'!$G68,I68))</f>
        <v>816702.29</v>
      </c>
      <c r="K68" s="6">
        <f>IF(K$3=$J$3,$G68,IF($F68='KU Meter Schedule'!K$3,'KU Meter Schedule'!J68-'KU Meter Schedule'!$G68,J68))</f>
        <v>816702.29</v>
      </c>
      <c r="L68" s="6">
        <f>IF(L$3=$J$3,$G68,IF($F68='KU Meter Schedule'!L$3,'KU Meter Schedule'!K68-'KU Meter Schedule'!$G68,K68))</f>
        <v>816702.29</v>
      </c>
      <c r="M68" s="6">
        <f>IF(M$3=$J$3,$G68,IF($F68='KU Meter Schedule'!M$3,'KU Meter Schedule'!L68-'KU Meter Schedule'!$G68,L68))</f>
        <v>816702.29</v>
      </c>
      <c r="N68" s="6">
        <f>IF(N$3=$J$3,$G68,IF($F68='KU Meter Schedule'!N$3,'KU Meter Schedule'!M68-'KU Meter Schedule'!$G68,M68))</f>
        <v>816702.29</v>
      </c>
      <c r="O68" s="6">
        <f>IF(O$3=$J$3,$G68,IF($F68='KU Meter Schedule'!O$3,'KU Meter Schedule'!N68-'KU Meter Schedule'!$G68,N68))</f>
        <v>816702.29</v>
      </c>
      <c r="P68" s="6">
        <f>IF(P$3=$J$3,$G68,IF($F68='KU Meter Schedule'!P$3,'KU Meter Schedule'!O68-'KU Meter Schedule'!$G68,O68))</f>
        <v>816702.29</v>
      </c>
      <c r="Q68" s="6">
        <f>IF(Q$3=$J$3,$G68,IF($F68='KU Meter Schedule'!Q$3,'KU Meter Schedule'!P68-'KU Meter Schedule'!$G68,P68))</f>
        <v>816702.29</v>
      </c>
      <c r="R68" s="6">
        <f>IF(R$3=$J$3,$G68,IF($F68='KU Meter Schedule'!R$3,'KU Meter Schedule'!Q68-'KU Meter Schedule'!$G68,Q68))</f>
        <v>816702.29</v>
      </c>
      <c r="S68" s="6">
        <f>IF(S$3=$J$3,$G68,IF($F68='KU Meter Schedule'!S$3,'KU Meter Schedule'!R68-'KU Meter Schedule'!$G68,R68))</f>
        <v>816702.29</v>
      </c>
      <c r="T68" s="6">
        <f>IF(T$3=$J$3,$G68,IF($F68='KU Meter Schedule'!T$3,'KU Meter Schedule'!S68-'KU Meter Schedule'!$G68,S68))</f>
        <v>816702.29</v>
      </c>
      <c r="U68" s="6">
        <f>IF(U$3=$J$3,$G68,IF($F68='KU Meter Schedule'!U$3,'KU Meter Schedule'!T68-'KU Meter Schedule'!$G68,T68))</f>
        <v>816702.29</v>
      </c>
      <c r="V68" s="6">
        <f>IF(V$3=$J$3,$G68,IF($F68='KU Meter Schedule'!V$3,'KU Meter Schedule'!U68-'KU Meter Schedule'!$G68,U68))</f>
        <v>816702.29</v>
      </c>
      <c r="W68" s="6">
        <f>IF(W$3=$J$3,$G68,IF($F68='KU Meter Schedule'!W$3,'KU Meter Schedule'!V68-'KU Meter Schedule'!$G68,V68))</f>
        <v>816702.29</v>
      </c>
      <c r="X68" s="6">
        <f>IF(X$3=$J$3,$G68,IF($F68='KU Meter Schedule'!X$3,'KU Meter Schedule'!W68-'KU Meter Schedule'!$G68,W68))</f>
        <v>816702.29</v>
      </c>
      <c r="Y68" s="6">
        <f>IF(Y$3=$J$3,$G68,IF($F68='KU Meter Schedule'!Y$3,'KU Meter Schedule'!X68-'KU Meter Schedule'!$G68,X68))</f>
        <v>816702.29</v>
      </c>
      <c r="Z68" s="6">
        <f>IF(Z$3=$J$3,$G68,IF($F68='KU Meter Schedule'!Z$3,'KU Meter Schedule'!Y68-'KU Meter Schedule'!$G68,Y68))</f>
        <v>816702.29</v>
      </c>
      <c r="AA68" s="6">
        <f>IF(AA$3=$J$3,$G68,IF($F68='KU Meter Schedule'!AA$3,'KU Meter Schedule'!Z68-'KU Meter Schedule'!$G68,Z68))</f>
        <v>816702.29</v>
      </c>
      <c r="AB68" s="6">
        <f>IF(AB$3=$J$3,$G68,IF($F68='KU Meter Schedule'!AB$3,'KU Meter Schedule'!AA68-'KU Meter Schedule'!$G68,AA68))</f>
        <v>816702.29</v>
      </c>
      <c r="AC68" s="6">
        <f>IF(AC$3=$J$3,$G68,IF($F68='KU Meter Schedule'!AC$3,'KU Meter Schedule'!AB68-'KU Meter Schedule'!$G68,AB68))</f>
        <v>816702.29</v>
      </c>
      <c r="AD68" s="6">
        <f>IF(AD$3=$J$3,$G68,IF($F68='KU Meter Schedule'!AD$3,'KU Meter Schedule'!AC68-'KU Meter Schedule'!$G68,AC68))</f>
        <v>816702.29</v>
      </c>
      <c r="AE68" s="6">
        <f>IF(AE$3=$J$3,$G68,IF($F68='KU Meter Schedule'!AE$3,'KU Meter Schedule'!AD68-'KU Meter Schedule'!$G68,AD68))</f>
        <v>0</v>
      </c>
      <c r="AF68" s="6">
        <f>IF(AF$3=$J$3,$G68,IF($F68='KU Meter Schedule'!AF$3,'KU Meter Schedule'!AE68-'KU Meter Schedule'!$G68,AE68))</f>
        <v>0</v>
      </c>
      <c r="AG68" s="6">
        <f>IF(AG$3=$J$3,$G68,IF($F68='KU Meter Schedule'!AG$3,'KU Meter Schedule'!AF68-'KU Meter Schedule'!$G68,AF68))</f>
        <v>0</v>
      </c>
      <c r="AH68" s="6">
        <f>IF(AH$3=$J$3,$G68,IF($F68='KU Meter Schedule'!AH$3,'KU Meter Schedule'!AG68-'KU Meter Schedule'!$G68,AG68))</f>
        <v>0</v>
      </c>
      <c r="AI68" s="6">
        <f>IF(AI$3=$J$3,$G68,IF($F68='KU Meter Schedule'!AI$3,'KU Meter Schedule'!AH68-'KU Meter Schedule'!$G68,AH68))</f>
        <v>0</v>
      </c>
      <c r="AJ68" s="6">
        <f>IF(AJ$3=$J$3,$G68,IF($F68='KU Meter Schedule'!AJ$3,'KU Meter Schedule'!AI68-'KU Meter Schedule'!$G68,AI68))</f>
        <v>0</v>
      </c>
      <c r="AK68" s="6">
        <f>IF(AK$3=$J$3,$G68,IF($F68='KU Meter Schedule'!AK$3,'KU Meter Schedule'!AJ68-'KU Meter Schedule'!$G68,AJ68))</f>
        <v>0</v>
      </c>
      <c r="AL68" s="6">
        <f>IF(AL$3=$J$3,$G68,IF($F68='KU Meter Schedule'!AL$3,'KU Meter Schedule'!AK68-'KU Meter Schedule'!$G68,AK68))</f>
        <v>0</v>
      </c>
      <c r="AM68" s="6">
        <f>IF(AM$3=$J$3,$G68,IF($F68='KU Meter Schedule'!AM$3,'KU Meter Schedule'!AL68-'KU Meter Schedule'!$G68,AL68))</f>
        <v>0</v>
      </c>
      <c r="AN68" s="6">
        <f>IF(AN$3=$J$3,$G68,IF($F68='KU Meter Schedule'!AN$3,'KU Meter Schedule'!AM68-'KU Meter Schedule'!$G68,AM68))</f>
        <v>0</v>
      </c>
      <c r="AO68" s="6">
        <f>IF(AO$3=$J$3,$G68,IF($F68='KU Meter Schedule'!AO$3,'KU Meter Schedule'!AN68-'KU Meter Schedule'!$G68,AN68))</f>
        <v>0</v>
      </c>
      <c r="AP68" s="6">
        <f>IF(AP$3=$J$3,$G68,IF($F68='KU Meter Schedule'!AP$3,'KU Meter Schedule'!AO68-'KU Meter Schedule'!$G68,AO68))</f>
        <v>0</v>
      </c>
      <c r="AQ68" s="6">
        <f>IF(AQ$3=$J$3,$G68,IF($F68='KU Meter Schedule'!AQ$3,'KU Meter Schedule'!AP68-'KU Meter Schedule'!$G68,AP68))</f>
        <v>0</v>
      </c>
      <c r="AR68" s="6">
        <f>IF(AR$3=$J$3,$G68,IF($F68='KU Meter Schedule'!AR$3,'KU Meter Schedule'!AQ68-'KU Meter Schedule'!$G68,AQ68))</f>
        <v>0</v>
      </c>
      <c r="AS68" s="6">
        <f>IF(AS$3=$J$3,$G68,IF($F68='KU Meter Schedule'!AS$3,'KU Meter Schedule'!AR68-'KU Meter Schedule'!$G68,AR68))</f>
        <v>0</v>
      </c>
      <c r="AT68" s="6">
        <f>IF(AT$3=$J$3,$G68,IF($F68='KU Meter Schedule'!AT$3,'KU Meter Schedule'!AS68-'KU Meter Schedule'!$G68,AS68))</f>
        <v>0</v>
      </c>
      <c r="AU68" s="6">
        <f>IF(AU$3=$J$3,$G68,IF($F68='KU Meter Schedule'!AU$3,'KU Meter Schedule'!AT68-'KU Meter Schedule'!$G68,AT68))</f>
        <v>0</v>
      </c>
      <c r="AV68" s="6">
        <f>IF(AV$3=$J$3,$G68,IF($F68='KU Meter Schedule'!AV$3,'KU Meter Schedule'!AU68-'KU Meter Schedule'!$G68,AU68))</f>
        <v>0</v>
      </c>
      <c r="AW68" s="6">
        <f>IF(AW$3=$J$3,$G68,IF($F68='KU Meter Schedule'!AW$3,'KU Meter Schedule'!AV68-'KU Meter Schedule'!$G68,AV68))</f>
        <v>0</v>
      </c>
      <c r="AX68" s="6">
        <f>IF(AX$3=$J$3,$G68,IF($F68='KU Meter Schedule'!AX$3,'KU Meter Schedule'!AW68-'KU Meter Schedule'!$G68,AW68))</f>
        <v>0</v>
      </c>
      <c r="AZ68" s="21">
        <f>IF(AZ$3&lt;'Depr. Rate'!$B$1,('Depr. Rate'!$B$4*'KU Meter Schedule'!J68)/12,IF(J68=0,I68/2*'Depr. Rate'!$C$4/12,('Depr. Rate'!$C$4*'KU Meter Schedule'!J68)/12))</f>
        <v>1558.5402034166666</v>
      </c>
      <c r="BA68" s="21">
        <f>IF(BA$3&lt;'Depr. Rate'!$B$1,('Depr. Rate'!$B$4*'KU Meter Schedule'!K68)/12,IF(K68=0,J68/2*'Depr. Rate'!$C$4/12,('Depr. Rate'!$C$4*'KU Meter Schedule'!K68)/12))</f>
        <v>1558.5402034166666</v>
      </c>
      <c r="BB68" s="21">
        <f>IF(BB$3&lt;'Depr. Rate'!$B$1,('Depr. Rate'!$B$4*'KU Meter Schedule'!L68)/12,IF(L68=0,K68/2*'Depr. Rate'!$C$4/12,('Depr. Rate'!$C$4*'KU Meter Schedule'!L68)/12))</f>
        <v>1558.5402034166666</v>
      </c>
      <c r="BC68" s="21">
        <f>IF(BC$3&lt;'Depr. Rate'!$B$1,('Depr. Rate'!$B$4*'KU Meter Schedule'!M68)/12,IF(M68=0,L68/2*'Depr. Rate'!$C$4/12,('Depr. Rate'!$C$4*'KU Meter Schedule'!M68)/12))</f>
        <v>1558.5402034166666</v>
      </c>
      <c r="BD68" s="21">
        <f>IF(BD$3&lt;'Depr. Rate'!$B$1,('Depr. Rate'!$B$4*'KU Meter Schedule'!N68)/12,IF(N68=0,M68/2*'Depr. Rate'!$C$4/12,('Depr. Rate'!$C$4*'KU Meter Schedule'!N68)/12))</f>
        <v>1558.5402034166666</v>
      </c>
      <c r="BE68" s="21">
        <f>IF(BE$3&lt;'Depr. Rate'!$B$1,('Depr. Rate'!$B$4*'KU Meter Schedule'!O68)/12,IF(O68=0,N68/2*'Depr. Rate'!$C$4/12,('Depr. Rate'!$C$4*'KU Meter Schedule'!O68)/12))</f>
        <v>1558.5402034166666</v>
      </c>
      <c r="BF68" s="21">
        <f>IF(BF$3&lt;'Depr. Rate'!$B$1,('Depr. Rate'!$B$4*'KU Meter Schedule'!P68)/12,IF(P68=0,O68/2*'Depr. Rate'!$C$4/12,('Depr. Rate'!$C$4*'KU Meter Schedule'!P68)/12))</f>
        <v>1558.5402034166666</v>
      </c>
      <c r="BG68" s="21">
        <f>IF(BG$3&lt;'Depr. Rate'!$B$1,('Depr. Rate'!$B$4*'KU Meter Schedule'!Q68)/12,IF(Q68=0,P68/2*'Depr. Rate'!$C$4/12,('Depr. Rate'!$C$4*'KU Meter Schedule'!Q68)/12))</f>
        <v>1558.5402034166666</v>
      </c>
      <c r="BH68" s="21">
        <f>IF(BH$3&lt;'Depr. Rate'!$B$1,('Depr. Rate'!$B$4*'KU Meter Schedule'!R68)/12,IF(R68=0,Q68/2*'Depr. Rate'!$C$4/12,('Depr. Rate'!$C$4*'KU Meter Schedule'!R68)/12))</f>
        <v>1558.5402034166666</v>
      </c>
      <c r="BI68" s="21">
        <f>IF(BI$3&lt;'Depr. Rate'!$B$1,('Depr. Rate'!$B$4*'KU Meter Schedule'!S68)/12,IF(S68=0,R68/2*'Depr. Rate'!$C$4/12,('Depr. Rate'!$C$4*'KU Meter Schedule'!S68)/12))</f>
        <v>1558.5402034166666</v>
      </c>
      <c r="BJ68" s="21">
        <f>IF(BJ$3&lt;'Depr. Rate'!$B$1,('Depr. Rate'!$B$4*'KU Meter Schedule'!T68)/12,IF(T68=0,S68/2*'Depr. Rate'!$C$4/12,('Depr. Rate'!$C$4*'KU Meter Schedule'!T68)/12))</f>
        <v>1558.5402034166666</v>
      </c>
      <c r="BK68" s="21">
        <f>IF(BK$3&lt;'Depr. Rate'!$B$1,('Depr. Rate'!$B$4*'KU Meter Schedule'!U68)/12,IF(U68=0,T68/2*'Depr. Rate'!$C$4/12,('Depr. Rate'!$C$4*'KU Meter Schedule'!U68)/12))</f>
        <v>2388.8541982500001</v>
      </c>
      <c r="BL68" s="21">
        <f>IF(BL$3&lt;'Depr. Rate'!$B$1,('Depr. Rate'!$B$4*'KU Meter Schedule'!V68)/12,IF(V68=0,U68/2*'Depr. Rate'!$C$4/12,('Depr. Rate'!$C$4*'KU Meter Schedule'!V68)/12))</f>
        <v>2388.8541982500001</v>
      </c>
      <c r="BM68" s="21">
        <f>IF(BM$3&lt;'Depr. Rate'!$B$1,('Depr. Rate'!$B$4*'KU Meter Schedule'!W68)/12,IF(W68=0,V68/2*'Depr. Rate'!$C$4/12,('Depr. Rate'!$C$4*'KU Meter Schedule'!W68)/12))</f>
        <v>2388.8541982500001</v>
      </c>
      <c r="BN68" s="21">
        <f>IF(BN$3&lt;'Depr. Rate'!$B$1,('Depr. Rate'!$B$4*'KU Meter Schedule'!X68)/12,IF(X68=0,W68/2*'Depr. Rate'!$C$4/12,('Depr. Rate'!$C$4*'KU Meter Schedule'!X68)/12))</f>
        <v>2388.8541982500001</v>
      </c>
      <c r="BO68" s="21">
        <f>IF(BO$3&lt;'Depr. Rate'!$B$1,('Depr. Rate'!$B$4*'KU Meter Schedule'!Y68)/12,IF(Y68=0,X68/2*'Depr. Rate'!$C$4/12,('Depr. Rate'!$C$4*'KU Meter Schedule'!Y68)/12))</f>
        <v>2388.8541982500001</v>
      </c>
      <c r="BP68" s="21">
        <f>IF(BP$3&lt;'Depr. Rate'!$B$1,('Depr. Rate'!$B$4*'KU Meter Schedule'!Z68)/12,IF(Z68=0,Y68/2*'Depr. Rate'!$C$4/12,('Depr. Rate'!$C$4*'KU Meter Schedule'!Z68)/12))</f>
        <v>2388.8541982500001</v>
      </c>
      <c r="BQ68" s="21">
        <f>IF(BQ$3&lt;'Depr. Rate'!$B$1,('Depr. Rate'!$B$4*'KU Meter Schedule'!AA68)/12,IF(AA68=0,Z68/2*'Depr. Rate'!$C$4/12,('Depr. Rate'!$C$4*'KU Meter Schedule'!AA68)/12))</f>
        <v>2388.8541982500001</v>
      </c>
      <c r="BR68" s="21">
        <f>IF(BR$3&lt;'Depr. Rate'!$B$1,('Depr. Rate'!$B$4*'KU Meter Schedule'!AB68)/12,IF(AB68=0,AA68/2*'Depr. Rate'!$C$4/12,('Depr. Rate'!$C$4*'KU Meter Schedule'!AB68)/12))</f>
        <v>2388.8541982500001</v>
      </c>
      <c r="BS68" s="21">
        <f>IF(BS$3&lt;'Depr. Rate'!$B$1,('Depr. Rate'!$B$4*'KU Meter Schedule'!AC68)/12,IF(AC68=0,AB68/2*'Depr. Rate'!$C$4/12,('Depr. Rate'!$C$4*'KU Meter Schedule'!AC68)/12))</f>
        <v>2388.8541982500001</v>
      </c>
      <c r="BT68" s="21">
        <f>IF(BT$3&lt;'Depr. Rate'!$B$1,('Depr. Rate'!$B$4*'KU Meter Schedule'!AD68)/12,IF(AD68=0,AC68/2*'Depr. Rate'!$C$4/12,('Depr. Rate'!$C$4*'KU Meter Schedule'!AD68)/12))</f>
        <v>2388.8541982500001</v>
      </c>
      <c r="BU68" s="21">
        <f>IF(BU$3&lt;'Depr. Rate'!$B$1,('Depr. Rate'!$B$4*'KU Meter Schedule'!AE68)/12,IF(AE68=0,AD68/2*'Depr. Rate'!$C$4/12,('Depr. Rate'!$C$4*'KU Meter Schedule'!AE68)/12))</f>
        <v>1194.427099125</v>
      </c>
      <c r="BV68" s="21">
        <f>IF(BV$3&lt;'Depr. Rate'!$B$1,('Depr. Rate'!$B$4*'KU Meter Schedule'!AF68)/12,IF(AF68=0,AE68/2*'Depr. Rate'!$C$4/12,('Depr. Rate'!$C$4*'KU Meter Schedule'!AF68)/12))</f>
        <v>0</v>
      </c>
      <c r="BW68" s="21">
        <f>IF(BW$3&lt;'Depr. Rate'!$B$1,('Depr. Rate'!$B$4*'KU Meter Schedule'!AG68)/12,IF(AG68=0,AF68/2*'Depr. Rate'!$C$4/12,('Depr. Rate'!$C$4*'KU Meter Schedule'!AG68)/12))</f>
        <v>0</v>
      </c>
      <c r="BX68" s="21">
        <f>IF(BX$3&lt;'Depr. Rate'!$B$1,('Depr. Rate'!$B$4*'KU Meter Schedule'!AH68)/12,IF(AH68=0,AG68/2*'Depr. Rate'!$C$4/12,('Depr. Rate'!$C$4*'KU Meter Schedule'!AH68)/12))</f>
        <v>0</v>
      </c>
      <c r="BY68" s="21">
        <f>IF(BY$3&lt;'Depr. Rate'!$B$1,('Depr. Rate'!$B$4*'KU Meter Schedule'!AI68)/12,IF(AI68=0,AH68/2*'Depr. Rate'!$C$4/12,('Depr. Rate'!$C$4*'KU Meter Schedule'!AI68)/12))</f>
        <v>0</v>
      </c>
      <c r="BZ68" s="21">
        <f>IF(BZ$3&lt;'Depr. Rate'!$B$1,('Depr. Rate'!$B$4*'KU Meter Schedule'!AJ68)/12,IF(AJ68=0,AI68/2*'Depr. Rate'!$C$4/12,('Depr. Rate'!$C$4*'KU Meter Schedule'!AJ68)/12))</f>
        <v>0</v>
      </c>
      <c r="CA68" s="21">
        <f>IF(CA$3&lt;'Depr. Rate'!$B$1,('Depr. Rate'!$B$4*'KU Meter Schedule'!AK68)/12,IF(AK68=0,AJ68/2*'Depr. Rate'!$C$4/12,('Depr. Rate'!$C$4*'KU Meter Schedule'!AK68)/12))</f>
        <v>0</v>
      </c>
      <c r="CB68" s="21">
        <f>IF(CB$3&lt;'Depr. Rate'!$B$1,('Depr. Rate'!$B$4*'KU Meter Schedule'!AL68)/12,IF(AL68=0,AK68/2*'Depr. Rate'!$C$4/12,('Depr. Rate'!$C$4*'KU Meter Schedule'!AL68)/12))</f>
        <v>0</v>
      </c>
      <c r="CC68" s="21">
        <f>IF(CC$3&lt;'Depr. Rate'!$B$1,('Depr. Rate'!$B$4*'KU Meter Schedule'!AM68)/12,IF(AM68=0,AL68/2*'Depr. Rate'!$C$4/12,('Depr. Rate'!$C$4*'KU Meter Schedule'!AM68)/12))</f>
        <v>0</v>
      </c>
      <c r="CD68" s="21">
        <f>IF(CD$3&lt;'Depr. Rate'!$B$1,('Depr. Rate'!$B$4*'KU Meter Schedule'!AN68)/12,IF(AN68=0,AM68/2*'Depr. Rate'!$C$4/12,('Depr. Rate'!$C$4*'KU Meter Schedule'!AN68)/12))</f>
        <v>0</v>
      </c>
      <c r="CE68" s="21">
        <f>IF(CE$3&lt;'Depr. Rate'!$B$1,('Depr. Rate'!$B$4*'KU Meter Schedule'!AO68)/12,IF(AO68=0,AN68/2*'Depr. Rate'!$C$4/12,('Depr. Rate'!$C$4*'KU Meter Schedule'!AO68)/12))</f>
        <v>0</v>
      </c>
      <c r="CF68" s="21">
        <f>IF(CF$3&lt;'Depr. Rate'!$B$1,('Depr. Rate'!$B$4*'KU Meter Schedule'!AP68)/12,IF(AP68=0,AO68/2*'Depr. Rate'!$C$4/12,('Depr. Rate'!$C$4*'KU Meter Schedule'!AP68)/12))</f>
        <v>0</v>
      </c>
      <c r="CG68" s="21">
        <f>IF(CG$3&lt;'Depr. Rate'!$B$1,('Depr. Rate'!$B$4*'KU Meter Schedule'!AQ68)/12,IF(AQ68=0,AP68/2*'Depr. Rate'!$C$4/12,('Depr. Rate'!$C$4*'KU Meter Schedule'!AQ68)/12))</f>
        <v>0</v>
      </c>
      <c r="CH68" s="21">
        <f>IF(CH$3&lt;'Depr. Rate'!$B$1,('Depr. Rate'!$B$4*'KU Meter Schedule'!AR68)/12,IF(AR68=0,AQ68/2*'Depr. Rate'!$C$4/12,('Depr. Rate'!$C$4*'KU Meter Schedule'!AR68)/12))</f>
        <v>0</v>
      </c>
      <c r="CI68" s="21">
        <f>IF(CI$3&lt;'Depr. Rate'!$B$1,('Depr. Rate'!$B$4*'KU Meter Schedule'!AS68)/12,IF(AS68=0,AR68/2*'Depr. Rate'!$C$4/12,('Depr. Rate'!$C$4*'KU Meter Schedule'!AS68)/12))</f>
        <v>0</v>
      </c>
      <c r="CJ68" s="21">
        <f>IF(CJ$3&lt;'Depr. Rate'!$B$1,('Depr. Rate'!$B$4*'KU Meter Schedule'!AT68)/12,IF(AT68=0,AS68/2*'Depr. Rate'!$C$4/12,('Depr. Rate'!$C$4*'KU Meter Schedule'!AT68)/12))</f>
        <v>0</v>
      </c>
      <c r="CK68" s="21">
        <f>IF(CK$3&lt;'Depr. Rate'!$B$1,('Depr. Rate'!$B$4*'KU Meter Schedule'!AU68)/12,IF(AU68=0,AT68/2*'Depr. Rate'!$C$4/12,('Depr. Rate'!$C$4*'KU Meter Schedule'!AU68)/12))</f>
        <v>0</v>
      </c>
      <c r="CL68" s="21">
        <f>IF(CL$3&lt;'Depr. Rate'!$B$1,('Depr. Rate'!$B$4*'KU Meter Schedule'!AV68)/12,IF(AV68=0,AU68/2*'Depr. Rate'!$C$4/12,('Depr. Rate'!$C$4*'KU Meter Schedule'!AV68)/12))</f>
        <v>0</v>
      </c>
      <c r="CM68" s="21">
        <f>IF(CM$3&lt;'Depr. Rate'!$B$1,('Depr. Rate'!$B$4*'KU Meter Schedule'!AW68)/12,IF(AW68=0,AV68/2*'Depr. Rate'!$C$4/12,('Depr. Rate'!$C$4*'KU Meter Schedule'!AW68)/12))</f>
        <v>0</v>
      </c>
      <c r="CN68" s="21">
        <f>IF(CN$3&lt;'Depr. Rate'!$B$1,('Depr. Rate'!$B$4*'KU Meter Schedule'!AX68)/12,IF(AX68=0,AW68/2*'Depr. Rate'!$C$4/12,('Depr. Rate'!$C$4*'KU Meter Schedule'!AX68)/12))</f>
        <v>0</v>
      </c>
      <c r="CP68" s="6">
        <f>IF(CP$3=$CP$3,$H68+AZ68,IF($F68='KU Meter Schedule'!CP$3,'KU Meter Schedule'!CO68+AZ68-$G68,SUM(CO68,AZ68)))</f>
        <v>650360.23329697293</v>
      </c>
      <c r="CQ68" s="6">
        <f>IF(CQ$3=$CP$3,$H68+BA68,IF($F68='KU Meter Schedule'!CQ$3,'KU Meter Schedule'!CP68+BA68-$G68,SUM(CP68,BA68)))</f>
        <v>651918.77350038965</v>
      </c>
      <c r="CR68" s="6">
        <f>IF(CR$3=$CP$3,$H68+BB68,IF($F68='KU Meter Schedule'!CR$3,'KU Meter Schedule'!CQ68+BB68-$G68,SUM(CQ68,BB68)))</f>
        <v>653477.31370380637</v>
      </c>
      <c r="CS68" s="6">
        <f>IF(CS$3=$CP$3,$H68+BC68,IF($F68='KU Meter Schedule'!CS$3,'KU Meter Schedule'!CR68+BC68-$G68,SUM(CR68,BC68)))</f>
        <v>655035.85390722309</v>
      </c>
      <c r="CT68" s="6">
        <f>IF(CT$3=$CP$3,$H68+BD68,IF($F68='KU Meter Schedule'!CT$3,'KU Meter Schedule'!CS68+BD68-$G68,SUM(CS68,BD68)))</f>
        <v>656594.39411063981</v>
      </c>
      <c r="CU68" s="6">
        <f>IF(CU$3=$CP$3,$H68+BE68,IF($F68='KU Meter Schedule'!CU$3,'KU Meter Schedule'!CT68+BE68-$G68,SUM(CT68,BE68)))</f>
        <v>658152.93431405653</v>
      </c>
      <c r="CV68" s="6">
        <f>IF(CV$3=$CP$3,$H68+BF68,IF($F68='KU Meter Schedule'!CV$3,'KU Meter Schedule'!CU68+BF68-$G68,SUM(CU68,BF68)))</f>
        <v>659711.47451747325</v>
      </c>
      <c r="CW68" s="6">
        <f>IF(CW$3=$CP$3,$H68+BG68,IF($F68='KU Meter Schedule'!CW$3,'KU Meter Schedule'!CV68+BG68-$G68,SUM(CV68,BG68)))</f>
        <v>661270.01472088997</v>
      </c>
      <c r="CX68" s="6">
        <f>IF(CX$3=$CP$3,$H68+BH68,IF($F68='KU Meter Schedule'!CX$3,'KU Meter Schedule'!CW68+BH68-$G68,SUM(CW68,BH68)))</f>
        <v>662828.55492430669</v>
      </c>
      <c r="CY68" s="6">
        <f>IF(CY$3=$CP$3,$H68+BI68,IF($F68='KU Meter Schedule'!CY$3,'KU Meter Schedule'!CX68+BI68-$G68,SUM(CX68,BI68)))</f>
        <v>664387.09512772341</v>
      </c>
      <c r="CZ68" s="6">
        <f>IF(CZ$3=$CP$3,$H68+BJ68,IF($F68='KU Meter Schedule'!CZ$3,'KU Meter Schedule'!CY68+BJ68-$G68,SUM(CY68,BJ68)))</f>
        <v>665945.63533114013</v>
      </c>
      <c r="DA68" s="6">
        <f>IF(DA$3=$CP$3,$H68+BK68,IF($F68='KU Meter Schedule'!DA$3,'KU Meter Schedule'!CZ68+BK68-$G68,SUM(CZ68,BK68)))</f>
        <v>668334.48952939012</v>
      </c>
      <c r="DB68" s="6">
        <f>IF(DB$3=$CP$3,$H68+BL68,IF($F68='KU Meter Schedule'!DB$3,'KU Meter Schedule'!DA68+BL68-$G68,SUM(DA68,BL68)))</f>
        <v>670723.34372764011</v>
      </c>
      <c r="DC68" s="6">
        <f>IF(DC$3=$CP$3,$H68+BM68,IF($F68='KU Meter Schedule'!DC$3,'KU Meter Schedule'!DB68+BM68-$G68,SUM(DB68,BM68)))</f>
        <v>673112.1979258901</v>
      </c>
      <c r="DD68" s="6">
        <f>IF(DD$3=$CP$3,$H68+BN68,IF($F68='KU Meter Schedule'!DD$3,'KU Meter Schedule'!DC68+BN68-$G68,SUM(DC68,BN68)))</f>
        <v>675501.05212414009</v>
      </c>
      <c r="DE68" s="6">
        <f>IF(DE$3=$CP$3,$H68+BO68,IF($F68='KU Meter Schedule'!DE$3,'KU Meter Schedule'!DD68+BO68-$G68,SUM(DD68,BO68)))</f>
        <v>677889.90632239007</v>
      </c>
      <c r="DF68" s="6">
        <f>IF(DF$3=$CP$3,$H68+BP68,IF($F68='KU Meter Schedule'!DF$3,'KU Meter Schedule'!DE68+BP68-$G68,SUM(DE68,BP68)))</f>
        <v>680278.76052064006</v>
      </c>
      <c r="DG68" s="6">
        <f>IF(DG$3=$CP$3,$H68+BQ68,IF($F68='KU Meter Schedule'!DG$3,'KU Meter Schedule'!DF68+BQ68-$G68,SUM(DF68,BQ68)))</f>
        <v>682667.61471889005</v>
      </c>
      <c r="DH68" s="6">
        <f>IF(DH$3=$CP$3,$H68+BR68,IF($F68='KU Meter Schedule'!DH$3,'KU Meter Schedule'!DG68+BR68-$G68,SUM(DG68,BR68)))</f>
        <v>685056.46891714004</v>
      </c>
      <c r="DI68" s="6">
        <f>IF(DI$3=$CP$3,$H68+BS68,IF($F68='KU Meter Schedule'!DI$3,'KU Meter Schedule'!DH68+BS68-$G68,SUM(DH68,BS68)))</f>
        <v>687445.32311539003</v>
      </c>
      <c r="DJ68" s="6">
        <f>IF(DJ$3=$CP$3,$H68+BT68,IF($F68='KU Meter Schedule'!DJ$3,'KU Meter Schedule'!DI68+BT68-$G68,SUM(DI68,BT68)))</f>
        <v>689834.17731364002</v>
      </c>
      <c r="DK68" s="6">
        <f>IF(DK$3=$CP$3,$H68+BU68,IF($F68='KU Meter Schedule'!DK$3,'KU Meter Schedule'!DJ68+BU68-$G68,SUM(DJ68,BU68)))</f>
        <v>-125673.68558723503</v>
      </c>
      <c r="DL68" s="6">
        <f>IF(DL$3=$CP$3,$H68+BV68,IF($F68='KU Meter Schedule'!DL$3,'KU Meter Schedule'!DK68+BV68-$G68,SUM(DK68,BV68)))</f>
        <v>-125673.68558723503</v>
      </c>
      <c r="DM68" s="6">
        <f>IF(DM$3=$CP$3,$H68+BW68,IF($F68='KU Meter Schedule'!DM$3,'KU Meter Schedule'!DL68+BW68-$G68,SUM(DL68,BW68)))</f>
        <v>-125673.68558723503</v>
      </c>
      <c r="DN68" s="6">
        <f>IF(DN$3=$CP$3,$H68+BX68,IF($F68='KU Meter Schedule'!DN$3,'KU Meter Schedule'!DM68+BX68-$G68,SUM(DM68,BX68)))</f>
        <v>-125673.68558723503</v>
      </c>
      <c r="DO68" s="6">
        <f>IF(DO$3=$CP$3,$H68+BY68,IF($F68='KU Meter Schedule'!DO$3,'KU Meter Schedule'!DN68+BY68-$G68,SUM(DN68,BY68)))</f>
        <v>-125673.68558723503</v>
      </c>
      <c r="DP68" s="6">
        <f>IF(DP$3=$CP$3,$H68+BZ68,IF($F68='KU Meter Schedule'!DP$3,'KU Meter Schedule'!DO68+BZ68-$G68,SUM(DO68,BZ68)))</f>
        <v>-125673.68558723503</v>
      </c>
      <c r="DQ68" s="6">
        <f>IF(DQ$3=$CP$3,$H68+CA68,IF($F68='KU Meter Schedule'!DQ$3,'KU Meter Schedule'!DP68+CA68-$G68,SUM(DP68,CA68)))</f>
        <v>-125673.68558723503</v>
      </c>
      <c r="DR68" s="6">
        <f>IF(DR$3=$CP$3,$H68+CB68,IF($F68='KU Meter Schedule'!DR$3,'KU Meter Schedule'!DQ68+CB68-$G68,SUM(DQ68,CB68)))</f>
        <v>-125673.68558723503</v>
      </c>
      <c r="DS68" s="6">
        <f>IF(DS$3=$CP$3,$H68+CC68,IF($F68='KU Meter Schedule'!DS$3,'KU Meter Schedule'!DR68+CC68-$G68,SUM(DR68,CC68)))</f>
        <v>-125673.68558723503</v>
      </c>
      <c r="DT68" s="6">
        <f>IF(DT$3=$CP$3,$H68+CD68,IF($F68='KU Meter Schedule'!DT$3,'KU Meter Schedule'!DS68+CD68-$G68,SUM(DS68,CD68)))</f>
        <v>-125673.68558723503</v>
      </c>
      <c r="DU68" s="6">
        <f>IF(DU$3=$CP$3,$H68+CE68,IF($F68='KU Meter Schedule'!DU$3,'KU Meter Schedule'!DT68+CE68-$G68,SUM(DT68,CE68)))</f>
        <v>-125673.68558723503</v>
      </c>
      <c r="DV68" s="6">
        <f>IF(DV$3=$CP$3,$H68+CF68,IF($F68='KU Meter Schedule'!DV$3,'KU Meter Schedule'!DU68+CF68-$G68,SUM(DU68,CF68)))</f>
        <v>-125673.68558723503</v>
      </c>
      <c r="DW68" s="6">
        <f>IF(DW$3=$CP$3,$H68+CG68,IF($F68='KU Meter Schedule'!DW$3,'KU Meter Schedule'!DV68+CG68-$G68,SUM(DV68,CG68)))</f>
        <v>-125673.68558723503</v>
      </c>
      <c r="DX68" s="6">
        <f>IF(DX$3=$CP$3,$H68+CH68,IF($F68='KU Meter Schedule'!DX$3,'KU Meter Schedule'!DW68+CH68-$G68,SUM(DW68,CH68)))</f>
        <v>-125673.68558723503</v>
      </c>
      <c r="DY68" s="6">
        <f>IF(DY$3=$CP$3,$H68+CI68,IF($F68='KU Meter Schedule'!DY$3,'KU Meter Schedule'!DX68+CI68-$G68,SUM(DX68,CI68)))</f>
        <v>-125673.68558723503</v>
      </c>
      <c r="DZ68" s="6">
        <f>IF(DZ$3=$CP$3,$H68+CJ68,IF($F68='KU Meter Schedule'!DZ$3,'KU Meter Schedule'!DY68+CJ68-$G68,SUM(DY68,CJ68)))</f>
        <v>-125673.68558723503</v>
      </c>
      <c r="EA68" s="6">
        <f>IF(EA$3=$CP$3,$H68+CK68,IF($F68='KU Meter Schedule'!EA$3,'KU Meter Schedule'!DZ68+CK68-$G68,SUM(DZ68,CK68)))</f>
        <v>-125673.68558723503</v>
      </c>
      <c r="EB68" s="6">
        <f>IF(EB$3=$CP$3,$H68+CL68,IF($F68='KU Meter Schedule'!EB$3,'KU Meter Schedule'!EA68+CL68-$G68,SUM(EA68,CL68)))</f>
        <v>-125673.68558723503</v>
      </c>
      <c r="EC68" s="6">
        <f>IF(EC$3=$CP$3,$H68+CM68,IF($F68='KU Meter Schedule'!EC$3,'KU Meter Schedule'!EB68+CM68-$G68,SUM(EB68,CM68)))</f>
        <v>-125673.68558723503</v>
      </c>
      <c r="ED68" s="6">
        <f>IF(ED$3=$CP$3,$H68+CN68,IF($F68='KU Meter Schedule'!ED$3,'KU Meter Schedule'!EC68+CN68-$G68,SUM(EC68,CN68)))</f>
        <v>-125673.68558723503</v>
      </c>
      <c r="EF68" s="8">
        <f t="shared" si="12"/>
        <v>166342.0567030271</v>
      </c>
      <c r="EG68" s="8">
        <f t="shared" si="12"/>
        <v>164783.51649961038</v>
      </c>
      <c r="EH68" s="8">
        <f t="shared" si="12"/>
        <v>163224.97629619366</v>
      </c>
      <c r="EI68" s="8">
        <f t="shared" si="12"/>
        <v>161666.43609277694</v>
      </c>
      <c r="EJ68" s="8">
        <f t="shared" si="12"/>
        <v>160107.89588936022</v>
      </c>
      <c r="EK68" s="8">
        <f t="shared" si="12"/>
        <v>158549.3556859435</v>
      </c>
      <c r="EL68" s="8">
        <f t="shared" si="12"/>
        <v>156990.81548252678</v>
      </c>
      <c r="EM68" s="8">
        <f t="shared" si="12"/>
        <v>155432.27527911006</v>
      </c>
      <c r="EN68" s="8">
        <f t="shared" si="12"/>
        <v>153873.73507569334</v>
      </c>
      <c r="EO68" s="8">
        <f t="shared" si="12"/>
        <v>152315.19487227662</v>
      </c>
      <c r="EP68" s="8">
        <f t="shared" si="12"/>
        <v>150756.6546688599</v>
      </c>
      <c r="EQ68" s="8">
        <f t="shared" si="12"/>
        <v>148367.80047060992</v>
      </c>
      <c r="ER68" s="8">
        <f t="shared" si="12"/>
        <v>145978.94627235993</v>
      </c>
      <c r="ES68" s="8">
        <f t="shared" si="12"/>
        <v>143590.09207410994</v>
      </c>
      <c r="ET68" s="8">
        <f t="shared" si="12"/>
        <v>141201.23787585995</v>
      </c>
      <c r="EU68" s="8">
        <f t="shared" ref="EU68:FJ83" si="15">Y68-DE68</f>
        <v>138812.38367760996</v>
      </c>
      <c r="EV68" s="8">
        <f t="shared" si="15"/>
        <v>136423.52947935998</v>
      </c>
      <c r="EW68" s="8">
        <f t="shared" si="15"/>
        <v>134034.67528110999</v>
      </c>
      <c r="EX68" s="8">
        <f t="shared" si="15"/>
        <v>131645.82108286</v>
      </c>
      <c r="EY68" s="8">
        <f t="shared" si="15"/>
        <v>129256.96688461001</v>
      </c>
      <c r="EZ68" s="8">
        <f t="shared" si="15"/>
        <v>126868.11268636002</v>
      </c>
      <c r="FA68" s="8">
        <f t="shared" si="15"/>
        <v>125673.68558723503</v>
      </c>
      <c r="FB68" s="8">
        <f t="shared" si="15"/>
        <v>125673.68558723503</v>
      </c>
      <c r="FC68" s="8">
        <f t="shared" si="15"/>
        <v>125673.68558723503</v>
      </c>
      <c r="FD68" s="8">
        <f t="shared" si="15"/>
        <v>125673.68558723503</v>
      </c>
      <c r="FE68" s="8">
        <f t="shared" si="15"/>
        <v>125673.68558723503</v>
      </c>
      <c r="FF68" s="8">
        <f t="shared" si="15"/>
        <v>125673.68558723503</v>
      </c>
      <c r="FG68" s="8">
        <f t="shared" si="15"/>
        <v>125673.68558723503</v>
      </c>
      <c r="FH68" s="8">
        <f t="shared" si="15"/>
        <v>125673.68558723503</v>
      </c>
      <c r="FI68" s="8">
        <f t="shared" si="15"/>
        <v>125673.68558723503</v>
      </c>
      <c r="FJ68" s="8">
        <f t="shared" si="15"/>
        <v>125673.68558723503</v>
      </c>
      <c r="FK68" s="8">
        <f t="shared" si="14"/>
        <v>125673.68558723503</v>
      </c>
      <c r="FL68" s="8">
        <f t="shared" si="14"/>
        <v>125673.68558723503</v>
      </c>
      <c r="FM68" s="8">
        <f t="shared" si="14"/>
        <v>125673.68558723503</v>
      </c>
      <c r="FN68" s="8">
        <f t="shared" si="14"/>
        <v>125673.68558723503</v>
      </c>
      <c r="FO68" s="8">
        <f t="shared" si="14"/>
        <v>125673.68558723503</v>
      </c>
      <c r="FP68" s="8">
        <f t="shared" si="14"/>
        <v>125673.68558723503</v>
      </c>
      <c r="FQ68" s="8">
        <f t="shared" si="14"/>
        <v>125673.68558723503</v>
      </c>
      <c r="FR68" s="8">
        <f t="shared" si="14"/>
        <v>125673.68558723503</v>
      </c>
      <c r="FS68" s="8">
        <f t="shared" si="14"/>
        <v>125673.68558723503</v>
      </c>
      <c r="FT68" s="8">
        <f t="shared" si="14"/>
        <v>125673.68558723503</v>
      </c>
    </row>
    <row r="69" spans="1:176" x14ac:dyDescent="0.25">
      <c r="A69" s="4" t="s">
        <v>12</v>
      </c>
      <c r="B69" s="4" t="s">
        <v>2</v>
      </c>
      <c r="C69" s="3" t="s">
        <v>40</v>
      </c>
      <c r="D69" s="4" t="s">
        <v>5</v>
      </c>
      <c r="E69" s="7">
        <v>1976</v>
      </c>
      <c r="F69" s="24">
        <f>IFERROR(VLOOKUP(CONCATENATE(C69,E69),'KU Retirements'!$A$4:$E$150,5,FALSE),"N/A")</f>
        <v>43221</v>
      </c>
      <c r="G69" s="5">
        <v>81178.599999999991</v>
      </c>
      <c r="H69" s="5">
        <v>64489.611169039999</v>
      </c>
      <c r="I69" s="5"/>
      <c r="J69" s="6">
        <f>IF(J$3=$J$3,$G69,IF($F69='KU Meter Schedule'!J$3,'KU Meter Schedule'!I69-'KU Meter Schedule'!$G69,I69))</f>
        <v>81178.599999999991</v>
      </c>
      <c r="K69" s="6">
        <f>IF(K$3=$J$3,$G69,IF($F69='KU Meter Schedule'!K$3,'KU Meter Schedule'!J69-'KU Meter Schedule'!$G69,J69))</f>
        <v>81178.599999999991</v>
      </c>
      <c r="L69" s="6">
        <f>IF(L$3=$J$3,$G69,IF($F69='KU Meter Schedule'!L$3,'KU Meter Schedule'!K69-'KU Meter Schedule'!$G69,K69))</f>
        <v>81178.599999999991</v>
      </c>
      <c r="M69" s="6">
        <f>IF(M$3=$J$3,$G69,IF($F69='KU Meter Schedule'!M$3,'KU Meter Schedule'!L69-'KU Meter Schedule'!$G69,L69))</f>
        <v>81178.599999999991</v>
      </c>
      <c r="N69" s="6">
        <f>IF(N$3=$J$3,$G69,IF($F69='KU Meter Schedule'!N$3,'KU Meter Schedule'!M69-'KU Meter Schedule'!$G69,M69))</f>
        <v>81178.599999999991</v>
      </c>
      <c r="O69" s="6">
        <f>IF(O$3=$J$3,$G69,IF($F69='KU Meter Schedule'!O$3,'KU Meter Schedule'!N69-'KU Meter Schedule'!$G69,N69))</f>
        <v>81178.599999999991</v>
      </c>
      <c r="P69" s="6">
        <f>IF(P$3=$J$3,$G69,IF($F69='KU Meter Schedule'!P$3,'KU Meter Schedule'!O69-'KU Meter Schedule'!$G69,O69))</f>
        <v>81178.599999999991</v>
      </c>
      <c r="Q69" s="6">
        <f>IF(Q$3=$J$3,$G69,IF($F69='KU Meter Schedule'!Q$3,'KU Meter Schedule'!P69-'KU Meter Schedule'!$G69,P69))</f>
        <v>81178.599999999991</v>
      </c>
      <c r="R69" s="6">
        <f>IF(R$3=$J$3,$G69,IF($F69='KU Meter Schedule'!R$3,'KU Meter Schedule'!Q69-'KU Meter Schedule'!$G69,Q69))</f>
        <v>81178.599999999991</v>
      </c>
      <c r="S69" s="6">
        <f>IF(S$3=$J$3,$G69,IF($F69='KU Meter Schedule'!S$3,'KU Meter Schedule'!R69-'KU Meter Schedule'!$G69,R69))</f>
        <v>81178.599999999991</v>
      </c>
      <c r="T69" s="6">
        <f>IF(T$3=$J$3,$G69,IF($F69='KU Meter Schedule'!T$3,'KU Meter Schedule'!S69-'KU Meter Schedule'!$G69,S69))</f>
        <v>81178.599999999991</v>
      </c>
      <c r="U69" s="6">
        <f>IF(U$3=$J$3,$G69,IF($F69='KU Meter Schedule'!U$3,'KU Meter Schedule'!T69-'KU Meter Schedule'!$G69,T69))</f>
        <v>81178.599999999991</v>
      </c>
      <c r="V69" s="6">
        <f>IF(V$3=$J$3,$G69,IF($F69='KU Meter Schedule'!V$3,'KU Meter Schedule'!U69-'KU Meter Schedule'!$G69,U69))</f>
        <v>81178.599999999991</v>
      </c>
      <c r="W69" s="6">
        <f>IF(W$3=$J$3,$G69,IF($F69='KU Meter Schedule'!W$3,'KU Meter Schedule'!V69-'KU Meter Schedule'!$G69,V69))</f>
        <v>81178.599999999991</v>
      </c>
      <c r="X69" s="6">
        <f>IF(X$3=$J$3,$G69,IF($F69='KU Meter Schedule'!X$3,'KU Meter Schedule'!W69-'KU Meter Schedule'!$G69,W69))</f>
        <v>81178.599999999991</v>
      </c>
      <c r="Y69" s="6">
        <f>IF(Y$3=$J$3,$G69,IF($F69='KU Meter Schedule'!Y$3,'KU Meter Schedule'!X69-'KU Meter Schedule'!$G69,X69))</f>
        <v>81178.599999999991</v>
      </c>
      <c r="Z69" s="6">
        <f>IF(Z$3=$J$3,$G69,IF($F69='KU Meter Schedule'!Z$3,'KU Meter Schedule'!Y69-'KU Meter Schedule'!$G69,Y69))</f>
        <v>81178.599999999991</v>
      </c>
      <c r="AA69" s="6">
        <f>IF(AA$3=$J$3,$G69,IF($F69='KU Meter Schedule'!AA$3,'KU Meter Schedule'!Z69-'KU Meter Schedule'!$G69,Z69))</f>
        <v>81178.599999999991</v>
      </c>
      <c r="AB69" s="6">
        <f>IF(AB$3=$J$3,$G69,IF($F69='KU Meter Schedule'!AB$3,'KU Meter Schedule'!AA69-'KU Meter Schedule'!$G69,AA69))</f>
        <v>81178.599999999991</v>
      </c>
      <c r="AC69" s="6">
        <f>IF(AC$3=$J$3,$G69,IF($F69='KU Meter Schedule'!AC$3,'KU Meter Schedule'!AB69-'KU Meter Schedule'!$G69,AB69))</f>
        <v>81178.599999999991</v>
      </c>
      <c r="AD69" s="6">
        <f>IF(AD$3=$J$3,$G69,IF($F69='KU Meter Schedule'!AD$3,'KU Meter Schedule'!AC69-'KU Meter Schedule'!$G69,AC69))</f>
        <v>81178.599999999991</v>
      </c>
      <c r="AE69" s="6">
        <f>IF(AE$3=$J$3,$G69,IF($F69='KU Meter Schedule'!AE$3,'KU Meter Schedule'!AD69-'KU Meter Schedule'!$G69,AD69))</f>
        <v>0</v>
      </c>
      <c r="AF69" s="6">
        <f>IF(AF$3=$J$3,$G69,IF($F69='KU Meter Schedule'!AF$3,'KU Meter Schedule'!AE69-'KU Meter Schedule'!$G69,AE69))</f>
        <v>0</v>
      </c>
      <c r="AG69" s="6">
        <f>IF(AG$3=$J$3,$G69,IF($F69='KU Meter Schedule'!AG$3,'KU Meter Schedule'!AF69-'KU Meter Schedule'!$G69,AF69))</f>
        <v>0</v>
      </c>
      <c r="AH69" s="6">
        <f>IF(AH$3=$J$3,$G69,IF($F69='KU Meter Schedule'!AH$3,'KU Meter Schedule'!AG69-'KU Meter Schedule'!$G69,AG69))</f>
        <v>0</v>
      </c>
      <c r="AI69" s="6">
        <f>IF(AI$3=$J$3,$G69,IF($F69='KU Meter Schedule'!AI$3,'KU Meter Schedule'!AH69-'KU Meter Schedule'!$G69,AH69))</f>
        <v>0</v>
      </c>
      <c r="AJ69" s="6">
        <f>IF(AJ$3=$J$3,$G69,IF($F69='KU Meter Schedule'!AJ$3,'KU Meter Schedule'!AI69-'KU Meter Schedule'!$G69,AI69))</f>
        <v>0</v>
      </c>
      <c r="AK69" s="6">
        <f>IF(AK$3=$J$3,$G69,IF($F69='KU Meter Schedule'!AK$3,'KU Meter Schedule'!AJ69-'KU Meter Schedule'!$G69,AJ69))</f>
        <v>0</v>
      </c>
      <c r="AL69" s="6">
        <f>IF(AL$3=$J$3,$G69,IF($F69='KU Meter Schedule'!AL$3,'KU Meter Schedule'!AK69-'KU Meter Schedule'!$G69,AK69))</f>
        <v>0</v>
      </c>
      <c r="AM69" s="6">
        <f>IF(AM$3=$J$3,$G69,IF($F69='KU Meter Schedule'!AM$3,'KU Meter Schedule'!AL69-'KU Meter Schedule'!$G69,AL69))</f>
        <v>0</v>
      </c>
      <c r="AN69" s="6">
        <f>IF(AN$3=$J$3,$G69,IF($F69='KU Meter Schedule'!AN$3,'KU Meter Schedule'!AM69-'KU Meter Schedule'!$G69,AM69))</f>
        <v>0</v>
      </c>
      <c r="AO69" s="6">
        <f>IF(AO$3=$J$3,$G69,IF($F69='KU Meter Schedule'!AO$3,'KU Meter Schedule'!AN69-'KU Meter Schedule'!$G69,AN69))</f>
        <v>0</v>
      </c>
      <c r="AP69" s="6">
        <f>IF(AP$3=$J$3,$G69,IF($F69='KU Meter Schedule'!AP$3,'KU Meter Schedule'!AO69-'KU Meter Schedule'!$G69,AO69))</f>
        <v>0</v>
      </c>
      <c r="AQ69" s="6">
        <f>IF(AQ$3=$J$3,$G69,IF($F69='KU Meter Schedule'!AQ$3,'KU Meter Schedule'!AP69-'KU Meter Schedule'!$G69,AP69))</f>
        <v>0</v>
      </c>
      <c r="AR69" s="6">
        <f>IF(AR$3=$J$3,$G69,IF($F69='KU Meter Schedule'!AR$3,'KU Meter Schedule'!AQ69-'KU Meter Schedule'!$G69,AQ69))</f>
        <v>0</v>
      </c>
      <c r="AS69" s="6">
        <f>IF(AS$3=$J$3,$G69,IF($F69='KU Meter Schedule'!AS$3,'KU Meter Schedule'!AR69-'KU Meter Schedule'!$G69,AR69))</f>
        <v>0</v>
      </c>
      <c r="AT69" s="6">
        <f>IF(AT$3=$J$3,$G69,IF($F69='KU Meter Schedule'!AT$3,'KU Meter Schedule'!AS69-'KU Meter Schedule'!$G69,AS69))</f>
        <v>0</v>
      </c>
      <c r="AU69" s="6">
        <f>IF(AU$3=$J$3,$G69,IF($F69='KU Meter Schedule'!AU$3,'KU Meter Schedule'!AT69-'KU Meter Schedule'!$G69,AT69))</f>
        <v>0</v>
      </c>
      <c r="AV69" s="6">
        <f>IF(AV$3=$J$3,$G69,IF($F69='KU Meter Schedule'!AV$3,'KU Meter Schedule'!AU69-'KU Meter Schedule'!$G69,AU69))</f>
        <v>0</v>
      </c>
      <c r="AW69" s="6">
        <f>IF(AW$3=$J$3,$G69,IF($F69='KU Meter Schedule'!AW$3,'KU Meter Schedule'!AV69-'KU Meter Schedule'!$G69,AV69))</f>
        <v>0</v>
      </c>
      <c r="AX69" s="6">
        <f>IF(AX$3=$J$3,$G69,IF($F69='KU Meter Schedule'!AX$3,'KU Meter Schedule'!AW69-'KU Meter Schedule'!$G69,AW69))</f>
        <v>0</v>
      </c>
      <c r="AZ69" s="21">
        <f>IF(AZ$3&lt;'Depr. Rate'!$B$1,('Depr. Rate'!$B$4*'KU Meter Schedule'!J69)/12,IF(J69=0,I69/2*'Depr. Rate'!$C$4/12,('Depr. Rate'!$C$4*'KU Meter Schedule'!J69)/12))</f>
        <v>154.91582833333331</v>
      </c>
      <c r="BA69" s="21">
        <f>IF(BA$3&lt;'Depr. Rate'!$B$1,('Depr. Rate'!$B$4*'KU Meter Schedule'!K69)/12,IF(K69=0,J69/2*'Depr. Rate'!$C$4/12,('Depr. Rate'!$C$4*'KU Meter Schedule'!K69)/12))</f>
        <v>154.91582833333331</v>
      </c>
      <c r="BB69" s="21">
        <f>IF(BB$3&lt;'Depr. Rate'!$B$1,('Depr. Rate'!$B$4*'KU Meter Schedule'!L69)/12,IF(L69=0,K69/2*'Depr. Rate'!$C$4/12,('Depr. Rate'!$C$4*'KU Meter Schedule'!L69)/12))</f>
        <v>154.91582833333331</v>
      </c>
      <c r="BC69" s="21">
        <f>IF(BC$3&lt;'Depr. Rate'!$B$1,('Depr. Rate'!$B$4*'KU Meter Schedule'!M69)/12,IF(M69=0,L69/2*'Depr. Rate'!$C$4/12,('Depr. Rate'!$C$4*'KU Meter Schedule'!M69)/12))</f>
        <v>154.91582833333331</v>
      </c>
      <c r="BD69" s="21">
        <f>IF(BD$3&lt;'Depr. Rate'!$B$1,('Depr. Rate'!$B$4*'KU Meter Schedule'!N69)/12,IF(N69=0,M69/2*'Depr. Rate'!$C$4/12,('Depr. Rate'!$C$4*'KU Meter Schedule'!N69)/12))</f>
        <v>154.91582833333331</v>
      </c>
      <c r="BE69" s="21">
        <f>IF(BE$3&lt;'Depr. Rate'!$B$1,('Depr. Rate'!$B$4*'KU Meter Schedule'!O69)/12,IF(O69=0,N69/2*'Depr. Rate'!$C$4/12,('Depr. Rate'!$C$4*'KU Meter Schedule'!O69)/12))</f>
        <v>154.91582833333331</v>
      </c>
      <c r="BF69" s="21">
        <f>IF(BF$3&lt;'Depr. Rate'!$B$1,('Depr. Rate'!$B$4*'KU Meter Schedule'!P69)/12,IF(P69=0,O69/2*'Depr. Rate'!$C$4/12,('Depr. Rate'!$C$4*'KU Meter Schedule'!P69)/12))</f>
        <v>154.91582833333331</v>
      </c>
      <c r="BG69" s="21">
        <f>IF(BG$3&lt;'Depr. Rate'!$B$1,('Depr. Rate'!$B$4*'KU Meter Schedule'!Q69)/12,IF(Q69=0,P69/2*'Depr. Rate'!$C$4/12,('Depr. Rate'!$C$4*'KU Meter Schedule'!Q69)/12))</f>
        <v>154.91582833333331</v>
      </c>
      <c r="BH69" s="21">
        <f>IF(BH$3&lt;'Depr. Rate'!$B$1,('Depr. Rate'!$B$4*'KU Meter Schedule'!R69)/12,IF(R69=0,Q69/2*'Depr. Rate'!$C$4/12,('Depr. Rate'!$C$4*'KU Meter Schedule'!R69)/12))</f>
        <v>154.91582833333331</v>
      </c>
      <c r="BI69" s="21">
        <f>IF(BI$3&lt;'Depr. Rate'!$B$1,('Depr. Rate'!$B$4*'KU Meter Schedule'!S69)/12,IF(S69=0,R69/2*'Depr. Rate'!$C$4/12,('Depr. Rate'!$C$4*'KU Meter Schedule'!S69)/12))</f>
        <v>154.91582833333331</v>
      </c>
      <c r="BJ69" s="21">
        <f>IF(BJ$3&lt;'Depr. Rate'!$B$1,('Depr. Rate'!$B$4*'KU Meter Schedule'!T69)/12,IF(T69=0,S69/2*'Depr. Rate'!$C$4/12,('Depr. Rate'!$C$4*'KU Meter Schedule'!T69)/12))</f>
        <v>154.91582833333331</v>
      </c>
      <c r="BK69" s="21">
        <f>IF(BK$3&lt;'Depr. Rate'!$B$1,('Depr. Rate'!$B$4*'KU Meter Schedule'!U69)/12,IF(U69=0,T69/2*'Depr. Rate'!$C$4/12,('Depr. Rate'!$C$4*'KU Meter Schedule'!U69)/12))</f>
        <v>237.44740499999997</v>
      </c>
      <c r="BL69" s="21">
        <f>IF(BL$3&lt;'Depr. Rate'!$B$1,('Depr. Rate'!$B$4*'KU Meter Schedule'!V69)/12,IF(V69=0,U69/2*'Depr. Rate'!$C$4/12,('Depr. Rate'!$C$4*'KU Meter Schedule'!V69)/12))</f>
        <v>237.44740499999997</v>
      </c>
      <c r="BM69" s="21">
        <f>IF(BM$3&lt;'Depr. Rate'!$B$1,('Depr. Rate'!$B$4*'KU Meter Schedule'!W69)/12,IF(W69=0,V69/2*'Depr. Rate'!$C$4/12,('Depr. Rate'!$C$4*'KU Meter Schedule'!W69)/12))</f>
        <v>237.44740499999997</v>
      </c>
      <c r="BN69" s="21">
        <f>IF(BN$3&lt;'Depr. Rate'!$B$1,('Depr. Rate'!$B$4*'KU Meter Schedule'!X69)/12,IF(X69=0,W69/2*'Depr. Rate'!$C$4/12,('Depr. Rate'!$C$4*'KU Meter Schedule'!X69)/12))</f>
        <v>237.44740499999997</v>
      </c>
      <c r="BO69" s="21">
        <f>IF(BO$3&lt;'Depr. Rate'!$B$1,('Depr. Rate'!$B$4*'KU Meter Schedule'!Y69)/12,IF(Y69=0,X69/2*'Depr. Rate'!$C$4/12,('Depr. Rate'!$C$4*'KU Meter Schedule'!Y69)/12))</f>
        <v>237.44740499999997</v>
      </c>
      <c r="BP69" s="21">
        <f>IF(BP$3&lt;'Depr. Rate'!$B$1,('Depr. Rate'!$B$4*'KU Meter Schedule'!Z69)/12,IF(Z69=0,Y69/2*'Depr. Rate'!$C$4/12,('Depr. Rate'!$C$4*'KU Meter Schedule'!Z69)/12))</f>
        <v>237.44740499999997</v>
      </c>
      <c r="BQ69" s="21">
        <f>IF(BQ$3&lt;'Depr. Rate'!$B$1,('Depr. Rate'!$B$4*'KU Meter Schedule'!AA69)/12,IF(AA69=0,Z69/2*'Depr. Rate'!$C$4/12,('Depr. Rate'!$C$4*'KU Meter Schedule'!AA69)/12))</f>
        <v>237.44740499999997</v>
      </c>
      <c r="BR69" s="21">
        <f>IF(BR$3&lt;'Depr. Rate'!$B$1,('Depr. Rate'!$B$4*'KU Meter Schedule'!AB69)/12,IF(AB69=0,AA69/2*'Depr. Rate'!$C$4/12,('Depr. Rate'!$C$4*'KU Meter Schedule'!AB69)/12))</f>
        <v>237.44740499999997</v>
      </c>
      <c r="BS69" s="21">
        <f>IF(BS$3&lt;'Depr. Rate'!$B$1,('Depr. Rate'!$B$4*'KU Meter Schedule'!AC69)/12,IF(AC69=0,AB69/2*'Depr. Rate'!$C$4/12,('Depr. Rate'!$C$4*'KU Meter Schedule'!AC69)/12))</f>
        <v>237.44740499999997</v>
      </c>
      <c r="BT69" s="21">
        <f>IF(BT$3&lt;'Depr. Rate'!$B$1,('Depr. Rate'!$B$4*'KU Meter Schedule'!AD69)/12,IF(AD69=0,AC69/2*'Depr. Rate'!$C$4/12,('Depr. Rate'!$C$4*'KU Meter Schedule'!AD69)/12))</f>
        <v>237.44740499999997</v>
      </c>
      <c r="BU69" s="21">
        <f>IF(BU$3&lt;'Depr. Rate'!$B$1,('Depr. Rate'!$B$4*'KU Meter Schedule'!AE69)/12,IF(AE69=0,AD69/2*'Depr. Rate'!$C$4/12,('Depr. Rate'!$C$4*'KU Meter Schedule'!AE69)/12))</f>
        <v>118.72370249999999</v>
      </c>
      <c r="BV69" s="21">
        <f>IF(BV$3&lt;'Depr. Rate'!$B$1,('Depr. Rate'!$B$4*'KU Meter Schedule'!AF69)/12,IF(AF69=0,AE69/2*'Depr. Rate'!$C$4/12,('Depr. Rate'!$C$4*'KU Meter Schedule'!AF69)/12))</f>
        <v>0</v>
      </c>
      <c r="BW69" s="21">
        <f>IF(BW$3&lt;'Depr. Rate'!$B$1,('Depr. Rate'!$B$4*'KU Meter Schedule'!AG69)/12,IF(AG69=0,AF69/2*'Depr. Rate'!$C$4/12,('Depr. Rate'!$C$4*'KU Meter Schedule'!AG69)/12))</f>
        <v>0</v>
      </c>
      <c r="BX69" s="21">
        <f>IF(BX$3&lt;'Depr. Rate'!$B$1,('Depr. Rate'!$B$4*'KU Meter Schedule'!AH69)/12,IF(AH69=0,AG69/2*'Depr. Rate'!$C$4/12,('Depr. Rate'!$C$4*'KU Meter Schedule'!AH69)/12))</f>
        <v>0</v>
      </c>
      <c r="BY69" s="21">
        <f>IF(BY$3&lt;'Depr. Rate'!$B$1,('Depr. Rate'!$B$4*'KU Meter Schedule'!AI69)/12,IF(AI69=0,AH69/2*'Depr. Rate'!$C$4/12,('Depr. Rate'!$C$4*'KU Meter Schedule'!AI69)/12))</f>
        <v>0</v>
      </c>
      <c r="BZ69" s="21">
        <f>IF(BZ$3&lt;'Depr. Rate'!$B$1,('Depr. Rate'!$B$4*'KU Meter Schedule'!AJ69)/12,IF(AJ69=0,AI69/2*'Depr. Rate'!$C$4/12,('Depr. Rate'!$C$4*'KU Meter Schedule'!AJ69)/12))</f>
        <v>0</v>
      </c>
      <c r="CA69" s="21">
        <f>IF(CA$3&lt;'Depr. Rate'!$B$1,('Depr. Rate'!$B$4*'KU Meter Schedule'!AK69)/12,IF(AK69=0,AJ69/2*'Depr. Rate'!$C$4/12,('Depr. Rate'!$C$4*'KU Meter Schedule'!AK69)/12))</f>
        <v>0</v>
      </c>
      <c r="CB69" s="21">
        <f>IF(CB$3&lt;'Depr. Rate'!$B$1,('Depr. Rate'!$B$4*'KU Meter Schedule'!AL69)/12,IF(AL69=0,AK69/2*'Depr. Rate'!$C$4/12,('Depr. Rate'!$C$4*'KU Meter Schedule'!AL69)/12))</f>
        <v>0</v>
      </c>
      <c r="CC69" s="21">
        <f>IF(CC$3&lt;'Depr. Rate'!$B$1,('Depr. Rate'!$B$4*'KU Meter Schedule'!AM69)/12,IF(AM69=0,AL69/2*'Depr. Rate'!$C$4/12,('Depr. Rate'!$C$4*'KU Meter Schedule'!AM69)/12))</f>
        <v>0</v>
      </c>
      <c r="CD69" s="21">
        <f>IF(CD$3&lt;'Depr. Rate'!$B$1,('Depr. Rate'!$B$4*'KU Meter Schedule'!AN69)/12,IF(AN69=0,AM69/2*'Depr. Rate'!$C$4/12,('Depr. Rate'!$C$4*'KU Meter Schedule'!AN69)/12))</f>
        <v>0</v>
      </c>
      <c r="CE69" s="21">
        <f>IF(CE$3&lt;'Depr. Rate'!$B$1,('Depr. Rate'!$B$4*'KU Meter Schedule'!AO69)/12,IF(AO69=0,AN69/2*'Depr. Rate'!$C$4/12,('Depr. Rate'!$C$4*'KU Meter Schedule'!AO69)/12))</f>
        <v>0</v>
      </c>
      <c r="CF69" s="21">
        <f>IF(CF$3&lt;'Depr. Rate'!$B$1,('Depr. Rate'!$B$4*'KU Meter Schedule'!AP69)/12,IF(AP69=0,AO69/2*'Depr. Rate'!$C$4/12,('Depr. Rate'!$C$4*'KU Meter Schedule'!AP69)/12))</f>
        <v>0</v>
      </c>
      <c r="CG69" s="21">
        <f>IF(CG$3&lt;'Depr. Rate'!$B$1,('Depr. Rate'!$B$4*'KU Meter Schedule'!AQ69)/12,IF(AQ69=0,AP69/2*'Depr. Rate'!$C$4/12,('Depr. Rate'!$C$4*'KU Meter Schedule'!AQ69)/12))</f>
        <v>0</v>
      </c>
      <c r="CH69" s="21">
        <f>IF(CH$3&lt;'Depr. Rate'!$B$1,('Depr. Rate'!$B$4*'KU Meter Schedule'!AR69)/12,IF(AR69=0,AQ69/2*'Depr. Rate'!$C$4/12,('Depr. Rate'!$C$4*'KU Meter Schedule'!AR69)/12))</f>
        <v>0</v>
      </c>
      <c r="CI69" s="21">
        <f>IF(CI$3&lt;'Depr. Rate'!$B$1,('Depr. Rate'!$B$4*'KU Meter Schedule'!AS69)/12,IF(AS69=0,AR69/2*'Depr. Rate'!$C$4/12,('Depr. Rate'!$C$4*'KU Meter Schedule'!AS69)/12))</f>
        <v>0</v>
      </c>
      <c r="CJ69" s="21">
        <f>IF(CJ$3&lt;'Depr. Rate'!$B$1,('Depr. Rate'!$B$4*'KU Meter Schedule'!AT69)/12,IF(AT69=0,AS69/2*'Depr. Rate'!$C$4/12,('Depr. Rate'!$C$4*'KU Meter Schedule'!AT69)/12))</f>
        <v>0</v>
      </c>
      <c r="CK69" s="21">
        <f>IF(CK$3&lt;'Depr. Rate'!$B$1,('Depr. Rate'!$B$4*'KU Meter Schedule'!AU69)/12,IF(AU69=0,AT69/2*'Depr. Rate'!$C$4/12,('Depr. Rate'!$C$4*'KU Meter Schedule'!AU69)/12))</f>
        <v>0</v>
      </c>
      <c r="CL69" s="21">
        <f>IF(CL$3&lt;'Depr. Rate'!$B$1,('Depr. Rate'!$B$4*'KU Meter Schedule'!AV69)/12,IF(AV69=0,AU69/2*'Depr. Rate'!$C$4/12,('Depr. Rate'!$C$4*'KU Meter Schedule'!AV69)/12))</f>
        <v>0</v>
      </c>
      <c r="CM69" s="21">
        <f>IF(CM$3&lt;'Depr. Rate'!$B$1,('Depr. Rate'!$B$4*'KU Meter Schedule'!AW69)/12,IF(AW69=0,AV69/2*'Depr. Rate'!$C$4/12,('Depr. Rate'!$C$4*'KU Meter Schedule'!AW69)/12))</f>
        <v>0</v>
      </c>
      <c r="CN69" s="21">
        <f>IF(CN$3&lt;'Depr. Rate'!$B$1,('Depr. Rate'!$B$4*'KU Meter Schedule'!AX69)/12,IF(AX69=0,AW69/2*'Depr. Rate'!$C$4/12,('Depr. Rate'!$C$4*'KU Meter Schedule'!AX69)/12))</f>
        <v>0</v>
      </c>
      <c r="CP69" s="6">
        <f>IF(CP$3=$CP$3,$H69+AZ69,IF($F69='KU Meter Schedule'!CP$3,'KU Meter Schedule'!CO69+AZ69-$G69,SUM(CO69,AZ69)))</f>
        <v>64644.52699737333</v>
      </c>
      <c r="CQ69" s="6">
        <f>IF(CQ$3=$CP$3,$H69+BA69,IF($F69='KU Meter Schedule'!CQ$3,'KU Meter Schedule'!CP69+BA69-$G69,SUM(CP69,BA69)))</f>
        <v>64799.442825706661</v>
      </c>
      <c r="CR69" s="6">
        <f>IF(CR$3=$CP$3,$H69+BB69,IF($F69='KU Meter Schedule'!CR$3,'KU Meter Schedule'!CQ69+BB69-$G69,SUM(CQ69,BB69)))</f>
        <v>64954.358654039992</v>
      </c>
      <c r="CS69" s="6">
        <f>IF(CS$3=$CP$3,$H69+BC69,IF($F69='KU Meter Schedule'!CS$3,'KU Meter Schedule'!CR69+BC69-$G69,SUM(CR69,BC69)))</f>
        <v>65109.274482373323</v>
      </c>
      <c r="CT69" s="6">
        <f>IF(CT$3=$CP$3,$H69+BD69,IF($F69='KU Meter Schedule'!CT$3,'KU Meter Schedule'!CS69+BD69-$G69,SUM(CS69,BD69)))</f>
        <v>65264.190310706654</v>
      </c>
      <c r="CU69" s="6">
        <f>IF(CU$3=$CP$3,$H69+BE69,IF($F69='KU Meter Schedule'!CU$3,'KU Meter Schedule'!CT69+BE69-$G69,SUM(CT69,BE69)))</f>
        <v>65419.106139039985</v>
      </c>
      <c r="CV69" s="6">
        <f>IF(CV$3=$CP$3,$H69+BF69,IF($F69='KU Meter Schedule'!CV$3,'KU Meter Schedule'!CU69+BF69-$G69,SUM(CU69,BF69)))</f>
        <v>65574.021967373323</v>
      </c>
      <c r="CW69" s="6">
        <f>IF(CW$3=$CP$3,$H69+BG69,IF($F69='KU Meter Schedule'!CW$3,'KU Meter Schedule'!CV69+BG69-$G69,SUM(CV69,BG69)))</f>
        <v>65728.937795706661</v>
      </c>
      <c r="CX69" s="6">
        <f>IF(CX$3=$CP$3,$H69+BH69,IF($F69='KU Meter Schedule'!CX$3,'KU Meter Schedule'!CW69+BH69-$G69,SUM(CW69,BH69)))</f>
        <v>65883.853624039999</v>
      </c>
      <c r="CY69" s="6">
        <f>IF(CY$3=$CP$3,$H69+BI69,IF($F69='KU Meter Schedule'!CY$3,'KU Meter Schedule'!CX69+BI69-$G69,SUM(CX69,BI69)))</f>
        <v>66038.769452373337</v>
      </c>
      <c r="CZ69" s="6">
        <f>IF(CZ$3=$CP$3,$H69+BJ69,IF($F69='KU Meter Schedule'!CZ$3,'KU Meter Schedule'!CY69+BJ69-$G69,SUM(CY69,BJ69)))</f>
        <v>66193.685280706675</v>
      </c>
      <c r="DA69" s="6">
        <f>IF(DA$3=$CP$3,$H69+BK69,IF($F69='KU Meter Schedule'!DA$3,'KU Meter Schedule'!CZ69+BK69-$G69,SUM(CZ69,BK69)))</f>
        <v>66431.132685706674</v>
      </c>
      <c r="DB69" s="6">
        <f>IF(DB$3=$CP$3,$H69+BL69,IF($F69='KU Meter Schedule'!DB$3,'KU Meter Schedule'!DA69+BL69-$G69,SUM(DA69,BL69)))</f>
        <v>66668.580090706673</v>
      </c>
      <c r="DC69" s="6">
        <f>IF(DC$3=$CP$3,$H69+BM69,IF($F69='KU Meter Schedule'!DC$3,'KU Meter Schedule'!DB69+BM69-$G69,SUM(DB69,BM69)))</f>
        <v>66906.027495706672</v>
      </c>
      <c r="DD69" s="6">
        <f>IF(DD$3=$CP$3,$H69+BN69,IF($F69='KU Meter Schedule'!DD$3,'KU Meter Schedule'!DC69+BN69-$G69,SUM(DC69,BN69)))</f>
        <v>67143.474900706671</v>
      </c>
      <c r="DE69" s="6">
        <f>IF(DE$3=$CP$3,$H69+BO69,IF($F69='KU Meter Schedule'!DE$3,'KU Meter Schedule'!DD69+BO69-$G69,SUM(DD69,BO69)))</f>
        <v>67380.92230570667</v>
      </c>
      <c r="DF69" s="6">
        <f>IF(DF$3=$CP$3,$H69+BP69,IF($F69='KU Meter Schedule'!DF$3,'KU Meter Schedule'!DE69+BP69-$G69,SUM(DE69,BP69)))</f>
        <v>67618.369710706669</v>
      </c>
      <c r="DG69" s="6">
        <f>IF(DG$3=$CP$3,$H69+BQ69,IF($F69='KU Meter Schedule'!DG$3,'KU Meter Schedule'!DF69+BQ69-$G69,SUM(DF69,BQ69)))</f>
        <v>67855.817115706668</v>
      </c>
      <c r="DH69" s="6">
        <f>IF(DH$3=$CP$3,$H69+BR69,IF($F69='KU Meter Schedule'!DH$3,'KU Meter Schedule'!DG69+BR69-$G69,SUM(DG69,BR69)))</f>
        <v>68093.264520706667</v>
      </c>
      <c r="DI69" s="6">
        <f>IF(DI$3=$CP$3,$H69+BS69,IF($F69='KU Meter Schedule'!DI$3,'KU Meter Schedule'!DH69+BS69-$G69,SUM(DH69,BS69)))</f>
        <v>68330.711925706666</v>
      </c>
      <c r="DJ69" s="6">
        <f>IF(DJ$3=$CP$3,$H69+BT69,IF($F69='KU Meter Schedule'!DJ$3,'KU Meter Schedule'!DI69+BT69-$G69,SUM(DI69,BT69)))</f>
        <v>68568.159330706665</v>
      </c>
      <c r="DK69" s="6">
        <f>IF(DK$3=$CP$3,$H69+BU69,IF($F69='KU Meter Schedule'!DK$3,'KU Meter Schedule'!DJ69+BU69-$G69,SUM(DJ69,BU69)))</f>
        <v>-12491.716966793319</v>
      </c>
      <c r="DL69" s="6">
        <f>IF(DL$3=$CP$3,$H69+BV69,IF($F69='KU Meter Schedule'!DL$3,'KU Meter Schedule'!DK69+BV69-$G69,SUM(DK69,BV69)))</f>
        <v>-12491.716966793319</v>
      </c>
      <c r="DM69" s="6">
        <f>IF(DM$3=$CP$3,$H69+BW69,IF($F69='KU Meter Schedule'!DM$3,'KU Meter Schedule'!DL69+BW69-$G69,SUM(DL69,BW69)))</f>
        <v>-12491.716966793319</v>
      </c>
      <c r="DN69" s="6">
        <f>IF(DN$3=$CP$3,$H69+BX69,IF($F69='KU Meter Schedule'!DN$3,'KU Meter Schedule'!DM69+BX69-$G69,SUM(DM69,BX69)))</f>
        <v>-12491.716966793319</v>
      </c>
      <c r="DO69" s="6">
        <f>IF(DO$3=$CP$3,$H69+BY69,IF($F69='KU Meter Schedule'!DO$3,'KU Meter Schedule'!DN69+BY69-$G69,SUM(DN69,BY69)))</f>
        <v>-12491.716966793319</v>
      </c>
      <c r="DP69" s="6">
        <f>IF(DP$3=$CP$3,$H69+BZ69,IF($F69='KU Meter Schedule'!DP$3,'KU Meter Schedule'!DO69+BZ69-$G69,SUM(DO69,BZ69)))</f>
        <v>-12491.716966793319</v>
      </c>
      <c r="DQ69" s="6">
        <f>IF(DQ$3=$CP$3,$H69+CA69,IF($F69='KU Meter Schedule'!DQ$3,'KU Meter Schedule'!DP69+CA69-$G69,SUM(DP69,CA69)))</f>
        <v>-12491.716966793319</v>
      </c>
      <c r="DR69" s="6">
        <f>IF(DR$3=$CP$3,$H69+CB69,IF($F69='KU Meter Schedule'!DR$3,'KU Meter Schedule'!DQ69+CB69-$G69,SUM(DQ69,CB69)))</f>
        <v>-12491.716966793319</v>
      </c>
      <c r="DS69" s="6">
        <f>IF(DS$3=$CP$3,$H69+CC69,IF($F69='KU Meter Schedule'!DS$3,'KU Meter Schedule'!DR69+CC69-$G69,SUM(DR69,CC69)))</f>
        <v>-12491.716966793319</v>
      </c>
      <c r="DT69" s="6">
        <f>IF(DT$3=$CP$3,$H69+CD69,IF($F69='KU Meter Schedule'!DT$3,'KU Meter Schedule'!DS69+CD69-$G69,SUM(DS69,CD69)))</f>
        <v>-12491.716966793319</v>
      </c>
      <c r="DU69" s="6">
        <f>IF(DU$3=$CP$3,$H69+CE69,IF($F69='KU Meter Schedule'!DU$3,'KU Meter Schedule'!DT69+CE69-$G69,SUM(DT69,CE69)))</f>
        <v>-12491.716966793319</v>
      </c>
      <c r="DV69" s="6">
        <f>IF(DV$3=$CP$3,$H69+CF69,IF($F69='KU Meter Schedule'!DV$3,'KU Meter Schedule'!DU69+CF69-$G69,SUM(DU69,CF69)))</f>
        <v>-12491.716966793319</v>
      </c>
      <c r="DW69" s="6">
        <f>IF(DW$3=$CP$3,$H69+CG69,IF($F69='KU Meter Schedule'!DW$3,'KU Meter Schedule'!DV69+CG69-$G69,SUM(DV69,CG69)))</f>
        <v>-12491.716966793319</v>
      </c>
      <c r="DX69" s="6">
        <f>IF(DX$3=$CP$3,$H69+CH69,IF($F69='KU Meter Schedule'!DX$3,'KU Meter Schedule'!DW69+CH69-$G69,SUM(DW69,CH69)))</f>
        <v>-12491.716966793319</v>
      </c>
      <c r="DY69" s="6">
        <f>IF(DY$3=$CP$3,$H69+CI69,IF($F69='KU Meter Schedule'!DY$3,'KU Meter Schedule'!DX69+CI69-$G69,SUM(DX69,CI69)))</f>
        <v>-12491.716966793319</v>
      </c>
      <c r="DZ69" s="6">
        <f>IF(DZ$3=$CP$3,$H69+CJ69,IF($F69='KU Meter Schedule'!DZ$3,'KU Meter Schedule'!DY69+CJ69-$G69,SUM(DY69,CJ69)))</f>
        <v>-12491.716966793319</v>
      </c>
      <c r="EA69" s="6">
        <f>IF(EA$3=$CP$3,$H69+CK69,IF($F69='KU Meter Schedule'!EA$3,'KU Meter Schedule'!DZ69+CK69-$G69,SUM(DZ69,CK69)))</f>
        <v>-12491.716966793319</v>
      </c>
      <c r="EB69" s="6">
        <f>IF(EB$3=$CP$3,$H69+CL69,IF($F69='KU Meter Schedule'!EB$3,'KU Meter Schedule'!EA69+CL69-$G69,SUM(EA69,CL69)))</f>
        <v>-12491.716966793319</v>
      </c>
      <c r="EC69" s="6">
        <f>IF(EC$3=$CP$3,$H69+CM69,IF($F69='KU Meter Schedule'!EC$3,'KU Meter Schedule'!EB69+CM69-$G69,SUM(EB69,CM69)))</f>
        <v>-12491.716966793319</v>
      </c>
      <c r="ED69" s="6">
        <f>IF(ED$3=$CP$3,$H69+CN69,IF($F69='KU Meter Schedule'!ED$3,'KU Meter Schedule'!EC69+CN69-$G69,SUM(EC69,CN69)))</f>
        <v>-12491.716966793319</v>
      </c>
      <c r="EF69" s="8">
        <f t="shared" ref="EF69:EU84" si="16">J69-CP69</f>
        <v>16534.073002626661</v>
      </c>
      <c r="EG69" s="8">
        <f t="shared" si="16"/>
        <v>16379.15717429333</v>
      </c>
      <c r="EH69" s="8">
        <f t="shared" si="16"/>
        <v>16224.241345959999</v>
      </c>
      <c r="EI69" s="8">
        <f t="shared" si="16"/>
        <v>16069.325517626668</v>
      </c>
      <c r="EJ69" s="8">
        <f t="shared" si="16"/>
        <v>15914.409689293338</v>
      </c>
      <c r="EK69" s="8">
        <f t="shared" si="16"/>
        <v>15759.493860960007</v>
      </c>
      <c r="EL69" s="8">
        <f t="shared" si="16"/>
        <v>15604.578032626669</v>
      </c>
      <c r="EM69" s="8">
        <f t="shared" si="16"/>
        <v>15449.66220429333</v>
      </c>
      <c r="EN69" s="8">
        <f t="shared" si="16"/>
        <v>15294.746375959992</v>
      </c>
      <c r="EO69" s="8">
        <f t="shared" si="16"/>
        <v>15139.830547626654</v>
      </c>
      <c r="EP69" s="8">
        <f t="shared" si="16"/>
        <v>14984.914719293316</v>
      </c>
      <c r="EQ69" s="8">
        <f t="shared" si="16"/>
        <v>14747.467314293317</v>
      </c>
      <c r="ER69" s="8">
        <f t="shared" si="16"/>
        <v>14510.019909293318</v>
      </c>
      <c r="ES69" s="8">
        <f t="shared" si="16"/>
        <v>14272.572504293319</v>
      </c>
      <c r="ET69" s="8">
        <f t="shared" si="16"/>
        <v>14035.12509929332</v>
      </c>
      <c r="EU69" s="8">
        <f t="shared" si="16"/>
        <v>13797.677694293321</v>
      </c>
      <c r="EV69" s="8">
        <f t="shared" si="15"/>
        <v>13560.230289293322</v>
      </c>
      <c r="EW69" s="8">
        <f t="shared" si="15"/>
        <v>13322.782884293323</v>
      </c>
      <c r="EX69" s="8">
        <f t="shared" si="15"/>
        <v>13085.335479293324</v>
      </c>
      <c r="EY69" s="8">
        <f t="shared" si="15"/>
        <v>12847.888074293325</v>
      </c>
      <c r="EZ69" s="8">
        <f t="shared" si="15"/>
        <v>12610.440669293326</v>
      </c>
      <c r="FA69" s="8">
        <f t="shared" si="15"/>
        <v>12491.716966793319</v>
      </c>
      <c r="FB69" s="8">
        <f t="shared" si="15"/>
        <v>12491.716966793319</v>
      </c>
      <c r="FC69" s="8">
        <f t="shared" si="15"/>
        <v>12491.716966793319</v>
      </c>
      <c r="FD69" s="8">
        <f t="shared" si="15"/>
        <v>12491.716966793319</v>
      </c>
      <c r="FE69" s="8">
        <f t="shared" si="15"/>
        <v>12491.716966793319</v>
      </c>
      <c r="FF69" s="8">
        <f t="shared" si="15"/>
        <v>12491.716966793319</v>
      </c>
      <c r="FG69" s="8">
        <f t="shared" si="15"/>
        <v>12491.716966793319</v>
      </c>
      <c r="FH69" s="8">
        <f t="shared" si="15"/>
        <v>12491.716966793319</v>
      </c>
      <c r="FI69" s="8">
        <f t="shared" si="15"/>
        <v>12491.716966793319</v>
      </c>
      <c r="FJ69" s="8">
        <f t="shared" si="15"/>
        <v>12491.716966793319</v>
      </c>
      <c r="FK69" s="8">
        <f t="shared" si="14"/>
        <v>12491.716966793319</v>
      </c>
      <c r="FL69" s="8">
        <f t="shared" si="14"/>
        <v>12491.716966793319</v>
      </c>
      <c r="FM69" s="8">
        <f t="shared" si="14"/>
        <v>12491.716966793319</v>
      </c>
      <c r="FN69" s="8">
        <f t="shared" si="14"/>
        <v>12491.716966793319</v>
      </c>
      <c r="FO69" s="8">
        <f t="shared" si="14"/>
        <v>12491.716966793319</v>
      </c>
      <c r="FP69" s="8">
        <f t="shared" si="14"/>
        <v>12491.716966793319</v>
      </c>
      <c r="FQ69" s="8">
        <f t="shared" si="14"/>
        <v>12491.716966793319</v>
      </c>
      <c r="FR69" s="8">
        <f t="shared" si="14"/>
        <v>12491.716966793319</v>
      </c>
      <c r="FS69" s="8">
        <f t="shared" si="14"/>
        <v>12491.716966793319</v>
      </c>
      <c r="FT69" s="8">
        <f t="shared" si="14"/>
        <v>12491.716966793319</v>
      </c>
    </row>
    <row r="70" spans="1:176" x14ac:dyDescent="0.25">
      <c r="A70" s="4" t="s">
        <v>12</v>
      </c>
      <c r="B70" s="4" t="s">
        <v>2</v>
      </c>
      <c r="C70" s="3" t="s">
        <v>40</v>
      </c>
      <c r="D70" s="4" t="s">
        <v>4</v>
      </c>
      <c r="E70" s="7">
        <v>1977</v>
      </c>
      <c r="F70" s="24">
        <f>IFERROR(VLOOKUP(CONCATENATE(C70,E70),'KU Retirements'!$A$4:$E$150,5,FALSE),"N/A")</f>
        <v>43221</v>
      </c>
      <c r="G70" s="5">
        <v>1486408.03</v>
      </c>
      <c r="H70" s="5">
        <v>1164046.647775894</v>
      </c>
      <c r="I70" s="5"/>
      <c r="J70" s="6">
        <f>IF(J$3=$J$3,$G70,IF($F70='KU Meter Schedule'!J$3,'KU Meter Schedule'!I70-'KU Meter Schedule'!$G70,I70))</f>
        <v>1486408.03</v>
      </c>
      <c r="K70" s="6">
        <f>IF(K$3=$J$3,$G70,IF($F70='KU Meter Schedule'!K$3,'KU Meter Schedule'!J70-'KU Meter Schedule'!$G70,J70))</f>
        <v>1486408.03</v>
      </c>
      <c r="L70" s="6">
        <f>IF(L$3=$J$3,$G70,IF($F70='KU Meter Schedule'!L$3,'KU Meter Schedule'!K70-'KU Meter Schedule'!$G70,K70))</f>
        <v>1486408.03</v>
      </c>
      <c r="M70" s="6">
        <f>IF(M$3=$J$3,$G70,IF($F70='KU Meter Schedule'!M$3,'KU Meter Schedule'!L70-'KU Meter Schedule'!$G70,L70))</f>
        <v>1486408.03</v>
      </c>
      <c r="N70" s="6">
        <f>IF(N$3=$J$3,$G70,IF($F70='KU Meter Schedule'!N$3,'KU Meter Schedule'!M70-'KU Meter Schedule'!$G70,M70))</f>
        <v>1486408.03</v>
      </c>
      <c r="O70" s="6">
        <f>IF(O$3=$J$3,$G70,IF($F70='KU Meter Schedule'!O$3,'KU Meter Schedule'!N70-'KU Meter Schedule'!$G70,N70))</f>
        <v>1486408.03</v>
      </c>
      <c r="P70" s="6">
        <f>IF(P$3=$J$3,$G70,IF($F70='KU Meter Schedule'!P$3,'KU Meter Schedule'!O70-'KU Meter Schedule'!$G70,O70))</f>
        <v>1486408.03</v>
      </c>
      <c r="Q70" s="6">
        <f>IF(Q$3=$J$3,$G70,IF($F70='KU Meter Schedule'!Q$3,'KU Meter Schedule'!P70-'KU Meter Schedule'!$G70,P70))</f>
        <v>1486408.03</v>
      </c>
      <c r="R70" s="6">
        <f>IF(R$3=$J$3,$G70,IF($F70='KU Meter Schedule'!R$3,'KU Meter Schedule'!Q70-'KU Meter Schedule'!$G70,Q70))</f>
        <v>1486408.03</v>
      </c>
      <c r="S70" s="6">
        <f>IF(S$3=$J$3,$G70,IF($F70='KU Meter Schedule'!S$3,'KU Meter Schedule'!R70-'KU Meter Schedule'!$G70,R70))</f>
        <v>1486408.03</v>
      </c>
      <c r="T70" s="6">
        <f>IF(T$3=$J$3,$G70,IF($F70='KU Meter Schedule'!T$3,'KU Meter Schedule'!S70-'KU Meter Schedule'!$G70,S70))</f>
        <v>1486408.03</v>
      </c>
      <c r="U70" s="6">
        <f>IF(U$3=$J$3,$G70,IF($F70='KU Meter Schedule'!U$3,'KU Meter Schedule'!T70-'KU Meter Schedule'!$G70,T70))</f>
        <v>1486408.03</v>
      </c>
      <c r="V70" s="6">
        <f>IF(V$3=$J$3,$G70,IF($F70='KU Meter Schedule'!V$3,'KU Meter Schedule'!U70-'KU Meter Schedule'!$G70,U70))</f>
        <v>1486408.03</v>
      </c>
      <c r="W70" s="6">
        <f>IF(W$3=$J$3,$G70,IF($F70='KU Meter Schedule'!W$3,'KU Meter Schedule'!V70-'KU Meter Schedule'!$G70,V70))</f>
        <v>1486408.03</v>
      </c>
      <c r="X70" s="6">
        <f>IF(X$3=$J$3,$G70,IF($F70='KU Meter Schedule'!X$3,'KU Meter Schedule'!W70-'KU Meter Schedule'!$G70,W70))</f>
        <v>1486408.03</v>
      </c>
      <c r="Y70" s="6">
        <f>IF(Y$3=$J$3,$G70,IF($F70='KU Meter Schedule'!Y$3,'KU Meter Schedule'!X70-'KU Meter Schedule'!$G70,X70))</f>
        <v>1486408.03</v>
      </c>
      <c r="Z70" s="6">
        <f>IF(Z$3=$J$3,$G70,IF($F70='KU Meter Schedule'!Z$3,'KU Meter Schedule'!Y70-'KU Meter Schedule'!$G70,Y70))</f>
        <v>1486408.03</v>
      </c>
      <c r="AA70" s="6">
        <f>IF(AA$3=$J$3,$G70,IF($F70='KU Meter Schedule'!AA$3,'KU Meter Schedule'!Z70-'KU Meter Schedule'!$G70,Z70))</f>
        <v>1486408.03</v>
      </c>
      <c r="AB70" s="6">
        <f>IF(AB$3=$J$3,$G70,IF($F70='KU Meter Schedule'!AB$3,'KU Meter Schedule'!AA70-'KU Meter Schedule'!$G70,AA70))</f>
        <v>1486408.03</v>
      </c>
      <c r="AC70" s="6">
        <f>IF(AC$3=$J$3,$G70,IF($F70='KU Meter Schedule'!AC$3,'KU Meter Schedule'!AB70-'KU Meter Schedule'!$G70,AB70))</f>
        <v>1486408.03</v>
      </c>
      <c r="AD70" s="6">
        <f>IF(AD$3=$J$3,$G70,IF($F70='KU Meter Schedule'!AD$3,'KU Meter Schedule'!AC70-'KU Meter Schedule'!$G70,AC70))</f>
        <v>1486408.03</v>
      </c>
      <c r="AE70" s="6">
        <f>IF(AE$3=$J$3,$G70,IF($F70='KU Meter Schedule'!AE$3,'KU Meter Schedule'!AD70-'KU Meter Schedule'!$G70,AD70))</f>
        <v>0</v>
      </c>
      <c r="AF70" s="6">
        <f>IF(AF$3=$J$3,$G70,IF($F70='KU Meter Schedule'!AF$3,'KU Meter Schedule'!AE70-'KU Meter Schedule'!$G70,AE70))</f>
        <v>0</v>
      </c>
      <c r="AG70" s="6">
        <f>IF(AG$3=$J$3,$G70,IF($F70='KU Meter Schedule'!AG$3,'KU Meter Schedule'!AF70-'KU Meter Schedule'!$G70,AF70))</f>
        <v>0</v>
      </c>
      <c r="AH70" s="6">
        <f>IF(AH$3=$J$3,$G70,IF($F70='KU Meter Schedule'!AH$3,'KU Meter Schedule'!AG70-'KU Meter Schedule'!$G70,AG70))</f>
        <v>0</v>
      </c>
      <c r="AI70" s="6">
        <f>IF(AI$3=$J$3,$G70,IF($F70='KU Meter Schedule'!AI$3,'KU Meter Schedule'!AH70-'KU Meter Schedule'!$G70,AH70))</f>
        <v>0</v>
      </c>
      <c r="AJ70" s="6">
        <f>IF(AJ$3=$J$3,$G70,IF($F70='KU Meter Schedule'!AJ$3,'KU Meter Schedule'!AI70-'KU Meter Schedule'!$G70,AI70))</f>
        <v>0</v>
      </c>
      <c r="AK70" s="6">
        <f>IF(AK$3=$J$3,$G70,IF($F70='KU Meter Schedule'!AK$3,'KU Meter Schedule'!AJ70-'KU Meter Schedule'!$G70,AJ70))</f>
        <v>0</v>
      </c>
      <c r="AL70" s="6">
        <f>IF(AL$3=$J$3,$G70,IF($F70='KU Meter Schedule'!AL$3,'KU Meter Schedule'!AK70-'KU Meter Schedule'!$G70,AK70))</f>
        <v>0</v>
      </c>
      <c r="AM70" s="6">
        <f>IF(AM$3=$J$3,$G70,IF($F70='KU Meter Schedule'!AM$3,'KU Meter Schedule'!AL70-'KU Meter Schedule'!$G70,AL70))</f>
        <v>0</v>
      </c>
      <c r="AN70" s="6">
        <f>IF(AN$3=$J$3,$G70,IF($F70='KU Meter Schedule'!AN$3,'KU Meter Schedule'!AM70-'KU Meter Schedule'!$G70,AM70))</f>
        <v>0</v>
      </c>
      <c r="AO70" s="6">
        <f>IF(AO$3=$J$3,$G70,IF($F70='KU Meter Schedule'!AO$3,'KU Meter Schedule'!AN70-'KU Meter Schedule'!$G70,AN70))</f>
        <v>0</v>
      </c>
      <c r="AP70" s="6">
        <f>IF(AP$3=$J$3,$G70,IF($F70='KU Meter Schedule'!AP$3,'KU Meter Schedule'!AO70-'KU Meter Schedule'!$G70,AO70))</f>
        <v>0</v>
      </c>
      <c r="AQ70" s="6">
        <f>IF(AQ$3=$J$3,$G70,IF($F70='KU Meter Schedule'!AQ$3,'KU Meter Schedule'!AP70-'KU Meter Schedule'!$G70,AP70))</f>
        <v>0</v>
      </c>
      <c r="AR70" s="6">
        <f>IF(AR$3=$J$3,$G70,IF($F70='KU Meter Schedule'!AR$3,'KU Meter Schedule'!AQ70-'KU Meter Schedule'!$G70,AQ70))</f>
        <v>0</v>
      </c>
      <c r="AS70" s="6">
        <f>IF(AS$3=$J$3,$G70,IF($F70='KU Meter Schedule'!AS$3,'KU Meter Schedule'!AR70-'KU Meter Schedule'!$G70,AR70))</f>
        <v>0</v>
      </c>
      <c r="AT70" s="6">
        <f>IF(AT$3=$J$3,$G70,IF($F70='KU Meter Schedule'!AT$3,'KU Meter Schedule'!AS70-'KU Meter Schedule'!$G70,AS70))</f>
        <v>0</v>
      </c>
      <c r="AU70" s="6">
        <f>IF(AU$3=$J$3,$G70,IF($F70='KU Meter Schedule'!AU$3,'KU Meter Schedule'!AT70-'KU Meter Schedule'!$G70,AT70))</f>
        <v>0</v>
      </c>
      <c r="AV70" s="6">
        <f>IF(AV$3=$J$3,$G70,IF($F70='KU Meter Schedule'!AV$3,'KU Meter Schedule'!AU70-'KU Meter Schedule'!$G70,AU70))</f>
        <v>0</v>
      </c>
      <c r="AW70" s="6">
        <f>IF(AW$3=$J$3,$G70,IF($F70='KU Meter Schedule'!AW$3,'KU Meter Schedule'!AV70-'KU Meter Schedule'!$G70,AV70))</f>
        <v>0</v>
      </c>
      <c r="AX70" s="6">
        <f>IF(AX$3=$J$3,$G70,IF($F70='KU Meter Schedule'!AX$3,'KU Meter Schedule'!AW70-'KU Meter Schedule'!$G70,AW70))</f>
        <v>0</v>
      </c>
      <c r="AZ70" s="21">
        <f>IF(AZ$3&lt;'Depr. Rate'!$B$1,('Depr. Rate'!$B$4*'KU Meter Schedule'!J70)/12,IF(J70=0,I70/2*'Depr. Rate'!$C$4/12,('Depr. Rate'!$C$4*'KU Meter Schedule'!J70)/12))</f>
        <v>2836.5619905833337</v>
      </c>
      <c r="BA70" s="21">
        <f>IF(BA$3&lt;'Depr. Rate'!$B$1,('Depr. Rate'!$B$4*'KU Meter Schedule'!K70)/12,IF(K70=0,J70/2*'Depr. Rate'!$C$4/12,('Depr. Rate'!$C$4*'KU Meter Schedule'!K70)/12))</f>
        <v>2836.5619905833337</v>
      </c>
      <c r="BB70" s="21">
        <f>IF(BB$3&lt;'Depr. Rate'!$B$1,('Depr. Rate'!$B$4*'KU Meter Schedule'!L70)/12,IF(L70=0,K70/2*'Depr. Rate'!$C$4/12,('Depr. Rate'!$C$4*'KU Meter Schedule'!L70)/12))</f>
        <v>2836.5619905833337</v>
      </c>
      <c r="BC70" s="21">
        <f>IF(BC$3&lt;'Depr. Rate'!$B$1,('Depr. Rate'!$B$4*'KU Meter Schedule'!M70)/12,IF(M70=0,L70/2*'Depr. Rate'!$C$4/12,('Depr. Rate'!$C$4*'KU Meter Schedule'!M70)/12))</f>
        <v>2836.5619905833337</v>
      </c>
      <c r="BD70" s="21">
        <f>IF(BD$3&lt;'Depr. Rate'!$B$1,('Depr. Rate'!$B$4*'KU Meter Schedule'!N70)/12,IF(N70=0,M70/2*'Depr. Rate'!$C$4/12,('Depr. Rate'!$C$4*'KU Meter Schedule'!N70)/12))</f>
        <v>2836.5619905833337</v>
      </c>
      <c r="BE70" s="21">
        <f>IF(BE$3&lt;'Depr. Rate'!$B$1,('Depr. Rate'!$B$4*'KU Meter Schedule'!O70)/12,IF(O70=0,N70/2*'Depr. Rate'!$C$4/12,('Depr. Rate'!$C$4*'KU Meter Schedule'!O70)/12))</f>
        <v>2836.5619905833337</v>
      </c>
      <c r="BF70" s="21">
        <f>IF(BF$3&lt;'Depr. Rate'!$B$1,('Depr. Rate'!$B$4*'KU Meter Schedule'!P70)/12,IF(P70=0,O70/2*'Depr. Rate'!$C$4/12,('Depr. Rate'!$C$4*'KU Meter Schedule'!P70)/12))</f>
        <v>2836.5619905833337</v>
      </c>
      <c r="BG70" s="21">
        <f>IF(BG$3&lt;'Depr. Rate'!$B$1,('Depr. Rate'!$B$4*'KU Meter Schedule'!Q70)/12,IF(Q70=0,P70/2*'Depr. Rate'!$C$4/12,('Depr. Rate'!$C$4*'KU Meter Schedule'!Q70)/12))</f>
        <v>2836.5619905833337</v>
      </c>
      <c r="BH70" s="21">
        <f>IF(BH$3&lt;'Depr. Rate'!$B$1,('Depr. Rate'!$B$4*'KU Meter Schedule'!R70)/12,IF(R70=0,Q70/2*'Depr. Rate'!$C$4/12,('Depr. Rate'!$C$4*'KU Meter Schedule'!R70)/12))</f>
        <v>2836.5619905833337</v>
      </c>
      <c r="BI70" s="21">
        <f>IF(BI$3&lt;'Depr. Rate'!$B$1,('Depr. Rate'!$B$4*'KU Meter Schedule'!S70)/12,IF(S70=0,R70/2*'Depr. Rate'!$C$4/12,('Depr. Rate'!$C$4*'KU Meter Schedule'!S70)/12))</f>
        <v>2836.5619905833337</v>
      </c>
      <c r="BJ70" s="21">
        <f>IF(BJ$3&lt;'Depr. Rate'!$B$1,('Depr. Rate'!$B$4*'KU Meter Schedule'!T70)/12,IF(T70=0,S70/2*'Depr. Rate'!$C$4/12,('Depr. Rate'!$C$4*'KU Meter Schedule'!T70)/12))</f>
        <v>2836.5619905833337</v>
      </c>
      <c r="BK70" s="21">
        <f>IF(BK$3&lt;'Depr. Rate'!$B$1,('Depr. Rate'!$B$4*'KU Meter Schedule'!U70)/12,IF(U70=0,T70/2*'Depr. Rate'!$C$4/12,('Depr. Rate'!$C$4*'KU Meter Schedule'!U70)/12))</f>
        <v>4347.74348775</v>
      </c>
      <c r="BL70" s="21">
        <f>IF(BL$3&lt;'Depr. Rate'!$B$1,('Depr. Rate'!$B$4*'KU Meter Schedule'!V70)/12,IF(V70=0,U70/2*'Depr. Rate'!$C$4/12,('Depr. Rate'!$C$4*'KU Meter Schedule'!V70)/12))</f>
        <v>4347.74348775</v>
      </c>
      <c r="BM70" s="21">
        <f>IF(BM$3&lt;'Depr. Rate'!$B$1,('Depr. Rate'!$B$4*'KU Meter Schedule'!W70)/12,IF(W70=0,V70/2*'Depr. Rate'!$C$4/12,('Depr. Rate'!$C$4*'KU Meter Schedule'!W70)/12))</f>
        <v>4347.74348775</v>
      </c>
      <c r="BN70" s="21">
        <f>IF(BN$3&lt;'Depr. Rate'!$B$1,('Depr. Rate'!$B$4*'KU Meter Schedule'!X70)/12,IF(X70=0,W70/2*'Depr. Rate'!$C$4/12,('Depr. Rate'!$C$4*'KU Meter Schedule'!X70)/12))</f>
        <v>4347.74348775</v>
      </c>
      <c r="BO70" s="21">
        <f>IF(BO$3&lt;'Depr. Rate'!$B$1,('Depr. Rate'!$B$4*'KU Meter Schedule'!Y70)/12,IF(Y70=0,X70/2*'Depr. Rate'!$C$4/12,('Depr. Rate'!$C$4*'KU Meter Schedule'!Y70)/12))</f>
        <v>4347.74348775</v>
      </c>
      <c r="BP70" s="21">
        <f>IF(BP$3&lt;'Depr. Rate'!$B$1,('Depr. Rate'!$B$4*'KU Meter Schedule'!Z70)/12,IF(Z70=0,Y70/2*'Depr. Rate'!$C$4/12,('Depr. Rate'!$C$4*'KU Meter Schedule'!Z70)/12))</f>
        <v>4347.74348775</v>
      </c>
      <c r="BQ70" s="21">
        <f>IF(BQ$3&lt;'Depr. Rate'!$B$1,('Depr. Rate'!$B$4*'KU Meter Schedule'!AA70)/12,IF(AA70=0,Z70/2*'Depr. Rate'!$C$4/12,('Depr. Rate'!$C$4*'KU Meter Schedule'!AA70)/12))</f>
        <v>4347.74348775</v>
      </c>
      <c r="BR70" s="21">
        <f>IF(BR$3&lt;'Depr. Rate'!$B$1,('Depr. Rate'!$B$4*'KU Meter Schedule'!AB70)/12,IF(AB70=0,AA70/2*'Depr. Rate'!$C$4/12,('Depr. Rate'!$C$4*'KU Meter Schedule'!AB70)/12))</f>
        <v>4347.74348775</v>
      </c>
      <c r="BS70" s="21">
        <f>IF(BS$3&lt;'Depr. Rate'!$B$1,('Depr. Rate'!$B$4*'KU Meter Schedule'!AC70)/12,IF(AC70=0,AB70/2*'Depr. Rate'!$C$4/12,('Depr. Rate'!$C$4*'KU Meter Schedule'!AC70)/12))</f>
        <v>4347.74348775</v>
      </c>
      <c r="BT70" s="21">
        <f>IF(BT$3&lt;'Depr. Rate'!$B$1,('Depr. Rate'!$B$4*'KU Meter Schedule'!AD70)/12,IF(AD70=0,AC70/2*'Depr. Rate'!$C$4/12,('Depr. Rate'!$C$4*'KU Meter Schedule'!AD70)/12))</f>
        <v>4347.74348775</v>
      </c>
      <c r="BU70" s="21">
        <f>IF(BU$3&lt;'Depr. Rate'!$B$1,('Depr. Rate'!$B$4*'KU Meter Schedule'!AE70)/12,IF(AE70=0,AD70/2*'Depr. Rate'!$C$4/12,('Depr. Rate'!$C$4*'KU Meter Schedule'!AE70)/12))</f>
        <v>2173.871743875</v>
      </c>
      <c r="BV70" s="21">
        <f>IF(BV$3&lt;'Depr. Rate'!$B$1,('Depr. Rate'!$B$4*'KU Meter Schedule'!AF70)/12,IF(AF70=0,AE70/2*'Depr. Rate'!$C$4/12,('Depr. Rate'!$C$4*'KU Meter Schedule'!AF70)/12))</f>
        <v>0</v>
      </c>
      <c r="BW70" s="21">
        <f>IF(BW$3&lt;'Depr. Rate'!$B$1,('Depr. Rate'!$B$4*'KU Meter Schedule'!AG70)/12,IF(AG70=0,AF70/2*'Depr. Rate'!$C$4/12,('Depr. Rate'!$C$4*'KU Meter Schedule'!AG70)/12))</f>
        <v>0</v>
      </c>
      <c r="BX70" s="21">
        <f>IF(BX$3&lt;'Depr. Rate'!$B$1,('Depr. Rate'!$B$4*'KU Meter Schedule'!AH70)/12,IF(AH70=0,AG70/2*'Depr. Rate'!$C$4/12,('Depr. Rate'!$C$4*'KU Meter Schedule'!AH70)/12))</f>
        <v>0</v>
      </c>
      <c r="BY70" s="21">
        <f>IF(BY$3&lt;'Depr. Rate'!$B$1,('Depr. Rate'!$B$4*'KU Meter Schedule'!AI70)/12,IF(AI70=0,AH70/2*'Depr. Rate'!$C$4/12,('Depr. Rate'!$C$4*'KU Meter Schedule'!AI70)/12))</f>
        <v>0</v>
      </c>
      <c r="BZ70" s="21">
        <f>IF(BZ$3&lt;'Depr. Rate'!$B$1,('Depr. Rate'!$B$4*'KU Meter Schedule'!AJ70)/12,IF(AJ70=0,AI70/2*'Depr. Rate'!$C$4/12,('Depr. Rate'!$C$4*'KU Meter Schedule'!AJ70)/12))</f>
        <v>0</v>
      </c>
      <c r="CA70" s="21">
        <f>IF(CA$3&lt;'Depr. Rate'!$B$1,('Depr. Rate'!$B$4*'KU Meter Schedule'!AK70)/12,IF(AK70=0,AJ70/2*'Depr. Rate'!$C$4/12,('Depr. Rate'!$C$4*'KU Meter Schedule'!AK70)/12))</f>
        <v>0</v>
      </c>
      <c r="CB70" s="21">
        <f>IF(CB$3&lt;'Depr. Rate'!$B$1,('Depr. Rate'!$B$4*'KU Meter Schedule'!AL70)/12,IF(AL70=0,AK70/2*'Depr. Rate'!$C$4/12,('Depr. Rate'!$C$4*'KU Meter Schedule'!AL70)/12))</f>
        <v>0</v>
      </c>
      <c r="CC70" s="21">
        <f>IF(CC$3&lt;'Depr. Rate'!$B$1,('Depr. Rate'!$B$4*'KU Meter Schedule'!AM70)/12,IF(AM70=0,AL70/2*'Depr. Rate'!$C$4/12,('Depr. Rate'!$C$4*'KU Meter Schedule'!AM70)/12))</f>
        <v>0</v>
      </c>
      <c r="CD70" s="21">
        <f>IF(CD$3&lt;'Depr. Rate'!$B$1,('Depr. Rate'!$B$4*'KU Meter Schedule'!AN70)/12,IF(AN70=0,AM70/2*'Depr. Rate'!$C$4/12,('Depr. Rate'!$C$4*'KU Meter Schedule'!AN70)/12))</f>
        <v>0</v>
      </c>
      <c r="CE70" s="21">
        <f>IF(CE$3&lt;'Depr. Rate'!$B$1,('Depr. Rate'!$B$4*'KU Meter Schedule'!AO70)/12,IF(AO70=0,AN70/2*'Depr. Rate'!$C$4/12,('Depr. Rate'!$C$4*'KU Meter Schedule'!AO70)/12))</f>
        <v>0</v>
      </c>
      <c r="CF70" s="21">
        <f>IF(CF$3&lt;'Depr. Rate'!$B$1,('Depr. Rate'!$B$4*'KU Meter Schedule'!AP70)/12,IF(AP70=0,AO70/2*'Depr. Rate'!$C$4/12,('Depr. Rate'!$C$4*'KU Meter Schedule'!AP70)/12))</f>
        <v>0</v>
      </c>
      <c r="CG70" s="21">
        <f>IF(CG$3&lt;'Depr. Rate'!$B$1,('Depr. Rate'!$B$4*'KU Meter Schedule'!AQ70)/12,IF(AQ70=0,AP70/2*'Depr. Rate'!$C$4/12,('Depr. Rate'!$C$4*'KU Meter Schedule'!AQ70)/12))</f>
        <v>0</v>
      </c>
      <c r="CH70" s="21">
        <f>IF(CH$3&lt;'Depr. Rate'!$B$1,('Depr. Rate'!$B$4*'KU Meter Schedule'!AR70)/12,IF(AR70=0,AQ70/2*'Depr. Rate'!$C$4/12,('Depr. Rate'!$C$4*'KU Meter Schedule'!AR70)/12))</f>
        <v>0</v>
      </c>
      <c r="CI70" s="21">
        <f>IF(CI$3&lt;'Depr. Rate'!$B$1,('Depr. Rate'!$B$4*'KU Meter Schedule'!AS70)/12,IF(AS70=0,AR70/2*'Depr. Rate'!$C$4/12,('Depr. Rate'!$C$4*'KU Meter Schedule'!AS70)/12))</f>
        <v>0</v>
      </c>
      <c r="CJ70" s="21">
        <f>IF(CJ$3&lt;'Depr. Rate'!$B$1,('Depr. Rate'!$B$4*'KU Meter Schedule'!AT70)/12,IF(AT70=0,AS70/2*'Depr. Rate'!$C$4/12,('Depr. Rate'!$C$4*'KU Meter Schedule'!AT70)/12))</f>
        <v>0</v>
      </c>
      <c r="CK70" s="21">
        <f>IF(CK$3&lt;'Depr. Rate'!$B$1,('Depr. Rate'!$B$4*'KU Meter Schedule'!AU70)/12,IF(AU70=0,AT70/2*'Depr. Rate'!$C$4/12,('Depr. Rate'!$C$4*'KU Meter Schedule'!AU70)/12))</f>
        <v>0</v>
      </c>
      <c r="CL70" s="21">
        <f>IF(CL$3&lt;'Depr. Rate'!$B$1,('Depr. Rate'!$B$4*'KU Meter Schedule'!AV70)/12,IF(AV70=0,AU70/2*'Depr. Rate'!$C$4/12,('Depr. Rate'!$C$4*'KU Meter Schedule'!AV70)/12))</f>
        <v>0</v>
      </c>
      <c r="CM70" s="21">
        <f>IF(CM$3&lt;'Depr. Rate'!$B$1,('Depr. Rate'!$B$4*'KU Meter Schedule'!AW70)/12,IF(AW70=0,AV70/2*'Depr. Rate'!$C$4/12,('Depr. Rate'!$C$4*'KU Meter Schedule'!AW70)/12))</f>
        <v>0</v>
      </c>
      <c r="CN70" s="21">
        <f>IF(CN$3&lt;'Depr. Rate'!$B$1,('Depr. Rate'!$B$4*'KU Meter Schedule'!AX70)/12,IF(AX70=0,AW70/2*'Depr. Rate'!$C$4/12,('Depr. Rate'!$C$4*'KU Meter Schedule'!AX70)/12))</f>
        <v>0</v>
      </c>
      <c r="CP70" s="6">
        <f>IF(CP$3=$CP$3,$H70+AZ70,IF($F70='KU Meter Schedule'!CP$3,'KU Meter Schedule'!CO70+AZ70-$G70,SUM(CO70,AZ70)))</f>
        <v>1166883.2097664773</v>
      </c>
      <c r="CQ70" s="6">
        <f>IF(CQ$3=$CP$3,$H70+BA70,IF($F70='KU Meter Schedule'!CQ$3,'KU Meter Schedule'!CP70+BA70-$G70,SUM(CP70,BA70)))</f>
        <v>1169719.7717570607</v>
      </c>
      <c r="CR70" s="6">
        <f>IF(CR$3=$CP$3,$H70+BB70,IF($F70='KU Meter Schedule'!CR$3,'KU Meter Schedule'!CQ70+BB70-$G70,SUM(CQ70,BB70)))</f>
        <v>1172556.333747644</v>
      </c>
      <c r="CS70" s="6">
        <f>IF(CS$3=$CP$3,$H70+BC70,IF($F70='KU Meter Schedule'!CS$3,'KU Meter Schedule'!CR70+BC70-$G70,SUM(CR70,BC70)))</f>
        <v>1175392.8957382273</v>
      </c>
      <c r="CT70" s="6">
        <f>IF(CT$3=$CP$3,$H70+BD70,IF($F70='KU Meter Schedule'!CT$3,'KU Meter Schedule'!CS70+BD70-$G70,SUM(CS70,BD70)))</f>
        <v>1178229.4577288106</v>
      </c>
      <c r="CU70" s="6">
        <f>IF(CU$3=$CP$3,$H70+BE70,IF($F70='KU Meter Schedule'!CU$3,'KU Meter Schedule'!CT70+BE70-$G70,SUM(CT70,BE70)))</f>
        <v>1181066.0197193939</v>
      </c>
      <c r="CV70" s="6">
        <f>IF(CV$3=$CP$3,$H70+BF70,IF($F70='KU Meter Schedule'!CV$3,'KU Meter Schedule'!CU70+BF70-$G70,SUM(CU70,BF70)))</f>
        <v>1183902.5817099772</v>
      </c>
      <c r="CW70" s="6">
        <f>IF(CW$3=$CP$3,$H70+BG70,IF($F70='KU Meter Schedule'!CW$3,'KU Meter Schedule'!CV70+BG70-$G70,SUM(CV70,BG70)))</f>
        <v>1186739.1437005606</v>
      </c>
      <c r="CX70" s="6">
        <f>IF(CX$3=$CP$3,$H70+BH70,IF($F70='KU Meter Schedule'!CX$3,'KU Meter Schedule'!CW70+BH70-$G70,SUM(CW70,BH70)))</f>
        <v>1189575.7056911439</v>
      </c>
      <c r="CY70" s="6">
        <f>IF(CY$3=$CP$3,$H70+BI70,IF($F70='KU Meter Schedule'!CY$3,'KU Meter Schedule'!CX70+BI70-$G70,SUM(CX70,BI70)))</f>
        <v>1192412.2676817272</v>
      </c>
      <c r="CZ70" s="6">
        <f>IF(CZ$3=$CP$3,$H70+BJ70,IF($F70='KU Meter Schedule'!CZ$3,'KU Meter Schedule'!CY70+BJ70-$G70,SUM(CY70,BJ70)))</f>
        <v>1195248.8296723105</v>
      </c>
      <c r="DA70" s="6">
        <f>IF(DA$3=$CP$3,$H70+BK70,IF($F70='KU Meter Schedule'!DA$3,'KU Meter Schedule'!CZ70+BK70-$G70,SUM(CZ70,BK70)))</f>
        <v>1199596.5731600604</v>
      </c>
      <c r="DB70" s="6">
        <f>IF(DB$3=$CP$3,$H70+BL70,IF($F70='KU Meter Schedule'!DB$3,'KU Meter Schedule'!DA70+BL70-$G70,SUM(DA70,BL70)))</f>
        <v>1203944.3166478104</v>
      </c>
      <c r="DC70" s="6">
        <f>IF(DC$3=$CP$3,$H70+BM70,IF($F70='KU Meter Schedule'!DC$3,'KU Meter Schedule'!DB70+BM70-$G70,SUM(DB70,BM70)))</f>
        <v>1208292.0601355603</v>
      </c>
      <c r="DD70" s="6">
        <f>IF(DD$3=$CP$3,$H70+BN70,IF($F70='KU Meter Schedule'!DD$3,'KU Meter Schedule'!DC70+BN70-$G70,SUM(DC70,BN70)))</f>
        <v>1212639.8036233103</v>
      </c>
      <c r="DE70" s="6">
        <f>IF(DE$3=$CP$3,$H70+BO70,IF($F70='KU Meter Schedule'!DE$3,'KU Meter Schedule'!DD70+BO70-$G70,SUM(DD70,BO70)))</f>
        <v>1216987.5471110602</v>
      </c>
      <c r="DF70" s="6">
        <f>IF(DF$3=$CP$3,$H70+BP70,IF($F70='KU Meter Schedule'!DF$3,'KU Meter Schedule'!DE70+BP70-$G70,SUM(DE70,BP70)))</f>
        <v>1221335.2905988102</v>
      </c>
      <c r="DG70" s="6">
        <f>IF(DG$3=$CP$3,$H70+BQ70,IF($F70='KU Meter Schedule'!DG$3,'KU Meter Schedule'!DF70+BQ70-$G70,SUM(DF70,BQ70)))</f>
        <v>1225683.0340865601</v>
      </c>
      <c r="DH70" s="6">
        <f>IF(DH$3=$CP$3,$H70+BR70,IF($F70='KU Meter Schedule'!DH$3,'KU Meter Schedule'!DG70+BR70-$G70,SUM(DG70,BR70)))</f>
        <v>1230030.7775743101</v>
      </c>
      <c r="DI70" s="6">
        <f>IF(DI$3=$CP$3,$H70+BS70,IF($F70='KU Meter Schedule'!DI$3,'KU Meter Schedule'!DH70+BS70-$G70,SUM(DH70,BS70)))</f>
        <v>1234378.52106206</v>
      </c>
      <c r="DJ70" s="6">
        <f>IF(DJ$3=$CP$3,$H70+BT70,IF($F70='KU Meter Schedule'!DJ$3,'KU Meter Schedule'!DI70+BT70-$G70,SUM(DI70,BT70)))</f>
        <v>1238726.26454981</v>
      </c>
      <c r="DK70" s="6">
        <f>IF(DK$3=$CP$3,$H70+BU70,IF($F70='KU Meter Schedule'!DK$3,'KU Meter Schedule'!DJ70+BU70-$G70,SUM(DJ70,BU70)))</f>
        <v>-245507.89370631496</v>
      </c>
      <c r="DL70" s="6">
        <f>IF(DL$3=$CP$3,$H70+BV70,IF($F70='KU Meter Schedule'!DL$3,'KU Meter Schedule'!DK70+BV70-$G70,SUM(DK70,BV70)))</f>
        <v>-245507.89370631496</v>
      </c>
      <c r="DM70" s="6">
        <f>IF(DM$3=$CP$3,$H70+BW70,IF($F70='KU Meter Schedule'!DM$3,'KU Meter Schedule'!DL70+BW70-$G70,SUM(DL70,BW70)))</f>
        <v>-245507.89370631496</v>
      </c>
      <c r="DN70" s="6">
        <f>IF(DN$3=$CP$3,$H70+BX70,IF($F70='KU Meter Schedule'!DN$3,'KU Meter Schedule'!DM70+BX70-$G70,SUM(DM70,BX70)))</f>
        <v>-245507.89370631496</v>
      </c>
      <c r="DO70" s="6">
        <f>IF(DO$3=$CP$3,$H70+BY70,IF($F70='KU Meter Schedule'!DO$3,'KU Meter Schedule'!DN70+BY70-$G70,SUM(DN70,BY70)))</f>
        <v>-245507.89370631496</v>
      </c>
      <c r="DP70" s="6">
        <f>IF(DP$3=$CP$3,$H70+BZ70,IF($F70='KU Meter Schedule'!DP$3,'KU Meter Schedule'!DO70+BZ70-$G70,SUM(DO70,BZ70)))</f>
        <v>-245507.89370631496</v>
      </c>
      <c r="DQ70" s="6">
        <f>IF(DQ$3=$CP$3,$H70+CA70,IF($F70='KU Meter Schedule'!DQ$3,'KU Meter Schedule'!DP70+CA70-$G70,SUM(DP70,CA70)))</f>
        <v>-245507.89370631496</v>
      </c>
      <c r="DR70" s="6">
        <f>IF(DR$3=$CP$3,$H70+CB70,IF($F70='KU Meter Schedule'!DR$3,'KU Meter Schedule'!DQ70+CB70-$G70,SUM(DQ70,CB70)))</f>
        <v>-245507.89370631496</v>
      </c>
      <c r="DS70" s="6">
        <f>IF(DS$3=$CP$3,$H70+CC70,IF($F70='KU Meter Schedule'!DS$3,'KU Meter Schedule'!DR70+CC70-$G70,SUM(DR70,CC70)))</f>
        <v>-245507.89370631496</v>
      </c>
      <c r="DT70" s="6">
        <f>IF(DT$3=$CP$3,$H70+CD70,IF($F70='KU Meter Schedule'!DT$3,'KU Meter Schedule'!DS70+CD70-$G70,SUM(DS70,CD70)))</f>
        <v>-245507.89370631496</v>
      </c>
      <c r="DU70" s="6">
        <f>IF(DU$3=$CP$3,$H70+CE70,IF($F70='KU Meter Schedule'!DU$3,'KU Meter Schedule'!DT70+CE70-$G70,SUM(DT70,CE70)))</f>
        <v>-245507.89370631496</v>
      </c>
      <c r="DV70" s="6">
        <f>IF(DV$3=$CP$3,$H70+CF70,IF($F70='KU Meter Schedule'!DV$3,'KU Meter Schedule'!DU70+CF70-$G70,SUM(DU70,CF70)))</f>
        <v>-245507.89370631496</v>
      </c>
      <c r="DW70" s="6">
        <f>IF(DW$3=$CP$3,$H70+CG70,IF($F70='KU Meter Schedule'!DW$3,'KU Meter Schedule'!DV70+CG70-$G70,SUM(DV70,CG70)))</f>
        <v>-245507.89370631496</v>
      </c>
      <c r="DX70" s="6">
        <f>IF(DX$3=$CP$3,$H70+CH70,IF($F70='KU Meter Schedule'!DX$3,'KU Meter Schedule'!DW70+CH70-$G70,SUM(DW70,CH70)))</f>
        <v>-245507.89370631496</v>
      </c>
      <c r="DY70" s="6">
        <f>IF(DY$3=$CP$3,$H70+CI70,IF($F70='KU Meter Schedule'!DY$3,'KU Meter Schedule'!DX70+CI70-$G70,SUM(DX70,CI70)))</f>
        <v>-245507.89370631496</v>
      </c>
      <c r="DZ70" s="6">
        <f>IF(DZ$3=$CP$3,$H70+CJ70,IF($F70='KU Meter Schedule'!DZ$3,'KU Meter Schedule'!DY70+CJ70-$G70,SUM(DY70,CJ70)))</f>
        <v>-245507.89370631496</v>
      </c>
      <c r="EA70" s="6">
        <f>IF(EA$3=$CP$3,$H70+CK70,IF($F70='KU Meter Schedule'!EA$3,'KU Meter Schedule'!DZ70+CK70-$G70,SUM(DZ70,CK70)))</f>
        <v>-245507.89370631496</v>
      </c>
      <c r="EB70" s="6">
        <f>IF(EB$3=$CP$3,$H70+CL70,IF($F70='KU Meter Schedule'!EB$3,'KU Meter Schedule'!EA70+CL70-$G70,SUM(EA70,CL70)))</f>
        <v>-245507.89370631496</v>
      </c>
      <c r="EC70" s="6">
        <f>IF(EC$3=$CP$3,$H70+CM70,IF($F70='KU Meter Schedule'!EC$3,'KU Meter Schedule'!EB70+CM70-$G70,SUM(EB70,CM70)))</f>
        <v>-245507.89370631496</v>
      </c>
      <c r="ED70" s="6">
        <f>IF(ED$3=$CP$3,$H70+CN70,IF($F70='KU Meter Schedule'!ED$3,'KU Meter Schedule'!EC70+CN70-$G70,SUM(EC70,CN70)))</f>
        <v>-245507.89370631496</v>
      </c>
      <c r="EF70" s="8">
        <f t="shared" si="16"/>
        <v>319524.82023352268</v>
      </c>
      <c r="EG70" s="8">
        <f t="shared" si="16"/>
        <v>316688.25824293937</v>
      </c>
      <c r="EH70" s="8">
        <f t="shared" si="16"/>
        <v>313851.69625235605</v>
      </c>
      <c r="EI70" s="8">
        <f t="shared" si="16"/>
        <v>311015.13426177274</v>
      </c>
      <c r="EJ70" s="8">
        <f t="shared" si="16"/>
        <v>308178.57227118942</v>
      </c>
      <c r="EK70" s="8">
        <f t="shared" si="16"/>
        <v>305342.0102806061</v>
      </c>
      <c r="EL70" s="8">
        <f t="shared" si="16"/>
        <v>302505.44829002279</v>
      </c>
      <c r="EM70" s="8">
        <f t="shared" si="16"/>
        <v>299668.88629943947</v>
      </c>
      <c r="EN70" s="8">
        <f t="shared" si="16"/>
        <v>296832.32430885616</v>
      </c>
      <c r="EO70" s="8">
        <f t="shared" si="16"/>
        <v>293995.76231827284</v>
      </c>
      <c r="EP70" s="8">
        <f t="shared" si="16"/>
        <v>291159.20032768953</v>
      </c>
      <c r="EQ70" s="8">
        <f t="shared" si="16"/>
        <v>286811.45683993958</v>
      </c>
      <c r="ER70" s="8">
        <f t="shared" si="16"/>
        <v>282463.71335218963</v>
      </c>
      <c r="ES70" s="8">
        <f t="shared" si="16"/>
        <v>278115.96986443968</v>
      </c>
      <c r="ET70" s="8">
        <f t="shared" si="16"/>
        <v>273768.22637668974</v>
      </c>
      <c r="EU70" s="8">
        <f t="shared" si="16"/>
        <v>269420.48288893979</v>
      </c>
      <c r="EV70" s="8">
        <f t="shared" si="15"/>
        <v>265072.73940118984</v>
      </c>
      <c r="EW70" s="8">
        <f t="shared" si="15"/>
        <v>260724.9959134399</v>
      </c>
      <c r="EX70" s="8">
        <f t="shared" si="15"/>
        <v>256377.25242568995</v>
      </c>
      <c r="EY70" s="8">
        <f t="shared" si="15"/>
        <v>252029.50893794</v>
      </c>
      <c r="EZ70" s="8">
        <f t="shared" si="15"/>
        <v>247681.76545019005</v>
      </c>
      <c r="FA70" s="8">
        <f t="shared" si="15"/>
        <v>245507.89370631496</v>
      </c>
      <c r="FB70" s="8">
        <f t="shared" si="15"/>
        <v>245507.89370631496</v>
      </c>
      <c r="FC70" s="8">
        <f t="shared" si="15"/>
        <v>245507.89370631496</v>
      </c>
      <c r="FD70" s="8">
        <f t="shared" si="15"/>
        <v>245507.89370631496</v>
      </c>
      <c r="FE70" s="8">
        <f t="shared" si="15"/>
        <v>245507.89370631496</v>
      </c>
      <c r="FF70" s="8">
        <f t="shared" si="15"/>
        <v>245507.89370631496</v>
      </c>
      <c r="FG70" s="8">
        <f t="shared" si="15"/>
        <v>245507.89370631496</v>
      </c>
      <c r="FH70" s="8">
        <f t="shared" si="15"/>
        <v>245507.89370631496</v>
      </c>
      <c r="FI70" s="8">
        <f t="shared" si="15"/>
        <v>245507.89370631496</v>
      </c>
      <c r="FJ70" s="8">
        <f t="shared" si="15"/>
        <v>245507.89370631496</v>
      </c>
      <c r="FK70" s="8">
        <f t="shared" si="14"/>
        <v>245507.89370631496</v>
      </c>
      <c r="FL70" s="8">
        <f t="shared" si="14"/>
        <v>245507.89370631496</v>
      </c>
      <c r="FM70" s="8">
        <f t="shared" si="14"/>
        <v>245507.89370631496</v>
      </c>
      <c r="FN70" s="8">
        <f t="shared" si="14"/>
        <v>245507.89370631496</v>
      </c>
      <c r="FO70" s="8">
        <f t="shared" si="14"/>
        <v>245507.89370631496</v>
      </c>
      <c r="FP70" s="8">
        <f t="shared" si="14"/>
        <v>245507.89370631496</v>
      </c>
      <c r="FQ70" s="8">
        <f t="shared" si="14"/>
        <v>245507.89370631496</v>
      </c>
      <c r="FR70" s="8">
        <f t="shared" si="14"/>
        <v>245507.89370631496</v>
      </c>
      <c r="FS70" s="8">
        <f t="shared" si="14"/>
        <v>245507.89370631496</v>
      </c>
      <c r="FT70" s="8">
        <f t="shared" si="14"/>
        <v>245507.89370631496</v>
      </c>
    </row>
    <row r="71" spans="1:176" x14ac:dyDescent="0.25">
      <c r="A71" s="4" t="s">
        <v>12</v>
      </c>
      <c r="B71" s="4" t="s">
        <v>2</v>
      </c>
      <c r="C71" s="3" t="s">
        <v>40</v>
      </c>
      <c r="D71" s="4" t="s">
        <v>5</v>
      </c>
      <c r="E71" s="7">
        <v>1977</v>
      </c>
      <c r="F71" s="24">
        <f>IFERROR(VLOOKUP(CONCATENATE(C71,E71),'KU Retirements'!$A$4:$E$150,5,FALSE),"N/A")</f>
        <v>43221</v>
      </c>
      <c r="G71" s="5">
        <v>99030.85</v>
      </c>
      <c r="H71" s="5">
        <v>77553.758215971</v>
      </c>
      <c r="I71" s="5"/>
      <c r="J71" s="6">
        <f>IF(J$3=$J$3,$G71,IF($F71='KU Meter Schedule'!J$3,'KU Meter Schedule'!I71-'KU Meter Schedule'!$G71,I71))</f>
        <v>99030.85</v>
      </c>
      <c r="K71" s="6">
        <f>IF(K$3=$J$3,$G71,IF($F71='KU Meter Schedule'!K$3,'KU Meter Schedule'!J71-'KU Meter Schedule'!$G71,J71))</f>
        <v>99030.85</v>
      </c>
      <c r="L71" s="6">
        <f>IF(L$3=$J$3,$G71,IF($F71='KU Meter Schedule'!L$3,'KU Meter Schedule'!K71-'KU Meter Schedule'!$G71,K71))</f>
        <v>99030.85</v>
      </c>
      <c r="M71" s="6">
        <f>IF(M$3=$J$3,$G71,IF($F71='KU Meter Schedule'!M$3,'KU Meter Schedule'!L71-'KU Meter Schedule'!$G71,L71))</f>
        <v>99030.85</v>
      </c>
      <c r="N71" s="6">
        <f>IF(N$3=$J$3,$G71,IF($F71='KU Meter Schedule'!N$3,'KU Meter Schedule'!M71-'KU Meter Schedule'!$G71,M71))</f>
        <v>99030.85</v>
      </c>
      <c r="O71" s="6">
        <f>IF(O$3=$J$3,$G71,IF($F71='KU Meter Schedule'!O$3,'KU Meter Schedule'!N71-'KU Meter Schedule'!$G71,N71))</f>
        <v>99030.85</v>
      </c>
      <c r="P71" s="6">
        <f>IF(P$3=$J$3,$G71,IF($F71='KU Meter Schedule'!P$3,'KU Meter Schedule'!O71-'KU Meter Schedule'!$G71,O71))</f>
        <v>99030.85</v>
      </c>
      <c r="Q71" s="6">
        <f>IF(Q$3=$J$3,$G71,IF($F71='KU Meter Schedule'!Q$3,'KU Meter Schedule'!P71-'KU Meter Schedule'!$G71,P71))</f>
        <v>99030.85</v>
      </c>
      <c r="R71" s="6">
        <f>IF(R$3=$J$3,$G71,IF($F71='KU Meter Schedule'!R$3,'KU Meter Schedule'!Q71-'KU Meter Schedule'!$G71,Q71))</f>
        <v>99030.85</v>
      </c>
      <c r="S71" s="6">
        <f>IF(S$3=$J$3,$G71,IF($F71='KU Meter Schedule'!S$3,'KU Meter Schedule'!R71-'KU Meter Schedule'!$G71,R71))</f>
        <v>99030.85</v>
      </c>
      <c r="T71" s="6">
        <f>IF(T$3=$J$3,$G71,IF($F71='KU Meter Schedule'!T$3,'KU Meter Schedule'!S71-'KU Meter Schedule'!$G71,S71))</f>
        <v>99030.85</v>
      </c>
      <c r="U71" s="6">
        <f>IF(U$3=$J$3,$G71,IF($F71='KU Meter Schedule'!U$3,'KU Meter Schedule'!T71-'KU Meter Schedule'!$G71,T71))</f>
        <v>99030.85</v>
      </c>
      <c r="V71" s="6">
        <f>IF(V$3=$J$3,$G71,IF($F71='KU Meter Schedule'!V$3,'KU Meter Schedule'!U71-'KU Meter Schedule'!$G71,U71))</f>
        <v>99030.85</v>
      </c>
      <c r="W71" s="6">
        <f>IF(W$3=$J$3,$G71,IF($F71='KU Meter Schedule'!W$3,'KU Meter Schedule'!V71-'KU Meter Schedule'!$G71,V71))</f>
        <v>99030.85</v>
      </c>
      <c r="X71" s="6">
        <f>IF(X$3=$J$3,$G71,IF($F71='KU Meter Schedule'!X$3,'KU Meter Schedule'!W71-'KU Meter Schedule'!$G71,W71))</f>
        <v>99030.85</v>
      </c>
      <c r="Y71" s="6">
        <f>IF(Y$3=$J$3,$G71,IF($F71='KU Meter Schedule'!Y$3,'KU Meter Schedule'!X71-'KU Meter Schedule'!$G71,X71))</f>
        <v>99030.85</v>
      </c>
      <c r="Z71" s="6">
        <f>IF(Z$3=$J$3,$G71,IF($F71='KU Meter Schedule'!Z$3,'KU Meter Schedule'!Y71-'KU Meter Schedule'!$G71,Y71))</f>
        <v>99030.85</v>
      </c>
      <c r="AA71" s="6">
        <f>IF(AA$3=$J$3,$G71,IF($F71='KU Meter Schedule'!AA$3,'KU Meter Schedule'!Z71-'KU Meter Schedule'!$G71,Z71))</f>
        <v>99030.85</v>
      </c>
      <c r="AB71" s="6">
        <f>IF(AB$3=$J$3,$G71,IF($F71='KU Meter Schedule'!AB$3,'KU Meter Schedule'!AA71-'KU Meter Schedule'!$G71,AA71))</f>
        <v>99030.85</v>
      </c>
      <c r="AC71" s="6">
        <f>IF(AC$3=$J$3,$G71,IF($F71='KU Meter Schedule'!AC$3,'KU Meter Schedule'!AB71-'KU Meter Schedule'!$G71,AB71))</f>
        <v>99030.85</v>
      </c>
      <c r="AD71" s="6">
        <f>IF(AD$3=$J$3,$G71,IF($F71='KU Meter Schedule'!AD$3,'KU Meter Schedule'!AC71-'KU Meter Schedule'!$G71,AC71))</f>
        <v>99030.85</v>
      </c>
      <c r="AE71" s="6">
        <f>IF(AE$3=$J$3,$G71,IF($F71='KU Meter Schedule'!AE$3,'KU Meter Schedule'!AD71-'KU Meter Schedule'!$G71,AD71))</f>
        <v>0</v>
      </c>
      <c r="AF71" s="6">
        <f>IF(AF$3=$J$3,$G71,IF($F71='KU Meter Schedule'!AF$3,'KU Meter Schedule'!AE71-'KU Meter Schedule'!$G71,AE71))</f>
        <v>0</v>
      </c>
      <c r="AG71" s="6">
        <f>IF(AG$3=$J$3,$G71,IF($F71='KU Meter Schedule'!AG$3,'KU Meter Schedule'!AF71-'KU Meter Schedule'!$G71,AF71))</f>
        <v>0</v>
      </c>
      <c r="AH71" s="6">
        <f>IF(AH$3=$J$3,$G71,IF($F71='KU Meter Schedule'!AH$3,'KU Meter Schedule'!AG71-'KU Meter Schedule'!$G71,AG71))</f>
        <v>0</v>
      </c>
      <c r="AI71" s="6">
        <f>IF(AI$3=$J$3,$G71,IF($F71='KU Meter Schedule'!AI$3,'KU Meter Schedule'!AH71-'KU Meter Schedule'!$G71,AH71))</f>
        <v>0</v>
      </c>
      <c r="AJ71" s="6">
        <f>IF(AJ$3=$J$3,$G71,IF($F71='KU Meter Schedule'!AJ$3,'KU Meter Schedule'!AI71-'KU Meter Schedule'!$G71,AI71))</f>
        <v>0</v>
      </c>
      <c r="AK71" s="6">
        <f>IF(AK$3=$J$3,$G71,IF($F71='KU Meter Schedule'!AK$3,'KU Meter Schedule'!AJ71-'KU Meter Schedule'!$G71,AJ71))</f>
        <v>0</v>
      </c>
      <c r="AL71" s="6">
        <f>IF(AL$3=$J$3,$G71,IF($F71='KU Meter Schedule'!AL$3,'KU Meter Schedule'!AK71-'KU Meter Schedule'!$G71,AK71))</f>
        <v>0</v>
      </c>
      <c r="AM71" s="6">
        <f>IF(AM$3=$J$3,$G71,IF($F71='KU Meter Schedule'!AM$3,'KU Meter Schedule'!AL71-'KU Meter Schedule'!$G71,AL71))</f>
        <v>0</v>
      </c>
      <c r="AN71" s="6">
        <f>IF(AN$3=$J$3,$G71,IF($F71='KU Meter Schedule'!AN$3,'KU Meter Schedule'!AM71-'KU Meter Schedule'!$G71,AM71))</f>
        <v>0</v>
      </c>
      <c r="AO71" s="6">
        <f>IF(AO$3=$J$3,$G71,IF($F71='KU Meter Schedule'!AO$3,'KU Meter Schedule'!AN71-'KU Meter Schedule'!$G71,AN71))</f>
        <v>0</v>
      </c>
      <c r="AP71" s="6">
        <f>IF(AP$3=$J$3,$G71,IF($F71='KU Meter Schedule'!AP$3,'KU Meter Schedule'!AO71-'KU Meter Schedule'!$G71,AO71))</f>
        <v>0</v>
      </c>
      <c r="AQ71" s="6">
        <f>IF(AQ$3=$J$3,$G71,IF($F71='KU Meter Schedule'!AQ$3,'KU Meter Schedule'!AP71-'KU Meter Schedule'!$G71,AP71))</f>
        <v>0</v>
      </c>
      <c r="AR71" s="6">
        <f>IF(AR$3=$J$3,$G71,IF($F71='KU Meter Schedule'!AR$3,'KU Meter Schedule'!AQ71-'KU Meter Schedule'!$G71,AQ71))</f>
        <v>0</v>
      </c>
      <c r="AS71" s="6">
        <f>IF(AS$3=$J$3,$G71,IF($F71='KU Meter Schedule'!AS$3,'KU Meter Schedule'!AR71-'KU Meter Schedule'!$G71,AR71))</f>
        <v>0</v>
      </c>
      <c r="AT71" s="6">
        <f>IF(AT$3=$J$3,$G71,IF($F71='KU Meter Schedule'!AT$3,'KU Meter Schedule'!AS71-'KU Meter Schedule'!$G71,AS71))</f>
        <v>0</v>
      </c>
      <c r="AU71" s="6">
        <f>IF(AU$3=$J$3,$G71,IF($F71='KU Meter Schedule'!AU$3,'KU Meter Schedule'!AT71-'KU Meter Schedule'!$G71,AT71))</f>
        <v>0</v>
      </c>
      <c r="AV71" s="6">
        <f>IF(AV$3=$J$3,$G71,IF($F71='KU Meter Schedule'!AV$3,'KU Meter Schedule'!AU71-'KU Meter Schedule'!$G71,AU71))</f>
        <v>0</v>
      </c>
      <c r="AW71" s="6">
        <f>IF(AW$3=$J$3,$G71,IF($F71='KU Meter Schedule'!AW$3,'KU Meter Schedule'!AV71-'KU Meter Schedule'!$G71,AV71))</f>
        <v>0</v>
      </c>
      <c r="AX71" s="6">
        <f>IF(AX$3=$J$3,$G71,IF($F71='KU Meter Schedule'!AX$3,'KU Meter Schedule'!AW71-'KU Meter Schedule'!$G71,AW71))</f>
        <v>0</v>
      </c>
      <c r="AZ71" s="21">
        <f>IF(AZ$3&lt;'Depr. Rate'!$B$1,('Depr. Rate'!$B$4*'KU Meter Schedule'!J71)/12,IF(J71=0,I71/2*'Depr. Rate'!$C$4/12,('Depr. Rate'!$C$4*'KU Meter Schedule'!J71)/12))</f>
        <v>188.98387208333335</v>
      </c>
      <c r="BA71" s="21">
        <f>IF(BA$3&lt;'Depr. Rate'!$B$1,('Depr. Rate'!$B$4*'KU Meter Schedule'!K71)/12,IF(K71=0,J71/2*'Depr. Rate'!$C$4/12,('Depr. Rate'!$C$4*'KU Meter Schedule'!K71)/12))</f>
        <v>188.98387208333335</v>
      </c>
      <c r="BB71" s="21">
        <f>IF(BB$3&lt;'Depr. Rate'!$B$1,('Depr. Rate'!$B$4*'KU Meter Schedule'!L71)/12,IF(L71=0,K71/2*'Depr. Rate'!$C$4/12,('Depr. Rate'!$C$4*'KU Meter Schedule'!L71)/12))</f>
        <v>188.98387208333335</v>
      </c>
      <c r="BC71" s="21">
        <f>IF(BC$3&lt;'Depr. Rate'!$B$1,('Depr. Rate'!$B$4*'KU Meter Schedule'!M71)/12,IF(M71=0,L71/2*'Depr. Rate'!$C$4/12,('Depr. Rate'!$C$4*'KU Meter Schedule'!M71)/12))</f>
        <v>188.98387208333335</v>
      </c>
      <c r="BD71" s="21">
        <f>IF(BD$3&lt;'Depr. Rate'!$B$1,('Depr. Rate'!$B$4*'KU Meter Schedule'!N71)/12,IF(N71=0,M71/2*'Depr. Rate'!$C$4/12,('Depr. Rate'!$C$4*'KU Meter Schedule'!N71)/12))</f>
        <v>188.98387208333335</v>
      </c>
      <c r="BE71" s="21">
        <f>IF(BE$3&lt;'Depr. Rate'!$B$1,('Depr. Rate'!$B$4*'KU Meter Schedule'!O71)/12,IF(O71=0,N71/2*'Depr. Rate'!$C$4/12,('Depr. Rate'!$C$4*'KU Meter Schedule'!O71)/12))</f>
        <v>188.98387208333335</v>
      </c>
      <c r="BF71" s="21">
        <f>IF(BF$3&lt;'Depr. Rate'!$B$1,('Depr. Rate'!$B$4*'KU Meter Schedule'!P71)/12,IF(P71=0,O71/2*'Depr. Rate'!$C$4/12,('Depr. Rate'!$C$4*'KU Meter Schedule'!P71)/12))</f>
        <v>188.98387208333335</v>
      </c>
      <c r="BG71" s="21">
        <f>IF(BG$3&lt;'Depr. Rate'!$B$1,('Depr. Rate'!$B$4*'KU Meter Schedule'!Q71)/12,IF(Q71=0,P71/2*'Depr. Rate'!$C$4/12,('Depr. Rate'!$C$4*'KU Meter Schedule'!Q71)/12))</f>
        <v>188.98387208333335</v>
      </c>
      <c r="BH71" s="21">
        <f>IF(BH$3&lt;'Depr. Rate'!$B$1,('Depr. Rate'!$B$4*'KU Meter Schedule'!R71)/12,IF(R71=0,Q71/2*'Depr. Rate'!$C$4/12,('Depr. Rate'!$C$4*'KU Meter Schedule'!R71)/12))</f>
        <v>188.98387208333335</v>
      </c>
      <c r="BI71" s="21">
        <f>IF(BI$3&lt;'Depr. Rate'!$B$1,('Depr. Rate'!$B$4*'KU Meter Schedule'!S71)/12,IF(S71=0,R71/2*'Depr. Rate'!$C$4/12,('Depr. Rate'!$C$4*'KU Meter Schedule'!S71)/12))</f>
        <v>188.98387208333335</v>
      </c>
      <c r="BJ71" s="21">
        <f>IF(BJ$3&lt;'Depr. Rate'!$B$1,('Depr. Rate'!$B$4*'KU Meter Schedule'!T71)/12,IF(T71=0,S71/2*'Depr. Rate'!$C$4/12,('Depr. Rate'!$C$4*'KU Meter Schedule'!T71)/12))</f>
        <v>188.98387208333335</v>
      </c>
      <c r="BK71" s="21">
        <f>IF(BK$3&lt;'Depr. Rate'!$B$1,('Depr. Rate'!$B$4*'KU Meter Schedule'!U71)/12,IF(U71=0,T71/2*'Depr. Rate'!$C$4/12,('Depr. Rate'!$C$4*'KU Meter Schedule'!U71)/12))</f>
        <v>289.66523625000002</v>
      </c>
      <c r="BL71" s="21">
        <f>IF(BL$3&lt;'Depr. Rate'!$B$1,('Depr. Rate'!$B$4*'KU Meter Schedule'!V71)/12,IF(V71=0,U71/2*'Depr. Rate'!$C$4/12,('Depr. Rate'!$C$4*'KU Meter Schedule'!V71)/12))</f>
        <v>289.66523625000002</v>
      </c>
      <c r="BM71" s="21">
        <f>IF(BM$3&lt;'Depr. Rate'!$B$1,('Depr. Rate'!$B$4*'KU Meter Schedule'!W71)/12,IF(W71=0,V71/2*'Depr. Rate'!$C$4/12,('Depr. Rate'!$C$4*'KU Meter Schedule'!W71)/12))</f>
        <v>289.66523625000002</v>
      </c>
      <c r="BN71" s="21">
        <f>IF(BN$3&lt;'Depr. Rate'!$B$1,('Depr. Rate'!$B$4*'KU Meter Schedule'!X71)/12,IF(X71=0,W71/2*'Depr. Rate'!$C$4/12,('Depr. Rate'!$C$4*'KU Meter Schedule'!X71)/12))</f>
        <v>289.66523625000002</v>
      </c>
      <c r="BO71" s="21">
        <f>IF(BO$3&lt;'Depr. Rate'!$B$1,('Depr. Rate'!$B$4*'KU Meter Schedule'!Y71)/12,IF(Y71=0,X71/2*'Depr. Rate'!$C$4/12,('Depr. Rate'!$C$4*'KU Meter Schedule'!Y71)/12))</f>
        <v>289.66523625000002</v>
      </c>
      <c r="BP71" s="21">
        <f>IF(BP$3&lt;'Depr. Rate'!$B$1,('Depr. Rate'!$B$4*'KU Meter Schedule'!Z71)/12,IF(Z71=0,Y71/2*'Depr. Rate'!$C$4/12,('Depr. Rate'!$C$4*'KU Meter Schedule'!Z71)/12))</f>
        <v>289.66523625000002</v>
      </c>
      <c r="BQ71" s="21">
        <f>IF(BQ$3&lt;'Depr. Rate'!$B$1,('Depr. Rate'!$B$4*'KU Meter Schedule'!AA71)/12,IF(AA71=0,Z71/2*'Depr. Rate'!$C$4/12,('Depr. Rate'!$C$4*'KU Meter Schedule'!AA71)/12))</f>
        <v>289.66523625000002</v>
      </c>
      <c r="BR71" s="21">
        <f>IF(BR$3&lt;'Depr. Rate'!$B$1,('Depr. Rate'!$B$4*'KU Meter Schedule'!AB71)/12,IF(AB71=0,AA71/2*'Depr. Rate'!$C$4/12,('Depr. Rate'!$C$4*'KU Meter Schedule'!AB71)/12))</f>
        <v>289.66523625000002</v>
      </c>
      <c r="BS71" s="21">
        <f>IF(BS$3&lt;'Depr. Rate'!$B$1,('Depr. Rate'!$B$4*'KU Meter Schedule'!AC71)/12,IF(AC71=0,AB71/2*'Depr. Rate'!$C$4/12,('Depr. Rate'!$C$4*'KU Meter Schedule'!AC71)/12))</f>
        <v>289.66523625000002</v>
      </c>
      <c r="BT71" s="21">
        <f>IF(BT$3&lt;'Depr. Rate'!$B$1,('Depr. Rate'!$B$4*'KU Meter Schedule'!AD71)/12,IF(AD71=0,AC71/2*'Depr. Rate'!$C$4/12,('Depr. Rate'!$C$4*'KU Meter Schedule'!AD71)/12))</f>
        <v>289.66523625000002</v>
      </c>
      <c r="BU71" s="21">
        <f>IF(BU$3&lt;'Depr. Rate'!$B$1,('Depr. Rate'!$B$4*'KU Meter Schedule'!AE71)/12,IF(AE71=0,AD71/2*'Depr. Rate'!$C$4/12,('Depr. Rate'!$C$4*'KU Meter Schedule'!AE71)/12))</f>
        <v>144.83261812500001</v>
      </c>
      <c r="BV71" s="21">
        <f>IF(BV$3&lt;'Depr. Rate'!$B$1,('Depr. Rate'!$B$4*'KU Meter Schedule'!AF71)/12,IF(AF71=0,AE71/2*'Depr. Rate'!$C$4/12,('Depr. Rate'!$C$4*'KU Meter Schedule'!AF71)/12))</f>
        <v>0</v>
      </c>
      <c r="BW71" s="21">
        <f>IF(BW$3&lt;'Depr. Rate'!$B$1,('Depr. Rate'!$B$4*'KU Meter Schedule'!AG71)/12,IF(AG71=0,AF71/2*'Depr. Rate'!$C$4/12,('Depr. Rate'!$C$4*'KU Meter Schedule'!AG71)/12))</f>
        <v>0</v>
      </c>
      <c r="BX71" s="21">
        <f>IF(BX$3&lt;'Depr. Rate'!$B$1,('Depr. Rate'!$B$4*'KU Meter Schedule'!AH71)/12,IF(AH71=0,AG71/2*'Depr. Rate'!$C$4/12,('Depr. Rate'!$C$4*'KU Meter Schedule'!AH71)/12))</f>
        <v>0</v>
      </c>
      <c r="BY71" s="21">
        <f>IF(BY$3&lt;'Depr. Rate'!$B$1,('Depr. Rate'!$B$4*'KU Meter Schedule'!AI71)/12,IF(AI71=0,AH71/2*'Depr. Rate'!$C$4/12,('Depr. Rate'!$C$4*'KU Meter Schedule'!AI71)/12))</f>
        <v>0</v>
      </c>
      <c r="BZ71" s="21">
        <f>IF(BZ$3&lt;'Depr. Rate'!$B$1,('Depr. Rate'!$B$4*'KU Meter Schedule'!AJ71)/12,IF(AJ71=0,AI71/2*'Depr. Rate'!$C$4/12,('Depr. Rate'!$C$4*'KU Meter Schedule'!AJ71)/12))</f>
        <v>0</v>
      </c>
      <c r="CA71" s="21">
        <f>IF(CA$3&lt;'Depr. Rate'!$B$1,('Depr. Rate'!$B$4*'KU Meter Schedule'!AK71)/12,IF(AK71=0,AJ71/2*'Depr. Rate'!$C$4/12,('Depr. Rate'!$C$4*'KU Meter Schedule'!AK71)/12))</f>
        <v>0</v>
      </c>
      <c r="CB71" s="21">
        <f>IF(CB$3&lt;'Depr. Rate'!$B$1,('Depr. Rate'!$B$4*'KU Meter Schedule'!AL71)/12,IF(AL71=0,AK71/2*'Depr. Rate'!$C$4/12,('Depr. Rate'!$C$4*'KU Meter Schedule'!AL71)/12))</f>
        <v>0</v>
      </c>
      <c r="CC71" s="21">
        <f>IF(CC$3&lt;'Depr. Rate'!$B$1,('Depr. Rate'!$B$4*'KU Meter Schedule'!AM71)/12,IF(AM71=0,AL71/2*'Depr. Rate'!$C$4/12,('Depr. Rate'!$C$4*'KU Meter Schedule'!AM71)/12))</f>
        <v>0</v>
      </c>
      <c r="CD71" s="21">
        <f>IF(CD$3&lt;'Depr. Rate'!$B$1,('Depr. Rate'!$B$4*'KU Meter Schedule'!AN71)/12,IF(AN71=0,AM71/2*'Depr. Rate'!$C$4/12,('Depr. Rate'!$C$4*'KU Meter Schedule'!AN71)/12))</f>
        <v>0</v>
      </c>
      <c r="CE71" s="21">
        <f>IF(CE$3&lt;'Depr. Rate'!$B$1,('Depr. Rate'!$B$4*'KU Meter Schedule'!AO71)/12,IF(AO71=0,AN71/2*'Depr. Rate'!$C$4/12,('Depr. Rate'!$C$4*'KU Meter Schedule'!AO71)/12))</f>
        <v>0</v>
      </c>
      <c r="CF71" s="21">
        <f>IF(CF$3&lt;'Depr. Rate'!$B$1,('Depr. Rate'!$B$4*'KU Meter Schedule'!AP71)/12,IF(AP71=0,AO71/2*'Depr. Rate'!$C$4/12,('Depr. Rate'!$C$4*'KU Meter Schedule'!AP71)/12))</f>
        <v>0</v>
      </c>
      <c r="CG71" s="21">
        <f>IF(CG$3&lt;'Depr. Rate'!$B$1,('Depr. Rate'!$B$4*'KU Meter Schedule'!AQ71)/12,IF(AQ71=0,AP71/2*'Depr. Rate'!$C$4/12,('Depr. Rate'!$C$4*'KU Meter Schedule'!AQ71)/12))</f>
        <v>0</v>
      </c>
      <c r="CH71" s="21">
        <f>IF(CH$3&lt;'Depr. Rate'!$B$1,('Depr. Rate'!$B$4*'KU Meter Schedule'!AR71)/12,IF(AR71=0,AQ71/2*'Depr. Rate'!$C$4/12,('Depr. Rate'!$C$4*'KU Meter Schedule'!AR71)/12))</f>
        <v>0</v>
      </c>
      <c r="CI71" s="21">
        <f>IF(CI$3&lt;'Depr. Rate'!$B$1,('Depr. Rate'!$B$4*'KU Meter Schedule'!AS71)/12,IF(AS71=0,AR71/2*'Depr. Rate'!$C$4/12,('Depr. Rate'!$C$4*'KU Meter Schedule'!AS71)/12))</f>
        <v>0</v>
      </c>
      <c r="CJ71" s="21">
        <f>IF(CJ$3&lt;'Depr. Rate'!$B$1,('Depr. Rate'!$B$4*'KU Meter Schedule'!AT71)/12,IF(AT71=0,AS71/2*'Depr. Rate'!$C$4/12,('Depr. Rate'!$C$4*'KU Meter Schedule'!AT71)/12))</f>
        <v>0</v>
      </c>
      <c r="CK71" s="21">
        <f>IF(CK$3&lt;'Depr. Rate'!$B$1,('Depr. Rate'!$B$4*'KU Meter Schedule'!AU71)/12,IF(AU71=0,AT71/2*'Depr. Rate'!$C$4/12,('Depr. Rate'!$C$4*'KU Meter Schedule'!AU71)/12))</f>
        <v>0</v>
      </c>
      <c r="CL71" s="21">
        <f>IF(CL$3&lt;'Depr. Rate'!$B$1,('Depr. Rate'!$B$4*'KU Meter Schedule'!AV71)/12,IF(AV71=0,AU71/2*'Depr. Rate'!$C$4/12,('Depr. Rate'!$C$4*'KU Meter Schedule'!AV71)/12))</f>
        <v>0</v>
      </c>
      <c r="CM71" s="21">
        <f>IF(CM$3&lt;'Depr. Rate'!$B$1,('Depr. Rate'!$B$4*'KU Meter Schedule'!AW71)/12,IF(AW71=0,AV71/2*'Depr. Rate'!$C$4/12,('Depr. Rate'!$C$4*'KU Meter Schedule'!AW71)/12))</f>
        <v>0</v>
      </c>
      <c r="CN71" s="21">
        <f>IF(CN$3&lt;'Depr. Rate'!$B$1,('Depr. Rate'!$B$4*'KU Meter Schedule'!AX71)/12,IF(AX71=0,AW71/2*'Depr. Rate'!$C$4/12,('Depr. Rate'!$C$4*'KU Meter Schedule'!AX71)/12))</f>
        <v>0</v>
      </c>
      <c r="CP71" s="6">
        <f>IF(CP$3=$CP$3,$H71+AZ71,IF($F71='KU Meter Schedule'!CP$3,'KU Meter Schedule'!CO71+AZ71-$G71,SUM(CO71,AZ71)))</f>
        <v>77742.742088054336</v>
      </c>
      <c r="CQ71" s="6">
        <f>IF(CQ$3=$CP$3,$H71+BA71,IF($F71='KU Meter Schedule'!CQ$3,'KU Meter Schedule'!CP71+BA71-$G71,SUM(CP71,BA71)))</f>
        <v>77931.725960137672</v>
      </c>
      <c r="CR71" s="6">
        <f>IF(CR$3=$CP$3,$H71+BB71,IF($F71='KU Meter Schedule'!CR$3,'KU Meter Schedule'!CQ71+BB71-$G71,SUM(CQ71,BB71)))</f>
        <v>78120.709832221008</v>
      </c>
      <c r="CS71" s="6">
        <f>IF(CS$3=$CP$3,$H71+BC71,IF($F71='KU Meter Schedule'!CS$3,'KU Meter Schedule'!CR71+BC71-$G71,SUM(CR71,BC71)))</f>
        <v>78309.693704304344</v>
      </c>
      <c r="CT71" s="6">
        <f>IF(CT$3=$CP$3,$H71+BD71,IF($F71='KU Meter Schedule'!CT$3,'KU Meter Schedule'!CS71+BD71-$G71,SUM(CS71,BD71)))</f>
        <v>78498.677576387679</v>
      </c>
      <c r="CU71" s="6">
        <f>IF(CU$3=$CP$3,$H71+BE71,IF($F71='KU Meter Schedule'!CU$3,'KU Meter Schedule'!CT71+BE71-$G71,SUM(CT71,BE71)))</f>
        <v>78687.661448471015</v>
      </c>
      <c r="CV71" s="6">
        <f>IF(CV$3=$CP$3,$H71+BF71,IF($F71='KU Meter Schedule'!CV$3,'KU Meter Schedule'!CU71+BF71-$G71,SUM(CU71,BF71)))</f>
        <v>78876.645320554351</v>
      </c>
      <c r="CW71" s="6">
        <f>IF(CW$3=$CP$3,$H71+BG71,IF($F71='KU Meter Schedule'!CW$3,'KU Meter Schedule'!CV71+BG71-$G71,SUM(CV71,BG71)))</f>
        <v>79065.629192637687</v>
      </c>
      <c r="CX71" s="6">
        <f>IF(CX$3=$CP$3,$H71+BH71,IF($F71='KU Meter Schedule'!CX$3,'KU Meter Schedule'!CW71+BH71-$G71,SUM(CW71,BH71)))</f>
        <v>79254.613064721023</v>
      </c>
      <c r="CY71" s="6">
        <f>IF(CY$3=$CP$3,$H71+BI71,IF($F71='KU Meter Schedule'!CY$3,'KU Meter Schedule'!CX71+BI71-$G71,SUM(CX71,BI71)))</f>
        <v>79443.596936804359</v>
      </c>
      <c r="CZ71" s="6">
        <f>IF(CZ$3=$CP$3,$H71+BJ71,IF($F71='KU Meter Schedule'!CZ$3,'KU Meter Schedule'!CY71+BJ71-$G71,SUM(CY71,BJ71)))</f>
        <v>79632.580808887695</v>
      </c>
      <c r="DA71" s="6">
        <f>IF(DA$3=$CP$3,$H71+BK71,IF($F71='KU Meter Schedule'!DA$3,'KU Meter Schedule'!CZ71+BK71-$G71,SUM(CZ71,BK71)))</f>
        <v>79922.246045137697</v>
      </c>
      <c r="DB71" s="6">
        <f>IF(DB$3=$CP$3,$H71+BL71,IF($F71='KU Meter Schedule'!DB$3,'KU Meter Schedule'!DA71+BL71-$G71,SUM(DA71,BL71)))</f>
        <v>80211.9112813877</v>
      </c>
      <c r="DC71" s="6">
        <f>IF(DC$3=$CP$3,$H71+BM71,IF($F71='KU Meter Schedule'!DC$3,'KU Meter Schedule'!DB71+BM71-$G71,SUM(DB71,BM71)))</f>
        <v>80501.576517637703</v>
      </c>
      <c r="DD71" s="6">
        <f>IF(DD$3=$CP$3,$H71+BN71,IF($F71='KU Meter Schedule'!DD$3,'KU Meter Schedule'!DC71+BN71-$G71,SUM(DC71,BN71)))</f>
        <v>80791.241753887705</v>
      </c>
      <c r="DE71" s="6">
        <f>IF(DE$3=$CP$3,$H71+BO71,IF($F71='KU Meter Schedule'!DE$3,'KU Meter Schedule'!DD71+BO71-$G71,SUM(DD71,BO71)))</f>
        <v>81080.906990137708</v>
      </c>
      <c r="DF71" s="6">
        <f>IF(DF$3=$CP$3,$H71+BP71,IF($F71='KU Meter Schedule'!DF$3,'KU Meter Schedule'!DE71+BP71-$G71,SUM(DE71,BP71)))</f>
        <v>81370.572226387711</v>
      </c>
      <c r="DG71" s="6">
        <f>IF(DG$3=$CP$3,$H71+BQ71,IF($F71='KU Meter Schedule'!DG$3,'KU Meter Schedule'!DF71+BQ71-$G71,SUM(DF71,BQ71)))</f>
        <v>81660.237462637713</v>
      </c>
      <c r="DH71" s="6">
        <f>IF(DH$3=$CP$3,$H71+BR71,IF($F71='KU Meter Schedule'!DH$3,'KU Meter Schedule'!DG71+BR71-$G71,SUM(DG71,BR71)))</f>
        <v>81949.902698887716</v>
      </c>
      <c r="DI71" s="6">
        <f>IF(DI$3=$CP$3,$H71+BS71,IF($F71='KU Meter Schedule'!DI$3,'KU Meter Schedule'!DH71+BS71-$G71,SUM(DH71,BS71)))</f>
        <v>82239.567935137718</v>
      </c>
      <c r="DJ71" s="6">
        <f>IF(DJ$3=$CP$3,$H71+BT71,IF($F71='KU Meter Schedule'!DJ$3,'KU Meter Schedule'!DI71+BT71-$G71,SUM(DI71,BT71)))</f>
        <v>82529.233171387721</v>
      </c>
      <c r="DK71" s="6">
        <f>IF(DK$3=$CP$3,$H71+BU71,IF($F71='KU Meter Schedule'!DK$3,'KU Meter Schedule'!DJ71+BU71-$G71,SUM(DJ71,BU71)))</f>
        <v>-16356.784210487283</v>
      </c>
      <c r="DL71" s="6">
        <f>IF(DL$3=$CP$3,$H71+BV71,IF($F71='KU Meter Schedule'!DL$3,'KU Meter Schedule'!DK71+BV71-$G71,SUM(DK71,BV71)))</f>
        <v>-16356.784210487283</v>
      </c>
      <c r="DM71" s="6">
        <f>IF(DM$3=$CP$3,$H71+BW71,IF($F71='KU Meter Schedule'!DM$3,'KU Meter Schedule'!DL71+BW71-$G71,SUM(DL71,BW71)))</f>
        <v>-16356.784210487283</v>
      </c>
      <c r="DN71" s="6">
        <f>IF(DN$3=$CP$3,$H71+BX71,IF($F71='KU Meter Schedule'!DN$3,'KU Meter Schedule'!DM71+BX71-$G71,SUM(DM71,BX71)))</f>
        <v>-16356.784210487283</v>
      </c>
      <c r="DO71" s="6">
        <f>IF(DO$3=$CP$3,$H71+BY71,IF($F71='KU Meter Schedule'!DO$3,'KU Meter Schedule'!DN71+BY71-$G71,SUM(DN71,BY71)))</f>
        <v>-16356.784210487283</v>
      </c>
      <c r="DP71" s="6">
        <f>IF(DP$3=$CP$3,$H71+BZ71,IF($F71='KU Meter Schedule'!DP$3,'KU Meter Schedule'!DO71+BZ71-$G71,SUM(DO71,BZ71)))</f>
        <v>-16356.784210487283</v>
      </c>
      <c r="DQ71" s="6">
        <f>IF(DQ$3=$CP$3,$H71+CA71,IF($F71='KU Meter Schedule'!DQ$3,'KU Meter Schedule'!DP71+CA71-$G71,SUM(DP71,CA71)))</f>
        <v>-16356.784210487283</v>
      </c>
      <c r="DR71" s="6">
        <f>IF(DR$3=$CP$3,$H71+CB71,IF($F71='KU Meter Schedule'!DR$3,'KU Meter Schedule'!DQ71+CB71-$G71,SUM(DQ71,CB71)))</f>
        <v>-16356.784210487283</v>
      </c>
      <c r="DS71" s="6">
        <f>IF(DS$3=$CP$3,$H71+CC71,IF($F71='KU Meter Schedule'!DS$3,'KU Meter Schedule'!DR71+CC71-$G71,SUM(DR71,CC71)))</f>
        <v>-16356.784210487283</v>
      </c>
      <c r="DT71" s="6">
        <f>IF(DT$3=$CP$3,$H71+CD71,IF($F71='KU Meter Schedule'!DT$3,'KU Meter Schedule'!DS71+CD71-$G71,SUM(DS71,CD71)))</f>
        <v>-16356.784210487283</v>
      </c>
      <c r="DU71" s="6">
        <f>IF(DU$3=$CP$3,$H71+CE71,IF($F71='KU Meter Schedule'!DU$3,'KU Meter Schedule'!DT71+CE71-$G71,SUM(DT71,CE71)))</f>
        <v>-16356.784210487283</v>
      </c>
      <c r="DV71" s="6">
        <f>IF(DV$3=$CP$3,$H71+CF71,IF($F71='KU Meter Schedule'!DV$3,'KU Meter Schedule'!DU71+CF71-$G71,SUM(DU71,CF71)))</f>
        <v>-16356.784210487283</v>
      </c>
      <c r="DW71" s="6">
        <f>IF(DW$3=$CP$3,$H71+CG71,IF($F71='KU Meter Schedule'!DW$3,'KU Meter Schedule'!DV71+CG71-$G71,SUM(DV71,CG71)))</f>
        <v>-16356.784210487283</v>
      </c>
      <c r="DX71" s="6">
        <f>IF(DX$3=$CP$3,$H71+CH71,IF($F71='KU Meter Schedule'!DX$3,'KU Meter Schedule'!DW71+CH71-$G71,SUM(DW71,CH71)))</f>
        <v>-16356.784210487283</v>
      </c>
      <c r="DY71" s="6">
        <f>IF(DY$3=$CP$3,$H71+CI71,IF($F71='KU Meter Schedule'!DY$3,'KU Meter Schedule'!DX71+CI71-$G71,SUM(DX71,CI71)))</f>
        <v>-16356.784210487283</v>
      </c>
      <c r="DZ71" s="6">
        <f>IF(DZ$3=$CP$3,$H71+CJ71,IF($F71='KU Meter Schedule'!DZ$3,'KU Meter Schedule'!DY71+CJ71-$G71,SUM(DY71,CJ71)))</f>
        <v>-16356.784210487283</v>
      </c>
      <c r="EA71" s="6">
        <f>IF(EA$3=$CP$3,$H71+CK71,IF($F71='KU Meter Schedule'!EA$3,'KU Meter Schedule'!DZ71+CK71-$G71,SUM(DZ71,CK71)))</f>
        <v>-16356.784210487283</v>
      </c>
      <c r="EB71" s="6">
        <f>IF(EB$3=$CP$3,$H71+CL71,IF($F71='KU Meter Schedule'!EB$3,'KU Meter Schedule'!EA71+CL71-$G71,SUM(EA71,CL71)))</f>
        <v>-16356.784210487283</v>
      </c>
      <c r="EC71" s="6">
        <f>IF(EC$3=$CP$3,$H71+CM71,IF($F71='KU Meter Schedule'!EC$3,'KU Meter Schedule'!EB71+CM71-$G71,SUM(EB71,CM71)))</f>
        <v>-16356.784210487283</v>
      </c>
      <c r="ED71" s="6">
        <f>IF(ED$3=$CP$3,$H71+CN71,IF($F71='KU Meter Schedule'!ED$3,'KU Meter Schedule'!EC71+CN71-$G71,SUM(EC71,CN71)))</f>
        <v>-16356.784210487283</v>
      </c>
      <c r="EF71" s="8">
        <f t="shared" si="16"/>
        <v>21288.10791194567</v>
      </c>
      <c r="EG71" s="8">
        <f t="shared" si="16"/>
        <v>21099.124039862334</v>
      </c>
      <c r="EH71" s="8">
        <f t="shared" si="16"/>
        <v>20910.140167778998</v>
      </c>
      <c r="EI71" s="8">
        <f t="shared" si="16"/>
        <v>20721.156295695662</v>
      </c>
      <c r="EJ71" s="8">
        <f t="shared" si="16"/>
        <v>20532.172423612326</v>
      </c>
      <c r="EK71" s="8">
        <f t="shared" si="16"/>
        <v>20343.188551528991</v>
      </c>
      <c r="EL71" s="8">
        <f t="shared" si="16"/>
        <v>20154.204679445655</v>
      </c>
      <c r="EM71" s="8">
        <f t="shared" si="16"/>
        <v>19965.220807362319</v>
      </c>
      <c r="EN71" s="8">
        <f t="shared" si="16"/>
        <v>19776.236935278983</v>
      </c>
      <c r="EO71" s="8">
        <f t="shared" si="16"/>
        <v>19587.253063195647</v>
      </c>
      <c r="EP71" s="8">
        <f t="shared" si="16"/>
        <v>19398.269191112311</v>
      </c>
      <c r="EQ71" s="8">
        <f t="shared" si="16"/>
        <v>19108.603954862308</v>
      </c>
      <c r="ER71" s="8">
        <f t="shared" si="16"/>
        <v>18818.938718612306</v>
      </c>
      <c r="ES71" s="8">
        <f t="shared" si="16"/>
        <v>18529.273482362303</v>
      </c>
      <c r="ET71" s="8">
        <f t="shared" si="16"/>
        <v>18239.608246112301</v>
      </c>
      <c r="EU71" s="8">
        <f t="shared" si="16"/>
        <v>17949.943009862298</v>
      </c>
      <c r="EV71" s="8">
        <f t="shared" si="15"/>
        <v>17660.277773612295</v>
      </c>
      <c r="EW71" s="8">
        <f t="shared" si="15"/>
        <v>17370.612537362293</v>
      </c>
      <c r="EX71" s="8">
        <f t="shared" si="15"/>
        <v>17080.94730111229</v>
      </c>
      <c r="EY71" s="8">
        <f t="shared" si="15"/>
        <v>16791.282064862287</v>
      </c>
      <c r="EZ71" s="8">
        <f t="shared" si="15"/>
        <v>16501.616828612285</v>
      </c>
      <c r="FA71" s="8">
        <f t="shared" si="15"/>
        <v>16356.784210487283</v>
      </c>
      <c r="FB71" s="8">
        <f t="shared" si="15"/>
        <v>16356.784210487283</v>
      </c>
      <c r="FC71" s="8">
        <f t="shared" si="15"/>
        <v>16356.784210487283</v>
      </c>
      <c r="FD71" s="8">
        <f t="shared" si="15"/>
        <v>16356.784210487283</v>
      </c>
      <c r="FE71" s="8">
        <f t="shared" si="15"/>
        <v>16356.784210487283</v>
      </c>
      <c r="FF71" s="8">
        <f t="shared" si="15"/>
        <v>16356.784210487283</v>
      </c>
      <c r="FG71" s="8">
        <f t="shared" si="15"/>
        <v>16356.784210487283</v>
      </c>
      <c r="FH71" s="8">
        <f t="shared" si="15"/>
        <v>16356.784210487283</v>
      </c>
      <c r="FI71" s="8">
        <f t="shared" si="15"/>
        <v>16356.784210487283</v>
      </c>
      <c r="FJ71" s="8">
        <f t="shared" si="15"/>
        <v>16356.784210487283</v>
      </c>
      <c r="FK71" s="8">
        <f t="shared" si="14"/>
        <v>16356.784210487283</v>
      </c>
      <c r="FL71" s="8">
        <f t="shared" si="14"/>
        <v>16356.784210487283</v>
      </c>
      <c r="FM71" s="8">
        <f t="shared" si="14"/>
        <v>16356.784210487283</v>
      </c>
      <c r="FN71" s="8">
        <f t="shared" si="14"/>
        <v>16356.784210487283</v>
      </c>
      <c r="FO71" s="8">
        <f t="shared" si="14"/>
        <v>16356.784210487283</v>
      </c>
      <c r="FP71" s="8">
        <f t="shared" si="14"/>
        <v>16356.784210487283</v>
      </c>
      <c r="FQ71" s="8">
        <f t="shared" si="14"/>
        <v>16356.784210487283</v>
      </c>
      <c r="FR71" s="8">
        <f t="shared" si="14"/>
        <v>16356.784210487283</v>
      </c>
      <c r="FS71" s="8">
        <f t="shared" si="14"/>
        <v>16356.784210487283</v>
      </c>
      <c r="FT71" s="8">
        <f t="shared" si="14"/>
        <v>16356.784210487283</v>
      </c>
    </row>
    <row r="72" spans="1:176" x14ac:dyDescent="0.25">
      <c r="A72" s="4" t="s">
        <v>12</v>
      </c>
      <c r="B72" s="4" t="s">
        <v>2</v>
      </c>
      <c r="C72" s="3" t="s">
        <v>40</v>
      </c>
      <c r="D72" s="4" t="s">
        <v>4</v>
      </c>
      <c r="E72" s="7">
        <v>1978</v>
      </c>
      <c r="F72" s="24">
        <f>IFERROR(VLOOKUP(CONCATENATE(C72,E72),'KU Retirements'!$A$4:$E$150,5,FALSE),"N/A")</f>
        <v>43221</v>
      </c>
      <c r="G72" s="5">
        <v>1058140.98</v>
      </c>
      <c r="H72" s="5">
        <v>816172.83465737803</v>
      </c>
      <c r="I72" s="5"/>
      <c r="J72" s="6">
        <f>IF(J$3=$J$3,$G72,IF($F72='KU Meter Schedule'!J$3,'KU Meter Schedule'!I72-'KU Meter Schedule'!$G72,I72))</f>
        <v>1058140.98</v>
      </c>
      <c r="K72" s="6">
        <f>IF(K$3=$J$3,$G72,IF($F72='KU Meter Schedule'!K$3,'KU Meter Schedule'!J72-'KU Meter Schedule'!$G72,J72))</f>
        <v>1058140.98</v>
      </c>
      <c r="L72" s="6">
        <f>IF(L$3=$J$3,$G72,IF($F72='KU Meter Schedule'!L$3,'KU Meter Schedule'!K72-'KU Meter Schedule'!$G72,K72))</f>
        <v>1058140.98</v>
      </c>
      <c r="M72" s="6">
        <f>IF(M$3=$J$3,$G72,IF($F72='KU Meter Schedule'!M$3,'KU Meter Schedule'!L72-'KU Meter Schedule'!$G72,L72))</f>
        <v>1058140.98</v>
      </c>
      <c r="N72" s="6">
        <f>IF(N$3=$J$3,$G72,IF($F72='KU Meter Schedule'!N$3,'KU Meter Schedule'!M72-'KU Meter Schedule'!$G72,M72))</f>
        <v>1058140.98</v>
      </c>
      <c r="O72" s="6">
        <f>IF(O$3=$J$3,$G72,IF($F72='KU Meter Schedule'!O$3,'KU Meter Schedule'!N72-'KU Meter Schedule'!$G72,N72))</f>
        <v>1058140.98</v>
      </c>
      <c r="P72" s="6">
        <f>IF(P$3=$J$3,$G72,IF($F72='KU Meter Schedule'!P$3,'KU Meter Schedule'!O72-'KU Meter Schedule'!$G72,O72))</f>
        <v>1058140.98</v>
      </c>
      <c r="Q72" s="6">
        <f>IF(Q$3=$J$3,$G72,IF($F72='KU Meter Schedule'!Q$3,'KU Meter Schedule'!P72-'KU Meter Schedule'!$G72,P72))</f>
        <v>1058140.98</v>
      </c>
      <c r="R72" s="6">
        <f>IF(R$3=$J$3,$G72,IF($F72='KU Meter Schedule'!R$3,'KU Meter Schedule'!Q72-'KU Meter Schedule'!$G72,Q72))</f>
        <v>1058140.98</v>
      </c>
      <c r="S72" s="6">
        <f>IF(S$3=$J$3,$G72,IF($F72='KU Meter Schedule'!S$3,'KU Meter Schedule'!R72-'KU Meter Schedule'!$G72,R72))</f>
        <v>1058140.98</v>
      </c>
      <c r="T72" s="6">
        <f>IF(T$3=$J$3,$G72,IF($F72='KU Meter Schedule'!T$3,'KU Meter Schedule'!S72-'KU Meter Schedule'!$G72,S72))</f>
        <v>1058140.98</v>
      </c>
      <c r="U72" s="6">
        <f>IF(U$3=$J$3,$G72,IF($F72='KU Meter Schedule'!U$3,'KU Meter Schedule'!T72-'KU Meter Schedule'!$G72,T72))</f>
        <v>1058140.98</v>
      </c>
      <c r="V72" s="6">
        <f>IF(V$3=$J$3,$G72,IF($F72='KU Meter Schedule'!V$3,'KU Meter Schedule'!U72-'KU Meter Schedule'!$G72,U72))</f>
        <v>1058140.98</v>
      </c>
      <c r="W72" s="6">
        <f>IF(W$3=$J$3,$G72,IF($F72='KU Meter Schedule'!W$3,'KU Meter Schedule'!V72-'KU Meter Schedule'!$G72,V72))</f>
        <v>1058140.98</v>
      </c>
      <c r="X72" s="6">
        <f>IF(X$3=$J$3,$G72,IF($F72='KU Meter Schedule'!X$3,'KU Meter Schedule'!W72-'KU Meter Schedule'!$G72,W72))</f>
        <v>1058140.98</v>
      </c>
      <c r="Y72" s="6">
        <f>IF(Y$3=$J$3,$G72,IF($F72='KU Meter Schedule'!Y$3,'KU Meter Schedule'!X72-'KU Meter Schedule'!$G72,X72))</f>
        <v>1058140.98</v>
      </c>
      <c r="Z72" s="6">
        <f>IF(Z$3=$J$3,$G72,IF($F72='KU Meter Schedule'!Z$3,'KU Meter Schedule'!Y72-'KU Meter Schedule'!$G72,Y72))</f>
        <v>1058140.98</v>
      </c>
      <c r="AA72" s="6">
        <f>IF(AA$3=$J$3,$G72,IF($F72='KU Meter Schedule'!AA$3,'KU Meter Schedule'!Z72-'KU Meter Schedule'!$G72,Z72))</f>
        <v>1058140.98</v>
      </c>
      <c r="AB72" s="6">
        <f>IF(AB$3=$J$3,$G72,IF($F72='KU Meter Schedule'!AB$3,'KU Meter Schedule'!AA72-'KU Meter Schedule'!$G72,AA72))</f>
        <v>1058140.98</v>
      </c>
      <c r="AC72" s="6">
        <f>IF(AC$3=$J$3,$G72,IF($F72='KU Meter Schedule'!AC$3,'KU Meter Schedule'!AB72-'KU Meter Schedule'!$G72,AB72))</f>
        <v>1058140.98</v>
      </c>
      <c r="AD72" s="6">
        <f>IF(AD$3=$J$3,$G72,IF($F72='KU Meter Schedule'!AD$3,'KU Meter Schedule'!AC72-'KU Meter Schedule'!$G72,AC72))</f>
        <v>1058140.98</v>
      </c>
      <c r="AE72" s="6">
        <f>IF(AE$3=$J$3,$G72,IF($F72='KU Meter Schedule'!AE$3,'KU Meter Schedule'!AD72-'KU Meter Schedule'!$G72,AD72))</f>
        <v>0</v>
      </c>
      <c r="AF72" s="6">
        <f>IF(AF$3=$J$3,$G72,IF($F72='KU Meter Schedule'!AF$3,'KU Meter Schedule'!AE72-'KU Meter Schedule'!$G72,AE72))</f>
        <v>0</v>
      </c>
      <c r="AG72" s="6">
        <f>IF(AG$3=$J$3,$G72,IF($F72='KU Meter Schedule'!AG$3,'KU Meter Schedule'!AF72-'KU Meter Schedule'!$G72,AF72))</f>
        <v>0</v>
      </c>
      <c r="AH72" s="6">
        <f>IF(AH$3=$J$3,$G72,IF($F72='KU Meter Schedule'!AH$3,'KU Meter Schedule'!AG72-'KU Meter Schedule'!$G72,AG72))</f>
        <v>0</v>
      </c>
      <c r="AI72" s="6">
        <f>IF(AI$3=$J$3,$G72,IF($F72='KU Meter Schedule'!AI$3,'KU Meter Schedule'!AH72-'KU Meter Schedule'!$G72,AH72))</f>
        <v>0</v>
      </c>
      <c r="AJ72" s="6">
        <f>IF(AJ$3=$J$3,$G72,IF($F72='KU Meter Schedule'!AJ$3,'KU Meter Schedule'!AI72-'KU Meter Schedule'!$G72,AI72))</f>
        <v>0</v>
      </c>
      <c r="AK72" s="6">
        <f>IF(AK$3=$J$3,$G72,IF($F72='KU Meter Schedule'!AK$3,'KU Meter Schedule'!AJ72-'KU Meter Schedule'!$G72,AJ72))</f>
        <v>0</v>
      </c>
      <c r="AL72" s="6">
        <f>IF(AL$3=$J$3,$G72,IF($F72='KU Meter Schedule'!AL$3,'KU Meter Schedule'!AK72-'KU Meter Schedule'!$G72,AK72))</f>
        <v>0</v>
      </c>
      <c r="AM72" s="6">
        <f>IF(AM$3=$J$3,$G72,IF($F72='KU Meter Schedule'!AM$3,'KU Meter Schedule'!AL72-'KU Meter Schedule'!$G72,AL72))</f>
        <v>0</v>
      </c>
      <c r="AN72" s="6">
        <f>IF(AN$3=$J$3,$G72,IF($F72='KU Meter Schedule'!AN$3,'KU Meter Schedule'!AM72-'KU Meter Schedule'!$G72,AM72))</f>
        <v>0</v>
      </c>
      <c r="AO72" s="6">
        <f>IF(AO$3=$J$3,$G72,IF($F72='KU Meter Schedule'!AO$3,'KU Meter Schedule'!AN72-'KU Meter Schedule'!$G72,AN72))</f>
        <v>0</v>
      </c>
      <c r="AP72" s="6">
        <f>IF(AP$3=$J$3,$G72,IF($F72='KU Meter Schedule'!AP$3,'KU Meter Schedule'!AO72-'KU Meter Schedule'!$G72,AO72))</f>
        <v>0</v>
      </c>
      <c r="AQ72" s="6">
        <f>IF(AQ$3=$J$3,$G72,IF($F72='KU Meter Schedule'!AQ$3,'KU Meter Schedule'!AP72-'KU Meter Schedule'!$G72,AP72))</f>
        <v>0</v>
      </c>
      <c r="AR72" s="6">
        <f>IF(AR$3=$J$3,$G72,IF($F72='KU Meter Schedule'!AR$3,'KU Meter Schedule'!AQ72-'KU Meter Schedule'!$G72,AQ72))</f>
        <v>0</v>
      </c>
      <c r="AS72" s="6">
        <f>IF(AS$3=$J$3,$G72,IF($F72='KU Meter Schedule'!AS$3,'KU Meter Schedule'!AR72-'KU Meter Schedule'!$G72,AR72))</f>
        <v>0</v>
      </c>
      <c r="AT72" s="6">
        <f>IF(AT$3=$J$3,$G72,IF($F72='KU Meter Schedule'!AT$3,'KU Meter Schedule'!AS72-'KU Meter Schedule'!$G72,AS72))</f>
        <v>0</v>
      </c>
      <c r="AU72" s="6">
        <f>IF(AU$3=$J$3,$G72,IF($F72='KU Meter Schedule'!AU$3,'KU Meter Schedule'!AT72-'KU Meter Schedule'!$G72,AT72))</f>
        <v>0</v>
      </c>
      <c r="AV72" s="6">
        <f>IF(AV$3=$J$3,$G72,IF($F72='KU Meter Schedule'!AV$3,'KU Meter Schedule'!AU72-'KU Meter Schedule'!$G72,AU72))</f>
        <v>0</v>
      </c>
      <c r="AW72" s="6">
        <f>IF(AW$3=$J$3,$G72,IF($F72='KU Meter Schedule'!AW$3,'KU Meter Schedule'!AV72-'KU Meter Schedule'!$G72,AV72))</f>
        <v>0</v>
      </c>
      <c r="AX72" s="6">
        <f>IF(AX$3=$J$3,$G72,IF($F72='KU Meter Schedule'!AX$3,'KU Meter Schedule'!AW72-'KU Meter Schedule'!$G72,AW72))</f>
        <v>0</v>
      </c>
      <c r="AZ72" s="21">
        <f>IF(AZ$3&lt;'Depr. Rate'!$B$1,('Depr. Rate'!$B$4*'KU Meter Schedule'!J72)/12,IF(J72=0,I72/2*'Depr. Rate'!$C$4/12,('Depr. Rate'!$C$4*'KU Meter Schedule'!J72)/12))</f>
        <v>2019.2857035</v>
      </c>
      <c r="BA72" s="21">
        <f>IF(BA$3&lt;'Depr. Rate'!$B$1,('Depr. Rate'!$B$4*'KU Meter Schedule'!K72)/12,IF(K72=0,J72/2*'Depr. Rate'!$C$4/12,('Depr. Rate'!$C$4*'KU Meter Schedule'!K72)/12))</f>
        <v>2019.2857035</v>
      </c>
      <c r="BB72" s="21">
        <f>IF(BB$3&lt;'Depr. Rate'!$B$1,('Depr. Rate'!$B$4*'KU Meter Schedule'!L72)/12,IF(L72=0,K72/2*'Depr. Rate'!$C$4/12,('Depr. Rate'!$C$4*'KU Meter Schedule'!L72)/12))</f>
        <v>2019.2857035</v>
      </c>
      <c r="BC72" s="21">
        <f>IF(BC$3&lt;'Depr. Rate'!$B$1,('Depr. Rate'!$B$4*'KU Meter Schedule'!M72)/12,IF(M72=0,L72/2*'Depr. Rate'!$C$4/12,('Depr. Rate'!$C$4*'KU Meter Schedule'!M72)/12))</f>
        <v>2019.2857035</v>
      </c>
      <c r="BD72" s="21">
        <f>IF(BD$3&lt;'Depr. Rate'!$B$1,('Depr. Rate'!$B$4*'KU Meter Schedule'!N72)/12,IF(N72=0,M72/2*'Depr. Rate'!$C$4/12,('Depr. Rate'!$C$4*'KU Meter Schedule'!N72)/12))</f>
        <v>2019.2857035</v>
      </c>
      <c r="BE72" s="21">
        <f>IF(BE$3&lt;'Depr. Rate'!$B$1,('Depr. Rate'!$B$4*'KU Meter Schedule'!O72)/12,IF(O72=0,N72/2*'Depr. Rate'!$C$4/12,('Depr. Rate'!$C$4*'KU Meter Schedule'!O72)/12))</f>
        <v>2019.2857035</v>
      </c>
      <c r="BF72" s="21">
        <f>IF(BF$3&lt;'Depr. Rate'!$B$1,('Depr. Rate'!$B$4*'KU Meter Schedule'!P72)/12,IF(P72=0,O72/2*'Depr. Rate'!$C$4/12,('Depr. Rate'!$C$4*'KU Meter Schedule'!P72)/12))</f>
        <v>2019.2857035</v>
      </c>
      <c r="BG72" s="21">
        <f>IF(BG$3&lt;'Depr. Rate'!$B$1,('Depr. Rate'!$B$4*'KU Meter Schedule'!Q72)/12,IF(Q72=0,P72/2*'Depr. Rate'!$C$4/12,('Depr. Rate'!$C$4*'KU Meter Schedule'!Q72)/12))</f>
        <v>2019.2857035</v>
      </c>
      <c r="BH72" s="21">
        <f>IF(BH$3&lt;'Depr. Rate'!$B$1,('Depr. Rate'!$B$4*'KU Meter Schedule'!R72)/12,IF(R72=0,Q72/2*'Depr. Rate'!$C$4/12,('Depr. Rate'!$C$4*'KU Meter Schedule'!R72)/12))</f>
        <v>2019.2857035</v>
      </c>
      <c r="BI72" s="21">
        <f>IF(BI$3&lt;'Depr. Rate'!$B$1,('Depr. Rate'!$B$4*'KU Meter Schedule'!S72)/12,IF(S72=0,R72/2*'Depr. Rate'!$C$4/12,('Depr. Rate'!$C$4*'KU Meter Schedule'!S72)/12))</f>
        <v>2019.2857035</v>
      </c>
      <c r="BJ72" s="21">
        <f>IF(BJ$3&lt;'Depr. Rate'!$B$1,('Depr. Rate'!$B$4*'KU Meter Schedule'!T72)/12,IF(T72=0,S72/2*'Depr. Rate'!$C$4/12,('Depr. Rate'!$C$4*'KU Meter Schedule'!T72)/12))</f>
        <v>2019.2857035</v>
      </c>
      <c r="BK72" s="21">
        <f>IF(BK$3&lt;'Depr. Rate'!$B$1,('Depr. Rate'!$B$4*'KU Meter Schedule'!U72)/12,IF(U72=0,T72/2*'Depr. Rate'!$C$4/12,('Depr. Rate'!$C$4*'KU Meter Schedule'!U72)/12))</f>
        <v>3095.0623664999998</v>
      </c>
      <c r="BL72" s="21">
        <f>IF(BL$3&lt;'Depr. Rate'!$B$1,('Depr. Rate'!$B$4*'KU Meter Schedule'!V72)/12,IF(V72=0,U72/2*'Depr. Rate'!$C$4/12,('Depr. Rate'!$C$4*'KU Meter Schedule'!V72)/12))</f>
        <v>3095.0623664999998</v>
      </c>
      <c r="BM72" s="21">
        <f>IF(BM$3&lt;'Depr. Rate'!$B$1,('Depr. Rate'!$B$4*'KU Meter Schedule'!W72)/12,IF(W72=0,V72/2*'Depr. Rate'!$C$4/12,('Depr. Rate'!$C$4*'KU Meter Schedule'!W72)/12))</f>
        <v>3095.0623664999998</v>
      </c>
      <c r="BN72" s="21">
        <f>IF(BN$3&lt;'Depr. Rate'!$B$1,('Depr. Rate'!$B$4*'KU Meter Schedule'!X72)/12,IF(X72=0,W72/2*'Depr. Rate'!$C$4/12,('Depr. Rate'!$C$4*'KU Meter Schedule'!X72)/12))</f>
        <v>3095.0623664999998</v>
      </c>
      <c r="BO72" s="21">
        <f>IF(BO$3&lt;'Depr. Rate'!$B$1,('Depr. Rate'!$B$4*'KU Meter Schedule'!Y72)/12,IF(Y72=0,X72/2*'Depr. Rate'!$C$4/12,('Depr. Rate'!$C$4*'KU Meter Schedule'!Y72)/12))</f>
        <v>3095.0623664999998</v>
      </c>
      <c r="BP72" s="21">
        <f>IF(BP$3&lt;'Depr. Rate'!$B$1,('Depr. Rate'!$B$4*'KU Meter Schedule'!Z72)/12,IF(Z72=0,Y72/2*'Depr. Rate'!$C$4/12,('Depr. Rate'!$C$4*'KU Meter Schedule'!Z72)/12))</f>
        <v>3095.0623664999998</v>
      </c>
      <c r="BQ72" s="21">
        <f>IF(BQ$3&lt;'Depr. Rate'!$B$1,('Depr. Rate'!$B$4*'KU Meter Schedule'!AA72)/12,IF(AA72=0,Z72/2*'Depr. Rate'!$C$4/12,('Depr. Rate'!$C$4*'KU Meter Schedule'!AA72)/12))</f>
        <v>3095.0623664999998</v>
      </c>
      <c r="BR72" s="21">
        <f>IF(BR$3&lt;'Depr. Rate'!$B$1,('Depr. Rate'!$B$4*'KU Meter Schedule'!AB72)/12,IF(AB72=0,AA72/2*'Depr. Rate'!$C$4/12,('Depr. Rate'!$C$4*'KU Meter Schedule'!AB72)/12))</f>
        <v>3095.0623664999998</v>
      </c>
      <c r="BS72" s="21">
        <f>IF(BS$3&lt;'Depr. Rate'!$B$1,('Depr. Rate'!$B$4*'KU Meter Schedule'!AC72)/12,IF(AC72=0,AB72/2*'Depr. Rate'!$C$4/12,('Depr. Rate'!$C$4*'KU Meter Schedule'!AC72)/12))</f>
        <v>3095.0623664999998</v>
      </c>
      <c r="BT72" s="21">
        <f>IF(BT$3&lt;'Depr. Rate'!$B$1,('Depr. Rate'!$B$4*'KU Meter Schedule'!AD72)/12,IF(AD72=0,AC72/2*'Depr. Rate'!$C$4/12,('Depr. Rate'!$C$4*'KU Meter Schedule'!AD72)/12))</f>
        <v>3095.0623664999998</v>
      </c>
      <c r="BU72" s="21">
        <f>IF(BU$3&lt;'Depr. Rate'!$B$1,('Depr. Rate'!$B$4*'KU Meter Schedule'!AE72)/12,IF(AE72=0,AD72/2*'Depr. Rate'!$C$4/12,('Depr. Rate'!$C$4*'KU Meter Schedule'!AE72)/12))</f>
        <v>1547.5311832499999</v>
      </c>
      <c r="BV72" s="21">
        <f>IF(BV$3&lt;'Depr. Rate'!$B$1,('Depr. Rate'!$B$4*'KU Meter Schedule'!AF72)/12,IF(AF72=0,AE72/2*'Depr. Rate'!$C$4/12,('Depr. Rate'!$C$4*'KU Meter Schedule'!AF72)/12))</f>
        <v>0</v>
      </c>
      <c r="BW72" s="21">
        <f>IF(BW$3&lt;'Depr. Rate'!$B$1,('Depr. Rate'!$B$4*'KU Meter Schedule'!AG72)/12,IF(AG72=0,AF72/2*'Depr. Rate'!$C$4/12,('Depr. Rate'!$C$4*'KU Meter Schedule'!AG72)/12))</f>
        <v>0</v>
      </c>
      <c r="BX72" s="21">
        <f>IF(BX$3&lt;'Depr. Rate'!$B$1,('Depr. Rate'!$B$4*'KU Meter Schedule'!AH72)/12,IF(AH72=0,AG72/2*'Depr. Rate'!$C$4/12,('Depr. Rate'!$C$4*'KU Meter Schedule'!AH72)/12))</f>
        <v>0</v>
      </c>
      <c r="BY72" s="21">
        <f>IF(BY$3&lt;'Depr. Rate'!$B$1,('Depr. Rate'!$B$4*'KU Meter Schedule'!AI72)/12,IF(AI72=0,AH72/2*'Depr. Rate'!$C$4/12,('Depr. Rate'!$C$4*'KU Meter Schedule'!AI72)/12))</f>
        <v>0</v>
      </c>
      <c r="BZ72" s="21">
        <f>IF(BZ$3&lt;'Depr. Rate'!$B$1,('Depr. Rate'!$B$4*'KU Meter Schedule'!AJ72)/12,IF(AJ72=0,AI72/2*'Depr. Rate'!$C$4/12,('Depr. Rate'!$C$4*'KU Meter Schedule'!AJ72)/12))</f>
        <v>0</v>
      </c>
      <c r="CA72" s="21">
        <f>IF(CA$3&lt;'Depr. Rate'!$B$1,('Depr. Rate'!$B$4*'KU Meter Schedule'!AK72)/12,IF(AK72=0,AJ72/2*'Depr. Rate'!$C$4/12,('Depr. Rate'!$C$4*'KU Meter Schedule'!AK72)/12))</f>
        <v>0</v>
      </c>
      <c r="CB72" s="21">
        <f>IF(CB$3&lt;'Depr. Rate'!$B$1,('Depr. Rate'!$B$4*'KU Meter Schedule'!AL72)/12,IF(AL72=0,AK72/2*'Depr. Rate'!$C$4/12,('Depr. Rate'!$C$4*'KU Meter Schedule'!AL72)/12))</f>
        <v>0</v>
      </c>
      <c r="CC72" s="21">
        <f>IF(CC$3&lt;'Depr. Rate'!$B$1,('Depr. Rate'!$B$4*'KU Meter Schedule'!AM72)/12,IF(AM72=0,AL72/2*'Depr. Rate'!$C$4/12,('Depr. Rate'!$C$4*'KU Meter Schedule'!AM72)/12))</f>
        <v>0</v>
      </c>
      <c r="CD72" s="21">
        <f>IF(CD$3&lt;'Depr. Rate'!$B$1,('Depr. Rate'!$B$4*'KU Meter Schedule'!AN72)/12,IF(AN72=0,AM72/2*'Depr. Rate'!$C$4/12,('Depr. Rate'!$C$4*'KU Meter Schedule'!AN72)/12))</f>
        <v>0</v>
      </c>
      <c r="CE72" s="21">
        <f>IF(CE$3&lt;'Depr. Rate'!$B$1,('Depr. Rate'!$B$4*'KU Meter Schedule'!AO72)/12,IF(AO72=0,AN72/2*'Depr. Rate'!$C$4/12,('Depr. Rate'!$C$4*'KU Meter Schedule'!AO72)/12))</f>
        <v>0</v>
      </c>
      <c r="CF72" s="21">
        <f>IF(CF$3&lt;'Depr. Rate'!$B$1,('Depr. Rate'!$B$4*'KU Meter Schedule'!AP72)/12,IF(AP72=0,AO72/2*'Depr. Rate'!$C$4/12,('Depr. Rate'!$C$4*'KU Meter Schedule'!AP72)/12))</f>
        <v>0</v>
      </c>
      <c r="CG72" s="21">
        <f>IF(CG$3&lt;'Depr. Rate'!$B$1,('Depr. Rate'!$B$4*'KU Meter Schedule'!AQ72)/12,IF(AQ72=0,AP72/2*'Depr. Rate'!$C$4/12,('Depr. Rate'!$C$4*'KU Meter Schedule'!AQ72)/12))</f>
        <v>0</v>
      </c>
      <c r="CH72" s="21">
        <f>IF(CH$3&lt;'Depr. Rate'!$B$1,('Depr. Rate'!$B$4*'KU Meter Schedule'!AR72)/12,IF(AR72=0,AQ72/2*'Depr. Rate'!$C$4/12,('Depr. Rate'!$C$4*'KU Meter Schedule'!AR72)/12))</f>
        <v>0</v>
      </c>
      <c r="CI72" s="21">
        <f>IF(CI$3&lt;'Depr. Rate'!$B$1,('Depr. Rate'!$B$4*'KU Meter Schedule'!AS72)/12,IF(AS72=0,AR72/2*'Depr. Rate'!$C$4/12,('Depr. Rate'!$C$4*'KU Meter Schedule'!AS72)/12))</f>
        <v>0</v>
      </c>
      <c r="CJ72" s="21">
        <f>IF(CJ$3&lt;'Depr. Rate'!$B$1,('Depr. Rate'!$B$4*'KU Meter Schedule'!AT72)/12,IF(AT72=0,AS72/2*'Depr. Rate'!$C$4/12,('Depr. Rate'!$C$4*'KU Meter Schedule'!AT72)/12))</f>
        <v>0</v>
      </c>
      <c r="CK72" s="21">
        <f>IF(CK$3&lt;'Depr. Rate'!$B$1,('Depr. Rate'!$B$4*'KU Meter Schedule'!AU72)/12,IF(AU72=0,AT72/2*'Depr. Rate'!$C$4/12,('Depr. Rate'!$C$4*'KU Meter Schedule'!AU72)/12))</f>
        <v>0</v>
      </c>
      <c r="CL72" s="21">
        <f>IF(CL$3&lt;'Depr. Rate'!$B$1,('Depr. Rate'!$B$4*'KU Meter Schedule'!AV72)/12,IF(AV72=0,AU72/2*'Depr. Rate'!$C$4/12,('Depr. Rate'!$C$4*'KU Meter Schedule'!AV72)/12))</f>
        <v>0</v>
      </c>
      <c r="CM72" s="21">
        <f>IF(CM$3&lt;'Depr. Rate'!$B$1,('Depr. Rate'!$B$4*'KU Meter Schedule'!AW72)/12,IF(AW72=0,AV72/2*'Depr. Rate'!$C$4/12,('Depr. Rate'!$C$4*'KU Meter Schedule'!AW72)/12))</f>
        <v>0</v>
      </c>
      <c r="CN72" s="21">
        <f>IF(CN$3&lt;'Depr. Rate'!$B$1,('Depr. Rate'!$B$4*'KU Meter Schedule'!AX72)/12,IF(AX72=0,AW72/2*'Depr. Rate'!$C$4/12,('Depr. Rate'!$C$4*'KU Meter Schedule'!AX72)/12))</f>
        <v>0</v>
      </c>
      <c r="CP72" s="6">
        <f>IF(CP$3=$CP$3,$H72+AZ72,IF($F72='KU Meter Schedule'!CP$3,'KU Meter Schedule'!CO72+AZ72-$G72,SUM(CO72,AZ72)))</f>
        <v>818192.12036087806</v>
      </c>
      <c r="CQ72" s="6">
        <f>IF(CQ$3=$CP$3,$H72+BA72,IF($F72='KU Meter Schedule'!CQ$3,'KU Meter Schedule'!CP72+BA72-$G72,SUM(CP72,BA72)))</f>
        <v>820211.4060643781</v>
      </c>
      <c r="CR72" s="6">
        <f>IF(CR$3=$CP$3,$H72+BB72,IF($F72='KU Meter Schedule'!CR$3,'KU Meter Schedule'!CQ72+BB72-$G72,SUM(CQ72,BB72)))</f>
        <v>822230.69176787813</v>
      </c>
      <c r="CS72" s="6">
        <f>IF(CS$3=$CP$3,$H72+BC72,IF($F72='KU Meter Schedule'!CS$3,'KU Meter Schedule'!CR72+BC72-$G72,SUM(CR72,BC72)))</f>
        <v>824249.97747137817</v>
      </c>
      <c r="CT72" s="6">
        <f>IF(CT$3=$CP$3,$H72+BD72,IF($F72='KU Meter Schedule'!CT$3,'KU Meter Schedule'!CS72+BD72-$G72,SUM(CS72,BD72)))</f>
        <v>826269.2631748782</v>
      </c>
      <c r="CU72" s="6">
        <f>IF(CU$3=$CP$3,$H72+BE72,IF($F72='KU Meter Schedule'!CU$3,'KU Meter Schedule'!CT72+BE72-$G72,SUM(CT72,BE72)))</f>
        <v>828288.54887837823</v>
      </c>
      <c r="CV72" s="6">
        <f>IF(CV$3=$CP$3,$H72+BF72,IF($F72='KU Meter Schedule'!CV$3,'KU Meter Schedule'!CU72+BF72-$G72,SUM(CU72,BF72)))</f>
        <v>830307.83458187827</v>
      </c>
      <c r="CW72" s="6">
        <f>IF(CW$3=$CP$3,$H72+BG72,IF($F72='KU Meter Schedule'!CW$3,'KU Meter Schedule'!CV72+BG72-$G72,SUM(CV72,BG72)))</f>
        <v>832327.1202853783</v>
      </c>
      <c r="CX72" s="6">
        <f>IF(CX$3=$CP$3,$H72+BH72,IF($F72='KU Meter Schedule'!CX$3,'KU Meter Schedule'!CW72+BH72-$G72,SUM(CW72,BH72)))</f>
        <v>834346.40598887834</v>
      </c>
      <c r="CY72" s="6">
        <f>IF(CY$3=$CP$3,$H72+BI72,IF($F72='KU Meter Schedule'!CY$3,'KU Meter Schedule'!CX72+BI72-$G72,SUM(CX72,BI72)))</f>
        <v>836365.69169237837</v>
      </c>
      <c r="CZ72" s="6">
        <f>IF(CZ$3=$CP$3,$H72+BJ72,IF($F72='KU Meter Schedule'!CZ$3,'KU Meter Schedule'!CY72+BJ72-$G72,SUM(CY72,BJ72)))</f>
        <v>838384.97739587841</v>
      </c>
      <c r="DA72" s="6">
        <f>IF(DA$3=$CP$3,$H72+BK72,IF($F72='KU Meter Schedule'!DA$3,'KU Meter Schedule'!CZ72+BK72-$G72,SUM(CZ72,BK72)))</f>
        <v>841480.03976237844</v>
      </c>
      <c r="DB72" s="6">
        <f>IF(DB$3=$CP$3,$H72+BL72,IF($F72='KU Meter Schedule'!DB$3,'KU Meter Schedule'!DA72+BL72-$G72,SUM(DA72,BL72)))</f>
        <v>844575.10212887847</v>
      </c>
      <c r="DC72" s="6">
        <f>IF(DC$3=$CP$3,$H72+BM72,IF($F72='KU Meter Schedule'!DC$3,'KU Meter Schedule'!DB72+BM72-$G72,SUM(DB72,BM72)))</f>
        <v>847670.1644953785</v>
      </c>
      <c r="DD72" s="6">
        <f>IF(DD$3=$CP$3,$H72+BN72,IF($F72='KU Meter Schedule'!DD$3,'KU Meter Schedule'!DC72+BN72-$G72,SUM(DC72,BN72)))</f>
        <v>850765.22686187853</v>
      </c>
      <c r="DE72" s="6">
        <f>IF(DE$3=$CP$3,$H72+BO72,IF($F72='KU Meter Schedule'!DE$3,'KU Meter Schedule'!DD72+BO72-$G72,SUM(DD72,BO72)))</f>
        <v>853860.28922837856</v>
      </c>
      <c r="DF72" s="6">
        <f>IF(DF$3=$CP$3,$H72+BP72,IF($F72='KU Meter Schedule'!DF$3,'KU Meter Schedule'!DE72+BP72-$G72,SUM(DE72,BP72)))</f>
        <v>856955.35159487859</v>
      </c>
      <c r="DG72" s="6">
        <f>IF(DG$3=$CP$3,$H72+BQ72,IF($F72='KU Meter Schedule'!DG$3,'KU Meter Schedule'!DF72+BQ72-$G72,SUM(DF72,BQ72)))</f>
        <v>860050.41396137862</v>
      </c>
      <c r="DH72" s="6">
        <f>IF(DH$3=$CP$3,$H72+BR72,IF($F72='KU Meter Schedule'!DH$3,'KU Meter Schedule'!DG72+BR72-$G72,SUM(DG72,BR72)))</f>
        <v>863145.47632787866</v>
      </c>
      <c r="DI72" s="6">
        <f>IF(DI$3=$CP$3,$H72+BS72,IF($F72='KU Meter Schedule'!DI$3,'KU Meter Schedule'!DH72+BS72-$G72,SUM(DH72,BS72)))</f>
        <v>866240.53869437869</v>
      </c>
      <c r="DJ72" s="6">
        <f>IF(DJ$3=$CP$3,$H72+BT72,IF($F72='KU Meter Schedule'!DJ$3,'KU Meter Schedule'!DI72+BT72-$G72,SUM(DI72,BT72)))</f>
        <v>869335.60106087872</v>
      </c>
      <c r="DK72" s="6">
        <f>IF(DK$3=$CP$3,$H72+BU72,IF($F72='KU Meter Schedule'!DK$3,'KU Meter Schedule'!DJ72+BU72-$G72,SUM(DJ72,BU72)))</f>
        <v>-187257.84775587125</v>
      </c>
      <c r="DL72" s="6">
        <f>IF(DL$3=$CP$3,$H72+BV72,IF($F72='KU Meter Schedule'!DL$3,'KU Meter Schedule'!DK72+BV72-$G72,SUM(DK72,BV72)))</f>
        <v>-187257.84775587125</v>
      </c>
      <c r="DM72" s="6">
        <f>IF(DM$3=$CP$3,$H72+BW72,IF($F72='KU Meter Schedule'!DM$3,'KU Meter Schedule'!DL72+BW72-$G72,SUM(DL72,BW72)))</f>
        <v>-187257.84775587125</v>
      </c>
      <c r="DN72" s="6">
        <f>IF(DN$3=$CP$3,$H72+BX72,IF($F72='KU Meter Schedule'!DN$3,'KU Meter Schedule'!DM72+BX72-$G72,SUM(DM72,BX72)))</f>
        <v>-187257.84775587125</v>
      </c>
      <c r="DO72" s="6">
        <f>IF(DO$3=$CP$3,$H72+BY72,IF($F72='KU Meter Schedule'!DO$3,'KU Meter Schedule'!DN72+BY72-$G72,SUM(DN72,BY72)))</f>
        <v>-187257.84775587125</v>
      </c>
      <c r="DP72" s="6">
        <f>IF(DP$3=$CP$3,$H72+BZ72,IF($F72='KU Meter Schedule'!DP$3,'KU Meter Schedule'!DO72+BZ72-$G72,SUM(DO72,BZ72)))</f>
        <v>-187257.84775587125</v>
      </c>
      <c r="DQ72" s="6">
        <f>IF(DQ$3=$CP$3,$H72+CA72,IF($F72='KU Meter Schedule'!DQ$3,'KU Meter Schedule'!DP72+CA72-$G72,SUM(DP72,CA72)))</f>
        <v>-187257.84775587125</v>
      </c>
      <c r="DR72" s="6">
        <f>IF(DR$3=$CP$3,$H72+CB72,IF($F72='KU Meter Schedule'!DR$3,'KU Meter Schedule'!DQ72+CB72-$G72,SUM(DQ72,CB72)))</f>
        <v>-187257.84775587125</v>
      </c>
      <c r="DS72" s="6">
        <f>IF(DS$3=$CP$3,$H72+CC72,IF($F72='KU Meter Schedule'!DS$3,'KU Meter Schedule'!DR72+CC72-$G72,SUM(DR72,CC72)))</f>
        <v>-187257.84775587125</v>
      </c>
      <c r="DT72" s="6">
        <f>IF(DT$3=$CP$3,$H72+CD72,IF($F72='KU Meter Schedule'!DT$3,'KU Meter Schedule'!DS72+CD72-$G72,SUM(DS72,CD72)))</f>
        <v>-187257.84775587125</v>
      </c>
      <c r="DU72" s="6">
        <f>IF(DU$3=$CP$3,$H72+CE72,IF($F72='KU Meter Schedule'!DU$3,'KU Meter Schedule'!DT72+CE72-$G72,SUM(DT72,CE72)))</f>
        <v>-187257.84775587125</v>
      </c>
      <c r="DV72" s="6">
        <f>IF(DV$3=$CP$3,$H72+CF72,IF($F72='KU Meter Schedule'!DV$3,'KU Meter Schedule'!DU72+CF72-$G72,SUM(DU72,CF72)))</f>
        <v>-187257.84775587125</v>
      </c>
      <c r="DW72" s="6">
        <f>IF(DW$3=$CP$3,$H72+CG72,IF($F72='KU Meter Schedule'!DW$3,'KU Meter Schedule'!DV72+CG72-$G72,SUM(DV72,CG72)))</f>
        <v>-187257.84775587125</v>
      </c>
      <c r="DX72" s="6">
        <f>IF(DX$3=$CP$3,$H72+CH72,IF($F72='KU Meter Schedule'!DX$3,'KU Meter Schedule'!DW72+CH72-$G72,SUM(DW72,CH72)))</f>
        <v>-187257.84775587125</v>
      </c>
      <c r="DY72" s="6">
        <f>IF(DY$3=$CP$3,$H72+CI72,IF($F72='KU Meter Schedule'!DY$3,'KU Meter Schedule'!DX72+CI72-$G72,SUM(DX72,CI72)))</f>
        <v>-187257.84775587125</v>
      </c>
      <c r="DZ72" s="6">
        <f>IF(DZ$3=$CP$3,$H72+CJ72,IF($F72='KU Meter Schedule'!DZ$3,'KU Meter Schedule'!DY72+CJ72-$G72,SUM(DY72,CJ72)))</f>
        <v>-187257.84775587125</v>
      </c>
      <c r="EA72" s="6">
        <f>IF(EA$3=$CP$3,$H72+CK72,IF($F72='KU Meter Schedule'!EA$3,'KU Meter Schedule'!DZ72+CK72-$G72,SUM(DZ72,CK72)))</f>
        <v>-187257.84775587125</v>
      </c>
      <c r="EB72" s="6">
        <f>IF(EB$3=$CP$3,$H72+CL72,IF($F72='KU Meter Schedule'!EB$3,'KU Meter Schedule'!EA72+CL72-$G72,SUM(EA72,CL72)))</f>
        <v>-187257.84775587125</v>
      </c>
      <c r="EC72" s="6">
        <f>IF(EC$3=$CP$3,$H72+CM72,IF($F72='KU Meter Schedule'!EC$3,'KU Meter Schedule'!EB72+CM72-$G72,SUM(EB72,CM72)))</f>
        <v>-187257.84775587125</v>
      </c>
      <c r="ED72" s="6">
        <f>IF(ED$3=$CP$3,$H72+CN72,IF($F72='KU Meter Schedule'!ED$3,'KU Meter Schedule'!EC72+CN72-$G72,SUM(EC72,CN72)))</f>
        <v>-187257.84775587125</v>
      </c>
      <c r="EF72" s="8">
        <f t="shared" si="16"/>
        <v>239948.85963912192</v>
      </c>
      <c r="EG72" s="8">
        <f t="shared" si="16"/>
        <v>237929.57393562188</v>
      </c>
      <c r="EH72" s="8">
        <f t="shared" si="16"/>
        <v>235910.28823212185</v>
      </c>
      <c r="EI72" s="8">
        <f t="shared" si="16"/>
        <v>233891.00252862182</v>
      </c>
      <c r="EJ72" s="8">
        <f t="shared" si="16"/>
        <v>231871.71682512178</v>
      </c>
      <c r="EK72" s="8">
        <f t="shared" si="16"/>
        <v>229852.43112162175</v>
      </c>
      <c r="EL72" s="8">
        <f t="shared" si="16"/>
        <v>227833.14541812171</v>
      </c>
      <c r="EM72" s="8">
        <f t="shared" si="16"/>
        <v>225813.85971462168</v>
      </c>
      <c r="EN72" s="8">
        <f t="shared" si="16"/>
        <v>223794.57401112164</v>
      </c>
      <c r="EO72" s="8">
        <f t="shared" si="16"/>
        <v>221775.28830762161</v>
      </c>
      <c r="EP72" s="8">
        <f t="shared" si="16"/>
        <v>219756.00260412158</v>
      </c>
      <c r="EQ72" s="8">
        <f t="shared" si="16"/>
        <v>216660.94023762154</v>
      </c>
      <c r="ER72" s="8">
        <f t="shared" si="16"/>
        <v>213565.87787112151</v>
      </c>
      <c r="ES72" s="8">
        <f t="shared" si="16"/>
        <v>210470.81550462148</v>
      </c>
      <c r="ET72" s="8">
        <f t="shared" si="16"/>
        <v>207375.75313812145</v>
      </c>
      <c r="EU72" s="8">
        <f t="shared" si="16"/>
        <v>204280.69077162142</v>
      </c>
      <c r="EV72" s="8">
        <f t="shared" si="15"/>
        <v>201185.62840512139</v>
      </c>
      <c r="EW72" s="8">
        <f t="shared" si="15"/>
        <v>198090.56603862136</v>
      </c>
      <c r="EX72" s="8">
        <f t="shared" si="15"/>
        <v>194995.50367212133</v>
      </c>
      <c r="EY72" s="8">
        <f t="shared" si="15"/>
        <v>191900.44130562129</v>
      </c>
      <c r="EZ72" s="8">
        <f t="shared" si="15"/>
        <v>188805.37893912126</v>
      </c>
      <c r="FA72" s="8">
        <f t="shared" si="15"/>
        <v>187257.84775587125</v>
      </c>
      <c r="FB72" s="8">
        <f t="shared" si="15"/>
        <v>187257.84775587125</v>
      </c>
      <c r="FC72" s="8">
        <f t="shared" si="15"/>
        <v>187257.84775587125</v>
      </c>
      <c r="FD72" s="8">
        <f t="shared" si="15"/>
        <v>187257.84775587125</v>
      </c>
      <c r="FE72" s="8">
        <f t="shared" si="15"/>
        <v>187257.84775587125</v>
      </c>
      <c r="FF72" s="8">
        <f t="shared" si="15"/>
        <v>187257.84775587125</v>
      </c>
      <c r="FG72" s="8">
        <f t="shared" si="15"/>
        <v>187257.84775587125</v>
      </c>
      <c r="FH72" s="8">
        <f t="shared" si="15"/>
        <v>187257.84775587125</v>
      </c>
      <c r="FI72" s="8">
        <f t="shared" si="15"/>
        <v>187257.84775587125</v>
      </c>
      <c r="FJ72" s="8">
        <f t="shared" si="15"/>
        <v>187257.84775587125</v>
      </c>
      <c r="FK72" s="8">
        <f t="shared" si="14"/>
        <v>187257.84775587125</v>
      </c>
      <c r="FL72" s="8">
        <f t="shared" si="14"/>
        <v>187257.84775587125</v>
      </c>
      <c r="FM72" s="8">
        <f t="shared" si="14"/>
        <v>187257.84775587125</v>
      </c>
      <c r="FN72" s="8">
        <f t="shared" si="14"/>
        <v>187257.84775587125</v>
      </c>
      <c r="FO72" s="8">
        <f t="shared" si="14"/>
        <v>187257.84775587125</v>
      </c>
      <c r="FP72" s="8">
        <f t="shared" si="14"/>
        <v>187257.84775587125</v>
      </c>
      <c r="FQ72" s="8">
        <f t="shared" si="14"/>
        <v>187257.84775587125</v>
      </c>
      <c r="FR72" s="8">
        <f t="shared" si="14"/>
        <v>187257.84775587125</v>
      </c>
      <c r="FS72" s="8">
        <f t="shared" si="14"/>
        <v>187257.84775587125</v>
      </c>
      <c r="FT72" s="8">
        <f t="shared" si="14"/>
        <v>187257.84775587125</v>
      </c>
    </row>
    <row r="73" spans="1:176" x14ac:dyDescent="0.25">
      <c r="A73" s="4" t="s">
        <v>12</v>
      </c>
      <c r="B73" s="4" t="s">
        <v>2</v>
      </c>
      <c r="C73" s="3" t="s">
        <v>40</v>
      </c>
      <c r="D73" s="4" t="s">
        <v>5</v>
      </c>
      <c r="E73" s="7">
        <v>1978</v>
      </c>
      <c r="F73" s="24">
        <f>IFERROR(VLOOKUP(CONCATENATE(C73,E73),'KU Retirements'!$A$4:$E$150,5,FALSE),"N/A")</f>
        <v>43221</v>
      </c>
      <c r="G73" s="5">
        <v>66336.710000000006</v>
      </c>
      <c r="H73" s="5">
        <v>51167.303474575208</v>
      </c>
      <c r="I73" s="5"/>
      <c r="J73" s="6">
        <f>IF(J$3=$J$3,$G73,IF($F73='KU Meter Schedule'!J$3,'KU Meter Schedule'!I73-'KU Meter Schedule'!$G73,I73))</f>
        <v>66336.710000000006</v>
      </c>
      <c r="K73" s="6">
        <f>IF(K$3=$J$3,$G73,IF($F73='KU Meter Schedule'!K$3,'KU Meter Schedule'!J73-'KU Meter Schedule'!$G73,J73))</f>
        <v>66336.710000000006</v>
      </c>
      <c r="L73" s="6">
        <f>IF(L$3=$J$3,$G73,IF($F73='KU Meter Schedule'!L$3,'KU Meter Schedule'!K73-'KU Meter Schedule'!$G73,K73))</f>
        <v>66336.710000000006</v>
      </c>
      <c r="M73" s="6">
        <f>IF(M$3=$J$3,$G73,IF($F73='KU Meter Schedule'!M$3,'KU Meter Schedule'!L73-'KU Meter Schedule'!$G73,L73))</f>
        <v>66336.710000000006</v>
      </c>
      <c r="N73" s="6">
        <f>IF(N$3=$J$3,$G73,IF($F73='KU Meter Schedule'!N$3,'KU Meter Schedule'!M73-'KU Meter Schedule'!$G73,M73))</f>
        <v>66336.710000000006</v>
      </c>
      <c r="O73" s="6">
        <f>IF(O$3=$J$3,$G73,IF($F73='KU Meter Schedule'!O$3,'KU Meter Schedule'!N73-'KU Meter Schedule'!$G73,N73))</f>
        <v>66336.710000000006</v>
      </c>
      <c r="P73" s="6">
        <f>IF(P$3=$J$3,$G73,IF($F73='KU Meter Schedule'!P$3,'KU Meter Schedule'!O73-'KU Meter Schedule'!$G73,O73))</f>
        <v>66336.710000000006</v>
      </c>
      <c r="Q73" s="6">
        <f>IF(Q$3=$J$3,$G73,IF($F73='KU Meter Schedule'!Q$3,'KU Meter Schedule'!P73-'KU Meter Schedule'!$G73,P73))</f>
        <v>66336.710000000006</v>
      </c>
      <c r="R73" s="6">
        <f>IF(R$3=$J$3,$G73,IF($F73='KU Meter Schedule'!R$3,'KU Meter Schedule'!Q73-'KU Meter Schedule'!$G73,Q73))</f>
        <v>66336.710000000006</v>
      </c>
      <c r="S73" s="6">
        <f>IF(S$3=$J$3,$G73,IF($F73='KU Meter Schedule'!S$3,'KU Meter Schedule'!R73-'KU Meter Schedule'!$G73,R73))</f>
        <v>66336.710000000006</v>
      </c>
      <c r="T73" s="6">
        <f>IF(T$3=$J$3,$G73,IF($F73='KU Meter Schedule'!T$3,'KU Meter Schedule'!S73-'KU Meter Schedule'!$G73,S73))</f>
        <v>66336.710000000006</v>
      </c>
      <c r="U73" s="6">
        <f>IF(U$3=$J$3,$G73,IF($F73='KU Meter Schedule'!U$3,'KU Meter Schedule'!T73-'KU Meter Schedule'!$G73,T73))</f>
        <v>66336.710000000006</v>
      </c>
      <c r="V73" s="6">
        <f>IF(V$3=$J$3,$G73,IF($F73='KU Meter Schedule'!V$3,'KU Meter Schedule'!U73-'KU Meter Schedule'!$G73,U73))</f>
        <v>66336.710000000006</v>
      </c>
      <c r="W73" s="6">
        <f>IF(W$3=$J$3,$G73,IF($F73='KU Meter Schedule'!W$3,'KU Meter Schedule'!V73-'KU Meter Schedule'!$G73,V73))</f>
        <v>66336.710000000006</v>
      </c>
      <c r="X73" s="6">
        <f>IF(X$3=$J$3,$G73,IF($F73='KU Meter Schedule'!X$3,'KU Meter Schedule'!W73-'KU Meter Schedule'!$G73,W73))</f>
        <v>66336.710000000006</v>
      </c>
      <c r="Y73" s="6">
        <f>IF(Y$3=$J$3,$G73,IF($F73='KU Meter Schedule'!Y$3,'KU Meter Schedule'!X73-'KU Meter Schedule'!$G73,X73))</f>
        <v>66336.710000000006</v>
      </c>
      <c r="Z73" s="6">
        <f>IF(Z$3=$J$3,$G73,IF($F73='KU Meter Schedule'!Z$3,'KU Meter Schedule'!Y73-'KU Meter Schedule'!$G73,Y73))</f>
        <v>66336.710000000006</v>
      </c>
      <c r="AA73" s="6">
        <f>IF(AA$3=$J$3,$G73,IF($F73='KU Meter Schedule'!AA$3,'KU Meter Schedule'!Z73-'KU Meter Schedule'!$G73,Z73))</f>
        <v>66336.710000000006</v>
      </c>
      <c r="AB73" s="6">
        <f>IF(AB$3=$J$3,$G73,IF($F73='KU Meter Schedule'!AB$3,'KU Meter Schedule'!AA73-'KU Meter Schedule'!$G73,AA73))</f>
        <v>66336.710000000006</v>
      </c>
      <c r="AC73" s="6">
        <f>IF(AC$3=$J$3,$G73,IF($F73='KU Meter Schedule'!AC$3,'KU Meter Schedule'!AB73-'KU Meter Schedule'!$G73,AB73))</f>
        <v>66336.710000000006</v>
      </c>
      <c r="AD73" s="6">
        <f>IF(AD$3=$J$3,$G73,IF($F73='KU Meter Schedule'!AD$3,'KU Meter Schedule'!AC73-'KU Meter Schedule'!$G73,AC73))</f>
        <v>66336.710000000006</v>
      </c>
      <c r="AE73" s="6">
        <f>IF(AE$3=$J$3,$G73,IF($F73='KU Meter Schedule'!AE$3,'KU Meter Schedule'!AD73-'KU Meter Schedule'!$G73,AD73))</f>
        <v>0</v>
      </c>
      <c r="AF73" s="6">
        <f>IF(AF$3=$J$3,$G73,IF($F73='KU Meter Schedule'!AF$3,'KU Meter Schedule'!AE73-'KU Meter Schedule'!$G73,AE73))</f>
        <v>0</v>
      </c>
      <c r="AG73" s="6">
        <f>IF(AG$3=$J$3,$G73,IF($F73='KU Meter Schedule'!AG$3,'KU Meter Schedule'!AF73-'KU Meter Schedule'!$G73,AF73))</f>
        <v>0</v>
      </c>
      <c r="AH73" s="6">
        <f>IF(AH$3=$J$3,$G73,IF($F73='KU Meter Schedule'!AH$3,'KU Meter Schedule'!AG73-'KU Meter Schedule'!$G73,AG73))</f>
        <v>0</v>
      </c>
      <c r="AI73" s="6">
        <f>IF(AI$3=$J$3,$G73,IF($F73='KU Meter Schedule'!AI$3,'KU Meter Schedule'!AH73-'KU Meter Schedule'!$G73,AH73))</f>
        <v>0</v>
      </c>
      <c r="AJ73" s="6">
        <f>IF(AJ$3=$J$3,$G73,IF($F73='KU Meter Schedule'!AJ$3,'KU Meter Schedule'!AI73-'KU Meter Schedule'!$G73,AI73))</f>
        <v>0</v>
      </c>
      <c r="AK73" s="6">
        <f>IF(AK$3=$J$3,$G73,IF($F73='KU Meter Schedule'!AK$3,'KU Meter Schedule'!AJ73-'KU Meter Schedule'!$G73,AJ73))</f>
        <v>0</v>
      </c>
      <c r="AL73" s="6">
        <f>IF(AL$3=$J$3,$G73,IF($F73='KU Meter Schedule'!AL$3,'KU Meter Schedule'!AK73-'KU Meter Schedule'!$G73,AK73))</f>
        <v>0</v>
      </c>
      <c r="AM73" s="6">
        <f>IF(AM$3=$J$3,$G73,IF($F73='KU Meter Schedule'!AM$3,'KU Meter Schedule'!AL73-'KU Meter Schedule'!$G73,AL73))</f>
        <v>0</v>
      </c>
      <c r="AN73" s="6">
        <f>IF(AN$3=$J$3,$G73,IF($F73='KU Meter Schedule'!AN$3,'KU Meter Schedule'!AM73-'KU Meter Schedule'!$G73,AM73))</f>
        <v>0</v>
      </c>
      <c r="AO73" s="6">
        <f>IF(AO$3=$J$3,$G73,IF($F73='KU Meter Schedule'!AO$3,'KU Meter Schedule'!AN73-'KU Meter Schedule'!$G73,AN73))</f>
        <v>0</v>
      </c>
      <c r="AP73" s="6">
        <f>IF(AP$3=$J$3,$G73,IF($F73='KU Meter Schedule'!AP$3,'KU Meter Schedule'!AO73-'KU Meter Schedule'!$G73,AO73))</f>
        <v>0</v>
      </c>
      <c r="AQ73" s="6">
        <f>IF(AQ$3=$J$3,$G73,IF($F73='KU Meter Schedule'!AQ$3,'KU Meter Schedule'!AP73-'KU Meter Schedule'!$G73,AP73))</f>
        <v>0</v>
      </c>
      <c r="AR73" s="6">
        <f>IF(AR$3=$J$3,$G73,IF($F73='KU Meter Schedule'!AR$3,'KU Meter Schedule'!AQ73-'KU Meter Schedule'!$G73,AQ73))</f>
        <v>0</v>
      </c>
      <c r="AS73" s="6">
        <f>IF(AS$3=$J$3,$G73,IF($F73='KU Meter Schedule'!AS$3,'KU Meter Schedule'!AR73-'KU Meter Schedule'!$G73,AR73))</f>
        <v>0</v>
      </c>
      <c r="AT73" s="6">
        <f>IF(AT$3=$J$3,$G73,IF($F73='KU Meter Schedule'!AT$3,'KU Meter Schedule'!AS73-'KU Meter Schedule'!$G73,AS73))</f>
        <v>0</v>
      </c>
      <c r="AU73" s="6">
        <f>IF(AU$3=$J$3,$G73,IF($F73='KU Meter Schedule'!AU$3,'KU Meter Schedule'!AT73-'KU Meter Schedule'!$G73,AT73))</f>
        <v>0</v>
      </c>
      <c r="AV73" s="6">
        <f>IF(AV$3=$J$3,$G73,IF($F73='KU Meter Schedule'!AV$3,'KU Meter Schedule'!AU73-'KU Meter Schedule'!$G73,AU73))</f>
        <v>0</v>
      </c>
      <c r="AW73" s="6">
        <f>IF(AW$3=$J$3,$G73,IF($F73='KU Meter Schedule'!AW$3,'KU Meter Schedule'!AV73-'KU Meter Schedule'!$G73,AV73))</f>
        <v>0</v>
      </c>
      <c r="AX73" s="6">
        <f>IF(AX$3=$J$3,$G73,IF($F73='KU Meter Schedule'!AX$3,'KU Meter Schedule'!AW73-'KU Meter Schedule'!$G73,AW73))</f>
        <v>0</v>
      </c>
      <c r="AZ73" s="21">
        <f>IF(AZ$3&lt;'Depr. Rate'!$B$1,('Depr. Rate'!$B$4*'KU Meter Schedule'!J73)/12,IF(J73=0,I73/2*'Depr. Rate'!$C$4/12,('Depr. Rate'!$C$4*'KU Meter Schedule'!J73)/12))</f>
        <v>126.59255491666669</v>
      </c>
      <c r="BA73" s="21">
        <f>IF(BA$3&lt;'Depr. Rate'!$B$1,('Depr. Rate'!$B$4*'KU Meter Schedule'!K73)/12,IF(K73=0,J73/2*'Depr. Rate'!$C$4/12,('Depr. Rate'!$C$4*'KU Meter Schedule'!K73)/12))</f>
        <v>126.59255491666669</v>
      </c>
      <c r="BB73" s="21">
        <f>IF(BB$3&lt;'Depr. Rate'!$B$1,('Depr. Rate'!$B$4*'KU Meter Schedule'!L73)/12,IF(L73=0,K73/2*'Depr. Rate'!$C$4/12,('Depr. Rate'!$C$4*'KU Meter Schedule'!L73)/12))</f>
        <v>126.59255491666669</v>
      </c>
      <c r="BC73" s="21">
        <f>IF(BC$3&lt;'Depr. Rate'!$B$1,('Depr. Rate'!$B$4*'KU Meter Schedule'!M73)/12,IF(M73=0,L73/2*'Depr. Rate'!$C$4/12,('Depr. Rate'!$C$4*'KU Meter Schedule'!M73)/12))</f>
        <v>126.59255491666669</v>
      </c>
      <c r="BD73" s="21">
        <f>IF(BD$3&lt;'Depr. Rate'!$B$1,('Depr. Rate'!$B$4*'KU Meter Schedule'!N73)/12,IF(N73=0,M73/2*'Depr. Rate'!$C$4/12,('Depr. Rate'!$C$4*'KU Meter Schedule'!N73)/12))</f>
        <v>126.59255491666669</v>
      </c>
      <c r="BE73" s="21">
        <f>IF(BE$3&lt;'Depr. Rate'!$B$1,('Depr. Rate'!$B$4*'KU Meter Schedule'!O73)/12,IF(O73=0,N73/2*'Depr. Rate'!$C$4/12,('Depr. Rate'!$C$4*'KU Meter Schedule'!O73)/12))</f>
        <v>126.59255491666669</v>
      </c>
      <c r="BF73" s="21">
        <f>IF(BF$3&lt;'Depr. Rate'!$B$1,('Depr. Rate'!$B$4*'KU Meter Schedule'!P73)/12,IF(P73=0,O73/2*'Depr. Rate'!$C$4/12,('Depr. Rate'!$C$4*'KU Meter Schedule'!P73)/12))</f>
        <v>126.59255491666669</v>
      </c>
      <c r="BG73" s="21">
        <f>IF(BG$3&lt;'Depr. Rate'!$B$1,('Depr. Rate'!$B$4*'KU Meter Schedule'!Q73)/12,IF(Q73=0,P73/2*'Depr. Rate'!$C$4/12,('Depr. Rate'!$C$4*'KU Meter Schedule'!Q73)/12))</f>
        <v>126.59255491666669</v>
      </c>
      <c r="BH73" s="21">
        <f>IF(BH$3&lt;'Depr. Rate'!$B$1,('Depr. Rate'!$B$4*'KU Meter Schedule'!R73)/12,IF(R73=0,Q73/2*'Depr. Rate'!$C$4/12,('Depr. Rate'!$C$4*'KU Meter Schedule'!R73)/12))</f>
        <v>126.59255491666669</v>
      </c>
      <c r="BI73" s="21">
        <f>IF(BI$3&lt;'Depr. Rate'!$B$1,('Depr. Rate'!$B$4*'KU Meter Schedule'!S73)/12,IF(S73=0,R73/2*'Depr. Rate'!$C$4/12,('Depr. Rate'!$C$4*'KU Meter Schedule'!S73)/12))</f>
        <v>126.59255491666669</v>
      </c>
      <c r="BJ73" s="21">
        <f>IF(BJ$3&lt;'Depr. Rate'!$B$1,('Depr. Rate'!$B$4*'KU Meter Schedule'!T73)/12,IF(T73=0,S73/2*'Depr. Rate'!$C$4/12,('Depr. Rate'!$C$4*'KU Meter Schedule'!T73)/12))</f>
        <v>126.59255491666669</v>
      </c>
      <c r="BK73" s="21">
        <f>IF(BK$3&lt;'Depr. Rate'!$B$1,('Depr. Rate'!$B$4*'KU Meter Schedule'!U73)/12,IF(U73=0,T73/2*'Depr. Rate'!$C$4/12,('Depr. Rate'!$C$4*'KU Meter Schedule'!U73)/12))</f>
        <v>194.03487675</v>
      </c>
      <c r="BL73" s="21">
        <f>IF(BL$3&lt;'Depr. Rate'!$B$1,('Depr. Rate'!$B$4*'KU Meter Schedule'!V73)/12,IF(V73=0,U73/2*'Depr. Rate'!$C$4/12,('Depr. Rate'!$C$4*'KU Meter Schedule'!V73)/12))</f>
        <v>194.03487675</v>
      </c>
      <c r="BM73" s="21">
        <f>IF(BM$3&lt;'Depr. Rate'!$B$1,('Depr. Rate'!$B$4*'KU Meter Schedule'!W73)/12,IF(W73=0,V73/2*'Depr. Rate'!$C$4/12,('Depr. Rate'!$C$4*'KU Meter Schedule'!W73)/12))</f>
        <v>194.03487675</v>
      </c>
      <c r="BN73" s="21">
        <f>IF(BN$3&lt;'Depr. Rate'!$B$1,('Depr. Rate'!$B$4*'KU Meter Schedule'!X73)/12,IF(X73=0,W73/2*'Depr. Rate'!$C$4/12,('Depr. Rate'!$C$4*'KU Meter Schedule'!X73)/12))</f>
        <v>194.03487675</v>
      </c>
      <c r="BO73" s="21">
        <f>IF(BO$3&lt;'Depr. Rate'!$B$1,('Depr. Rate'!$B$4*'KU Meter Schedule'!Y73)/12,IF(Y73=0,X73/2*'Depr. Rate'!$C$4/12,('Depr. Rate'!$C$4*'KU Meter Schedule'!Y73)/12))</f>
        <v>194.03487675</v>
      </c>
      <c r="BP73" s="21">
        <f>IF(BP$3&lt;'Depr. Rate'!$B$1,('Depr. Rate'!$B$4*'KU Meter Schedule'!Z73)/12,IF(Z73=0,Y73/2*'Depr. Rate'!$C$4/12,('Depr. Rate'!$C$4*'KU Meter Schedule'!Z73)/12))</f>
        <v>194.03487675</v>
      </c>
      <c r="BQ73" s="21">
        <f>IF(BQ$3&lt;'Depr. Rate'!$B$1,('Depr. Rate'!$B$4*'KU Meter Schedule'!AA73)/12,IF(AA73=0,Z73/2*'Depr. Rate'!$C$4/12,('Depr. Rate'!$C$4*'KU Meter Schedule'!AA73)/12))</f>
        <v>194.03487675</v>
      </c>
      <c r="BR73" s="21">
        <f>IF(BR$3&lt;'Depr. Rate'!$B$1,('Depr. Rate'!$B$4*'KU Meter Schedule'!AB73)/12,IF(AB73=0,AA73/2*'Depr. Rate'!$C$4/12,('Depr. Rate'!$C$4*'KU Meter Schedule'!AB73)/12))</f>
        <v>194.03487675</v>
      </c>
      <c r="BS73" s="21">
        <f>IF(BS$3&lt;'Depr. Rate'!$B$1,('Depr. Rate'!$B$4*'KU Meter Schedule'!AC73)/12,IF(AC73=0,AB73/2*'Depr. Rate'!$C$4/12,('Depr. Rate'!$C$4*'KU Meter Schedule'!AC73)/12))</f>
        <v>194.03487675</v>
      </c>
      <c r="BT73" s="21">
        <f>IF(BT$3&lt;'Depr. Rate'!$B$1,('Depr. Rate'!$B$4*'KU Meter Schedule'!AD73)/12,IF(AD73=0,AC73/2*'Depr. Rate'!$C$4/12,('Depr. Rate'!$C$4*'KU Meter Schedule'!AD73)/12))</f>
        <v>194.03487675</v>
      </c>
      <c r="BU73" s="21">
        <f>IF(BU$3&lt;'Depr. Rate'!$B$1,('Depr. Rate'!$B$4*'KU Meter Schedule'!AE73)/12,IF(AE73=0,AD73/2*'Depr. Rate'!$C$4/12,('Depr. Rate'!$C$4*'KU Meter Schedule'!AE73)/12))</f>
        <v>97.017438374999998</v>
      </c>
      <c r="BV73" s="21">
        <f>IF(BV$3&lt;'Depr. Rate'!$B$1,('Depr. Rate'!$B$4*'KU Meter Schedule'!AF73)/12,IF(AF73=0,AE73/2*'Depr. Rate'!$C$4/12,('Depr. Rate'!$C$4*'KU Meter Schedule'!AF73)/12))</f>
        <v>0</v>
      </c>
      <c r="BW73" s="21">
        <f>IF(BW$3&lt;'Depr. Rate'!$B$1,('Depr. Rate'!$B$4*'KU Meter Schedule'!AG73)/12,IF(AG73=0,AF73/2*'Depr. Rate'!$C$4/12,('Depr. Rate'!$C$4*'KU Meter Schedule'!AG73)/12))</f>
        <v>0</v>
      </c>
      <c r="BX73" s="21">
        <f>IF(BX$3&lt;'Depr. Rate'!$B$1,('Depr. Rate'!$B$4*'KU Meter Schedule'!AH73)/12,IF(AH73=0,AG73/2*'Depr. Rate'!$C$4/12,('Depr. Rate'!$C$4*'KU Meter Schedule'!AH73)/12))</f>
        <v>0</v>
      </c>
      <c r="BY73" s="21">
        <f>IF(BY$3&lt;'Depr. Rate'!$B$1,('Depr. Rate'!$B$4*'KU Meter Schedule'!AI73)/12,IF(AI73=0,AH73/2*'Depr. Rate'!$C$4/12,('Depr. Rate'!$C$4*'KU Meter Schedule'!AI73)/12))</f>
        <v>0</v>
      </c>
      <c r="BZ73" s="21">
        <f>IF(BZ$3&lt;'Depr. Rate'!$B$1,('Depr. Rate'!$B$4*'KU Meter Schedule'!AJ73)/12,IF(AJ73=0,AI73/2*'Depr. Rate'!$C$4/12,('Depr. Rate'!$C$4*'KU Meter Schedule'!AJ73)/12))</f>
        <v>0</v>
      </c>
      <c r="CA73" s="21">
        <f>IF(CA$3&lt;'Depr. Rate'!$B$1,('Depr. Rate'!$B$4*'KU Meter Schedule'!AK73)/12,IF(AK73=0,AJ73/2*'Depr. Rate'!$C$4/12,('Depr. Rate'!$C$4*'KU Meter Schedule'!AK73)/12))</f>
        <v>0</v>
      </c>
      <c r="CB73" s="21">
        <f>IF(CB$3&lt;'Depr. Rate'!$B$1,('Depr. Rate'!$B$4*'KU Meter Schedule'!AL73)/12,IF(AL73=0,AK73/2*'Depr. Rate'!$C$4/12,('Depr. Rate'!$C$4*'KU Meter Schedule'!AL73)/12))</f>
        <v>0</v>
      </c>
      <c r="CC73" s="21">
        <f>IF(CC$3&lt;'Depr. Rate'!$B$1,('Depr. Rate'!$B$4*'KU Meter Schedule'!AM73)/12,IF(AM73=0,AL73/2*'Depr. Rate'!$C$4/12,('Depr. Rate'!$C$4*'KU Meter Schedule'!AM73)/12))</f>
        <v>0</v>
      </c>
      <c r="CD73" s="21">
        <f>IF(CD$3&lt;'Depr. Rate'!$B$1,('Depr. Rate'!$B$4*'KU Meter Schedule'!AN73)/12,IF(AN73=0,AM73/2*'Depr. Rate'!$C$4/12,('Depr. Rate'!$C$4*'KU Meter Schedule'!AN73)/12))</f>
        <v>0</v>
      </c>
      <c r="CE73" s="21">
        <f>IF(CE$3&lt;'Depr. Rate'!$B$1,('Depr. Rate'!$B$4*'KU Meter Schedule'!AO73)/12,IF(AO73=0,AN73/2*'Depr. Rate'!$C$4/12,('Depr. Rate'!$C$4*'KU Meter Schedule'!AO73)/12))</f>
        <v>0</v>
      </c>
      <c r="CF73" s="21">
        <f>IF(CF$3&lt;'Depr. Rate'!$B$1,('Depr. Rate'!$B$4*'KU Meter Schedule'!AP73)/12,IF(AP73=0,AO73/2*'Depr. Rate'!$C$4/12,('Depr. Rate'!$C$4*'KU Meter Schedule'!AP73)/12))</f>
        <v>0</v>
      </c>
      <c r="CG73" s="21">
        <f>IF(CG$3&lt;'Depr. Rate'!$B$1,('Depr. Rate'!$B$4*'KU Meter Schedule'!AQ73)/12,IF(AQ73=0,AP73/2*'Depr. Rate'!$C$4/12,('Depr. Rate'!$C$4*'KU Meter Schedule'!AQ73)/12))</f>
        <v>0</v>
      </c>
      <c r="CH73" s="21">
        <f>IF(CH$3&lt;'Depr. Rate'!$B$1,('Depr. Rate'!$B$4*'KU Meter Schedule'!AR73)/12,IF(AR73=0,AQ73/2*'Depr. Rate'!$C$4/12,('Depr. Rate'!$C$4*'KU Meter Schedule'!AR73)/12))</f>
        <v>0</v>
      </c>
      <c r="CI73" s="21">
        <f>IF(CI$3&lt;'Depr. Rate'!$B$1,('Depr. Rate'!$B$4*'KU Meter Schedule'!AS73)/12,IF(AS73=0,AR73/2*'Depr. Rate'!$C$4/12,('Depr. Rate'!$C$4*'KU Meter Schedule'!AS73)/12))</f>
        <v>0</v>
      </c>
      <c r="CJ73" s="21">
        <f>IF(CJ$3&lt;'Depr. Rate'!$B$1,('Depr. Rate'!$B$4*'KU Meter Schedule'!AT73)/12,IF(AT73=0,AS73/2*'Depr. Rate'!$C$4/12,('Depr. Rate'!$C$4*'KU Meter Schedule'!AT73)/12))</f>
        <v>0</v>
      </c>
      <c r="CK73" s="21">
        <f>IF(CK$3&lt;'Depr. Rate'!$B$1,('Depr. Rate'!$B$4*'KU Meter Schedule'!AU73)/12,IF(AU73=0,AT73/2*'Depr. Rate'!$C$4/12,('Depr. Rate'!$C$4*'KU Meter Schedule'!AU73)/12))</f>
        <v>0</v>
      </c>
      <c r="CL73" s="21">
        <f>IF(CL$3&lt;'Depr. Rate'!$B$1,('Depr. Rate'!$B$4*'KU Meter Schedule'!AV73)/12,IF(AV73=0,AU73/2*'Depr. Rate'!$C$4/12,('Depr. Rate'!$C$4*'KU Meter Schedule'!AV73)/12))</f>
        <v>0</v>
      </c>
      <c r="CM73" s="21">
        <f>IF(CM$3&lt;'Depr. Rate'!$B$1,('Depr. Rate'!$B$4*'KU Meter Schedule'!AW73)/12,IF(AW73=0,AV73/2*'Depr. Rate'!$C$4/12,('Depr. Rate'!$C$4*'KU Meter Schedule'!AW73)/12))</f>
        <v>0</v>
      </c>
      <c r="CN73" s="21">
        <f>IF(CN$3&lt;'Depr. Rate'!$B$1,('Depr. Rate'!$B$4*'KU Meter Schedule'!AX73)/12,IF(AX73=0,AW73/2*'Depr. Rate'!$C$4/12,('Depr. Rate'!$C$4*'KU Meter Schedule'!AX73)/12))</f>
        <v>0</v>
      </c>
      <c r="CP73" s="6">
        <f>IF(CP$3=$CP$3,$H73+AZ73,IF($F73='KU Meter Schedule'!CP$3,'KU Meter Schedule'!CO73+AZ73-$G73,SUM(CO73,AZ73)))</f>
        <v>51293.896029491872</v>
      </c>
      <c r="CQ73" s="6">
        <f>IF(CQ$3=$CP$3,$H73+BA73,IF($F73='KU Meter Schedule'!CQ$3,'KU Meter Schedule'!CP73+BA73-$G73,SUM(CP73,BA73)))</f>
        <v>51420.488584408537</v>
      </c>
      <c r="CR73" s="6">
        <f>IF(CR$3=$CP$3,$H73+BB73,IF($F73='KU Meter Schedule'!CR$3,'KU Meter Schedule'!CQ73+BB73-$G73,SUM(CQ73,BB73)))</f>
        <v>51547.081139325201</v>
      </c>
      <c r="CS73" s="6">
        <f>IF(CS$3=$CP$3,$H73+BC73,IF($F73='KU Meter Schedule'!CS$3,'KU Meter Schedule'!CR73+BC73-$G73,SUM(CR73,BC73)))</f>
        <v>51673.673694241865</v>
      </c>
      <c r="CT73" s="6">
        <f>IF(CT$3=$CP$3,$H73+BD73,IF($F73='KU Meter Schedule'!CT$3,'KU Meter Schedule'!CS73+BD73-$G73,SUM(CS73,BD73)))</f>
        <v>51800.266249158529</v>
      </c>
      <c r="CU73" s="6">
        <f>IF(CU$3=$CP$3,$H73+BE73,IF($F73='KU Meter Schedule'!CU$3,'KU Meter Schedule'!CT73+BE73-$G73,SUM(CT73,BE73)))</f>
        <v>51926.858804075193</v>
      </c>
      <c r="CV73" s="6">
        <f>IF(CV$3=$CP$3,$H73+BF73,IF($F73='KU Meter Schedule'!CV$3,'KU Meter Schedule'!CU73+BF73-$G73,SUM(CU73,BF73)))</f>
        <v>52053.451358991857</v>
      </c>
      <c r="CW73" s="6">
        <f>IF(CW$3=$CP$3,$H73+BG73,IF($F73='KU Meter Schedule'!CW$3,'KU Meter Schedule'!CV73+BG73-$G73,SUM(CV73,BG73)))</f>
        <v>52180.043913908521</v>
      </c>
      <c r="CX73" s="6">
        <f>IF(CX$3=$CP$3,$H73+BH73,IF($F73='KU Meter Schedule'!CX$3,'KU Meter Schedule'!CW73+BH73-$G73,SUM(CW73,BH73)))</f>
        <v>52306.636468825185</v>
      </c>
      <c r="CY73" s="6">
        <f>IF(CY$3=$CP$3,$H73+BI73,IF($F73='KU Meter Schedule'!CY$3,'KU Meter Schedule'!CX73+BI73-$G73,SUM(CX73,BI73)))</f>
        <v>52433.229023741849</v>
      </c>
      <c r="CZ73" s="6">
        <f>IF(CZ$3=$CP$3,$H73+BJ73,IF($F73='KU Meter Schedule'!CZ$3,'KU Meter Schedule'!CY73+BJ73-$G73,SUM(CY73,BJ73)))</f>
        <v>52559.821578658513</v>
      </c>
      <c r="DA73" s="6">
        <f>IF(DA$3=$CP$3,$H73+BK73,IF($F73='KU Meter Schedule'!DA$3,'KU Meter Schedule'!CZ73+BK73-$G73,SUM(CZ73,BK73)))</f>
        <v>52753.856455408517</v>
      </c>
      <c r="DB73" s="6">
        <f>IF(DB$3=$CP$3,$H73+BL73,IF($F73='KU Meter Schedule'!DB$3,'KU Meter Schedule'!DA73+BL73-$G73,SUM(DA73,BL73)))</f>
        <v>52947.891332158521</v>
      </c>
      <c r="DC73" s="6">
        <f>IF(DC$3=$CP$3,$H73+BM73,IF($F73='KU Meter Schedule'!DC$3,'KU Meter Schedule'!DB73+BM73-$G73,SUM(DB73,BM73)))</f>
        <v>53141.926208908524</v>
      </c>
      <c r="DD73" s="6">
        <f>IF(DD$3=$CP$3,$H73+BN73,IF($F73='KU Meter Schedule'!DD$3,'KU Meter Schedule'!DC73+BN73-$G73,SUM(DC73,BN73)))</f>
        <v>53335.961085658528</v>
      </c>
      <c r="DE73" s="6">
        <f>IF(DE$3=$CP$3,$H73+BO73,IF($F73='KU Meter Schedule'!DE$3,'KU Meter Schedule'!DD73+BO73-$G73,SUM(DD73,BO73)))</f>
        <v>53529.995962408531</v>
      </c>
      <c r="DF73" s="6">
        <f>IF(DF$3=$CP$3,$H73+BP73,IF($F73='KU Meter Schedule'!DF$3,'KU Meter Schedule'!DE73+BP73-$G73,SUM(DE73,BP73)))</f>
        <v>53724.030839158535</v>
      </c>
      <c r="DG73" s="6">
        <f>IF(DG$3=$CP$3,$H73+BQ73,IF($F73='KU Meter Schedule'!DG$3,'KU Meter Schedule'!DF73+BQ73-$G73,SUM(DF73,BQ73)))</f>
        <v>53918.065715908539</v>
      </c>
      <c r="DH73" s="6">
        <f>IF(DH$3=$CP$3,$H73+BR73,IF($F73='KU Meter Schedule'!DH$3,'KU Meter Schedule'!DG73+BR73-$G73,SUM(DG73,BR73)))</f>
        <v>54112.100592658542</v>
      </c>
      <c r="DI73" s="6">
        <f>IF(DI$3=$CP$3,$H73+BS73,IF($F73='KU Meter Schedule'!DI$3,'KU Meter Schedule'!DH73+BS73-$G73,SUM(DH73,BS73)))</f>
        <v>54306.135469408546</v>
      </c>
      <c r="DJ73" s="6">
        <f>IF(DJ$3=$CP$3,$H73+BT73,IF($F73='KU Meter Schedule'!DJ$3,'KU Meter Schedule'!DI73+BT73-$G73,SUM(DI73,BT73)))</f>
        <v>54500.170346158549</v>
      </c>
      <c r="DK73" s="6">
        <f>IF(DK$3=$CP$3,$H73+BU73,IF($F73='KU Meter Schedule'!DK$3,'KU Meter Schedule'!DJ73+BU73-$G73,SUM(DJ73,BU73)))</f>
        <v>-11739.522215466459</v>
      </c>
      <c r="DL73" s="6">
        <f>IF(DL$3=$CP$3,$H73+BV73,IF($F73='KU Meter Schedule'!DL$3,'KU Meter Schedule'!DK73+BV73-$G73,SUM(DK73,BV73)))</f>
        <v>-11739.522215466459</v>
      </c>
      <c r="DM73" s="6">
        <f>IF(DM$3=$CP$3,$H73+BW73,IF($F73='KU Meter Schedule'!DM$3,'KU Meter Schedule'!DL73+BW73-$G73,SUM(DL73,BW73)))</f>
        <v>-11739.522215466459</v>
      </c>
      <c r="DN73" s="6">
        <f>IF(DN$3=$CP$3,$H73+BX73,IF($F73='KU Meter Schedule'!DN$3,'KU Meter Schedule'!DM73+BX73-$G73,SUM(DM73,BX73)))</f>
        <v>-11739.522215466459</v>
      </c>
      <c r="DO73" s="6">
        <f>IF(DO$3=$CP$3,$H73+BY73,IF($F73='KU Meter Schedule'!DO$3,'KU Meter Schedule'!DN73+BY73-$G73,SUM(DN73,BY73)))</f>
        <v>-11739.522215466459</v>
      </c>
      <c r="DP73" s="6">
        <f>IF(DP$3=$CP$3,$H73+BZ73,IF($F73='KU Meter Schedule'!DP$3,'KU Meter Schedule'!DO73+BZ73-$G73,SUM(DO73,BZ73)))</f>
        <v>-11739.522215466459</v>
      </c>
      <c r="DQ73" s="6">
        <f>IF(DQ$3=$CP$3,$H73+CA73,IF($F73='KU Meter Schedule'!DQ$3,'KU Meter Schedule'!DP73+CA73-$G73,SUM(DP73,CA73)))</f>
        <v>-11739.522215466459</v>
      </c>
      <c r="DR73" s="6">
        <f>IF(DR$3=$CP$3,$H73+CB73,IF($F73='KU Meter Schedule'!DR$3,'KU Meter Schedule'!DQ73+CB73-$G73,SUM(DQ73,CB73)))</f>
        <v>-11739.522215466459</v>
      </c>
      <c r="DS73" s="6">
        <f>IF(DS$3=$CP$3,$H73+CC73,IF($F73='KU Meter Schedule'!DS$3,'KU Meter Schedule'!DR73+CC73-$G73,SUM(DR73,CC73)))</f>
        <v>-11739.522215466459</v>
      </c>
      <c r="DT73" s="6">
        <f>IF(DT$3=$CP$3,$H73+CD73,IF($F73='KU Meter Schedule'!DT$3,'KU Meter Schedule'!DS73+CD73-$G73,SUM(DS73,CD73)))</f>
        <v>-11739.522215466459</v>
      </c>
      <c r="DU73" s="6">
        <f>IF(DU$3=$CP$3,$H73+CE73,IF($F73='KU Meter Schedule'!DU$3,'KU Meter Schedule'!DT73+CE73-$G73,SUM(DT73,CE73)))</f>
        <v>-11739.522215466459</v>
      </c>
      <c r="DV73" s="6">
        <f>IF(DV$3=$CP$3,$H73+CF73,IF($F73='KU Meter Schedule'!DV$3,'KU Meter Schedule'!DU73+CF73-$G73,SUM(DU73,CF73)))</f>
        <v>-11739.522215466459</v>
      </c>
      <c r="DW73" s="6">
        <f>IF(DW$3=$CP$3,$H73+CG73,IF($F73='KU Meter Schedule'!DW$3,'KU Meter Schedule'!DV73+CG73-$G73,SUM(DV73,CG73)))</f>
        <v>-11739.522215466459</v>
      </c>
      <c r="DX73" s="6">
        <f>IF(DX$3=$CP$3,$H73+CH73,IF($F73='KU Meter Schedule'!DX$3,'KU Meter Schedule'!DW73+CH73-$G73,SUM(DW73,CH73)))</f>
        <v>-11739.522215466459</v>
      </c>
      <c r="DY73" s="6">
        <f>IF(DY$3=$CP$3,$H73+CI73,IF($F73='KU Meter Schedule'!DY$3,'KU Meter Schedule'!DX73+CI73-$G73,SUM(DX73,CI73)))</f>
        <v>-11739.522215466459</v>
      </c>
      <c r="DZ73" s="6">
        <f>IF(DZ$3=$CP$3,$H73+CJ73,IF($F73='KU Meter Schedule'!DZ$3,'KU Meter Schedule'!DY73+CJ73-$G73,SUM(DY73,CJ73)))</f>
        <v>-11739.522215466459</v>
      </c>
      <c r="EA73" s="6">
        <f>IF(EA$3=$CP$3,$H73+CK73,IF($F73='KU Meter Schedule'!EA$3,'KU Meter Schedule'!DZ73+CK73-$G73,SUM(DZ73,CK73)))</f>
        <v>-11739.522215466459</v>
      </c>
      <c r="EB73" s="6">
        <f>IF(EB$3=$CP$3,$H73+CL73,IF($F73='KU Meter Schedule'!EB$3,'KU Meter Schedule'!EA73+CL73-$G73,SUM(EA73,CL73)))</f>
        <v>-11739.522215466459</v>
      </c>
      <c r="EC73" s="6">
        <f>IF(EC$3=$CP$3,$H73+CM73,IF($F73='KU Meter Schedule'!EC$3,'KU Meter Schedule'!EB73+CM73-$G73,SUM(EB73,CM73)))</f>
        <v>-11739.522215466459</v>
      </c>
      <c r="ED73" s="6">
        <f>IF(ED$3=$CP$3,$H73+CN73,IF($F73='KU Meter Schedule'!ED$3,'KU Meter Schedule'!EC73+CN73-$G73,SUM(EC73,CN73)))</f>
        <v>-11739.522215466459</v>
      </c>
      <c r="EF73" s="8">
        <f t="shared" si="16"/>
        <v>15042.813970508134</v>
      </c>
      <c r="EG73" s="8">
        <f t="shared" si="16"/>
        <v>14916.22141559147</v>
      </c>
      <c r="EH73" s="8">
        <f t="shared" si="16"/>
        <v>14789.628860674806</v>
      </c>
      <c r="EI73" s="8">
        <f t="shared" si="16"/>
        <v>14663.036305758142</v>
      </c>
      <c r="EJ73" s="8">
        <f t="shared" si="16"/>
        <v>14536.443750841478</v>
      </c>
      <c r="EK73" s="8">
        <f t="shared" si="16"/>
        <v>14409.851195924814</v>
      </c>
      <c r="EL73" s="8">
        <f t="shared" si="16"/>
        <v>14283.258641008149</v>
      </c>
      <c r="EM73" s="8">
        <f t="shared" si="16"/>
        <v>14156.666086091485</v>
      </c>
      <c r="EN73" s="8">
        <f t="shared" si="16"/>
        <v>14030.073531174821</v>
      </c>
      <c r="EO73" s="8">
        <f t="shared" si="16"/>
        <v>13903.480976258157</v>
      </c>
      <c r="EP73" s="8">
        <f t="shared" si="16"/>
        <v>13776.888421341493</v>
      </c>
      <c r="EQ73" s="8">
        <f t="shared" si="16"/>
        <v>13582.853544591489</v>
      </c>
      <c r="ER73" s="8">
        <f t="shared" si="16"/>
        <v>13388.818667841486</v>
      </c>
      <c r="ES73" s="8">
        <f t="shared" si="16"/>
        <v>13194.783791091482</v>
      </c>
      <c r="ET73" s="8">
        <f t="shared" si="16"/>
        <v>13000.748914341479</v>
      </c>
      <c r="EU73" s="8">
        <f t="shared" si="16"/>
        <v>12806.714037591475</v>
      </c>
      <c r="EV73" s="8">
        <f t="shared" si="15"/>
        <v>12612.679160841471</v>
      </c>
      <c r="EW73" s="8">
        <f t="shared" si="15"/>
        <v>12418.644284091468</v>
      </c>
      <c r="EX73" s="8">
        <f t="shared" si="15"/>
        <v>12224.609407341464</v>
      </c>
      <c r="EY73" s="8">
        <f t="shared" si="15"/>
        <v>12030.574530591461</v>
      </c>
      <c r="EZ73" s="8">
        <f t="shared" si="15"/>
        <v>11836.539653841457</v>
      </c>
      <c r="FA73" s="8">
        <f t="shared" si="15"/>
        <v>11739.522215466459</v>
      </c>
      <c r="FB73" s="8">
        <f t="shared" si="15"/>
        <v>11739.522215466459</v>
      </c>
      <c r="FC73" s="8">
        <f t="shared" si="15"/>
        <v>11739.522215466459</v>
      </c>
      <c r="FD73" s="8">
        <f t="shared" si="15"/>
        <v>11739.522215466459</v>
      </c>
      <c r="FE73" s="8">
        <f t="shared" si="15"/>
        <v>11739.522215466459</v>
      </c>
      <c r="FF73" s="8">
        <f t="shared" si="15"/>
        <v>11739.522215466459</v>
      </c>
      <c r="FG73" s="8">
        <f t="shared" si="15"/>
        <v>11739.522215466459</v>
      </c>
      <c r="FH73" s="8">
        <f t="shared" si="15"/>
        <v>11739.522215466459</v>
      </c>
      <c r="FI73" s="8">
        <f t="shared" si="15"/>
        <v>11739.522215466459</v>
      </c>
      <c r="FJ73" s="8">
        <f t="shared" si="15"/>
        <v>11739.522215466459</v>
      </c>
      <c r="FK73" s="8">
        <f t="shared" si="14"/>
        <v>11739.522215466459</v>
      </c>
      <c r="FL73" s="8">
        <f t="shared" si="14"/>
        <v>11739.522215466459</v>
      </c>
      <c r="FM73" s="8">
        <f t="shared" si="14"/>
        <v>11739.522215466459</v>
      </c>
      <c r="FN73" s="8">
        <f t="shared" si="14"/>
        <v>11739.522215466459</v>
      </c>
      <c r="FO73" s="8">
        <f t="shared" si="14"/>
        <v>11739.522215466459</v>
      </c>
      <c r="FP73" s="8">
        <f t="shared" si="14"/>
        <v>11739.522215466459</v>
      </c>
      <c r="FQ73" s="8">
        <f t="shared" si="14"/>
        <v>11739.522215466459</v>
      </c>
      <c r="FR73" s="8">
        <f t="shared" si="14"/>
        <v>11739.522215466459</v>
      </c>
      <c r="FS73" s="8">
        <f t="shared" si="14"/>
        <v>11739.522215466459</v>
      </c>
      <c r="FT73" s="8">
        <f t="shared" si="14"/>
        <v>11739.522215466459</v>
      </c>
    </row>
    <row r="74" spans="1:176" x14ac:dyDescent="0.25">
      <c r="A74" s="4" t="s">
        <v>12</v>
      </c>
      <c r="B74" s="4" t="s">
        <v>2</v>
      </c>
      <c r="C74" s="3" t="s">
        <v>40</v>
      </c>
      <c r="D74" s="4" t="s">
        <v>4</v>
      </c>
      <c r="E74" s="7">
        <v>1979</v>
      </c>
      <c r="F74" s="24">
        <f>IFERROR(VLOOKUP(CONCATENATE(C74,E74),'KU Retirements'!$A$4:$E$150,5,FALSE),"N/A")</f>
        <v>43252</v>
      </c>
      <c r="G74" s="5">
        <v>1144199.8199999998</v>
      </c>
      <c r="H74" s="5">
        <v>868451.55365938984</v>
      </c>
      <c r="I74" s="5"/>
      <c r="J74" s="6">
        <f>IF(J$3=$J$3,$G74,IF($F74='KU Meter Schedule'!J$3,'KU Meter Schedule'!I74-'KU Meter Schedule'!$G74,I74))</f>
        <v>1144199.8199999998</v>
      </c>
      <c r="K74" s="6">
        <f>IF(K$3=$J$3,$G74,IF($F74='KU Meter Schedule'!K$3,'KU Meter Schedule'!J74-'KU Meter Schedule'!$G74,J74))</f>
        <v>1144199.8199999998</v>
      </c>
      <c r="L74" s="6">
        <f>IF(L$3=$J$3,$G74,IF($F74='KU Meter Schedule'!L$3,'KU Meter Schedule'!K74-'KU Meter Schedule'!$G74,K74))</f>
        <v>1144199.8199999998</v>
      </c>
      <c r="M74" s="6">
        <f>IF(M$3=$J$3,$G74,IF($F74='KU Meter Schedule'!M$3,'KU Meter Schedule'!L74-'KU Meter Schedule'!$G74,L74))</f>
        <v>1144199.8199999998</v>
      </c>
      <c r="N74" s="6">
        <f>IF(N$3=$J$3,$G74,IF($F74='KU Meter Schedule'!N$3,'KU Meter Schedule'!M74-'KU Meter Schedule'!$G74,M74))</f>
        <v>1144199.8199999998</v>
      </c>
      <c r="O74" s="6">
        <f>IF(O$3=$J$3,$G74,IF($F74='KU Meter Schedule'!O$3,'KU Meter Schedule'!N74-'KU Meter Schedule'!$G74,N74))</f>
        <v>1144199.8199999998</v>
      </c>
      <c r="P74" s="6">
        <f>IF(P$3=$J$3,$G74,IF($F74='KU Meter Schedule'!P$3,'KU Meter Schedule'!O74-'KU Meter Schedule'!$G74,O74))</f>
        <v>1144199.8199999998</v>
      </c>
      <c r="Q74" s="6">
        <f>IF(Q$3=$J$3,$G74,IF($F74='KU Meter Schedule'!Q$3,'KU Meter Schedule'!P74-'KU Meter Schedule'!$G74,P74))</f>
        <v>1144199.8199999998</v>
      </c>
      <c r="R74" s="6">
        <f>IF(R$3=$J$3,$G74,IF($F74='KU Meter Schedule'!R$3,'KU Meter Schedule'!Q74-'KU Meter Schedule'!$G74,Q74))</f>
        <v>1144199.8199999998</v>
      </c>
      <c r="S74" s="6">
        <f>IF(S$3=$J$3,$G74,IF($F74='KU Meter Schedule'!S$3,'KU Meter Schedule'!R74-'KU Meter Schedule'!$G74,R74))</f>
        <v>1144199.8199999998</v>
      </c>
      <c r="T74" s="6">
        <f>IF(T$3=$J$3,$G74,IF($F74='KU Meter Schedule'!T$3,'KU Meter Schedule'!S74-'KU Meter Schedule'!$G74,S74))</f>
        <v>1144199.8199999998</v>
      </c>
      <c r="U74" s="6">
        <f>IF(U$3=$J$3,$G74,IF($F74='KU Meter Schedule'!U$3,'KU Meter Schedule'!T74-'KU Meter Schedule'!$G74,T74))</f>
        <v>1144199.8199999998</v>
      </c>
      <c r="V74" s="6">
        <f>IF(V$3=$J$3,$G74,IF($F74='KU Meter Schedule'!V$3,'KU Meter Schedule'!U74-'KU Meter Schedule'!$G74,U74))</f>
        <v>1144199.8199999998</v>
      </c>
      <c r="W74" s="6">
        <f>IF(W$3=$J$3,$G74,IF($F74='KU Meter Schedule'!W$3,'KU Meter Schedule'!V74-'KU Meter Schedule'!$G74,V74))</f>
        <v>1144199.8199999998</v>
      </c>
      <c r="X74" s="6">
        <f>IF(X$3=$J$3,$G74,IF($F74='KU Meter Schedule'!X$3,'KU Meter Schedule'!W74-'KU Meter Schedule'!$G74,W74))</f>
        <v>1144199.8199999998</v>
      </c>
      <c r="Y74" s="6">
        <f>IF(Y$3=$J$3,$G74,IF($F74='KU Meter Schedule'!Y$3,'KU Meter Schedule'!X74-'KU Meter Schedule'!$G74,X74))</f>
        <v>1144199.8199999998</v>
      </c>
      <c r="Z74" s="6">
        <f>IF(Z$3=$J$3,$G74,IF($F74='KU Meter Schedule'!Z$3,'KU Meter Schedule'!Y74-'KU Meter Schedule'!$G74,Y74))</f>
        <v>1144199.8199999998</v>
      </c>
      <c r="AA74" s="6">
        <f>IF(AA$3=$J$3,$G74,IF($F74='KU Meter Schedule'!AA$3,'KU Meter Schedule'!Z74-'KU Meter Schedule'!$G74,Z74))</f>
        <v>1144199.8199999998</v>
      </c>
      <c r="AB74" s="6">
        <f>IF(AB$3=$J$3,$G74,IF($F74='KU Meter Schedule'!AB$3,'KU Meter Schedule'!AA74-'KU Meter Schedule'!$G74,AA74))</f>
        <v>1144199.8199999998</v>
      </c>
      <c r="AC74" s="6">
        <f>IF(AC$3=$J$3,$G74,IF($F74='KU Meter Schedule'!AC$3,'KU Meter Schedule'!AB74-'KU Meter Schedule'!$G74,AB74))</f>
        <v>1144199.8199999998</v>
      </c>
      <c r="AD74" s="6">
        <f>IF(AD$3=$J$3,$G74,IF($F74='KU Meter Schedule'!AD$3,'KU Meter Schedule'!AC74-'KU Meter Schedule'!$G74,AC74))</f>
        <v>1144199.8199999998</v>
      </c>
      <c r="AE74" s="6">
        <f>IF(AE$3=$J$3,$G74,IF($F74='KU Meter Schedule'!AE$3,'KU Meter Schedule'!AD74-'KU Meter Schedule'!$G74,AD74))</f>
        <v>1144199.8199999998</v>
      </c>
      <c r="AF74" s="6">
        <f>IF(AF$3=$J$3,$G74,IF($F74='KU Meter Schedule'!AF$3,'KU Meter Schedule'!AE74-'KU Meter Schedule'!$G74,AE74))</f>
        <v>0</v>
      </c>
      <c r="AG74" s="6">
        <f>IF(AG$3=$J$3,$G74,IF($F74='KU Meter Schedule'!AG$3,'KU Meter Schedule'!AF74-'KU Meter Schedule'!$G74,AF74))</f>
        <v>0</v>
      </c>
      <c r="AH74" s="6">
        <f>IF(AH$3=$J$3,$G74,IF($F74='KU Meter Schedule'!AH$3,'KU Meter Schedule'!AG74-'KU Meter Schedule'!$G74,AG74))</f>
        <v>0</v>
      </c>
      <c r="AI74" s="6">
        <f>IF(AI$3=$J$3,$G74,IF($F74='KU Meter Schedule'!AI$3,'KU Meter Schedule'!AH74-'KU Meter Schedule'!$G74,AH74))</f>
        <v>0</v>
      </c>
      <c r="AJ74" s="6">
        <f>IF(AJ$3=$J$3,$G74,IF($F74='KU Meter Schedule'!AJ$3,'KU Meter Schedule'!AI74-'KU Meter Schedule'!$G74,AI74))</f>
        <v>0</v>
      </c>
      <c r="AK74" s="6">
        <f>IF(AK$3=$J$3,$G74,IF($F74='KU Meter Schedule'!AK$3,'KU Meter Schedule'!AJ74-'KU Meter Schedule'!$G74,AJ74))</f>
        <v>0</v>
      </c>
      <c r="AL74" s="6">
        <f>IF(AL$3=$J$3,$G74,IF($F74='KU Meter Schedule'!AL$3,'KU Meter Schedule'!AK74-'KU Meter Schedule'!$G74,AK74))</f>
        <v>0</v>
      </c>
      <c r="AM74" s="6">
        <f>IF(AM$3=$J$3,$G74,IF($F74='KU Meter Schedule'!AM$3,'KU Meter Schedule'!AL74-'KU Meter Schedule'!$G74,AL74))</f>
        <v>0</v>
      </c>
      <c r="AN74" s="6">
        <f>IF(AN$3=$J$3,$G74,IF($F74='KU Meter Schedule'!AN$3,'KU Meter Schedule'!AM74-'KU Meter Schedule'!$G74,AM74))</f>
        <v>0</v>
      </c>
      <c r="AO74" s="6">
        <f>IF(AO$3=$J$3,$G74,IF($F74='KU Meter Schedule'!AO$3,'KU Meter Schedule'!AN74-'KU Meter Schedule'!$G74,AN74))</f>
        <v>0</v>
      </c>
      <c r="AP74" s="6">
        <f>IF(AP$3=$J$3,$G74,IF($F74='KU Meter Schedule'!AP$3,'KU Meter Schedule'!AO74-'KU Meter Schedule'!$G74,AO74))</f>
        <v>0</v>
      </c>
      <c r="AQ74" s="6">
        <f>IF(AQ$3=$J$3,$G74,IF($F74='KU Meter Schedule'!AQ$3,'KU Meter Schedule'!AP74-'KU Meter Schedule'!$G74,AP74))</f>
        <v>0</v>
      </c>
      <c r="AR74" s="6">
        <f>IF(AR$3=$J$3,$G74,IF($F74='KU Meter Schedule'!AR$3,'KU Meter Schedule'!AQ74-'KU Meter Schedule'!$G74,AQ74))</f>
        <v>0</v>
      </c>
      <c r="AS74" s="6">
        <f>IF(AS$3=$J$3,$G74,IF($F74='KU Meter Schedule'!AS$3,'KU Meter Schedule'!AR74-'KU Meter Schedule'!$G74,AR74))</f>
        <v>0</v>
      </c>
      <c r="AT74" s="6">
        <f>IF(AT$3=$J$3,$G74,IF($F74='KU Meter Schedule'!AT$3,'KU Meter Schedule'!AS74-'KU Meter Schedule'!$G74,AS74))</f>
        <v>0</v>
      </c>
      <c r="AU74" s="6">
        <f>IF(AU$3=$J$3,$G74,IF($F74='KU Meter Schedule'!AU$3,'KU Meter Schedule'!AT74-'KU Meter Schedule'!$G74,AT74))</f>
        <v>0</v>
      </c>
      <c r="AV74" s="6">
        <f>IF(AV$3=$J$3,$G74,IF($F74='KU Meter Schedule'!AV$3,'KU Meter Schedule'!AU74-'KU Meter Schedule'!$G74,AU74))</f>
        <v>0</v>
      </c>
      <c r="AW74" s="6">
        <f>IF(AW$3=$J$3,$G74,IF($F74='KU Meter Schedule'!AW$3,'KU Meter Schedule'!AV74-'KU Meter Schedule'!$G74,AV74))</f>
        <v>0</v>
      </c>
      <c r="AX74" s="6">
        <f>IF(AX$3=$J$3,$G74,IF($F74='KU Meter Schedule'!AX$3,'KU Meter Schedule'!AW74-'KU Meter Schedule'!$G74,AW74))</f>
        <v>0</v>
      </c>
      <c r="AZ74" s="21">
        <f>IF(AZ$3&lt;'Depr. Rate'!$B$1,('Depr. Rate'!$B$4*'KU Meter Schedule'!J74)/12,IF(J74=0,I74/2*'Depr. Rate'!$C$4/12,('Depr. Rate'!$C$4*'KU Meter Schedule'!J74)/12))</f>
        <v>2183.5146565</v>
      </c>
      <c r="BA74" s="21">
        <f>IF(BA$3&lt;'Depr. Rate'!$B$1,('Depr. Rate'!$B$4*'KU Meter Schedule'!K74)/12,IF(K74=0,J74/2*'Depr. Rate'!$C$4/12,('Depr. Rate'!$C$4*'KU Meter Schedule'!K74)/12))</f>
        <v>2183.5146565</v>
      </c>
      <c r="BB74" s="21">
        <f>IF(BB$3&lt;'Depr. Rate'!$B$1,('Depr. Rate'!$B$4*'KU Meter Schedule'!L74)/12,IF(L74=0,K74/2*'Depr. Rate'!$C$4/12,('Depr. Rate'!$C$4*'KU Meter Schedule'!L74)/12))</f>
        <v>2183.5146565</v>
      </c>
      <c r="BC74" s="21">
        <f>IF(BC$3&lt;'Depr. Rate'!$B$1,('Depr. Rate'!$B$4*'KU Meter Schedule'!M74)/12,IF(M74=0,L74/2*'Depr. Rate'!$C$4/12,('Depr. Rate'!$C$4*'KU Meter Schedule'!M74)/12))</f>
        <v>2183.5146565</v>
      </c>
      <c r="BD74" s="21">
        <f>IF(BD$3&lt;'Depr. Rate'!$B$1,('Depr. Rate'!$B$4*'KU Meter Schedule'!N74)/12,IF(N74=0,M74/2*'Depr. Rate'!$C$4/12,('Depr. Rate'!$C$4*'KU Meter Schedule'!N74)/12))</f>
        <v>2183.5146565</v>
      </c>
      <c r="BE74" s="21">
        <f>IF(BE$3&lt;'Depr. Rate'!$B$1,('Depr. Rate'!$B$4*'KU Meter Schedule'!O74)/12,IF(O74=0,N74/2*'Depr. Rate'!$C$4/12,('Depr. Rate'!$C$4*'KU Meter Schedule'!O74)/12))</f>
        <v>2183.5146565</v>
      </c>
      <c r="BF74" s="21">
        <f>IF(BF$3&lt;'Depr. Rate'!$B$1,('Depr. Rate'!$B$4*'KU Meter Schedule'!P74)/12,IF(P74=0,O74/2*'Depr. Rate'!$C$4/12,('Depr. Rate'!$C$4*'KU Meter Schedule'!P74)/12))</f>
        <v>2183.5146565</v>
      </c>
      <c r="BG74" s="21">
        <f>IF(BG$3&lt;'Depr. Rate'!$B$1,('Depr. Rate'!$B$4*'KU Meter Schedule'!Q74)/12,IF(Q74=0,P74/2*'Depr. Rate'!$C$4/12,('Depr. Rate'!$C$4*'KU Meter Schedule'!Q74)/12))</f>
        <v>2183.5146565</v>
      </c>
      <c r="BH74" s="21">
        <f>IF(BH$3&lt;'Depr. Rate'!$B$1,('Depr. Rate'!$B$4*'KU Meter Schedule'!R74)/12,IF(R74=0,Q74/2*'Depr. Rate'!$C$4/12,('Depr. Rate'!$C$4*'KU Meter Schedule'!R74)/12))</f>
        <v>2183.5146565</v>
      </c>
      <c r="BI74" s="21">
        <f>IF(BI$3&lt;'Depr. Rate'!$B$1,('Depr. Rate'!$B$4*'KU Meter Schedule'!S74)/12,IF(S74=0,R74/2*'Depr. Rate'!$C$4/12,('Depr. Rate'!$C$4*'KU Meter Schedule'!S74)/12))</f>
        <v>2183.5146565</v>
      </c>
      <c r="BJ74" s="21">
        <f>IF(BJ$3&lt;'Depr. Rate'!$B$1,('Depr. Rate'!$B$4*'KU Meter Schedule'!T74)/12,IF(T74=0,S74/2*'Depr. Rate'!$C$4/12,('Depr. Rate'!$C$4*'KU Meter Schedule'!T74)/12))</f>
        <v>2183.5146565</v>
      </c>
      <c r="BK74" s="21">
        <f>IF(BK$3&lt;'Depr. Rate'!$B$1,('Depr. Rate'!$B$4*'KU Meter Schedule'!U74)/12,IF(U74=0,T74/2*'Depr. Rate'!$C$4/12,('Depr. Rate'!$C$4*'KU Meter Schedule'!U74)/12))</f>
        <v>3346.7844734999994</v>
      </c>
      <c r="BL74" s="21">
        <f>IF(BL$3&lt;'Depr. Rate'!$B$1,('Depr. Rate'!$B$4*'KU Meter Schedule'!V74)/12,IF(V74=0,U74/2*'Depr. Rate'!$C$4/12,('Depr. Rate'!$C$4*'KU Meter Schedule'!V74)/12))</f>
        <v>3346.7844734999994</v>
      </c>
      <c r="BM74" s="21">
        <f>IF(BM$3&lt;'Depr. Rate'!$B$1,('Depr. Rate'!$B$4*'KU Meter Schedule'!W74)/12,IF(W74=0,V74/2*'Depr. Rate'!$C$4/12,('Depr. Rate'!$C$4*'KU Meter Schedule'!W74)/12))</f>
        <v>3346.7844734999994</v>
      </c>
      <c r="BN74" s="21">
        <f>IF(BN$3&lt;'Depr. Rate'!$B$1,('Depr. Rate'!$B$4*'KU Meter Schedule'!X74)/12,IF(X74=0,W74/2*'Depr. Rate'!$C$4/12,('Depr. Rate'!$C$4*'KU Meter Schedule'!X74)/12))</f>
        <v>3346.7844734999994</v>
      </c>
      <c r="BO74" s="21">
        <f>IF(BO$3&lt;'Depr. Rate'!$B$1,('Depr. Rate'!$B$4*'KU Meter Schedule'!Y74)/12,IF(Y74=0,X74/2*'Depr. Rate'!$C$4/12,('Depr. Rate'!$C$4*'KU Meter Schedule'!Y74)/12))</f>
        <v>3346.7844734999994</v>
      </c>
      <c r="BP74" s="21">
        <f>IF(BP$3&lt;'Depr. Rate'!$B$1,('Depr. Rate'!$B$4*'KU Meter Schedule'!Z74)/12,IF(Z74=0,Y74/2*'Depr. Rate'!$C$4/12,('Depr. Rate'!$C$4*'KU Meter Schedule'!Z74)/12))</f>
        <v>3346.7844734999994</v>
      </c>
      <c r="BQ74" s="21">
        <f>IF(BQ$3&lt;'Depr. Rate'!$B$1,('Depr. Rate'!$B$4*'KU Meter Schedule'!AA74)/12,IF(AA74=0,Z74/2*'Depr. Rate'!$C$4/12,('Depr. Rate'!$C$4*'KU Meter Schedule'!AA74)/12))</f>
        <v>3346.7844734999994</v>
      </c>
      <c r="BR74" s="21">
        <f>IF(BR$3&lt;'Depr. Rate'!$B$1,('Depr. Rate'!$B$4*'KU Meter Schedule'!AB74)/12,IF(AB74=0,AA74/2*'Depr. Rate'!$C$4/12,('Depr. Rate'!$C$4*'KU Meter Schedule'!AB74)/12))</f>
        <v>3346.7844734999994</v>
      </c>
      <c r="BS74" s="21">
        <f>IF(BS$3&lt;'Depr. Rate'!$B$1,('Depr. Rate'!$B$4*'KU Meter Schedule'!AC74)/12,IF(AC74=0,AB74/2*'Depr. Rate'!$C$4/12,('Depr. Rate'!$C$4*'KU Meter Schedule'!AC74)/12))</f>
        <v>3346.7844734999994</v>
      </c>
      <c r="BT74" s="21">
        <f>IF(BT$3&lt;'Depr. Rate'!$B$1,('Depr. Rate'!$B$4*'KU Meter Schedule'!AD74)/12,IF(AD74=0,AC74/2*'Depr. Rate'!$C$4/12,('Depr. Rate'!$C$4*'KU Meter Schedule'!AD74)/12))</f>
        <v>3346.7844734999994</v>
      </c>
      <c r="BU74" s="21">
        <f>IF(BU$3&lt;'Depr. Rate'!$B$1,('Depr. Rate'!$B$4*'KU Meter Schedule'!AE74)/12,IF(AE74=0,AD74/2*'Depr. Rate'!$C$4/12,('Depr. Rate'!$C$4*'KU Meter Schedule'!AE74)/12))</f>
        <v>3346.7844734999994</v>
      </c>
      <c r="BV74" s="21">
        <f>IF(BV$3&lt;'Depr. Rate'!$B$1,('Depr. Rate'!$B$4*'KU Meter Schedule'!AF74)/12,IF(AF74=0,AE74/2*'Depr. Rate'!$C$4/12,('Depr. Rate'!$C$4*'KU Meter Schedule'!AF74)/12))</f>
        <v>1673.3922367499997</v>
      </c>
      <c r="BW74" s="21">
        <f>IF(BW$3&lt;'Depr. Rate'!$B$1,('Depr. Rate'!$B$4*'KU Meter Schedule'!AG74)/12,IF(AG74=0,AF74/2*'Depr. Rate'!$C$4/12,('Depr. Rate'!$C$4*'KU Meter Schedule'!AG74)/12))</f>
        <v>0</v>
      </c>
      <c r="BX74" s="21">
        <f>IF(BX$3&lt;'Depr. Rate'!$B$1,('Depr. Rate'!$B$4*'KU Meter Schedule'!AH74)/12,IF(AH74=0,AG74/2*'Depr. Rate'!$C$4/12,('Depr. Rate'!$C$4*'KU Meter Schedule'!AH74)/12))</f>
        <v>0</v>
      </c>
      <c r="BY74" s="21">
        <f>IF(BY$3&lt;'Depr. Rate'!$B$1,('Depr. Rate'!$B$4*'KU Meter Schedule'!AI74)/12,IF(AI74=0,AH74/2*'Depr. Rate'!$C$4/12,('Depr. Rate'!$C$4*'KU Meter Schedule'!AI74)/12))</f>
        <v>0</v>
      </c>
      <c r="BZ74" s="21">
        <f>IF(BZ$3&lt;'Depr. Rate'!$B$1,('Depr. Rate'!$B$4*'KU Meter Schedule'!AJ74)/12,IF(AJ74=0,AI74/2*'Depr. Rate'!$C$4/12,('Depr. Rate'!$C$4*'KU Meter Schedule'!AJ74)/12))</f>
        <v>0</v>
      </c>
      <c r="CA74" s="21">
        <f>IF(CA$3&lt;'Depr. Rate'!$B$1,('Depr. Rate'!$B$4*'KU Meter Schedule'!AK74)/12,IF(AK74=0,AJ74/2*'Depr. Rate'!$C$4/12,('Depr. Rate'!$C$4*'KU Meter Schedule'!AK74)/12))</f>
        <v>0</v>
      </c>
      <c r="CB74" s="21">
        <f>IF(CB$3&lt;'Depr. Rate'!$B$1,('Depr. Rate'!$B$4*'KU Meter Schedule'!AL74)/12,IF(AL74=0,AK74/2*'Depr. Rate'!$C$4/12,('Depr. Rate'!$C$4*'KU Meter Schedule'!AL74)/12))</f>
        <v>0</v>
      </c>
      <c r="CC74" s="21">
        <f>IF(CC$3&lt;'Depr. Rate'!$B$1,('Depr. Rate'!$B$4*'KU Meter Schedule'!AM74)/12,IF(AM74=0,AL74/2*'Depr. Rate'!$C$4/12,('Depr. Rate'!$C$4*'KU Meter Schedule'!AM74)/12))</f>
        <v>0</v>
      </c>
      <c r="CD74" s="21">
        <f>IF(CD$3&lt;'Depr. Rate'!$B$1,('Depr. Rate'!$B$4*'KU Meter Schedule'!AN74)/12,IF(AN74=0,AM74/2*'Depr. Rate'!$C$4/12,('Depr. Rate'!$C$4*'KU Meter Schedule'!AN74)/12))</f>
        <v>0</v>
      </c>
      <c r="CE74" s="21">
        <f>IF(CE$3&lt;'Depr. Rate'!$B$1,('Depr. Rate'!$B$4*'KU Meter Schedule'!AO74)/12,IF(AO74=0,AN74/2*'Depr. Rate'!$C$4/12,('Depr. Rate'!$C$4*'KU Meter Schedule'!AO74)/12))</f>
        <v>0</v>
      </c>
      <c r="CF74" s="21">
        <f>IF(CF$3&lt;'Depr. Rate'!$B$1,('Depr. Rate'!$B$4*'KU Meter Schedule'!AP74)/12,IF(AP74=0,AO74/2*'Depr. Rate'!$C$4/12,('Depr. Rate'!$C$4*'KU Meter Schedule'!AP74)/12))</f>
        <v>0</v>
      </c>
      <c r="CG74" s="21">
        <f>IF(CG$3&lt;'Depr. Rate'!$B$1,('Depr. Rate'!$B$4*'KU Meter Schedule'!AQ74)/12,IF(AQ74=0,AP74/2*'Depr. Rate'!$C$4/12,('Depr. Rate'!$C$4*'KU Meter Schedule'!AQ74)/12))</f>
        <v>0</v>
      </c>
      <c r="CH74" s="21">
        <f>IF(CH$3&lt;'Depr. Rate'!$B$1,('Depr. Rate'!$B$4*'KU Meter Schedule'!AR74)/12,IF(AR74=0,AQ74/2*'Depr. Rate'!$C$4/12,('Depr. Rate'!$C$4*'KU Meter Schedule'!AR74)/12))</f>
        <v>0</v>
      </c>
      <c r="CI74" s="21">
        <f>IF(CI$3&lt;'Depr. Rate'!$B$1,('Depr. Rate'!$B$4*'KU Meter Schedule'!AS74)/12,IF(AS74=0,AR74/2*'Depr. Rate'!$C$4/12,('Depr. Rate'!$C$4*'KU Meter Schedule'!AS74)/12))</f>
        <v>0</v>
      </c>
      <c r="CJ74" s="21">
        <f>IF(CJ$3&lt;'Depr. Rate'!$B$1,('Depr. Rate'!$B$4*'KU Meter Schedule'!AT74)/12,IF(AT74=0,AS74/2*'Depr. Rate'!$C$4/12,('Depr. Rate'!$C$4*'KU Meter Schedule'!AT74)/12))</f>
        <v>0</v>
      </c>
      <c r="CK74" s="21">
        <f>IF(CK$3&lt;'Depr. Rate'!$B$1,('Depr. Rate'!$B$4*'KU Meter Schedule'!AU74)/12,IF(AU74=0,AT74/2*'Depr. Rate'!$C$4/12,('Depr. Rate'!$C$4*'KU Meter Schedule'!AU74)/12))</f>
        <v>0</v>
      </c>
      <c r="CL74" s="21">
        <f>IF(CL$3&lt;'Depr. Rate'!$B$1,('Depr. Rate'!$B$4*'KU Meter Schedule'!AV74)/12,IF(AV74=0,AU74/2*'Depr. Rate'!$C$4/12,('Depr. Rate'!$C$4*'KU Meter Schedule'!AV74)/12))</f>
        <v>0</v>
      </c>
      <c r="CM74" s="21">
        <f>IF(CM$3&lt;'Depr. Rate'!$B$1,('Depr. Rate'!$B$4*'KU Meter Schedule'!AW74)/12,IF(AW74=0,AV74/2*'Depr. Rate'!$C$4/12,('Depr. Rate'!$C$4*'KU Meter Schedule'!AW74)/12))</f>
        <v>0</v>
      </c>
      <c r="CN74" s="21">
        <f>IF(CN$3&lt;'Depr. Rate'!$B$1,('Depr. Rate'!$B$4*'KU Meter Schedule'!AX74)/12,IF(AX74=0,AW74/2*'Depr. Rate'!$C$4/12,('Depr. Rate'!$C$4*'KU Meter Schedule'!AX74)/12))</f>
        <v>0</v>
      </c>
      <c r="CP74" s="6">
        <f>IF(CP$3=$CP$3,$H74+AZ74,IF($F74='KU Meter Schedule'!CP$3,'KU Meter Schedule'!CO74+AZ74-$G74,SUM(CO74,AZ74)))</f>
        <v>870635.0683158898</v>
      </c>
      <c r="CQ74" s="6">
        <f>IF(CQ$3=$CP$3,$H74+BA74,IF($F74='KU Meter Schedule'!CQ$3,'KU Meter Schedule'!CP74+BA74-$G74,SUM(CP74,BA74)))</f>
        <v>872818.58297238976</v>
      </c>
      <c r="CR74" s="6">
        <f>IF(CR$3=$CP$3,$H74+BB74,IF($F74='KU Meter Schedule'!CR$3,'KU Meter Schedule'!CQ74+BB74-$G74,SUM(CQ74,BB74)))</f>
        <v>875002.09762888972</v>
      </c>
      <c r="CS74" s="6">
        <f>IF(CS$3=$CP$3,$H74+BC74,IF($F74='KU Meter Schedule'!CS$3,'KU Meter Schedule'!CR74+BC74-$G74,SUM(CR74,BC74)))</f>
        <v>877185.61228538968</v>
      </c>
      <c r="CT74" s="6">
        <f>IF(CT$3=$CP$3,$H74+BD74,IF($F74='KU Meter Schedule'!CT$3,'KU Meter Schedule'!CS74+BD74-$G74,SUM(CS74,BD74)))</f>
        <v>879369.12694188964</v>
      </c>
      <c r="CU74" s="6">
        <f>IF(CU$3=$CP$3,$H74+BE74,IF($F74='KU Meter Schedule'!CU$3,'KU Meter Schedule'!CT74+BE74-$G74,SUM(CT74,BE74)))</f>
        <v>881552.6415983896</v>
      </c>
      <c r="CV74" s="6">
        <f>IF(CV$3=$CP$3,$H74+BF74,IF($F74='KU Meter Schedule'!CV$3,'KU Meter Schedule'!CU74+BF74-$G74,SUM(CU74,BF74)))</f>
        <v>883736.15625488956</v>
      </c>
      <c r="CW74" s="6">
        <f>IF(CW$3=$CP$3,$H74+BG74,IF($F74='KU Meter Schedule'!CW$3,'KU Meter Schedule'!CV74+BG74-$G74,SUM(CV74,BG74)))</f>
        <v>885919.67091138952</v>
      </c>
      <c r="CX74" s="6">
        <f>IF(CX$3=$CP$3,$H74+BH74,IF($F74='KU Meter Schedule'!CX$3,'KU Meter Schedule'!CW74+BH74-$G74,SUM(CW74,BH74)))</f>
        <v>888103.18556788948</v>
      </c>
      <c r="CY74" s="6">
        <f>IF(CY$3=$CP$3,$H74+BI74,IF($F74='KU Meter Schedule'!CY$3,'KU Meter Schedule'!CX74+BI74-$G74,SUM(CX74,BI74)))</f>
        <v>890286.70022438944</v>
      </c>
      <c r="CZ74" s="6">
        <f>IF(CZ$3=$CP$3,$H74+BJ74,IF($F74='KU Meter Schedule'!CZ$3,'KU Meter Schedule'!CY74+BJ74-$G74,SUM(CY74,BJ74)))</f>
        <v>892470.2148808894</v>
      </c>
      <c r="DA74" s="6">
        <f>IF(DA$3=$CP$3,$H74+BK74,IF($F74='KU Meter Schedule'!DA$3,'KU Meter Schedule'!CZ74+BK74-$G74,SUM(CZ74,BK74)))</f>
        <v>895816.99935438938</v>
      </c>
      <c r="DB74" s="6">
        <f>IF(DB$3=$CP$3,$H74+BL74,IF($F74='KU Meter Schedule'!DB$3,'KU Meter Schedule'!DA74+BL74-$G74,SUM(DA74,BL74)))</f>
        <v>899163.78382788936</v>
      </c>
      <c r="DC74" s="6">
        <f>IF(DC$3=$CP$3,$H74+BM74,IF($F74='KU Meter Schedule'!DC$3,'KU Meter Schedule'!DB74+BM74-$G74,SUM(DB74,BM74)))</f>
        <v>902510.56830138934</v>
      </c>
      <c r="DD74" s="6">
        <f>IF(DD$3=$CP$3,$H74+BN74,IF($F74='KU Meter Schedule'!DD$3,'KU Meter Schedule'!DC74+BN74-$G74,SUM(DC74,BN74)))</f>
        <v>905857.35277488932</v>
      </c>
      <c r="DE74" s="6">
        <f>IF(DE$3=$CP$3,$H74+BO74,IF($F74='KU Meter Schedule'!DE$3,'KU Meter Schedule'!DD74+BO74-$G74,SUM(DD74,BO74)))</f>
        <v>909204.13724838931</v>
      </c>
      <c r="DF74" s="6">
        <f>IF(DF$3=$CP$3,$H74+BP74,IF($F74='KU Meter Schedule'!DF$3,'KU Meter Schedule'!DE74+BP74-$G74,SUM(DE74,BP74)))</f>
        <v>912550.92172188929</v>
      </c>
      <c r="DG74" s="6">
        <f>IF(DG$3=$CP$3,$H74+BQ74,IF($F74='KU Meter Schedule'!DG$3,'KU Meter Schedule'!DF74+BQ74-$G74,SUM(DF74,BQ74)))</f>
        <v>915897.70619538927</v>
      </c>
      <c r="DH74" s="6">
        <f>IF(DH$3=$CP$3,$H74+BR74,IF($F74='KU Meter Schedule'!DH$3,'KU Meter Schedule'!DG74+BR74-$G74,SUM(DG74,BR74)))</f>
        <v>919244.49066888925</v>
      </c>
      <c r="DI74" s="6">
        <f>IF(DI$3=$CP$3,$H74+BS74,IF($F74='KU Meter Schedule'!DI$3,'KU Meter Schedule'!DH74+BS74-$G74,SUM(DH74,BS74)))</f>
        <v>922591.27514238923</v>
      </c>
      <c r="DJ74" s="6">
        <f>IF(DJ$3=$CP$3,$H74+BT74,IF($F74='KU Meter Schedule'!DJ$3,'KU Meter Schedule'!DI74+BT74-$G74,SUM(DI74,BT74)))</f>
        <v>925938.05961588921</v>
      </c>
      <c r="DK74" s="6">
        <f>IF(DK$3=$CP$3,$H74+BU74,IF($F74='KU Meter Schedule'!DK$3,'KU Meter Schedule'!DJ74+BU74-$G74,SUM(DJ74,BU74)))</f>
        <v>929284.8440893892</v>
      </c>
      <c r="DL74" s="6">
        <f>IF(DL$3=$CP$3,$H74+BV74,IF($F74='KU Meter Schedule'!DL$3,'KU Meter Schedule'!DK74+BV74-$G74,SUM(DK74,BV74)))</f>
        <v>-213241.58367386064</v>
      </c>
      <c r="DM74" s="6">
        <f>IF(DM$3=$CP$3,$H74+BW74,IF($F74='KU Meter Schedule'!DM$3,'KU Meter Schedule'!DL74+BW74-$G74,SUM(DL74,BW74)))</f>
        <v>-213241.58367386064</v>
      </c>
      <c r="DN74" s="6">
        <f>IF(DN$3=$CP$3,$H74+BX74,IF($F74='KU Meter Schedule'!DN$3,'KU Meter Schedule'!DM74+BX74-$G74,SUM(DM74,BX74)))</f>
        <v>-213241.58367386064</v>
      </c>
      <c r="DO74" s="6">
        <f>IF(DO$3=$CP$3,$H74+BY74,IF($F74='KU Meter Schedule'!DO$3,'KU Meter Schedule'!DN74+BY74-$G74,SUM(DN74,BY74)))</f>
        <v>-213241.58367386064</v>
      </c>
      <c r="DP74" s="6">
        <f>IF(DP$3=$CP$3,$H74+BZ74,IF($F74='KU Meter Schedule'!DP$3,'KU Meter Schedule'!DO74+BZ74-$G74,SUM(DO74,BZ74)))</f>
        <v>-213241.58367386064</v>
      </c>
      <c r="DQ74" s="6">
        <f>IF(DQ$3=$CP$3,$H74+CA74,IF($F74='KU Meter Schedule'!DQ$3,'KU Meter Schedule'!DP74+CA74-$G74,SUM(DP74,CA74)))</f>
        <v>-213241.58367386064</v>
      </c>
      <c r="DR74" s="6">
        <f>IF(DR$3=$CP$3,$H74+CB74,IF($F74='KU Meter Schedule'!DR$3,'KU Meter Schedule'!DQ74+CB74-$G74,SUM(DQ74,CB74)))</f>
        <v>-213241.58367386064</v>
      </c>
      <c r="DS74" s="6">
        <f>IF(DS$3=$CP$3,$H74+CC74,IF($F74='KU Meter Schedule'!DS$3,'KU Meter Schedule'!DR74+CC74-$G74,SUM(DR74,CC74)))</f>
        <v>-213241.58367386064</v>
      </c>
      <c r="DT74" s="6">
        <f>IF(DT$3=$CP$3,$H74+CD74,IF($F74='KU Meter Schedule'!DT$3,'KU Meter Schedule'!DS74+CD74-$G74,SUM(DS74,CD74)))</f>
        <v>-213241.58367386064</v>
      </c>
      <c r="DU74" s="6">
        <f>IF(DU$3=$CP$3,$H74+CE74,IF($F74='KU Meter Schedule'!DU$3,'KU Meter Schedule'!DT74+CE74-$G74,SUM(DT74,CE74)))</f>
        <v>-213241.58367386064</v>
      </c>
      <c r="DV74" s="6">
        <f>IF(DV$3=$CP$3,$H74+CF74,IF($F74='KU Meter Schedule'!DV$3,'KU Meter Schedule'!DU74+CF74-$G74,SUM(DU74,CF74)))</f>
        <v>-213241.58367386064</v>
      </c>
      <c r="DW74" s="6">
        <f>IF(DW$3=$CP$3,$H74+CG74,IF($F74='KU Meter Schedule'!DW$3,'KU Meter Schedule'!DV74+CG74-$G74,SUM(DV74,CG74)))</f>
        <v>-213241.58367386064</v>
      </c>
      <c r="DX74" s="6">
        <f>IF(DX$3=$CP$3,$H74+CH74,IF($F74='KU Meter Schedule'!DX$3,'KU Meter Schedule'!DW74+CH74-$G74,SUM(DW74,CH74)))</f>
        <v>-213241.58367386064</v>
      </c>
      <c r="DY74" s="6">
        <f>IF(DY$3=$CP$3,$H74+CI74,IF($F74='KU Meter Schedule'!DY$3,'KU Meter Schedule'!DX74+CI74-$G74,SUM(DX74,CI74)))</f>
        <v>-213241.58367386064</v>
      </c>
      <c r="DZ74" s="6">
        <f>IF(DZ$3=$CP$3,$H74+CJ74,IF($F74='KU Meter Schedule'!DZ$3,'KU Meter Schedule'!DY74+CJ74-$G74,SUM(DY74,CJ74)))</f>
        <v>-213241.58367386064</v>
      </c>
      <c r="EA74" s="6">
        <f>IF(EA$3=$CP$3,$H74+CK74,IF($F74='KU Meter Schedule'!EA$3,'KU Meter Schedule'!DZ74+CK74-$G74,SUM(DZ74,CK74)))</f>
        <v>-213241.58367386064</v>
      </c>
      <c r="EB74" s="6">
        <f>IF(EB$3=$CP$3,$H74+CL74,IF($F74='KU Meter Schedule'!EB$3,'KU Meter Schedule'!EA74+CL74-$G74,SUM(EA74,CL74)))</f>
        <v>-213241.58367386064</v>
      </c>
      <c r="EC74" s="6">
        <f>IF(EC$3=$CP$3,$H74+CM74,IF($F74='KU Meter Schedule'!EC$3,'KU Meter Schedule'!EB74+CM74-$G74,SUM(EB74,CM74)))</f>
        <v>-213241.58367386064</v>
      </c>
      <c r="ED74" s="6">
        <f>IF(ED$3=$CP$3,$H74+CN74,IF($F74='KU Meter Schedule'!ED$3,'KU Meter Schedule'!EC74+CN74-$G74,SUM(EC74,CN74)))</f>
        <v>-213241.58367386064</v>
      </c>
      <c r="EF74" s="8">
        <f t="shared" si="16"/>
        <v>273564.75168411003</v>
      </c>
      <c r="EG74" s="8">
        <f t="shared" si="16"/>
        <v>271381.23702761007</v>
      </c>
      <c r="EH74" s="8">
        <f t="shared" si="16"/>
        <v>269197.72237111011</v>
      </c>
      <c r="EI74" s="8">
        <f t="shared" si="16"/>
        <v>267014.20771461015</v>
      </c>
      <c r="EJ74" s="8">
        <f t="shared" si="16"/>
        <v>264830.69305811019</v>
      </c>
      <c r="EK74" s="8">
        <f t="shared" si="16"/>
        <v>262647.17840161023</v>
      </c>
      <c r="EL74" s="8">
        <f t="shared" si="16"/>
        <v>260463.66374511027</v>
      </c>
      <c r="EM74" s="8">
        <f t="shared" si="16"/>
        <v>258280.14908861031</v>
      </c>
      <c r="EN74" s="8">
        <f t="shared" si="16"/>
        <v>256096.63443211035</v>
      </c>
      <c r="EO74" s="8">
        <f t="shared" si="16"/>
        <v>253913.11977561039</v>
      </c>
      <c r="EP74" s="8">
        <f t="shared" si="16"/>
        <v>251729.60511911043</v>
      </c>
      <c r="EQ74" s="8">
        <f t="shared" si="16"/>
        <v>248382.82064561045</v>
      </c>
      <c r="ER74" s="8">
        <f t="shared" si="16"/>
        <v>245036.03617211047</v>
      </c>
      <c r="ES74" s="8">
        <f t="shared" si="16"/>
        <v>241689.25169861049</v>
      </c>
      <c r="ET74" s="8">
        <f t="shared" si="16"/>
        <v>238342.46722511051</v>
      </c>
      <c r="EU74" s="8">
        <f t="shared" si="16"/>
        <v>234995.68275161053</v>
      </c>
      <c r="EV74" s="8">
        <f t="shared" si="15"/>
        <v>231648.89827811054</v>
      </c>
      <c r="EW74" s="8">
        <f t="shared" si="15"/>
        <v>228302.11380461056</v>
      </c>
      <c r="EX74" s="8">
        <f t="shared" si="15"/>
        <v>224955.32933111058</v>
      </c>
      <c r="EY74" s="8">
        <f t="shared" si="15"/>
        <v>221608.5448576106</v>
      </c>
      <c r="EZ74" s="8">
        <f t="shared" si="15"/>
        <v>218261.76038411062</v>
      </c>
      <c r="FA74" s="8">
        <f t="shared" si="15"/>
        <v>214914.97591061064</v>
      </c>
      <c r="FB74" s="8">
        <f t="shared" si="15"/>
        <v>213241.58367386064</v>
      </c>
      <c r="FC74" s="8">
        <f t="shared" si="15"/>
        <v>213241.58367386064</v>
      </c>
      <c r="FD74" s="8">
        <f t="shared" si="15"/>
        <v>213241.58367386064</v>
      </c>
      <c r="FE74" s="8">
        <f t="shared" si="15"/>
        <v>213241.58367386064</v>
      </c>
      <c r="FF74" s="8">
        <f t="shared" si="15"/>
        <v>213241.58367386064</v>
      </c>
      <c r="FG74" s="8">
        <f t="shared" si="15"/>
        <v>213241.58367386064</v>
      </c>
      <c r="FH74" s="8">
        <f t="shared" si="15"/>
        <v>213241.58367386064</v>
      </c>
      <c r="FI74" s="8">
        <f t="shared" si="15"/>
        <v>213241.58367386064</v>
      </c>
      <c r="FJ74" s="8">
        <f t="shared" si="15"/>
        <v>213241.58367386064</v>
      </c>
      <c r="FK74" s="8">
        <f t="shared" si="14"/>
        <v>213241.58367386064</v>
      </c>
      <c r="FL74" s="8">
        <f t="shared" si="14"/>
        <v>213241.58367386064</v>
      </c>
      <c r="FM74" s="8">
        <f t="shared" si="14"/>
        <v>213241.58367386064</v>
      </c>
      <c r="FN74" s="8">
        <f t="shared" si="14"/>
        <v>213241.58367386064</v>
      </c>
      <c r="FO74" s="8">
        <f t="shared" si="14"/>
        <v>213241.58367386064</v>
      </c>
      <c r="FP74" s="8">
        <f t="shared" si="14"/>
        <v>213241.58367386064</v>
      </c>
      <c r="FQ74" s="8">
        <f t="shared" si="14"/>
        <v>213241.58367386064</v>
      </c>
      <c r="FR74" s="8">
        <f t="shared" si="14"/>
        <v>213241.58367386064</v>
      </c>
      <c r="FS74" s="8">
        <f t="shared" si="14"/>
        <v>213241.58367386064</v>
      </c>
      <c r="FT74" s="8">
        <f t="shared" si="14"/>
        <v>213241.58367386064</v>
      </c>
    </row>
    <row r="75" spans="1:176" x14ac:dyDescent="0.25">
      <c r="A75" s="4" t="s">
        <v>12</v>
      </c>
      <c r="B75" s="4" t="s">
        <v>2</v>
      </c>
      <c r="C75" s="3" t="s">
        <v>40</v>
      </c>
      <c r="D75" s="4" t="s">
        <v>5</v>
      </c>
      <c r="E75" s="7">
        <v>1979</v>
      </c>
      <c r="F75" s="24">
        <f>IFERROR(VLOOKUP(CONCATENATE(C75,E75),'KU Retirements'!$A$4:$E$150,5,FALSE),"N/A")</f>
        <v>43252</v>
      </c>
      <c r="G75" s="5">
        <v>226498.08000000002</v>
      </c>
      <c r="H75" s="5">
        <v>171912.81281347241</v>
      </c>
      <c r="I75" s="5"/>
      <c r="J75" s="6">
        <f>IF(J$3=$J$3,$G75,IF($F75='KU Meter Schedule'!J$3,'KU Meter Schedule'!I75-'KU Meter Schedule'!$G75,I75))</f>
        <v>226498.08000000002</v>
      </c>
      <c r="K75" s="6">
        <f>IF(K$3=$J$3,$G75,IF($F75='KU Meter Schedule'!K$3,'KU Meter Schedule'!J75-'KU Meter Schedule'!$G75,J75))</f>
        <v>226498.08000000002</v>
      </c>
      <c r="L75" s="6">
        <f>IF(L$3=$J$3,$G75,IF($F75='KU Meter Schedule'!L$3,'KU Meter Schedule'!K75-'KU Meter Schedule'!$G75,K75))</f>
        <v>226498.08000000002</v>
      </c>
      <c r="M75" s="6">
        <f>IF(M$3=$J$3,$G75,IF($F75='KU Meter Schedule'!M$3,'KU Meter Schedule'!L75-'KU Meter Schedule'!$G75,L75))</f>
        <v>226498.08000000002</v>
      </c>
      <c r="N75" s="6">
        <f>IF(N$3=$J$3,$G75,IF($F75='KU Meter Schedule'!N$3,'KU Meter Schedule'!M75-'KU Meter Schedule'!$G75,M75))</f>
        <v>226498.08000000002</v>
      </c>
      <c r="O75" s="6">
        <f>IF(O$3=$J$3,$G75,IF($F75='KU Meter Schedule'!O$3,'KU Meter Schedule'!N75-'KU Meter Schedule'!$G75,N75))</f>
        <v>226498.08000000002</v>
      </c>
      <c r="P75" s="6">
        <f>IF(P$3=$J$3,$G75,IF($F75='KU Meter Schedule'!P$3,'KU Meter Schedule'!O75-'KU Meter Schedule'!$G75,O75))</f>
        <v>226498.08000000002</v>
      </c>
      <c r="Q75" s="6">
        <f>IF(Q$3=$J$3,$G75,IF($F75='KU Meter Schedule'!Q$3,'KU Meter Schedule'!P75-'KU Meter Schedule'!$G75,P75))</f>
        <v>226498.08000000002</v>
      </c>
      <c r="R75" s="6">
        <f>IF(R$3=$J$3,$G75,IF($F75='KU Meter Schedule'!R$3,'KU Meter Schedule'!Q75-'KU Meter Schedule'!$G75,Q75))</f>
        <v>226498.08000000002</v>
      </c>
      <c r="S75" s="6">
        <f>IF(S$3=$J$3,$G75,IF($F75='KU Meter Schedule'!S$3,'KU Meter Schedule'!R75-'KU Meter Schedule'!$G75,R75))</f>
        <v>226498.08000000002</v>
      </c>
      <c r="T75" s="6">
        <f>IF(T$3=$J$3,$G75,IF($F75='KU Meter Schedule'!T$3,'KU Meter Schedule'!S75-'KU Meter Schedule'!$G75,S75))</f>
        <v>226498.08000000002</v>
      </c>
      <c r="U75" s="6">
        <f>IF(U$3=$J$3,$G75,IF($F75='KU Meter Schedule'!U$3,'KU Meter Schedule'!T75-'KU Meter Schedule'!$G75,T75))</f>
        <v>226498.08000000002</v>
      </c>
      <c r="V75" s="6">
        <f>IF(V$3=$J$3,$G75,IF($F75='KU Meter Schedule'!V$3,'KU Meter Schedule'!U75-'KU Meter Schedule'!$G75,U75))</f>
        <v>226498.08000000002</v>
      </c>
      <c r="W75" s="6">
        <f>IF(W$3=$J$3,$G75,IF($F75='KU Meter Schedule'!W$3,'KU Meter Schedule'!V75-'KU Meter Schedule'!$G75,V75))</f>
        <v>226498.08000000002</v>
      </c>
      <c r="X75" s="6">
        <f>IF(X$3=$J$3,$G75,IF($F75='KU Meter Schedule'!X$3,'KU Meter Schedule'!W75-'KU Meter Schedule'!$G75,W75))</f>
        <v>226498.08000000002</v>
      </c>
      <c r="Y75" s="6">
        <f>IF(Y$3=$J$3,$G75,IF($F75='KU Meter Schedule'!Y$3,'KU Meter Schedule'!X75-'KU Meter Schedule'!$G75,X75))</f>
        <v>226498.08000000002</v>
      </c>
      <c r="Z75" s="6">
        <f>IF(Z$3=$J$3,$G75,IF($F75='KU Meter Schedule'!Z$3,'KU Meter Schedule'!Y75-'KU Meter Schedule'!$G75,Y75))</f>
        <v>226498.08000000002</v>
      </c>
      <c r="AA75" s="6">
        <f>IF(AA$3=$J$3,$G75,IF($F75='KU Meter Schedule'!AA$3,'KU Meter Schedule'!Z75-'KU Meter Schedule'!$G75,Z75))</f>
        <v>226498.08000000002</v>
      </c>
      <c r="AB75" s="6">
        <f>IF(AB$3=$J$3,$G75,IF($F75='KU Meter Schedule'!AB$3,'KU Meter Schedule'!AA75-'KU Meter Schedule'!$G75,AA75))</f>
        <v>226498.08000000002</v>
      </c>
      <c r="AC75" s="6">
        <f>IF(AC$3=$J$3,$G75,IF($F75='KU Meter Schedule'!AC$3,'KU Meter Schedule'!AB75-'KU Meter Schedule'!$G75,AB75))</f>
        <v>226498.08000000002</v>
      </c>
      <c r="AD75" s="6">
        <f>IF(AD$3=$J$3,$G75,IF($F75='KU Meter Schedule'!AD$3,'KU Meter Schedule'!AC75-'KU Meter Schedule'!$G75,AC75))</f>
        <v>226498.08000000002</v>
      </c>
      <c r="AE75" s="6">
        <f>IF(AE$3=$J$3,$G75,IF($F75='KU Meter Schedule'!AE$3,'KU Meter Schedule'!AD75-'KU Meter Schedule'!$G75,AD75))</f>
        <v>226498.08000000002</v>
      </c>
      <c r="AF75" s="6">
        <f>IF(AF$3=$J$3,$G75,IF($F75='KU Meter Schedule'!AF$3,'KU Meter Schedule'!AE75-'KU Meter Schedule'!$G75,AE75))</f>
        <v>0</v>
      </c>
      <c r="AG75" s="6">
        <f>IF(AG$3=$J$3,$G75,IF($F75='KU Meter Schedule'!AG$3,'KU Meter Schedule'!AF75-'KU Meter Schedule'!$G75,AF75))</f>
        <v>0</v>
      </c>
      <c r="AH75" s="6">
        <f>IF(AH$3=$J$3,$G75,IF($F75='KU Meter Schedule'!AH$3,'KU Meter Schedule'!AG75-'KU Meter Schedule'!$G75,AG75))</f>
        <v>0</v>
      </c>
      <c r="AI75" s="6">
        <f>IF(AI$3=$J$3,$G75,IF($F75='KU Meter Schedule'!AI$3,'KU Meter Schedule'!AH75-'KU Meter Schedule'!$G75,AH75))</f>
        <v>0</v>
      </c>
      <c r="AJ75" s="6">
        <f>IF(AJ$3=$J$3,$G75,IF($F75='KU Meter Schedule'!AJ$3,'KU Meter Schedule'!AI75-'KU Meter Schedule'!$G75,AI75))</f>
        <v>0</v>
      </c>
      <c r="AK75" s="6">
        <f>IF(AK$3=$J$3,$G75,IF($F75='KU Meter Schedule'!AK$3,'KU Meter Schedule'!AJ75-'KU Meter Schedule'!$G75,AJ75))</f>
        <v>0</v>
      </c>
      <c r="AL75" s="6">
        <f>IF(AL$3=$J$3,$G75,IF($F75='KU Meter Schedule'!AL$3,'KU Meter Schedule'!AK75-'KU Meter Schedule'!$G75,AK75))</f>
        <v>0</v>
      </c>
      <c r="AM75" s="6">
        <f>IF(AM$3=$J$3,$G75,IF($F75='KU Meter Schedule'!AM$3,'KU Meter Schedule'!AL75-'KU Meter Schedule'!$G75,AL75))</f>
        <v>0</v>
      </c>
      <c r="AN75" s="6">
        <f>IF(AN$3=$J$3,$G75,IF($F75='KU Meter Schedule'!AN$3,'KU Meter Schedule'!AM75-'KU Meter Schedule'!$G75,AM75))</f>
        <v>0</v>
      </c>
      <c r="AO75" s="6">
        <f>IF(AO$3=$J$3,$G75,IF($F75='KU Meter Schedule'!AO$3,'KU Meter Schedule'!AN75-'KU Meter Schedule'!$G75,AN75))</f>
        <v>0</v>
      </c>
      <c r="AP75" s="6">
        <f>IF(AP$3=$J$3,$G75,IF($F75='KU Meter Schedule'!AP$3,'KU Meter Schedule'!AO75-'KU Meter Schedule'!$G75,AO75))</f>
        <v>0</v>
      </c>
      <c r="AQ75" s="6">
        <f>IF(AQ$3=$J$3,$G75,IF($F75='KU Meter Schedule'!AQ$3,'KU Meter Schedule'!AP75-'KU Meter Schedule'!$G75,AP75))</f>
        <v>0</v>
      </c>
      <c r="AR75" s="6">
        <f>IF(AR$3=$J$3,$G75,IF($F75='KU Meter Schedule'!AR$3,'KU Meter Schedule'!AQ75-'KU Meter Schedule'!$G75,AQ75))</f>
        <v>0</v>
      </c>
      <c r="AS75" s="6">
        <f>IF(AS$3=$J$3,$G75,IF($F75='KU Meter Schedule'!AS$3,'KU Meter Schedule'!AR75-'KU Meter Schedule'!$G75,AR75))</f>
        <v>0</v>
      </c>
      <c r="AT75" s="6">
        <f>IF(AT$3=$J$3,$G75,IF($F75='KU Meter Schedule'!AT$3,'KU Meter Schedule'!AS75-'KU Meter Schedule'!$G75,AS75))</f>
        <v>0</v>
      </c>
      <c r="AU75" s="6">
        <f>IF(AU$3=$J$3,$G75,IF($F75='KU Meter Schedule'!AU$3,'KU Meter Schedule'!AT75-'KU Meter Schedule'!$G75,AT75))</f>
        <v>0</v>
      </c>
      <c r="AV75" s="6">
        <f>IF(AV$3=$J$3,$G75,IF($F75='KU Meter Schedule'!AV$3,'KU Meter Schedule'!AU75-'KU Meter Schedule'!$G75,AU75))</f>
        <v>0</v>
      </c>
      <c r="AW75" s="6">
        <f>IF(AW$3=$J$3,$G75,IF($F75='KU Meter Schedule'!AW$3,'KU Meter Schedule'!AV75-'KU Meter Schedule'!$G75,AV75))</f>
        <v>0</v>
      </c>
      <c r="AX75" s="6">
        <f>IF(AX$3=$J$3,$G75,IF($F75='KU Meter Schedule'!AX$3,'KU Meter Schedule'!AW75-'KU Meter Schedule'!$G75,AW75))</f>
        <v>0</v>
      </c>
      <c r="AZ75" s="21">
        <f>IF(AZ$3&lt;'Depr. Rate'!$B$1,('Depr. Rate'!$B$4*'KU Meter Schedule'!J75)/12,IF(J75=0,I75/2*'Depr. Rate'!$C$4/12,('Depr. Rate'!$C$4*'KU Meter Schedule'!J75)/12))</f>
        <v>432.23383600000005</v>
      </c>
      <c r="BA75" s="21">
        <f>IF(BA$3&lt;'Depr. Rate'!$B$1,('Depr. Rate'!$B$4*'KU Meter Schedule'!K75)/12,IF(K75=0,J75/2*'Depr. Rate'!$C$4/12,('Depr. Rate'!$C$4*'KU Meter Schedule'!K75)/12))</f>
        <v>432.23383600000005</v>
      </c>
      <c r="BB75" s="21">
        <f>IF(BB$3&lt;'Depr. Rate'!$B$1,('Depr. Rate'!$B$4*'KU Meter Schedule'!L75)/12,IF(L75=0,K75/2*'Depr. Rate'!$C$4/12,('Depr. Rate'!$C$4*'KU Meter Schedule'!L75)/12))</f>
        <v>432.23383600000005</v>
      </c>
      <c r="BC75" s="21">
        <f>IF(BC$3&lt;'Depr. Rate'!$B$1,('Depr. Rate'!$B$4*'KU Meter Schedule'!M75)/12,IF(M75=0,L75/2*'Depr. Rate'!$C$4/12,('Depr. Rate'!$C$4*'KU Meter Schedule'!M75)/12))</f>
        <v>432.23383600000005</v>
      </c>
      <c r="BD75" s="21">
        <f>IF(BD$3&lt;'Depr. Rate'!$B$1,('Depr. Rate'!$B$4*'KU Meter Schedule'!N75)/12,IF(N75=0,M75/2*'Depr. Rate'!$C$4/12,('Depr. Rate'!$C$4*'KU Meter Schedule'!N75)/12))</f>
        <v>432.23383600000005</v>
      </c>
      <c r="BE75" s="21">
        <f>IF(BE$3&lt;'Depr. Rate'!$B$1,('Depr. Rate'!$B$4*'KU Meter Schedule'!O75)/12,IF(O75=0,N75/2*'Depr. Rate'!$C$4/12,('Depr. Rate'!$C$4*'KU Meter Schedule'!O75)/12))</f>
        <v>432.23383600000005</v>
      </c>
      <c r="BF75" s="21">
        <f>IF(BF$3&lt;'Depr. Rate'!$B$1,('Depr. Rate'!$B$4*'KU Meter Schedule'!P75)/12,IF(P75=0,O75/2*'Depr. Rate'!$C$4/12,('Depr. Rate'!$C$4*'KU Meter Schedule'!P75)/12))</f>
        <v>432.23383600000005</v>
      </c>
      <c r="BG75" s="21">
        <f>IF(BG$3&lt;'Depr. Rate'!$B$1,('Depr. Rate'!$B$4*'KU Meter Schedule'!Q75)/12,IF(Q75=0,P75/2*'Depr. Rate'!$C$4/12,('Depr. Rate'!$C$4*'KU Meter Schedule'!Q75)/12))</f>
        <v>432.23383600000005</v>
      </c>
      <c r="BH75" s="21">
        <f>IF(BH$3&lt;'Depr. Rate'!$B$1,('Depr. Rate'!$B$4*'KU Meter Schedule'!R75)/12,IF(R75=0,Q75/2*'Depr. Rate'!$C$4/12,('Depr. Rate'!$C$4*'KU Meter Schedule'!R75)/12))</f>
        <v>432.23383600000005</v>
      </c>
      <c r="BI75" s="21">
        <f>IF(BI$3&lt;'Depr. Rate'!$B$1,('Depr. Rate'!$B$4*'KU Meter Schedule'!S75)/12,IF(S75=0,R75/2*'Depr. Rate'!$C$4/12,('Depr. Rate'!$C$4*'KU Meter Schedule'!S75)/12))</f>
        <v>432.23383600000005</v>
      </c>
      <c r="BJ75" s="21">
        <f>IF(BJ$3&lt;'Depr. Rate'!$B$1,('Depr. Rate'!$B$4*'KU Meter Schedule'!T75)/12,IF(T75=0,S75/2*'Depr. Rate'!$C$4/12,('Depr. Rate'!$C$4*'KU Meter Schedule'!T75)/12))</f>
        <v>432.23383600000005</v>
      </c>
      <c r="BK75" s="21">
        <f>IF(BK$3&lt;'Depr. Rate'!$B$1,('Depr. Rate'!$B$4*'KU Meter Schedule'!U75)/12,IF(U75=0,T75/2*'Depr. Rate'!$C$4/12,('Depr. Rate'!$C$4*'KU Meter Schedule'!U75)/12))</f>
        <v>662.50688400000001</v>
      </c>
      <c r="BL75" s="21">
        <f>IF(BL$3&lt;'Depr. Rate'!$B$1,('Depr. Rate'!$B$4*'KU Meter Schedule'!V75)/12,IF(V75=0,U75/2*'Depr. Rate'!$C$4/12,('Depr. Rate'!$C$4*'KU Meter Schedule'!V75)/12))</f>
        <v>662.50688400000001</v>
      </c>
      <c r="BM75" s="21">
        <f>IF(BM$3&lt;'Depr. Rate'!$B$1,('Depr. Rate'!$B$4*'KU Meter Schedule'!W75)/12,IF(W75=0,V75/2*'Depr. Rate'!$C$4/12,('Depr. Rate'!$C$4*'KU Meter Schedule'!W75)/12))</f>
        <v>662.50688400000001</v>
      </c>
      <c r="BN75" s="21">
        <f>IF(BN$3&lt;'Depr. Rate'!$B$1,('Depr. Rate'!$B$4*'KU Meter Schedule'!X75)/12,IF(X75=0,W75/2*'Depr. Rate'!$C$4/12,('Depr. Rate'!$C$4*'KU Meter Schedule'!X75)/12))</f>
        <v>662.50688400000001</v>
      </c>
      <c r="BO75" s="21">
        <f>IF(BO$3&lt;'Depr. Rate'!$B$1,('Depr. Rate'!$B$4*'KU Meter Schedule'!Y75)/12,IF(Y75=0,X75/2*'Depr. Rate'!$C$4/12,('Depr. Rate'!$C$4*'KU Meter Schedule'!Y75)/12))</f>
        <v>662.50688400000001</v>
      </c>
      <c r="BP75" s="21">
        <f>IF(BP$3&lt;'Depr. Rate'!$B$1,('Depr. Rate'!$B$4*'KU Meter Schedule'!Z75)/12,IF(Z75=0,Y75/2*'Depr. Rate'!$C$4/12,('Depr. Rate'!$C$4*'KU Meter Schedule'!Z75)/12))</f>
        <v>662.50688400000001</v>
      </c>
      <c r="BQ75" s="21">
        <f>IF(BQ$3&lt;'Depr. Rate'!$B$1,('Depr. Rate'!$B$4*'KU Meter Schedule'!AA75)/12,IF(AA75=0,Z75/2*'Depr. Rate'!$C$4/12,('Depr. Rate'!$C$4*'KU Meter Schedule'!AA75)/12))</f>
        <v>662.50688400000001</v>
      </c>
      <c r="BR75" s="21">
        <f>IF(BR$3&lt;'Depr. Rate'!$B$1,('Depr. Rate'!$B$4*'KU Meter Schedule'!AB75)/12,IF(AB75=0,AA75/2*'Depr. Rate'!$C$4/12,('Depr. Rate'!$C$4*'KU Meter Schedule'!AB75)/12))</f>
        <v>662.50688400000001</v>
      </c>
      <c r="BS75" s="21">
        <f>IF(BS$3&lt;'Depr. Rate'!$B$1,('Depr. Rate'!$B$4*'KU Meter Schedule'!AC75)/12,IF(AC75=0,AB75/2*'Depr. Rate'!$C$4/12,('Depr. Rate'!$C$4*'KU Meter Schedule'!AC75)/12))</f>
        <v>662.50688400000001</v>
      </c>
      <c r="BT75" s="21">
        <f>IF(BT$3&lt;'Depr. Rate'!$B$1,('Depr. Rate'!$B$4*'KU Meter Schedule'!AD75)/12,IF(AD75=0,AC75/2*'Depr. Rate'!$C$4/12,('Depr. Rate'!$C$4*'KU Meter Schedule'!AD75)/12))</f>
        <v>662.50688400000001</v>
      </c>
      <c r="BU75" s="21">
        <f>IF(BU$3&lt;'Depr. Rate'!$B$1,('Depr. Rate'!$B$4*'KU Meter Schedule'!AE75)/12,IF(AE75=0,AD75/2*'Depr. Rate'!$C$4/12,('Depr. Rate'!$C$4*'KU Meter Schedule'!AE75)/12))</f>
        <v>662.50688400000001</v>
      </c>
      <c r="BV75" s="21">
        <f>IF(BV$3&lt;'Depr. Rate'!$B$1,('Depr. Rate'!$B$4*'KU Meter Schedule'!AF75)/12,IF(AF75=0,AE75/2*'Depr. Rate'!$C$4/12,('Depr. Rate'!$C$4*'KU Meter Schedule'!AF75)/12))</f>
        <v>331.25344200000001</v>
      </c>
      <c r="BW75" s="21">
        <f>IF(BW$3&lt;'Depr. Rate'!$B$1,('Depr. Rate'!$B$4*'KU Meter Schedule'!AG75)/12,IF(AG75=0,AF75/2*'Depr. Rate'!$C$4/12,('Depr. Rate'!$C$4*'KU Meter Schedule'!AG75)/12))</f>
        <v>0</v>
      </c>
      <c r="BX75" s="21">
        <f>IF(BX$3&lt;'Depr. Rate'!$B$1,('Depr. Rate'!$B$4*'KU Meter Schedule'!AH75)/12,IF(AH75=0,AG75/2*'Depr. Rate'!$C$4/12,('Depr. Rate'!$C$4*'KU Meter Schedule'!AH75)/12))</f>
        <v>0</v>
      </c>
      <c r="BY75" s="21">
        <f>IF(BY$3&lt;'Depr. Rate'!$B$1,('Depr. Rate'!$B$4*'KU Meter Schedule'!AI75)/12,IF(AI75=0,AH75/2*'Depr. Rate'!$C$4/12,('Depr. Rate'!$C$4*'KU Meter Schedule'!AI75)/12))</f>
        <v>0</v>
      </c>
      <c r="BZ75" s="21">
        <f>IF(BZ$3&lt;'Depr. Rate'!$B$1,('Depr. Rate'!$B$4*'KU Meter Schedule'!AJ75)/12,IF(AJ75=0,AI75/2*'Depr. Rate'!$C$4/12,('Depr. Rate'!$C$4*'KU Meter Schedule'!AJ75)/12))</f>
        <v>0</v>
      </c>
      <c r="CA75" s="21">
        <f>IF(CA$3&lt;'Depr. Rate'!$B$1,('Depr. Rate'!$B$4*'KU Meter Schedule'!AK75)/12,IF(AK75=0,AJ75/2*'Depr. Rate'!$C$4/12,('Depr. Rate'!$C$4*'KU Meter Schedule'!AK75)/12))</f>
        <v>0</v>
      </c>
      <c r="CB75" s="21">
        <f>IF(CB$3&lt;'Depr. Rate'!$B$1,('Depr. Rate'!$B$4*'KU Meter Schedule'!AL75)/12,IF(AL75=0,AK75/2*'Depr. Rate'!$C$4/12,('Depr. Rate'!$C$4*'KU Meter Schedule'!AL75)/12))</f>
        <v>0</v>
      </c>
      <c r="CC75" s="21">
        <f>IF(CC$3&lt;'Depr. Rate'!$B$1,('Depr. Rate'!$B$4*'KU Meter Schedule'!AM75)/12,IF(AM75=0,AL75/2*'Depr. Rate'!$C$4/12,('Depr. Rate'!$C$4*'KU Meter Schedule'!AM75)/12))</f>
        <v>0</v>
      </c>
      <c r="CD75" s="21">
        <f>IF(CD$3&lt;'Depr. Rate'!$B$1,('Depr. Rate'!$B$4*'KU Meter Schedule'!AN75)/12,IF(AN75=0,AM75/2*'Depr. Rate'!$C$4/12,('Depr. Rate'!$C$4*'KU Meter Schedule'!AN75)/12))</f>
        <v>0</v>
      </c>
      <c r="CE75" s="21">
        <f>IF(CE$3&lt;'Depr. Rate'!$B$1,('Depr. Rate'!$B$4*'KU Meter Schedule'!AO75)/12,IF(AO75=0,AN75/2*'Depr. Rate'!$C$4/12,('Depr. Rate'!$C$4*'KU Meter Schedule'!AO75)/12))</f>
        <v>0</v>
      </c>
      <c r="CF75" s="21">
        <f>IF(CF$3&lt;'Depr. Rate'!$B$1,('Depr. Rate'!$B$4*'KU Meter Schedule'!AP75)/12,IF(AP75=0,AO75/2*'Depr. Rate'!$C$4/12,('Depr. Rate'!$C$4*'KU Meter Schedule'!AP75)/12))</f>
        <v>0</v>
      </c>
      <c r="CG75" s="21">
        <f>IF(CG$3&lt;'Depr. Rate'!$B$1,('Depr. Rate'!$B$4*'KU Meter Schedule'!AQ75)/12,IF(AQ75=0,AP75/2*'Depr. Rate'!$C$4/12,('Depr. Rate'!$C$4*'KU Meter Schedule'!AQ75)/12))</f>
        <v>0</v>
      </c>
      <c r="CH75" s="21">
        <f>IF(CH$3&lt;'Depr. Rate'!$B$1,('Depr. Rate'!$B$4*'KU Meter Schedule'!AR75)/12,IF(AR75=0,AQ75/2*'Depr. Rate'!$C$4/12,('Depr. Rate'!$C$4*'KU Meter Schedule'!AR75)/12))</f>
        <v>0</v>
      </c>
      <c r="CI75" s="21">
        <f>IF(CI$3&lt;'Depr. Rate'!$B$1,('Depr. Rate'!$B$4*'KU Meter Schedule'!AS75)/12,IF(AS75=0,AR75/2*'Depr. Rate'!$C$4/12,('Depr. Rate'!$C$4*'KU Meter Schedule'!AS75)/12))</f>
        <v>0</v>
      </c>
      <c r="CJ75" s="21">
        <f>IF(CJ$3&lt;'Depr. Rate'!$B$1,('Depr. Rate'!$B$4*'KU Meter Schedule'!AT75)/12,IF(AT75=0,AS75/2*'Depr. Rate'!$C$4/12,('Depr. Rate'!$C$4*'KU Meter Schedule'!AT75)/12))</f>
        <v>0</v>
      </c>
      <c r="CK75" s="21">
        <f>IF(CK$3&lt;'Depr. Rate'!$B$1,('Depr. Rate'!$B$4*'KU Meter Schedule'!AU75)/12,IF(AU75=0,AT75/2*'Depr. Rate'!$C$4/12,('Depr. Rate'!$C$4*'KU Meter Schedule'!AU75)/12))</f>
        <v>0</v>
      </c>
      <c r="CL75" s="21">
        <f>IF(CL$3&lt;'Depr. Rate'!$B$1,('Depr. Rate'!$B$4*'KU Meter Schedule'!AV75)/12,IF(AV75=0,AU75/2*'Depr. Rate'!$C$4/12,('Depr. Rate'!$C$4*'KU Meter Schedule'!AV75)/12))</f>
        <v>0</v>
      </c>
      <c r="CM75" s="21">
        <f>IF(CM$3&lt;'Depr. Rate'!$B$1,('Depr. Rate'!$B$4*'KU Meter Schedule'!AW75)/12,IF(AW75=0,AV75/2*'Depr. Rate'!$C$4/12,('Depr. Rate'!$C$4*'KU Meter Schedule'!AW75)/12))</f>
        <v>0</v>
      </c>
      <c r="CN75" s="21">
        <f>IF(CN$3&lt;'Depr. Rate'!$B$1,('Depr. Rate'!$B$4*'KU Meter Schedule'!AX75)/12,IF(AX75=0,AW75/2*'Depr. Rate'!$C$4/12,('Depr. Rate'!$C$4*'KU Meter Schedule'!AX75)/12))</f>
        <v>0</v>
      </c>
      <c r="CP75" s="6">
        <f>IF(CP$3=$CP$3,$H75+AZ75,IF($F75='KU Meter Schedule'!CP$3,'KU Meter Schedule'!CO75+AZ75-$G75,SUM(CO75,AZ75)))</f>
        <v>172345.04664947241</v>
      </c>
      <c r="CQ75" s="6">
        <f>IF(CQ$3=$CP$3,$H75+BA75,IF($F75='KU Meter Schedule'!CQ$3,'KU Meter Schedule'!CP75+BA75-$G75,SUM(CP75,BA75)))</f>
        <v>172777.28048547241</v>
      </c>
      <c r="CR75" s="6">
        <f>IF(CR$3=$CP$3,$H75+BB75,IF($F75='KU Meter Schedule'!CR$3,'KU Meter Schedule'!CQ75+BB75-$G75,SUM(CQ75,BB75)))</f>
        <v>173209.51432147241</v>
      </c>
      <c r="CS75" s="6">
        <f>IF(CS$3=$CP$3,$H75+BC75,IF($F75='KU Meter Schedule'!CS$3,'KU Meter Schedule'!CR75+BC75-$G75,SUM(CR75,BC75)))</f>
        <v>173641.74815747241</v>
      </c>
      <c r="CT75" s="6">
        <f>IF(CT$3=$CP$3,$H75+BD75,IF($F75='KU Meter Schedule'!CT$3,'KU Meter Schedule'!CS75+BD75-$G75,SUM(CS75,BD75)))</f>
        <v>174073.98199347241</v>
      </c>
      <c r="CU75" s="6">
        <f>IF(CU$3=$CP$3,$H75+BE75,IF($F75='KU Meter Schedule'!CU$3,'KU Meter Schedule'!CT75+BE75-$G75,SUM(CT75,BE75)))</f>
        <v>174506.21582947241</v>
      </c>
      <c r="CV75" s="6">
        <f>IF(CV$3=$CP$3,$H75+BF75,IF($F75='KU Meter Schedule'!CV$3,'KU Meter Schedule'!CU75+BF75-$G75,SUM(CU75,BF75)))</f>
        <v>174938.44966547241</v>
      </c>
      <c r="CW75" s="6">
        <f>IF(CW$3=$CP$3,$H75+BG75,IF($F75='KU Meter Schedule'!CW$3,'KU Meter Schedule'!CV75+BG75-$G75,SUM(CV75,BG75)))</f>
        <v>175370.68350147241</v>
      </c>
      <c r="CX75" s="6">
        <f>IF(CX$3=$CP$3,$H75+BH75,IF($F75='KU Meter Schedule'!CX$3,'KU Meter Schedule'!CW75+BH75-$G75,SUM(CW75,BH75)))</f>
        <v>175802.91733747241</v>
      </c>
      <c r="CY75" s="6">
        <f>IF(CY$3=$CP$3,$H75+BI75,IF($F75='KU Meter Schedule'!CY$3,'KU Meter Schedule'!CX75+BI75-$G75,SUM(CX75,BI75)))</f>
        <v>176235.1511734724</v>
      </c>
      <c r="CZ75" s="6">
        <f>IF(CZ$3=$CP$3,$H75+BJ75,IF($F75='KU Meter Schedule'!CZ$3,'KU Meter Schedule'!CY75+BJ75-$G75,SUM(CY75,BJ75)))</f>
        <v>176667.3850094724</v>
      </c>
      <c r="DA75" s="6">
        <f>IF(DA$3=$CP$3,$H75+BK75,IF($F75='KU Meter Schedule'!DA$3,'KU Meter Schedule'!CZ75+BK75-$G75,SUM(CZ75,BK75)))</f>
        <v>177329.89189347241</v>
      </c>
      <c r="DB75" s="6">
        <f>IF(DB$3=$CP$3,$H75+BL75,IF($F75='KU Meter Schedule'!DB$3,'KU Meter Schedule'!DA75+BL75-$G75,SUM(DA75,BL75)))</f>
        <v>177992.39877747241</v>
      </c>
      <c r="DC75" s="6">
        <f>IF(DC$3=$CP$3,$H75+BM75,IF($F75='KU Meter Schedule'!DC$3,'KU Meter Schedule'!DB75+BM75-$G75,SUM(DB75,BM75)))</f>
        <v>178654.90566147241</v>
      </c>
      <c r="DD75" s="6">
        <f>IF(DD$3=$CP$3,$H75+BN75,IF($F75='KU Meter Schedule'!DD$3,'KU Meter Schedule'!DC75+BN75-$G75,SUM(DC75,BN75)))</f>
        <v>179317.41254547241</v>
      </c>
      <c r="DE75" s="6">
        <f>IF(DE$3=$CP$3,$H75+BO75,IF($F75='KU Meter Schedule'!DE$3,'KU Meter Schedule'!DD75+BO75-$G75,SUM(DD75,BO75)))</f>
        <v>179979.91942947241</v>
      </c>
      <c r="DF75" s="6">
        <f>IF(DF$3=$CP$3,$H75+BP75,IF($F75='KU Meter Schedule'!DF$3,'KU Meter Schedule'!DE75+BP75-$G75,SUM(DE75,BP75)))</f>
        <v>180642.42631347242</v>
      </c>
      <c r="DG75" s="6">
        <f>IF(DG$3=$CP$3,$H75+BQ75,IF($F75='KU Meter Schedule'!DG$3,'KU Meter Schedule'!DF75+BQ75-$G75,SUM(DF75,BQ75)))</f>
        <v>181304.93319747242</v>
      </c>
      <c r="DH75" s="6">
        <f>IF(DH$3=$CP$3,$H75+BR75,IF($F75='KU Meter Schedule'!DH$3,'KU Meter Schedule'!DG75+BR75-$G75,SUM(DG75,BR75)))</f>
        <v>181967.44008147242</v>
      </c>
      <c r="DI75" s="6">
        <f>IF(DI$3=$CP$3,$H75+BS75,IF($F75='KU Meter Schedule'!DI$3,'KU Meter Schedule'!DH75+BS75-$G75,SUM(DH75,BS75)))</f>
        <v>182629.94696547242</v>
      </c>
      <c r="DJ75" s="6">
        <f>IF(DJ$3=$CP$3,$H75+BT75,IF($F75='KU Meter Schedule'!DJ$3,'KU Meter Schedule'!DI75+BT75-$G75,SUM(DI75,BT75)))</f>
        <v>183292.45384947243</v>
      </c>
      <c r="DK75" s="6">
        <f>IF(DK$3=$CP$3,$H75+BU75,IF($F75='KU Meter Schedule'!DK$3,'KU Meter Schedule'!DJ75+BU75-$G75,SUM(DJ75,BU75)))</f>
        <v>183954.96073347243</v>
      </c>
      <c r="DL75" s="6">
        <f>IF(DL$3=$CP$3,$H75+BV75,IF($F75='KU Meter Schedule'!DL$3,'KU Meter Schedule'!DK75+BV75-$G75,SUM(DK75,BV75)))</f>
        <v>-42211.865824527602</v>
      </c>
      <c r="DM75" s="6">
        <f>IF(DM$3=$CP$3,$H75+BW75,IF($F75='KU Meter Schedule'!DM$3,'KU Meter Schedule'!DL75+BW75-$G75,SUM(DL75,BW75)))</f>
        <v>-42211.865824527602</v>
      </c>
      <c r="DN75" s="6">
        <f>IF(DN$3=$CP$3,$H75+BX75,IF($F75='KU Meter Schedule'!DN$3,'KU Meter Schedule'!DM75+BX75-$G75,SUM(DM75,BX75)))</f>
        <v>-42211.865824527602</v>
      </c>
      <c r="DO75" s="6">
        <f>IF(DO$3=$CP$3,$H75+BY75,IF($F75='KU Meter Schedule'!DO$3,'KU Meter Schedule'!DN75+BY75-$G75,SUM(DN75,BY75)))</f>
        <v>-42211.865824527602</v>
      </c>
      <c r="DP75" s="6">
        <f>IF(DP$3=$CP$3,$H75+BZ75,IF($F75='KU Meter Schedule'!DP$3,'KU Meter Schedule'!DO75+BZ75-$G75,SUM(DO75,BZ75)))</f>
        <v>-42211.865824527602</v>
      </c>
      <c r="DQ75" s="6">
        <f>IF(DQ$3=$CP$3,$H75+CA75,IF($F75='KU Meter Schedule'!DQ$3,'KU Meter Schedule'!DP75+CA75-$G75,SUM(DP75,CA75)))</f>
        <v>-42211.865824527602</v>
      </c>
      <c r="DR75" s="6">
        <f>IF(DR$3=$CP$3,$H75+CB75,IF($F75='KU Meter Schedule'!DR$3,'KU Meter Schedule'!DQ75+CB75-$G75,SUM(DQ75,CB75)))</f>
        <v>-42211.865824527602</v>
      </c>
      <c r="DS75" s="6">
        <f>IF(DS$3=$CP$3,$H75+CC75,IF($F75='KU Meter Schedule'!DS$3,'KU Meter Schedule'!DR75+CC75-$G75,SUM(DR75,CC75)))</f>
        <v>-42211.865824527602</v>
      </c>
      <c r="DT75" s="6">
        <f>IF(DT$3=$CP$3,$H75+CD75,IF($F75='KU Meter Schedule'!DT$3,'KU Meter Schedule'!DS75+CD75-$G75,SUM(DS75,CD75)))</f>
        <v>-42211.865824527602</v>
      </c>
      <c r="DU75" s="6">
        <f>IF(DU$3=$CP$3,$H75+CE75,IF($F75='KU Meter Schedule'!DU$3,'KU Meter Schedule'!DT75+CE75-$G75,SUM(DT75,CE75)))</f>
        <v>-42211.865824527602</v>
      </c>
      <c r="DV75" s="6">
        <f>IF(DV$3=$CP$3,$H75+CF75,IF($F75='KU Meter Schedule'!DV$3,'KU Meter Schedule'!DU75+CF75-$G75,SUM(DU75,CF75)))</f>
        <v>-42211.865824527602</v>
      </c>
      <c r="DW75" s="6">
        <f>IF(DW$3=$CP$3,$H75+CG75,IF($F75='KU Meter Schedule'!DW$3,'KU Meter Schedule'!DV75+CG75-$G75,SUM(DV75,CG75)))</f>
        <v>-42211.865824527602</v>
      </c>
      <c r="DX75" s="6">
        <f>IF(DX$3=$CP$3,$H75+CH75,IF($F75='KU Meter Schedule'!DX$3,'KU Meter Schedule'!DW75+CH75-$G75,SUM(DW75,CH75)))</f>
        <v>-42211.865824527602</v>
      </c>
      <c r="DY75" s="6">
        <f>IF(DY$3=$CP$3,$H75+CI75,IF($F75='KU Meter Schedule'!DY$3,'KU Meter Schedule'!DX75+CI75-$G75,SUM(DX75,CI75)))</f>
        <v>-42211.865824527602</v>
      </c>
      <c r="DZ75" s="6">
        <f>IF(DZ$3=$CP$3,$H75+CJ75,IF($F75='KU Meter Schedule'!DZ$3,'KU Meter Schedule'!DY75+CJ75-$G75,SUM(DY75,CJ75)))</f>
        <v>-42211.865824527602</v>
      </c>
      <c r="EA75" s="6">
        <f>IF(EA$3=$CP$3,$H75+CK75,IF($F75='KU Meter Schedule'!EA$3,'KU Meter Schedule'!DZ75+CK75-$G75,SUM(DZ75,CK75)))</f>
        <v>-42211.865824527602</v>
      </c>
      <c r="EB75" s="6">
        <f>IF(EB$3=$CP$3,$H75+CL75,IF($F75='KU Meter Schedule'!EB$3,'KU Meter Schedule'!EA75+CL75-$G75,SUM(EA75,CL75)))</f>
        <v>-42211.865824527602</v>
      </c>
      <c r="EC75" s="6">
        <f>IF(EC$3=$CP$3,$H75+CM75,IF($F75='KU Meter Schedule'!EC$3,'KU Meter Schedule'!EB75+CM75-$G75,SUM(EB75,CM75)))</f>
        <v>-42211.865824527602</v>
      </c>
      <c r="ED75" s="6">
        <f>IF(ED$3=$CP$3,$H75+CN75,IF($F75='KU Meter Schedule'!ED$3,'KU Meter Schedule'!EC75+CN75-$G75,SUM(EC75,CN75)))</f>
        <v>-42211.865824527602</v>
      </c>
      <c r="EF75" s="8">
        <f t="shared" si="16"/>
        <v>54153.033350527607</v>
      </c>
      <c r="EG75" s="8">
        <f t="shared" si="16"/>
        <v>53720.799514527607</v>
      </c>
      <c r="EH75" s="8">
        <f t="shared" si="16"/>
        <v>53288.565678527608</v>
      </c>
      <c r="EI75" s="8">
        <f t="shared" si="16"/>
        <v>52856.331842527608</v>
      </c>
      <c r="EJ75" s="8">
        <f t="shared" si="16"/>
        <v>52424.098006527609</v>
      </c>
      <c r="EK75" s="8">
        <f t="shared" si="16"/>
        <v>51991.86417052761</v>
      </c>
      <c r="EL75" s="8">
        <f t="shared" si="16"/>
        <v>51559.63033452761</v>
      </c>
      <c r="EM75" s="8">
        <f t="shared" si="16"/>
        <v>51127.396498527611</v>
      </c>
      <c r="EN75" s="8">
        <f t="shared" si="16"/>
        <v>50695.162662527611</v>
      </c>
      <c r="EO75" s="8">
        <f t="shared" si="16"/>
        <v>50262.928826527612</v>
      </c>
      <c r="EP75" s="8">
        <f t="shared" si="16"/>
        <v>49830.694990527612</v>
      </c>
      <c r="EQ75" s="8">
        <f t="shared" si="16"/>
        <v>49168.18810652761</v>
      </c>
      <c r="ER75" s="8">
        <f t="shared" si="16"/>
        <v>48505.681222527608</v>
      </c>
      <c r="ES75" s="8">
        <f t="shared" si="16"/>
        <v>47843.174338527606</v>
      </c>
      <c r="ET75" s="8">
        <f t="shared" si="16"/>
        <v>47180.667454527604</v>
      </c>
      <c r="EU75" s="8">
        <f t="shared" si="16"/>
        <v>46518.160570527602</v>
      </c>
      <c r="EV75" s="8">
        <f t="shared" si="15"/>
        <v>45855.653686527599</v>
      </c>
      <c r="EW75" s="8">
        <f t="shared" si="15"/>
        <v>45193.146802527597</v>
      </c>
      <c r="EX75" s="8">
        <f t="shared" si="15"/>
        <v>44530.639918527595</v>
      </c>
      <c r="EY75" s="8">
        <f t="shared" si="15"/>
        <v>43868.133034527593</v>
      </c>
      <c r="EZ75" s="8">
        <f t="shared" si="15"/>
        <v>43205.626150527591</v>
      </c>
      <c r="FA75" s="8">
        <f t="shared" si="15"/>
        <v>42543.119266527588</v>
      </c>
      <c r="FB75" s="8">
        <f t="shared" si="15"/>
        <v>42211.865824527602</v>
      </c>
      <c r="FC75" s="8">
        <f t="shared" si="15"/>
        <v>42211.865824527602</v>
      </c>
      <c r="FD75" s="8">
        <f t="shared" si="15"/>
        <v>42211.865824527602</v>
      </c>
      <c r="FE75" s="8">
        <f t="shared" si="15"/>
        <v>42211.865824527602</v>
      </c>
      <c r="FF75" s="8">
        <f t="shared" si="15"/>
        <v>42211.865824527602</v>
      </c>
      <c r="FG75" s="8">
        <f t="shared" si="15"/>
        <v>42211.865824527602</v>
      </c>
      <c r="FH75" s="8">
        <f t="shared" si="15"/>
        <v>42211.865824527602</v>
      </c>
      <c r="FI75" s="8">
        <f t="shared" si="15"/>
        <v>42211.865824527602</v>
      </c>
      <c r="FJ75" s="8">
        <f t="shared" si="15"/>
        <v>42211.865824527602</v>
      </c>
      <c r="FK75" s="8">
        <f t="shared" si="14"/>
        <v>42211.865824527602</v>
      </c>
      <c r="FL75" s="8">
        <f t="shared" si="14"/>
        <v>42211.865824527602</v>
      </c>
      <c r="FM75" s="8">
        <f t="shared" si="14"/>
        <v>42211.865824527602</v>
      </c>
      <c r="FN75" s="8">
        <f t="shared" si="14"/>
        <v>42211.865824527602</v>
      </c>
      <c r="FO75" s="8">
        <f t="shared" si="14"/>
        <v>42211.865824527602</v>
      </c>
      <c r="FP75" s="8">
        <f t="shared" si="14"/>
        <v>42211.865824527602</v>
      </c>
      <c r="FQ75" s="8">
        <f t="shared" si="14"/>
        <v>42211.865824527602</v>
      </c>
      <c r="FR75" s="8">
        <f t="shared" si="14"/>
        <v>42211.865824527602</v>
      </c>
      <c r="FS75" s="8">
        <f t="shared" si="14"/>
        <v>42211.865824527602</v>
      </c>
      <c r="FT75" s="8">
        <f t="shared" si="14"/>
        <v>42211.865824527602</v>
      </c>
    </row>
    <row r="76" spans="1:176" x14ac:dyDescent="0.25">
      <c r="A76" s="4" t="s">
        <v>12</v>
      </c>
      <c r="B76" s="4" t="s">
        <v>2</v>
      </c>
      <c r="C76" s="3" t="s">
        <v>40</v>
      </c>
      <c r="D76" s="4" t="s">
        <v>4</v>
      </c>
      <c r="E76" s="7">
        <v>1980</v>
      </c>
      <c r="F76" s="24">
        <f>IFERROR(VLOOKUP(CONCATENATE(C76,E76),'KU Retirements'!$A$4:$E$150,5,FALSE),"N/A")</f>
        <v>43252</v>
      </c>
      <c r="G76" s="5">
        <v>444875.02999999997</v>
      </c>
      <c r="H76" s="5">
        <v>331943.35682574031</v>
      </c>
      <c r="I76" s="5"/>
      <c r="J76" s="6">
        <f>IF(J$3=$J$3,$G76,IF($F76='KU Meter Schedule'!J$3,'KU Meter Schedule'!I76-'KU Meter Schedule'!$G76,I76))</f>
        <v>444875.02999999997</v>
      </c>
      <c r="K76" s="6">
        <f>IF(K$3=$J$3,$G76,IF($F76='KU Meter Schedule'!K$3,'KU Meter Schedule'!J76-'KU Meter Schedule'!$G76,J76))</f>
        <v>444875.02999999997</v>
      </c>
      <c r="L76" s="6">
        <f>IF(L$3=$J$3,$G76,IF($F76='KU Meter Schedule'!L$3,'KU Meter Schedule'!K76-'KU Meter Schedule'!$G76,K76))</f>
        <v>444875.02999999997</v>
      </c>
      <c r="M76" s="6">
        <f>IF(M$3=$J$3,$G76,IF($F76='KU Meter Schedule'!M$3,'KU Meter Schedule'!L76-'KU Meter Schedule'!$G76,L76))</f>
        <v>444875.02999999997</v>
      </c>
      <c r="N76" s="6">
        <f>IF(N$3=$J$3,$G76,IF($F76='KU Meter Schedule'!N$3,'KU Meter Schedule'!M76-'KU Meter Schedule'!$G76,M76))</f>
        <v>444875.02999999997</v>
      </c>
      <c r="O76" s="6">
        <f>IF(O$3=$J$3,$G76,IF($F76='KU Meter Schedule'!O$3,'KU Meter Schedule'!N76-'KU Meter Schedule'!$G76,N76))</f>
        <v>444875.02999999997</v>
      </c>
      <c r="P76" s="6">
        <f>IF(P$3=$J$3,$G76,IF($F76='KU Meter Schedule'!P$3,'KU Meter Schedule'!O76-'KU Meter Schedule'!$G76,O76))</f>
        <v>444875.02999999997</v>
      </c>
      <c r="Q76" s="6">
        <f>IF(Q$3=$J$3,$G76,IF($F76='KU Meter Schedule'!Q$3,'KU Meter Schedule'!P76-'KU Meter Schedule'!$G76,P76))</f>
        <v>444875.02999999997</v>
      </c>
      <c r="R76" s="6">
        <f>IF(R$3=$J$3,$G76,IF($F76='KU Meter Schedule'!R$3,'KU Meter Schedule'!Q76-'KU Meter Schedule'!$G76,Q76))</f>
        <v>444875.02999999997</v>
      </c>
      <c r="S76" s="6">
        <f>IF(S$3=$J$3,$G76,IF($F76='KU Meter Schedule'!S$3,'KU Meter Schedule'!R76-'KU Meter Schedule'!$G76,R76))</f>
        <v>444875.02999999997</v>
      </c>
      <c r="T76" s="6">
        <f>IF(T$3=$J$3,$G76,IF($F76='KU Meter Schedule'!T$3,'KU Meter Schedule'!S76-'KU Meter Schedule'!$G76,S76))</f>
        <v>444875.02999999997</v>
      </c>
      <c r="U76" s="6">
        <f>IF(U$3=$J$3,$G76,IF($F76='KU Meter Schedule'!U$3,'KU Meter Schedule'!T76-'KU Meter Schedule'!$G76,T76))</f>
        <v>444875.02999999997</v>
      </c>
      <c r="V76" s="6">
        <f>IF(V$3=$J$3,$G76,IF($F76='KU Meter Schedule'!V$3,'KU Meter Schedule'!U76-'KU Meter Schedule'!$G76,U76))</f>
        <v>444875.02999999997</v>
      </c>
      <c r="W76" s="6">
        <f>IF(W$3=$J$3,$G76,IF($F76='KU Meter Schedule'!W$3,'KU Meter Schedule'!V76-'KU Meter Schedule'!$G76,V76))</f>
        <v>444875.02999999997</v>
      </c>
      <c r="X76" s="6">
        <f>IF(X$3=$J$3,$G76,IF($F76='KU Meter Schedule'!X$3,'KU Meter Schedule'!W76-'KU Meter Schedule'!$G76,W76))</f>
        <v>444875.02999999997</v>
      </c>
      <c r="Y76" s="6">
        <f>IF(Y$3=$J$3,$G76,IF($F76='KU Meter Schedule'!Y$3,'KU Meter Schedule'!X76-'KU Meter Schedule'!$G76,X76))</f>
        <v>444875.02999999997</v>
      </c>
      <c r="Z76" s="6">
        <f>IF(Z$3=$J$3,$G76,IF($F76='KU Meter Schedule'!Z$3,'KU Meter Schedule'!Y76-'KU Meter Schedule'!$G76,Y76))</f>
        <v>444875.02999999997</v>
      </c>
      <c r="AA76" s="6">
        <f>IF(AA$3=$J$3,$G76,IF($F76='KU Meter Schedule'!AA$3,'KU Meter Schedule'!Z76-'KU Meter Schedule'!$G76,Z76))</f>
        <v>444875.02999999997</v>
      </c>
      <c r="AB76" s="6">
        <f>IF(AB$3=$J$3,$G76,IF($F76='KU Meter Schedule'!AB$3,'KU Meter Schedule'!AA76-'KU Meter Schedule'!$G76,AA76))</f>
        <v>444875.02999999997</v>
      </c>
      <c r="AC76" s="6">
        <f>IF(AC$3=$J$3,$G76,IF($F76='KU Meter Schedule'!AC$3,'KU Meter Schedule'!AB76-'KU Meter Schedule'!$G76,AB76))</f>
        <v>444875.02999999997</v>
      </c>
      <c r="AD76" s="6">
        <f>IF(AD$3=$J$3,$G76,IF($F76='KU Meter Schedule'!AD$3,'KU Meter Schedule'!AC76-'KU Meter Schedule'!$G76,AC76))</f>
        <v>444875.02999999997</v>
      </c>
      <c r="AE76" s="6">
        <f>IF(AE$3=$J$3,$G76,IF($F76='KU Meter Schedule'!AE$3,'KU Meter Schedule'!AD76-'KU Meter Schedule'!$G76,AD76))</f>
        <v>444875.02999999997</v>
      </c>
      <c r="AF76" s="6">
        <f>IF(AF$3=$J$3,$G76,IF($F76='KU Meter Schedule'!AF$3,'KU Meter Schedule'!AE76-'KU Meter Schedule'!$G76,AE76))</f>
        <v>0</v>
      </c>
      <c r="AG76" s="6">
        <f>IF(AG$3=$J$3,$G76,IF($F76='KU Meter Schedule'!AG$3,'KU Meter Schedule'!AF76-'KU Meter Schedule'!$G76,AF76))</f>
        <v>0</v>
      </c>
      <c r="AH76" s="6">
        <f>IF(AH$3=$J$3,$G76,IF($F76='KU Meter Schedule'!AH$3,'KU Meter Schedule'!AG76-'KU Meter Schedule'!$G76,AG76))</f>
        <v>0</v>
      </c>
      <c r="AI76" s="6">
        <f>IF(AI$3=$J$3,$G76,IF($F76='KU Meter Schedule'!AI$3,'KU Meter Schedule'!AH76-'KU Meter Schedule'!$G76,AH76))</f>
        <v>0</v>
      </c>
      <c r="AJ76" s="6">
        <f>IF(AJ$3=$J$3,$G76,IF($F76='KU Meter Schedule'!AJ$3,'KU Meter Schedule'!AI76-'KU Meter Schedule'!$G76,AI76))</f>
        <v>0</v>
      </c>
      <c r="AK76" s="6">
        <f>IF(AK$3=$J$3,$G76,IF($F76='KU Meter Schedule'!AK$3,'KU Meter Schedule'!AJ76-'KU Meter Schedule'!$G76,AJ76))</f>
        <v>0</v>
      </c>
      <c r="AL76" s="6">
        <f>IF(AL$3=$J$3,$G76,IF($F76='KU Meter Schedule'!AL$3,'KU Meter Schedule'!AK76-'KU Meter Schedule'!$G76,AK76))</f>
        <v>0</v>
      </c>
      <c r="AM76" s="6">
        <f>IF(AM$3=$J$3,$G76,IF($F76='KU Meter Schedule'!AM$3,'KU Meter Schedule'!AL76-'KU Meter Schedule'!$G76,AL76))</f>
        <v>0</v>
      </c>
      <c r="AN76" s="6">
        <f>IF(AN$3=$J$3,$G76,IF($F76='KU Meter Schedule'!AN$3,'KU Meter Schedule'!AM76-'KU Meter Schedule'!$G76,AM76))</f>
        <v>0</v>
      </c>
      <c r="AO76" s="6">
        <f>IF(AO$3=$J$3,$G76,IF($F76='KU Meter Schedule'!AO$3,'KU Meter Schedule'!AN76-'KU Meter Schedule'!$G76,AN76))</f>
        <v>0</v>
      </c>
      <c r="AP76" s="6">
        <f>IF(AP$3=$J$3,$G76,IF($F76='KU Meter Schedule'!AP$3,'KU Meter Schedule'!AO76-'KU Meter Schedule'!$G76,AO76))</f>
        <v>0</v>
      </c>
      <c r="AQ76" s="6">
        <f>IF(AQ$3=$J$3,$G76,IF($F76='KU Meter Schedule'!AQ$3,'KU Meter Schedule'!AP76-'KU Meter Schedule'!$G76,AP76))</f>
        <v>0</v>
      </c>
      <c r="AR76" s="6">
        <f>IF(AR$3=$J$3,$G76,IF($F76='KU Meter Schedule'!AR$3,'KU Meter Schedule'!AQ76-'KU Meter Schedule'!$G76,AQ76))</f>
        <v>0</v>
      </c>
      <c r="AS76" s="6">
        <f>IF(AS$3=$J$3,$G76,IF($F76='KU Meter Schedule'!AS$3,'KU Meter Schedule'!AR76-'KU Meter Schedule'!$G76,AR76))</f>
        <v>0</v>
      </c>
      <c r="AT76" s="6">
        <f>IF(AT$3=$J$3,$G76,IF($F76='KU Meter Schedule'!AT$3,'KU Meter Schedule'!AS76-'KU Meter Schedule'!$G76,AS76))</f>
        <v>0</v>
      </c>
      <c r="AU76" s="6">
        <f>IF(AU$3=$J$3,$G76,IF($F76='KU Meter Schedule'!AU$3,'KU Meter Schedule'!AT76-'KU Meter Schedule'!$G76,AT76))</f>
        <v>0</v>
      </c>
      <c r="AV76" s="6">
        <f>IF(AV$3=$J$3,$G76,IF($F76='KU Meter Schedule'!AV$3,'KU Meter Schedule'!AU76-'KU Meter Schedule'!$G76,AU76))</f>
        <v>0</v>
      </c>
      <c r="AW76" s="6">
        <f>IF(AW$3=$J$3,$G76,IF($F76='KU Meter Schedule'!AW$3,'KU Meter Schedule'!AV76-'KU Meter Schedule'!$G76,AV76))</f>
        <v>0</v>
      </c>
      <c r="AX76" s="6">
        <f>IF(AX$3=$J$3,$G76,IF($F76='KU Meter Schedule'!AX$3,'KU Meter Schedule'!AW76-'KU Meter Schedule'!$G76,AW76))</f>
        <v>0</v>
      </c>
      <c r="AZ76" s="21">
        <f>IF(AZ$3&lt;'Depr. Rate'!$B$1,('Depr. Rate'!$B$4*'KU Meter Schedule'!J76)/12,IF(J76=0,I76/2*'Depr. Rate'!$C$4/12,('Depr. Rate'!$C$4*'KU Meter Schedule'!J76)/12))</f>
        <v>848.96984891666659</v>
      </c>
      <c r="BA76" s="21">
        <f>IF(BA$3&lt;'Depr. Rate'!$B$1,('Depr. Rate'!$B$4*'KU Meter Schedule'!K76)/12,IF(K76=0,J76/2*'Depr. Rate'!$C$4/12,('Depr. Rate'!$C$4*'KU Meter Schedule'!K76)/12))</f>
        <v>848.96984891666659</v>
      </c>
      <c r="BB76" s="21">
        <f>IF(BB$3&lt;'Depr. Rate'!$B$1,('Depr. Rate'!$B$4*'KU Meter Schedule'!L76)/12,IF(L76=0,K76/2*'Depr. Rate'!$C$4/12,('Depr. Rate'!$C$4*'KU Meter Schedule'!L76)/12))</f>
        <v>848.96984891666659</v>
      </c>
      <c r="BC76" s="21">
        <f>IF(BC$3&lt;'Depr. Rate'!$B$1,('Depr. Rate'!$B$4*'KU Meter Schedule'!M76)/12,IF(M76=0,L76/2*'Depr. Rate'!$C$4/12,('Depr. Rate'!$C$4*'KU Meter Schedule'!M76)/12))</f>
        <v>848.96984891666659</v>
      </c>
      <c r="BD76" s="21">
        <f>IF(BD$3&lt;'Depr. Rate'!$B$1,('Depr. Rate'!$B$4*'KU Meter Schedule'!N76)/12,IF(N76=0,M76/2*'Depr. Rate'!$C$4/12,('Depr. Rate'!$C$4*'KU Meter Schedule'!N76)/12))</f>
        <v>848.96984891666659</v>
      </c>
      <c r="BE76" s="21">
        <f>IF(BE$3&lt;'Depr. Rate'!$B$1,('Depr. Rate'!$B$4*'KU Meter Schedule'!O76)/12,IF(O76=0,N76/2*'Depr. Rate'!$C$4/12,('Depr. Rate'!$C$4*'KU Meter Schedule'!O76)/12))</f>
        <v>848.96984891666659</v>
      </c>
      <c r="BF76" s="21">
        <f>IF(BF$3&lt;'Depr. Rate'!$B$1,('Depr. Rate'!$B$4*'KU Meter Schedule'!P76)/12,IF(P76=0,O76/2*'Depr. Rate'!$C$4/12,('Depr. Rate'!$C$4*'KU Meter Schedule'!P76)/12))</f>
        <v>848.96984891666659</v>
      </c>
      <c r="BG76" s="21">
        <f>IF(BG$3&lt;'Depr. Rate'!$B$1,('Depr. Rate'!$B$4*'KU Meter Schedule'!Q76)/12,IF(Q76=0,P76/2*'Depr. Rate'!$C$4/12,('Depr. Rate'!$C$4*'KU Meter Schedule'!Q76)/12))</f>
        <v>848.96984891666659</v>
      </c>
      <c r="BH76" s="21">
        <f>IF(BH$3&lt;'Depr. Rate'!$B$1,('Depr. Rate'!$B$4*'KU Meter Schedule'!R76)/12,IF(R76=0,Q76/2*'Depr. Rate'!$C$4/12,('Depr. Rate'!$C$4*'KU Meter Schedule'!R76)/12))</f>
        <v>848.96984891666659</v>
      </c>
      <c r="BI76" s="21">
        <f>IF(BI$3&lt;'Depr. Rate'!$B$1,('Depr. Rate'!$B$4*'KU Meter Schedule'!S76)/12,IF(S76=0,R76/2*'Depr. Rate'!$C$4/12,('Depr. Rate'!$C$4*'KU Meter Schedule'!S76)/12))</f>
        <v>848.96984891666659</v>
      </c>
      <c r="BJ76" s="21">
        <f>IF(BJ$3&lt;'Depr. Rate'!$B$1,('Depr. Rate'!$B$4*'KU Meter Schedule'!T76)/12,IF(T76=0,S76/2*'Depr. Rate'!$C$4/12,('Depr. Rate'!$C$4*'KU Meter Schedule'!T76)/12))</f>
        <v>848.96984891666659</v>
      </c>
      <c r="BK76" s="21">
        <f>IF(BK$3&lt;'Depr. Rate'!$B$1,('Depr. Rate'!$B$4*'KU Meter Schedule'!U76)/12,IF(U76=0,T76/2*'Depr. Rate'!$C$4/12,('Depr. Rate'!$C$4*'KU Meter Schedule'!U76)/12))</f>
        <v>1301.25946275</v>
      </c>
      <c r="BL76" s="21">
        <f>IF(BL$3&lt;'Depr. Rate'!$B$1,('Depr. Rate'!$B$4*'KU Meter Schedule'!V76)/12,IF(V76=0,U76/2*'Depr. Rate'!$C$4/12,('Depr. Rate'!$C$4*'KU Meter Schedule'!V76)/12))</f>
        <v>1301.25946275</v>
      </c>
      <c r="BM76" s="21">
        <f>IF(BM$3&lt;'Depr. Rate'!$B$1,('Depr. Rate'!$B$4*'KU Meter Schedule'!W76)/12,IF(W76=0,V76/2*'Depr. Rate'!$C$4/12,('Depr. Rate'!$C$4*'KU Meter Schedule'!W76)/12))</f>
        <v>1301.25946275</v>
      </c>
      <c r="BN76" s="21">
        <f>IF(BN$3&lt;'Depr. Rate'!$B$1,('Depr. Rate'!$B$4*'KU Meter Schedule'!X76)/12,IF(X76=0,W76/2*'Depr. Rate'!$C$4/12,('Depr. Rate'!$C$4*'KU Meter Schedule'!X76)/12))</f>
        <v>1301.25946275</v>
      </c>
      <c r="BO76" s="21">
        <f>IF(BO$3&lt;'Depr. Rate'!$B$1,('Depr. Rate'!$B$4*'KU Meter Schedule'!Y76)/12,IF(Y76=0,X76/2*'Depr. Rate'!$C$4/12,('Depr. Rate'!$C$4*'KU Meter Schedule'!Y76)/12))</f>
        <v>1301.25946275</v>
      </c>
      <c r="BP76" s="21">
        <f>IF(BP$3&lt;'Depr. Rate'!$B$1,('Depr. Rate'!$B$4*'KU Meter Schedule'!Z76)/12,IF(Z76=0,Y76/2*'Depr. Rate'!$C$4/12,('Depr. Rate'!$C$4*'KU Meter Schedule'!Z76)/12))</f>
        <v>1301.25946275</v>
      </c>
      <c r="BQ76" s="21">
        <f>IF(BQ$3&lt;'Depr. Rate'!$B$1,('Depr. Rate'!$B$4*'KU Meter Schedule'!AA76)/12,IF(AA76=0,Z76/2*'Depr. Rate'!$C$4/12,('Depr. Rate'!$C$4*'KU Meter Schedule'!AA76)/12))</f>
        <v>1301.25946275</v>
      </c>
      <c r="BR76" s="21">
        <f>IF(BR$3&lt;'Depr. Rate'!$B$1,('Depr. Rate'!$B$4*'KU Meter Schedule'!AB76)/12,IF(AB76=0,AA76/2*'Depr. Rate'!$C$4/12,('Depr. Rate'!$C$4*'KU Meter Schedule'!AB76)/12))</f>
        <v>1301.25946275</v>
      </c>
      <c r="BS76" s="21">
        <f>IF(BS$3&lt;'Depr. Rate'!$B$1,('Depr. Rate'!$B$4*'KU Meter Schedule'!AC76)/12,IF(AC76=0,AB76/2*'Depr. Rate'!$C$4/12,('Depr. Rate'!$C$4*'KU Meter Schedule'!AC76)/12))</f>
        <v>1301.25946275</v>
      </c>
      <c r="BT76" s="21">
        <f>IF(BT$3&lt;'Depr. Rate'!$B$1,('Depr. Rate'!$B$4*'KU Meter Schedule'!AD76)/12,IF(AD76=0,AC76/2*'Depr. Rate'!$C$4/12,('Depr. Rate'!$C$4*'KU Meter Schedule'!AD76)/12))</f>
        <v>1301.25946275</v>
      </c>
      <c r="BU76" s="21">
        <f>IF(BU$3&lt;'Depr. Rate'!$B$1,('Depr. Rate'!$B$4*'KU Meter Schedule'!AE76)/12,IF(AE76=0,AD76/2*'Depr. Rate'!$C$4/12,('Depr. Rate'!$C$4*'KU Meter Schedule'!AE76)/12))</f>
        <v>1301.25946275</v>
      </c>
      <c r="BV76" s="21">
        <f>IF(BV$3&lt;'Depr. Rate'!$B$1,('Depr. Rate'!$B$4*'KU Meter Schedule'!AF76)/12,IF(AF76=0,AE76/2*'Depr. Rate'!$C$4/12,('Depr. Rate'!$C$4*'KU Meter Schedule'!AF76)/12))</f>
        <v>650.62973137500001</v>
      </c>
      <c r="BW76" s="21">
        <f>IF(BW$3&lt;'Depr. Rate'!$B$1,('Depr. Rate'!$B$4*'KU Meter Schedule'!AG76)/12,IF(AG76=0,AF76/2*'Depr. Rate'!$C$4/12,('Depr. Rate'!$C$4*'KU Meter Schedule'!AG76)/12))</f>
        <v>0</v>
      </c>
      <c r="BX76" s="21">
        <f>IF(BX$3&lt;'Depr. Rate'!$B$1,('Depr. Rate'!$B$4*'KU Meter Schedule'!AH76)/12,IF(AH76=0,AG76/2*'Depr. Rate'!$C$4/12,('Depr. Rate'!$C$4*'KU Meter Schedule'!AH76)/12))</f>
        <v>0</v>
      </c>
      <c r="BY76" s="21">
        <f>IF(BY$3&lt;'Depr. Rate'!$B$1,('Depr. Rate'!$B$4*'KU Meter Schedule'!AI76)/12,IF(AI76=0,AH76/2*'Depr. Rate'!$C$4/12,('Depr. Rate'!$C$4*'KU Meter Schedule'!AI76)/12))</f>
        <v>0</v>
      </c>
      <c r="BZ76" s="21">
        <f>IF(BZ$3&lt;'Depr. Rate'!$B$1,('Depr. Rate'!$B$4*'KU Meter Schedule'!AJ76)/12,IF(AJ76=0,AI76/2*'Depr. Rate'!$C$4/12,('Depr. Rate'!$C$4*'KU Meter Schedule'!AJ76)/12))</f>
        <v>0</v>
      </c>
      <c r="CA76" s="21">
        <f>IF(CA$3&lt;'Depr. Rate'!$B$1,('Depr. Rate'!$B$4*'KU Meter Schedule'!AK76)/12,IF(AK76=0,AJ76/2*'Depr. Rate'!$C$4/12,('Depr. Rate'!$C$4*'KU Meter Schedule'!AK76)/12))</f>
        <v>0</v>
      </c>
      <c r="CB76" s="21">
        <f>IF(CB$3&lt;'Depr. Rate'!$B$1,('Depr. Rate'!$B$4*'KU Meter Schedule'!AL76)/12,IF(AL76=0,AK76/2*'Depr. Rate'!$C$4/12,('Depr. Rate'!$C$4*'KU Meter Schedule'!AL76)/12))</f>
        <v>0</v>
      </c>
      <c r="CC76" s="21">
        <f>IF(CC$3&lt;'Depr. Rate'!$B$1,('Depr. Rate'!$B$4*'KU Meter Schedule'!AM76)/12,IF(AM76=0,AL76/2*'Depr. Rate'!$C$4/12,('Depr. Rate'!$C$4*'KU Meter Schedule'!AM76)/12))</f>
        <v>0</v>
      </c>
      <c r="CD76" s="21">
        <f>IF(CD$3&lt;'Depr. Rate'!$B$1,('Depr. Rate'!$B$4*'KU Meter Schedule'!AN76)/12,IF(AN76=0,AM76/2*'Depr. Rate'!$C$4/12,('Depr. Rate'!$C$4*'KU Meter Schedule'!AN76)/12))</f>
        <v>0</v>
      </c>
      <c r="CE76" s="21">
        <f>IF(CE$3&lt;'Depr. Rate'!$B$1,('Depr. Rate'!$B$4*'KU Meter Schedule'!AO76)/12,IF(AO76=0,AN76/2*'Depr. Rate'!$C$4/12,('Depr. Rate'!$C$4*'KU Meter Schedule'!AO76)/12))</f>
        <v>0</v>
      </c>
      <c r="CF76" s="21">
        <f>IF(CF$3&lt;'Depr. Rate'!$B$1,('Depr. Rate'!$B$4*'KU Meter Schedule'!AP76)/12,IF(AP76=0,AO76/2*'Depr. Rate'!$C$4/12,('Depr. Rate'!$C$4*'KU Meter Schedule'!AP76)/12))</f>
        <v>0</v>
      </c>
      <c r="CG76" s="21">
        <f>IF(CG$3&lt;'Depr. Rate'!$B$1,('Depr. Rate'!$B$4*'KU Meter Schedule'!AQ76)/12,IF(AQ76=0,AP76/2*'Depr. Rate'!$C$4/12,('Depr. Rate'!$C$4*'KU Meter Schedule'!AQ76)/12))</f>
        <v>0</v>
      </c>
      <c r="CH76" s="21">
        <f>IF(CH$3&lt;'Depr. Rate'!$B$1,('Depr. Rate'!$B$4*'KU Meter Schedule'!AR76)/12,IF(AR76=0,AQ76/2*'Depr. Rate'!$C$4/12,('Depr. Rate'!$C$4*'KU Meter Schedule'!AR76)/12))</f>
        <v>0</v>
      </c>
      <c r="CI76" s="21">
        <f>IF(CI$3&lt;'Depr. Rate'!$B$1,('Depr. Rate'!$B$4*'KU Meter Schedule'!AS76)/12,IF(AS76=0,AR76/2*'Depr. Rate'!$C$4/12,('Depr. Rate'!$C$4*'KU Meter Schedule'!AS76)/12))</f>
        <v>0</v>
      </c>
      <c r="CJ76" s="21">
        <f>IF(CJ$3&lt;'Depr. Rate'!$B$1,('Depr. Rate'!$B$4*'KU Meter Schedule'!AT76)/12,IF(AT76=0,AS76/2*'Depr. Rate'!$C$4/12,('Depr. Rate'!$C$4*'KU Meter Schedule'!AT76)/12))</f>
        <v>0</v>
      </c>
      <c r="CK76" s="21">
        <f>IF(CK$3&lt;'Depr. Rate'!$B$1,('Depr. Rate'!$B$4*'KU Meter Schedule'!AU76)/12,IF(AU76=0,AT76/2*'Depr. Rate'!$C$4/12,('Depr. Rate'!$C$4*'KU Meter Schedule'!AU76)/12))</f>
        <v>0</v>
      </c>
      <c r="CL76" s="21">
        <f>IF(CL$3&lt;'Depr. Rate'!$B$1,('Depr. Rate'!$B$4*'KU Meter Schedule'!AV76)/12,IF(AV76=0,AU76/2*'Depr. Rate'!$C$4/12,('Depr. Rate'!$C$4*'KU Meter Schedule'!AV76)/12))</f>
        <v>0</v>
      </c>
      <c r="CM76" s="21">
        <f>IF(CM$3&lt;'Depr. Rate'!$B$1,('Depr. Rate'!$B$4*'KU Meter Schedule'!AW76)/12,IF(AW76=0,AV76/2*'Depr. Rate'!$C$4/12,('Depr. Rate'!$C$4*'KU Meter Schedule'!AW76)/12))</f>
        <v>0</v>
      </c>
      <c r="CN76" s="21">
        <f>IF(CN$3&lt;'Depr. Rate'!$B$1,('Depr. Rate'!$B$4*'KU Meter Schedule'!AX76)/12,IF(AX76=0,AW76/2*'Depr. Rate'!$C$4/12,('Depr. Rate'!$C$4*'KU Meter Schedule'!AX76)/12))</f>
        <v>0</v>
      </c>
      <c r="CP76" s="6">
        <f>IF(CP$3=$CP$3,$H76+AZ76,IF($F76='KU Meter Schedule'!CP$3,'KU Meter Schedule'!CO76+AZ76-$G76,SUM(CO76,AZ76)))</f>
        <v>332792.326674657</v>
      </c>
      <c r="CQ76" s="6">
        <f>IF(CQ$3=$CP$3,$H76+BA76,IF($F76='KU Meter Schedule'!CQ$3,'KU Meter Schedule'!CP76+BA76-$G76,SUM(CP76,BA76)))</f>
        <v>333641.29652357369</v>
      </c>
      <c r="CR76" s="6">
        <f>IF(CR$3=$CP$3,$H76+BB76,IF($F76='KU Meter Schedule'!CR$3,'KU Meter Schedule'!CQ76+BB76-$G76,SUM(CQ76,BB76)))</f>
        <v>334490.26637249038</v>
      </c>
      <c r="CS76" s="6">
        <f>IF(CS$3=$CP$3,$H76+BC76,IF($F76='KU Meter Schedule'!CS$3,'KU Meter Schedule'!CR76+BC76-$G76,SUM(CR76,BC76)))</f>
        <v>335339.23622140707</v>
      </c>
      <c r="CT76" s="6">
        <f>IF(CT$3=$CP$3,$H76+BD76,IF($F76='KU Meter Schedule'!CT$3,'KU Meter Schedule'!CS76+BD76-$G76,SUM(CS76,BD76)))</f>
        <v>336188.20607032377</v>
      </c>
      <c r="CU76" s="6">
        <f>IF(CU$3=$CP$3,$H76+BE76,IF($F76='KU Meter Schedule'!CU$3,'KU Meter Schedule'!CT76+BE76-$G76,SUM(CT76,BE76)))</f>
        <v>337037.17591924046</v>
      </c>
      <c r="CV76" s="6">
        <f>IF(CV$3=$CP$3,$H76+BF76,IF($F76='KU Meter Schedule'!CV$3,'KU Meter Schedule'!CU76+BF76-$G76,SUM(CU76,BF76)))</f>
        <v>337886.14576815715</v>
      </c>
      <c r="CW76" s="6">
        <f>IF(CW$3=$CP$3,$H76+BG76,IF($F76='KU Meter Schedule'!CW$3,'KU Meter Schedule'!CV76+BG76-$G76,SUM(CV76,BG76)))</f>
        <v>338735.11561707384</v>
      </c>
      <c r="CX76" s="6">
        <f>IF(CX$3=$CP$3,$H76+BH76,IF($F76='KU Meter Schedule'!CX$3,'KU Meter Schedule'!CW76+BH76-$G76,SUM(CW76,BH76)))</f>
        <v>339584.08546599053</v>
      </c>
      <c r="CY76" s="6">
        <f>IF(CY$3=$CP$3,$H76+BI76,IF($F76='KU Meter Schedule'!CY$3,'KU Meter Schedule'!CX76+BI76-$G76,SUM(CX76,BI76)))</f>
        <v>340433.05531490722</v>
      </c>
      <c r="CZ76" s="6">
        <f>IF(CZ$3=$CP$3,$H76+BJ76,IF($F76='KU Meter Schedule'!CZ$3,'KU Meter Schedule'!CY76+BJ76-$G76,SUM(CY76,BJ76)))</f>
        <v>341282.02516382391</v>
      </c>
      <c r="DA76" s="6">
        <f>IF(DA$3=$CP$3,$H76+BK76,IF($F76='KU Meter Schedule'!DA$3,'KU Meter Schedule'!CZ76+BK76-$G76,SUM(CZ76,BK76)))</f>
        <v>342583.28462657391</v>
      </c>
      <c r="DB76" s="6">
        <f>IF(DB$3=$CP$3,$H76+BL76,IF($F76='KU Meter Schedule'!DB$3,'KU Meter Schedule'!DA76+BL76-$G76,SUM(DA76,BL76)))</f>
        <v>343884.5440893239</v>
      </c>
      <c r="DC76" s="6">
        <f>IF(DC$3=$CP$3,$H76+BM76,IF($F76='KU Meter Schedule'!DC$3,'KU Meter Schedule'!DB76+BM76-$G76,SUM(DB76,BM76)))</f>
        <v>345185.80355207389</v>
      </c>
      <c r="DD76" s="6">
        <f>IF(DD$3=$CP$3,$H76+BN76,IF($F76='KU Meter Schedule'!DD$3,'KU Meter Schedule'!DC76+BN76-$G76,SUM(DC76,BN76)))</f>
        <v>346487.06301482389</v>
      </c>
      <c r="DE76" s="6">
        <f>IF(DE$3=$CP$3,$H76+BO76,IF($F76='KU Meter Schedule'!DE$3,'KU Meter Schedule'!DD76+BO76-$G76,SUM(DD76,BO76)))</f>
        <v>347788.32247757388</v>
      </c>
      <c r="DF76" s="6">
        <f>IF(DF$3=$CP$3,$H76+BP76,IF($F76='KU Meter Schedule'!DF$3,'KU Meter Schedule'!DE76+BP76-$G76,SUM(DE76,BP76)))</f>
        <v>349089.58194032387</v>
      </c>
      <c r="DG76" s="6">
        <f>IF(DG$3=$CP$3,$H76+BQ76,IF($F76='KU Meter Schedule'!DG$3,'KU Meter Schedule'!DF76+BQ76-$G76,SUM(DF76,BQ76)))</f>
        <v>350390.84140307386</v>
      </c>
      <c r="DH76" s="6">
        <f>IF(DH$3=$CP$3,$H76+BR76,IF($F76='KU Meter Schedule'!DH$3,'KU Meter Schedule'!DG76+BR76-$G76,SUM(DG76,BR76)))</f>
        <v>351692.10086582386</v>
      </c>
      <c r="DI76" s="6">
        <f>IF(DI$3=$CP$3,$H76+BS76,IF($F76='KU Meter Schedule'!DI$3,'KU Meter Schedule'!DH76+BS76-$G76,SUM(DH76,BS76)))</f>
        <v>352993.36032857385</v>
      </c>
      <c r="DJ76" s="6">
        <f>IF(DJ$3=$CP$3,$H76+BT76,IF($F76='KU Meter Schedule'!DJ$3,'KU Meter Schedule'!DI76+BT76-$G76,SUM(DI76,BT76)))</f>
        <v>354294.61979132384</v>
      </c>
      <c r="DK76" s="6">
        <f>IF(DK$3=$CP$3,$H76+BU76,IF($F76='KU Meter Schedule'!DK$3,'KU Meter Schedule'!DJ76+BU76-$G76,SUM(DJ76,BU76)))</f>
        <v>355595.87925407384</v>
      </c>
      <c r="DL76" s="6">
        <f>IF(DL$3=$CP$3,$H76+BV76,IF($F76='KU Meter Schedule'!DL$3,'KU Meter Schedule'!DK76+BV76-$G76,SUM(DK76,BV76)))</f>
        <v>-88628.521014551108</v>
      </c>
      <c r="DM76" s="6">
        <f>IF(DM$3=$CP$3,$H76+BW76,IF($F76='KU Meter Schedule'!DM$3,'KU Meter Schedule'!DL76+BW76-$G76,SUM(DL76,BW76)))</f>
        <v>-88628.521014551108</v>
      </c>
      <c r="DN76" s="6">
        <f>IF(DN$3=$CP$3,$H76+BX76,IF($F76='KU Meter Schedule'!DN$3,'KU Meter Schedule'!DM76+BX76-$G76,SUM(DM76,BX76)))</f>
        <v>-88628.521014551108</v>
      </c>
      <c r="DO76" s="6">
        <f>IF(DO$3=$CP$3,$H76+BY76,IF($F76='KU Meter Schedule'!DO$3,'KU Meter Schedule'!DN76+BY76-$G76,SUM(DN76,BY76)))</f>
        <v>-88628.521014551108</v>
      </c>
      <c r="DP76" s="6">
        <f>IF(DP$3=$CP$3,$H76+BZ76,IF($F76='KU Meter Schedule'!DP$3,'KU Meter Schedule'!DO76+BZ76-$G76,SUM(DO76,BZ76)))</f>
        <v>-88628.521014551108</v>
      </c>
      <c r="DQ76" s="6">
        <f>IF(DQ$3=$CP$3,$H76+CA76,IF($F76='KU Meter Schedule'!DQ$3,'KU Meter Schedule'!DP76+CA76-$G76,SUM(DP76,CA76)))</f>
        <v>-88628.521014551108</v>
      </c>
      <c r="DR76" s="6">
        <f>IF(DR$3=$CP$3,$H76+CB76,IF($F76='KU Meter Schedule'!DR$3,'KU Meter Schedule'!DQ76+CB76-$G76,SUM(DQ76,CB76)))</f>
        <v>-88628.521014551108</v>
      </c>
      <c r="DS76" s="6">
        <f>IF(DS$3=$CP$3,$H76+CC76,IF($F76='KU Meter Schedule'!DS$3,'KU Meter Schedule'!DR76+CC76-$G76,SUM(DR76,CC76)))</f>
        <v>-88628.521014551108</v>
      </c>
      <c r="DT76" s="6">
        <f>IF(DT$3=$CP$3,$H76+CD76,IF($F76='KU Meter Schedule'!DT$3,'KU Meter Schedule'!DS76+CD76-$G76,SUM(DS76,CD76)))</f>
        <v>-88628.521014551108</v>
      </c>
      <c r="DU76" s="6">
        <f>IF(DU$3=$CP$3,$H76+CE76,IF($F76='KU Meter Schedule'!DU$3,'KU Meter Schedule'!DT76+CE76-$G76,SUM(DT76,CE76)))</f>
        <v>-88628.521014551108</v>
      </c>
      <c r="DV76" s="6">
        <f>IF(DV$3=$CP$3,$H76+CF76,IF($F76='KU Meter Schedule'!DV$3,'KU Meter Schedule'!DU76+CF76-$G76,SUM(DU76,CF76)))</f>
        <v>-88628.521014551108</v>
      </c>
      <c r="DW76" s="6">
        <f>IF(DW$3=$CP$3,$H76+CG76,IF($F76='KU Meter Schedule'!DW$3,'KU Meter Schedule'!DV76+CG76-$G76,SUM(DV76,CG76)))</f>
        <v>-88628.521014551108</v>
      </c>
      <c r="DX76" s="6">
        <f>IF(DX$3=$CP$3,$H76+CH76,IF($F76='KU Meter Schedule'!DX$3,'KU Meter Schedule'!DW76+CH76-$G76,SUM(DW76,CH76)))</f>
        <v>-88628.521014551108</v>
      </c>
      <c r="DY76" s="6">
        <f>IF(DY$3=$CP$3,$H76+CI76,IF($F76='KU Meter Schedule'!DY$3,'KU Meter Schedule'!DX76+CI76-$G76,SUM(DX76,CI76)))</f>
        <v>-88628.521014551108</v>
      </c>
      <c r="DZ76" s="6">
        <f>IF(DZ$3=$CP$3,$H76+CJ76,IF($F76='KU Meter Schedule'!DZ$3,'KU Meter Schedule'!DY76+CJ76-$G76,SUM(DY76,CJ76)))</f>
        <v>-88628.521014551108</v>
      </c>
      <c r="EA76" s="6">
        <f>IF(EA$3=$CP$3,$H76+CK76,IF($F76='KU Meter Schedule'!EA$3,'KU Meter Schedule'!DZ76+CK76-$G76,SUM(DZ76,CK76)))</f>
        <v>-88628.521014551108</v>
      </c>
      <c r="EB76" s="6">
        <f>IF(EB$3=$CP$3,$H76+CL76,IF($F76='KU Meter Schedule'!EB$3,'KU Meter Schedule'!EA76+CL76-$G76,SUM(EA76,CL76)))</f>
        <v>-88628.521014551108</v>
      </c>
      <c r="EC76" s="6">
        <f>IF(EC$3=$CP$3,$H76+CM76,IF($F76='KU Meter Schedule'!EC$3,'KU Meter Schedule'!EB76+CM76-$G76,SUM(EB76,CM76)))</f>
        <v>-88628.521014551108</v>
      </c>
      <c r="ED76" s="6">
        <f>IF(ED$3=$CP$3,$H76+CN76,IF($F76='KU Meter Schedule'!ED$3,'KU Meter Schedule'!EC76+CN76-$G76,SUM(EC76,CN76)))</f>
        <v>-88628.521014551108</v>
      </c>
      <c r="EF76" s="8">
        <f t="shared" si="16"/>
        <v>112082.70332534297</v>
      </c>
      <c r="EG76" s="8">
        <f t="shared" si="16"/>
        <v>111233.73347642628</v>
      </c>
      <c r="EH76" s="8">
        <f t="shared" si="16"/>
        <v>110384.76362750959</v>
      </c>
      <c r="EI76" s="8">
        <f t="shared" si="16"/>
        <v>109535.7937785929</v>
      </c>
      <c r="EJ76" s="8">
        <f t="shared" si="16"/>
        <v>108686.8239296762</v>
      </c>
      <c r="EK76" s="8">
        <f t="shared" si="16"/>
        <v>107837.85408075951</v>
      </c>
      <c r="EL76" s="8">
        <f t="shared" si="16"/>
        <v>106988.88423184282</v>
      </c>
      <c r="EM76" s="8">
        <f t="shared" si="16"/>
        <v>106139.91438292613</v>
      </c>
      <c r="EN76" s="8">
        <f t="shared" si="16"/>
        <v>105290.94453400944</v>
      </c>
      <c r="EO76" s="8">
        <f t="shared" si="16"/>
        <v>104441.97468509275</v>
      </c>
      <c r="EP76" s="8">
        <f t="shared" si="16"/>
        <v>103593.00483617606</v>
      </c>
      <c r="EQ76" s="8">
        <f t="shared" si="16"/>
        <v>102291.74537342606</v>
      </c>
      <c r="ER76" s="8">
        <f t="shared" si="16"/>
        <v>100990.48591067607</v>
      </c>
      <c r="ES76" s="8">
        <f t="shared" si="16"/>
        <v>99689.226447926078</v>
      </c>
      <c r="ET76" s="8">
        <f t="shared" si="16"/>
        <v>98387.966985176085</v>
      </c>
      <c r="EU76" s="8">
        <f t="shared" si="16"/>
        <v>97086.707522426092</v>
      </c>
      <c r="EV76" s="8">
        <f t="shared" si="15"/>
        <v>95785.448059676099</v>
      </c>
      <c r="EW76" s="8">
        <f t="shared" si="15"/>
        <v>94484.188596926106</v>
      </c>
      <c r="EX76" s="8">
        <f t="shared" si="15"/>
        <v>93182.929134176113</v>
      </c>
      <c r="EY76" s="8">
        <f t="shared" si="15"/>
        <v>91881.66967142612</v>
      </c>
      <c r="EZ76" s="8">
        <f t="shared" si="15"/>
        <v>90580.410208676127</v>
      </c>
      <c r="FA76" s="8">
        <f t="shared" si="15"/>
        <v>89279.150745926134</v>
      </c>
      <c r="FB76" s="8">
        <f t="shared" si="15"/>
        <v>88628.521014551108</v>
      </c>
      <c r="FC76" s="8">
        <f t="shared" si="15"/>
        <v>88628.521014551108</v>
      </c>
      <c r="FD76" s="8">
        <f t="shared" si="15"/>
        <v>88628.521014551108</v>
      </c>
      <c r="FE76" s="8">
        <f t="shared" si="15"/>
        <v>88628.521014551108</v>
      </c>
      <c r="FF76" s="8">
        <f t="shared" si="15"/>
        <v>88628.521014551108</v>
      </c>
      <c r="FG76" s="8">
        <f t="shared" si="15"/>
        <v>88628.521014551108</v>
      </c>
      <c r="FH76" s="8">
        <f t="shared" si="15"/>
        <v>88628.521014551108</v>
      </c>
      <c r="FI76" s="8">
        <f t="shared" si="15"/>
        <v>88628.521014551108</v>
      </c>
      <c r="FJ76" s="8">
        <f t="shared" si="15"/>
        <v>88628.521014551108</v>
      </c>
      <c r="FK76" s="8">
        <f t="shared" si="14"/>
        <v>88628.521014551108</v>
      </c>
      <c r="FL76" s="8">
        <f t="shared" si="14"/>
        <v>88628.521014551108</v>
      </c>
      <c r="FM76" s="8">
        <f t="shared" si="14"/>
        <v>88628.521014551108</v>
      </c>
      <c r="FN76" s="8">
        <f t="shared" si="14"/>
        <v>88628.521014551108</v>
      </c>
      <c r="FO76" s="8">
        <f t="shared" si="14"/>
        <v>88628.521014551108</v>
      </c>
      <c r="FP76" s="8">
        <f t="shared" si="14"/>
        <v>88628.521014551108</v>
      </c>
      <c r="FQ76" s="8">
        <f t="shared" si="14"/>
        <v>88628.521014551108</v>
      </c>
      <c r="FR76" s="8">
        <f t="shared" si="14"/>
        <v>88628.521014551108</v>
      </c>
      <c r="FS76" s="8">
        <f t="shared" si="14"/>
        <v>88628.521014551108</v>
      </c>
      <c r="FT76" s="8">
        <f t="shared" si="14"/>
        <v>88628.521014551108</v>
      </c>
    </row>
    <row r="77" spans="1:176" x14ac:dyDescent="0.25">
      <c r="A77" s="4" t="s">
        <v>12</v>
      </c>
      <c r="B77" s="4" t="s">
        <v>2</v>
      </c>
      <c r="C77" s="3" t="s">
        <v>40</v>
      </c>
      <c r="D77" s="4" t="s">
        <v>5</v>
      </c>
      <c r="E77" s="7">
        <v>1980</v>
      </c>
      <c r="F77" s="24">
        <f>IFERROR(VLOOKUP(CONCATENATE(C77,E77),'KU Retirements'!$A$4:$E$150,5,FALSE),"N/A")</f>
        <v>43252</v>
      </c>
      <c r="G77" s="5">
        <v>98669.76999999999</v>
      </c>
      <c r="H77" s="5">
        <v>73622.416324475897</v>
      </c>
      <c r="I77" s="5"/>
      <c r="J77" s="6">
        <f>IF(J$3=$J$3,$G77,IF($F77='KU Meter Schedule'!J$3,'KU Meter Schedule'!I77-'KU Meter Schedule'!$G77,I77))</f>
        <v>98669.76999999999</v>
      </c>
      <c r="K77" s="6">
        <f>IF(K$3=$J$3,$G77,IF($F77='KU Meter Schedule'!K$3,'KU Meter Schedule'!J77-'KU Meter Schedule'!$G77,J77))</f>
        <v>98669.76999999999</v>
      </c>
      <c r="L77" s="6">
        <f>IF(L$3=$J$3,$G77,IF($F77='KU Meter Schedule'!L$3,'KU Meter Schedule'!K77-'KU Meter Schedule'!$G77,K77))</f>
        <v>98669.76999999999</v>
      </c>
      <c r="M77" s="6">
        <f>IF(M$3=$J$3,$G77,IF($F77='KU Meter Schedule'!M$3,'KU Meter Schedule'!L77-'KU Meter Schedule'!$G77,L77))</f>
        <v>98669.76999999999</v>
      </c>
      <c r="N77" s="6">
        <f>IF(N$3=$J$3,$G77,IF($F77='KU Meter Schedule'!N$3,'KU Meter Schedule'!M77-'KU Meter Schedule'!$G77,M77))</f>
        <v>98669.76999999999</v>
      </c>
      <c r="O77" s="6">
        <f>IF(O$3=$J$3,$G77,IF($F77='KU Meter Schedule'!O$3,'KU Meter Schedule'!N77-'KU Meter Schedule'!$G77,N77))</f>
        <v>98669.76999999999</v>
      </c>
      <c r="P77" s="6">
        <f>IF(P$3=$J$3,$G77,IF($F77='KU Meter Schedule'!P$3,'KU Meter Schedule'!O77-'KU Meter Schedule'!$G77,O77))</f>
        <v>98669.76999999999</v>
      </c>
      <c r="Q77" s="6">
        <f>IF(Q$3=$J$3,$G77,IF($F77='KU Meter Schedule'!Q$3,'KU Meter Schedule'!P77-'KU Meter Schedule'!$G77,P77))</f>
        <v>98669.76999999999</v>
      </c>
      <c r="R77" s="6">
        <f>IF(R$3=$J$3,$G77,IF($F77='KU Meter Schedule'!R$3,'KU Meter Schedule'!Q77-'KU Meter Schedule'!$G77,Q77))</f>
        <v>98669.76999999999</v>
      </c>
      <c r="S77" s="6">
        <f>IF(S$3=$J$3,$G77,IF($F77='KU Meter Schedule'!S$3,'KU Meter Schedule'!R77-'KU Meter Schedule'!$G77,R77))</f>
        <v>98669.76999999999</v>
      </c>
      <c r="T77" s="6">
        <f>IF(T$3=$J$3,$G77,IF($F77='KU Meter Schedule'!T$3,'KU Meter Schedule'!S77-'KU Meter Schedule'!$G77,S77))</f>
        <v>98669.76999999999</v>
      </c>
      <c r="U77" s="6">
        <f>IF(U$3=$J$3,$G77,IF($F77='KU Meter Schedule'!U$3,'KU Meter Schedule'!T77-'KU Meter Schedule'!$G77,T77))</f>
        <v>98669.76999999999</v>
      </c>
      <c r="V77" s="6">
        <f>IF(V$3=$J$3,$G77,IF($F77='KU Meter Schedule'!V$3,'KU Meter Schedule'!U77-'KU Meter Schedule'!$G77,U77))</f>
        <v>98669.76999999999</v>
      </c>
      <c r="W77" s="6">
        <f>IF(W$3=$J$3,$G77,IF($F77='KU Meter Schedule'!W$3,'KU Meter Schedule'!V77-'KU Meter Schedule'!$G77,V77))</f>
        <v>98669.76999999999</v>
      </c>
      <c r="X77" s="6">
        <f>IF(X$3=$J$3,$G77,IF($F77='KU Meter Schedule'!X$3,'KU Meter Schedule'!W77-'KU Meter Schedule'!$G77,W77))</f>
        <v>98669.76999999999</v>
      </c>
      <c r="Y77" s="6">
        <f>IF(Y$3=$J$3,$G77,IF($F77='KU Meter Schedule'!Y$3,'KU Meter Schedule'!X77-'KU Meter Schedule'!$G77,X77))</f>
        <v>98669.76999999999</v>
      </c>
      <c r="Z77" s="6">
        <f>IF(Z$3=$J$3,$G77,IF($F77='KU Meter Schedule'!Z$3,'KU Meter Schedule'!Y77-'KU Meter Schedule'!$G77,Y77))</f>
        <v>98669.76999999999</v>
      </c>
      <c r="AA77" s="6">
        <f>IF(AA$3=$J$3,$G77,IF($F77='KU Meter Schedule'!AA$3,'KU Meter Schedule'!Z77-'KU Meter Schedule'!$G77,Z77))</f>
        <v>98669.76999999999</v>
      </c>
      <c r="AB77" s="6">
        <f>IF(AB$3=$J$3,$G77,IF($F77='KU Meter Schedule'!AB$3,'KU Meter Schedule'!AA77-'KU Meter Schedule'!$G77,AA77))</f>
        <v>98669.76999999999</v>
      </c>
      <c r="AC77" s="6">
        <f>IF(AC$3=$J$3,$G77,IF($F77='KU Meter Schedule'!AC$3,'KU Meter Schedule'!AB77-'KU Meter Schedule'!$G77,AB77))</f>
        <v>98669.76999999999</v>
      </c>
      <c r="AD77" s="6">
        <f>IF(AD$3=$J$3,$G77,IF($F77='KU Meter Schedule'!AD$3,'KU Meter Schedule'!AC77-'KU Meter Schedule'!$G77,AC77))</f>
        <v>98669.76999999999</v>
      </c>
      <c r="AE77" s="6">
        <f>IF(AE$3=$J$3,$G77,IF($F77='KU Meter Schedule'!AE$3,'KU Meter Schedule'!AD77-'KU Meter Schedule'!$G77,AD77))</f>
        <v>98669.76999999999</v>
      </c>
      <c r="AF77" s="6">
        <f>IF(AF$3=$J$3,$G77,IF($F77='KU Meter Schedule'!AF$3,'KU Meter Schedule'!AE77-'KU Meter Schedule'!$G77,AE77))</f>
        <v>0</v>
      </c>
      <c r="AG77" s="6">
        <f>IF(AG$3=$J$3,$G77,IF($F77='KU Meter Schedule'!AG$3,'KU Meter Schedule'!AF77-'KU Meter Schedule'!$G77,AF77))</f>
        <v>0</v>
      </c>
      <c r="AH77" s="6">
        <f>IF(AH$3=$J$3,$G77,IF($F77='KU Meter Schedule'!AH$3,'KU Meter Schedule'!AG77-'KU Meter Schedule'!$G77,AG77))</f>
        <v>0</v>
      </c>
      <c r="AI77" s="6">
        <f>IF(AI$3=$J$3,$G77,IF($F77='KU Meter Schedule'!AI$3,'KU Meter Schedule'!AH77-'KU Meter Schedule'!$G77,AH77))</f>
        <v>0</v>
      </c>
      <c r="AJ77" s="6">
        <f>IF(AJ$3=$J$3,$G77,IF($F77='KU Meter Schedule'!AJ$3,'KU Meter Schedule'!AI77-'KU Meter Schedule'!$G77,AI77))</f>
        <v>0</v>
      </c>
      <c r="AK77" s="6">
        <f>IF(AK$3=$J$3,$G77,IF($F77='KU Meter Schedule'!AK$3,'KU Meter Schedule'!AJ77-'KU Meter Schedule'!$G77,AJ77))</f>
        <v>0</v>
      </c>
      <c r="AL77" s="6">
        <f>IF(AL$3=$J$3,$G77,IF($F77='KU Meter Schedule'!AL$3,'KU Meter Schedule'!AK77-'KU Meter Schedule'!$G77,AK77))</f>
        <v>0</v>
      </c>
      <c r="AM77" s="6">
        <f>IF(AM$3=$J$3,$G77,IF($F77='KU Meter Schedule'!AM$3,'KU Meter Schedule'!AL77-'KU Meter Schedule'!$G77,AL77))</f>
        <v>0</v>
      </c>
      <c r="AN77" s="6">
        <f>IF(AN$3=$J$3,$G77,IF($F77='KU Meter Schedule'!AN$3,'KU Meter Schedule'!AM77-'KU Meter Schedule'!$G77,AM77))</f>
        <v>0</v>
      </c>
      <c r="AO77" s="6">
        <f>IF(AO$3=$J$3,$G77,IF($F77='KU Meter Schedule'!AO$3,'KU Meter Schedule'!AN77-'KU Meter Schedule'!$G77,AN77))</f>
        <v>0</v>
      </c>
      <c r="AP77" s="6">
        <f>IF(AP$3=$J$3,$G77,IF($F77='KU Meter Schedule'!AP$3,'KU Meter Schedule'!AO77-'KU Meter Schedule'!$G77,AO77))</f>
        <v>0</v>
      </c>
      <c r="AQ77" s="6">
        <f>IF(AQ$3=$J$3,$G77,IF($F77='KU Meter Schedule'!AQ$3,'KU Meter Schedule'!AP77-'KU Meter Schedule'!$G77,AP77))</f>
        <v>0</v>
      </c>
      <c r="AR77" s="6">
        <f>IF(AR$3=$J$3,$G77,IF($F77='KU Meter Schedule'!AR$3,'KU Meter Schedule'!AQ77-'KU Meter Schedule'!$G77,AQ77))</f>
        <v>0</v>
      </c>
      <c r="AS77" s="6">
        <f>IF(AS$3=$J$3,$G77,IF($F77='KU Meter Schedule'!AS$3,'KU Meter Schedule'!AR77-'KU Meter Schedule'!$G77,AR77))</f>
        <v>0</v>
      </c>
      <c r="AT77" s="6">
        <f>IF(AT$3=$J$3,$G77,IF($F77='KU Meter Schedule'!AT$3,'KU Meter Schedule'!AS77-'KU Meter Schedule'!$G77,AS77))</f>
        <v>0</v>
      </c>
      <c r="AU77" s="6">
        <f>IF(AU$3=$J$3,$G77,IF($F77='KU Meter Schedule'!AU$3,'KU Meter Schedule'!AT77-'KU Meter Schedule'!$G77,AT77))</f>
        <v>0</v>
      </c>
      <c r="AV77" s="6">
        <f>IF(AV$3=$J$3,$G77,IF($F77='KU Meter Schedule'!AV$3,'KU Meter Schedule'!AU77-'KU Meter Schedule'!$G77,AU77))</f>
        <v>0</v>
      </c>
      <c r="AW77" s="6">
        <f>IF(AW$3=$J$3,$G77,IF($F77='KU Meter Schedule'!AW$3,'KU Meter Schedule'!AV77-'KU Meter Schedule'!$G77,AV77))</f>
        <v>0</v>
      </c>
      <c r="AX77" s="6">
        <f>IF(AX$3=$J$3,$G77,IF($F77='KU Meter Schedule'!AX$3,'KU Meter Schedule'!AW77-'KU Meter Schedule'!$G77,AW77))</f>
        <v>0</v>
      </c>
      <c r="AZ77" s="21">
        <f>IF(AZ$3&lt;'Depr. Rate'!$B$1,('Depr. Rate'!$B$4*'KU Meter Schedule'!J77)/12,IF(J77=0,I77/2*'Depr. Rate'!$C$4/12,('Depr. Rate'!$C$4*'KU Meter Schedule'!J77)/12))</f>
        <v>188.29481108333331</v>
      </c>
      <c r="BA77" s="21">
        <f>IF(BA$3&lt;'Depr. Rate'!$B$1,('Depr. Rate'!$B$4*'KU Meter Schedule'!K77)/12,IF(K77=0,J77/2*'Depr. Rate'!$C$4/12,('Depr. Rate'!$C$4*'KU Meter Schedule'!K77)/12))</f>
        <v>188.29481108333331</v>
      </c>
      <c r="BB77" s="21">
        <f>IF(BB$3&lt;'Depr. Rate'!$B$1,('Depr. Rate'!$B$4*'KU Meter Schedule'!L77)/12,IF(L77=0,K77/2*'Depr. Rate'!$C$4/12,('Depr. Rate'!$C$4*'KU Meter Schedule'!L77)/12))</f>
        <v>188.29481108333331</v>
      </c>
      <c r="BC77" s="21">
        <f>IF(BC$3&lt;'Depr. Rate'!$B$1,('Depr. Rate'!$B$4*'KU Meter Schedule'!M77)/12,IF(M77=0,L77/2*'Depr. Rate'!$C$4/12,('Depr. Rate'!$C$4*'KU Meter Schedule'!M77)/12))</f>
        <v>188.29481108333331</v>
      </c>
      <c r="BD77" s="21">
        <f>IF(BD$3&lt;'Depr. Rate'!$B$1,('Depr. Rate'!$B$4*'KU Meter Schedule'!N77)/12,IF(N77=0,M77/2*'Depr. Rate'!$C$4/12,('Depr. Rate'!$C$4*'KU Meter Schedule'!N77)/12))</f>
        <v>188.29481108333331</v>
      </c>
      <c r="BE77" s="21">
        <f>IF(BE$3&lt;'Depr. Rate'!$B$1,('Depr. Rate'!$B$4*'KU Meter Schedule'!O77)/12,IF(O77=0,N77/2*'Depr. Rate'!$C$4/12,('Depr. Rate'!$C$4*'KU Meter Schedule'!O77)/12))</f>
        <v>188.29481108333331</v>
      </c>
      <c r="BF77" s="21">
        <f>IF(BF$3&lt;'Depr. Rate'!$B$1,('Depr. Rate'!$B$4*'KU Meter Schedule'!P77)/12,IF(P77=0,O77/2*'Depr. Rate'!$C$4/12,('Depr. Rate'!$C$4*'KU Meter Schedule'!P77)/12))</f>
        <v>188.29481108333331</v>
      </c>
      <c r="BG77" s="21">
        <f>IF(BG$3&lt;'Depr. Rate'!$B$1,('Depr. Rate'!$B$4*'KU Meter Schedule'!Q77)/12,IF(Q77=0,P77/2*'Depr. Rate'!$C$4/12,('Depr. Rate'!$C$4*'KU Meter Schedule'!Q77)/12))</f>
        <v>188.29481108333331</v>
      </c>
      <c r="BH77" s="21">
        <f>IF(BH$3&lt;'Depr. Rate'!$B$1,('Depr. Rate'!$B$4*'KU Meter Schedule'!R77)/12,IF(R77=0,Q77/2*'Depr. Rate'!$C$4/12,('Depr. Rate'!$C$4*'KU Meter Schedule'!R77)/12))</f>
        <v>188.29481108333331</v>
      </c>
      <c r="BI77" s="21">
        <f>IF(BI$3&lt;'Depr. Rate'!$B$1,('Depr. Rate'!$B$4*'KU Meter Schedule'!S77)/12,IF(S77=0,R77/2*'Depr. Rate'!$C$4/12,('Depr. Rate'!$C$4*'KU Meter Schedule'!S77)/12))</f>
        <v>188.29481108333331</v>
      </c>
      <c r="BJ77" s="21">
        <f>IF(BJ$3&lt;'Depr. Rate'!$B$1,('Depr. Rate'!$B$4*'KU Meter Schedule'!T77)/12,IF(T77=0,S77/2*'Depr. Rate'!$C$4/12,('Depr. Rate'!$C$4*'KU Meter Schedule'!T77)/12))</f>
        <v>188.29481108333331</v>
      </c>
      <c r="BK77" s="21">
        <f>IF(BK$3&lt;'Depr. Rate'!$B$1,('Depr. Rate'!$B$4*'KU Meter Schedule'!U77)/12,IF(U77=0,T77/2*'Depr. Rate'!$C$4/12,('Depr. Rate'!$C$4*'KU Meter Schedule'!U77)/12))</f>
        <v>288.60907724999998</v>
      </c>
      <c r="BL77" s="21">
        <f>IF(BL$3&lt;'Depr. Rate'!$B$1,('Depr. Rate'!$B$4*'KU Meter Schedule'!V77)/12,IF(V77=0,U77/2*'Depr. Rate'!$C$4/12,('Depr. Rate'!$C$4*'KU Meter Schedule'!V77)/12))</f>
        <v>288.60907724999998</v>
      </c>
      <c r="BM77" s="21">
        <f>IF(BM$3&lt;'Depr. Rate'!$B$1,('Depr. Rate'!$B$4*'KU Meter Schedule'!W77)/12,IF(W77=0,V77/2*'Depr. Rate'!$C$4/12,('Depr. Rate'!$C$4*'KU Meter Schedule'!W77)/12))</f>
        <v>288.60907724999998</v>
      </c>
      <c r="BN77" s="21">
        <f>IF(BN$3&lt;'Depr. Rate'!$B$1,('Depr. Rate'!$B$4*'KU Meter Schedule'!X77)/12,IF(X77=0,W77/2*'Depr. Rate'!$C$4/12,('Depr. Rate'!$C$4*'KU Meter Schedule'!X77)/12))</f>
        <v>288.60907724999998</v>
      </c>
      <c r="BO77" s="21">
        <f>IF(BO$3&lt;'Depr. Rate'!$B$1,('Depr. Rate'!$B$4*'KU Meter Schedule'!Y77)/12,IF(Y77=0,X77/2*'Depr. Rate'!$C$4/12,('Depr. Rate'!$C$4*'KU Meter Schedule'!Y77)/12))</f>
        <v>288.60907724999998</v>
      </c>
      <c r="BP77" s="21">
        <f>IF(BP$3&lt;'Depr. Rate'!$B$1,('Depr. Rate'!$B$4*'KU Meter Schedule'!Z77)/12,IF(Z77=0,Y77/2*'Depr. Rate'!$C$4/12,('Depr. Rate'!$C$4*'KU Meter Schedule'!Z77)/12))</f>
        <v>288.60907724999998</v>
      </c>
      <c r="BQ77" s="21">
        <f>IF(BQ$3&lt;'Depr. Rate'!$B$1,('Depr. Rate'!$B$4*'KU Meter Schedule'!AA77)/12,IF(AA77=0,Z77/2*'Depr. Rate'!$C$4/12,('Depr. Rate'!$C$4*'KU Meter Schedule'!AA77)/12))</f>
        <v>288.60907724999998</v>
      </c>
      <c r="BR77" s="21">
        <f>IF(BR$3&lt;'Depr. Rate'!$B$1,('Depr. Rate'!$B$4*'KU Meter Schedule'!AB77)/12,IF(AB77=0,AA77/2*'Depr. Rate'!$C$4/12,('Depr. Rate'!$C$4*'KU Meter Schedule'!AB77)/12))</f>
        <v>288.60907724999998</v>
      </c>
      <c r="BS77" s="21">
        <f>IF(BS$3&lt;'Depr. Rate'!$B$1,('Depr. Rate'!$B$4*'KU Meter Schedule'!AC77)/12,IF(AC77=0,AB77/2*'Depr. Rate'!$C$4/12,('Depr. Rate'!$C$4*'KU Meter Schedule'!AC77)/12))</f>
        <v>288.60907724999998</v>
      </c>
      <c r="BT77" s="21">
        <f>IF(BT$3&lt;'Depr. Rate'!$B$1,('Depr. Rate'!$B$4*'KU Meter Schedule'!AD77)/12,IF(AD77=0,AC77/2*'Depr. Rate'!$C$4/12,('Depr. Rate'!$C$4*'KU Meter Schedule'!AD77)/12))</f>
        <v>288.60907724999998</v>
      </c>
      <c r="BU77" s="21">
        <f>IF(BU$3&lt;'Depr. Rate'!$B$1,('Depr. Rate'!$B$4*'KU Meter Schedule'!AE77)/12,IF(AE77=0,AD77/2*'Depr. Rate'!$C$4/12,('Depr. Rate'!$C$4*'KU Meter Schedule'!AE77)/12))</f>
        <v>288.60907724999998</v>
      </c>
      <c r="BV77" s="21">
        <f>IF(BV$3&lt;'Depr. Rate'!$B$1,('Depr. Rate'!$B$4*'KU Meter Schedule'!AF77)/12,IF(AF77=0,AE77/2*'Depr. Rate'!$C$4/12,('Depr. Rate'!$C$4*'KU Meter Schedule'!AF77)/12))</f>
        <v>144.30453862499999</v>
      </c>
      <c r="BW77" s="21">
        <f>IF(BW$3&lt;'Depr. Rate'!$B$1,('Depr. Rate'!$B$4*'KU Meter Schedule'!AG77)/12,IF(AG77=0,AF77/2*'Depr. Rate'!$C$4/12,('Depr. Rate'!$C$4*'KU Meter Schedule'!AG77)/12))</f>
        <v>0</v>
      </c>
      <c r="BX77" s="21">
        <f>IF(BX$3&lt;'Depr. Rate'!$B$1,('Depr. Rate'!$B$4*'KU Meter Schedule'!AH77)/12,IF(AH77=0,AG77/2*'Depr. Rate'!$C$4/12,('Depr. Rate'!$C$4*'KU Meter Schedule'!AH77)/12))</f>
        <v>0</v>
      </c>
      <c r="BY77" s="21">
        <f>IF(BY$3&lt;'Depr. Rate'!$B$1,('Depr. Rate'!$B$4*'KU Meter Schedule'!AI77)/12,IF(AI77=0,AH77/2*'Depr. Rate'!$C$4/12,('Depr. Rate'!$C$4*'KU Meter Schedule'!AI77)/12))</f>
        <v>0</v>
      </c>
      <c r="BZ77" s="21">
        <f>IF(BZ$3&lt;'Depr. Rate'!$B$1,('Depr. Rate'!$B$4*'KU Meter Schedule'!AJ77)/12,IF(AJ77=0,AI77/2*'Depr. Rate'!$C$4/12,('Depr. Rate'!$C$4*'KU Meter Schedule'!AJ77)/12))</f>
        <v>0</v>
      </c>
      <c r="CA77" s="21">
        <f>IF(CA$3&lt;'Depr. Rate'!$B$1,('Depr. Rate'!$B$4*'KU Meter Schedule'!AK77)/12,IF(AK77=0,AJ77/2*'Depr. Rate'!$C$4/12,('Depr. Rate'!$C$4*'KU Meter Schedule'!AK77)/12))</f>
        <v>0</v>
      </c>
      <c r="CB77" s="21">
        <f>IF(CB$3&lt;'Depr. Rate'!$B$1,('Depr. Rate'!$B$4*'KU Meter Schedule'!AL77)/12,IF(AL77=0,AK77/2*'Depr. Rate'!$C$4/12,('Depr. Rate'!$C$4*'KU Meter Schedule'!AL77)/12))</f>
        <v>0</v>
      </c>
      <c r="CC77" s="21">
        <f>IF(CC$3&lt;'Depr. Rate'!$B$1,('Depr. Rate'!$B$4*'KU Meter Schedule'!AM77)/12,IF(AM77=0,AL77/2*'Depr. Rate'!$C$4/12,('Depr. Rate'!$C$4*'KU Meter Schedule'!AM77)/12))</f>
        <v>0</v>
      </c>
      <c r="CD77" s="21">
        <f>IF(CD$3&lt;'Depr. Rate'!$B$1,('Depr. Rate'!$B$4*'KU Meter Schedule'!AN77)/12,IF(AN77=0,AM77/2*'Depr. Rate'!$C$4/12,('Depr. Rate'!$C$4*'KU Meter Schedule'!AN77)/12))</f>
        <v>0</v>
      </c>
      <c r="CE77" s="21">
        <f>IF(CE$3&lt;'Depr. Rate'!$B$1,('Depr. Rate'!$B$4*'KU Meter Schedule'!AO77)/12,IF(AO77=0,AN77/2*'Depr. Rate'!$C$4/12,('Depr. Rate'!$C$4*'KU Meter Schedule'!AO77)/12))</f>
        <v>0</v>
      </c>
      <c r="CF77" s="21">
        <f>IF(CF$3&lt;'Depr. Rate'!$B$1,('Depr. Rate'!$B$4*'KU Meter Schedule'!AP77)/12,IF(AP77=0,AO77/2*'Depr. Rate'!$C$4/12,('Depr. Rate'!$C$4*'KU Meter Schedule'!AP77)/12))</f>
        <v>0</v>
      </c>
      <c r="CG77" s="21">
        <f>IF(CG$3&lt;'Depr. Rate'!$B$1,('Depr. Rate'!$B$4*'KU Meter Schedule'!AQ77)/12,IF(AQ77=0,AP77/2*'Depr. Rate'!$C$4/12,('Depr. Rate'!$C$4*'KU Meter Schedule'!AQ77)/12))</f>
        <v>0</v>
      </c>
      <c r="CH77" s="21">
        <f>IF(CH$3&lt;'Depr. Rate'!$B$1,('Depr. Rate'!$B$4*'KU Meter Schedule'!AR77)/12,IF(AR77=0,AQ77/2*'Depr. Rate'!$C$4/12,('Depr. Rate'!$C$4*'KU Meter Schedule'!AR77)/12))</f>
        <v>0</v>
      </c>
      <c r="CI77" s="21">
        <f>IF(CI$3&lt;'Depr. Rate'!$B$1,('Depr. Rate'!$B$4*'KU Meter Schedule'!AS77)/12,IF(AS77=0,AR77/2*'Depr. Rate'!$C$4/12,('Depr. Rate'!$C$4*'KU Meter Schedule'!AS77)/12))</f>
        <v>0</v>
      </c>
      <c r="CJ77" s="21">
        <f>IF(CJ$3&lt;'Depr. Rate'!$B$1,('Depr. Rate'!$B$4*'KU Meter Schedule'!AT77)/12,IF(AT77=0,AS77/2*'Depr. Rate'!$C$4/12,('Depr. Rate'!$C$4*'KU Meter Schedule'!AT77)/12))</f>
        <v>0</v>
      </c>
      <c r="CK77" s="21">
        <f>IF(CK$3&lt;'Depr. Rate'!$B$1,('Depr. Rate'!$B$4*'KU Meter Schedule'!AU77)/12,IF(AU77=0,AT77/2*'Depr. Rate'!$C$4/12,('Depr. Rate'!$C$4*'KU Meter Schedule'!AU77)/12))</f>
        <v>0</v>
      </c>
      <c r="CL77" s="21">
        <f>IF(CL$3&lt;'Depr. Rate'!$B$1,('Depr. Rate'!$B$4*'KU Meter Schedule'!AV77)/12,IF(AV77=0,AU77/2*'Depr. Rate'!$C$4/12,('Depr. Rate'!$C$4*'KU Meter Schedule'!AV77)/12))</f>
        <v>0</v>
      </c>
      <c r="CM77" s="21">
        <f>IF(CM$3&lt;'Depr. Rate'!$B$1,('Depr. Rate'!$B$4*'KU Meter Schedule'!AW77)/12,IF(AW77=0,AV77/2*'Depr. Rate'!$C$4/12,('Depr. Rate'!$C$4*'KU Meter Schedule'!AW77)/12))</f>
        <v>0</v>
      </c>
      <c r="CN77" s="21">
        <f>IF(CN$3&lt;'Depr. Rate'!$B$1,('Depr. Rate'!$B$4*'KU Meter Schedule'!AX77)/12,IF(AX77=0,AW77/2*'Depr. Rate'!$C$4/12,('Depr. Rate'!$C$4*'KU Meter Schedule'!AX77)/12))</f>
        <v>0</v>
      </c>
      <c r="CP77" s="6">
        <f>IF(CP$3=$CP$3,$H77+AZ77,IF($F77='KU Meter Schedule'!CP$3,'KU Meter Schedule'!CO77+AZ77-$G77,SUM(CO77,AZ77)))</f>
        <v>73810.711135559235</v>
      </c>
      <c r="CQ77" s="6">
        <f>IF(CQ$3=$CP$3,$H77+BA77,IF($F77='KU Meter Schedule'!CQ$3,'KU Meter Schedule'!CP77+BA77-$G77,SUM(CP77,BA77)))</f>
        <v>73999.005946642574</v>
      </c>
      <c r="CR77" s="6">
        <f>IF(CR$3=$CP$3,$H77+BB77,IF($F77='KU Meter Schedule'!CR$3,'KU Meter Schedule'!CQ77+BB77-$G77,SUM(CQ77,BB77)))</f>
        <v>74187.300757725912</v>
      </c>
      <c r="CS77" s="6">
        <f>IF(CS$3=$CP$3,$H77+BC77,IF($F77='KU Meter Schedule'!CS$3,'KU Meter Schedule'!CR77+BC77-$G77,SUM(CR77,BC77)))</f>
        <v>74375.595568809251</v>
      </c>
      <c r="CT77" s="6">
        <f>IF(CT$3=$CP$3,$H77+BD77,IF($F77='KU Meter Schedule'!CT$3,'KU Meter Schedule'!CS77+BD77-$G77,SUM(CS77,BD77)))</f>
        <v>74563.890379892589</v>
      </c>
      <c r="CU77" s="6">
        <f>IF(CU$3=$CP$3,$H77+BE77,IF($F77='KU Meter Schedule'!CU$3,'KU Meter Schedule'!CT77+BE77-$G77,SUM(CT77,BE77)))</f>
        <v>74752.185190975928</v>
      </c>
      <c r="CV77" s="6">
        <f>IF(CV$3=$CP$3,$H77+BF77,IF($F77='KU Meter Schedule'!CV$3,'KU Meter Schedule'!CU77+BF77-$G77,SUM(CU77,BF77)))</f>
        <v>74940.480002059267</v>
      </c>
      <c r="CW77" s="6">
        <f>IF(CW$3=$CP$3,$H77+BG77,IF($F77='KU Meter Schedule'!CW$3,'KU Meter Schedule'!CV77+BG77-$G77,SUM(CV77,BG77)))</f>
        <v>75128.774813142605</v>
      </c>
      <c r="CX77" s="6">
        <f>IF(CX$3=$CP$3,$H77+BH77,IF($F77='KU Meter Schedule'!CX$3,'KU Meter Schedule'!CW77+BH77-$G77,SUM(CW77,BH77)))</f>
        <v>75317.069624225944</v>
      </c>
      <c r="CY77" s="6">
        <f>IF(CY$3=$CP$3,$H77+BI77,IF($F77='KU Meter Schedule'!CY$3,'KU Meter Schedule'!CX77+BI77-$G77,SUM(CX77,BI77)))</f>
        <v>75505.364435309282</v>
      </c>
      <c r="CZ77" s="6">
        <f>IF(CZ$3=$CP$3,$H77+BJ77,IF($F77='KU Meter Schedule'!CZ$3,'KU Meter Schedule'!CY77+BJ77-$G77,SUM(CY77,BJ77)))</f>
        <v>75693.659246392621</v>
      </c>
      <c r="DA77" s="6">
        <f>IF(DA$3=$CP$3,$H77+BK77,IF($F77='KU Meter Schedule'!DA$3,'KU Meter Schedule'!CZ77+BK77-$G77,SUM(CZ77,BK77)))</f>
        <v>75982.268323642624</v>
      </c>
      <c r="DB77" s="6">
        <f>IF(DB$3=$CP$3,$H77+BL77,IF($F77='KU Meter Schedule'!DB$3,'KU Meter Schedule'!DA77+BL77-$G77,SUM(DA77,BL77)))</f>
        <v>76270.877400892627</v>
      </c>
      <c r="DC77" s="6">
        <f>IF(DC$3=$CP$3,$H77+BM77,IF($F77='KU Meter Schedule'!DC$3,'KU Meter Schedule'!DB77+BM77-$G77,SUM(DB77,BM77)))</f>
        <v>76559.486478142629</v>
      </c>
      <c r="DD77" s="6">
        <f>IF(DD$3=$CP$3,$H77+BN77,IF($F77='KU Meter Schedule'!DD$3,'KU Meter Schedule'!DC77+BN77-$G77,SUM(DC77,BN77)))</f>
        <v>76848.095555392632</v>
      </c>
      <c r="DE77" s="6">
        <f>IF(DE$3=$CP$3,$H77+BO77,IF($F77='KU Meter Schedule'!DE$3,'KU Meter Schedule'!DD77+BO77-$G77,SUM(DD77,BO77)))</f>
        <v>77136.704632642635</v>
      </c>
      <c r="DF77" s="6">
        <f>IF(DF$3=$CP$3,$H77+BP77,IF($F77='KU Meter Schedule'!DF$3,'KU Meter Schedule'!DE77+BP77-$G77,SUM(DE77,BP77)))</f>
        <v>77425.313709892638</v>
      </c>
      <c r="DG77" s="6">
        <f>IF(DG$3=$CP$3,$H77+BQ77,IF($F77='KU Meter Schedule'!DG$3,'KU Meter Schedule'!DF77+BQ77-$G77,SUM(DF77,BQ77)))</f>
        <v>77713.922787142641</v>
      </c>
      <c r="DH77" s="6">
        <f>IF(DH$3=$CP$3,$H77+BR77,IF($F77='KU Meter Schedule'!DH$3,'KU Meter Schedule'!DG77+BR77-$G77,SUM(DG77,BR77)))</f>
        <v>78002.531864392644</v>
      </c>
      <c r="DI77" s="6">
        <f>IF(DI$3=$CP$3,$H77+BS77,IF($F77='KU Meter Schedule'!DI$3,'KU Meter Schedule'!DH77+BS77-$G77,SUM(DH77,BS77)))</f>
        <v>78291.140941642647</v>
      </c>
      <c r="DJ77" s="6">
        <f>IF(DJ$3=$CP$3,$H77+BT77,IF($F77='KU Meter Schedule'!DJ$3,'KU Meter Schedule'!DI77+BT77-$G77,SUM(DI77,BT77)))</f>
        <v>78579.75001889265</v>
      </c>
      <c r="DK77" s="6">
        <f>IF(DK$3=$CP$3,$H77+BU77,IF($F77='KU Meter Schedule'!DK$3,'KU Meter Schedule'!DJ77+BU77-$G77,SUM(DJ77,BU77)))</f>
        <v>78868.359096142653</v>
      </c>
      <c r="DL77" s="6">
        <f>IF(DL$3=$CP$3,$H77+BV77,IF($F77='KU Meter Schedule'!DL$3,'KU Meter Schedule'!DK77+BV77-$G77,SUM(DK77,BV77)))</f>
        <v>-19657.106365232336</v>
      </c>
      <c r="DM77" s="6">
        <f>IF(DM$3=$CP$3,$H77+BW77,IF($F77='KU Meter Schedule'!DM$3,'KU Meter Schedule'!DL77+BW77-$G77,SUM(DL77,BW77)))</f>
        <v>-19657.106365232336</v>
      </c>
      <c r="DN77" s="6">
        <f>IF(DN$3=$CP$3,$H77+BX77,IF($F77='KU Meter Schedule'!DN$3,'KU Meter Schedule'!DM77+BX77-$G77,SUM(DM77,BX77)))</f>
        <v>-19657.106365232336</v>
      </c>
      <c r="DO77" s="6">
        <f>IF(DO$3=$CP$3,$H77+BY77,IF($F77='KU Meter Schedule'!DO$3,'KU Meter Schedule'!DN77+BY77-$G77,SUM(DN77,BY77)))</f>
        <v>-19657.106365232336</v>
      </c>
      <c r="DP77" s="6">
        <f>IF(DP$3=$CP$3,$H77+BZ77,IF($F77='KU Meter Schedule'!DP$3,'KU Meter Schedule'!DO77+BZ77-$G77,SUM(DO77,BZ77)))</f>
        <v>-19657.106365232336</v>
      </c>
      <c r="DQ77" s="6">
        <f>IF(DQ$3=$CP$3,$H77+CA77,IF($F77='KU Meter Schedule'!DQ$3,'KU Meter Schedule'!DP77+CA77-$G77,SUM(DP77,CA77)))</f>
        <v>-19657.106365232336</v>
      </c>
      <c r="DR77" s="6">
        <f>IF(DR$3=$CP$3,$H77+CB77,IF($F77='KU Meter Schedule'!DR$3,'KU Meter Schedule'!DQ77+CB77-$G77,SUM(DQ77,CB77)))</f>
        <v>-19657.106365232336</v>
      </c>
      <c r="DS77" s="6">
        <f>IF(DS$3=$CP$3,$H77+CC77,IF($F77='KU Meter Schedule'!DS$3,'KU Meter Schedule'!DR77+CC77-$G77,SUM(DR77,CC77)))</f>
        <v>-19657.106365232336</v>
      </c>
      <c r="DT77" s="6">
        <f>IF(DT$3=$CP$3,$H77+CD77,IF($F77='KU Meter Schedule'!DT$3,'KU Meter Schedule'!DS77+CD77-$G77,SUM(DS77,CD77)))</f>
        <v>-19657.106365232336</v>
      </c>
      <c r="DU77" s="6">
        <f>IF(DU$3=$CP$3,$H77+CE77,IF($F77='KU Meter Schedule'!DU$3,'KU Meter Schedule'!DT77+CE77-$G77,SUM(DT77,CE77)))</f>
        <v>-19657.106365232336</v>
      </c>
      <c r="DV77" s="6">
        <f>IF(DV$3=$CP$3,$H77+CF77,IF($F77='KU Meter Schedule'!DV$3,'KU Meter Schedule'!DU77+CF77-$G77,SUM(DU77,CF77)))</f>
        <v>-19657.106365232336</v>
      </c>
      <c r="DW77" s="6">
        <f>IF(DW$3=$CP$3,$H77+CG77,IF($F77='KU Meter Schedule'!DW$3,'KU Meter Schedule'!DV77+CG77-$G77,SUM(DV77,CG77)))</f>
        <v>-19657.106365232336</v>
      </c>
      <c r="DX77" s="6">
        <f>IF(DX$3=$CP$3,$H77+CH77,IF($F77='KU Meter Schedule'!DX$3,'KU Meter Schedule'!DW77+CH77-$G77,SUM(DW77,CH77)))</f>
        <v>-19657.106365232336</v>
      </c>
      <c r="DY77" s="6">
        <f>IF(DY$3=$CP$3,$H77+CI77,IF($F77='KU Meter Schedule'!DY$3,'KU Meter Schedule'!DX77+CI77-$G77,SUM(DX77,CI77)))</f>
        <v>-19657.106365232336</v>
      </c>
      <c r="DZ77" s="6">
        <f>IF(DZ$3=$CP$3,$H77+CJ77,IF($F77='KU Meter Schedule'!DZ$3,'KU Meter Schedule'!DY77+CJ77-$G77,SUM(DY77,CJ77)))</f>
        <v>-19657.106365232336</v>
      </c>
      <c r="EA77" s="6">
        <f>IF(EA$3=$CP$3,$H77+CK77,IF($F77='KU Meter Schedule'!EA$3,'KU Meter Schedule'!DZ77+CK77-$G77,SUM(DZ77,CK77)))</f>
        <v>-19657.106365232336</v>
      </c>
      <c r="EB77" s="6">
        <f>IF(EB$3=$CP$3,$H77+CL77,IF($F77='KU Meter Schedule'!EB$3,'KU Meter Schedule'!EA77+CL77-$G77,SUM(EA77,CL77)))</f>
        <v>-19657.106365232336</v>
      </c>
      <c r="EC77" s="6">
        <f>IF(EC$3=$CP$3,$H77+CM77,IF($F77='KU Meter Schedule'!EC$3,'KU Meter Schedule'!EB77+CM77-$G77,SUM(EB77,CM77)))</f>
        <v>-19657.106365232336</v>
      </c>
      <c r="ED77" s="6">
        <f>IF(ED$3=$CP$3,$H77+CN77,IF($F77='KU Meter Schedule'!ED$3,'KU Meter Schedule'!EC77+CN77-$G77,SUM(EC77,CN77)))</f>
        <v>-19657.106365232336</v>
      </c>
      <c r="EF77" s="8">
        <f t="shared" si="16"/>
        <v>24859.058864440754</v>
      </c>
      <c r="EG77" s="8">
        <f t="shared" si="16"/>
        <v>24670.764053357416</v>
      </c>
      <c r="EH77" s="8">
        <f t="shared" si="16"/>
        <v>24482.469242274077</v>
      </c>
      <c r="EI77" s="8">
        <f t="shared" si="16"/>
        <v>24294.174431190739</v>
      </c>
      <c r="EJ77" s="8">
        <f t="shared" si="16"/>
        <v>24105.8796201074</v>
      </c>
      <c r="EK77" s="8">
        <f t="shared" si="16"/>
        <v>23917.584809024062</v>
      </c>
      <c r="EL77" s="8">
        <f t="shared" si="16"/>
        <v>23729.289997940723</v>
      </c>
      <c r="EM77" s="8">
        <f t="shared" si="16"/>
        <v>23540.995186857384</v>
      </c>
      <c r="EN77" s="8">
        <f t="shared" si="16"/>
        <v>23352.700375774046</v>
      </c>
      <c r="EO77" s="8">
        <f t="shared" si="16"/>
        <v>23164.405564690707</v>
      </c>
      <c r="EP77" s="8">
        <f t="shared" si="16"/>
        <v>22976.110753607369</v>
      </c>
      <c r="EQ77" s="8">
        <f t="shared" si="16"/>
        <v>22687.501676357366</v>
      </c>
      <c r="ER77" s="8">
        <f t="shared" si="16"/>
        <v>22398.892599107363</v>
      </c>
      <c r="ES77" s="8">
        <f t="shared" si="16"/>
        <v>22110.28352185736</v>
      </c>
      <c r="ET77" s="8">
        <f t="shared" si="16"/>
        <v>21821.674444607357</v>
      </c>
      <c r="EU77" s="8">
        <f t="shared" si="16"/>
        <v>21533.065367357354</v>
      </c>
      <c r="EV77" s="8">
        <f t="shared" si="15"/>
        <v>21244.456290107351</v>
      </c>
      <c r="EW77" s="8">
        <f t="shared" si="15"/>
        <v>20955.847212857348</v>
      </c>
      <c r="EX77" s="8">
        <f t="shared" si="15"/>
        <v>20667.238135607346</v>
      </c>
      <c r="EY77" s="8">
        <f t="shared" si="15"/>
        <v>20378.629058357343</v>
      </c>
      <c r="EZ77" s="8">
        <f t="shared" si="15"/>
        <v>20090.01998110734</v>
      </c>
      <c r="FA77" s="8">
        <f t="shared" si="15"/>
        <v>19801.410903857337</v>
      </c>
      <c r="FB77" s="8">
        <f t="shared" si="15"/>
        <v>19657.106365232336</v>
      </c>
      <c r="FC77" s="8">
        <f t="shared" si="15"/>
        <v>19657.106365232336</v>
      </c>
      <c r="FD77" s="8">
        <f t="shared" si="15"/>
        <v>19657.106365232336</v>
      </c>
      <c r="FE77" s="8">
        <f t="shared" si="15"/>
        <v>19657.106365232336</v>
      </c>
      <c r="FF77" s="8">
        <f t="shared" si="15"/>
        <v>19657.106365232336</v>
      </c>
      <c r="FG77" s="8">
        <f t="shared" si="15"/>
        <v>19657.106365232336</v>
      </c>
      <c r="FH77" s="8">
        <f t="shared" si="15"/>
        <v>19657.106365232336</v>
      </c>
      <c r="FI77" s="8">
        <f t="shared" si="15"/>
        <v>19657.106365232336</v>
      </c>
      <c r="FJ77" s="8">
        <f t="shared" si="15"/>
        <v>19657.106365232336</v>
      </c>
      <c r="FK77" s="8">
        <f t="shared" si="14"/>
        <v>19657.106365232336</v>
      </c>
      <c r="FL77" s="8">
        <f t="shared" si="14"/>
        <v>19657.106365232336</v>
      </c>
      <c r="FM77" s="8">
        <f t="shared" si="14"/>
        <v>19657.106365232336</v>
      </c>
      <c r="FN77" s="8">
        <f t="shared" si="14"/>
        <v>19657.106365232336</v>
      </c>
      <c r="FO77" s="8">
        <f t="shared" si="14"/>
        <v>19657.106365232336</v>
      </c>
      <c r="FP77" s="8">
        <f t="shared" si="14"/>
        <v>19657.106365232336</v>
      </c>
      <c r="FQ77" s="8">
        <f t="shared" si="14"/>
        <v>19657.106365232336</v>
      </c>
      <c r="FR77" s="8">
        <f t="shared" si="14"/>
        <v>19657.106365232336</v>
      </c>
      <c r="FS77" s="8">
        <f t="shared" si="14"/>
        <v>19657.106365232336</v>
      </c>
      <c r="FT77" s="8">
        <f t="shared" si="14"/>
        <v>19657.106365232336</v>
      </c>
    </row>
    <row r="78" spans="1:176" x14ac:dyDescent="0.25">
      <c r="A78" s="4" t="s">
        <v>12</v>
      </c>
      <c r="B78" s="4" t="s">
        <v>2</v>
      </c>
      <c r="C78" s="3" t="s">
        <v>40</v>
      </c>
      <c r="D78" s="4" t="s">
        <v>6</v>
      </c>
      <c r="E78" s="7">
        <v>1980</v>
      </c>
      <c r="F78" s="24">
        <f>IFERROR(VLOOKUP(CONCATENATE(C78,E78),'KU Retirements'!$A$4:$E$150,5,FALSE),"N/A")</f>
        <v>43252</v>
      </c>
      <c r="G78" s="5">
        <v>22325.599999999999</v>
      </c>
      <c r="H78" s="5">
        <v>16658.239072552002</v>
      </c>
      <c r="I78" s="5"/>
      <c r="J78" s="6">
        <f>IF(J$3=$J$3,$G78,IF($F78='KU Meter Schedule'!J$3,'KU Meter Schedule'!I78-'KU Meter Schedule'!$G78,I78))</f>
        <v>22325.599999999999</v>
      </c>
      <c r="K78" s="6">
        <f>IF(K$3=$J$3,$G78,IF($F78='KU Meter Schedule'!K$3,'KU Meter Schedule'!J78-'KU Meter Schedule'!$G78,J78))</f>
        <v>22325.599999999999</v>
      </c>
      <c r="L78" s="6">
        <f>IF(L$3=$J$3,$G78,IF($F78='KU Meter Schedule'!L$3,'KU Meter Schedule'!K78-'KU Meter Schedule'!$G78,K78))</f>
        <v>22325.599999999999</v>
      </c>
      <c r="M78" s="6">
        <f>IF(M$3=$J$3,$G78,IF($F78='KU Meter Schedule'!M$3,'KU Meter Schedule'!L78-'KU Meter Schedule'!$G78,L78))</f>
        <v>22325.599999999999</v>
      </c>
      <c r="N78" s="6">
        <f>IF(N$3=$J$3,$G78,IF($F78='KU Meter Schedule'!N$3,'KU Meter Schedule'!M78-'KU Meter Schedule'!$G78,M78))</f>
        <v>22325.599999999999</v>
      </c>
      <c r="O78" s="6">
        <f>IF(O$3=$J$3,$G78,IF($F78='KU Meter Schedule'!O$3,'KU Meter Schedule'!N78-'KU Meter Schedule'!$G78,N78))</f>
        <v>22325.599999999999</v>
      </c>
      <c r="P78" s="6">
        <f>IF(P$3=$J$3,$G78,IF($F78='KU Meter Schedule'!P$3,'KU Meter Schedule'!O78-'KU Meter Schedule'!$G78,O78))</f>
        <v>22325.599999999999</v>
      </c>
      <c r="Q78" s="6">
        <f>IF(Q$3=$J$3,$G78,IF($F78='KU Meter Schedule'!Q$3,'KU Meter Schedule'!P78-'KU Meter Schedule'!$G78,P78))</f>
        <v>22325.599999999999</v>
      </c>
      <c r="R78" s="6">
        <f>IF(R$3=$J$3,$G78,IF($F78='KU Meter Schedule'!R$3,'KU Meter Schedule'!Q78-'KU Meter Schedule'!$G78,Q78))</f>
        <v>22325.599999999999</v>
      </c>
      <c r="S78" s="6">
        <f>IF(S$3=$J$3,$G78,IF($F78='KU Meter Schedule'!S$3,'KU Meter Schedule'!R78-'KU Meter Schedule'!$G78,R78))</f>
        <v>22325.599999999999</v>
      </c>
      <c r="T78" s="6">
        <f>IF(T$3=$J$3,$G78,IF($F78='KU Meter Schedule'!T$3,'KU Meter Schedule'!S78-'KU Meter Schedule'!$G78,S78))</f>
        <v>22325.599999999999</v>
      </c>
      <c r="U78" s="6">
        <f>IF(U$3=$J$3,$G78,IF($F78='KU Meter Schedule'!U$3,'KU Meter Schedule'!T78-'KU Meter Schedule'!$G78,T78))</f>
        <v>22325.599999999999</v>
      </c>
      <c r="V78" s="6">
        <f>IF(V$3=$J$3,$G78,IF($F78='KU Meter Schedule'!V$3,'KU Meter Schedule'!U78-'KU Meter Schedule'!$G78,U78))</f>
        <v>22325.599999999999</v>
      </c>
      <c r="W78" s="6">
        <f>IF(W$3=$J$3,$G78,IF($F78='KU Meter Schedule'!W$3,'KU Meter Schedule'!V78-'KU Meter Schedule'!$G78,V78))</f>
        <v>22325.599999999999</v>
      </c>
      <c r="X78" s="6">
        <f>IF(X$3=$J$3,$G78,IF($F78='KU Meter Schedule'!X$3,'KU Meter Schedule'!W78-'KU Meter Schedule'!$G78,W78))</f>
        <v>22325.599999999999</v>
      </c>
      <c r="Y78" s="6">
        <f>IF(Y$3=$J$3,$G78,IF($F78='KU Meter Schedule'!Y$3,'KU Meter Schedule'!X78-'KU Meter Schedule'!$G78,X78))</f>
        <v>22325.599999999999</v>
      </c>
      <c r="Z78" s="6">
        <f>IF(Z$3=$J$3,$G78,IF($F78='KU Meter Schedule'!Z$3,'KU Meter Schedule'!Y78-'KU Meter Schedule'!$G78,Y78))</f>
        <v>22325.599999999999</v>
      </c>
      <c r="AA78" s="6">
        <f>IF(AA$3=$J$3,$G78,IF($F78='KU Meter Schedule'!AA$3,'KU Meter Schedule'!Z78-'KU Meter Schedule'!$G78,Z78))</f>
        <v>22325.599999999999</v>
      </c>
      <c r="AB78" s="6">
        <f>IF(AB$3=$J$3,$G78,IF($F78='KU Meter Schedule'!AB$3,'KU Meter Schedule'!AA78-'KU Meter Schedule'!$G78,AA78))</f>
        <v>22325.599999999999</v>
      </c>
      <c r="AC78" s="6">
        <f>IF(AC$3=$J$3,$G78,IF($F78='KU Meter Schedule'!AC$3,'KU Meter Schedule'!AB78-'KU Meter Schedule'!$G78,AB78))</f>
        <v>22325.599999999999</v>
      </c>
      <c r="AD78" s="6">
        <f>IF(AD$3=$J$3,$G78,IF($F78='KU Meter Schedule'!AD$3,'KU Meter Schedule'!AC78-'KU Meter Schedule'!$G78,AC78))</f>
        <v>22325.599999999999</v>
      </c>
      <c r="AE78" s="6">
        <f>IF(AE$3=$J$3,$G78,IF($F78='KU Meter Schedule'!AE$3,'KU Meter Schedule'!AD78-'KU Meter Schedule'!$G78,AD78))</f>
        <v>22325.599999999999</v>
      </c>
      <c r="AF78" s="6">
        <f>IF(AF$3=$J$3,$G78,IF($F78='KU Meter Schedule'!AF$3,'KU Meter Schedule'!AE78-'KU Meter Schedule'!$G78,AE78))</f>
        <v>0</v>
      </c>
      <c r="AG78" s="6">
        <f>IF(AG$3=$J$3,$G78,IF($F78='KU Meter Schedule'!AG$3,'KU Meter Schedule'!AF78-'KU Meter Schedule'!$G78,AF78))</f>
        <v>0</v>
      </c>
      <c r="AH78" s="6">
        <f>IF(AH$3=$J$3,$G78,IF($F78='KU Meter Schedule'!AH$3,'KU Meter Schedule'!AG78-'KU Meter Schedule'!$G78,AG78))</f>
        <v>0</v>
      </c>
      <c r="AI78" s="6">
        <f>IF(AI$3=$J$3,$G78,IF($F78='KU Meter Schedule'!AI$3,'KU Meter Schedule'!AH78-'KU Meter Schedule'!$G78,AH78))</f>
        <v>0</v>
      </c>
      <c r="AJ78" s="6">
        <f>IF(AJ$3=$J$3,$G78,IF($F78='KU Meter Schedule'!AJ$3,'KU Meter Schedule'!AI78-'KU Meter Schedule'!$G78,AI78))</f>
        <v>0</v>
      </c>
      <c r="AK78" s="6">
        <f>IF(AK$3=$J$3,$G78,IF($F78='KU Meter Schedule'!AK$3,'KU Meter Schedule'!AJ78-'KU Meter Schedule'!$G78,AJ78))</f>
        <v>0</v>
      </c>
      <c r="AL78" s="6">
        <f>IF(AL$3=$J$3,$G78,IF($F78='KU Meter Schedule'!AL$3,'KU Meter Schedule'!AK78-'KU Meter Schedule'!$G78,AK78))</f>
        <v>0</v>
      </c>
      <c r="AM78" s="6">
        <f>IF(AM$3=$J$3,$G78,IF($F78='KU Meter Schedule'!AM$3,'KU Meter Schedule'!AL78-'KU Meter Schedule'!$G78,AL78))</f>
        <v>0</v>
      </c>
      <c r="AN78" s="6">
        <f>IF(AN$3=$J$3,$G78,IF($F78='KU Meter Schedule'!AN$3,'KU Meter Schedule'!AM78-'KU Meter Schedule'!$G78,AM78))</f>
        <v>0</v>
      </c>
      <c r="AO78" s="6">
        <f>IF(AO$3=$J$3,$G78,IF($F78='KU Meter Schedule'!AO$3,'KU Meter Schedule'!AN78-'KU Meter Schedule'!$G78,AN78))</f>
        <v>0</v>
      </c>
      <c r="AP78" s="6">
        <f>IF(AP$3=$J$3,$G78,IF($F78='KU Meter Schedule'!AP$3,'KU Meter Schedule'!AO78-'KU Meter Schedule'!$G78,AO78))</f>
        <v>0</v>
      </c>
      <c r="AQ78" s="6">
        <f>IF(AQ$3=$J$3,$G78,IF($F78='KU Meter Schedule'!AQ$3,'KU Meter Schedule'!AP78-'KU Meter Schedule'!$G78,AP78))</f>
        <v>0</v>
      </c>
      <c r="AR78" s="6">
        <f>IF(AR$3=$J$3,$G78,IF($F78='KU Meter Schedule'!AR$3,'KU Meter Schedule'!AQ78-'KU Meter Schedule'!$G78,AQ78))</f>
        <v>0</v>
      </c>
      <c r="AS78" s="6">
        <f>IF(AS$3=$J$3,$G78,IF($F78='KU Meter Schedule'!AS$3,'KU Meter Schedule'!AR78-'KU Meter Schedule'!$G78,AR78))</f>
        <v>0</v>
      </c>
      <c r="AT78" s="6">
        <f>IF(AT$3=$J$3,$G78,IF($F78='KU Meter Schedule'!AT$3,'KU Meter Schedule'!AS78-'KU Meter Schedule'!$G78,AS78))</f>
        <v>0</v>
      </c>
      <c r="AU78" s="6">
        <f>IF(AU$3=$J$3,$G78,IF($F78='KU Meter Schedule'!AU$3,'KU Meter Schedule'!AT78-'KU Meter Schedule'!$G78,AT78))</f>
        <v>0</v>
      </c>
      <c r="AV78" s="6">
        <f>IF(AV$3=$J$3,$G78,IF($F78='KU Meter Schedule'!AV$3,'KU Meter Schedule'!AU78-'KU Meter Schedule'!$G78,AU78))</f>
        <v>0</v>
      </c>
      <c r="AW78" s="6">
        <f>IF(AW$3=$J$3,$G78,IF($F78='KU Meter Schedule'!AW$3,'KU Meter Schedule'!AV78-'KU Meter Schedule'!$G78,AV78))</f>
        <v>0</v>
      </c>
      <c r="AX78" s="6">
        <f>IF(AX$3=$J$3,$G78,IF($F78='KU Meter Schedule'!AX$3,'KU Meter Schedule'!AW78-'KU Meter Schedule'!$G78,AW78))</f>
        <v>0</v>
      </c>
      <c r="AZ78" s="21">
        <f>IF(AZ$3&lt;'Depr. Rate'!$B$1,('Depr. Rate'!$B$4*'KU Meter Schedule'!J78)/12,IF(J78=0,I78/2*'Depr. Rate'!$C$4/12,('Depr. Rate'!$C$4*'KU Meter Schedule'!J78)/12))</f>
        <v>42.604686666666666</v>
      </c>
      <c r="BA78" s="21">
        <f>IF(BA$3&lt;'Depr. Rate'!$B$1,('Depr. Rate'!$B$4*'KU Meter Schedule'!K78)/12,IF(K78=0,J78/2*'Depr. Rate'!$C$4/12,('Depr. Rate'!$C$4*'KU Meter Schedule'!K78)/12))</f>
        <v>42.604686666666666</v>
      </c>
      <c r="BB78" s="21">
        <f>IF(BB$3&lt;'Depr. Rate'!$B$1,('Depr. Rate'!$B$4*'KU Meter Schedule'!L78)/12,IF(L78=0,K78/2*'Depr. Rate'!$C$4/12,('Depr. Rate'!$C$4*'KU Meter Schedule'!L78)/12))</f>
        <v>42.604686666666666</v>
      </c>
      <c r="BC78" s="21">
        <f>IF(BC$3&lt;'Depr. Rate'!$B$1,('Depr. Rate'!$B$4*'KU Meter Schedule'!M78)/12,IF(M78=0,L78/2*'Depr. Rate'!$C$4/12,('Depr. Rate'!$C$4*'KU Meter Schedule'!M78)/12))</f>
        <v>42.604686666666666</v>
      </c>
      <c r="BD78" s="21">
        <f>IF(BD$3&lt;'Depr. Rate'!$B$1,('Depr. Rate'!$B$4*'KU Meter Schedule'!N78)/12,IF(N78=0,M78/2*'Depr. Rate'!$C$4/12,('Depr. Rate'!$C$4*'KU Meter Schedule'!N78)/12))</f>
        <v>42.604686666666666</v>
      </c>
      <c r="BE78" s="21">
        <f>IF(BE$3&lt;'Depr. Rate'!$B$1,('Depr. Rate'!$B$4*'KU Meter Schedule'!O78)/12,IF(O78=0,N78/2*'Depr. Rate'!$C$4/12,('Depr. Rate'!$C$4*'KU Meter Schedule'!O78)/12))</f>
        <v>42.604686666666666</v>
      </c>
      <c r="BF78" s="21">
        <f>IF(BF$3&lt;'Depr. Rate'!$B$1,('Depr. Rate'!$B$4*'KU Meter Schedule'!P78)/12,IF(P78=0,O78/2*'Depr. Rate'!$C$4/12,('Depr. Rate'!$C$4*'KU Meter Schedule'!P78)/12))</f>
        <v>42.604686666666666</v>
      </c>
      <c r="BG78" s="21">
        <f>IF(BG$3&lt;'Depr. Rate'!$B$1,('Depr. Rate'!$B$4*'KU Meter Schedule'!Q78)/12,IF(Q78=0,P78/2*'Depr. Rate'!$C$4/12,('Depr. Rate'!$C$4*'KU Meter Schedule'!Q78)/12))</f>
        <v>42.604686666666666</v>
      </c>
      <c r="BH78" s="21">
        <f>IF(BH$3&lt;'Depr. Rate'!$B$1,('Depr. Rate'!$B$4*'KU Meter Schedule'!R78)/12,IF(R78=0,Q78/2*'Depr. Rate'!$C$4/12,('Depr. Rate'!$C$4*'KU Meter Schedule'!R78)/12))</f>
        <v>42.604686666666666</v>
      </c>
      <c r="BI78" s="21">
        <f>IF(BI$3&lt;'Depr. Rate'!$B$1,('Depr. Rate'!$B$4*'KU Meter Schedule'!S78)/12,IF(S78=0,R78/2*'Depr. Rate'!$C$4/12,('Depr. Rate'!$C$4*'KU Meter Schedule'!S78)/12))</f>
        <v>42.604686666666666</v>
      </c>
      <c r="BJ78" s="21">
        <f>IF(BJ$3&lt;'Depr. Rate'!$B$1,('Depr. Rate'!$B$4*'KU Meter Schedule'!T78)/12,IF(T78=0,S78/2*'Depr. Rate'!$C$4/12,('Depr. Rate'!$C$4*'KU Meter Schedule'!T78)/12))</f>
        <v>42.604686666666666</v>
      </c>
      <c r="BK78" s="21">
        <f>IF(BK$3&lt;'Depr. Rate'!$B$1,('Depr. Rate'!$B$4*'KU Meter Schedule'!U78)/12,IF(U78=0,T78/2*'Depr. Rate'!$C$4/12,('Depr. Rate'!$C$4*'KU Meter Schedule'!U78)/12))</f>
        <v>65.302379999999985</v>
      </c>
      <c r="BL78" s="21">
        <f>IF(BL$3&lt;'Depr. Rate'!$B$1,('Depr. Rate'!$B$4*'KU Meter Schedule'!V78)/12,IF(V78=0,U78/2*'Depr. Rate'!$C$4/12,('Depr. Rate'!$C$4*'KU Meter Schedule'!V78)/12))</f>
        <v>65.302379999999985</v>
      </c>
      <c r="BM78" s="21">
        <f>IF(BM$3&lt;'Depr. Rate'!$B$1,('Depr. Rate'!$B$4*'KU Meter Schedule'!W78)/12,IF(W78=0,V78/2*'Depr. Rate'!$C$4/12,('Depr. Rate'!$C$4*'KU Meter Schedule'!W78)/12))</f>
        <v>65.302379999999985</v>
      </c>
      <c r="BN78" s="21">
        <f>IF(BN$3&lt;'Depr. Rate'!$B$1,('Depr. Rate'!$B$4*'KU Meter Schedule'!X78)/12,IF(X78=0,W78/2*'Depr. Rate'!$C$4/12,('Depr. Rate'!$C$4*'KU Meter Schedule'!X78)/12))</f>
        <v>65.302379999999985</v>
      </c>
      <c r="BO78" s="21">
        <f>IF(BO$3&lt;'Depr. Rate'!$B$1,('Depr. Rate'!$B$4*'KU Meter Schedule'!Y78)/12,IF(Y78=0,X78/2*'Depr. Rate'!$C$4/12,('Depr. Rate'!$C$4*'KU Meter Schedule'!Y78)/12))</f>
        <v>65.302379999999985</v>
      </c>
      <c r="BP78" s="21">
        <f>IF(BP$3&lt;'Depr. Rate'!$B$1,('Depr. Rate'!$B$4*'KU Meter Schedule'!Z78)/12,IF(Z78=0,Y78/2*'Depr. Rate'!$C$4/12,('Depr. Rate'!$C$4*'KU Meter Schedule'!Z78)/12))</f>
        <v>65.302379999999985</v>
      </c>
      <c r="BQ78" s="21">
        <f>IF(BQ$3&lt;'Depr. Rate'!$B$1,('Depr. Rate'!$B$4*'KU Meter Schedule'!AA78)/12,IF(AA78=0,Z78/2*'Depr. Rate'!$C$4/12,('Depr. Rate'!$C$4*'KU Meter Schedule'!AA78)/12))</f>
        <v>65.302379999999985</v>
      </c>
      <c r="BR78" s="21">
        <f>IF(BR$3&lt;'Depr. Rate'!$B$1,('Depr. Rate'!$B$4*'KU Meter Schedule'!AB78)/12,IF(AB78=0,AA78/2*'Depr. Rate'!$C$4/12,('Depr. Rate'!$C$4*'KU Meter Schedule'!AB78)/12))</f>
        <v>65.302379999999985</v>
      </c>
      <c r="BS78" s="21">
        <f>IF(BS$3&lt;'Depr. Rate'!$B$1,('Depr. Rate'!$B$4*'KU Meter Schedule'!AC78)/12,IF(AC78=0,AB78/2*'Depr. Rate'!$C$4/12,('Depr. Rate'!$C$4*'KU Meter Schedule'!AC78)/12))</f>
        <v>65.302379999999985</v>
      </c>
      <c r="BT78" s="21">
        <f>IF(BT$3&lt;'Depr. Rate'!$B$1,('Depr. Rate'!$B$4*'KU Meter Schedule'!AD78)/12,IF(AD78=0,AC78/2*'Depr. Rate'!$C$4/12,('Depr. Rate'!$C$4*'KU Meter Schedule'!AD78)/12))</f>
        <v>65.302379999999985</v>
      </c>
      <c r="BU78" s="21">
        <f>IF(BU$3&lt;'Depr. Rate'!$B$1,('Depr. Rate'!$B$4*'KU Meter Schedule'!AE78)/12,IF(AE78=0,AD78/2*'Depr. Rate'!$C$4/12,('Depr. Rate'!$C$4*'KU Meter Schedule'!AE78)/12))</f>
        <v>65.302379999999985</v>
      </c>
      <c r="BV78" s="21">
        <f>IF(BV$3&lt;'Depr. Rate'!$B$1,('Depr. Rate'!$B$4*'KU Meter Schedule'!AF78)/12,IF(AF78=0,AE78/2*'Depr. Rate'!$C$4/12,('Depr. Rate'!$C$4*'KU Meter Schedule'!AF78)/12))</f>
        <v>32.651189999999993</v>
      </c>
      <c r="BW78" s="21">
        <f>IF(BW$3&lt;'Depr. Rate'!$B$1,('Depr. Rate'!$B$4*'KU Meter Schedule'!AG78)/12,IF(AG78=0,AF78/2*'Depr. Rate'!$C$4/12,('Depr. Rate'!$C$4*'KU Meter Schedule'!AG78)/12))</f>
        <v>0</v>
      </c>
      <c r="BX78" s="21">
        <f>IF(BX$3&lt;'Depr. Rate'!$B$1,('Depr. Rate'!$B$4*'KU Meter Schedule'!AH78)/12,IF(AH78=0,AG78/2*'Depr. Rate'!$C$4/12,('Depr. Rate'!$C$4*'KU Meter Schedule'!AH78)/12))</f>
        <v>0</v>
      </c>
      <c r="BY78" s="21">
        <f>IF(BY$3&lt;'Depr. Rate'!$B$1,('Depr. Rate'!$B$4*'KU Meter Schedule'!AI78)/12,IF(AI78=0,AH78/2*'Depr. Rate'!$C$4/12,('Depr. Rate'!$C$4*'KU Meter Schedule'!AI78)/12))</f>
        <v>0</v>
      </c>
      <c r="BZ78" s="21">
        <f>IF(BZ$3&lt;'Depr. Rate'!$B$1,('Depr. Rate'!$B$4*'KU Meter Schedule'!AJ78)/12,IF(AJ78=0,AI78/2*'Depr. Rate'!$C$4/12,('Depr. Rate'!$C$4*'KU Meter Schedule'!AJ78)/12))</f>
        <v>0</v>
      </c>
      <c r="CA78" s="21">
        <f>IF(CA$3&lt;'Depr. Rate'!$B$1,('Depr. Rate'!$B$4*'KU Meter Schedule'!AK78)/12,IF(AK78=0,AJ78/2*'Depr. Rate'!$C$4/12,('Depr. Rate'!$C$4*'KU Meter Schedule'!AK78)/12))</f>
        <v>0</v>
      </c>
      <c r="CB78" s="21">
        <f>IF(CB$3&lt;'Depr. Rate'!$B$1,('Depr. Rate'!$B$4*'KU Meter Schedule'!AL78)/12,IF(AL78=0,AK78/2*'Depr. Rate'!$C$4/12,('Depr. Rate'!$C$4*'KU Meter Schedule'!AL78)/12))</f>
        <v>0</v>
      </c>
      <c r="CC78" s="21">
        <f>IF(CC$3&lt;'Depr. Rate'!$B$1,('Depr. Rate'!$B$4*'KU Meter Schedule'!AM78)/12,IF(AM78=0,AL78/2*'Depr. Rate'!$C$4/12,('Depr. Rate'!$C$4*'KU Meter Schedule'!AM78)/12))</f>
        <v>0</v>
      </c>
      <c r="CD78" s="21">
        <f>IF(CD$3&lt;'Depr. Rate'!$B$1,('Depr. Rate'!$B$4*'KU Meter Schedule'!AN78)/12,IF(AN78=0,AM78/2*'Depr. Rate'!$C$4/12,('Depr. Rate'!$C$4*'KU Meter Schedule'!AN78)/12))</f>
        <v>0</v>
      </c>
      <c r="CE78" s="21">
        <f>IF(CE$3&lt;'Depr. Rate'!$B$1,('Depr. Rate'!$B$4*'KU Meter Schedule'!AO78)/12,IF(AO78=0,AN78/2*'Depr. Rate'!$C$4/12,('Depr. Rate'!$C$4*'KU Meter Schedule'!AO78)/12))</f>
        <v>0</v>
      </c>
      <c r="CF78" s="21">
        <f>IF(CF$3&lt;'Depr. Rate'!$B$1,('Depr. Rate'!$B$4*'KU Meter Schedule'!AP78)/12,IF(AP78=0,AO78/2*'Depr. Rate'!$C$4/12,('Depr. Rate'!$C$4*'KU Meter Schedule'!AP78)/12))</f>
        <v>0</v>
      </c>
      <c r="CG78" s="21">
        <f>IF(CG$3&lt;'Depr. Rate'!$B$1,('Depr. Rate'!$B$4*'KU Meter Schedule'!AQ78)/12,IF(AQ78=0,AP78/2*'Depr. Rate'!$C$4/12,('Depr. Rate'!$C$4*'KU Meter Schedule'!AQ78)/12))</f>
        <v>0</v>
      </c>
      <c r="CH78" s="21">
        <f>IF(CH$3&lt;'Depr. Rate'!$B$1,('Depr. Rate'!$B$4*'KU Meter Schedule'!AR78)/12,IF(AR78=0,AQ78/2*'Depr. Rate'!$C$4/12,('Depr. Rate'!$C$4*'KU Meter Schedule'!AR78)/12))</f>
        <v>0</v>
      </c>
      <c r="CI78" s="21">
        <f>IF(CI$3&lt;'Depr. Rate'!$B$1,('Depr. Rate'!$B$4*'KU Meter Schedule'!AS78)/12,IF(AS78=0,AR78/2*'Depr. Rate'!$C$4/12,('Depr. Rate'!$C$4*'KU Meter Schedule'!AS78)/12))</f>
        <v>0</v>
      </c>
      <c r="CJ78" s="21">
        <f>IF(CJ$3&lt;'Depr. Rate'!$B$1,('Depr. Rate'!$B$4*'KU Meter Schedule'!AT78)/12,IF(AT78=0,AS78/2*'Depr. Rate'!$C$4/12,('Depr. Rate'!$C$4*'KU Meter Schedule'!AT78)/12))</f>
        <v>0</v>
      </c>
      <c r="CK78" s="21">
        <f>IF(CK$3&lt;'Depr. Rate'!$B$1,('Depr. Rate'!$B$4*'KU Meter Schedule'!AU78)/12,IF(AU78=0,AT78/2*'Depr. Rate'!$C$4/12,('Depr. Rate'!$C$4*'KU Meter Schedule'!AU78)/12))</f>
        <v>0</v>
      </c>
      <c r="CL78" s="21">
        <f>IF(CL$3&lt;'Depr. Rate'!$B$1,('Depr. Rate'!$B$4*'KU Meter Schedule'!AV78)/12,IF(AV78=0,AU78/2*'Depr. Rate'!$C$4/12,('Depr. Rate'!$C$4*'KU Meter Schedule'!AV78)/12))</f>
        <v>0</v>
      </c>
      <c r="CM78" s="21">
        <f>IF(CM$3&lt;'Depr. Rate'!$B$1,('Depr. Rate'!$B$4*'KU Meter Schedule'!AW78)/12,IF(AW78=0,AV78/2*'Depr. Rate'!$C$4/12,('Depr. Rate'!$C$4*'KU Meter Schedule'!AW78)/12))</f>
        <v>0</v>
      </c>
      <c r="CN78" s="21">
        <f>IF(CN$3&lt;'Depr. Rate'!$B$1,('Depr. Rate'!$B$4*'KU Meter Schedule'!AX78)/12,IF(AX78=0,AW78/2*'Depr. Rate'!$C$4/12,('Depr. Rate'!$C$4*'KU Meter Schedule'!AX78)/12))</f>
        <v>0</v>
      </c>
      <c r="CP78" s="6">
        <f>IF(CP$3=$CP$3,$H78+AZ78,IF($F78='KU Meter Schedule'!CP$3,'KU Meter Schedule'!CO78+AZ78-$G78,SUM(CO78,AZ78)))</f>
        <v>16700.843759218667</v>
      </c>
      <c r="CQ78" s="6">
        <f>IF(CQ$3=$CP$3,$H78+BA78,IF($F78='KU Meter Schedule'!CQ$3,'KU Meter Schedule'!CP78+BA78-$G78,SUM(CP78,BA78)))</f>
        <v>16743.448445885333</v>
      </c>
      <c r="CR78" s="6">
        <f>IF(CR$3=$CP$3,$H78+BB78,IF($F78='KU Meter Schedule'!CR$3,'KU Meter Schedule'!CQ78+BB78-$G78,SUM(CQ78,BB78)))</f>
        <v>16786.053132551999</v>
      </c>
      <c r="CS78" s="6">
        <f>IF(CS$3=$CP$3,$H78+BC78,IF($F78='KU Meter Schedule'!CS$3,'KU Meter Schedule'!CR78+BC78-$G78,SUM(CR78,BC78)))</f>
        <v>16828.657819218664</v>
      </c>
      <c r="CT78" s="6">
        <f>IF(CT$3=$CP$3,$H78+BD78,IF($F78='KU Meter Schedule'!CT$3,'KU Meter Schedule'!CS78+BD78-$G78,SUM(CS78,BD78)))</f>
        <v>16871.26250588533</v>
      </c>
      <c r="CU78" s="6">
        <f>IF(CU$3=$CP$3,$H78+BE78,IF($F78='KU Meter Schedule'!CU$3,'KU Meter Schedule'!CT78+BE78-$G78,SUM(CT78,BE78)))</f>
        <v>16913.867192551996</v>
      </c>
      <c r="CV78" s="6">
        <f>IF(CV$3=$CP$3,$H78+BF78,IF($F78='KU Meter Schedule'!CV$3,'KU Meter Schedule'!CU78+BF78-$G78,SUM(CU78,BF78)))</f>
        <v>16956.471879218661</v>
      </c>
      <c r="CW78" s="6">
        <f>IF(CW$3=$CP$3,$H78+BG78,IF($F78='KU Meter Schedule'!CW$3,'KU Meter Schedule'!CV78+BG78-$G78,SUM(CV78,BG78)))</f>
        <v>16999.076565885327</v>
      </c>
      <c r="CX78" s="6">
        <f>IF(CX$3=$CP$3,$H78+BH78,IF($F78='KU Meter Schedule'!CX$3,'KU Meter Schedule'!CW78+BH78-$G78,SUM(CW78,BH78)))</f>
        <v>17041.681252551993</v>
      </c>
      <c r="CY78" s="6">
        <f>IF(CY$3=$CP$3,$H78+BI78,IF($F78='KU Meter Schedule'!CY$3,'KU Meter Schedule'!CX78+BI78-$G78,SUM(CX78,BI78)))</f>
        <v>17084.285939218658</v>
      </c>
      <c r="CZ78" s="6">
        <f>IF(CZ$3=$CP$3,$H78+BJ78,IF($F78='KU Meter Schedule'!CZ$3,'KU Meter Schedule'!CY78+BJ78-$G78,SUM(CY78,BJ78)))</f>
        <v>17126.890625885324</v>
      </c>
      <c r="DA78" s="6">
        <f>IF(DA$3=$CP$3,$H78+BK78,IF($F78='KU Meter Schedule'!DA$3,'KU Meter Schedule'!CZ78+BK78-$G78,SUM(CZ78,BK78)))</f>
        <v>17192.193005885325</v>
      </c>
      <c r="DB78" s="6">
        <f>IF(DB$3=$CP$3,$H78+BL78,IF($F78='KU Meter Schedule'!DB$3,'KU Meter Schedule'!DA78+BL78-$G78,SUM(DA78,BL78)))</f>
        <v>17257.495385885326</v>
      </c>
      <c r="DC78" s="6">
        <f>IF(DC$3=$CP$3,$H78+BM78,IF($F78='KU Meter Schedule'!DC$3,'KU Meter Schedule'!DB78+BM78-$G78,SUM(DB78,BM78)))</f>
        <v>17322.797765885327</v>
      </c>
      <c r="DD78" s="6">
        <f>IF(DD$3=$CP$3,$H78+BN78,IF($F78='KU Meter Schedule'!DD$3,'KU Meter Schedule'!DC78+BN78-$G78,SUM(DC78,BN78)))</f>
        <v>17388.100145885328</v>
      </c>
      <c r="DE78" s="6">
        <f>IF(DE$3=$CP$3,$H78+BO78,IF($F78='KU Meter Schedule'!DE$3,'KU Meter Schedule'!DD78+BO78-$G78,SUM(DD78,BO78)))</f>
        <v>17453.402525885329</v>
      </c>
      <c r="DF78" s="6">
        <f>IF(DF$3=$CP$3,$H78+BP78,IF($F78='KU Meter Schedule'!DF$3,'KU Meter Schedule'!DE78+BP78-$G78,SUM(DE78,BP78)))</f>
        <v>17518.70490588533</v>
      </c>
      <c r="DG78" s="6">
        <f>IF(DG$3=$CP$3,$H78+BQ78,IF($F78='KU Meter Schedule'!DG$3,'KU Meter Schedule'!DF78+BQ78-$G78,SUM(DF78,BQ78)))</f>
        <v>17584.007285885331</v>
      </c>
      <c r="DH78" s="6">
        <f>IF(DH$3=$CP$3,$H78+BR78,IF($F78='KU Meter Schedule'!DH$3,'KU Meter Schedule'!DG78+BR78-$G78,SUM(DG78,BR78)))</f>
        <v>17649.309665885332</v>
      </c>
      <c r="DI78" s="6">
        <f>IF(DI$3=$CP$3,$H78+BS78,IF($F78='KU Meter Schedule'!DI$3,'KU Meter Schedule'!DH78+BS78-$G78,SUM(DH78,BS78)))</f>
        <v>17714.612045885333</v>
      </c>
      <c r="DJ78" s="6">
        <f>IF(DJ$3=$CP$3,$H78+BT78,IF($F78='KU Meter Schedule'!DJ$3,'KU Meter Schedule'!DI78+BT78-$G78,SUM(DI78,BT78)))</f>
        <v>17779.914425885334</v>
      </c>
      <c r="DK78" s="6">
        <f>IF(DK$3=$CP$3,$H78+BU78,IF($F78='KU Meter Schedule'!DK$3,'KU Meter Schedule'!DJ78+BU78-$G78,SUM(DJ78,BU78)))</f>
        <v>17845.216805885335</v>
      </c>
      <c r="DL78" s="6">
        <f>IF(DL$3=$CP$3,$H78+BV78,IF($F78='KU Meter Schedule'!DL$3,'KU Meter Schedule'!DK78+BV78-$G78,SUM(DK78,BV78)))</f>
        <v>-4447.7320041146631</v>
      </c>
      <c r="DM78" s="6">
        <f>IF(DM$3=$CP$3,$H78+BW78,IF($F78='KU Meter Schedule'!DM$3,'KU Meter Schedule'!DL78+BW78-$G78,SUM(DL78,BW78)))</f>
        <v>-4447.7320041146631</v>
      </c>
      <c r="DN78" s="6">
        <f>IF(DN$3=$CP$3,$H78+BX78,IF($F78='KU Meter Schedule'!DN$3,'KU Meter Schedule'!DM78+BX78-$G78,SUM(DM78,BX78)))</f>
        <v>-4447.7320041146631</v>
      </c>
      <c r="DO78" s="6">
        <f>IF(DO$3=$CP$3,$H78+BY78,IF($F78='KU Meter Schedule'!DO$3,'KU Meter Schedule'!DN78+BY78-$G78,SUM(DN78,BY78)))</f>
        <v>-4447.7320041146631</v>
      </c>
      <c r="DP78" s="6">
        <f>IF(DP$3=$CP$3,$H78+BZ78,IF($F78='KU Meter Schedule'!DP$3,'KU Meter Schedule'!DO78+BZ78-$G78,SUM(DO78,BZ78)))</f>
        <v>-4447.7320041146631</v>
      </c>
      <c r="DQ78" s="6">
        <f>IF(DQ$3=$CP$3,$H78+CA78,IF($F78='KU Meter Schedule'!DQ$3,'KU Meter Schedule'!DP78+CA78-$G78,SUM(DP78,CA78)))</f>
        <v>-4447.7320041146631</v>
      </c>
      <c r="DR78" s="6">
        <f>IF(DR$3=$CP$3,$H78+CB78,IF($F78='KU Meter Schedule'!DR$3,'KU Meter Schedule'!DQ78+CB78-$G78,SUM(DQ78,CB78)))</f>
        <v>-4447.7320041146631</v>
      </c>
      <c r="DS78" s="6">
        <f>IF(DS$3=$CP$3,$H78+CC78,IF($F78='KU Meter Schedule'!DS$3,'KU Meter Schedule'!DR78+CC78-$G78,SUM(DR78,CC78)))</f>
        <v>-4447.7320041146631</v>
      </c>
      <c r="DT78" s="6">
        <f>IF(DT$3=$CP$3,$H78+CD78,IF($F78='KU Meter Schedule'!DT$3,'KU Meter Schedule'!DS78+CD78-$G78,SUM(DS78,CD78)))</f>
        <v>-4447.7320041146631</v>
      </c>
      <c r="DU78" s="6">
        <f>IF(DU$3=$CP$3,$H78+CE78,IF($F78='KU Meter Schedule'!DU$3,'KU Meter Schedule'!DT78+CE78-$G78,SUM(DT78,CE78)))</f>
        <v>-4447.7320041146631</v>
      </c>
      <c r="DV78" s="6">
        <f>IF(DV$3=$CP$3,$H78+CF78,IF($F78='KU Meter Schedule'!DV$3,'KU Meter Schedule'!DU78+CF78-$G78,SUM(DU78,CF78)))</f>
        <v>-4447.7320041146631</v>
      </c>
      <c r="DW78" s="6">
        <f>IF(DW$3=$CP$3,$H78+CG78,IF($F78='KU Meter Schedule'!DW$3,'KU Meter Schedule'!DV78+CG78-$G78,SUM(DV78,CG78)))</f>
        <v>-4447.7320041146631</v>
      </c>
      <c r="DX78" s="6">
        <f>IF(DX$3=$CP$3,$H78+CH78,IF($F78='KU Meter Schedule'!DX$3,'KU Meter Schedule'!DW78+CH78-$G78,SUM(DW78,CH78)))</f>
        <v>-4447.7320041146631</v>
      </c>
      <c r="DY78" s="6">
        <f>IF(DY$3=$CP$3,$H78+CI78,IF($F78='KU Meter Schedule'!DY$3,'KU Meter Schedule'!DX78+CI78-$G78,SUM(DX78,CI78)))</f>
        <v>-4447.7320041146631</v>
      </c>
      <c r="DZ78" s="6">
        <f>IF(DZ$3=$CP$3,$H78+CJ78,IF($F78='KU Meter Schedule'!DZ$3,'KU Meter Schedule'!DY78+CJ78-$G78,SUM(DY78,CJ78)))</f>
        <v>-4447.7320041146631</v>
      </c>
      <c r="EA78" s="6">
        <f>IF(EA$3=$CP$3,$H78+CK78,IF($F78='KU Meter Schedule'!EA$3,'KU Meter Schedule'!DZ78+CK78-$G78,SUM(DZ78,CK78)))</f>
        <v>-4447.7320041146631</v>
      </c>
      <c r="EB78" s="6">
        <f>IF(EB$3=$CP$3,$H78+CL78,IF($F78='KU Meter Schedule'!EB$3,'KU Meter Schedule'!EA78+CL78-$G78,SUM(EA78,CL78)))</f>
        <v>-4447.7320041146631</v>
      </c>
      <c r="EC78" s="6">
        <f>IF(EC$3=$CP$3,$H78+CM78,IF($F78='KU Meter Schedule'!EC$3,'KU Meter Schedule'!EB78+CM78-$G78,SUM(EB78,CM78)))</f>
        <v>-4447.7320041146631</v>
      </c>
      <c r="ED78" s="6">
        <f>IF(ED$3=$CP$3,$H78+CN78,IF($F78='KU Meter Schedule'!ED$3,'KU Meter Schedule'!EC78+CN78-$G78,SUM(EC78,CN78)))</f>
        <v>-4447.7320041146631</v>
      </c>
      <c r="EF78" s="8">
        <f t="shared" si="16"/>
        <v>5624.7562407813311</v>
      </c>
      <c r="EG78" s="8">
        <f t="shared" si="16"/>
        <v>5582.1515541146655</v>
      </c>
      <c r="EH78" s="8">
        <f t="shared" si="16"/>
        <v>5539.5468674479998</v>
      </c>
      <c r="EI78" s="8">
        <f t="shared" si="16"/>
        <v>5496.9421807813342</v>
      </c>
      <c r="EJ78" s="8">
        <f t="shared" si="16"/>
        <v>5454.3374941146685</v>
      </c>
      <c r="EK78" s="8">
        <f t="shared" si="16"/>
        <v>5411.7328074480029</v>
      </c>
      <c r="EL78" s="8">
        <f t="shared" si="16"/>
        <v>5369.1281207813372</v>
      </c>
      <c r="EM78" s="8">
        <f t="shared" si="16"/>
        <v>5326.5234341146715</v>
      </c>
      <c r="EN78" s="8">
        <f t="shared" si="16"/>
        <v>5283.9187474480059</v>
      </c>
      <c r="EO78" s="8">
        <f t="shared" si="16"/>
        <v>5241.3140607813402</v>
      </c>
      <c r="EP78" s="8">
        <f t="shared" si="16"/>
        <v>5198.7093741146746</v>
      </c>
      <c r="EQ78" s="8">
        <f t="shared" si="16"/>
        <v>5133.4069941146736</v>
      </c>
      <c r="ER78" s="8">
        <f t="shared" si="16"/>
        <v>5068.1046141146726</v>
      </c>
      <c r="ES78" s="8">
        <f t="shared" si="16"/>
        <v>5002.8022341146716</v>
      </c>
      <c r="ET78" s="8">
        <f t="shared" si="16"/>
        <v>4937.4998541146706</v>
      </c>
      <c r="EU78" s="8">
        <f t="shared" si="16"/>
        <v>4872.1974741146696</v>
      </c>
      <c r="EV78" s="8">
        <f t="shared" si="15"/>
        <v>4806.8950941146686</v>
      </c>
      <c r="EW78" s="8">
        <f t="shared" si="15"/>
        <v>4741.5927141146676</v>
      </c>
      <c r="EX78" s="8">
        <f t="shared" si="15"/>
        <v>4676.2903341146666</v>
      </c>
      <c r="EY78" s="8">
        <f t="shared" si="15"/>
        <v>4610.9879541146656</v>
      </c>
      <c r="EZ78" s="8">
        <f t="shared" si="15"/>
        <v>4545.6855741146646</v>
      </c>
      <c r="FA78" s="8">
        <f t="shared" si="15"/>
        <v>4480.3831941146636</v>
      </c>
      <c r="FB78" s="8">
        <f t="shared" si="15"/>
        <v>4447.7320041146631</v>
      </c>
      <c r="FC78" s="8">
        <f t="shared" si="15"/>
        <v>4447.7320041146631</v>
      </c>
      <c r="FD78" s="8">
        <f t="shared" si="15"/>
        <v>4447.7320041146631</v>
      </c>
      <c r="FE78" s="8">
        <f t="shared" si="15"/>
        <v>4447.7320041146631</v>
      </c>
      <c r="FF78" s="8">
        <f t="shared" si="15"/>
        <v>4447.7320041146631</v>
      </c>
      <c r="FG78" s="8">
        <f t="shared" si="15"/>
        <v>4447.7320041146631</v>
      </c>
      <c r="FH78" s="8">
        <f t="shared" si="15"/>
        <v>4447.7320041146631</v>
      </c>
      <c r="FI78" s="8">
        <f t="shared" si="15"/>
        <v>4447.7320041146631</v>
      </c>
      <c r="FJ78" s="8">
        <f t="shared" si="15"/>
        <v>4447.7320041146631</v>
      </c>
      <c r="FK78" s="8">
        <f t="shared" si="14"/>
        <v>4447.7320041146631</v>
      </c>
      <c r="FL78" s="8">
        <f t="shared" si="14"/>
        <v>4447.7320041146631</v>
      </c>
      <c r="FM78" s="8">
        <f t="shared" si="14"/>
        <v>4447.7320041146631</v>
      </c>
      <c r="FN78" s="8">
        <f t="shared" si="14"/>
        <v>4447.7320041146631</v>
      </c>
      <c r="FO78" s="8">
        <f t="shared" si="14"/>
        <v>4447.7320041146631</v>
      </c>
      <c r="FP78" s="8">
        <f t="shared" si="14"/>
        <v>4447.7320041146631</v>
      </c>
      <c r="FQ78" s="8">
        <f t="shared" si="14"/>
        <v>4447.7320041146631</v>
      </c>
      <c r="FR78" s="8">
        <f t="shared" si="14"/>
        <v>4447.7320041146631</v>
      </c>
      <c r="FS78" s="8">
        <f t="shared" si="14"/>
        <v>4447.7320041146631</v>
      </c>
      <c r="FT78" s="8">
        <f t="shared" si="14"/>
        <v>4447.7320041146631</v>
      </c>
    </row>
    <row r="79" spans="1:176" x14ac:dyDescent="0.25">
      <c r="A79" s="4" t="s">
        <v>12</v>
      </c>
      <c r="B79" s="4" t="s">
        <v>2</v>
      </c>
      <c r="C79" s="3" t="s">
        <v>40</v>
      </c>
      <c r="D79" s="4" t="s">
        <v>4</v>
      </c>
      <c r="E79" s="7">
        <v>1981</v>
      </c>
      <c r="F79" s="24">
        <f>IFERROR(VLOOKUP(CONCATENATE(C79,E79),'KU Retirements'!$A$4:$E$150,5,FALSE),"N/A")</f>
        <v>43252</v>
      </c>
      <c r="G79" s="5">
        <v>439808.54</v>
      </c>
      <c r="H79" s="5">
        <v>322273.5076307854</v>
      </c>
      <c r="I79" s="5"/>
      <c r="J79" s="6">
        <f>IF(J$3=$J$3,$G79,IF($F79='KU Meter Schedule'!J$3,'KU Meter Schedule'!I79-'KU Meter Schedule'!$G79,I79))</f>
        <v>439808.54</v>
      </c>
      <c r="K79" s="6">
        <f>IF(K$3=$J$3,$G79,IF($F79='KU Meter Schedule'!K$3,'KU Meter Schedule'!J79-'KU Meter Schedule'!$G79,J79))</f>
        <v>439808.54</v>
      </c>
      <c r="L79" s="6">
        <f>IF(L$3=$J$3,$G79,IF($F79='KU Meter Schedule'!L$3,'KU Meter Schedule'!K79-'KU Meter Schedule'!$G79,K79))</f>
        <v>439808.54</v>
      </c>
      <c r="M79" s="6">
        <f>IF(M$3=$J$3,$G79,IF($F79='KU Meter Schedule'!M$3,'KU Meter Schedule'!L79-'KU Meter Schedule'!$G79,L79))</f>
        <v>439808.54</v>
      </c>
      <c r="N79" s="6">
        <f>IF(N$3=$J$3,$G79,IF($F79='KU Meter Schedule'!N$3,'KU Meter Schedule'!M79-'KU Meter Schedule'!$G79,M79))</f>
        <v>439808.54</v>
      </c>
      <c r="O79" s="6">
        <f>IF(O$3=$J$3,$G79,IF($F79='KU Meter Schedule'!O$3,'KU Meter Schedule'!N79-'KU Meter Schedule'!$G79,N79))</f>
        <v>439808.54</v>
      </c>
      <c r="P79" s="6">
        <f>IF(P$3=$J$3,$G79,IF($F79='KU Meter Schedule'!P$3,'KU Meter Schedule'!O79-'KU Meter Schedule'!$G79,O79))</f>
        <v>439808.54</v>
      </c>
      <c r="Q79" s="6">
        <f>IF(Q$3=$J$3,$G79,IF($F79='KU Meter Schedule'!Q$3,'KU Meter Schedule'!P79-'KU Meter Schedule'!$G79,P79))</f>
        <v>439808.54</v>
      </c>
      <c r="R79" s="6">
        <f>IF(R$3=$J$3,$G79,IF($F79='KU Meter Schedule'!R$3,'KU Meter Schedule'!Q79-'KU Meter Schedule'!$G79,Q79))</f>
        <v>439808.54</v>
      </c>
      <c r="S79" s="6">
        <f>IF(S$3=$J$3,$G79,IF($F79='KU Meter Schedule'!S$3,'KU Meter Schedule'!R79-'KU Meter Schedule'!$G79,R79))</f>
        <v>439808.54</v>
      </c>
      <c r="T79" s="6">
        <f>IF(T$3=$J$3,$G79,IF($F79='KU Meter Schedule'!T$3,'KU Meter Schedule'!S79-'KU Meter Schedule'!$G79,S79))</f>
        <v>439808.54</v>
      </c>
      <c r="U79" s="6">
        <f>IF(U$3=$J$3,$G79,IF($F79='KU Meter Schedule'!U$3,'KU Meter Schedule'!T79-'KU Meter Schedule'!$G79,T79))</f>
        <v>439808.54</v>
      </c>
      <c r="V79" s="6">
        <f>IF(V$3=$J$3,$G79,IF($F79='KU Meter Schedule'!V$3,'KU Meter Schedule'!U79-'KU Meter Schedule'!$G79,U79))</f>
        <v>439808.54</v>
      </c>
      <c r="W79" s="6">
        <f>IF(W$3=$J$3,$G79,IF($F79='KU Meter Schedule'!W$3,'KU Meter Schedule'!V79-'KU Meter Schedule'!$G79,V79))</f>
        <v>439808.54</v>
      </c>
      <c r="X79" s="6">
        <f>IF(X$3=$J$3,$G79,IF($F79='KU Meter Schedule'!X$3,'KU Meter Schedule'!W79-'KU Meter Schedule'!$G79,W79))</f>
        <v>439808.54</v>
      </c>
      <c r="Y79" s="6">
        <f>IF(Y$3=$J$3,$G79,IF($F79='KU Meter Schedule'!Y$3,'KU Meter Schedule'!X79-'KU Meter Schedule'!$G79,X79))</f>
        <v>439808.54</v>
      </c>
      <c r="Z79" s="6">
        <f>IF(Z$3=$J$3,$G79,IF($F79='KU Meter Schedule'!Z$3,'KU Meter Schedule'!Y79-'KU Meter Schedule'!$G79,Y79))</f>
        <v>439808.54</v>
      </c>
      <c r="AA79" s="6">
        <f>IF(AA$3=$J$3,$G79,IF($F79='KU Meter Schedule'!AA$3,'KU Meter Schedule'!Z79-'KU Meter Schedule'!$G79,Z79))</f>
        <v>439808.54</v>
      </c>
      <c r="AB79" s="6">
        <f>IF(AB$3=$J$3,$G79,IF($F79='KU Meter Schedule'!AB$3,'KU Meter Schedule'!AA79-'KU Meter Schedule'!$G79,AA79))</f>
        <v>439808.54</v>
      </c>
      <c r="AC79" s="6">
        <f>IF(AC$3=$J$3,$G79,IF($F79='KU Meter Schedule'!AC$3,'KU Meter Schedule'!AB79-'KU Meter Schedule'!$G79,AB79))</f>
        <v>439808.54</v>
      </c>
      <c r="AD79" s="6">
        <f>IF(AD$3=$J$3,$G79,IF($F79='KU Meter Schedule'!AD$3,'KU Meter Schedule'!AC79-'KU Meter Schedule'!$G79,AC79))</f>
        <v>439808.54</v>
      </c>
      <c r="AE79" s="6">
        <f>IF(AE$3=$J$3,$G79,IF($F79='KU Meter Schedule'!AE$3,'KU Meter Schedule'!AD79-'KU Meter Schedule'!$G79,AD79))</f>
        <v>439808.54</v>
      </c>
      <c r="AF79" s="6">
        <f>IF(AF$3=$J$3,$G79,IF($F79='KU Meter Schedule'!AF$3,'KU Meter Schedule'!AE79-'KU Meter Schedule'!$G79,AE79))</f>
        <v>0</v>
      </c>
      <c r="AG79" s="6">
        <f>IF(AG$3=$J$3,$G79,IF($F79='KU Meter Schedule'!AG$3,'KU Meter Schedule'!AF79-'KU Meter Schedule'!$G79,AF79))</f>
        <v>0</v>
      </c>
      <c r="AH79" s="6">
        <f>IF(AH$3=$J$3,$G79,IF($F79='KU Meter Schedule'!AH$3,'KU Meter Schedule'!AG79-'KU Meter Schedule'!$G79,AG79))</f>
        <v>0</v>
      </c>
      <c r="AI79" s="6">
        <f>IF(AI$3=$J$3,$G79,IF($F79='KU Meter Schedule'!AI$3,'KU Meter Schedule'!AH79-'KU Meter Schedule'!$G79,AH79))</f>
        <v>0</v>
      </c>
      <c r="AJ79" s="6">
        <f>IF(AJ$3=$J$3,$G79,IF($F79='KU Meter Schedule'!AJ$3,'KU Meter Schedule'!AI79-'KU Meter Schedule'!$G79,AI79))</f>
        <v>0</v>
      </c>
      <c r="AK79" s="6">
        <f>IF(AK$3=$J$3,$G79,IF($F79='KU Meter Schedule'!AK$3,'KU Meter Schedule'!AJ79-'KU Meter Schedule'!$G79,AJ79))</f>
        <v>0</v>
      </c>
      <c r="AL79" s="6">
        <f>IF(AL$3=$J$3,$G79,IF($F79='KU Meter Schedule'!AL$3,'KU Meter Schedule'!AK79-'KU Meter Schedule'!$G79,AK79))</f>
        <v>0</v>
      </c>
      <c r="AM79" s="6">
        <f>IF(AM$3=$J$3,$G79,IF($F79='KU Meter Schedule'!AM$3,'KU Meter Schedule'!AL79-'KU Meter Schedule'!$G79,AL79))</f>
        <v>0</v>
      </c>
      <c r="AN79" s="6">
        <f>IF(AN$3=$J$3,$G79,IF($F79='KU Meter Schedule'!AN$3,'KU Meter Schedule'!AM79-'KU Meter Schedule'!$G79,AM79))</f>
        <v>0</v>
      </c>
      <c r="AO79" s="6">
        <f>IF(AO$3=$J$3,$G79,IF($F79='KU Meter Schedule'!AO$3,'KU Meter Schedule'!AN79-'KU Meter Schedule'!$G79,AN79))</f>
        <v>0</v>
      </c>
      <c r="AP79" s="6">
        <f>IF(AP$3=$J$3,$G79,IF($F79='KU Meter Schedule'!AP$3,'KU Meter Schedule'!AO79-'KU Meter Schedule'!$G79,AO79))</f>
        <v>0</v>
      </c>
      <c r="AQ79" s="6">
        <f>IF(AQ$3=$J$3,$G79,IF($F79='KU Meter Schedule'!AQ$3,'KU Meter Schedule'!AP79-'KU Meter Schedule'!$G79,AP79))</f>
        <v>0</v>
      </c>
      <c r="AR79" s="6">
        <f>IF(AR$3=$J$3,$G79,IF($F79='KU Meter Schedule'!AR$3,'KU Meter Schedule'!AQ79-'KU Meter Schedule'!$G79,AQ79))</f>
        <v>0</v>
      </c>
      <c r="AS79" s="6">
        <f>IF(AS$3=$J$3,$G79,IF($F79='KU Meter Schedule'!AS$3,'KU Meter Schedule'!AR79-'KU Meter Schedule'!$G79,AR79))</f>
        <v>0</v>
      </c>
      <c r="AT79" s="6">
        <f>IF(AT$3=$J$3,$G79,IF($F79='KU Meter Schedule'!AT$3,'KU Meter Schedule'!AS79-'KU Meter Schedule'!$G79,AS79))</f>
        <v>0</v>
      </c>
      <c r="AU79" s="6">
        <f>IF(AU$3=$J$3,$G79,IF($F79='KU Meter Schedule'!AU$3,'KU Meter Schedule'!AT79-'KU Meter Schedule'!$G79,AT79))</f>
        <v>0</v>
      </c>
      <c r="AV79" s="6">
        <f>IF(AV$3=$J$3,$G79,IF($F79='KU Meter Schedule'!AV$3,'KU Meter Schedule'!AU79-'KU Meter Schedule'!$G79,AU79))</f>
        <v>0</v>
      </c>
      <c r="AW79" s="6">
        <f>IF(AW$3=$J$3,$G79,IF($F79='KU Meter Schedule'!AW$3,'KU Meter Schedule'!AV79-'KU Meter Schedule'!$G79,AV79))</f>
        <v>0</v>
      </c>
      <c r="AX79" s="6">
        <f>IF(AX$3=$J$3,$G79,IF($F79='KU Meter Schedule'!AX$3,'KU Meter Schedule'!AW79-'KU Meter Schedule'!$G79,AW79))</f>
        <v>0</v>
      </c>
      <c r="AZ79" s="21">
        <f>IF(AZ$3&lt;'Depr. Rate'!$B$1,('Depr. Rate'!$B$4*'KU Meter Schedule'!J79)/12,IF(J79=0,I79/2*'Depr. Rate'!$C$4/12,('Depr. Rate'!$C$4*'KU Meter Schedule'!J79)/12))</f>
        <v>839.3012971666667</v>
      </c>
      <c r="BA79" s="21">
        <f>IF(BA$3&lt;'Depr. Rate'!$B$1,('Depr. Rate'!$B$4*'KU Meter Schedule'!K79)/12,IF(K79=0,J79/2*'Depr. Rate'!$C$4/12,('Depr. Rate'!$C$4*'KU Meter Schedule'!K79)/12))</f>
        <v>839.3012971666667</v>
      </c>
      <c r="BB79" s="21">
        <f>IF(BB$3&lt;'Depr. Rate'!$B$1,('Depr. Rate'!$B$4*'KU Meter Schedule'!L79)/12,IF(L79=0,K79/2*'Depr. Rate'!$C$4/12,('Depr. Rate'!$C$4*'KU Meter Schedule'!L79)/12))</f>
        <v>839.3012971666667</v>
      </c>
      <c r="BC79" s="21">
        <f>IF(BC$3&lt;'Depr. Rate'!$B$1,('Depr. Rate'!$B$4*'KU Meter Schedule'!M79)/12,IF(M79=0,L79/2*'Depr. Rate'!$C$4/12,('Depr. Rate'!$C$4*'KU Meter Schedule'!M79)/12))</f>
        <v>839.3012971666667</v>
      </c>
      <c r="BD79" s="21">
        <f>IF(BD$3&lt;'Depr. Rate'!$B$1,('Depr. Rate'!$B$4*'KU Meter Schedule'!N79)/12,IF(N79=0,M79/2*'Depr. Rate'!$C$4/12,('Depr. Rate'!$C$4*'KU Meter Schedule'!N79)/12))</f>
        <v>839.3012971666667</v>
      </c>
      <c r="BE79" s="21">
        <f>IF(BE$3&lt;'Depr. Rate'!$B$1,('Depr. Rate'!$B$4*'KU Meter Schedule'!O79)/12,IF(O79=0,N79/2*'Depr. Rate'!$C$4/12,('Depr. Rate'!$C$4*'KU Meter Schedule'!O79)/12))</f>
        <v>839.3012971666667</v>
      </c>
      <c r="BF79" s="21">
        <f>IF(BF$3&lt;'Depr. Rate'!$B$1,('Depr. Rate'!$B$4*'KU Meter Schedule'!P79)/12,IF(P79=0,O79/2*'Depr. Rate'!$C$4/12,('Depr. Rate'!$C$4*'KU Meter Schedule'!P79)/12))</f>
        <v>839.3012971666667</v>
      </c>
      <c r="BG79" s="21">
        <f>IF(BG$3&lt;'Depr. Rate'!$B$1,('Depr. Rate'!$B$4*'KU Meter Schedule'!Q79)/12,IF(Q79=0,P79/2*'Depr. Rate'!$C$4/12,('Depr. Rate'!$C$4*'KU Meter Schedule'!Q79)/12))</f>
        <v>839.3012971666667</v>
      </c>
      <c r="BH79" s="21">
        <f>IF(BH$3&lt;'Depr. Rate'!$B$1,('Depr. Rate'!$B$4*'KU Meter Schedule'!R79)/12,IF(R79=0,Q79/2*'Depr. Rate'!$C$4/12,('Depr. Rate'!$C$4*'KU Meter Schedule'!R79)/12))</f>
        <v>839.3012971666667</v>
      </c>
      <c r="BI79" s="21">
        <f>IF(BI$3&lt;'Depr. Rate'!$B$1,('Depr. Rate'!$B$4*'KU Meter Schedule'!S79)/12,IF(S79=0,R79/2*'Depr. Rate'!$C$4/12,('Depr. Rate'!$C$4*'KU Meter Schedule'!S79)/12))</f>
        <v>839.3012971666667</v>
      </c>
      <c r="BJ79" s="21">
        <f>IF(BJ$3&lt;'Depr. Rate'!$B$1,('Depr. Rate'!$B$4*'KU Meter Schedule'!T79)/12,IF(T79=0,S79/2*'Depr. Rate'!$C$4/12,('Depr. Rate'!$C$4*'KU Meter Schedule'!T79)/12))</f>
        <v>839.3012971666667</v>
      </c>
      <c r="BK79" s="21">
        <f>IF(BK$3&lt;'Depr. Rate'!$B$1,('Depr. Rate'!$B$4*'KU Meter Schedule'!U79)/12,IF(U79=0,T79/2*'Depr. Rate'!$C$4/12,('Depr. Rate'!$C$4*'KU Meter Schedule'!U79)/12))</f>
        <v>1286.4399794999999</v>
      </c>
      <c r="BL79" s="21">
        <f>IF(BL$3&lt;'Depr. Rate'!$B$1,('Depr. Rate'!$B$4*'KU Meter Schedule'!V79)/12,IF(V79=0,U79/2*'Depr. Rate'!$C$4/12,('Depr. Rate'!$C$4*'KU Meter Schedule'!V79)/12))</f>
        <v>1286.4399794999999</v>
      </c>
      <c r="BM79" s="21">
        <f>IF(BM$3&lt;'Depr. Rate'!$B$1,('Depr. Rate'!$B$4*'KU Meter Schedule'!W79)/12,IF(W79=0,V79/2*'Depr. Rate'!$C$4/12,('Depr. Rate'!$C$4*'KU Meter Schedule'!W79)/12))</f>
        <v>1286.4399794999999</v>
      </c>
      <c r="BN79" s="21">
        <f>IF(BN$3&lt;'Depr. Rate'!$B$1,('Depr. Rate'!$B$4*'KU Meter Schedule'!X79)/12,IF(X79=0,W79/2*'Depr. Rate'!$C$4/12,('Depr. Rate'!$C$4*'KU Meter Schedule'!X79)/12))</f>
        <v>1286.4399794999999</v>
      </c>
      <c r="BO79" s="21">
        <f>IF(BO$3&lt;'Depr. Rate'!$B$1,('Depr. Rate'!$B$4*'KU Meter Schedule'!Y79)/12,IF(Y79=0,X79/2*'Depr. Rate'!$C$4/12,('Depr. Rate'!$C$4*'KU Meter Schedule'!Y79)/12))</f>
        <v>1286.4399794999999</v>
      </c>
      <c r="BP79" s="21">
        <f>IF(BP$3&lt;'Depr. Rate'!$B$1,('Depr. Rate'!$B$4*'KU Meter Schedule'!Z79)/12,IF(Z79=0,Y79/2*'Depr. Rate'!$C$4/12,('Depr. Rate'!$C$4*'KU Meter Schedule'!Z79)/12))</f>
        <v>1286.4399794999999</v>
      </c>
      <c r="BQ79" s="21">
        <f>IF(BQ$3&lt;'Depr. Rate'!$B$1,('Depr. Rate'!$B$4*'KU Meter Schedule'!AA79)/12,IF(AA79=0,Z79/2*'Depr. Rate'!$C$4/12,('Depr. Rate'!$C$4*'KU Meter Schedule'!AA79)/12))</f>
        <v>1286.4399794999999</v>
      </c>
      <c r="BR79" s="21">
        <f>IF(BR$3&lt;'Depr. Rate'!$B$1,('Depr. Rate'!$B$4*'KU Meter Schedule'!AB79)/12,IF(AB79=0,AA79/2*'Depr. Rate'!$C$4/12,('Depr. Rate'!$C$4*'KU Meter Schedule'!AB79)/12))</f>
        <v>1286.4399794999999</v>
      </c>
      <c r="BS79" s="21">
        <f>IF(BS$3&lt;'Depr. Rate'!$B$1,('Depr. Rate'!$B$4*'KU Meter Schedule'!AC79)/12,IF(AC79=0,AB79/2*'Depr. Rate'!$C$4/12,('Depr. Rate'!$C$4*'KU Meter Schedule'!AC79)/12))</f>
        <v>1286.4399794999999</v>
      </c>
      <c r="BT79" s="21">
        <f>IF(BT$3&lt;'Depr. Rate'!$B$1,('Depr. Rate'!$B$4*'KU Meter Schedule'!AD79)/12,IF(AD79=0,AC79/2*'Depr. Rate'!$C$4/12,('Depr. Rate'!$C$4*'KU Meter Schedule'!AD79)/12))</f>
        <v>1286.4399794999999</v>
      </c>
      <c r="BU79" s="21">
        <f>IF(BU$3&lt;'Depr. Rate'!$B$1,('Depr. Rate'!$B$4*'KU Meter Schedule'!AE79)/12,IF(AE79=0,AD79/2*'Depr. Rate'!$C$4/12,('Depr. Rate'!$C$4*'KU Meter Schedule'!AE79)/12))</f>
        <v>1286.4399794999999</v>
      </c>
      <c r="BV79" s="21">
        <f>IF(BV$3&lt;'Depr. Rate'!$B$1,('Depr. Rate'!$B$4*'KU Meter Schedule'!AF79)/12,IF(AF79=0,AE79/2*'Depr. Rate'!$C$4/12,('Depr. Rate'!$C$4*'KU Meter Schedule'!AF79)/12))</f>
        <v>643.21998974999997</v>
      </c>
      <c r="BW79" s="21">
        <f>IF(BW$3&lt;'Depr. Rate'!$B$1,('Depr. Rate'!$B$4*'KU Meter Schedule'!AG79)/12,IF(AG79=0,AF79/2*'Depr. Rate'!$C$4/12,('Depr. Rate'!$C$4*'KU Meter Schedule'!AG79)/12))</f>
        <v>0</v>
      </c>
      <c r="BX79" s="21">
        <f>IF(BX$3&lt;'Depr. Rate'!$B$1,('Depr. Rate'!$B$4*'KU Meter Schedule'!AH79)/12,IF(AH79=0,AG79/2*'Depr. Rate'!$C$4/12,('Depr. Rate'!$C$4*'KU Meter Schedule'!AH79)/12))</f>
        <v>0</v>
      </c>
      <c r="BY79" s="21">
        <f>IF(BY$3&lt;'Depr. Rate'!$B$1,('Depr. Rate'!$B$4*'KU Meter Schedule'!AI79)/12,IF(AI79=0,AH79/2*'Depr. Rate'!$C$4/12,('Depr. Rate'!$C$4*'KU Meter Schedule'!AI79)/12))</f>
        <v>0</v>
      </c>
      <c r="BZ79" s="21">
        <f>IF(BZ$3&lt;'Depr. Rate'!$B$1,('Depr. Rate'!$B$4*'KU Meter Schedule'!AJ79)/12,IF(AJ79=0,AI79/2*'Depr. Rate'!$C$4/12,('Depr. Rate'!$C$4*'KU Meter Schedule'!AJ79)/12))</f>
        <v>0</v>
      </c>
      <c r="CA79" s="21">
        <f>IF(CA$3&lt;'Depr. Rate'!$B$1,('Depr. Rate'!$B$4*'KU Meter Schedule'!AK79)/12,IF(AK79=0,AJ79/2*'Depr. Rate'!$C$4/12,('Depr. Rate'!$C$4*'KU Meter Schedule'!AK79)/12))</f>
        <v>0</v>
      </c>
      <c r="CB79" s="21">
        <f>IF(CB$3&lt;'Depr. Rate'!$B$1,('Depr. Rate'!$B$4*'KU Meter Schedule'!AL79)/12,IF(AL79=0,AK79/2*'Depr. Rate'!$C$4/12,('Depr. Rate'!$C$4*'KU Meter Schedule'!AL79)/12))</f>
        <v>0</v>
      </c>
      <c r="CC79" s="21">
        <f>IF(CC$3&lt;'Depr. Rate'!$B$1,('Depr. Rate'!$B$4*'KU Meter Schedule'!AM79)/12,IF(AM79=0,AL79/2*'Depr. Rate'!$C$4/12,('Depr. Rate'!$C$4*'KU Meter Schedule'!AM79)/12))</f>
        <v>0</v>
      </c>
      <c r="CD79" s="21">
        <f>IF(CD$3&lt;'Depr. Rate'!$B$1,('Depr. Rate'!$B$4*'KU Meter Schedule'!AN79)/12,IF(AN79=0,AM79/2*'Depr. Rate'!$C$4/12,('Depr. Rate'!$C$4*'KU Meter Schedule'!AN79)/12))</f>
        <v>0</v>
      </c>
      <c r="CE79" s="21">
        <f>IF(CE$3&lt;'Depr. Rate'!$B$1,('Depr. Rate'!$B$4*'KU Meter Schedule'!AO79)/12,IF(AO79=0,AN79/2*'Depr. Rate'!$C$4/12,('Depr. Rate'!$C$4*'KU Meter Schedule'!AO79)/12))</f>
        <v>0</v>
      </c>
      <c r="CF79" s="21">
        <f>IF(CF$3&lt;'Depr. Rate'!$B$1,('Depr. Rate'!$B$4*'KU Meter Schedule'!AP79)/12,IF(AP79=0,AO79/2*'Depr. Rate'!$C$4/12,('Depr. Rate'!$C$4*'KU Meter Schedule'!AP79)/12))</f>
        <v>0</v>
      </c>
      <c r="CG79" s="21">
        <f>IF(CG$3&lt;'Depr. Rate'!$B$1,('Depr. Rate'!$B$4*'KU Meter Schedule'!AQ79)/12,IF(AQ79=0,AP79/2*'Depr. Rate'!$C$4/12,('Depr. Rate'!$C$4*'KU Meter Schedule'!AQ79)/12))</f>
        <v>0</v>
      </c>
      <c r="CH79" s="21">
        <f>IF(CH$3&lt;'Depr. Rate'!$B$1,('Depr. Rate'!$B$4*'KU Meter Schedule'!AR79)/12,IF(AR79=0,AQ79/2*'Depr. Rate'!$C$4/12,('Depr. Rate'!$C$4*'KU Meter Schedule'!AR79)/12))</f>
        <v>0</v>
      </c>
      <c r="CI79" s="21">
        <f>IF(CI$3&lt;'Depr. Rate'!$B$1,('Depr. Rate'!$B$4*'KU Meter Schedule'!AS79)/12,IF(AS79=0,AR79/2*'Depr. Rate'!$C$4/12,('Depr. Rate'!$C$4*'KU Meter Schedule'!AS79)/12))</f>
        <v>0</v>
      </c>
      <c r="CJ79" s="21">
        <f>IF(CJ$3&lt;'Depr. Rate'!$B$1,('Depr. Rate'!$B$4*'KU Meter Schedule'!AT79)/12,IF(AT79=0,AS79/2*'Depr. Rate'!$C$4/12,('Depr. Rate'!$C$4*'KU Meter Schedule'!AT79)/12))</f>
        <v>0</v>
      </c>
      <c r="CK79" s="21">
        <f>IF(CK$3&lt;'Depr. Rate'!$B$1,('Depr. Rate'!$B$4*'KU Meter Schedule'!AU79)/12,IF(AU79=0,AT79/2*'Depr. Rate'!$C$4/12,('Depr. Rate'!$C$4*'KU Meter Schedule'!AU79)/12))</f>
        <v>0</v>
      </c>
      <c r="CL79" s="21">
        <f>IF(CL$3&lt;'Depr. Rate'!$B$1,('Depr. Rate'!$B$4*'KU Meter Schedule'!AV79)/12,IF(AV79=0,AU79/2*'Depr. Rate'!$C$4/12,('Depr. Rate'!$C$4*'KU Meter Schedule'!AV79)/12))</f>
        <v>0</v>
      </c>
      <c r="CM79" s="21">
        <f>IF(CM$3&lt;'Depr. Rate'!$B$1,('Depr. Rate'!$B$4*'KU Meter Schedule'!AW79)/12,IF(AW79=0,AV79/2*'Depr. Rate'!$C$4/12,('Depr. Rate'!$C$4*'KU Meter Schedule'!AW79)/12))</f>
        <v>0</v>
      </c>
      <c r="CN79" s="21">
        <f>IF(CN$3&lt;'Depr. Rate'!$B$1,('Depr. Rate'!$B$4*'KU Meter Schedule'!AX79)/12,IF(AX79=0,AW79/2*'Depr. Rate'!$C$4/12,('Depr. Rate'!$C$4*'KU Meter Schedule'!AX79)/12))</f>
        <v>0</v>
      </c>
      <c r="CP79" s="6">
        <f>IF(CP$3=$CP$3,$H79+AZ79,IF($F79='KU Meter Schedule'!CP$3,'KU Meter Schedule'!CO79+AZ79-$G79,SUM(CO79,AZ79)))</f>
        <v>323112.80892795208</v>
      </c>
      <c r="CQ79" s="6">
        <f>IF(CQ$3=$CP$3,$H79+BA79,IF($F79='KU Meter Schedule'!CQ$3,'KU Meter Schedule'!CP79+BA79-$G79,SUM(CP79,BA79)))</f>
        <v>323952.11022511875</v>
      </c>
      <c r="CR79" s="6">
        <f>IF(CR$3=$CP$3,$H79+BB79,IF($F79='KU Meter Schedule'!CR$3,'KU Meter Schedule'!CQ79+BB79-$G79,SUM(CQ79,BB79)))</f>
        <v>324791.41152228543</v>
      </c>
      <c r="CS79" s="6">
        <f>IF(CS$3=$CP$3,$H79+BC79,IF($F79='KU Meter Schedule'!CS$3,'KU Meter Schedule'!CR79+BC79-$G79,SUM(CR79,BC79)))</f>
        <v>325630.71281945211</v>
      </c>
      <c r="CT79" s="6">
        <f>IF(CT$3=$CP$3,$H79+BD79,IF($F79='KU Meter Schedule'!CT$3,'KU Meter Schedule'!CS79+BD79-$G79,SUM(CS79,BD79)))</f>
        <v>326470.01411661878</v>
      </c>
      <c r="CU79" s="6">
        <f>IF(CU$3=$CP$3,$H79+BE79,IF($F79='KU Meter Schedule'!CU$3,'KU Meter Schedule'!CT79+BE79-$G79,SUM(CT79,BE79)))</f>
        <v>327309.31541378546</v>
      </c>
      <c r="CV79" s="6">
        <f>IF(CV$3=$CP$3,$H79+BF79,IF($F79='KU Meter Schedule'!CV$3,'KU Meter Schedule'!CU79+BF79-$G79,SUM(CU79,BF79)))</f>
        <v>328148.61671095213</v>
      </c>
      <c r="CW79" s="6">
        <f>IF(CW$3=$CP$3,$H79+BG79,IF($F79='KU Meter Schedule'!CW$3,'KU Meter Schedule'!CV79+BG79-$G79,SUM(CV79,BG79)))</f>
        <v>328987.91800811881</v>
      </c>
      <c r="CX79" s="6">
        <f>IF(CX$3=$CP$3,$H79+BH79,IF($F79='KU Meter Schedule'!CX$3,'KU Meter Schedule'!CW79+BH79-$G79,SUM(CW79,BH79)))</f>
        <v>329827.21930528549</v>
      </c>
      <c r="CY79" s="6">
        <f>IF(CY$3=$CP$3,$H79+BI79,IF($F79='KU Meter Schedule'!CY$3,'KU Meter Schedule'!CX79+BI79-$G79,SUM(CX79,BI79)))</f>
        <v>330666.52060245216</v>
      </c>
      <c r="CZ79" s="6">
        <f>IF(CZ$3=$CP$3,$H79+BJ79,IF($F79='KU Meter Schedule'!CZ$3,'KU Meter Schedule'!CY79+BJ79-$G79,SUM(CY79,BJ79)))</f>
        <v>331505.82189961884</v>
      </c>
      <c r="DA79" s="6">
        <f>IF(DA$3=$CP$3,$H79+BK79,IF($F79='KU Meter Schedule'!DA$3,'KU Meter Schedule'!CZ79+BK79-$G79,SUM(CZ79,BK79)))</f>
        <v>332792.26187911886</v>
      </c>
      <c r="DB79" s="6">
        <f>IF(DB$3=$CP$3,$H79+BL79,IF($F79='KU Meter Schedule'!DB$3,'KU Meter Schedule'!DA79+BL79-$G79,SUM(DA79,BL79)))</f>
        <v>334078.70185861888</v>
      </c>
      <c r="DC79" s="6">
        <f>IF(DC$3=$CP$3,$H79+BM79,IF($F79='KU Meter Schedule'!DC$3,'KU Meter Schedule'!DB79+BM79-$G79,SUM(DB79,BM79)))</f>
        <v>335365.1418381189</v>
      </c>
      <c r="DD79" s="6">
        <f>IF(DD$3=$CP$3,$H79+BN79,IF($F79='KU Meter Schedule'!DD$3,'KU Meter Schedule'!DC79+BN79-$G79,SUM(DC79,BN79)))</f>
        <v>336651.58181761892</v>
      </c>
      <c r="DE79" s="6">
        <f>IF(DE$3=$CP$3,$H79+BO79,IF($F79='KU Meter Schedule'!DE$3,'KU Meter Schedule'!DD79+BO79-$G79,SUM(DD79,BO79)))</f>
        <v>337938.02179711894</v>
      </c>
      <c r="DF79" s="6">
        <f>IF(DF$3=$CP$3,$H79+BP79,IF($F79='KU Meter Schedule'!DF$3,'KU Meter Schedule'!DE79+BP79-$G79,SUM(DE79,BP79)))</f>
        <v>339224.46177661896</v>
      </c>
      <c r="DG79" s="6">
        <f>IF(DG$3=$CP$3,$H79+BQ79,IF($F79='KU Meter Schedule'!DG$3,'KU Meter Schedule'!DF79+BQ79-$G79,SUM(DF79,BQ79)))</f>
        <v>340510.90175611898</v>
      </c>
      <c r="DH79" s="6">
        <f>IF(DH$3=$CP$3,$H79+BR79,IF($F79='KU Meter Schedule'!DH$3,'KU Meter Schedule'!DG79+BR79-$G79,SUM(DG79,BR79)))</f>
        <v>341797.341735619</v>
      </c>
      <c r="DI79" s="6">
        <f>IF(DI$3=$CP$3,$H79+BS79,IF($F79='KU Meter Schedule'!DI$3,'KU Meter Schedule'!DH79+BS79-$G79,SUM(DH79,BS79)))</f>
        <v>343083.78171511902</v>
      </c>
      <c r="DJ79" s="6">
        <f>IF(DJ$3=$CP$3,$H79+BT79,IF($F79='KU Meter Schedule'!DJ$3,'KU Meter Schedule'!DI79+BT79-$G79,SUM(DI79,BT79)))</f>
        <v>344370.22169461905</v>
      </c>
      <c r="DK79" s="6">
        <f>IF(DK$3=$CP$3,$H79+BU79,IF($F79='KU Meter Schedule'!DK$3,'KU Meter Schedule'!DJ79+BU79-$G79,SUM(DJ79,BU79)))</f>
        <v>345656.66167411907</v>
      </c>
      <c r="DL79" s="6">
        <f>IF(DL$3=$CP$3,$H79+BV79,IF($F79='KU Meter Schedule'!DL$3,'KU Meter Schedule'!DK79+BV79-$G79,SUM(DK79,BV79)))</f>
        <v>-93508.658336130902</v>
      </c>
      <c r="DM79" s="6">
        <f>IF(DM$3=$CP$3,$H79+BW79,IF($F79='KU Meter Schedule'!DM$3,'KU Meter Schedule'!DL79+BW79-$G79,SUM(DL79,BW79)))</f>
        <v>-93508.658336130902</v>
      </c>
      <c r="DN79" s="6">
        <f>IF(DN$3=$CP$3,$H79+BX79,IF($F79='KU Meter Schedule'!DN$3,'KU Meter Schedule'!DM79+BX79-$G79,SUM(DM79,BX79)))</f>
        <v>-93508.658336130902</v>
      </c>
      <c r="DO79" s="6">
        <f>IF(DO$3=$CP$3,$H79+BY79,IF($F79='KU Meter Schedule'!DO$3,'KU Meter Schedule'!DN79+BY79-$G79,SUM(DN79,BY79)))</f>
        <v>-93508.658336130902</v>
      </c>
      <c r="DP79" s="6">
        <f>IF(DP$3=$CP$3,$H79+BZ79,IF($F79='KU Meter Schedule'!DP$3,'KU Meter Schedule'!DO79+BZ79-$G79,SUM(DO79,BZ79)))</f>
        <v>-93508.658336130902</v>
      </c>
      <c r="DQ79" s="6">
        <f>IF(DQ$3=$CP$3,$H79+CA79,IF($F79='KU Meter Schedule'!DQ$3,'KU Meter Schedule'!DP79+CA79-$G79,SUM(DP79,CA79)))</f>
        <v>-93508.658336130902</v>
      </c>
      <c r="DR79" s="6">
        <f>IF(DR$3=$CP$3,$H79+CB79,IF($F79='KU Meter Schedule'!DR$3,'KU Meter Schedule'!DQ79+CB79-$G79,SUM(DQ79,CB79)))</f>
        <v>-93508.658336130902</v>
      </c>
      <c r="DS79" s="6">
        <f>IF(DS$3=$CP$3,$H79+CC79,IF($F79='KU Meter Schedule'!DS$3,'KU Meter Schedule'!DR79+CC79-$G79,SUM(DR79,CC79)))</f>
        <v>-93508.658336130902</v>
      </c>
      <c r="DT79" s="6">
        <f>IF(DT$3=$CP$3,$H79+CD79,IF($F79='KU Meter Schedule'!DT$3,'KU Meter Schedule'!DS79+CD79-$G79,SUM(DS79,CD79)))</f>
        <v>-93508.658336130902</v>
      </c>
      <c r="DU79" s="6">
        <f>IF(DU$3=$CP$3,$H79+CE79,IF($F79='KU Meter Schedule'!DU$3,'KU Meter Schedule'!DT79+CE79-$G79,SUM(DT79,CE79)))</f>
        <v>-93508.658336130902</v>
      </c>
      <c r="DV79" s="6">
        <f>IF(DV$3=$CP$3,$H79+CF79,IF($F79='KU Meter Schedule'!DV$3,'KU Meter Schedule'!DU79+CF79-$G79,SUM(DU79,CF79)))</f>
        <v>-93508.658336130902</v>
      </c>
      <c r="DW79" s="6">
        <f>IF(DW$3=$CP$3,$H79+CG79,IF($F79='KU Meter Schedule'!DW$3,'KU Meter Schedule'!DV79+CG79-$G79,SUM(DV79,CG79)))</f>
        <v>-93508.658336130902</v>
      </c>
      <c r="DX79" s="6">
        <f>IF(DX$3=$CP$3,$H79+CH79,IF($F79='KU Meter Schedule'!DX$3,'KU Meter Schedule'!DW79+CH79-$G79,SUM(DW79,CH79)))</f>
        <v>-93508.658336130902</v>
      </c>
      <c r="DY79" s="6">
        <f>IF(DY$3=$CP$3,$H79+CI79,IF($F79='KU Meter Schedule'!DY$3,'KU Meter Schedule'!DX79+CI79-$G79,SUM(DX79,CI79)))</f>
        <v>-93508.658336130902</v>
      </c>
      <c r="DZ79" s="6">
        <f>IF(DZ$3=$CP$3,$H79+CJ79,IF($F79='KU Meter Schedule'!DZ$3,'KU Meter Schedule'!DY79+CJ79-$G79,SUM(DY79,CJ79)))</f>
        <v>-93508.658336130902</v>
      </c>
      <c r="EA79" s="6">
        <f>IF(EA$3=$CP$3,$H79+CK79,IF($F79='KU Meter Schedule'!EA$3,'KU Meter Schedule'!DZ79+CK79-$G79,SUM(DZ79,CK79)))</f>
        <v>-93508.658336130902</v>
      </c>
      <c r="EB79" s="6">
        <f>IF(EB$3=$CP$3,$H79+CL79,IF($F79='KU Meter Schedule'!EB$3,'KU Meter Schedule'!EA79+CL79-$G79,SUM(EA79,CL79)))</f>
        <v>-93508.658336130902</v>
      </c>
      <c r="EC79" s="6">
        <f>IF(EC$3=$CP$3,$H79+CM79,IF($F79='KU Meter Schedule'!EC$3,'KU Meter Schedule'!EB79+CM79-$G79,SUM(EB79,CM79)))</f>
        <v>-93508.658336130902</v>
      </c>
      <c r="ED79" s="6">
        <f>IF(ED$3=$CP$3,$H79+CN79,IF($F79='KU Meter Schedule'!ED$3,'KU Meter Schedule'!EC79+CN79-$G79,SUM(EC79,CN79)))</f>
        <v>-93508.658336130902</v>
      </c>
      <c r="EF79" s="8">
        <f t="shared" si="16"/>
        <v>116695.7310720479</v>
      </c>
      <c r="EG79" s="8">
        <f t="shared" si="16"/>
        <v>115856.42977488122</v>
      </c>
      <c r="EH79" s="8">
        <f t="shared" si="16"/>
        <v>115017.12847771455</v>
      </c>
      <c r="EI79" s="8">
        <f t="shared" si="16"/>
        <v>114177.82718054787</v>
      </c>
      <c r="EJ79" s="8">
        <f t="shared" si="16"/>
        <v>113338.5258833812</v>
      </c>
      <c r="EK79" s="8">
        <f t="shared" si="16"/>
        <v>112499.22458621452</v>
      </c>
      <c r="EL79" s="8">
        <f t="shared" si="16"/>
        <v>111659.92328904785</v>
      </c>
      <c r="EM79" s="8">
        <f t="shared" si="16"/>
        <v>110820.62199188117</v>
      </c>
      <c r="EN79" s="8">
        <f t="shared" si="16"/>
        <v>109981.32069471449</v>
      </c>
      <c r="EO79" s="8">
        <f t="shared" si="16"/>
        <v>109142.01939754782</v>
      </c>
      <c r="EP79" s="8">
        <f t="shared" si="16"/>
        <v>108302.71810038114</v>
      </c>
      <c r="EQ79" s="8">
        <f t="shared" si="16"/>
        <v>107016.27812088112</v>
      </c>
      <c r="ER79" s="8">
        <f t="shared" si="16"/>
        <v>105729.8381413811</v>
      </c>
      <c r="ES79" s="8">
        <f t="shared" si="16"/>
        <v>104443.39816188108</v>
      </c>
      <c r="ET79" s="8">
        <f t="shared" si="16"/>
        <v>103156.95818238106</v>
      </c>
      <c r="EU79" s="8">
        <f t="shared" si="16"/>
        <v>101870.51820288104</v>
      </c>
      <c r="EV79" s="8">
        <f t="shared" si="15"/>
        <v>100584.07822338102</v>
      </c>
      <c r="EW79" s="8">
        <f t="shared" si="15"/>
        <v>99297.638243880996</v>
      </c>
      <c r="EX79" s="8">
        <f t="shared" si="15"/>
        <v>98011.198264380975</v>
      </c>
      <c r="EY79" s="8">
        <f t="shared" si="15"/>
        <v>96724.758284880954</v>
      </c>
      <c r="EZ79" s="8">
        <f t="shared" si="15"/>
        <v>95438.318305380933</v>
      </c>
      <c r="FA79" s="8">
        <f t="shared" si="15"/>
        <v>94151.878325880913</v>
      </c>
      <c r="FB79" s="8">
        <f t="shared" si="15"/>
        <v>93508.658336130902</v>
      </c>
      <c r="FC79" s="8">
        <f t="shared" si="15"/>
        <v>93508.658336130902</v>
      </c>
      <c r="FD79" s="8">
        <f t="shared" si="15"/>
        <v>93508.658336130902</v>
      </c>
      <c r="FE79" s="8">
        <f t="shared" si="15"/>
        <v>93508.658336130902</v>
      </c>
      <c r="FF79" s="8">
        <f t="shared" si="15"/>
        <v>93508.658336130902</v>
      </c>
      <c r="FG79" s="8">
        <f t="shared" si="15"/>
        <v>93508.658336130902</v>
      </c>
      <c r="FH79" s="8">
        <f t="shared" si="15"/>
        <v>93508.658336130902</v>
      </c>
      <c r="FI79" s="8">
        <f t="shared" si="15"/>
        <v>93508.658336130902</v>
      </c>
      <c r="FJ79" s="8">
        <f t="shared" si="15"/>
        <v>93508.658336130902</v>
      </c>
      <c r="FK79" s="8">
        <f t="shared" si="14"/>
        <v>93508.658336130902</v>
      </c>
      <c r="FL79" s="8">
        <f t="shared" si="14"/>
        <v>93508.658336130902</v>
      </c>
      <c r="FM79" s="8">
        <f t="shared" si="14"/>
        <v>93508.658336130902</v>
      </c>
      <c r="FN79" s="8">
        <f t="shared" si="14"/>
        <v>93508.658336130902</v>
      </c>
      <c r="FO79" s="8">
        <f t="shared" si="14"/>
        <v>93508.658336130902</v>
      </c>
      <c r="FP79" s="8">
        <f t="shared" si="14"/>
        <v>93508.658336130902</v>
      </c>
      <c r="FQ79" s="8">
        <f t="shared" si="14"/>
        <v>93508.658336130902</v>
      </c>
      <c r="FR79" s="8">
        <f t="shared" si="14"/>
        <v>93508.658336130902</v>
      </c>
      <c r="FS79" s="8">
        <f t="shared" si="14"/>
        <v>93508.658336130902</v>
      </c>
      <c r="FT79" s="8">
        <f t="shared" si="14"/>
        <v>93508.658336130902</v>
      </c>
    </row>
    <row r="80" spans="1:176" x14ac:dyDescent="0.25">
      <c r="A80" s="4" t="s">
        <v>12</v>
      </c>
      <c r="B80" s="4" t="s">
        <v>2</v>
      </c>
      <c r="C80" s="3" t="s">
        <v>40</v>
      </c>
      <c r="D80" s="4" t="s">
        <v>5</v>
      </c>
      <c r="E80" s="7">
        <v>1981</v>
      </c>
      <c r="F80" s="24">
        <f>IFERROR(VLOOKUP(CONCATENATE(C80,E80),'KU Retirements'!$A$4:$E$150,5,FALSE),"N/A")</f>
        <v>43252</v>
      </c>
      <c r="G80" s="5">
        <v>67897.510000000009</v>
      </c>
      <c r="H80" s="5">
        <v>49752.487086986403</v>
      </c>
      <c r="I80" s="5"/>
      <c r="J80" s="6">
        <f>IF(J$3=$J$3,$G80,IF($F80='KU Meter Schedule'!J$3,'KU Meter Schedule'!I80-'KU Meter Schedule'!$G80,I80))</f>
        <v>67897.510000000009</v>
      </c>
      <c r="K80" s="6">
        <f>IF(K$3=$J$3,$G80,IF($F80='KU Meter Schedule'!K$3,'KU Meter Schedule'!J80-'KU Meter Schedule'!$G80,J80))</f>
        <v>67897.510000000009</v>
      </c>
      <c r="L80" s="6">
        <f>IF(L$3=$J$3,$G80,IF($F80='KU Meter Schedule'!L$3,'KU Meter Schedule'!K80-'KU Meter Schedule'!$G80,K80))</f>
        <v>67897.510000000009</v>
      </c>
      <c r="M80" s="6">
        <f>IF(M$3=$J$3,$G80,IF($F80='KU Meter Schedule'!M$3,'KU Meter Schedule'!L80-'KU Meter Schedule'!$G80,L80))</f>
        <v>67897.510000000009</v>
      </c>
      <c r="N80" s="6">
        <f>IF(N$3=$J$3,$G80,IF($F80='KU Meter Schedule'!N$3,'KU Meter Schedule'!M80-'KU Meter Schedule'!$G80,M80))</f>
        <v>67897.510000000009</v>
      </c>
      <c r="O80" s="6">
        <f>IF(O$3=$J$3,$G80,IF($F80='KU Meter Schedule'!O$3,'KU Meter Schedule'!N80-'KU Meter Schedule'!$G80,N80))</f>
        <v>67897.510000000009</v>
      </c>
      <c r="P80" s="6">
        <f>IF(P$3=$J$3,$G80,IF($F80='KU Meter Schedule'!P$3,'KU Meter Schedule'!O80-'KU Meter Schedule'!$G80,O80))</f>
        <v>67897.510000000009</v>
      </c>
      <c r="Q80" s="6">
        <f>IF(Q$3=$J$3,$G80,IF($F80='KU Meter Schedule'!Q$3,'KU Meter Schedule'!P80-'KU Meter Schedule'!$G80,P80))</f>
        <v>67897.510000000009</v>
      </c>
      <c r="R80" s="6">
        <f>IF(R$3=$J$3,$G80,IF($F80='KU Meter Schedule'!R$3,'KU Meter Schedule'!Q80-'KU Meter Schedule'!$G80,Q80))</f>
        <v>67897.510000000009</v>
      </c>
      <c r="S80" s="6">
        <f>IF(S$3=$J$3,$G80,IF($F80='KU Meter Schedule'!S$3,'KU Meter Schedule'!R80-'KU Meter Schedule'!$G80,R80))</f>
        <v>67897.510000000009</v>
      </c>
      <c r="T80" s="6">
        <f>IF(T$3=$J$3,$G80,IF($F80='KU Meter Schedule'!T$3,'KU Meter Schedule'!S80-'KU Meter Schedule'!$G80,S80))</f>
        <v>67897.510000000009</v>
      </c>
      <c r="U80" s="6">
        <f>IF(U$3=$J$3,$G80,IF($F80='KU Meter Schedule'!U$3,'KU Meter Schedule'!T80-'KU Meter Schedule'!$G80,T80))</f>
        <v>67897.510000000009</v>
      </c>
      <c r="V80" s="6">
        <f>IF(V$3=$J$3,$G80,IF($F80='KU Meter Schedule'!V$3,'KU Meter Schedule'!U80-'KU Meter Schedule'!$G80,U80))</f>
        <v>67897.510000000009</v>
      </c>
      <c r="W80" s="6">
        <f>IF(W$3=$J$3,$G80,IF($F80='KU Meter Schedule'!W$3,'KU Meter Schedule'!V80-'KU Meter Schedule'!$G80,V80))</f>
        <v>67897.510000000009</v>
      </c>
      <c r="X80" s="6">
        <f>IF(X$3=$J$3,$G80,IF($F80='KU Meter Schedule'!X$3,'KU Meter Schedule'!W80-'KU Meter Schedule'!$G80,W80))</f>
        <v>67897.510000000009</v>
      </c>
      <c r="Y80" s="6">
        <f>IF(Y$3=$J$3,$G80,IF($F80='KU Meter Schedule'!Y$3,'KU Meter Schedule'!X80-'KU Meter Schedule'!$G80,X80))</f>
        <v>67897.510000000009</v>
      </c>
      <c r="Z80" s="6">
        <f>IF(Z$3=$J$3,$G80,IF($F80='KU Meter Schedule'!Z$3,'KU Meter Schedule'!Y80-'KU Meter Schedule'!$G80,Y80))</f>
        <v>67897.510000000009</v>
      </c>
      <c r="AA80" s="6">
        <f>IF(AA$3=$J$3,$G80,IF($F80='KU Meter Schedule'!AA$3,'KU Meter Schedule'!Z80-'KU Meter Schedule'!$G80,Z80))</f>
        <v>67897.510000000009</v>
      </c>
      <c r="AB80" s="6">
        <f>IF(AB$3=$J$3,$G80,IF($F80='KU Meter Schedule'!AB$3,'KU Meter Schedule'!AA80-'KU Meter Schedule'!$G80,AA80))</f>
        <v>67897.510000000009</v>
      </c>
      <c r="AC80" s="6">
        <f>IF(AC$3=$J$3,$G80,IF($F80='KU Meter Schedule'!AC$3,'KU Meter Schedule'!AB80-'KU Meter Schedule'!$G80,AB80))</f>
        <v>67897.510000000009</v>
      </c>
      <c r="AD80" s="6">
        <f>IF(AD$3=$J$3,$G80,IF($F80='KU Meter Schedule'!AD$3,'KU Meter Schedule'!AC80-'KU Meter Schedule'!$G80,AC80))</f>
        <v>67897.510000000009</v>
      </c>
      <c r="AE80" s="6">
        <f>IF(AE$3=$J$3,$G80,IF($F80='KU Meter Schedule'!AE$3,'KU Meter Schedule'!AD80-'KU Meter Schedule'!$G80,AD80))</f>
        <v>67897.510000000009</v>
      </c>
      <c r="AF80" s="6">
        <f>IF(AF$3=$J$3,$G80,IF($F80='KU Meter Schedule'!AF$3,'KU Meter Schedule'!AE80-'KU Meter Schedule'!$G80,AE80))</f>
        <v>0</v>
      </c>
      <c r="AG80" s="6">
        <f>IF(AG$3=$J$3,$G80,IF($F80='KU Meter Schedule'!AG$3,'KU Meter Schedule'!AF80-'KU Meter Schedule'!$G80,AF80))</f>
        <v>0</v>
      </c>
      <c r="AH80" s="6">
        <f>IF(AH$3=$J$3,$G80,IF($F80='KU Meter Schedule'!AH$3,'KU Meter Schedule'!AG80-'KU Meter Schedule'!$G80,AG80))</f>
        <v>0</v>
      </c>
      <c r="AI80" s="6">
        <f>IF(AI$3=$J$3,$G80,IF($F80='KU Meter Schedule'!AI$3,'KU Meter Schedule'!AH80-'KU Meter Schedule'!$G80,AH80))</f>
        <v>0</v>
      </c>
      <c r="AJ80" s="6">
        <f>IF(AJ$3=$J$3,$G80,IF($F80='KU Meter Schedule'!AJ$3,'KU Meter Schedule'!AI80-'KU Meter Schedule'!$G80,AI80))</f>
        <v>0</v>
      </c>
      <c r="AK80" s="6">
        <f>IF(AK$3=$J$3,$G80,IF($F80='KU Meter Schedule'!AK$3,'KU Meter Schedule'!AJ80-'KU Meter Schedule'!$G80,AJ80))</f>
        <v>0</v>
      </c>
      <c r="AL80" s="6">
        <f>IF(AL$3=$J$3,$G80,IF($F80='KU Meter Schedule'!AL$3,'KU Meter Schedule'!AK80-'KU Meter Schedule'!$G80,AK80))</f>
        <v>0</v>
      </c>
      <c r="AM80" s="6">
        <f>IF(AM$3=$J$3,$G80,IF($F80='KU Meter Schedule'!AM$3,'KU Meter Schedule'!AL80-'KU Meter Schedule'!$G80,AL80))</f>
        <v>0</v>
      </c>
      <c r="AN80" s="6">
        <f>IF(AN$3=$J$3,$G80,IF($F80='KU Meter Schedule'!AN$3,'KU Meter Schedule'!AM80-'KU Meter Schedule'!$G80,AM80))</f>
        <v>0</v>
      </c>
      <c r="AO80" s="6">
        <f>IF(AO$3=$J$3,$G80,IF($F80='KU Meter Schedule'!AO$3,'KU Meter Schedule'!AN80-'KU Meter Schedule'!$G80,AN80))</f>
        <v>0</v>
      </c>
      <c r="AP80" s="6">
        <f>IF(AP$3=$J$3,$G80,IF($F80='KU Meter Schedule'!AP$3,'KU Meter Schedule'!AO80-'KU Meter Schedule'!$G80,AO80))</f>
        <v>0</v>
      </c>
      <c r="AQ80" s="6">
        <f>IF(AQ$3=$J$3,$G80,IF($F80='KU Meter Schedule'!AQ$3,'KU Meter Schedule'!AP80-'KU Meter Schedule'!$G80,AP80))</f>
        <v>0</v>
      </c>
      <c r="AR80" s="6">
        <f>IF(AR$3=$J$3,$G80,IF($F80='KU Meter Schedule'!AR$3,'KU Meter Schedule'!AQ80-'KU Meter Schedule'!$G80,AQ80))</f>
        <v>0</v>
      </c>
      <c r="AS80" s="6">
        <f>IF(AS$3=$J$3,$G80,IF($F80='KU Meter Schedule'!AS$3,'KU Meter Schedule'!AR80-'KU Meter Schedule'!$G80,AR80))</f>
        <v>0</v>
      </c>
      <c r="AT80" s="6">
        <f>IF(AT$3=$J$3,$G80,IF($F80='KU Meter Schedule'!AT$3,'KU Meter Schedule'!AS80-'KU Meter Schedule'!$G80,AS80))</f>
        <v>0</v>
      </c>
      <c r="AU80" s="6">
        <f>IF(AU$3=$J$3,$G80,IF($F80='KU Meter Schedule'!AU$3,'KU Meter Schedule'!AT80-'KU Meter Schedule'!$G80,AT80))</f>
        <v>0</v>
      </c>
      <c r="AV80" s="6">
        <f>IF(AV$3=$J$3,$G80,IF($F80='KU Meter Schedule'!AV$3,'KU Meter Schedule'!AU80-'KU Meter Schedule'!$G80,AU80))</f>
        <v>0</v>
      </c>
      <c r="AW80" s="6">
        <f>IF(AW$3=$J$3,$G80,IF($F80='KU Meter Schedule'!AW$3,'KU Meter Schedule'!AV80-'KU Meter Schedule'!$G80,AV80))</f>
        <v>0</v>
      </c>
      <c r="AX80" s="6">
        <f>IF(AX$3=$J$3,$G80,IF($F80='KU Meter Schedule'!AX$3,'KU Meter Schedule'!AW80-'KU Meter Schedule'!$G80,AW80))</f>
        <v>0</v>
      </c>
      <c r="AZ80" s="21">
        <f>IF(AZ$3&lt;'Depr. Rate'!$B$1,('Depr. Rate'!$B$4*'KU Meter Schedule'!J80)/12,IF(J80=0,I80/2*'Depr. Rate'!$C$4/12,('Depr. Rate'!$C$4*'KU Meter Schedule'!J80)/12))</f>
        <v>129.57108158333335</v>
      </c>
      <c r="BA80" s="21">
        <f>IF(BA$3&lt;'Depr. Rate'!$B$1,('Depr. Rate'!$B$4*'KU Meter Schedule'!K80)/12,IF(K80=0,J80/2*'Depr. Rate'!$C$4/12,('Depr. Rate'!$C$4*'KU Meter Schedule'!K80)/12))</f>
        <v>129.57108158333335</v>
      </c>
      <c r="BB80" s="21">
        <f>IF(BB$3&lt;'Depr. Rate'!$B$1,('Depr. Rate'!$B$4*'KU Meter Schedule'!L80)/12,IF(L80=0,K80/2*'Depr. Rate'!$C$4/12,('Depr. Rate'!$C$4*'KU Meter Schedule'!L80)/12))</f>
        <v>129.57108158333335</v>
      </c>
      <c r="BC80" s="21">
        <f>IF(BC$3&lt;'Depr. Rate'!$B$1,('Depr. Rate'!$B$4*'KU Meter Schedule'!M80)/12,IF(M80=0,L80/2*'Depr. Rate'!$C$4/12,('Depr. Rate'!$C$4*'KU Meter Schedule'!M80)/12))</f>
        <v>129.57108158333335</v>
      </c>
      <c r="BD80" s="21">
        <f>IF(BD$3&lt;'Depr. Rate'!$B$1,('Depr. Rate'!$B$4*'KU Meter Schedule'!N80)/12,IF(N80=0,M80/2*'Depr. Rate'!$C$4/12,('Depr. Rate'!$C$4*'KU Meter Schedule'!N80)/12))</f>
        <v>129.57108158333335</v>
      </c>
      <c r="BE80" s="21">
        <f>IF(BE$3&lt;'Depr. Rate'!$B$1,('Depr. Rate'!$B$4*'KU Meter Schedule'!O80)/12,IF(O80=0,N80/2*'Depr. Rate'!$C$4/12,('Depr. Rate'!$C$4*'KU Meter Schedule'!O80)/12))</f>
        <v>129.57108158333335</v>
      </c>
      <c r="BF80" s="21">
        <f>IF(BF$3&lt;'Depr. Rate'!$B$1,('Depr. Rate'!$B$4*'KU Meter Schedule'!P80)/12,IF(P80=0,O80/2*'Depr. Rate'!$C$4/12,('Depr. Rate'!$C$4*'KU Meter Schedule'!P80)/12))</f>
        <v>129.57108158333335</v>
      </c>
      <c r="BG80" s="21">
        <f>IF(BG$3&lt;'Depr. Rate'!$B$1,('Depr. Rate'!$B$4*'KU Meter Schedule'!Q80)/12,IF(Q80=0,P80/2*'Depr. Rate'!$C$4/12,('Depr. Rate'!$C$4*'KU Meter Schedule'!Q80)/12))</f>
        <v>129.57108158333335</v>
      </c>
      <c r="BH80" s="21">
        <f>IF(BH$3&lt;'Depr. Rate'!$B$1,('Depr. Rate'!$B$4*'KU Meter Schedule'!R80)/12,IF(R80=0,Q80/2*'Depr. Rate'!$C$4/12,('Depr. Rate'!$C$4*'KU Meter Schedule'!R80)/12))</f>
        <v>129.57108158333335</v>
      </c>
      <c r="BI80" s="21">
        <f>IF(BI$3&lt;'Depr. Rate'!$B$1,('Depr. Rate'!$B$4*'KU Meter Schedule'!S80)/12,IF(S80=0,R80/2*'Depr. Rate'!$C$4/12,('Depr. Rate'!$C$4*'KU Meter Schedule'!S80)/12))</f>
        <v>129.57108158333335</v>
      </c>
      <c r="BJ80" s="21">
        <f>IF(BJ$3&lt;'Depr. Rate'!$B$1,('Depr. Rate'!$B$4*'KU Meter Schedule'!T80)/12,IF(T80=0,S80/2*'Depr. Rate'!$C$4/12,('Depr. Rate'!$C$4*'KU Meter Schedule'!T80)/12))</f>
        <v>129.57108158333335</v>
      </c>
      <c r="BK80" s="21">
        <f>IF(BK$3&lt;'Depr. Rate'!$B$1,('Depr. Rate'!$B$4*'KU Meter Schedule'!U80)/12,IF(U80=0,T80/2*'Depr. Rate'!$C$4/12,('Depr. Rate'!$C$4*'KU Meter Schedule'!U80)/12))</f>
        <v>198.60021675000004</v>
      </c>
      <c r="BL80" s="21">
        <f>IF(BL$3&lt;'Depr. Rate'!$B$1,('Depr. Rate'!$B$4*'KU Meter Schedule'!V80)/12,IF(V80=0,U80/2*'Depr. Rate'!$C$4/12,('Depr. Rate'!$C$4*'KU Meter Schedule'!V80)/12))</f>
        <v>198.60021675000004</v>
      </c>
      <c r="BM80" s="21">
        <f>IF(BM$3&lt;'Depr. Rate'!$B$1,('Depr. Rate'!$B$4*'KU Meter Schedule'!W80)/12,IF(W80=0,V80/2*'Depr. Rate'!$C$4/12,('Depr. Rate'!$C$4*'KU Meter Schedule'!W80)/12))</f>
        <v>198.60021675000004</v>
      </c>
      <c r="BN80" s="21">
        <f>IF(BN$3&lt;'Depr. Rate'!$B$1,('Depr. Rate'!$B$4*'KU Meter Schedule'!X80)/12,IF(X80=0,W80/2*'Depr. Rate'!$C$4/12,('Depr. Rate'!$C$4*'KU Meter Schedule'!X80)/12))</f>
        <v>198.60021675000004</v>
      </c>
      <c r="BO80" s="21">
        <f>IF(BO$3&lt;'Depr. Rate'!$B$1,('Depr. Rate'!$B$4*'KU Meter Schedule'!Y80)/12,IF(Y80=0,X80/2*'Depr. Rate'!$C$4/12,('Depr. Rate'!$C$4*'KU Meter Schedule'!Y80)/12))</f>
        <v>198.60021675000004</v>
      </c>
      <c r="BP80" s="21">
        <f>IF(BP$3&lt;'Depr. Rate'!$B$1,('Depr. Rate'!$B$4*'KU Meter Schedule'!Z80)/12,IF(Z80=0,Y80/2*'Depr. Rate'!$C$4/12,('Depr. Rate'!$C$4*'KU Meter Schedule'!Z80)/12))</f>
        <v>198.60021675000004</v>
      </c>
      <c r="BQ80" s="21">
        <f>IF(BQ$3&lt;'Depr. Rate'!$B$1,('Depr. Rate'!$B$4*'KU Meter Schedule'!AA80)/12,IF(AA80=0,Z80/2*'Depr. Rate'!$C$4/12,('Depr. Rate'!$C$4*'KU Meter Schedule'!AA80)/12))</f>
        <v>198.60021675000004</v>
      </c>
      <c r="BR80" s="21">
        <f>IF(BR$3&lt;'Depr. Rate'!$B$1,('Depr. Rate'!$B$4*'KU Meter Schedule'!AB80)/12,IF(AB80=0,AA80/2*'Depr. Rate'!$C$4/12,('Depr. Rate'!$C$4*'KU Meter Schedule'!AB80)/12))</f>
        <v>198.60021675000004</v>
      </c>
      <c r="BS80" s="21">
        <f>IF(BS$3&lt;'Depr. Rate'!$B$1,('Depr. Rate'!$B$4*'KU Meter Schedule'!AC80)/12,IF(AC80=0,AB80/2*'Depr. Rate'!$C$4/12,('Depr. Rate'!$C$4*'KU Meter Schedule'!AC80)/12))</f>
        <v>198.60021675000004</v>
      </c>
      <c r="BT80" s="21">
        <f>IF(BT$3&lt;'Depr. Rate'!$B$1,('Depr. Rate'!$B$4*'KU Meter Schedule'!AD80)/12,IF(AD80=0,AC80/2*'Depr. Rate'!$C$4/12,('Depr. Rate'!$C$4*'KU Meter Schedule'!AD80)/12))</f>
        <v>198.60021675000004</v>
      </c>
      <c r="BU80" s="21">
        <f>IF(BU$3&lt;'Depr. Rate'!$B$1,('Depr. Rate'!$B$4*'KU Meter Schedule'!AE80)/12,IF(AE80=0,AD80/2*'Depr. Rate'!$C$4/12,('Depr. Rate'!$C$4*'KU Meter Schedule'!AE80)/12))</f>
        <v>198.60021675000004</v>
      </c>
      <c r="BV80" s="21">
        <f>IF(BV$3&lt;'Depr. Rate'!$B$1,('Depr. Rate'!$B$4*'KU Meter Schedule'!AF80)/12,IF(AF80=0,AE80/2*'Depr. Rate'!$C$4/12,('Depr. Rate'!$C$4*'KU Meter Schedule'!AF80)/12))</f>
        <v>99.300108375000022</v>
      </c>
      <c r="BW80" s="21">
        <f>IF(BW$3&lt;'Depr. Rate'!$B$1,('Depr. Rate'!$B$4*'KU Meter Schedule'!AG80)/12,IF(AG80=0,AF80/2*'Depr. Rate'!$C$4/12,('Depr. Rate'!$C$4*'KU Meter Schedule'!AG80)/12))</f>
        <v>0</v>
      </c>
      <c r="BX80" s="21">
        <f>IF(BX$3&lt;'Depr. Rate'!$B$1,('Depr. Rate'!$B$4*'KU Meter Schedule'!AH80)/12,IF(AH80=0,AG80/2*'Depr. Rate'!$C$4/12,('Depr. Rate'!$C$4*'KU Meter Schedule'!AH80)/12))</f>
        <v>0</v>
      </c>
      <c r="BY80" s="21">
        <f>IF(BY$3&lt;'Depr. Rate'!$B$1,('Depr. Rate'!$B$4*'KU Meter Schedule'!AI80)/12,IF(AI80=0,AH80/2*'Depr. Rate'!$C$4/12,('Depr. Rate'!$C$4*'KU Meter Schedule'!AI80)/12))</f>
        <v>0</v>
      </c>
      <c r="BZ80" s="21">
        <f>IF(BZ$3&lt;'Depr. Rate'!$B$1,('Depr. Rate'!$B$4*'KU Meter Schedule'!AJ80)/12,IF(AJ80=0,AI80/2*'Depr. Rate'!$C$4/12,('Depr. Rate'!$C$4*'KU Meter Schedule'!AJ80)/12))</f>
        <v>0</v>
      </c>
      <c r="CA80" s="21">
        <f>IF(CA$3&lt;'Depr. Rate'!$B$1,('Depr. Rate'!$B$4*'KU Meter Schedule'!AK80)/12,IF(AK80=0,AJ80/2*'Depr. Rate'!$C$4/12,('Depr. Rate'!$C$4*'KU Meter Schedule'!AK80)/12))</f>
        <v>0</v>
      </c>
      <c r="CB80" s="21">
        <f>IF(CB$3&lt;'Depr. Rate'!$B$1,('Depr. Rate'!$B$4*'KU Meter Schedule'!AL80)/12,IF(AL80=0,AK80/2*'Depr. Rate'!$C$4/12,('Depr. Rate'!$C$4*'KU Meter Schedule'!AL80)/12))</f>
        <v>0</v>
      </c>
      <c r="CC80" s="21">
        <f>IF(CC$3&lt;'Depr. Rate'!$B$1,('Depr. Rate'!$B$4*'KU Meter Schedule'!AM80)/12,IF(AM80=0,AL80/2*'Depr. Rate'!$C$4/12,('Depr. Rate'!$C$4*'KU Meter Schedule'!AM80)/12))</f>
        <v>0</v>
      </c>
      <c r="CD80" s="21">
        <f>IF(CD$3&lt;'Depr. Rate'!$B$1,('Depr. Rate'!$B$4*'KU Meter Schedule'!AN80)/12,IF(AN80=0,AM80/2*'Depr. Rate'!$C$4/12,('Depr. Rate'!$C$4*'KU Meter Schedule'!AN80)/12))</f>
        <v>0</v>
      </c>
      <c r="CE80" s="21">
        <f>IF(CE$3&lt;'Depr. Rate'!$B$1,('Depr. Rate'!$B$4*'KU Meter Schedule'!AO80)/12,IF(AO80=0,AN80/2*'Depr. Rate'!$C$4/12,('Depr. Rate'!$C$4*'KU Meter Schedule'!AO80)/12))</f>
        <v>0</v>
      </c>
      <c r="CF80" s="21">
        <f>IF(CF$3&lt;'Depr. Rate'!$B$1,('Depr. Rate'!$B$4*'KU Meter Schedule'!AP80)/12,IF(AP80=0,AO80/2*'Depr. Rate'!$C$4/12,('Depr. Rate'!$C$4*'KU Meter Schedule'!AP80)/12))</f>
        <v>0</v>
      </c>
      <c r="CG80" s="21">
        <f>IF(CG$3&lt;'Depr. Rate'!$B$1,('Depr. Rate'!$B$4*'KU Meter Schedule'!AQ80)/12,IF(AQ80=0,AP80/2*'Depr. Rate'!$C$4/12,('Depr. Rate'!$C$4*'KU Meter Schedule'!AQ80)/12))</f>
        <v>0</v>
      </c>
      <c r="CH80" s="21">
        <f>IF(CH$3&lt;'Depr. Rate'!$B$1,('Depr. Rate'!$B$4*'KU Meter Schedule'!AR80)/12,IF(AR80=0,AQ80/2*'Depr. Rate'!$C$4/12,('Depr. Rate'!$C$4*'KU Meter Schedule'!AR80)/12))</f>
        <v>0</v>
      </c>
      <c r="CI80" s="21">
        <f>IF(CI$3&lt;'Depr. Rate'!$B$1,('Depr. Rate'!$B$4*'KU Meter Schedule'!AS80)/12,IF(AS80=0,AR80/2*'Depr. Rate'!$C$4/12,('Depr. Rate'!$C$4*'KU Meter Schedule'!AS80)/12))</f>
        <v>0</v>
      </c>
      <c r="CJ80" s="21">
        <f>IF(CJ$3&lt;'Depr. Rate'!$B$1,('Depr. Rate'!$B$4*'KU Meter Schedule'!AT80)/12,IF(AT80=0,AS80/2*'Depr. Rate'!$C$4/12,('Depr. Rate'!$C$4*'KU Meter Schedule'!AT80)/12))</f>
        <v>0</v>
      </c>
      <c r="CK80" s="21">
        <f>IF(CK$3&lt;'Depr. Rate'!$B$1,('Depr. Rate'!$B$4*'KU Meter Schedule'!AU80)/12,IF(AU80=0,AT80/2*'Depr. Rate'!$C$4/12,('Depr. Rate'!$C$4*'KU Meter Schedule'!AU80)/12))</f>
        <v>0</v>
      </c>
      <c r="CL80" s="21">
        <f>IF(CL$3&lt;'Depr. Rate'!$B$1,('Depr. Rate'!$B$4*'KU Meter Schedule'!AV80)/12,IF(AV80=0,AU80/2*'Depr. Rate'!$C$4/12,('Depr. Rate'!$C$4*'KU Meter Schedule'!AV80)/12))</f>
        <v>0</v>
      </c>
      <c r="CM80" s="21">
        <f>IF(CM$3&lt;'Depr. Rate'!$B$1,('Depr. Rate'!$B$4*'KU Meter Schedule'!AW80)/12,IF(AW80=0,AV80/2*'Depr. Rate'!$C$4/12,('Depr. Rate'!$C$4*'KU Meter Schedule'!AW80)/12))</f>
        <v>0</v>
      </c>
      <c r="CN80" s="21">
        <f>IF(CN$3&lt;'Depr. Rate'!$B$1,('Depr. Rate'!$B$4*'KU Meter Schedule'!AX80)/12,IF(AX80=0,AW80/2*'Depr. Rate'!$C$4/12,('Depr. Rate'!$C$4*'KU Meter Schedule'!AX80)/12))</f>
        <v>0</v>
      </c>
      <c r="CP80" s="6">
        <f>IF(CP$3=$CP$3,$H80+AZ80,IF($F80='KU Meter Schedule'!CP$3,'KU Meter Schedule'!CO80+AZ80-$G80,SUM(CO80,AZ80)))</f>
        <v>49882.058168569733</v>
      </c>
      <c r="CQ80" s="6">
        <f>IF(CQ$3=$CP$3,$H80+BA80,IF($F80='KU Meter Schedule'!CQ$3,'KU Meter Schedule'!CP80+BA80-$G80,SUM(CP80,BA80)))</f>
        <v>50011.629250153062</v>
      </c>
      <c r="CR80" s="6">
        <f>IF(CR$3=$CP$3,$H80+BB80,IF($F80='KU Meter Schedule'!CR$3,'KU Meter Schedule'!CQ80+BB80-$G80,SUM(CQ80,BB80)))</f>
        <v>50141.200331736392</v>
      </c>
      <c r="CS80" s="6">
        <f>IF(CS$3=$CP$3,$H80+BC80,IF($F80='KU Meter Schedule'!CS$3,'KU Meter Schedule'!CR80+BC80-$G80,SUM(CR80,BC80)))</f>
        <v>50270.771413319722</v>
      </c>
      <c r="CT80" s="6">
        <f>IF(CT$3=$CP$3,$H80+BD80,IF($F80='KU Meter Schedule'!CT$3,'KU Meter Schedule'!CS80+BD80-$G80,SUM(CS80,BD80)))</f>
        <v>50400.342494903052</v>
      </c>
      <c r="CU80" s="6">
        <f>IF(CU$3=$CP$3,$H80+BE80,IF($F80='KU Meter Schedule'!CU$3,'KU Meter Schedule'!CT80+BE80-$G80,SUM(CT80,BE80)))</f>
        <v>50529.913576486382</v>
      </c>
      <c r="CV80" s="6">
        <f>IF(CV$3=$CP$3,$H80+BF80,IF($F80='KU Meter Schedule'!CV$3,'KU Meter Schedule'!CU80+BF80-$G80,SUM(CU80,BF80)))</f>
        <v>50659.484658069712</v>
      </c>
      <c r="CW80" s="6">
        <f>IF(CW$3=$CP$3,$H80+BG80,IF($F80='KU Meter Schedule'!CW$3,'KU Meter Schedule'!CV80+BG80-$G80,SUM(CV80,BG80)))</f>
        <v>50789.055739653042</v>
      </c>
      <c r="CX80" s="6">
        <f>IF(CX$3=$CP$3,$H80+BH80,IF($F80='KU Meter Schedule'!CX$3,'KU Meter Schedule'!CW80+BH80-$G80,SUM(CW80,BH80)))</f>
        <v>50918.626821236372</v>
      </c>
      <c r="CY80" s="6">
        <f>IF(CY$3=$CP$3,$H80+BI80,IF($F80='KU Meter Schedule'!CY$3,'KU Meter Schedule'!CX80+BI80-$G80,SUM(CX80,BI80)))</f>
        <v>51048.197902819702</v>
      </c>
      <c r="CZ80" s="6">
        <f>IF(CZ$3=$CP$3,$H80+BJ80,IF($F80='KU Meter Schedule'!CZ$3,'KU Meter Schedule'!CY80+BJ80-$G80,SUM(CY80,BJ80)))</f>
        <v>51177.768984403032</v>
      </c>
      <c r="DA80" s="6">
        <f>IF(DA$3=$CP$3,$H80+BK80,IF($F80='KU Meter Schedule'!DA$3,'KU Meter Schedule'!CZ80+BK80-$G80,SUM(CZ80,BK80)))</f>
        <v>51376.369201153029</v>
      </c>
      <c r="DB80" s="6">
        <f>IF(DB$3=$CP$3,$H80+BL80,IF($F80='KU Meter Schedule'!DB$3,'KU Meter Schedule'!DA80+BL80-$G80,SUM(DA80,BL80)))</f>
        <v>51574.969417903027</v>
      </c>
      <c r="DC80" s="6">
        <f>IF(DC$3=$CP$3,$H80+BM80,IF($F80='KU Meter Schedule'!DC$3,'KU Meter Schedule'!DB80+BM80-$G80,SUM(DB80,BM80)))</f>
        <v>51773.569634653024</v>
      </c>
      <c r="DD80" s="6">
        <f>IF(DD$3=$CP$3,$H80+BN80,IF($F80='KU Meter Schedule'!DD$3,'KU Meter Schedule'!DC80+BN80-$G80,SUM(DC80,BN80)))</f>
        <v>51972.169851403021</v>
      </c>
      <c r="DE80" s="6">
        <f>IF(DE$3=$CP$3,$H80+BO80,IF($F80='KU Meter Schedule'!DE$3,'KU Meter Schedule'!DD80+BO80-$G80,SUM(DD80,BO80)))</f>
        <v>52170.770068153019</v>
      </c>
      <c r="DF80" s="6">
        <f>IF(DF$3=$CP$3,$H80+BP80,IF($F80='KU Meter Schedule'!DF$3,'KU Meter Schedule'!DE80+BP80-$G80,SUM(DE80,BP80)))</f>
        <v>52369.370284903016</v>
      </c>
      <c r="DG80" s="6">
        <f>IF(DG$3=$CP$3,$H80+BQ80,IF($F80='KU Meter Schedule'!DG$3,'KU Meter Schedule'!DF80+BQ80-$G80,SUM(DF80,BQ80)))</f>
        <v>52567.970501653013</v>
      </c>
      <c r="DH80" s="6">
        <f>IF(DH$3=$CP$3,$H80+BR80,IF($F80='KU Meter Schedule'!DH$3,'KU Meter Schedule'!DG80+BR80-$G80,SUM(DG80,BR80)))</f>
        <v>52766.570718403011</v>
      </c>
      <c r="DI80" s="6">
        <f>IF(DI$3=$CP$3,$H80+BS80,IF($F80='KU Meter Schedule'!DI$3,'KU Meter Schedule'!DH80+BS80-$G80,SUM(DH80,BS80)))</f>
        <v>52965.170935153008</v>
      </c>
      <c r="DJ80" s="6">
        <f>IF(DJ$3=$CP$3,$H80+BT80,IF($F80='KU Meter Schedule'!DJ$3,'KU Meter Schedule'!DI80+BT80-$G80,SUM(DI80,BT80)))</f>
        <v>53163.771151903005</v>
      </c>
      <c r="DK80" s="6">
        <f>IF(DK$3=$CP$3,$H80+BU80,IF($F80='KU Meter Schedule'!DK$3,'KU Meter Schedule'!DJ80+BU80-$G80,SUM(DJ80,BU80)))</f>
        <v>53362.371368653003</v>
      </c>
      <c r="DL80" s="6">
        <f>IF(DL$3=$CP$3,$H80+BV80,IF($F80='KU Meter Schedule'!DL$3,'KU Meter Schedule'!DK80+BV80-$G80,SUM(DK80,BV80)))</f>
        <v>-14435.838522972008</v>
      </c>
      <c r="DM80" s="6">
        <f>IF(DM$3=$CP$3,$H80+BW80,IF($F80='KU Meter Schedule'!DM$3,'KU Meter Schedule'!DL80+BW80-$G80,SUM(DL80,BW80)))</f>
        <v>-14435.838522972008</v>
      </c>
      <c r="DN80" s="6">
        <f>IF(DN$3=$CP$3,$H80+BX80,IF($F80='KU Meter Schedule'!DN$3,'KU Meter Schedule'!DM80+BX80-$G80,SUM(DM80,BX80)))</f>
        <v>-14435.838522972008</v>
      </c>
      <c r="DO80" s="6">
        <f>IF(DO$3=$CP$3,$H80+BY80,IF($F80='KU Meter Schedule'!DO$3,'KU Meter Schedule'!DN80+BY80-$G80,SUM(DN80,BY80)))</f>
        <v>-14435.838522972008</v>
      </c>
      <c r="DP80" s="6">
        <f>IF(DP$3=$CP$3,$H80+BZ80,IF($F80='KU Meter Schedule'!DP$3,'KU Meter Schedule'!DO80+BZ80-$G80,SUM(DO80,BZ80)))</f>
        <v>-14435.838522972008</v>
      </c>
      <c r="DQ80" s="6">
        <f>IF(DQ$3=$CP$3,$H80+CA80,IF($F80='KU Meter Schedule'!DQ$3,'KU Meter Schedule'!DP80+CA80-$G80,SUM(DP80,CA80)))</f>
        <v>-14435.838522972008</v>
      </c>
      <c r="DR80" s="6">
        <f>IF(DR$3=$CP$3,$H80+CB80,IF($F80='KU Meter Schedule'!DR$3,'KU Meter Schedule'!DQ80+CB80-$G80,SUM(DQ80,CB80)))</f>
        <v>-14435.838522972008</v>
      </c>
      <c r="DS80" s="6">
        <f>IF(DS$3=$CP$3,$H80+CC80,IF($F80='KU Meter Schedule'!DS$3,'KU Meter Schedule'!DR80+CC80-$G80,SUM(DR80,CC80)))</f>
        <v>-14435.838522972008</v>
      </c>
      <c r="DT80" s="6">
        <f>IF(DT$3=$CP$3,$H80+CD80,IF($F80='KU Meter Schedule'!DT$3,'KU Meter Schedule'!DS80+CD80-$G80,SUM(DS80,CD80)))</f>
        <v>-14435.838522972008</v>
      </c>
      <c r="DU80" s="6">
        <f>IF(DU$3=$CP$3,$H80+CE80,IF($F80='KU Meter Schedule'!DU$3,'KU Meter Schedule'!DT80+CE80-$G80,SUM(DT80,CE80)))</f>
        <v>-14435.838522972008</v>
      </c>
      <c r="DV80" s="6">
        <f>IF(DV$3=$CP$3,$H80+CF80,IF($F80='KU Meter Schedule'!DV$3,'KU Meter Schedule'!DU80+CF80-$G80,SUM(DU80,CF80)))</f>
        <v>-14435.838522972008</v>
      </c>
      <c r="DW80" s="6">
        <f>IF(DW$3=$CP$3,$H80+CG80,IF($F80='KU Meter Schedule'!DW$3,'KU Meter Schedule'!DV80+CG80-$G80,SUM(DV80,CG80)))</f>
        <v>-14435.838522972008</v>
      </c>
      <c r="DX80" s="6">
        <f>IF(DX$3=$CP$3,$H80+CH80,IF($F80='KU Meter Schedule'!DX$3,'KU Meter Schedule'!DW80+CH80-$G80,SUM(DW80,CH80)))</f>
        <v>-14435.838522972008</v>
      </c>
      <c r="DY80" s="6">
        <f>IF(DY$3=$CP$3,$H80+CI80,IF($F80='KU Meter Schedule'!DY$3,'KU Meter Schedule'!DX80+CI80-$G80,SUM(DX80,CI80)))</f>
        <v>-14435.838522972008</v>
      </c>
      <c r="DZ80" s="6">
        <f>IF(DZ$3=$CP$3,$H80+CJ80,IF($F80='KU Meter Schedule'!DZ$3,'KU Meter Schedule'!DY80+CJ80-$G80,SUM(DY80,CJ80)))</f>
        <v>-14435.838522972008</v>
      </c>
      <c r="EA80" s="6">
        <f>IF(EA$3=$CP$3,$H80+CK80,IF($F80='KU Meter Schedule'!EA$3,'KU Meter Schedule'!DZ80+CK80-$G80,SUM(DZ80,CK80)))</f>
        <v>-14435.838522972008</v>
      </c>
      <c r="EB80" s="6">
        <f>IF(EB$3=$CP$3,$H80+CL80,IF($F80='KU Meter Schedule'!EB$3,'KU Meter Schedule'!EA80+CL80-$G80,SUM(EA80,CL80)))</f>
        <v>-14435.838522972008</v>
      </c>
      <c r="EC80" s="6">
        <f>IF(EC$3=$CP$3,$H80+CM80,IF($F80='KU Meter Schedule'!EC$3,'KU Meter Schedule'!EB80+CM80-$G80,SUM(EB80,CM80)))</f>
        <v>-14435.838522972008</v>
      </c>
      <c r="ED80" s="6">
        <f>IF(ED$3=$CP$3,$H80+CN80,IF($F80='KU Meter Schedule'!ED$3,'KU Meter Schedule'!EC80+CN80-$G80,SUM(EC80,CN80)))</f>
        <v>-14435.838522972008</v>
      </c>
      <c r="EF80" s="8">
        <f t="shared" si="16"/>
        <v>18015.451831430277</v>
      </c>
      <c r="EG80" s="8">
        <f t="shared" si="16"/>
        <v>17885.880749846947</v>
      </c>
      <c r="EH80" s="8">
        <f t="shared" si="16"/>
        <v>17756.309668263617</v>
      </c>
      <c r="EI80" s="8">
        <f t="shared" si="16"/>
        <v>17626.738586680287</v>
      </c>
      <c r="EJ80" s="8">
        <f t="shared" si="16"/>
        <v>17497.167505096957</v>
      </c>
      <c r="EK80" s="8">
        <f t="shared" si="16"/>
        <v>17367.596423513627</v>
      </c>
      <c r="EL80" s="8">
        <f t="shared" si="16"/>
        <v>17238.025341930297</v>
      </c>
      <c r="EM80" s="8">
        <f t="shared" si="16"/>
        <v>17108.454260346967</v>
      </c>
      <c r="EN80" s="8">
        <f t="shared" si="16"/>
        <v>16978.883178763637</v>
      </c>
      <c r="EO80" s="8">
        <f t="shared" si="16"/>
        <v>16849.312097180307</v>
      </c>
      <c r="EP80" s="8">
        <f t="shared" si="16"/>
        <v>16719.741015596977</v>
      </c>
      <c r="EQ80" s="8">
        <f t="shared" si="16"/>
        <v>16521.14079884698</v>
      </c>
      <c r="ER80" s="8">
        <f t="shared" si="16"/>
        <v>16322.540582096983</v>
      </c>
      <c r="ES80" s="8">
        <f t="shared" si="16"/>
        <v>16123.940365346985</v>
      </c>
      <c r="ET80" s="8">
        <f t="shared" si="16"/>
        <v>15925.340148596988</v>
      </c>
      <c r="EU80" s="8">
        <f t="shared" si="16"/>
        <v>15726.739931846991</v>
      </c>
      <c r="EV80" s="8">
        <f t="shared" si="15"/>
        <v>15528.139715096993</v>
      </c>
      <c r="EW80" s="8">
        <f t="shared" si="15"/>
        <v>15329.539498346996</v>
      </c>
      <c r="EX80" s="8">
        <f t="shared" si="15"/>
        <v>15130.939281596999</v>
      </c>
      <c r="EY80" s="8">
        <f t="shared" si="15"/>
        <v>14932.339064847001</v>
      </c>
      <c r="EZ80" s="8">
        <f t="shared" si="15"/>
        <v>14733.738848097004</v>
      </c>
      <c r="FA80" s="8">
        <f t="shared" si="15"/>
        <v>14535.138631347007</v>
      </c>
      <c r="FB80" s="8">
        <f t="shared" si="15"/>
        <v>14435.838522972008</v>
      </c>
      <c r="FC80" s="8">
        <f t="shared" si="15"/>
        <v>14435.838522972008</v>
      </c>
      <c r="FD80" s="8">
        <f t="shared" si="15"/>
        <v>14435.838522972008</v>
      </c>
      <c r="FE80" s="8">
        <f t="shared" si="15"/>
        <v>14435.838522972008</v>
      </c>
      <c r="FF80" s="8">
        <f t="shared" si="15"/>
        <v>14435.838522972008</v>
      </c>
      <c r="FG80" s="8">
        <f t="shared" si="15"/>
        <v>14435.838522972008</v>
      </c>
      <c r="FH80" s="8">
        <f t="shared" si="15"/>
        <v>14435.838522972008</v>
      </c>
      <c r="FI80" s="8">
        <f t="shared" si="15"/>
        <v>14435.838522972008</v>
      </c>
      <c r="FJ80" s="8">
        <f t="shared" si="15"/>
        <v>14435.838522972008</v>
      </c>
      <c r="FK80" s="8">
        <f t="shared" si="14"/>
        <v>14435.838522972008</v>
      </c>
      <c r="FL80" s="8">
        <f t="shared" si="14"/>
        <v>14435.838522972008</v>
      </c>
      <c r="FM80" s="8">
        <f t="shared" si="14"/>
        <v>14435.838522972008</v>
      </c>
      <c r="FN80" s="8">
        <f t="shared" si="14"/>
        <v>14435.838522972008</v>
      </c>
      <c r="FO80" s="8">
        <f t="shared" si="14"/>
        <v>14435.838522972008</v>
      </c>
      <c r="FP80" s="8">
        <f t="shared" si="14"/>
        <v>14435.838522972008</v>
      </c>
      <c r="FQ80" s="8">
        <f t="shared" si="14"/>
        <v>14435.838522972008</v>
      </c>
      <c r="FR80" s="8">
        <f t="shared" si="14"/>
        <v>14435.838522972008</v>
      </c>
      <c r="FS80" s="8">
        <f t="shared" si="14"/>
        <v>14435.838522972008</v>
      </c>
      <c r="FT80" s="8">
        <f t="shared" si="14"/>
        <v>14435.838522972008</v>
      </c>
    </row>
    <row r="81" spans="1:176" x14ac:dyDescent="0.25">
      <c r="A81" s="4" t="s">
        <v>12</v>
      </c>
      <c r="B81" s="4" t="s">
        <v>2</v>
      </c>
      <c r="C81" s="3" t="s">
        <v>40</v>
      </c>
      <c r="D81" s="4" t="s">
        <v>6</v>
      </c>
      <c r="E81" s="7">
        <v>1981</v>
      </c>
      <c r="F81" s="24">
        <f>IFERROR(VLOOKUP(CONCATENATE(C81,E81),'KU Retirements'!$A$4:$E$150,5,FALSE),"N/A")</f>
        <v>43252</v>
      </c>
      <c r="G81" s="5">
        <v>5984.65</v>
      </c>
      <c r="H81" s="5">
        <v>4385.3039948759997</v>
      </c>
      <c r="I81" s="5"/>
      <c r="J81" s="6">
        <f>IF(J$3=$J$3,$G81,IF($F81='KU Meter Schedule'!J$3,'KU Meter Schedule'!I81-'KU Meter Schedule'!$G81,I81))</f>
        <v>5984.65</v>
      </c>
      <c r="K81" s="6">
        <f>IF(K$3=$J$3,$G81,IF($F81='KU Meter Schedule'!K$3,'KU Meter Schedule'!J81-'KU Meter Schedule'!$G81,J81))</f>
        <v>5984.65</v>
      </c>
      <c r="L81" s="6">
        <f>IF(L$3=$J$3,$G81,IF($F81='KU Meter Schedule'!L$3,'KU Meter Schedule'!K81-'KU Meter Schedule'!$G81,K81))</f>
        <v>5984.65</v>
      </c>
      <c r="M81" s="6">
        <f>IF(M$3=$J$3,$G81,IF($F81='KU Meter Schedule'!M$3,'KU Meter Schedule'!L81-'KU Meter Schedule'!$G81,L81))</f>
        <v>5984.65</v>
      </c>
      <c r="N81" s="6">
        <f>IF(N$3=$J$3,$G81,IF($F81='KU Meter Schedule'!N$3,'KU Meter Schedule'!M81-'KU Meter Schedule'!$G81,M81))</f>
        <v>5984.65</v>
      </c>
      <c r="O81" s="6">
        <f>IF(O$3=$J$3,$G81,IF($F81='KU Meter Schedule'!O$3,'KU Meter Schedule'!N81-'KU Meter Schedule'!$G81,N81))</f>
        <v>5984.65</v>
      </c>
      <c r="P81" s="6">
        <f>IF(P$3=$J$3,$G81,IF($F81='KU Meter Schedule'!P$3,'KU Meter Schedule'!O81-'KU Meter Schedule'!$G81,O81))</f>
        <v>5984.65</v>
      </c>
      <c r="Q81" s="6">
        <f>IF(Q$3=$J$3,$G81,IF($F81='KU Meter Schedule'!Q$3,'KU Meter Schedule'!P81-'KU Meter Schedule'!$G81,P81))</f>
        <v>5984.65</v>
      </c>
      <c r="R81" s="6">
        <f>IF(R$3=$J$3,$G81,IF($F81='KU Meter Schedule'!R$3,'KU Meter Schedule'!Q81-'KU Meter Schedule'!$G81,Q81))</f>
        <v>5984.65</v>
      </c>
      <c r="S81" s="6">
        <f>IF(S$3=$J$3,$G81,IF($F81='KU Meter Schedule'!S$3,'KU Meter Schedule'!R81-'KU Meter Schedule'!$G81,R81))</f>
        <v>5984.65</v>
      </c>
      <c r="T81" s="6">
        <f>IF(T$3=$J$3,$G81,IF($F81='KU Meter Schedule'!T$3,'KU Meter Schedule'!S81-'KU Meter Schedule'!$G81,S81))</f>
        <v>5984.65</v>
      </c>
      <c r="U81" s="6">
        <f>IF(U$3=$J$3,$G81,IF($F81='KU Meter Schedule'!U$3,'KU Meter Schedule'!T81-'KU Meter Schedule'!$G81,T81))</f>
        <v>5984.65</v>
      </c>
      <c r="V81" s="6">
        <f>IF(V$3=$J$3,$G81,IF($F81='KU Meter Schedule'!V$3,'KU Meter Schedule'!U81-'KU Meter Schedule'!$G81,U81))</f>
        <v>5984.65</v>
      </c>
      <c r="W81" s="6">
        <f>IF(W$3=$J$3,$G81,IF($F81='KU Meter Schedule'!W$3,'KU Meter Schedule'!V81-'KU Meter Schedule'!$G81,V81))</f>
        <v>5984.65</v>
      </c>
      <c r="X81" s="6">
        <f>IF(X$3=$J$3,$G81,IF($F81='KU Meter Schedule'!X$3,'KU Meter Schedule'!W81-'KU Meter Schedule'!$G81,W81))</f>
        <v>5984.65</v>
      </c>
      <c r="Y81" s="6">
        <f>IF(Y$3=$J$3,$G81,IF($F81='KU Meter Schedule'!Y$3,'KU Meter Schedule'!X81-'KU Meter Schedule'!$G81,X81))</f>
        <v>5984.65</v>
      </c>
      <c r="Z81" s="6">
        <f>IF(Z$3=$J$3,$G81,IF($F81='KU Meter Schedule'!Z$3,'KU Meter Schedule'!Y81-'KU Meter Schedule'!$G81,Y81))</f>
        <v>5984.65</v>
      </c>
      <c r="AA81" s="6">
        <f>IF(AA$3=$J$3,$G81,IF($F81='KU Meter Schedule'!AA$3,'KU Meter Schedule'!Z81-'KU Meter Schedule'!$G81,Z81))</f>
        <v>5984.65</v>
      </c>
      <c r="AB81" s="6">
        <f>IF(AB$3=$J$3,$G81,IF($F81='KU Meter Schedule'!AB$3,'KU Meter Schedule'!AA81-'KU Meter Schedule'!$G81,AA81))</f>
        <v>5984.65</v>
      </c>
      <c r="AC81" s="6">
        <f>IF(AC$3=$J$3,$G81,IF($F81='KU Meter Schedule'!AC$3,'KU Meter Schedule'!AB81-'KU Meter Schedule'!$G81,AB81))</f>
        <v>5984.65</v>
      </c>
      <c r="AD81" s="6">
        <f>IF(AD$3=$J$3,$G81,IF($F81='KU Meter Schedule'!AD$3,'KU Meter Schedule'!AC81-'KU Meter Schedule'!$G81,AC81))</f>
        <v>5984.65</v>
      </c>
      <c r="AE81" s="6">
        <f>IF(AE$3=$J$3,$G81,IF($F81='KU Meter Schedule'!AE$3,'KU Meter Schedule'!AD81-'KU Meter Schedule'!$G81,AD81))</f>
        <v>5984.65</v>
      </c>
      <c r="AF81" s="6">
        <f>IF(AF$3=$J$3,$G81,IF($F81='KU Meter Schedule'!AF$3,'KU Meter Schedule'!AE81-'KU Meter Schedule'!$G81,AE81))</f>
        <v>0</v>
      </c>
      <c r="AG81" s="6">
        <f>IF(AG$3=$J$3,$G81,IF($F81='KU Meter Schedule'!AG$3,'KU Meter Schedule'!AF81-'KU Meter Schedule'!$G81,AF81))</f>
        <v>0</v>
      </c>
      <c r="AH81" s="6">
        <f>IF(AH$3=$J$3,$G81,IF($F81='KU Meter Schedule'!AH$3,'KU Meter Schedule'!AG81-'KU Meter Schedule'!$G81,AG81))</f>
        <v>0</v>
      </c>
      <c r="AI81" s="6">
        <f>IF(AI$3=$J$3,$G81,IF($F81='KU Meter Schedule'!AI$3,'KU Meter Schedule'!AH81-'KU Meter Schedule'!$G81,AH81))</f>
        <v>0</v>
      </c>
      <c r="AJ81" s="6">
        <f>IF(AJ$3=$J$3,$G81,IF($F81='KU Meter Schedule'!AJ$3,'KU Meter Schedule'!AI81-'KU Meter Schedule'!$G81,AI81))</f>
        <v>0</v>
      </c>
      <c r="AK81" s="6">
        <f>IF(AK$3=$J$3,$G81,IF($F81='KU Meter Schedule'!AK$3,'KU Meter Schedule'!AJ81-'KU Meter Schedule'!$G81,AJ81))</f>
        <v>0</v>
      </c>
      <c r="AL81" s="6">
        <f>IF(AL$3=$J$3,$G81,IF($F81='KU Meter Schedule'!AL$3,'KU Meter Schedule'!AK81-'KU Meter Schedule'!$G81,AK81))</f>
        <v>0</v>
      </c>
      <c r="AM81" s="6">
        <f>IF(AM$3=$J$3,$G81,IF($F81='KU Meter Schedule'!AM$3,'KU Meter Schedule'!AL81-'KU Meter Schedule'!$G81,AL81))</f>
        <v>0</v>
      </c>
      <c r="AN81" s="6">
        <f>IF(AN$3=$J$3,$G81,IF($F81='KU Meter Schedule'!AN$3,'KU Meter Schedule'!AM81-'KU Meter Schedule'!$G81,AM81))</f>
        <v>0</v>
      </c>
      <c r="AO81" s="6">
        <f>IF(AO$3=$J$3,$G81,IF($F81='KU Meter Schedule'!AO$3,'KU Meter Schedule'!AN81-'KU Meter Schedule'!$G81,AN81))</f>
        <v>0</v>
      </c>
      <c r="AP81" s="6">
        <f>IF(AP$3=$J$3,$G81,IF($F81='KU Meter Schedule'!AP$3,'KU Meter Schedule'!AO81-'KU Meter Schedule'!$G81,AO81))</f>
        <v>0</v>
      </c>
      <c r="AQ81" s="6">
        <f>IF(AQ$3=$J$3,$G81,IF($F81='KU Meter Schedule'!AQ$3,'KU Meter Schedule'!AP81-'KU Meter Schedule'!$G81,AP81))</f>
        <v>0</v>
      </c>
      <c r="AR81" s="6">
        <f>IF(AR$3=$J$3,$G81,IF($F81='KU Meter Schedule'!AR$3,'KU Meter Schedule'!AQ81-'KU Meter Schedule'!$G81,AQ81))</f>
        <v>0</v>
      </c>
      <c r="AS81" s="6">
        <f>IF(AS$3=$J$3,$G81,IF($F81='KU Meter Schedule'!AS$3,'KU Meter Schedule'!AR81-'KU Meter Schedule'!$G81,AR81))</f>
        <v>0</v>
      </c>
      <c r="AT81" s="6">
        <f>IF(AT$3=$J$3,$G81,IF($F81='KU Meter Schedule'!AT$3,'KU Meter Schedule'!AS81-'KU Meter Schedule'!$G81,AS81))</f>
        <v>0</v>
      </c>
      <c r="AU81" s="6">
        <f>IF(AU$3=$J$3,$G81,IF($F81='KU Meter Schedule'!AU$3,'KU Meter Schedule'!AT81-'KU Meter Schedule'!$G81,AT81))</f>
        <v>0</v>
      </c>
      <c r="AV81" s="6">
        <f>IF(AV$3=$J$3,$G81,IF($F81='KU Meter Schedule'!AV$3,'KU Meter Schedule'!AU81-'KU Meter Schedule'!$G81,AU81))</f>
        <v>0</v>
      </c>
      <c r="AW81" s="6">
        <f>IF(AW$3=$J$3,$G81,IF($F81='KU Meter Schedule'!AW$3,'KU Meter Schedule'!AV81-'KU Meter Schedule'!$G81,AV81))</f>
        <v>0</v>
      </c>
      <c r="AX81" s="6">
        <f>IF(AX$3=$J$3,$G81,IF($F81='KU Meter Schedule'!AX$3,'KU Meter Schedule'!AW81-'KU Meter Schedule'!$G81,AW81))</f>
        <v>0</v>
      </c>
      <c r="AZ81" s="21">
        <f>IF(AZ$3&lt;'Depr. Rate'!$B$1,('Depr. Rate'!$B$4*'KU Meter Schedule'!J81)/12,IF(J81=0,I81/2*'Depr. Rate'!$C$4/12,('Depr. Rate'!$C$4*'KU Meter Schedule'!J81)/12))</f>
        <v>11.420707083333333</v>
      </c>
      <c r="BA81" s="21">
        <f>IF(BA$3&lt;'Depr. Rate'!$B$1,('Depr. Rate'!$B$4*'KU Meter Schedule'!K81)/12,IF(K81=0,J81/2*'Depr. Rate'!$C$4/12,('Depr. Rate'!$C$4*'KU Meter Schedule'!K81)/12))</f>
        <v>11.420707083333333</v>
      </c>
      <c r="BB81" s="21">
        <f>IF(BB$3&lt;'Depr. Rate'!$B$1,('Depr. Rate'!$B$4*'KU Meter Schedule'!L81)/12,IF(L81=0,K81/2*'Depr. Rate'!$C$4/12,('Depr. Rate'!$C$4*'KU Meter Schedule'!L81)/12))</f>
        <v>11.420707083333333</v>
      </c>
      <c r="BC81" s="21">
        <f>IF(BC$3&lt;'Depr. Rate'!$B$1,('Depr. Rate'!$B$4*'KU Meter Schedule'!M81)/12,IF(M81=0,L81/2*'Depr. Rate'!$C$4/12,('Depr. Rate'!$C$4*'KU Meter Schedule'!M81)/12))</f>
        <v>11.420707083333333</v>
      </c>
      <c r="BD81" s="21">
        <f>IF(BD$3&lt;'Depr. Rate'!$B$1,('Depr. Rate'!$B$4*'KU Meter Schedule'!N81)/12,IF(N81=0,M81/2*'Depr. Rate'!$C$4/12,('Depr. Rate'!$C$4*'KU Meter Schedule'!N81)/12))</f>
        <v>11.420707083333333</v>
      </c>
      <c r="BE81" s="21">
        <f>IF(BE$3&lt;'Depr. Rate'!$B$1,('Depr. Rate'!$B$4*'KU Meter Schedule'!O81)/12,IF(O81=0,N81/2*'Depr. Rate'!$C$4/12,('Depr. Rate'!$C$4*'KU Meter Schedule'!O81)/12))</f>
        <v>11.420707083333333</v>
      </c>
      <c r="BF81" s="21">
        <f>IF(BF$3&lt;'Depr. Rate'!$B$1,('Depr. Rate'!$B$4*'KU Meter Schedule'!P81)/12,IF(P81=0,O81/2*'Depr. Rate'!$C$4/12,('Depr. Rate'!$C$4*'KU Meter Schedule'!P81)/12))</f>
        <v>11.420707083333333</v>
      </c>
      <c r="BG81" s="21">
        <f>IF(BG$3&lt;'Depr. Rate'!$B$1,('Depr. Rate'!$B$4*'KU Meter Schedule'!Q81)/12,IF(Q81=0,P81/2*'Depr. Rate'!$C$4/12,('Depr. Rate'!$C$4*'KU Meter Schedule'!Q81)/12))</f>
        <v>11.420707083333333</v>
      </c>
      <c r="BH81" s="21">
        <f>IF(BH$3&lt;'Depr. Rate'!$B$1,('Depr. Rate'!$B$4*'KU Meter Schedule'!R81)/12,IF(R81=0,Q81/2*'Depr. Rate'!$C$4/12,('Depr. Rate'!$C$4*'KU Meter Schedule'!R81)/12))</f>
        <v>11.420707083333333</v>
      </c>
      <c r="BI81" s="21">
        <f>IF(BI$3&lt;'Depr. Rate'!$B$1,('Depr. Rate'!$B$4*'KU Meter Schedule'!S81)/12,IF(S81=0,R81/2*'Depr. Rate'!$C$4/12,('Depr. Rate'!$C$4*'KU Meter Schedule'!S81)/12))</f>
        <v>11.420707083333333</v>
      </c>
      <c r="BJ81" s="21">
        <f>IF(BJ$3&lt;'Depr. Rate'!$B$1,('Depr. Rate'!$B$4*'KU Meter Schedule'!T81)/12,IF(T81=0,S81/2*'Depr. Rate'!$C$4/12,('Depr. Rate'!$C$4*'KU Meter Schedule'!T81)/12))</f>
        <v>11.420707083333333</v>
      </c>
      <c r="BK81" s="21">
        <f>IF(BK$3&lt;'Depr. Rate'!$B$1,('Depr. Rate'!$B$4*'KU Meter Schedule'!U81)/12,IF(U81=0,T81/2*'Depr. Rate'!$C$4/12,('Depr. Rate'!$C$4*'KU Meter Schedule'!U81)/12))</f>
        <v>17.505101249999999</v>
      </c>
      <c r="BL81" s="21">
        <f>IF(BL$3&lt;'Depr. Rate'!$B$1,('Depr. Rate'!$B$4*'KU Meter Schedule'!V81)/12,IF(V81=0,U81/2*'Depr. Rate'!$C$4/12,('Depr. Rate'!$C$4*'KU Meter Schedule'!V81)/12))</f>
        <v>17.505101249999999</v>
      </c>
      <c r="BM81" s="21">
        <f>IF(BM$3&lt;'Depr. Rate'!$B$1,('Depr. Rate'!$B$4*'KU Meter Schedule'!W81)/12,IF(W81=0,V81/2*'Depr. Rate'!$C$4/12,('Depr. Rate'!$C$4*'KU Meter Schedule'!W81)/12))</f>
        <v>17.505101249999999</v>
      </c>
      <c r="BN81" s="21">
        <f>IF(BN$3&lt;'Depr. Rate'!$B$1,('Depr. Rate'!$B$4*'KU Meter Schedule'!X81)/12,IF(X81=0,W81/2*'Depr. Rate'!$C$4/12,('Depr. Rate'!$C$4*'KU Meter Schedule'!X81)/12))</f>
        <v>17.505101249999999</v>
      </c>
      <c r="BO81" s="21">
        <f>IF(BO$3&lt;'Depr. Rate'!$B$1,('Depr. Rate'!$B$4*'KU Meter Schedule'!Y81)/12,IF(Y81=0,X81/2*'Depr. Rate'!$C$4/12,('Depr. Rate'!$C$4*'KU Meter Schedule'!Y81)/12))</f>
        <v>17.505101249999999</v>
      </c>
      <c r="BP81" s="21">
        <f>IF(BP$3&lt;'Depr. Rate'!$B$1,('Depr. Rate'!$B$4*'KU Meter Schedule'!Z81)/12,IF(Z81=0,Y81/2*'Depr. Rate'!$C$4/12,('Depr. Rate'!$C$4*'KU Meter Schedule'!Z81)/12))</f>
        <v>17.505101249999999</v>
      </c>
      <c r="BQ81" s="21">
        <f>IF(BQ$3&lt;'Depr. Rate'!$B$1,('Depr. Rate'!$B$4*'KU Meter Schedule'!AA81)/12,IF(AA81=0,Z81/2*'Depr. Rate'!$C$4/12,('Depr. Rate'!$C$4*'KU Meter Schedule'!AA81)/12))</f>
        <v>17.505101249999999</v>
      </c>
      <c r="BR81" s="21">
        <f>IF(BR$3&lt;'Depr. Rate'!$B$1,('Depr. Rate'!$B$4*'KU Meter Schedule'!AB81)/12,IF(AB81=0,AA81/2*'Depr. Rate'!$C$4/12,('Depr. Rate'!$C$4*'KU Meter Schedule'!AB81)/12))</f>
        <v>17.505101249999999</v>
      </c>
      <c r="BS81" s="21">
        <f>IF(BS$3&lt;'Depr. Rate'!$B$1,('Depr. Rate'!$B$4*'KU Meter Schedule'!AC81)/12,IF(AC81=0,AB81/2*'Depr. Rate'!$C$4/12,('Depr. Rate'!$C$4*'KU Meter Schedule'!AC81)/12))</f>
        <v>17.505101249999999</v>
      </c>
      <c r="BT81" s="21">
        <f>IF(BT$3&lt;'Depr. Rate'!$B$1,('Depr. Rate'!$B$4*'KU Meter Schedule'!AD81)/12,IF(AD81=0,AC81/2*'Depr. Rate'!$C$4/12,('Depr. Rate'!$C$4*'KU Meter Schedule'!AD81)/12))</f>
        <v>17.505101249999999</v>
      </c>
      <c r="BU81" s="21">
        <f>IF(BU$3&lt;'Depr. Rate'!$B$1,('Depr. Rate'!$B$4*'KU Meter Schedule'!AE81)/12,IF(AE81=0,AD81/2*'Depr. Rate'!$C$4/12,('Depr. Rate'!$C$4*'KU Meter Schedule'!AE81)/12))</f>
        <v>17.505101249999999</v>
      </c>
      <c r="BV81" s="21">
        <f>IF(BV$3&lt;'Depr. Rate'!$B$1,('Depr. Rate'!$B$4*'KU Meter Schedule'!AF81)/12,IF(AF81=0,AE81/2*'Depr. Rate'!$C$4/12,('Depr. Rate'!$C$4*'KU Meter Schedule'!AF81)/12))</f>
        <v>8.7525506249999996</v>
      </c>
      <c r="BW81" s="21">
        <f>IF(BW$3&lt;'Depr. Rate'!$B$1,('Depr. Rate'!$B$4*'KU Meter Schedule'!AG81)/12,IF(AG81=0,AF81/2*'Depr. Rate'!$C$4/12,('Depr. Rate'!$C$4*'KU Meter Schedule'!AG81)/12))</f>
        <v>0</v>
      </c>
      <c r="BX81" s="21">
        <f>IF(BX$3&lt;'Depr. Rate'!$B$1,('Depr. Rate'!$B$4*'KU Meter Schedule'!AH81)/12,IF(AH81=0,AG81/2*'Depr. Rate'!$C$4/12,('Depr. Rate'!$C$4*'KU Meter Schedule'!AH81)/12))</f>
        <v>0</v>
      </c>
      <c r="BY81" s="21">
        <f>IF(BY$3&lt;'Depr. Rate'!$B$1,('Depr. Rate'!$B$4*'KU Meter Schedule'!AI81)/12,IF(AI81=0,AH81/2*'Depr. Rate'!$C$4/12,('Depr. Rate'!$C$4*'KU Meter Schedule'!AI81)/12))</f>
        <v>0</v>
      </c>
      <c r="BZ81" s="21">
        <f>IF(BZ$3&lt;'Depr. Rate'!$B$1,('Depr. Rate'!$B$4*'KU Meter Schedule'!AJ81)/12,IF(AJ81=0,AI81/2*'Depr. Rate'!$C$4/12,('Depr. Rate'!$C$4*'KU Meter Schedule'!AJ81)/12))</f>
        <v>0</v>
      </c>
      <c r="CA81" s="21">
        <f>IF(CA$3&lt;'Depr. Rate'!$B$1,('Depr. Rate'!$B$4*'KU Meter Schedule'!AK81)/12,IF(AK81=0,AJ81/2*'Depr. Rate'!$C$4/12,('Depr. Rate'!$C$4*'KU Meter Schedule'!AK81)/12))</f>
        <v>0</v>
      </c>
      <c r="CB81" s="21">
        <f>IF(CB$3&lt;'Depr. Rate'!$B$1,('Depr. Rate'!$B$4*'KU Meter Schedule'!AL81)/12,IF(AL81=0,AK81/2*'Depr. Rate'!$C$4/12,('Depr. Rate'!$C$4*'KU Meter Schedule'!AL81)/12))</f>
        <v>0</v>
      </c>
      <c r="CC81" s="21">
        <f>IF(CC$3&lt;'Depr. Rate'!$B$1,('Depr. Rate'!$B$4*'KU Meter Schedule'!AM81)/12,IF(AM81=0,AL81/2*'Depr. Rate'!$C$4/12,('Depr. Rate'!$C$4*'KU Meter Schedule'!AM81)/12))</f>
        <v>0</v>
      </c>
      <c r="CD81" s="21">
        <f>IF(CD$3&lt;'Depr. Rate'!$B$1,('Depr. Rate'!$B$4*'KU Meter Schedule'!AN81)/12,IF(AN81=0,AM81/2*'Depr. Rate'!$C$4/12,('Depr. Rate'!$C$4*'KU Meter Schedule'!AN81)/12))</f>
        <v>0</v>
      </c>
      <c r="CE81" s="21">
        <f>IF(CE$3&lt;'Depr. Rate'!$B$1,('Depr. Rate'!$B$4*'KU Meter Schedule'!AO81)/12,IF(AO81=0,AN81/2*'Depr. Rate'!$C$4/12,('Depr. Rate'!$C$4*'KU Meter Schedule'!AO81)/12))</f>
        <v>0</v>
      </c>
      <c r="CF81" s="21">
        <f>IF(CF$3&lt;'Depr. Rate'!$B$1,('Depr. Rate'!$B$4*'KU Meter Schedule'!AP81)/12,IF(AP81=0,AO81/2*'Depr. Rate'!$C$4/12,('Depr. Rate'!$C$4*'KU Meter Schedule'!AP81)/12))</f>
        <v>0</v>
      </c>
      <c r="CG81" s="21">
        <f>IF(CG$3&lt;'Depr. Rate'!$B$1,('Depr. Rate'!$B$4*'KU Meter Schedule'!AQ81)/12,IF(AQ81=0,AP81/2*'Depr. Rate'!$C$4/12,('Depr. Rate'!$C$4*'KU Meter Schedule'!AQ81)/12))</f>
        <v>0</v>
      </c>
      <c r="CH81" s="21">
        <f>IF(CH$3&lt;'Depr. Rate'!$B$1,('Depr. Rate'!$B$4*'KU Meter Schedule'!AR81)/12,IF(AR81=0,AQ81/2*'Depr. Rate'!$C$4/12,('Depr. Rate'!$C$4*'KU Meter Schedule'!AR81)/12))</f>
        <v>0</v>
      </c>
      <c r="CI81" s="21">
        <f>IF(CI$3&lt;'Depr. Rate'!$B$1,('Depr. Rate'!$B$4*'KU Meter Schedule'!AS81)/12,IF(AS81=0,AR81/2*'Depr. Rate'!$C$4/12,('Depr. Rate'!$C$4*'KU Meter Schedule'!AS81)/12))</f>
        <v>0</v>
      </c>
      <c r="CJ81" s="21">
        <f>IF(CJ$3&lt;'Depr. Rate'!$B$1,('Depr. Rate'!$B$4*'KU Meter Schedule'!AT81)/12,IF(AT81=0,AS81/2*'Depr. Rate'!$C$4/12,('Depr. Rate'!$C$4*'KU Meter Schedule'!AT81)/12))</f>
        <v>0</v>
      </c>
      <c r="CK81" s="21">
        <f>IF(CK$3&lt;'Depr. Rate'!$B$1,('Depr. Rate'!$B$4*'KU Meter Schedule'!AU81)/12,IF(AU81=0,AT81/2*'Depr. Rate'!$C$4/12,('Depr. Rate'!$C$4*'KU Meter Schedule'!AU81)/12))</f>
        <v>0</v>
      </c>
      <c r="CL81" s="21">
        <f>IF(CL$3&lt;'Depr. Rate'!$B$1,('Depr. Rate'!$B$4*'KU Meter Schedule'!AV81)/12,IF(AV81=0,AU81/2*'Depr. Rate'!$C$4/12,('Depr. Rate'!$C$4*'KU Meter Schedule'!AV81)/12))</f>
        <v>0</v>
      </c>
      <c r="CM81" s="21">
        <f>IF(CM$3&lt;'Depr. Rate'!$B$1,('Depr. Rate'!$B$4*'KU Meter Schedule'!AW81)/12,IF(AW81=0,AV81/2*'Depr. Rate'!$C$4/12,('Depr. Rate'!$C$4*'KU Meter Schedule'!AW81)/12))</f>
        <v>0</v>
      </c>
      <c r="CN81" s="21">
        <f>IF(CN$3&lt;'Depr. Rate'!$B$1,('Depr. Rate'!$B$4*'KU Meter Schedule'!AX81)/12,IF(AX81=0,AW81/2*'Depr. Rate'!$C$4/12,('Depr. Rate'!$C$4*'KU Meter Schedule'!AX81)/12))</f>
        <v>0</v>
      </c>
      <c r="CP81" s="6">
        <f>IF(CP$3=$CP$3,$H81+AZ81,IF($F81='KU Meter Schedule'!CP$3,'KU Meter Schedule'!CO81+AZ81-$G81,SUM(CO81,AZ81)))</f>
        <v>4396.7247019593333</v>
      </c>
      <c r="CQ81" s="6">
        <f>IF(CQ$3=$CP$3,$H81+BA81,IF($F81='KU Meter Schedule'!CQ$3,'KU Meter Schedule'!CP81+BA81-$G81,SUM(CP81,BA81)))</f>
        <v>4408.1454090426669</v>
      </c>
      <c r="CR81" s="6">
        <f>IF(CR$3=$CP$3,$H81+BB81,IF($F81='KU Meter Schedule'!CR$3,'KU Meter Schedule'!CQ81+BB81-$G81,SUM(CQ81,BB81)))</f>
        <v>4419.5661161260005</v>
      </c>
      <c r="CS81" s="6">
        <f>IF(CS$3=$CP$3,$H81+BC81,IF($F81='KU Meter Schedule'!CS$3,'KU Meter Schedule'!CR81+BC81-$G81,SUM(CR81,BC81)))</f>
        <v>4430.986823209334</v>
      </c>
      <c r="CT81" s="6">
        <f>IF(CT$3=$CP$3,$H81+BD81,IF($F81='KU Meter Schedule'!CT$3,'KU Meter Schedule'!CS81+BD81-$G81,SUM(CS81,BD81)))</f>
        <v>4442.4075302926676</v>
      </c>
      <c r="CU81" s="6">
        <f>IF(CU$3=$CP$3,$H81+BE81,IF($F81='KU Meter Schedule'!CU$3,'KU Meter Schedule'!CT81+BE81-$G81,SUM(CT81,BE81)))</f>
        <v>4453.8282373760012</v>
      </c>
      <c r="CV81" s="6">
        <f>IF(CV$3=$CP$3,$H81+BF81,IF($F81='KU Meter Schedule'!CV$3,'KU Meter Schedule'!CU81+BF81-$G81,SUM(CU81,BF81)))</f>
        <v>4465.2489444593348</v>
      </c>
      <c r="CW81" s="6">
        <f>IF(CW$3=$CP$3,$H81+BG81,IF($F81='KU Meter Schedule'!CW$3,'KU Meter Schedule'!CV81+BG81-$G81,SUM(CV81,BG81)))</f>
        <v>4476.6696515426684</v>
      </c>
      <c r="CX81" s="6">
        <f>IF(CX$3=$CP$3,$H81+BH81,IF($F81='KU Meter Schedule'!CX$3,'KU Meter Schedule'!CW81+BH81-$G81,SUM(CW81,BH81)))</f>
        <v>4488.0903586260019</v>
      </c>
      <c r="CY81" s="6">
        <f>IF(CY$3=$CP$3,$H81+BI81,IF($F81='KU Meter Schedule'!CY$3,'KU Meter Schedule'!CX81+BI81-$G81,SUM(CX81,BI81)))</f>
        <v>4499.5110657093355</v>
      </c>
      <c r="CZ81" s="6">
        <f>IF(CZ$3=$CP$3,$H81+BJ81,IF($F81='KU Meter Schedule'!CZ$3,'KU Meter Schedule'!CY81+BJ81-$G81,SUM(CY81,BJ81)))</f>
        <v>4510.9317727926691</v>
      </c>
      <c r="DA81" s="6">
        <f>IF(DA$3=$CP$3,$H81+BK81,IF($F81='KU Meter Schedule'!DA$3,'KU Meter Schedule'!CZ81+BK81-$G81,SUM(CZ81,BK81)))</f>
        <v>4528.4368740426689</v>
      </c>
      <c r="DB81" s="6">
        <f>IF(DB$3=$CP$3,$H81+BL81,IF($F81='KU Meter Schedule'!DB$3,'KU Meter Schedule'!DA81+BL81-$G81,SUM(DA81,BL81)))</f>
        <v>4545.9419752926688</v>
      </c>
      <c r="DC81" s="6">
        <f>IF(DC$3=$CP$3,$H81+BM81,IF($F81='KU Meter Schedule'!DC$3,'KU Meter Schedule'!DB81+BM81-$G81,SUM(DB81,BM81)))</f>
        <v>4563.4470765426686</v>
      </c>
      <c r="DD81" s="6">
        <f>IF(DD$3=$CP$3,$H81+BN81,IF($F81='KU Meter Schedule'!DD$3,'KU Meter Schedule'!DC81+BN81-$G81,SUM(DC81,BN81)))</f>
        <v>4580.9521777926684</v>
      </c>
      <c r="DE81" s="6">
        <f>IF(DE$3=$CP$3,$H81+BO81,IF($F81='KU Meter Schedule'!DE$3,'KU Meter Schedule'!DD81+BO81-$G81,SUM(DD81,BO81)))</f>
        <v>4598.4572790426682</v>
      </c>
      <c r="DF81" s="6">
        <f>IF(DF$3=$CP$3,$H81+BP81,IF($F81='KU Meter Schedule'!DF$3,'KU Meter Schedule'!DE81+BP81-$G81,SUM(DE81,BP81)))</f>
        <v>4615.9623802926681</v>
      </c>
      <c r="DG81" s="6">
        <f>IF(DG$3=$CP$3,$H81+BQ81,IF($F81='KU Meter Schedule'!DG$3,'KU Meter Schedule'!DF81+BQ81-$G81,SUM(DF81,BQ81)))</f>
        <v>4633.4674815426679</v>
      </c>
      <c r="DH81" s="6">
        <f>IF(DH$3=$CP$3,$H81+BR81,IF($F81='KU Meter Schedule'!DH$3,'KU Meter Schedule'!DG81+BR81-$G81,SUM(DG81,BR81)))</f>
        <v>4650.9725827926677</v>
      </c>
      <c r="DI81" s="6">
        <f>IF(DI$3=$CP$3,$H81+BS81,IF($F81='KU Meter Schedule'!DI$3,'KU Meter Schedule'!DH81+BS81-$G81,SUM(DH81,BS81)))</f>
        <v>4668.4776840426675</v>
      </c>
      <c r="DJ81" s="6">
        <f>IF(DJ$3=$CP$3,$H81+BT81,IF($F81='KU Meter Schedule'!DJ$3,'KU Meter Schedule'!DI81+BT81-$G81,SUM(DI81,BT81)))</f>
        <v>4685.9827852926674</v>
      </c>
      <c r="DK81" s="6">
        <f>IF(DK$3=$CP$3,$H81+BU81,IF($F81='KU Meter Schedule'!DK$3,'KU Meter Schedule'!DJ81+BU81-$G81,SUM(DJ81,BU81)))</f>
        <v>4703.4878865426672</v>
      </c>
      <c r="DL81" s="6">
        <f>IF(DL$3=$CP$3,$H81+BV81,IF($F81='KU Meter Schedule'!DL$3,'KU Meter Schedule'!DK81+BV81-$G81,SUM(DK81,BV81)))</f>
        <v>-1272.4095628323321</v>
      </c>
      <c r="DM81" s="6">
        <f>IF(DM$3=$CP$3,$H81+BW81,IF($F81='KU Meter Schedule'!DM$3,'KU Meter Schedule'!DL81+BW81-$G81,SUM(DL81,BW81)))</f>
        <v>-1272.4095628323321</v>
      </c>
      <c r="DN81" s="6">
        <f>IF(DN$3=$CP$3,$H81+BX81,IF($F81='KU Meter Schedule'!DN$3,'KU Meter Schedule'!DM81+BX81-$G81,SUM(DM81,BX81)))</f>
        <v>-1272.4095628323321</v>
      </c>
      <c r="DO81" s="6">
        <f>IF(DO$3=$CP$3,$H81+BY81,IF($F81='KU Meter Schedule'!DO$3,'KU Meter Schedule'!DN81+BY81-$G81,SUM(DN81,BY81)))</f>
        <v>-1272.4095628323321</v>
      </c>
      <c r="DP81" s="6">
        <f>IF(DP$3=$CP$3,$H81+BZ81,IF($F81='KU Meter Schedule'!DP$3,'KU Meter Schedule'!DO81+BZ81-$G81,SUM(DO81,BZ81)))</f>
        <v>-1272.4095628323321</v>
      </c>
      <c r="DQ81" s="6">
        <f>IF(DQ$3=$CP$3,$H81+CA81,IF($F81='KU Meter Schedule'!DQ$3,'KU Meter Schedule'!DP81+CA81-$G81,SUM(DP81,CA81)))</f>
        <v>-1272.4095628323321</v>
      </c>
      <c r="DR81" s="6">
        <f>IF(DR$3=$CP$3,$H81+CB81,IF($F81='KU Meter Schedule'!DR$3,'KU Meter Schedule'!DQ81+CB81-$G81,SUM(DQ81,CB81)))</f>
        <v>-1272.4095628323321</v>
      </c>
      <c r="DS81" s="6">
        <f>IF(DS$3=$CP$3,$H81+CC81,IF($F81='KU Meter Schedule'!DS$3,'KU Meter Schedule'!DR81+CC81-$G81,SUM(DR81,CC81)))</f>
        <v>-1272.4095628323321</v>
      </c>
      <c r="DT81" s="6">
        <f>IF(DT$3=$CP$3,$H81+CD81,IF($F81='KU Meter Schedule'!DT$3,'KU Meter Schedule'!DS81+CD81-$G81,SUM(DS81,CD81)))</f>
        <v>-1272.4095628323321</v>
      </c>
      <c r="DU81" s="6">
        <f>IF(DU$3=$CP$3,$H81+CE81,IF($F81='KU Meter Schedule'!DU$3,'KU Meter Schedule'!DT81+CE81-$G81,SUM(DT81,CE81)))</f>
        <v>-1272.4095628323321</v>
      </c>
      <c r="DV81" s="6">
        <f>IF(DV$3=$CP$3,$H81+CF81,IF($F81='KU Meter Schedule'!DV$3,'KU Meter Schedule'!DU81+CF81-$G81,SUM(DU81,CF81)))</f>
        <v>-1272.4095628323321</v>
      </c>
      <c r="DW81" s="6">
        <f>IF(DW$3=$CP$3,$H81+CG81,IF($F81='KU Meter Schedule'!DW$3,'KU Meter Schedule'!DV81+CG81-$G81,SUM(DV81,CG81)))</f>
        <v>-1272.4095628323321</v>
      </c>
      <c r="DX81" s="6">
        <f>IF(DX$3=$CP$3,$H81+CH81,IF($F81='KU Meter Schedule'!DX$3,'KU Meter Schedule'!DW81+CH81-$G81,SUM(DW81,CH81)))</f>
        <v>-1272.4095628323321</v>
      </c>
      <c r="DY81" s="6">
        <f>IF(DY$3=$CP$3,$H81+CI81,IF($F81='KU Meter Schedule'!DY$3,'KU Meter Schedule'!DX81+CI81-$G81,SUM(DX81,CI81)))</f>
        <v>-1272.4095628323321</v>
      </c>
      <c r="DZ81" s="6">
        <f>IF(DZ$3=$CP$3,$H81+CJ81,IF($F81='KU Meter Schedule'!DZ$3,'KU Meter Schedule'!DY81+CJ81-$G81,SUM(DY81,CJ81)))</f>
        <v>-1272.4095628323321</v>
      </c>
      <c r="EA81" s="6">
        <f>IF(EA$3=$CP$3,$H81+CK81,IF($F81='KU Meter Schedule'!EA$3,'KU Meter Schedule'!DZ81+CK81-$G81,SUM(DZ81,CK81)))</f>
        <v>-1272.4095628323321</v>
      </c>
      <c r="EB81" s="6">
        <f>IF(EB$3=$CP$3,$H81+CL81,IF($F81='KU Meter Schedule'!EB$3,'KU Meter Schedule'!EA81+CL81-$G81,SUM(EA81,CL81)))</f>
        <v>-1272.4095628323321</v>
      </c>
      <c r="EC81" s="6">
        <f>IF(EC$3=$CP$3,$H81+CM81,IF($F81='KU Meter Schedule'!EC$3,'KU Meter Schedule'!EB81+CM81-$G81,SUM(EB81,CM81)))</f>
        <v>-1272.4095628323321</v>
      </c>
      <c r="ED81" s="6">
        <f>IF(ED$3=$CP$3,$H81+CN81,IF($F81='KU Meter Schedule'!ED$3,'KU Meter Schedule'!EC81+CN81-$G81,SUM(EC81,CN81)))</f>
        <v>-1272.4095628323321</v>
      </c>
      <c r="EF81" s="8">
        <f t="shared" si="16"/>
        <v>1587.9252980406663</v>
      </c>
      <c r="EG81" s="8">
        <f t="shared" si="16"/>
        <v>1576.5045909573328</v>
      </c>
      <c r="EH81" s="8">
        <f t="shared" si="16"/>
        <v>1565.0838838739992</v>
      </c>
      <c r="EI81" s="8">
        <f t="shared" si="16"/>
        <v>1553.6631767906656</v>
      </c>
      <c r="EJ81" s="8">
        <f t="shared" si="16"/>
        <v>1542.242469707332</v>
      </c>
      <c r="EK81" s="8">
        <f t="shared" si="16"/>
        <v>1530.8217626239984</v>
      </c>
      <c r="EL81" s="8">
        <f t="shared" si="16"/>
        <v>1519.4010555406649</v>
      </c>
      <c r="EM81" s="8">
        <f t="shared" si="16"/>
        <v>1507.9803484573313</v>
      </c>
      <c r="EN81" s="8">
        <f t="shared" si="16"/>
        <v>1496.5596413739977</v>
      </c>
      <c r="EO81" s="8">
        <f t="shared" si="16"/>
        <v>1485.1389342906641</v>
      </c>
      <c r="EP81" s="8">
        <f t="shared" si="16"/>
        <v>1473.7182272073305</v>
      </c>
      <c r="EQ81" s="8">
        <f t="shared" si="16"/>
        <v>1456.2131259573307</v>
      </c>
      <c r="ER81" s="8">
        <f t="shared" si="16"/>
        <v>1438.7080247073309</v>
      </c>
      <c r="ES81" s="8">
        <f t="shared" si="16"/>
        <v>1421.2029234573311</v>
      </c>
      <c r="ET81" s="8">
        <f t="shared" si="16"/>
        <v>1403.6978222073312</v>
      </c>
      <c r="EU81" s="8">
        <f t="shared" si="16"/>
        <v>1386.1927209573314</v>
      </c>
      <c r="EV81" s="8">
        <f t="shared" si="15"/>
        <v>1368.6876197073316</v>
      </c>
      <c r="EW81" s="8">
        <f t="shared" si="15"/>
        <v>1351.1825184573318</v>
      </c>
      <c r="EX81" s="8">
        <f t="shared" si="15"/>
        <v>1333.6774172073319</v>
      </c>
      <c r="EY81" s="8">
        <f t="shared" si="15"/>
        <v>1316.1723159573321</v>
      </c>
      <c r="EZ81" s="8">
        <f t="shared" si="15"/>
        <v>1298.6672147073323</v>
      </c>
      <c r="FA81" s="8">
        <f t="shared" si="15"/>
        <v>1281.1621134573325</v>
      </c>
      <c r="FB81" s="8">
        <f t="shared" si="15"/>
        <v>1272.4095628323321</v>
      </c>
      <c r="FC81" s="8">
        <f t="shared" si="15"/>
        <v>1272.4095628323321</v>
      </c>
      <c r="FD81" s="8">
        <f t="shared" si="15"/>
        <v>1272.4095628323321</v>
      </c>
      <c r="FE81" s="8">
        <f t="shared" si="15"/>
        <v>1272.4095628323321</v>
      </c>
      <c r="FF81" s="8">
        <f t="shared" si="15"/>
        <v>1272.4095628323321</v>
      </c>
      <c r="FG81" s="8">
        <f t="shared" si="15"/>
        <v>1272.4095628323321</v>
      </c>
      <c r="FH81" s="8">
        <f t="shared" si="15"/>
        <v>1272.4095628323321</v>
      </c>
      <c r="FI81" s="8">
        <f t="shared" si="15"/>
        <v>1272.4095628323321</v>
      </c>
      <c r="FJ81" s="8">
        <f t="shared" si="15"/>
        <v>1272.4095628323321</v>
      </c>
      <c r="FK81" s="8">
        <f t="shared" si="14"/>
        <v>1272.4095628323321</v>
      </c>
      <c r="FL81" s="8">
        <f t="shared" si="14"/>
        <v>1272.4095628323321</v>
      </c>
      <c r="FM81" s="8">
        <f t="shared" si="14"/>
        <v>1272.4095628323321</v>
      </c>
      <c r="FN81" s="8">
        <f t="shared" si="14"/>
        <v>1272.4095628323321</v>
      </c>
      <c r="FO81" s="8">
        <f t="shared" si="14"/>
        <v>1272.4095628323321</v>
      </c>
      <c r="FP81" s="8">
        <f t="shared" si="14"/>
        <v>1272.4095628323321</v>
      </c>
      <c r="FQ81" s="8">
        <f t="shared" si="14"/>
        <v>1272.4095628323321</v>
      </c>
      <c r="FR81" s="8">
        <f t="shared" si="14"/>
        <v>1272.4095628323321</v>
      </c>
      <c r="FS81" s="8">
        <f t="shared" si="14"/>
        <v>1272.4095628323321</v>
      </c>
      <c r="FT81" s="8">
        <f t="shared" si="14"/>
        <v>1272.4095628323321</v>
      </c>
    </row>
    <row r="82" spans="1:176" x14ac:dyDescent="0.25">
      <c r="A82" s="4" t="s">
        <v>12</v>
      </c>
      <c r="B82" s="4" t="s">
        <v>2</v>
      </c>
      <c r="C82" s="3" t="s">
        <v>40</v>
      </c>
      <c r="D82" s="4" t="s">
        <v>4</v>
      </c>
      <c r="E82" s="7">
        <v>1982</v>
      </c>
      <c r="F82" s="24">
        <f>IFERROR(VLOOKUP(CONCATENATE(C82,E82),'KU Retirements'!$A$4:$E$150,5,FALSE),"N/A")</f>
        <v>43252</v>
      </c>
      <c r="G82" s="5">
        <v>484475.5</v>
      </c>
      <c r="H82" s="5">
        <v>348253.367749025</v>
      </c>
      <c r="I82" s="5"/>
      <c r="J82" s="6">
        <f>IF(J$3=$J$3,$G82,IF($F82='KU Meter Schedule'!J$3,'KU Meter Schedule'!I82-'KU Meter Schedule'!$G82,I82))</f>
        <v>484475.5</v>
      </c>
      <c r="K82" s="6">
        <f>IF(K$3=$J$3,$G82,IF($F82='KU Meter Schedule'!K$3,'KU Meter Schedule'!J82-'KU Meter Schedule'!$G82,J82))</f>
        <v>484475.5</v>
      </c>
      <c r="L82" s="6">
        <f>IF(L$3=$J$3,$G82,IF($F82='KU Meter Schedule'!L$3,'KU Meter Schedule'!K82-'KU Meter Schedule'!$G82,K82))</f>
        <v>484475.5</v>
      </c>
      <c r="M82" s="6">
        <f>IF(M$3=$J$3,$G82,IF($F82='KU Meter Schedule'!M$3,'KU Meter Schedule'!L82-'KU Meter Schedule'!$G82,L82))</f>
        <v>484475.5</v>
      </c>
      <c r="N82" s="6">
        <f>IF(N$3=$J$3,$G82,IF($F82='KU Meter Schedule'!N$3,'KU Meter Schedule'!M82-'KU Meter Schedule'!$G82,M82))</f>
        <v>484475.5</v>
      </c>
      <c r="O82" s="6">
        <f>IF(O$3=$J$3,$G82,IF($F82='KU Meter Schedule'!O$3,'KU Meter Schedule'!N82-'KU Meter Schedule'!$G82,N82))</f>
        <v>484475.5</v>
      </c>
      <c r="P82" s="6">
        <f>IF(P$3=$J$3,$G82,IF($F82='KU Meter Schedule'!P$3,'KU Meter Schedule'!O82-'KU Meter Schedule'!$G82,O82))</f>
        <v>484475.5</v>
      </c>
      <c r="Q82" s="6">
        <f>IF(Q$3=$J$3,$G82,IF($F82='KU Meter Schedule'!Q$3,'KU Meter Schedule'!P82-'KU Meter Schedule'!$G82,P82))</f>
        <v>484475.5</v>
      </c>
      <c r="R82" s="6">
        <f>IF(R$3=$J$3,$G82,IF($F82='KU Meter Schedule'!R$3,'KU Meter Schedule'!Q82-'KU Meter Schedule'!$G82,Q82))</f>
        <v>484475.5</v>
      </c>
      <c r="S82" s="6">
        <f>IF(S$3=$J$3,$G82,IF($F82='KU Meter Schedule'!S$3,'KU Meter Schedule'!R82-'KU Meter Schedule'!$G82,R82))</f>
        <v>484475.5</v>
      </c>
      <c r="T82" s="6">
        <f>IF(T$3=$J$3,$G82,IF($F82='KU Meter Schedule'!T$3,'KU Meter Schedule'!S82-'KU Meter Schedule'!$G82,S82))</f>
        <v>484475.5</v>
      </c>
      <c r="U82" s="6">
        <f>IF(U$3=$J$3,$G82,IF($F82='KU Meter Schedule'!U$3,'KU Meter Schedule'!T82-'KU Meter Schedule'!$G82,T82))</f>
        <v>484475.5</v>
      </c>
      <c r="V82" s="6">
        <f>IF(V$3=$J$3,$G82,IF($F82='KU Meter Schedule'!V$3,'KU Meter Schedule'!U82-'KU Meter Schedule'!$G82,U82))</f>
        <v>484475.5</v>
      </c>
      <c r="W82" s="6">
        <f>IF(W$3=$J$3,$G82,IF($F82='KU Meter Schedule'!W$3,'KU Meter Schedule'!V82-'KU Meter Schedule'!$G82,V82))</f>
        <v>484475.5</v>
      </c>
      <c r="X82" s="6">
        <f>IF(X$3=$J$3,$G82,IF($F82='KU Meter Schedule'!X$3,'KU Meter Schedule'!W82-'KU Meter Schedule'!$G82,W82))</f>
        <v>484475.5</v>
      </c>
      <c r="Y82" s="6">
        <f>IF(Y$3=$J$3,$G82,IF($F82='KU Meter Schedule'!Y$3,'KU Meter Schedule'!X82-'KU Meter Schedule'!$G82,X82))</f>
        <v>484475.5</v>
      </c>
      <c r="Z82" s="6">
        <f>IF(Z$3=$J$3,$G82,IF($F82='KU Meter Schedule'!Z$3,'KU Meter Schedule'!Y82-'KU Meter Schedule'!$G82,Y82))</f>
        <v>484475.5</v>
      </c>
      <c r="AA82" s="6">
        <f>IF(AA$3=$J$3,$G82,IF($F82='KU Meter Schedule'!AA$3,'KU Meter Schedule'!Z82-'KU Meter Schedule'!$G82,Z82))</f>
        <v>484475.5</v>
      </c>
      <c r="AB82" s="6">
        <f>IF(AB$3=$J$3,$G82,IF($F82='KU Meter Schedule'!AB$3,'KU Meter Schedule'!AA82-'KU Meter Schedule'!$G82,AA82))</f>
        <v>484475.5</v>
      </c>
      <c r="AC82" s="6">
        <f>IF(AC$3=$J$3,$G82,IF($F82='KU Meter Schedule'!AC$3,'KU Meter Schedule'!AB82-'KU Meter Schedule'!$G82,AB82))</f>
        <v>484475.5</v>
      </c>
      <c r="AD82" s="6">
        <f>IF(AD$3=$J$3,$G82,IF($F82='KU Meter Schedule'!AD$3,'KU Meter Schedule'!AC82-'KU Meter Schedule'!$G82,AC82))</f>
        <v>484475.5</v>
      </c>
      <c r="AE82" s="6">
        <f>IF(AE$3=$J$3,$G82,IF($F82='KU Meter Schedule'!AE$3,'KU Meter Schedule'!AD82-'KU Meter Schedule'!$G82,AD82))</f>
        <v>484475.5</v>
      </c>
      <c r="AF82" s="6">
        <f>IF(AF$3=$J$3,$G82,IF($F82='KU Meter Schedule'!AF$3,'KU Meter Schedule'!AE82-'KU Meter Schedule'!$G82,AE82))</f>
        <v>0</v>
      </c>
      <c r="AG82" s="6">
        <f>IF(AG$3=$J$3,$G82,IF($F82='KU Meter Schedule'!AG$3,'KU Meter Schedule'!AF82-'KU Meter Schedule'!$G82,AF82))</f>
        <v>0</v>
      </c>
      <c r="AH82" s="6">
        <f>IF(AH$3=$J$3,$G82,IF($F82='KU Meter Schedule'!AH$3,'KU Meter Schedule'!AG82-'KU Meter Schedule'!$G82,AG82))</f>
        <v>0</v>
      </c>
      <c r="AI82" s="6">
        <f>IF(AI$3=$J$3,$G82,IF($F82='KU Meter Schedule'!AI$3,'KU Meter Schedule'!AH82-'KU Meter Schedule'!$G82,AH82))</f>
        <v>0</v>
      </c>
      <c r="AJ82" s="6">
        <f>IF(AJ$3=$J$3,$G82,IF($F82='KU Meter Schedule'!AJ$3,'KU Meter Schedule'!AI82-'KU Meter Schedule'!$G82,AI82))</f>
        <v>0</v>
      </c>
      <c r="AK82" s="6">
        <f>IF(AK$3=$J$3,$G82,IF($F82='KU Meter Schedule'!AK$3,'KU Meter Schedule'!AJ82-'KU Meter Schedule'!$G82,AJ82))</f>
        <v>0</v>
      </c>
      <c r="AL82" s="6">
        <f>IF(AL$3=$J$3,$G82,IF($F82='KU Meter Schedule'!AL$3,'KU Meter Schedule'!AK82-'KU Meter Schedule'!$G82,AK82))</f>
        <v>0</v>
      </c>
      <c r="AM82" s="6">
        <f>IF(AM$3=$J$3,$G82,IF($F82='KU Meter Schedule'!AM$3,'KU Meter Schedule'!AL82-'KU Meter Schedule'!$G82,AL82))</f>
        <v>0</v>
      </c>
      <c r="AN82" s="6">
        <f>IF(AN$3=$J$3,$G82,IF($F82='KU Meter Schedule'!AN$3,'KU Meter Schedule'!AM82-'KU Meter Schedule'!$G82,AM82))</f>
        <v>0</v>
      </c>
      <c r="AO82" s="6">
        <f>IF(AO$3=$J$3,$G82,IF($F82='KU Meter Schedule'!AO$3,'KU Meter Schedule'!AN82-'KU Meter Schedule'!$G82,AN82))</f>
        <v>0</v>
      </c>
      <c r="AP82" s="6">
        <f>IF(AP$3=$J$3,$G82,IF($F82='KU Meter Schedule'!AP$3,'KU Meter Schedule'!AO82-'KU Meter Schedule'!$G82,AO82))</f>
        <v>0</v>
      </c>
      <c r="AQ82" s="6">
        <f>IF(AQ$3=$J$3,$G82,IF($F82='KU Meter Schedule'!AQ$3,'KU Meter Schedule'!AP82-'KU Meter Schedule'!$G82,AP82))</f>
        <v>0</v>
      </c>
      <c r="AR82" s="6">
        <f>IF(AR$3=$J$3,$G82,IF($F82='KU Meter Schedule'!AR$3,'KU Meter Schedule'!AQ82-'KU Meter Schedule'!$G82,AQ82))</f>
        <v>0</v>
      </c>
      <c r="AS82" s="6">
        <f>IF(AS$3=$J$3,$G82,IF($F82='KU Meter Schedule'!AS$3,'KU Meter Schedule'!AR82-'KU Meter Schedule'!$G82,AR82))</f>
        <v>0</v>
      </c>
      <c r="AT82" s="6">
        <f>IF(AT$3=$J$3,$G82,IF($F82='KU Meter Schedule'!AT$3,'KU Meter Schedule'!AS82-'KU Meter Schedule'!$G82,AS82))</f>
        <v>0</v>
      </c>
      <c r="AU82" s="6">
        <f>IF(AU$3=$J$3,$G82,IF($F82='KU Meter Schedule'!AU$3,'KU Meter Schedule'!AT82-'KU Meter Schedule'!$G82,AT82))</f>
        <v>0</v>
      </c>
      <c r="AV82" s="6">
        <f>IF(AV$3=$J$3,$G82,IF($F82='KU Meter Schedule'!AV$3,'KU Meter Schedule'!AU82-'KU Meter Schedule'!$G82,AU82))</f>
        <v>0</v>
      </c>
      <c r="AW82" s="6">
        <f>IF(AW$3=$J$3,$G82,IF($F82='KU Meter Schedule'!AW$3,'KU Meter Schedule'!AV82-'KU Meter Schedule'!$G82,AV82))</f>
        <v>0</v>
      </c>
      <c r="AX82" s="6">
        <f>IF(AX$3=$J$3,$G82,IF($F82='KU Meter Schedule'!AX$3,'KU Meter Schedule'!AW82-'KU Meter Schedule'!$G82,AW82))</f>
        <v>0</v>
      </c>
      <c r="AZ82" s="21">
        <f>IF(AZ$3&lt;'Depr. Rate'!$B$1,('Depr. Rate'!$B$4*'KU Meter Schedule'!J82)/12,IF(J82=0,I82/2*'Depr. Rate'!$C$4/12,('Depr. Rate'!$C$4*'KU Meter Schedule'!J82)/12))</f>
        <v>924.5407458333334</v>
      </c>
      <c r="BA82" s="21">
        <f>IF(BA$3&lt;'Depr. Rate'!$B$1,('Depr. Rate'!$B$4*'KU Meter Schedule'!K82)/12,IF(K82=0,J82/2*'Depr. Rate'!$C$4/12,('Depr. Rate'!$C$4*'KU Meter Schedule'!K82)/12))</f>
        <v>924.5407458333334</v>
      </c>
      <c r="BB82" s="21">
        <f>IF(BB$3&lt;'Depr. Rate'!$B$1,('Depr. Rate'!$B$4*'KU Meter Schedule'!L82)/12,IF(L82=0,K82/2*'Depr. Rate'!$C$4/12,('Depr. Rate'!$C$4*'KU Meter Schedule'!L82)/12))</f>
        <v>924.5407458333334</v>
      </c>
      <c r="BC82" s="21">
        <f>IF(BC$3&lt;'Depr. Rate'!$B$1,('Depr. Rate'!$B$4*'KU Meter Schedule'!M82)/12,IF(M82=0,L82/2*'Depr. Rate'!$C$4/12,('Depr. Rate'!$C$4*'KU Meter Schedule'!M82)/12))</f>
        <v>924.5407458333334</v>
      </c>
      <c r="BD82" s="21">
        <f>IF(BD$3&lt;'Depr. Rate'!$B$1,('Depr. Rate'!$B$4*'KU Meter Schedule'!N82)/12,IF(N82=0,M82/2*'Depr. Rate'!$C$4/12,('Depr. Rate'!$C$4*'KU Meter Schedule'!N82)/12))</f>
        <v>924.5407458333334</v>
      </c>
      <c r="BE82" s="21">
        <f>IF(BE$3&lt;'Depr. Rate'!$B$1,('Depr. Rate'!$B$4*'KU Meter Schedule'!O82)/12,IF(O82=0,N82/2*'Depr. Rate'!$C$4/12,('Depr. Rate'!$C$4*'KU Meter Schedule'!O82)/12))</f>
        <v>924.5407458333334</v>
      </c>
      <c r="BF82" s="21">
        <f>IF(BF$3&lt;'Depr. Rate'!$B$1,('Depr. Rate'!$B$4*'KU Meter Schedule'!P82)/12,IF(P82=0,O82/2*'Depr. Rate'!$C$4/12,('Depr. Rate'!$C$4*'KU Meter Schedule'!P82)/12))</f>
        <v>924.5407458333334</v>
      </c>
      <c r="BG82" s="21">
        <f>IF(BG$3&lt;'Depr. Rate'!$B$1,('Depr. Rate'!$B$4*'KU Meter Schedule'!Q82)/12,IF(Q82=0,P82/2*'Depr. Rate'!$C$4/12,('Depr. Rate'!$C$4*'KU Meter Schedule'!Q82)/12))</f>
        <v>924.5407458333334</v>
      </c>
      <c r="BH82" s="21">
        <f>IF(BH$3&lt;'Depr. Rate'!$B$1,('Depr. Rate'!$B$4*'KU Meter Schedule'!R82)/12,IF(R82=0,Q82/2*'Depr. Rate'!$C$4/12,('Depr. Rate'!$C$4*'KU Meter Schedule'!R82)/12))</f>
        <v>924.5407458333334</v>
      </c>
      <c r="BI82" s="21">
        <f>IF(BI$3&lt;'Depr. Rate'!$B$1,('Depr. Rate'!$B$4*'KU Meter Schedule'!S82)/12,IF(S82=0,R82/2*'Depr. Rate'!$C$4/12,('Depr. Rate'!$C$4*'KU Meter Schedule'!S82)/12))</f>
        <v>924.5407458333334</v>
      </c>
      <c r="BJ82" s="21">
        <f>IF(BJ$3&lt;'Depr. Rate'!$B$1,('Depr. Rate'!$B$4*'KU Meter Schedule'!T82)/12,IF(T82=0,S82/2*'Depr. Rate'!$C$4/12,('Depr. Rate'!$C$4*'KU Meter Schedule'!T82)/12))</f>
        <v>924.5407458333334</v>
      </c>
      <c r="BK82" s="21">
        <f>IF(BK$3&lt;'Depr. Rate'!$B$1,('Depr. Rate'!$B$4*'KU Meter Schedule'!U82)/12,IF(U82=0,T82/2*'Depr. Rate'!$C$4/12,('Depr. Rate'!$C$4*'KU Meter Schedule'!U82)/12))</f>
        <v>1417.0908374999999</v>
      </c>
      <c r="BL82" s="21">
        <f>IF(BL$3&lt;'Depr. Rate'!$B$1,('Depr. Rate'!$B$4*'KU Meter Schedule'!V82)/12,IF(V82=0,U82/2*'Depr. Rate'!$C$4/12,('Depr. Rate'!$C$4*'KU Meter Schedule'!V82)/12))</f>
        <v>1417.0908374999999</v>
      </c>
      <c r="BM82" s="21">
        <f>IF(BM$3&lt;'Depr. Rate'!$B$1,('Depr. Rate'!$B$4*'KU Meter Schedule'!W82)/12,IF(W82=0,V82/2*'Depr. Rate'!$C$4/12,('Depr. Rate'!$C$4*'KU Meter Schedule'!W82)/12))</f>
        <v>1417.0908374999999</v>
      </c>
      <c r="BN82" s="21">
        <f>IF(BN$3&lt;'Depr. Rate'!$B$1,('Depr. Rate'!$B$4*'KU Meter Schedule'!X82)/12,IF(X82=0,W82/2*'Depr. Rate'!$C$4/12,('Depr. Rate'!$C$4*'KU Meter Schedule'!X82)/12))</f>
        <v>1417.0908374999999</v>
      </c>
      <c r="BO82" s="21">
        <f>IF(BO$3&lt;'Depr. Rate'!$B$1,('Depr. Rate'!$B$4*'KU Meter Schedule'!Y82)/12,IF(Y82=0,X82/2*'Depr. Rate'!$C$4/12,('Depr. Rate'!$C$4*'KU Meter Schedule'!Y82)/12))</f>
        <v>1417.0908374999999</v>
      </c>
      <c r="BP82" s="21">
        <f>IF(BP$3&lt;'Depr. Rate'!$B$1,('Depr. Rate'!$B$4*'KU Meter Schedule'!Z82)/12,IF(Z82=0,Y82/2*'Depr. Rate'!$C$4/12,('Depr. Rate'!$C$4*'KU Meter Schedule'!Z82)/12))</f>
        <v>1417.0908374999999</v>
      </c>
      <c r="BQ82" s="21">
        <f>IF(BQ$3&lt;'Depr. Rate'!$B$1,('Depr. Rate'!$B$4*'KU Meter Schedule'!AA82)/12,IF(AA82=0,Z82/2*'Depr. Rate'!$C$4/12,('Depr. Rate'!$C$4*'KU Meter Schedule'!AA82)/12))</f>
        <v>1417.0908374999999</v>
      </c>
      <c r="BR82" s="21">
        <f>IF(BR$3&lt;'Depr. Rate'!$B$1,('Depr. Rate'!$B$4*'KU Meter Schedule'!AB82)/12,IF(AB82=0,AA82/2*'Depr. Rate'!$C$4/12,('Depr. Rate'!$C$4*'KU Meter Schedule'!AB82)/12))</f>
        <v>1417.0908374999999</v>
      </c>
      <c r="BS82" s="21">
        <f>IF(BS$3&lt;'Depr. Rate'!$B$1,('Depr. Rate'!$B$4*'KU Meter Schedule'!AC82)/12,IF(AC82=0,AB82/2*'Depr. Rate'!$C$4/12,('Depr. Rate'!$C$4*'KU Meter Schedule'!AC82)/12))</f>
        <v>1417.0908374999999</v>
      </c>
      <c r="BT82" s="21">
        <f>IF(BT$3&lt;'Depr. Rate'!$B$1,('Depr. Rate'!$B$4*'KU Meter Schedule'!AD82)/12,IF(AD82=0,AC82/2*'Depr. Rate'!$C$4/12,('Depr. Rate'!$C$4*'KU Meter Schedule'!AD82)/12))</f>
        <v>1417.0908374999999</v>
      </c>
      <c r="BU82" s="21">
        <f>IF(BU$3&lt;'Depr. Rate'!$B$1,('Depr. Rate'!$B$4*'KU Meter Schedule'!AE82)/12,IF(AE82=0,AD82/2*'Depr. Rate'!$C$4/12,('Depr. Rate'!$C$4*'KU Meter Schedule'!AE82)/12))</f>
        <v>1417.0908374999999</v>
      </c>
      <c r="BV82" s="21">
        <f>IF(BV$3&lt;'Depr. Rate'!$B$1,('Depr. Rate'!$B$4*'KU Meter Schedule'!AF82)/12,IF(AF82=0,AE82/2*'Depr. Rate'!$C$4/12,('Depr. Rate'!$C$4*'KU Meter Schedule'!AF82)/12))</f>
        <v>708.54541874999995</v>
      </c>
      <c r="BW82" s="21">
        <f>IF(BW$3&lt;'Depr. Rate'!$B$1,('Depr. Rate'!$B$4*'KU Meter Schedule'!AG82)/12,IF(AG82=0,AF82/2*'Depr. Rate'!$C$4/12,('Depr. Rate'!$C$4*'KU Meter Schedule'!AG82)/12))</f>
        <v>0</v>
      </c>
      <c r="BX82" s="21">
        <f>IF(BX$3&lt;'Depr. Rate'!$B$1,('Depr. Rate'!$B$4*'KU Meter Schedule'!AH82)/12,IF(AH82=0,AG82/2*'Depr. Rate'!$C$4/12,('Depr. Rate'!$C$4*'KU Meter Schedule'!AH82)/12))</f>
        <v>0</v>
      </c>
      <c r="BY82" s="21">
        <f>IF(BY$3&lt;'Depr. Rate'!$B$1,('Depr. Rate'!$B$4*'KU Meter Schedule'!AI82)/12,IF(AI82=0,AH82/2*'Depr. Rate'!$C$4/12,('Depr. Rate'!$C$4*'KU Meter Schedule'!AI82)/12))</f>
        <v>0</v>
      </c>
      <c r="BZ82" s="21">
        <f>IF(BZ$3&lt;'Depr. Rate'!$B$1,('Depr. Rate'!$B$4*'KU Meter Schedule'!AJ82)/12,IF(AJ82=0,AI82/2*'Depr. Rate'!$C$4/12,('Depr. Rate'!$C$4*'KU Meter Schedule'!AJ82)/12))</f>
        <v>0</v>
      </c>
      <c r="CA82" s="21">
        <f>IF(CA$3&lt;'Depr. Rate'!$B$1,('Depr. Rate'!$B$4*'KU Meter Schedule'!AK82)/12,IF(AK82=0,AJ82/2*'Depr. Rate'!$C$4/12,('Depr. Rate'!$C$4*'KU Meter Schedule'!AK82)/12))</f>
        <v>0</v>
      </c>
      <c r="CB82" s="21">
        <f>IF(CB$3&lt;'Depr. Rate'!$B$1,('Depr. Rate'!$B$4*'KU Meter Schedule'!AL82)/12,IF(AL82=0,AK82/2*'Depr. Rate'!$C$4/12,('Depr. Rate'!$C$4*'KU Meter Schedule'!AL82)/12))</f>
        <v>0</v>
      </c>
      <c r="CC82" s="21">
        <f>IF(CC$3&lt;'Depr. Rate'!$B$1,('Depr. Rate'!$B$4*'KU Meter Schedule'!AM82)/12,IF(AM82=0,AL82/2*'Depr. Rate'!$C$4/12,('Depr. Rate'!$C$4*'KU Meter Schedule'!AM82)/12))</f>
        <v>0</v>
      </c>
      <c r="CD82" s="21">
        <f>IF(CD$3&lt;'Depr. Rate'!$B$1,('Depr. Rate'!$B$4*'KU Meter Schedule'!AN82)/12,IF(AN82=0,AM82/2*'Depr. Rate'!$C$4/12,('Depr. Rate'!$C$4*'KU Meter Schedule'!AN82)/12))</f>
        <v>0</v>
      </c>
      <c r="CE82" s="21">
        <f>IF(CE$3&lt;'Depr. Rate'!$B$1,('Depr. Rate'!$B$4*'KU Meter Schedule'!AO82)/12,IF(AO82=0,AN82/2*'Depr. Rate'!$C$4/12,('Depr. Rate'!$C$4*'KU Meter Schedule'!AO82)/12))</f>
        <v>0</v>
      </c>
      <c r="CF82" s="21">
        <f>IF(CF$3&lt;'Depr. Rate'!$B$1,('Depr. Rate'!$B$4*'KU Meter Schedule'!AP82)/12,IF(AP82=0,AO82/2*'Depr. Rate'!$C$4/12,('Depr. Rate'!$C$4*'KU Meter Schedule'!AP82)/12))</f>
        <v>0</v>
      </c>
      <c r="CG82" s="21">
        <f>IF(CG$3&lt;'Depr. Rate'!$B$1,('Depr. Rate'!$B$4*'KU Meter Schedule'!AQ82)/12,IF(AQ82=0,AP82/2*'Depr. Rate'!$C$4/12,('Depr. Rate'!$C$4*'KU Meter Schedule'!AQ82)/12))</f>
        <v>0</v>
      </c>
      <c r="CH82" s="21">
        <f>IF(CH$3&lt;'Depr. Rate'!$B$1,('Depr. Rate'!$B$4*'KU Meter Schedule'!AR82)/12,IF(AR82=0,AQ82/2*'Depr. Rate'!$C$4/12,('Depr. Rate'!$C$4*'KU Meter Schedule'!AR82)/12))</f>
        <v>0</v>
      </c>
      <c r="CI82" s="21">
        <f>IF(CI$3&lt;'Depr. Rate'!$B$1,('Depr. Rate'!$B$4*'KU Meter Schedule'!AS82)/12,IF(AS82=0,AR82/2*'Depr. Rate'!$C$4/12,('Depr. Rate'!$C$4*'KU Meter Schedule'!AS82)/12))</f>
        <v>0</v>
      </c>
      <c r="CJ82" s="21">
        <f>IF(CJ$3&lt;'Depr. Rate'!$B$1,('Depr. Rate'!$B$4*'KU Meter Schedule'!AT82)/12,IF(AT82=0,AS82/2*'Depr. Rate'!$C$4/12,('Depr. Rate'!$C$4*'KU Meter Schedule'!AT82)/12))</f>
        <v>0</v>
      </c>
      <c r="CK82" s="21">
        <f>IF(CK$3&lt;'Depr. Rate'!$B$1,('Depr. Rate'!$B$4*'KU Meter Schedule'!AU82)/12,IF(AU82=0,AT82/2*'Depr. Rate'!$C$4/12,('Depr. Rate'!$C$4*'KU Meter Schedule'!AU82)/12))</f>
        <v>0</v>
      </c>
      <c r="CL82" s="21">
        <f>IF(CL$3&lt;'Depr. Rate'!$B$1,('Depr. Rate'!$B$4*'KU Meter Schedule'!AV82)/12,IF(AV82=0,AU82/2*'Depr. Rate'!$C$4/12,('Depr. Rate'!$C$4*'KU Meter Schedule'!AV82)/12))</f>
        <v>0</v>
      </c>
      <c r="CM82" s="21">
        <f>IF(CM$3&lt;'Depr. Rate'!$B$1,('Depr. Rate'!$B$4*'KU Meter Schedule'!AW82)/12,IF(AW82=0,AV82/2*'Depr. Rate'!$C$4/12,('Depr. Rate'!$C$4*'KU Meter Schedule'!AW82)/12))</f>
        <v>0</v>
      </c>
      <c r="CN82" s="21">
        <f>IF(CN$3&lt;'Depr. Rate'!$B$1,('Depr. Rate'!$B$4*'KU Meter Schedule'!AX82)/12,IF(AX82=0,AW82/2*'Depr. Rate'!$C$4/12,('Depr. Rate'!$C$4*'KU Meter Schedule'!AX82)/12))</f>
        <v>0</v>
      </c>
      <c r="CP82" s="6">
        <f>IF(CP$3=$CP$3,$H82+AZ82,IF($F82='KU Meter Schedule'!CP$3,'KU Meter Schedule'!CO82+AZ82-$G82,SUM(CO82,AZ82)))</f>
        <v>349177.9084948583</v>
      </c>
      <c r="CQ82" s="6">
        <f>IF(CQ$3=$CP$3,$H82+BA82,IF($F82='KU Meter Schedule'!CQ$3,'KU Meter Schedule'!CP82+BA82-$G82,SUM(CP82,BA82)))</f>
        <v>350102.44924069161</v>
      </c>
      <c r="CR82" s="6">
        <f>IF(CR$3=$CP$3,$H82+BB82,IF($F82='KU Meter Schedule'!CR$3,'KU Meter Schedule'!CQ82+BB82-$G82,SUM(CQ82,BB82)))</f>
        <v>351026.98998652492</v>
      </c>
      <c r="CS82" s="6">
        <f>IF(CS$3=$CP$3,$H82+BC82,IF($F82='KU Meter Schedule'!CS$3,'KU Meter Schedule'!CR82+BC82-$G82,SUM(CR82,BC82)))</f>
        <v>351951.53073235822</v>
      </c>
      <c r="CT82" s="6">
        <f>IF(CT$3=$CP$3,$H82+BD82,IF($F82='KU Meter Schedule'!CT$3,'KU Meter Schedule'!CS82+BD82-$G82,SUM(CS82,BD82)))</f>
        <v>352876.07147819153</v>
      </c>
      <c r="CU82" s="6">
        <f>IF(CU$3=$CP$3,$H82+BE82,IF($F82='KU Meter Schedule'!CU$3,'KU Meter Schedule'!CT82+BE82-$G82,SUM(CT82,BE82)))</f>
        <v>353800.61222402484</v>
      </c>
      <c r="CV82" s="6">
        <f>IF(CV$3=$CP$3,$H82+BF82,IF($F82='KU Meter Schedule'!CV$3,'KU Meter Schedule'!CU82+BF82-$G82,SUM(CU82,BF82)))</f>
        <v>354725.15296985814</v>
      </c>
      <c r="CW82" s="6">
        <f>IF(CW$3=$CP$3,$H82+BG82,IF($F82='KU Meter Schedule'!CW$3,'KU Meter Schedule'!CV82+BG82-$G82,SUM(CV82,BG82)))</f>
        <v>355649.69371569145</v>
      </c>
      <c r="CX82" s="6">
        <f>IF(CX$3=$CP$3,$H82+BH82,IF($F82='KU Meter Schedule'!CX$3,'KU Meter Schedule'!CW82+BH82-$G82,SUM(CW82,BH82)))</f>
        <v>356574.23446152476</v>
      </c>
      <c r="CY82" s="6">
        <f>IF(CY$3=$CP$3,$H82+BI82,IF($F82='KU Meter Schedule'!CY$3,'KU Meter Schedule'!CX82+BI82-$G82,SUM(CX82,BI82)))</f>
        <v>357498.77520735806</v>
      </c>
      <c r="CZ82" s="6">
        <f>IF(CZ$3=$CP$3,$H82+BJ82,IF($F82='KU Meter Schedule'!CZ$3,'KU Meter Schedule'!CY82+BJ82-$G82,SUM(CY82,BJ82)))</f>
        <v>358423.31595319137</v>
      </c>
      <c r="DA82" s="6">
        <f>IF(DA$3=$CP$3,$H82+BK82,IF($F82='KU Meter Schedule'!DA$3,'KU Meter Schedule'!CZ82+BK82-$G82,SUM(CZ82,BK82)))</f>
        <v>359840.40679069137</v>
      </c>
      <c r="DB82" s="6">
        <f>IF(DB$3=$CP$3,$H82+BL82,IF($F82='KU Meter Schedule'!DB$3,'KU Meter Schedule'!DA82+BL82-$G82,SUM(DA82,BL82)))</f>
        <v>361257.49762819137</v>
      </c>
      <c r="DC82" s="6">
        <f>IF(DC$3=$CP$3,$H82+BM82,IF($F82='KU Meter Schedule'!DC$3,'KU Meter Schedule'!DB82+BM82-$G82,SUM(DB82,BM82)))</f>
        <v>362674.58846569137</v>
      </c>
      <c r="DD82" s="6">
        <f>IF(DD$3=$CP$3,$H82+BN82,IF($F82='KU Meter Schedule'!DD$3,'KU Meter Schedule'!DC82+BN82-$G82,SUM(DC82,BN82)))</f>
        <v>364091.67930319137</v>
      </c>
      <c r="DE82" s="6">
        <f>IF(DE$3=$CP$3,$H82+BO82,IF($F82='KU Meter Schedule'!DE$3,'KU Meter Schedule'!DD82+BO82-$G82,SUM(DD82,BO82)))</f>
        <v>365508.77014069137</v>
      </c>
      <c r="DF82" s="6">
        <f>IF(DF$3=$CP$3,$H82+BP82,IF($F82='KU Meter Schedule'!DF$3,'KU Meter Schedule'!DE82+BP82-$G82,SUM(DE82,BP82)))</f>
        <v>366925.86097819137</v>
      </c>
      <c r="DG82" s="6">
        <f>IF(DG$3=$CP$3,$H82+BQ82,IF($F82='KU Meter Schedule'!DG$3,'KU Meter Schedule'!DF82+BQ82-$G82,SUM(DF82,BQ82)))</f>
        <v>368342.95181569137</v>
      </c>
      <c r="DH82" s="6">
        <f>IF(DH$3=$CP$3,$H82+BR82,IF($F82='KU Meter Schedule'!DH$3,'KU Meter Schedule'!DG82+BR82-$G82,SUM(DG82,BR82)))</f>
        <v>369760.04265319137</v>
      </c>
      <c r="DI82" s="6">
        <f>IF(DI$3=$CP$3,$H82+BS82,IF($F82='KU Meter Schedule'!DI$3,'KU Meter Schedule'!DH82+BS82-$G82,SUM(DH82,BS82)))</f>
        <v>371177.13349069137</v>
      </c>
      <c r="DJ82" s="6">
        <f>IF(DJ$3=$CP$3,$H82+BT82,IF($F82='KU Meter Schedule'!DJ$3,'KU Meter Schedule'!DI82+BT82-$G82,SUM(DI82,BT82)))</f>
        <v>372594.22432819137</v>
      </c>
      <c r="DK82" s="6">
        <f>IF(DK$3=$CP$3,$H82+BU82,IF($F82='KU Meter Schedule'!DK$3,'KU Meter Schedule'!DJ82+BU82-$G82,SUM(DJ82,BU82)))</f>
        <v>374011.31516569137</v>
      </c>
      <c r="DL82" s="6">
        <f>IF(DL$3=$CP$3,$H82+BV82,IF($F82='KU Meter Schedule'!DL$3,'KU Meter Schedule'!DK82+BV82-$G82,SUM(DK82,BV82)))</f>
        <v>-109755.63941555866</v>
      </c>
      <c r="DM82" s="6">
        <f>IF(DM$3=$CP$3,$H82+BW82,IF($F82='KU Meter Schedule'!DM$3,'KU Meter Schedule'!DL82+BW82-$G82,SUM(DL82,BW82)))</f>
        <v>-109755.63941555866</v>
      </c>
      <c r="DN82" s="6">
        <f>IF(DN$3=$CP$3,$H82+BX82,IF($F82='KU Meter Schedule'!DN$3,'KU Meter Schedule'!DM82+BX82-$G82,SUM(DM82,BX82)))</f>
        <v>-109755.63941555866</v>
      </c>
      <c r="DO82" s="6">
        <f>IF(DO$3=$CP$3,$H82+BY82,IF($F82='KU Meter Schedule'!DO$3,'KU Meter Schedule'!DN82+BY82-$G82,SUM(DN82,BY82)))</f>
        <v>-109755.63941555866</v>
      </c>
      <c r="DP82" s="6">
        <f>IF(DP$3=$CP$3,$H82+BZ82,IF($F82='KU Meter Schedule'!DP$3,'KU Meter Schedule'!DO82+BZ82-$G82,SUM(DO82,BZ82)))</f>
        <v>-109755.63941555866</v>
      </c>
      <c r="DQ82" s="6">
        <f>IF(DQ$3=$CP$3,$H82+CA82,IF($F82='KU Meter Schedule'!DQ$3,'KU Meter Schedule'!DP82+CA82-$G82,SUM(DP82,CA82)))</f>
        <v>-109755.63941555866</v>
      </c>
      <c r="DR82" s="6">
        <f>IF(DR$3=$CP$3,$H82+CB82,IF($F82='KU Meter Schedule'!DR$3,'KU Meter Schedule'!DQ82+CB82-$G82,SUM(DQ82,CB82)))</f>
        <v>-109755.63941555866</v>
      </c>
      <c r="DS82" s="6">
        <f>IF(DS$3=$CP$3,$H82+CC82,IF($F82='KU Meter Schedule'!DS$3,'KU Meter Schedule'!DR82+CC82-$G82,SUM(DR82,CC82)))</f>
        <v>-109755.63941555866</v>
      </c>
      <c r="DT82" s="6">
        <f>IF(DT$3=$CP$3,$H82+CD82,IF($F82='KU Meter Schedule'!DT$3,'KU Meter Schedule'!DS82+CD82-$G82,SUM(DS82,CD82)))</f>
        <v>-109755.63941555866</v>
      </c>
      <c r="DU82" s="6">
        <f>IF(DU$3=$CP$3,$H82+CE82,IF($F82='KU Meter Schedule'!DU$3,'KU Meter Schedule'!DT82+CE82-$G82,SUM(DT82,CE82)))</f>
        <v>-109755.63941555866</v>
      </c>
      <c r="DV82" s="6">
        <f>IF(DV$3=$CP$3,$H82+CF82,IF($F82='KU Meter Schedule'!DV$3,'KU Meter Schedule'!DU82+CF82-$G82,SUM(DU82,CF82)))</f>
        <v>-109755.63941555866</v>
      </c>
      <c r="DW82" s="6">
        <f>IF(DW$3=$CP$3,$H82+CG82,IF($F82='KU Meter Schedule'!DW$3,'KU Meter Schedule'!DV82+CG82-$G82,SUM(DV82,CG82)))</f>
        <v>-109755.63941555866</v>
      </c>
      <c r="DX82" s="6">
        <f>IF(DX$3=$CP$3,$H82+CH82,IF($F82='KU Meter Schedule'!DX$3,'KU Meter Schedule'!DW82+CH82-$G82,SUM(DW82,CH82)))</f>
        <v>-109755.63941555866</v>
      </c>
      <c r="DY82" s="6">
        <f>IF(DY$3=$CP$3,$H82+CI82,IF($F82='KU Meter Schedule'!DY$3,'KU Meter Schedule'!DX82+CI82-$G82,SUM(DX82,CI82)))</f>
        <v>-109755.63941555866</v>
      </c>
      <c r="DZ82" s="6">
        <f>IF(DZ$3=$CP$3,$H82+CJ82,IF($F82='KU Meter Schedule'!DZ$3,'KU Meter Schedule'!DY82+CJ82-$G82,SUM(DY82,CJ82)))</f>
        <v>-109755.63941555866</v>
      </c>
      <c r="EA82" s="6">
        <f>IF(EA$3=$CP$3,$H82+CK82,IF($F82='KU Meter Schedule'!EA$3,'KU Meter Schedule'!DZ82+CK82-$G82,SUM(DZ82,CK82)))</f>
        <v>-109755.63941555866</v>
      </c>
      <c r="EB82" s="6">
        <f>IF(EB$3=$CP$3,$H82+CL82,IF($F82='KU Meter Schedule'!EB$3,'KU Meter Schedule'!EA82+CL82-$G82,SUM(EA82,CL82)))</f>
        <v>-109755.63941555866</v>
      </c>
      <c r="EC82" s="6">
        <f>IF(EC$3=$CP$3,$H82+CM82,IF($F82='KU Meter Schedule'!EC$3,'KU Meter Schedule'!EB82+CM82-$G82,SUM(EB82,CM82)))</f>
        <v>-109755.63941555866</v>
      </c>
      <c r="ED82" s="6">
        <f>IF(ED$3=$CP$3,$H82+CN82,IF($F82='KU Meter Schedule'!ED$3,'KU Meter Schedule'!EC82+CN82-$G82,SUM(EC82,CN82)))</f>
        <v>-109755.63941555866</v>
      </c>
      <c r="EF82" s="8">
        <f t="shared" si="16"/>
        <v>135297.5915051417</v>
      </c>
      <c r="EG82" s="8">
        <f t="shared" si="16"/>
        <v>134373.05075930839</v>
      </c>
      <c r="EH82" s="8">
        <f t="shared" si="16"/>
        <v>133448.51001347508</v>
      </c>
      <c r="EI82" s="8">
        <f t="shared" si="16"/>
        <v>132523.96926764178</v>
      </c>
      <c r="EJ82" s="8">
        <f t="shared" si="16"/>
        <v>131599.42852180847</v>
      </c>
      <c r="EK82" s="8">
        <f t="shared" si="16"/>
        <v>130674.88777597516</v>
      </c>
      <c r="EL82" s="8">
        <f t="shared" si="16"/>
        <v>129750.34703014186</v>
      </c>
      <c r="EM82" s="8">
        <f t="shared" si="16"/>
        <v>128825.80628430855</v>
      </c>
      <c r="EN82" s="8">
        <f t="shared" si="16"/>
        <v>127901.26553847524</v>
      </c>
      <c r="EO82" s="8">
        <f t="shared" si="16"/>
        <v>126976.72479264194</v>
      </c>
      <c r="EP82" s="8">
        <f t="shared" si="16"/>
        <v>126052.18404680863</v>
      </c>
      <c r="EQ82" s="8">
        <f t="shared" si="16"/>
        <v>124635.09320930863</v>
      </c>
      <c r="ER82" s="8">
        <f t="shared" si="16"/>
        <v>123218.00237180863</v>
      </c>
      <c r="ES82" s="8">
        <f t="shared" si="16"/>
        <v>121800.91153430863</v>
      </c>
      <c r="ET82" s="8">
        <f t="shared" si="16"/>
        <v>120383.82069680863</v>
      </c>
      <c r="EU82" s="8">
        <f t="shared" si="16"/>
        <v>118966.72985930863</v>
      </c>
      <c r="EV82" s="8">
        <f t="shared" si="15"/>
        <v>117549.63902180863</v>
      </c>
      <c r="EW82" s="8">
        <f t="shared" si="15"/>
        <v>116132.54818430863</v>
      </c>
      <c r="EX82" s="8">
        <f t="shared" si="15"/>
        <v>114715.45734680863</v>
      </c>
      <c r="EY82" s="8">
        <f t="shared" si="15"/>
        <v>113298.36650930863</v>
      </c>
      <c r="EZ82" s="8">
        <f t="shared" si="15"/>
        <v>111881.27567180863</v>
      </c>
      <c r="FA82" s="8">
        <f t="shared" si="15"/>
        <v>110464.18483430863</v>
      </c>
      <c r="FB82" s="8">
        <f t="shared" si="15"/>
        <v>109755.63941555866</v>
      </c>
      <c r="FC82" s="8">
        <f t="shared" si="15"/>
        <v>109755.63941555866</v>
      </c>
      <c r="FD82" s="8">
        <f t="shared" si="15"/>
        <v>109755.63941555866</v>
      </c>
      <c r="FE82" s="8">
        <f t="shared" si="15"/>
        <v>109755.63941555866</v>
      </c>
      <c r="FF82" s="8">
        <f t="shared" si="15"/>
        <v>109755.63941555866</v>
      </c>
      <c r="FG82" s="8">
        <f t="shared" si="15"/>
        <v>109755.63941555866</v>
      </c>
      <c r="FH82" s="8">
        <f t="shared" si="15"/>
        <v>109755.63941555866</v>
      </c>
      <c r="FI82" s="8">
        <f t="shared" si="15"/>
        <v>109755.63941555866</v>
      </c>
      <c r="FJ82" s="8">
        <f t="shared" si="15"/>
        <v>109755.63941555866</v>
      </c>
      <c r="FK82" s="8">
        <f t="shared" si="14"/>
        <v>109755.63941555866</v>
      </c>
      <c r="FL82" s="8">
        <f t="shared" si="14"/>
        <v>109755.63941555866</v>
      </c>
      <c r="FM82" s="8">
        <f t="shared" si="14"/>
        <v>109755.63941555866</v>
      </c>
      <c r="FN82" s="8">
        <f t="shared" si="14"/>
        <v>109755.63941555866</v>
      </c>
      <c r="FO82" s="8">
        <f t="shared" si="14"/>
        <v>109755.63941555866</v>
      </c>
      <c r="FP82" s="8">
        <f t="shared" si="14"/>
        <v>109755.63941555866</v>
      </c>
      <c r="FQ82" s="8">
        <f t="shared" si="14"/>
        <v>109755.63941555866</v>
      </c>
      <c r="FR82" s="8">
        <f t="shared" si="14"/>
        <v>109755.63941555866</v>
      </c>
      <c r="FS82" s="8">
        <f t="shared" si="14"/>
        <v>109755.63941555866</v>
      </c>
      <c r="FT82" s="8">
        <f t="shared" si="14"/>
        <v>109755.63941555866</v>
      </c>
    </row>
    <row r="83" spans="1:176" x14ac:dyDescent="0.25">
      <c r="A83" s="4" t="s">
        <v>12</v>
      </c>
      <c r="B83" s="4" t="s">
        <v>2</v>
      </c>
      <c r="C83" s="3" t="s">
        <v>40</v>
      </c>
      <c r="D83" s="4" t="s">
        <v>5</v>
      </c>
      <c r="E83" s="7">
        <v>1982</v>
      </c>
      <c r="F83" s="24">
        <f>IFERROR(VLOOKUP(CONCATENATE(C83,E83),'KU Retirements'!$A$4:$E$150,5,FALSE),"N/A")</f>
        <v>43252</v>
      </c>
      <c r="G83" s="5">
        <v>177015.02</v>
      </c>
      <c r="H83" s="5">
        <v>127242.9191097615</v>
      </c>
      <c r="I83" s="5"/>
      <c r="J83" s="6">
        <f>IF(J$3=$J$3,$G83,IF($F83='KU Meter Schedule'!J$3,'KU Meter Schedule'!I83-'KU Meter Schedule'!$G83,I83))</f>
        <v>177015.02</v>
      </c>
      <c r="K83" s="6">
        <f>IF(K$3=$J$3,$G83,IF($F83='KU Meter Schedule'!K$3,'KU Meter Schedule'!J83-'KU Meter Schedule'!$G83,J83))</f>
        <v>177015.02</v>
      </c>
      <c r="L83" s="6">
        <f>IF(L$3=$J$3,$G83,IF($F83='KU Meter Schedule'!L$3,'KU Meter Schedule'!K83-'KU Meter Schedule'!$G83,K83))</f>
        <v>177015.02</v>
      </c>
      <c r="M83" s="6">
        <f>IF(M$3=$J$3,$G83,IF($F83='KU Meter Schedule'!M$3,'KU Meter Schedule'!L83-'KU Meter Schedule'!$G83,L83))</f>
        <v>177015.02</v>
      </c>
      <c r="N83" s="6">
        <f>IF(N$3=$J$3,$G83,IF($F83='KU Meter Schedule'!N$3,'KU Meter Schedule'!M83-'KU Meter Schedule'!$G83,M83))</f>
        <v>177015.02</v>
      </c>
      <c r="O83" s="6">
        <f>IF(O$3=$J$3,$G83,IF($F83='KU Meter Schedule'!O$3,'KU Meter Schedule'!N83-'KU Meter Schedule'!$G83,N83))</f>
        <v>177015.02</v>
      </c>
      <c r="P83" s="6">
        <f>IF(P$3=$J$3,$G83,IF($F83='KU Meter Schedule'!P$3,'KU Meter Schedule'!O83-'KU Meter Schedule'!$G83,O83))</f>
        <v>177015.02</v>
      </c>
      <c r="Q83" s="6">
        <f>IF(Q$3=$J$3,$G83,IF($F83='KU Meter Schedule'!Q$3,'KU Meter Schedule'!P83-'KU Meter Schedule'!$G83,P83))</f>
        <v>177015.02</v>
      </c>
      <c r="R83" s="6">
        <f>IF(R$3=$J$3,$G83,IF($F83='KU Meter Schedule'!R$3,'KU Meter Schedule'!Q83-'KU Meter Schedule'!$G83,Q83))</f>
        <v>177015.02</v>
      </c>
      <c r="S83" s="6">
        <f>IF(S$3=$J$3,$G83,IF($F83='KU Meter Schedule'!S$3,'KU Meter Schedule'!R83-'KU Meter Schedule'!$G83,R83))</f>
        <v>177015.02</v>
      </c>
      <c r="T83" s="6">
        <f>IF(T$3=$J$3,$G83,IF($F83='KU Meter Schedule'!T$3,'KU Meter Schedule'!S83-'KU Meter Schedule'!$G83,S83))</f>
        <v>177015.02</v>
      </c>
      <c r="U83" s="6">
        <f>IF(U$3=$J$3,$G83,IF($F83='KU Meter Schedule'!U$3,'KU Meter Schedule'!T83-'KU Meter Schedule'!$G83,T83))</f>
        <v>177015.02</v>
      </c>
      <c r="V83" s="6">
        <f>IF(V$3=$J$3,$G83,IF($F83='KU Meter Schedule'!V$3,'KU Meter Schedule'!U83-'KU Meter Schedule'!$G83,U83))</f>
        <v>177015.02</v>
      </c>
      <c r="W83" s="6">
        <f>IF(W$3=$J$3,$G83,IF($F83='KU Meter Schedule'!W$3,'KU Meter Schedule'!V83-'KU Meter Schedule'!$G83,V83))</f>
        <v>177015.02</v>
      </c>
      <c r="X83" s="6">
        <f>IF(X$3=$J$3,$G83,IF($F83='KU Meter Schedule'!X$3,'KU Meter Schedule'!W83-'KU Meter Schedule'!$G83,W83))</f>
        <v>177015.02</v>
      </c>
      <c r="Y83" s="6">
        <f>IF(Y$3=$J$3,$G83,IF($F83='KU Meter Schedule'!Y$3,'KU Meter Schedule'!X83-'KU Meter Schedule'!$G83,X83))</f>
        <v>177015.02</v>
      </c>
      <c r="Z83" s="6">
        <f>IF(Z$3=$J$3,$G83,IF($F83='KU Meter Schedule'!Z$3,'KU Meter Schedule'!Y83-'KU Meter Schedule'!$G83,Y83))</f>
        <v>177015.02</v>
      </c>
      <c r="AA83" s="6">
        <f>IF(AA$3=$J$3,$G83,IF($F83='KU Meter Schedule'!AA$3,'KU Meter Schedule'!Z83-'KU Meter Schedule'!$G83,Z83))</f>
        <v>177015.02</v>
      </c>
      <c r="AB83" s="6">
        <f>IF(AB$3=$J$3,$G83,IF($F83='KU Meter Schedule'!AB$3,'KU Meter Schedule'!AA83-'KU Meter Schedule'!$G83,AA83))</f>
        <v>177015.02</v>
      </c>
      <c r="AC83" s="6">
        <f>IF(AC$3=$J$3,$G83,IF($F83='KU Meter Schedule'!AC$3,'KU Meter Schedule'!AB83-'KU Meter Schedule'!$G83,AB83))</f>
        <v>177015.02</v>
      </c>
      <c r="AD83" s="6">
        <f>IF(AD$3=$J$3,$G83,IF($F83='KU Meter Schedule'!AD$3,'KU Meter Schedule'!AC83-'KU Meter Schedule'!$G83,AC83))</f>
        <v>177015.02</v>
      </c>
      <c r="AE83" s="6">
        <f>IF(AE$3=$J$3,$G83,IF($F83='KU Meter Schedule'!AE$3,'KU Meter Schedule'!AD83-'KU Meter Schedule'!$G83,AD83))</f>
        <v>177015.02</v>
      </c>
      <c r="AF83" s="6">
        <f>IF(AF$3=$J$3,$G83,IF($F83='KU Meter Schedule'!AF$3,'KU Meter Schedule'!AE83-'KU Meter Schedule'!$G83,AE83))</f>
        <v>0</v>
      </c>
      <c r="AG83" s="6">
        <f>IF(AG$3=$J$3,$G83,IF($F83='KU Meter Schedule'!AG$3,'KU Meter Schedule'!AF83-'KU Meter Schedule'!$G83,AF83))</f>
        <v>0</v>
      </c>
      <c r="AH83" s="6">
        <f>IF(AH$3=$J$3,$G83,IF($F83='KU Meter Schedule'!AH$3,'KU Meter Schedule'!AG83-'KU Meter Schedule'!$G83,AG83))</f>
        <v>0</v>
      </c>
      <c r="AI83" s="6">
        <f>IF(AI$3=$J$3,$G83,IF($F83='KU Meter Schedule'!AI$3,'KU Meter Schedule'!AH83-'KU Meter Schedule'!$G83,AH83))</f>
        <v>0</v>
      </c>
      <c r="AJ83" s="6">
        <f>IF(AJ$3=$J$3,$G83,IF($F83='KU Meter Schedule'!AJ$3,'KU Meter Schedule'!AI83-'KU Meter Schedule'!$G83,AI83))</f>
        <v>0</v>
      </c>
      <c r="AK83" s="6">
        <f>IF(AK$3=$J$3,$G83,IF($F83='KU Meter Schedule'!AK$3,'KU Meter Schedule'!AJ83-'KU Meter Schedule'!$G83,AJ83))</f>
        <v>0</v>
      </c>
      <c r="AL83" s="6">
        <f>IF(AL$3=$J$3,$G83,IF($F83='KU Meter Schedule'!AL$3,'KU Meter Schedule'!AK83-'KU Meter Schedule'!$G83,AK83))</f>
        <v>0</v>
      </c>
      <c r="AM83" s="6">
        <f>IF(AM$3=$J$3,$G83,IF($F83='KU Meter Schedule'!AM$3,'KU Meter Schedule'!AL83-'KU Meter Schedule'!$G83,AL83))</f>
        <v>0</v>
      </c>
      <c r="AN83" s="6">
        <f>IF(AN$3=$J$3,$G83,IF($F83='KU Meter Schedule'!AN$3,'KU Meter Schedule'!AM83-'KU Meter Schedule'!$G83,AM83))</f>
        <v>0</v>
      </c>
      <c r="AO83" s="6">
        <f>IF(AO$3=$J$3,$G83,IF($F83='KU Meter Schedule'!AO$3,'KU Meter Schedule'!AN83-'KU Meter Schedule'!$G83,AN83))</f>
        <v>0</v>
      </c>
      <c r="AP83" s="6">
        <f>IF(AP$3=$J$3,$G83,IF($F83='KU Meter Schedule'!AP$3,'KU Meter Schedule'!AO83-'KU Meter Schedule'!$G83,AO83))</f>
        <v>0</v>
      </c>
      <c r="AQ83" s="6">
        <f>IF(AQ$3=$J$3,$G83,IF($F83='KU Meter Schedule'!AQ$3,'KU Meter Schedule'!AP83-'KU Meter Schedule'!$G83,AP83))</f>
        <v>0</v>
      </c>
      <c r="AR83" s="6">
        <f>IF(AR$3=$J$3,$G83,IF($F83='KU Meter Schedule'!AR$3,'KU Meter Schedule'!AQ83-'KU Meter Schedule'!$G83,AQ83))</f>
        <v>0</v>
      </c>
      <c r="AS83" s="6">
        <f>IF(AS$3=$J$3,$G83,IF($F83='KU Meter Schedule'!AS$3,'KU Meter Schedule'!AR83-'KU Meter Schedule'!$G83,AR83))</f>
        <v>0</v>
      </c>
      <c r="AT83" s="6">
        <f>IF(AT$3=$J$3,$G83,IF($F83='KU Meter Schedule'!AT$3,'KU Meter Schedule'!AS83-'KU Meter Schedule'!$G83,AS83))</f>
        <v>0</v>
      </c>
      <c r="AU83" s="6">
        <f>IF(AU$3=$J$3,$G83,IF($F83='KU Meter Schedule'!AU$3,'KU Meter Schedule'!AT83-'KU Meter Schedule'!$G83,AT83))</f>
        <v>0</v>
      </c>
      <c r="AV83" s="6">
        <f>IF(AV$3=$J$3,$G83,IF($F83='KU Meter Schedule'!AV$3,'KU Meter Schedule'!AU83-'KU Meter Schedule'!$G83,AU83))</f>
        <v>0</v>
      </c>
      <c r="AW83" s="6">
        <f>IF(AW$3=$J$3,$G83,IF($F83='KU Meter Schedule'!AW$3,'KU Meter Schedule'!AV83-'KU Meter Schedule'!$G83,AV83))</f>
        <v>0</v>
      </c>
      <c r="AX83" s="6">
        <f>IF(AX$3=$J$3,$G83,IF($F83='KU Meter Schedule'!AX$3,'KU Meter Schedule'!AW83-'KU Meter Schedule'!$G83,AW83))</f>
        <v>0</v>
      </c>
      <c r="AZ83" s="21">
        <f>IF(AZ$3&lt;'Depr. Rate'!$B$1,('Depr. Rate'!$B$4*'KU Meter Schedule'!J83)/12,IF(J83=0,I83/2*'Depr. Rate'!$C$4/12,('Depr. Rate'!$C$4*'KU Meter Schedule'!J83)/12))</f>
        <v>337.80366316666664</v>
      </c>
      <c r="BA83" s="21">
        <f>IF(BA$3&lt;'Depr. Rate'!$B$1,('Depr. Rate'!$B$4*'KU Meter Schedule'!K83)/12,IF(K83=0,J83/2*'Depr. Rate'!$C$4/12,('Depr. Rate'!$C$4*'KU Meter Schedule'!K83)/12))</f>
        <v>337.80366316666664</v>
      </c>
      <c r="BB83" s="21">
        <f>IF(BB$3&lt;'Depr. Rate'!$B$1,('Depr. Rate'!$B$4*'KU Meter Schedule'!L83)/12,IF(L83=0,K83/2*'Depr. Rate'!$C$4/12,('Depr. Rate'!$C$4*'KU Meter Schedule'!L83)/12))</f>
        <v>337.80366316666664</v>
      </c>
      <c r="BC83" s="21">
        <f>IF(BC$3&lt;'Depr. Rate'!$B$1,('Depr. Rate'!$B$4*'KU Meter Schedule'!M83)/12,IF(M83=0,L83/2*'Depr. Rate'!$C$4/12,('Depr. Rate'!$C$4*'KU Meter Schedule'!M83)/12))</f>
        <v>337.80366316666664</v>
      </c>
      <c r="BD83" s="21">
        <f>IF(BD$3&lt;'Depr. Rate'!$B$1,('Depr. Rate'!$B$4*'KU Meter Schedule'!N83)/12,IF(N83=0,M83/2*'Depr. Rate'!$C$4/12,('Depr. Rate'!$C$4*'KU Meter Schedule'!N83)/12))</f>
        <v>337.80366316666664</v>
      </c>
      <c r="BE83" s="21">
        <f>IF(BE$3&lt;'Depr. Rate'!$B$1,('Depr. Rate'!$B$4*'KU Meter Schedule'!O83)/12,IF(O83=0,N83/2*'Depr. Rate'!$C$4/12,('Depr. Rate'!$C$4*'KU Meter Schedule'!O83)/12))</f>
        <v>337.80366316666664</v>
      </c>
      <c r="BF83" s="21">
        <f>IF(BF$3&lt;'Depr. Rate'!$B$1,('Depr. Rate'!$B$4*'KU Meter Schedule'!P83)/12,IF(P83=0,O83/2*'Depr. Rate'!$C$4/12,('Depr. Rate'!$C$4*'KU Meter Schedule'!P83)/12))</f>
        <v>337.80366316666664</v>
      </c>
      <c r="BG83" s="21">
        <f>IF(BG$3&lt;'Depr. Rate'!$B$1,('Depr. Rate'!$B$4*'KU Meter Schedule'!Q83)/12,IF(Q83=0,P83/2*'Depr. Rate'!$C$4/12,('Depr. Rate'!$C$4*'KU Meter Schedule'!Q83)/12))</f>
        <v>337.80366316666664</v>
      </c>
      <c r="BH83" s="21">
        <f>IF(BH$3&lt;'Depr. Rate'!$B$1,('Depr. Rate'!$B$4*'KU Meter Schedule'!R83)/12,IF(R83=0,Q83/2*'Depr. Rate'!$C$4/12,('Depr. Rate'!$C$4*'KU Meter Schedule'!R83)/12))</f>
        <v>337.80366316666664</v>
      </c>
      <c r="BI83" s="21">
        <f>IF(BI$3&lt;'Depr. Rate'!$B$1,('Depr. Rate'!$B$4*'KU Meter Schedule'!S83)/12,IF(S83=0,R83/2*'Depr. Rate'!$C$4/12,('Depr. Rate'!$C$4*'KU Meter Schedule'!S83)/12))</f>
        <v>337.80366316666664</v>
      </c>
      <c r="BJ83" s="21">
        <f>IF(BJ$3&lt;'Depr. Rate'!$B$1,('Depr. Rate'!$B$4*'KU Meter Schedule'!T83)/12,IF(T83=0,S83/2*'Depr. Rate'!$C$4/12,('Depr. Rate'!$C$4*'KU Meter Schedule'!T83)/12))</f>
        <v>337.80366316666664</v>
      </c>
      <c r="BK83" s="21">
        <f>IF(BK$3&lt;'Depr. Rate'!$B$1,('Depr. Rate'!$B$4*'KU Meter Schedule'!U83)/12,IF(U83=0,T83/2*'Depr. Rate'!$C$4/12,('Depr. Rate'!$C$4*'KU Meter Schedule'!U83)/12))</f>
        <v>517.76893349999989</v>
      </c>
      <c r="BL83" s="21">
        <f>IF(BL$3&lt;'Depr. Rate'!$B$1,('Depr. Rate'!$B$4*'KU Meter Schedule'!V83)/12,IF(V83=0,U83/2*'Depr. Rate'!$C$4/12,('Depr. Rate'!$C$4*'KU Meter Schedule'!V83)/12))</f>
        <v>517.76893349999989</v>
      </c>
      <c r="BM83" s="21">
        <f>IF(BM$3&lt;'Depr. Rate'!$B$1,('Depr. Rate'!$B$4*'KU Meter Schedule'!W83)/12,IF(W83=0,V83/2*'Depr. Rate'!$C$4/12,('Depr. Rate'!$C$4*'KU Meter Schedule'!W83)/12))</f>
        <v>517.76893349999989</v>
      </c>
      <c r="BN83" s="21">
        <f>IF(BN$3&lt;'Depr. Rate'!$B$1,('Depr. Rate'!$B$4*'KU Meter Schedule'!X83)/12,IF(X83=0,W83/2*'Depr. Rate'!$C$4/12,('Depr. Rate'!$C$4*'KU Meter Schedule'!X83)/12))</f>
        <v>517.76893349999989</v>
      </c>
      <c r="BO83" s="21">
        <f>IF(BO$3&lt;'Depr. Rate'!$B$1,('Depr. Rate'!$B$4*'KU Meter Schedule'!Y83)/12,IF(Y83=0,X83/2*'Depr. Rate'!$C$4/12,('Depr. Rate'!$C$4*'KU Meter Schedule'!Y83)/12))</f>
        <v>517.76893349999989</v>
      </c>
      <c r="BP83" s="21">
        <f>IF(BP$3&lt;'Depr. Rate'!$B$1,('Depr. Rate'!$B$4*'KU Meter Schedule'!Z83)/12,IF(Z83=0,Y83/2*'Depr. Rate'!$C$4/12,('Depr. Rate'!$C$4*'KU Meter Schedule'!Z83)/12))</f>
        <v>517.76893349999989</v>
      </c>
      <c r="BQ83" s="21">
        <f>IF(BQ$3&lt;'Depr. Rate'!$B$1,('Depr. Rate'!$B$4*'KU Meter Schedule'!AA83)/12,IF(AA83=0,Z83/2*'Depr. Rate'!$C$4/12,('Depr. Rate'!$C$4*'KU Meter Schedule'!AA83)/12))</f>
        <v>517.76893349999989</v>
      </c>
      <c r="BR83" s="21">
        <f>IF(BR$3&lt;'Depr. Rate'!$B$1,('Depr. Rate'!$B$4*'KU Meter Schedule'!AB83)/12,IF(AB83=0,AA83/2*'Depr. Rate'!$C$4/12,('Depr. Rate'!$C$4*'KU Meter Schedule'!AB83)/12))</f>
        <v>517.76893349999989</v>
      </c>
      <c r="BS83" s="21">
        <f>IF(BS$3&lt;'Depr. Rate'!$B$1,('Depr. Rate'!$B$4*'KU Meter Schedule'!AC83)/12,IF(AC83=0,AB83/2*'Depr. Rate'!$C$4/12,('Depr. Rate'!$C$4*'KU Meter Schedule'!AC83)/12))</f>
        <v>517.76893349999989</v>
      </c>
      <c r="BT83" s="21">
        <f>IF(BT$3&lt;'Depr. Rate'!$B$1,('Depr. Rate'!$B$4*'KU Meter Schedule'!AD83)/12,IF(AD83=0,AC83/2*'Depr. Rate'!$C$4/12,('Depr. Rate'!$C$4*'KU Meter Schedule'!AD83)/12))</f>
        <v>517.76893349999989</v>
      </c>
      <c r="BU83" s="21">
        <f>IF(BU$3&lt;'Depr. Rate'!$B$1,('Depr. Rate'!$B$4*'KU Meter Schedule'!AE83)/12,IF(AE83=0,AD83/2*'Depr. Rate'!$C$4/12,('Depr. Rate'!$C$4*'KU Meter Schedule'!AE83)/12))</f>
        <v>517.76893349999989</v>
      </c>
      <c r="BV83" s="21">
        <f>IF(BV$3&lt;'Depr. Rate'!$B$1,('Depr. Rate'!$B$4*'KU Meter Schedule'!AF83)/12,IF(AF83=0,AE83/2*'Depr. Rate'!$C$4/12,('Depr. Rate'!$C$4*'KU Meter Schedule'!AF83)/12))</f>
        <v>258.88446674999994</v>
      </c>
      <c r="BW83" s="21">
        <f>IF(BW$3&lt;'Depr. Rate'!$B$1,('Depr. Rate'!$B$4*'KU Meter Schedule'!AG83)/12,IF(AG83=0,AF83/2*'Depr. Rate'!$C$4/12,('Depr. Rate'!$C$4*'KU Meter Schedule'!AG83)/12))</f>
        <v>0</v>
      </c>
      <c r="BX83" s="21">
        <f>IF(BX$3&lt;'Depr. Rate'!$B$1,('Depr. Rate'!$B$4*'KU Meter Schedule'!AH83)/12,IF(AH83=0,AG83/2*'Depr. Rate'!$C$4/12,('Depr. Rate'!$C$4*'KU Meter Schedule'!AH83)/12))</f>
        <v>0</v>
      </c>
      <c r="BY83" s="21">
        <f>IF(BY$3&lt;'Depr. Rate'!$B$1,('Depr. Rate'!$B$4*'KU Meter Schedule'!AI83)/12,IF(AI83=0,AH83/2*'Depr. Rate'!$C$4/12,('Depr. Rate'!$C$4*'KU Meter Schedule'!AI83)/12))</f>
        <v>0</v>
      </c>
      <c r="BZ83" s="21">
        <f>IF(BZ$3&lt;'Depr. Rate'!$B$1,('Depr. Rate'!$B$4*'KU Meter Schedule'!AJ83)/12,IF(AJ83=0,AI83/2*'Depr. Rate'!$C$4/12,('Depr. Rate'!$C$4*'KU Meter Schedule'!AJ83)/12))</f>
        <v>0</v>
      </c>
      <c r="CA83" s="21">
        <f>IF(CA$3&lt;'Depr. Rate'!$B$1,('Depr. Rate'!$B$4*'KU Meter Schedule'!AK83)/12,IF(AK83=0,AJ83/2*'Depr. Rate'!$C$4/12,('Depr. Rate'!$C$4*'KU Meter Schedule'!AK83)/12))</f>
        <v>0</v>
      </c>
      <c r="CB83" s="21">
        <f>IF(CB$3&lt;'Depr. Rate'!$B$1,('Depr. Rate'!$B$4*'KU Meter Schedule'!AL83)/12,IF(AL83=0,AK83/2*'Depr. Rate'!$C$4/12,('Depr. Rate'!$C$4*'KU Meter Schedule'!AL83)/12))</f>
        <v>0</v>
      </c>
      <c r="CC83" s="21">
        <f>IF(CC$3&lt;'Depr. Rate'!$B$1,('Depr. Rate'!$B$4*'KU Meter Schedule'!AM83)/12,IF(AM83=0,AL83/2*'Depr. Rate'!$C$4/12,('Depr. Rate'!$C$4*'KU Meter Schedule'!AM83)/12))</f>
        <v>0</v>
      </c>
      <c r="CD83" s="21">
        <f>IF(CD$3&lt;'Depr. Rate'!$B$1,('Depr. Rate'!$B$4*'KU Meter Schedule'!AN83)/12,IF(AN83=0,AM83/2*'Depr. Rate'!$C$4/12,('Depr. Rate'!$C$4*'KU Meter Schedule'!AN83)/12))</f>
        <v>0</v>
      </c>
      <c r="CE83" s="21">
        <f>IF(CE$3&lt;'Depr. Rate'!$B$1,('Depr. Rate'!$B$4*'KU Meter Schedule'!AO83)/12,IF(AO83=0,AN83/2*'Depr. Rate'!$C$4/12,('Depr. Rate'!$C$4*'KU Meter Schedule'!AO83)/12))</f>
        <v>0</v>
      </c>
      <c r="CF83" s="21">
        <f>IF(CF$3&lt;'Depr. Rate'!$B$1,('Depr. Rate'!$B$4*'KU Meter Schedule'!AP83)/12,IF(AP83=0,AO83/2*'Depr. Rate'!$C$4/12,('Depr. Rate'!$C$4*'KU Meter Schedule'!AP83)/12))</f>
        <v>0</v>
      </c>
      <c r="CG83" s="21">
        <f>IF(CG$3&lt;'Depr. Rate'!$B$1,('Depr. Rate'!$B$4*'KU Meter Schedule'!AQ83)/12,IF(AQ83=0,AP83/2*'Depr. Rate'!$C$4/12,('Depr. Rate'!$C$4*'KU Meter Schedule'!AQ83)/12))</f>
        <v>0</v>
      </c>
      <c r="CH83" s="21">
        <f>IF(CH$3&lt;'Depr. Rate'!$B$1,('Depr. Rate'!$B$4*'KU Meter Schedule'!AR83)/12,IF(AR83=0,AQ83/2*'Depr. Rate'!$C$4/12,('Depr. Rate'!$C$4*'KU Meter Schedule'!AR83)/12))</f>
        <v>0</v>
      </c>
      <c r="CI83" s="21">
        <f>IF(CI$3&lt;'Depr. Rate'!$B$1,('Depr. Rate'!$B$4*'KU Meter Schedule'!AS83)/12,IF(AS83=0,AR83/2*'Depr. Rate'!$C$4/12,('Depr. Rate'!$C$4*'KU Meter Schedule'!AS83)/12))</f>
        <v>0</v>
      </c>
      <c r="CJ83" s="21">
        <f>IF(CJ$3&lt;'Depr. Rate'!$B$1,('Depr. Rate'!$B$4*'KU Meter Schedule'!AT83)/12,IF(AT83=0,AS83/2*'Depr. Rate'!$C$4/12,('Depr. Rate'!$C$4*'KU Meter Schedule'!AT83)/12))</f>
        <v>0</v>
      </c>
      <c r="CK83" s="21">
        <f>IF(CK$3&lt;'Depr. Rate'!$B$1,('Depr. Rate'!$B$4*'KU Meter Schedule'!AU83)/12,IF(AU83=0,AT83/2*'Depr. Rate'!$C$4/12,('Depr. Rate'!$C$4*'KU Meter Schedule'!AU83)/12))</f>
        <v>0</v>
      </c>
      <c r="CL83" s="21">
        <f>IF(CL$3&lt;'Depr. Rate'!$B$1,('Depr. Rate'!$B$4*'KU Meter Schedule'!AV83)/12,IF(AV83=0,AU83/2*'Depr. Rate'!$C$4/12,('Depr. Rate'!$C$4*'KU Meter Schedule'!AV83)/12))</f>
        <v>0</v>
      </c>
      <c r="CM83" s="21">
        <f>IF(CM$3&lt;'Depr. Rate'!$B$1,('Depr. Rate'!$B$4*'KU Meter Schedule'!AW83)/12,IF(AW83=0,AV83/2*'Depr. Rate'!$C$4/12,('Depr. Rate'!$C$4*'KU Meter Schedule'!AW83)/12))</f>
        <v>0</v>
      </c>
      <c r="CN83" s="21">
        <f>IF(CN$3&lt;'Depr. Rate'!$B$1,('Depr. Rate'!$B$4*'KU Meter Schedule'!AX83)/12,IF(AX83=0,AW83/2*'Depr. Rate'!$C$4/12,('Depr. Rate'!$C$4*'KU Meter Schedule'!AX83)/12))</f>
        <v>0</v>
      </c>
      <c r="CP83" s="6">
        <f>IF(CP$3=$CP$3,$H83+AZ83,IF($F83='KU Meter Schedule'!CP$3,'KU Meter Schedule'!CO83+AZ83-$G83,SUM(CO83,AZ83)))</f>
        <v>127580.72277292816</v>
      </c>
      <c r="CQ83" s="6">
        <f>IF(CQ$3=$CP$3,$H83+BA83,IF($F83='KU Meter Schedule'!CQ$3,'KU Meter Schedule'!CP83+BA83-$G83,SUM(CP83,BA83)))</f>
        <v>127918.52643609482</v>
      </c>
      <c r="CR83" s="6">
        <f>IF(CR$3=$CP$3,$H83+BB83,IF($F83='KU Meter Schedule'!CR$3,'KU Meter Schedule'!CQ83+BB83-$G83,SUM(CQ83,BB83)))</f>
        <v>128256.33009926148</v>
      </c>
      <c r="CS83" s="6">
        <f>IF(CS$3=$CP$3,$H83+BC83,IF($F83='KU Meter Schedule'!CS$3,'KU Meter Schedule'!CR83+BC83-$G83,SUM(CR83,BC83)))</f>
        <v>128594.13376242814</v>
      </c>
      <c r="CT83" s="6">
        <f>IF(CT$3=$CP$3,$H83+BD83,IF($F83='KU Meter Schedule'!CT$3,'KU Meter Schedule'!CS83+BD83-$G83,SUM(CS83,BD83)))</f>
        <v>128931.93742559481</v>
      </c>
      <c r="CU83" s="6">
        <f>IF(CU$3=$CP$3,$H83+BE83,IF($F83='KU Meter Schedule'!CU$3,'KU Meter Schedule'!CT83+BE83-$G83,SUM(CT83,BE83)))</f>
        <v>129269.74108876147</v>
      </c>
      <c r="CV83" s="6">
        <f>IF(CV$3=$CP$3,$H83+BF83,IF($F83='KU Meter Schedule'!CV$3,'KU Meter Schedule'!CU83+BF83-$G83,SUM(CU83,BF83)))</f>
        <v>129607.54475192813</v>
      </c>
      <c r="CW83" s="6">
        <f>IF(CW$3=$CP$3,$H83+BG83,IF($F83='KU Meter Schedule'!CW$3,'KU Meter Schedule'!CV83+BG83-$G83,SUM(CV83,BG83)))</f>
        <v>129945.34841509479</v>
      </c>
      <c r="CX83" s="6">
        <f>IF(CX$3=$CP$3,$H83+BH83,IF($F83='KU Meter Schedule'!CX$3,'KU Meter Schedule'!CW83+BH83-$G83,SUM(CW83,BH83)))</f>
        <v>130283.15207826145</v>
      </c>
      <c r="CY83" s="6">
        <f>IF(CY$3=$CP$3,$H83+BI83,IF($F83='KU Meter Schedule'!CY$3,'KU Meter Schedule'!CX83+BI83-$G83,SUM(CX83,BI83)))</f>
        <v>130620.95574142812</v>
      </c>
      <c r="CZ83" s="6">
        <f>IF(CZ$3=$CP$3,$H83+BJ83,IF($F83='KU Meter Schedule'!CZ$3,'KU Meter Schedule'!CY83+BJ83-$G83,SUM(CY83,BJ83)))</f>
        <v>130958.75940459478</v>
      </c>
      <c r="DA83" s="6">
        <f>IF(DA$3=$CP$3,$H83+BK83,IF($F83='KU Meter Schedule'!DA$3,'KU Meter Schedule'!CZ83+BK83-$G83,SUM(CZ83,BK83)))</f>
        <v>131476.52833809477</v>
      </c>
      <c r="DB83" s="6">
        <f>IF(DB$3=$CP$3,$H83+BL83,IF($F83='KU Meter Schedule'!DB$3,'KU Meter Schedule'!DA83+BL83-$G83,SUM(DA83,BL83)))</f>
        <v>131994.29727159475</v>
      </c>
      <c r="DC83" s="6">
        <f>IF(DC$3=$CP$3,$H83+BM83,IF($F83='KU Meter Schedule'!DC$3,'KU Meter Schedule'!DB83+BM83-$G83,SUM(DB83,BM83)))</f>
        <v>132512.06620509474</v>
      </c>
      <c r="DD83" s="6">
        <f>IF(DD$3=$CP$3,$H83+BN83,IF($F83='KU Meter Schedule'!DD$3,'KU Meter Schedule'!DC83+BN83-$G83,SUM(DC83,BN83)))</f>
        <v>133029.83513859473</v>
      </c>
      <c r="DE83" s="6">
        <f>IF(DE$3=$CP$3,$H83+BO83,IF($F83='KU Meter Schedule'!DE$3,'KU Meter Schedule'!DD83+BO83-$G83,SUM(DD83,BO83)))</f>
        <v>133547.60407209472</v>
      </c>
      <c r="DF83" s="6">
        <f>IF(DF$3=$CP$3,$H83+BP83,IF($F83='KU Meter Schedule'!DF$3,'KU Meter Schedule'!DE83+BP83-$G83,SUM(DE83,BP83)))</f>
        <v>134065.37300559471</v>
      </c>
      <c r="DG83" s="6">
        <f>IF(DG$3=$CP$3,$H83+BQ83,IF($F83='KU Meter Schedule'!DG$3,'KU Meter Schedule'!DF83+BQ83-$G83,SUM(DF83,BQ83)))</f>
        <v>134583.1419390947</v>
      </c>
      <c r="DH83" s="6">
        <f>IF(DH$3=$CP$3,$H83+BR83,IF($F83='KU Meter Schedule'!DH$3,'KU Meter Schedule'!DG83+BR83-$G83,SUM(DG83,BR83)))</f>
        <v>135100.91087259469</v>
      </c>
      <c r="DI83" s="6">
        <f>IF(DI$3=$CP$3,$H83+BS83,IF($F83='KU Meter Schedule'!DI$3,'KU Meter Schedule'!DH83+BS83-$G83,SUM(DH83,BS83)))</f>
        <v>135618.67980609467</v>
      </c>
      <c r="DJ83" s="6">
        <f>IF(DJ$3=$CP$3,$H83+BT83,IF($F83='KU Meter Schedule'!DJ$3,'KU Meter Schedule'!DI83+BT83-$G83,SUM(DI83,BT83)))</f>
        <v>136136.44873959466</v>
      </c>
      <c r="DK83" s="6">
        <f>IF(DK$3=$CP$3,$H83+BU83,IF($F83='KU Meter Schedule'!DK$3,'KU Meter Schedule'!DJ83+BU83-$G83,SUM(DJ83,BU83)))</f>
        <v>136654.21767309465</v>
      </c>
      <c r="DL83" s="6">
        <f>IF(DL$3=$CP$3,$H83+BV83,IF($F83='KU Meter Schedule'!DL$3,'KU Meter Schedule'!DK83+BV83-$G83,SUM(DK83,BV83)))</f>
        <v>-40101.917860155343</v>
      </c>
      <c r="DM83" s="6">
        <f>IF(DM$3=$CP$3,$H83+BW83,IF($F83='KU Meter Schedule'!DM$3,'KU Meter Schedule'!DL83+BW83-$G83,SUM(DL83,BW83)))</f>
        <v>-40101.917860155343</v>
      </c>
      <c r="DN83" s="6">
        <f>IF(DN$3=$CP$3,$H83+BX83,IF($F83='KU Meter Schedule'!DN$3,'KU Meter Schedule'!DM83+BX83-$G83,SUM(DM83,BX83)))</f>
        <v>-40101.917860155343</v>
      </c>
      <c r="DO83" s="6">
        <f>IF(DO$3=$CP$3,$H83+BY83,IF($F83='KU Meter Schedule'!DO$3,'KU Meter Schedule'!DN83+BY83-$G83,SUM(DN83,BY83)))</f>
        <v>-40101.917860155343</v>
      </c>
      <c r="DP83" s="6">
        <f>IF(DP$3=$CP$3,$H83+BZ83,IF($F83='KU Meter Schedule'!DP$3,'KU Meter Schedule'!DO83+BZ83-$G83,SUM(DO83,BZ83)))</f>
        <v>-40101.917860155343</v>
      </c>
      <c r="DQ83" s="6">
        <f>IF(DQ$3=$CP$3,$H83+CA83,IF($F83='KU Meter Schedule'!DQ$3,'KU Meter Schedule'!DP83+CA83-$G83,SUM(DP83,CA83)))</f>
        <v>-40101.917860155343</v>
      </c>
      <c r="DR83" s="6">
        <f>IF(DR$3=$CP$3,$H83+CB83,IF($F83='KU Meter Schedule'!DR$3,'KU Meter Schedule'!DQ83+CB83-$G83,SUM(DQ83,CB83)))</f>
        <v>-40101.917860155343</v>
      </c>
      <c r="DS83" s="6">
        <f>IF(DS$3=$CP$3,$H83+CC83,IF($F83='KU Meter Schedule'!DS$3,'KU Meter Schedule'!DR83+CC83-$G83,SUM(DR83,CC83)))</f>
        <v>-40101.917860155343</v>
      </c>
      <c r="DT83" s="6">
        <f>IF(DT$3=$CP$3,$H83+CD83,IF($F83='KU Meter Schedule'!DT$3,'KU Meter Schedule'!DS83+CD83-$G83,SUM(DS83,CD83)))</f>
        <v>-40101.917860155343</v>
      </c>
      <c r="DU83" s="6">
        <f>IF(DU$3=$CP$3,$H83+CE83,IF($F83='KU Meter Schedule'!DU$3,'KU Meter Schedule'!DT83+CE83-$G83,SUM(DT83,CE83)))</f>
        <v>-40101.917860155343</v>
      </c>
      <c r="DV83" s="6">
        <f>IF(DV$3=$CP$3,$H83+CF83,IF($F83='KU Meter Schedule'!DV$3,'KU Meter Schedule'!DU83+CF83-$G83,SUM(DU83,CF83)))</f>
        <v>-40101.917860155343</v>
      </c>
      <c r="DW83" s="6">
        <f>IF(DW$3=$CP$3,$H83+CG83,IF($F83='KU Meter Schedule'!DW$3,'KU Meter Schedule'!DV83+CG83-$G83,SUM(DV83,CG83)))</f>
        <v>-40101.917860155343</v>
      </c>
      <c r="DX83" s="6">
        <f>IF(DX$3=$CP$3,$H83+CH83,IF($F83='KU Meter Schedule'!DX$3,'KU Meter Schedule'!DW83+CH83-$G83,SUM(DW83,CH83)))</f>
        <v>-40101.917860155343</v>
      </c>
      <c r="DY83" s="6">
        <f>IF(DY$3=$CP$3,$H83+CI83,IF($F83='KU Meter Schedule'!DY$3,'KU Meter Schedule'!DX83+CI83-$G83,SUM(DX83,CI83)))</f>
        <v>-40101.917860155343</v>
      </c>
      <c r="DZ83" s="6">
        <f>IF(DZ$3=$CP$3,$H83+CJ83,IF($F83='KU Meter Schedule'!DZ$3,'KU Meter Schedule'!DY83+CJ83-$G83,SUM(DY83,CJ83)))</f>
        <v>-40101.917860155343</v>
      </c>
      <c r="EA83" s="6">
        <f>IF(EA$3=$CP$3,$H83+CK83,IF($F83='KU Meter Schedule'!EA$3,'KU Meter Schedule'!DZ83+CK83-$G83,SUM(DZ83,CK83)))</f>
        <v>-40101.917860155343</v>
      </c>
      <c r="EB83" s="6">
        <f>IF(EB$3=$CP$3,$H83+CL83,IF($F83='KU Meter Schedule'!EB$3,'KU Meter Schedule'!EA83+CL83-$G83,SUM(EA83,CL83)))</f>
        <v>-40101.917860155343</v>
      </c>
      <c r="EC83" s="6">
        <f>IF(EC$3=$CP$3,$H83+CM83,IF($F83='KU Meter Schedule'!EC$3,'KU Meter Schedule'!EB83+CM83-$G83,SUM(EB83,CM83)))</f>
        <v>-40101.917860155343</v>
      </c>
      <c r="ED83" s="6">
        <f>IF(ED$3=$CP$3,$H83+CN83,IF($F83='KU Meter Schedule'!ED$3,'KU Meter Schedule'!EC83+CN83-$G83,SUM(EC83,CN83)))</f>
        <v>-40101.917860155343</v>
      </c>
      <c r="EF83" s="8">
        <f t="shared" si="16"/>
        <v>49434.297227071831</v>
      </c>
      <c r="EG83" s="8">
        <f t="shared" si="16"/>
        <v>49096.493563905169</v>
      </c>
      <c r="EH83" s="8">
        <f t="shared" si="16"/>
        <v>48758.689900738507</v>
      </c>
      <c r="EI83" s="8">
        <f t="shared" si="16"/>
        <v>48420.886237571845</v>
      </c>
      <c r="EJ83" s="8">
        <f t="shared" si="16"/>
        <v>48083.082574405184</v>
      </c>
      <c r="EK83" s="8">
        <f t="shared" si="16"/>
        <v>47745.278911238522</v>
      </c>
      <c r="EL83" s="8">
        <f t="shared" si="16"/>
        <v>47407.47524807186</v>
      </c>
      <c r="EM83" s="8">
        <f t="shared" si="16"/>
        <v>47069.671584905198</v>
      </c>
      <c r="EN83" s="8">
        <f t="shared" si="16"/>
        <v>46731.867921738536</v>
      </c>
      <c r="EO83" s="8">
        <f t="shared" si="16"/>
        <v>46394.064258571874</v>
      </c>
      <c r="EP83" s="8">
        <f t="shared" si="16"/>
        <v>46056.260595405212</v>
      </c>
      <c r="EQ83" s="8">
        <f t="shared" si="16"/>
        <v>45538.491661905224</v>
      </c>
      <c r="ER83" s="8">
        <f t="shared" si="16"/>
        <v>45020.722728405235</v>
      </c>
      <c r="ES83" s="8">
        <f t="shared" si="16"/>
        <v>44502.953794905246</v>
      </c>
      <c r="ET83" s="8">
        <f t="shared" si="16"/>
        <v>43985.184861405258</v>
      </c>
      <c r="EU83" s="8">
        <f t="shared" si="16"/>
        <v>43467.415927905269</v>
      </c>
      <c r="EV83" s="8">
        <f t="shared" si="15"/>
        <v>42949.646994405281</v>
      </c>
      <c r="EW83" s="8">
        <f t="shared" si="15"/>
        <v>42431.878060905292</v>
      </c>
      <c r="EX83" s="8">
        <f t="shared" si="15"/>
        <v>41914.109127405303</v>
      </c>
      <c r="EY83" s="8">
        <f t="shared" si="15"/>
        <v>41396.340193905315</v>
      </c>
      <c r="EZ83" s="8">
        <f t="shared" si="15"/>
        <v>40878.571260405326</v>
      </c>
      <c r="FA83" s="8">
        <f t="shared" si="15"/>
        <v>40360.802326905337</v>
      </c>
      <c r="FB83" s="8">
        <f t="shared" si="15"/>
        <v>40101.917860155343</v>
      </c>
      <c r="FC83" s="8">
        <f t="shared" si="15"/>
        <v>40101.917860155343</v>
      </c>
      <c r="FD83" s="8">
        <f t="shared" si="15"/>
        <v>40101.917860155343</v>
      </c>
      <c r="FE83" s="8">
        <f t="shared" si="15"/>
        <v>40101.917860155343</v>
      </c>
      <c r="FF83" s="8">
        <f t="shared" si="15"/>
        <v>40101.917860155343</v>
      </c>
      <c r="FG83" s="8">
        <f t="shared" si="15"/>
        <v>40101.917860155343</v>
      </c>
      <c r="FH83" s="8">
        <f t="shared" si="15"/>
        <v>40101.917860155343</v>
      </c>
      <c r="FI83" s="8">
        <f t="shared" si="15"/>
        <v>40101.917860155343</v>
      </c>
      <c r="FJ83" s="8">
        <f t="shared" si="15"/>
        <v>40101.917860155343</v>
      </c>
      <c r="FK83" s="8">
        <f t="shared" si="14"/>
        <v>40101.917860155343</v>
      </c>
      <c r="FL83" s="8">
        <f t="shared" si="14"/>
        <v>40101.917860155343</v>
      </c>
      <c r="FM83" s="8">
        <f t="shared" si="14"/>
        <v>40101.917860155343</v>
      </c>
      <c r="FN83" s="8">
        <f t="shared" si="14"/>
        <v>40101.917860155343</v>
      </c>
      <c r="FO83" s="8">
        <f t="shared" si="14"/>
        <v>40101.917860155343</v>
      </c>
      <c r="FP83" s="8">
        <f t="shared" si="14"/>
        <v>40101.917860155343</v>
      </c>
      <c r="FQ83" s="8">
        <f t="shared" si="14"/>
        <v>40101.917860155343</v>
      </c>
      <c r="FR83" s="8">
        <f t="shared" si="14"/>
        <v>40101.917860155343</v>
      </c>
      <c r="FS83" s="8">
        <f t="shared" si="14"/>
        <v>40101.917860155343</v>
      </c>
      <c r="FT83" s="8">
        <f t="shared" si="14"/>
        <v>40101.917860155343</v>
      </c>
    </row>
    <row r="84" spans="1:176" x14ac:dyDescent="0.25">
      <c r="A84" s="4" t="s">
        <v>12</v>
      </c>
      <c r="B84" s="4" t="s">
        <v>2</v>
      </c>
      <c r="C84" s="3" t="s">
        <v>40</v>
      </c>
      <c r="D84" s="4" t="s">
        <v>4</v>
      </c>
      <c r="E84" s="7">
        <v>1983</v>
      </c>
      <c r="F84" s="24">
        <f>IFERROR(VLOOKUP(CONCATENATE(C84,E84),'KU Retirements'!$A$4:$E$150,5,FALSE),"N/A")</f>
        <v>43252</v>
      </c>
      <c r="G84" s="5">
        <v>814030.1</v>
      </c>
      <c r="H84" s="5">
        <v>573363.54176827741</v>
      </c>
      <c r="I84" s="5"/>
      <c r="J84" s="6">
        <f>IF(J$3=$J$3,$G84,IF($F84='KU Meter Schedule'!J$3,'KU Meter Schedule'!I84-'KU Meter Schedule'!$G84,I84))</f>
        <v>814030.1</v>
      </c>
      <c r="K84" s="6">
        <f>IF(K$3=$J$3,$G84,IF($F84='KU Meter Schedule'!K$3,'KU Meter Schedule'!J84-'KU Meter Schedule'!$G84,J84))</f>
        <v>814030.1</v>
      </c>
      <c r="L84" s="6">
        <f>IF(L$3=$J$3,$G84,IF($F84='KU Meter Schedule'!L$3,'KU Meter Schedule'!K84-'KU Meter Schedule'!$G84,K84))</f>
        <v>814030.1</v>
      </c>
      <c r="M84" s="6">
        <f>IF(M$3=$J$3,$G84,IF($F84='KU Meter Schedule'!M$3,'KU Meter Schedule'!L84-'KU Meter Schedule'!$G84,L84))</f>
        <v>814030.1</v>
      </c>
      <c r="N84" s="6">
        <f>IF(N$3=$J$3,$G84,IF($F84='KU Meter Schedule'!N$3,'KU Meter Schedule'!M84-'KU Meter Schedule'!$G84,M84))</f>
        <v>814030.1</v>
      </c>
      <c r="O84" s="6">
        <f>IF(O$3=$J$3,$G84,IF($F84='KU Meter Schedule'!O$3,'KU Meter Schedule'!N84-'KU Meter Schedule'!$G84,N84))</f>
        <v>814030.1</v>
      </c>
      <c r="P84" s="6">
        <f>IF(P$3=$J$3,$G84,IF($F84='KU Meter Schedule'!P$3,'KU Meter Schedule'!O84-'KU Meter Schedule'!$G84,O84))</f>
        <v>814030.1</v>
      </c>
      <c r="Q84" s="6">
        <f>IF(Q$3=$J$3,$G84,IF($F84='KU Meter Schedule'!Q$3,'KU Meter Schedule'!P84-'KU Meter Schedule'!$G84,P84))</f>
        <v>814030.1</v>
      </c>
      <c r="R84" s="6">
        <f>IF(R$3=$J$3,$G84,IF($F84='KU Meter Schedule'!R$3,'KU Meter Schedule'!Q84-'KU Meter Schedule'!$G84,Q84))</f>
        <v>814030.1</v>
      </c>
      <c r="S84" s="6">
        <f>IF(S$3=$J$3,$G84,IF($F84='KU Meter Schedule'!S$3,'KU Meter Schedule'!R84-'KU Meter Schedule'!$G84,R84))</f>
        <v>814030.1</v>
      </c>
      <c r="T84" s="6">
        <f>IF(T$3=$J$3,$G84,IF($F84='KU Meter Schedule'!T$3,'KU Meter Schedule'!S84-'KU Meter Schedule'!$G84,S84))</f>
        <v>814030.1</v>
      </c>
      <c r="U84" s="6">
        <f>IF(U$3=$J$3,$G84,IF($F84='KU Meter Schedule'!U$3,'KU Meter Schedule'!T84-'KU Meter Schedule'!$G84,T84))</f>
        <v>814030.1</v>
      </c>
      <c r="V84" s="6">
        <f>IF(V$3=$J$3,$G84,IF($F84='KU Meter Schedule'!V$3,'KU Meter Schedule'!U84-'KU Meter Schedule'!$G84,U84))</f>
        <v>814030.1</v>
      </c>
      <c r="W84" s="6">
        <f>IF(W$3=$J$3,$G84,IF($F84='KU Meter Schedule'!W$3,'KU Meter Schedule'!V84-'KU Meter Schedule'!$G84,V84))</f>
        <v>814030.1</v>
      </c>
      <c r="X84" s="6">
        <f>IF(X$3=$J$3,$G84,IF($F84='KU Meter Schedule'!X$3,'KU Meter Schedule'!W84-'KU Meter Schedule'!$G84,W84))</f>
        <v>814030.1</v>
      </c>
      <c r="Y84" s="6">
        <f>IF(Y$3=$J$3,$G84,IF($F84='KU Meter Schedule'!Y$3,'KU Meter Schedule'!X84-'KU Meter Schedule'!$G84,X84))</f>
        <v>814030.1</v>
      </c>
      <c r="Z84" s="6">
        <f>IF(Z$3=$J$3,$G84,IF($F84='KU Meter Schedule'!Z$3,'KU Meter Schedule'!Y84-'KU Meter Schedule'!$G84,Y84))</f>
        <v>814030.1</v>
      </c>
      <c r="AA84" s="6">
        <f>IF(AA$3=$J$3,$G84,IF($F84='KU Meter Schedule'!AA$3,'KU Meter Schedule'!Z84-'KU Meter Schedule'!$G84,Z84))</f>
        <v>814030.1</v>
      </c>
      <c r="AB84" s="6">
        <f>IF(AB$3=$J$3,$G84,IF($F84='KU Meter Schedule'!AB$3,'KU Meter Schedule'!AA84-'KU Meter Schedule'!$G84,AA84))</f>
        <v>814030.1</v>
      </c>
      <c r="AC84" s="6">
        <f>IF(AC$3=$J$3,$G84,IF($F84='KU Meter Schedule'!AC$3,'KU Meter Schedule'!AB84-'KU Meter Schedule'!$G84,AB84))</f>
        <v>814030.1</v>
      </c>
      <c r="AD84" s="6">
        <f>IF(AD$3=$J$3,$G84,IF($F84='KU Meter Schedule'!AD$3,'KU Meter Schedule'!AC84-'KU Meter Schedule'!$G84,AC84))</f>
        <v>814030.1</v>
      </c>
      <c r="AE84" s="6">
        <f>IF(AE$3=$J$3,$G84,IF($F84='KU Meter Schedule'!AE$3,'KU Meter Schedule'!AD84-'KU Meter Schedule'!$G84,AD84))</f>
        <v>814030.1</v>
      </c>
      <c r="AF84" s="6">
        <f>IF(AF$3=$J$3,$G84,IF($F84='KU Meter Schedule'!AF$3,'KU Meter Schedule'!AE84-'KU Meter Schedule'!$G84,AE84))</f>
        <v>0</v>
      </c>
      <c r="AG84" s="6">
        <f>IF(AG$3=$J$3,$G84,IF($F84='KU Meter Schedule'!AG$3,'KU Meter Schedule'!AF84-'KU Meter Schedule'!$G84,AF84))</f>
        <v>0</v>
      </c>
      <c r="AH84" s="6">
        <f>IF(AH$3=$J$3,$G84,IF($F84='KU Meter Schedule'!AH$3,'KU Meter Schedule'!AG84-'KU Meter Schedule'!$G84,AG84))</f>
        <v>0</v>
      </c>
      <c r="AI84" s="6">
        <f>IF(AI$3=$J$3,$G84,IF($F84='KU Meter Schedule'!AI$3,'KU Meter Schedule'!AH84-'KU Meter Schedule'!$G84,AH84))</f>
        <v>0</v>
      </c>
      <c r="AJ84" s="6">
        <f>IF(AJ$3=$J$3,$G84,IF($F84='KU Meter Schedule'!AJ$3,'KU Meter Schedule'!AI84-'KU Meter Schedule'!$G84,AI84))</f>
        <v>0</v>
      </c>
      <c r="AK84" s="6">
        <f>IF(AK$3=$J$3,$G84,IF($F84='KU Meter Schedule'!AK$3,'KU Meter Schedule'!AJ84-'KU Meter Schedule'!$G84,AJ84))</f>
        <v>0</v>
      </c>
      <c r="AL84" s="6">
        <f>IF(AL$3=$J$3,$G84,IF($F84='KU Meter Schedule'!AL$3,'KU Meter Schedule'!AK84-'KU Meter Schedule'!$G84,AK84))</f>
        <v>0</v>
      </c>
      <c r="AM84" s="6">
        <f>IF(AM$3=$J$3,$G84,IF($F84='KU Meter Schedule'!AM$3,'KU Meter Schedule'!AL84-'KU Meter Schedule'!$G84,AL84))</f>
        <v>0</v>
      </c>
      <c r="AN84" s="6">
        <f>IF(AN$3=$J$3,$G84,IF($F84='KU Meter Schedule'!AN$3,'KU Meter Schedule'!AM84-'KU Meter Schedule'!$G84,AM84))</f>
        <v>0</v>
      </c>
      <c r="AO84" s="6">
        <f>IF(AO$3=$J$3,$G84,IF($F84='KU Meter Schedule'!AO$3,'KU Meter Schedule'!AN84-'KU Meter Schedule'!$G84,AN84))</f>
        <v>0</v>
      </c>
      <c r="AP84" s="6">
        <f>IF(AP$3=$J$3,$G84,IF($F84='KU Meter Schedule'!AP$3,'KU Meter Schedule'!AO84-'KU Meter Schedule'!$G84,AO84))</f>
        <v>0</v>
      </c>
      <c r="AQ84" s="6">
        <f>IF(AQ$3=$J$3,$G84,IF($F84='KU Meter Schedule'!AQ$3,'KU Meter Schedule'!AP84-'KU Meter Schedule'!$G84,AP84))</f>
        <v>0</v>
      </c>
      <c r="AR84" s="6">
        <f>IF(AR$3=$J$3,$G84,IF($F84='KU Meter Schedule'!AR$3,'KU Meter Schedule'!AQ84-'KU Meter Schedule'!$G84,AQ84))</f>
        <v>0</v>
      </c>
      <c r="AS84" s="6">
        <f>IF(AS$3=$J$3,$G84,IF($F84='KU Meter Schedule'!AS$3,'KU Meter Schedule'!AR84-'KU Meter Schedule'!$G84,AR84))</f>
        <v>0</v>
      </c>
      <c r="AT84" s="6">
        <f>IF(AT$3=$J$3,$G84,IF($F84='KU Meter Schedule'!AT$3,'KU Meter Schedule'!AS84-'KU Meter Schedule'!$G84,AS84))</f>
        <v>0</v>
      </c>
      <c r="AU84" s="6">
        <f>IF(AU$3=$J$3,$G84,IF($F84='KU Meter Schedule'!AU$3,'KU Meter Schedule'!AT84-'KU Meter Schedule'!$G84,AT84))</f>
        <v>0</v>
      </c>
      <c r="AV84" s="6">
        <f>IF(AV$3=$J$3,$G84,IF($F84='KU Meter Schedule'!AV$3,'KU Meter Schedule'!AU84-'KU Meter Schedule'!$G84,AU84))</f>
        <v>0</v>
      </c>
      <c r="AW84" s="6">
        <f>IF(AW$3=$J$3,$G84,IF($F84='KU Meter Schedule'!AW$3,'KU Meter Schedule'!AV84-'KU Meter Schedule'!$G84,AV84))</f>
        <v>0</v>
      </c>
      <c r="AX84" s="6">
        <f>IF(AX$3=$J$3,$G84,IF($F84='KU Meter Schedule'!AX$3,'KU Meter Schedule'!AW84-'KU Meter Schedule'!$G84,AW84))</f>
        <v>0</v>
      </c>
      <c r="AZ84" s="21">
        <f>IF(AZ$3&lt;'Depr. Rate'!$B$1,('Depr. Rate'!$B$4*'KU Meter Schedule'!J84)/12,IF(J84=0,I84/2*'Depr. Rate'!$C$4/12,('Depr. Rate'!$C$4*'KU Meter Schedule'!J84)/12))</f>
        <v>1553.4407741666666</v>
      </c>
      <c r="BA84" s="21">
        <f>IF(BA$3&lt;'Depr. Rate'!$B$1,('Depr. Rate'!$B$4*'KU Meter Schedule'!K84)/12,IF(K84=0,J84/2*'Depr. Rate'!$C$4/12,('Depr. Rate'!$C$4*'KU Meter Schedule'!K84)/12))</f>
        <v>1553.4407741666666</v>
      </c>
      <c r="BB84" s="21">
        <f>IF(BB$3&lt;'Depr. Rate'!$B$1,('Depr. Rate'!$B$4*'KU Meter Schedule'!L84)/12,IF(L84=0,K84/2*'Depr. Rate'!$C$4/12,('Depr. Rate'!$C$4*'KU Meter Schedule'!L84)/12))</f>
        <v>1553.4407741666666</v>
      </c>
      <c r="BC84" s="21">
        <f>IF(BC$3&lt;'Depr. Rate'!$B$1,('Depr. Rate'!$B$4*'KU Meter Schedule'!M84)/12,IF(M84=0,L84/2*'Depr. Rate'!$C$4/12,('Depr. Rate'!$C$4*'KU Meter Schedule'!M84)/12))</f>
        <v>1553.4407741666666</v>
      </c>
      <c r="BD84" s="21">
        <f>IF(BD$3&lt;'Depr. Rate'!$B$1,('Depr. Rate'!$B$4*'KU Meter Schedule'!N84)/12,IF(N84=0,M84/2*'Depr. Rate'!$C$4/12,('Depr. Rate'!$C$4*'KU Meter Schedule'!N84)/12))</f>
        <v>1553.4407741666666</v>
      </c>
      <c r="BE84" s="21">
        <f>IF(BE$3&lt;'Depr. Rate'!$B$1,('Depr. Rate'!$B$4*'KU Meter Schedule'!O84)/12,IF(O84=0,N84/2*'Depr. Rate'!$C$4/12,('Depr. Rate'!$C$4*'KU Meter Schedule'!O84)/12))</f>
        <v>1553.4407741666666</v>
      </c>
      <c r="BF84" s="21">
        <f>IF(BF$3&lt;'Depr. Rate'!$B$1,('Depr. Rate'!$B$4*'KU Meter Schedule'!P84)/12,IF(P84=0,O84/2*'Depr. Rate'!$C$4/12,('Depr. Rate'!$C$4*'KU Meter Schedule'!P84)/12))</f>
        <v>1553.4407741666666</v>
      </c>
      <c r="BG84" s="21">
        <f>IF(BG$3&lt;'Depr. Rate'!$B$1,('Depr. Rate'!$B$4*'KU Meter Schedule'!Q84)/12,IF(Q84=0,P84/2*'Depr. Rate'!$C$4/12,('Depr. Rate'!$C$4*'KU Meter Schedule'!Q84)/12))</f>
        <v>1553.4407741666666</v>
      </c>
      <c r="BH84" s="21">
        <f>IF(BH$3&lt;'Depr. Rate'!$B$1,('Depr. Rate'!$B$4*'KU Meter Schedule'!R84)/12,IF(R84=0,Q84/2*'Depr. Rate'!$C$4/12,('Depr. Rate'!$C$4*'KU Meter Schedule'!R84)/12))</f>
        <v>1553.4407741666666</v>
      </c>
      <c r="BI84" s="21">
        <f>IF(BI$3&lt;'Depr. Rate'!$B$1,('Depr. Rate'!$B$4*'KU Meter Schedule'!S84)/12,IF(S84=0,R84/2*'Depr. Rate'!$C$4/12,('Depr. Rate'!$C$4*'KU Meter Schedule'!S84)/12))</f>
        <v>1553.4407741666666</v>
      </c>
      <c r="BJ84" s="21">
        <f>IF(BJ$3&lt;'Depr. Rate'!$B$1,('Depr. Rate'!$B$4*'KU Meter Schedule'!T84)/12,IF(T84=0,S84/2*'Depr. Rate'!$C$4/12,('Depr. Rate'!$C$4*'KU Meter Schedule'!T84)/12))</f>
        <v>1553.4407741666666</v>
      </c>
      <c r="BK84" s="21">
        <f>IF(BK$3&lt;'Depr. Rate'!$B$1,('Depr. Rate'!$B$4*'KU Meter Schedule'!U84)/12,IF(U84=0,T84/2*'Depr. Rate'!$C$4/12,('Depr. Rate'!$C$4*'KU Meter Schedule'!U84)/12))</f>
        <v>2381.0380424999998</v>
      </c>
      <c r="BL84" s="21">
        <f>IF(BL$3&lt;'Depr. Rate'!$B$1,('Depr. Rate'!$B$4*'KU Meter Schedule'!V84)/12,IF(V84=0,U84/2*'Depr. Rate'!$C$4/12,('Depr. Rate'!$C$4*'KU Meter Schedule'!V84)/12))</f>
        <v>2381.0380424999998</v>
      </c>
      <c r="BM84" s="21">
        <f>IF(BM$3&lt;'Depr. Rate'!$B$1,('Depr. Rate'!$B$4*'KU Meter Schedule'!W84)/12,IF(W84=0,V84/2*'Depr. Rate'!$C$4/12,('Depr. Rate'!$C$4*'KU Meter Schedule'!W84)/12))</f>
        <v>2381.0380424999998</v>
      </c>
      <c r="BN84" s="21">
        <f>IF(BN$3&lt;'Depr. Rate'!$B$1,('Depr. Rate'!$B$4*'KU Meter Schedule'!X84)/12,IF(X84=0,W84/2*'Depr. Rate'!$C$4/12,('Depr. Rate'!$C$4*'KU Meter Schedule'!X84)/12))</f>
        <v>2381.0380424999998</v>
      </c>
      <c r="BO84" s="21">
        <f>IF(BO$3&lt;'Depr. Rate'!$B$1,('Depr. Rate'!$B$4*'KU Meter Schedule'!Y84)/12,IF(Y84=0,X84/2*'Depr. Rate'!$C$4/12,('Depr. Rate'!$C$4*'KU Meter Schedule'!Y84)/12))</f>
        <v>2381.0380424999998</v>
      </c>
      <c r="BP84" s="21">
        <f>IF(BP$3&lt;'Depr. Rate'!$B$1,('Depr. Rate'!$B$4*'KU Meter Schedule'!Z84)/12,IF(Z84=0,Y84/2*'Depr. Rate'!$C$4/12,('Depr. Rate'!$C$4*'KU Meter Schedule'!Z84)/12))</f>
        <v>2381.0380424999998</v>
      </c>
      <c r="BQ84" s="21">
        <f>IF(BQ$3&lt;'Depr. Rate'!$B$1,('Depr. Rate'!$B$4*'KU Meter Schedule'!AA84)/12,IF(AA84=0,Z84/2*'Depr. Rate'!$C$4/12,('Depr. Rate'!$C$4*'KU Meter Schedule'!AA84)/12))</f>
        <v>2381.0380424999998</v>
      </c>
      <c r="BR84" s="21">
        <f>IF(BR$3&lt;'Depr. Rate'!$B$1,('Depr. Rate'!$B$4*'KU Meter Schedule'!AB84)/12,IF(AB84=0,AA84/2*'Depr. Rate'!$C$4/12,('Depr. Rate'!$C$4*'KU Meter Schedule'!AB84)/12))</f>
        <v>2381.0380424999998</v>
      </c>
      <c r="BS84" s="21">
        <f>IF(BS$3&lt;'Depr. Rate'!$B$1,('Depr. Rate'!$B$4*'KU Meter Schedule'!AC84)/12,IF(AC84=0,AB84/2*'Depr. Rate'!$C$4/12,('Depr. Rate'!$C$4*'KU Meter Schedule'!AC84)/12))</f>
        <v>2381.0380424999998</v>
      </c>
      <c r="BT84" s="21">
        <f>IF(BT$3&lt;'Depr. Rate'!$B$1,('Depr. Rate'!$B$4*'KU Meter Schedule'!AD84)/12,IF(AD84=0,AC84/2*'Depr. Rate'!$C$4/12,('Depr. Rate'!$C$4*'KU Meter Schedule'!AD84)/12))</f>
        <v>2381.0380424999998</v>
      </c>
      <c r="BU84" s="21">
        <f>IF(BU$3&lt;'Depr. Rate'!$B$1,('Depr. Rate'!$B$4*'KU Meter Schedule'!AE84)/12,IF(AE84=0,AD84/2*'Depr. Rate'!$C$4/12,('Depr. Rate'!$C$4*'KU Meter Schedule'!AE84)/12))</f>
        <v>2381.0380424999998</v>
      </c>
      <c r="BV84" s="21">
        <f>IF(BV$3&lt;'Depr. Rate'!$B$1,('Depr. Rate'!$B$4*'KU Meter Schedule'!AF84)/12,IF(AF84=0,AE84/2*'Depr. Rate'!$C$4/12,('Depr. Rate'!$C$4*'KU Meter Schedule'!AF84)/12))</f>
        <v>1190.5190212499999</v>
      </c>
      <c r="BW84" s="21">
        <f>IF(BW$3&lt;'Depr. Rate'!$B$1,('Depr. Rate'!$B$4*'KU Meter Schedule'!AG84)/12,IF(AG84=0,AF84/2*'Depr. Rate'!$C$4/12,('Depr. Rate'!$C$4*'KU Meter Schedule'!AG84)/12))</f>
        <v>0</v>
      </c>
      <c r="BX84" s="21">
        <f>IF(BX$3&lt;'Depr. Rate'!$B$1,('Depr. Rate'!$B$4*'KU Meter Schedule'!AH84)/12,IF(AH84=0,AG84/2*'Depr. Rate'!$C$4/12,('Depr. Rate'!$C$4*'KU Meter Schedule'!AH84)/12))</f>
        <v>0</v>
      </c>
      <c r="BY84" s="21">
        <f>IF(BY$3&lt;'Depr. Rate'!$B$1,('Depr. Rate'!$B$4*'KU Meter Schedule'!AI84)/12,IF(AI84=0,AH84/2*'Depr. Rate'!$C$4/12,('Depr. Rate'!$C$4*'KU Meter Schedule'!AI84)/12))</f>
        <v>0</v>
      </c>
      <c r="BZ84" s="21">
        <f>IF(BZ$3&lt;'Depr. Rate'!$B$1,('Depr. Rate'!$B$4*'KU Meter Schedule'!AJ84)/12,IF(AJ84=0,AI84/2*'Depr. Rate'!$C$4/12,('Depr. Rate'!$C$4*'KU Meter Schedule'!AJ84)/12))</f>
        <v>0</v>
      </c>
      <c r="CA84" s="21">
        <f>IF(CA$3&lt;'Depr. Rate'!$B$1,('Depr. Rate'!$B$4*'KU Meter Schedule'!AK84)/12,IF(AK84=0,AJ84/2*'Depr. Rate'!$C$4/12,('Depr. Rate'!$C$4*'KU Meter Schedule'!AK84)/12))</f>
        <v>0</v>
      </c>
      <c r="CB84" s="21">
        <f>IF(CB$3&lt;'Depr. Rate'!$B$1,('Depr. Rate'!$B$4*'KU Meter Schedule'!AL84)/12,IF(AL84=0,AK84/2*'Depr. Rate'!$C$4/12,('Depr. Rate'!$C$4*'KU Meter Schedule'!AL84)/12))</f>
        <v>0</v>
      </c>
      <c r="CC84" s="21">
        <f>IF(CC$3&lt;'Depr. Rate'!$B$1,('Depr. Rate'!$B$4*'KU Meter Schedule'!AM84)/12,IF(AM84=0,AL84/2*'Depr. Rate'!$C$4/12,('Depr. Rate'!$C$4*'KU Meter Schedule'!AM84)/12))</f>
        <v>0</v>
      </c>
      <c r="CD84" s="21">
        <f>IF(CD$3&lt;'Depr. Rate'!$B$1,('Depr. Rate'!$B$4*'KU Meter Schedule'!AN84)/12,IF(AN84=0,AM84/2*'Depr. Rate'!$C$4/12,('Depr. Rate'!$C$4*'KU Meter Schedule'!AN84)/12))</f>
        <v>0</v>
      </c>
      <c r="CE84" s="21">
        <f>IF(CE$3&lt;'Depr. Rate'!$B$1,('Depr. Rate'!$B$4*'KU Meter Schedule'!AO84)/12,IF(AO84=0,AN84/2*'Depr. Rate'!$C$4/12,('Depr. Rate'!$C$4*'KU Meter Schedule'!AO84)/12))</f>
        <v>0</v>
      </c>
      <c r="CF84" s="21">
        <f>IF(CF$3&lt;'Depr. Rate'!$B$1,('Depr. Rate'!$B$4*'KU Meter Schedule'!AP84)/12,IF(AP84=0,AO84/2*'Depr. Rate'!$C$4/12,('Depr. Rate'!$C$4*'KU Meter Schedule'!AP84)/12))</f>
        <v>0</v>
      </c>
      <c r="CG84" s="21">
        <f>IF(CG$3&lt;'Depr. Rate'!$B$1,('Depr. Rate'!$B$4*'KU Meter Schedule'!AQ84)/12,IF(AQ84=0,AP84/2*'Depr. Rate'!$C$4/12,('Depr. Rate'!$C$4*'KU Meter Schedule'!AQ84)/12))</f>
        <v>0</v>
      </c>
      <c r="CH84" s="21">
        <f>IF(CH$3&lt;'Depr. Rate'!$B$1,('Depr. Rate'!$B$4*'KU Meter Schedule'!AR84)/12,IF(AR84=0,AQ84/2*'Depr. Rate'!$C$4/12,('Depr. Rate'!$C$4*'KU Meter Schedule'!AR84)/12))</f>
        <v>0</v>
      </c>
      <c r="CI84" s="21">
        <f>IF(CI$3&lt;'Depr. Rate'!$B$1,('Depr. Rate'!$B$4*'KU Meter Schedule'!AS84)/12,IF(AS84=0,AR84/2*'Depr. Rate'!$C$4/12,('Depr. Rate'!$C$4*'KU Meter Schedule'!AS84)/12))</f>
        <v>0</v>
      </c>
      <c r="CJ84" s="21">
        <f>IF(CJ$3&lt;'Depr. Rate'!$B$1,('Depr. Rate'!$B$4*'KU Meter Schedule'!AT84)/12,IF(AT84=0,AS84/2*'Depr. Rate'!$C$4/12,('Depr. Rate'!$C$4*'KU Meter Schedule'!AT84)/12))</f>
        <v>0</v>
      </c>
      <c r="CK84" s="21">
        <f>IF(CK$3&lt;'Depr. Rate'!$B$1,('Depr. Rate'!$B$4*'KU Meter Schedule'!AU84)/12,IF(AU84=0,AT84/2*'Depr. Rate'!$C$4/12,('Depr. Rate'!$C$4*'KU Meter Schedule'!AU84)/12))</f>
        <v>0</v>
      </c>
      <c r="CL84" s="21">
        <f>IF(CL$3&lt;'Depr. Rate'!$B$1,('Depr. Rate'!$B$4*'KU Meter Schedule'!AV84)/12,IF(AV84=0,AU84/2*'Depr. Rate'!$C$4/12,('Depr. Rate'!$C$4*'KU Meter Schedule'!AV84)/12))</f>
        <v>0</v>
      </c>
      <c r="CM84" s="21">
        <f>IF(CM$3&lt;'Depr. Rate'!$B$1,('Depr. Rate'!$B$4*'KU Meter Schedule'!AW84)/12,IF(AW84=0,AV84/2*'Depr. Rate'!$C$4/12,('Depr. Rate'!$C$4*'KU Meter Schedule'!AW84)/12))</f>
        <v>0</v>
      </c>
      <c r="CN84" s="21">
        <f>IF(CN$3&lt;'Depr. Rate'!$B$1,('Depr. Rate'!$B$4*'KU Meter Schedule'!AX84)/12,IF(AX84=0,AW84/2*'Depr. Rate'!$C$4/12,('Depr. Rate'!$C$4*'KU Meter Schedule'!AX84)/12))</f>
        <v>0</v>
      </c>
      <c r="CP84" s="6">
        <f>IF(CP$3=$CP$3,$H84+AZ84,IF($F84='KU Meter Schedule'!CP$3,'KU Meter Schedule'!CO84+AZ84-$G84,SUM(CO84,AZ84)))</f>
        <v>574916.98254244414</v>
      </c>
      <c r="CQ84" s="6">
        <f>IF(CQ$3=$CP$3,$H84+BA84,IF($F84='KU Meter Schedule'!CQ$3,'KU Meter Schedule'!CP84+BA84-$G84,SUM(CP84,BA84)))</f>
        <v>576470.42331661086</v>
      </c>
      <c r="CR84" s="6">
        <f>IF(CR$3=$CP$3,$H84+BB84,IF($F84='KU Meter Schedule'!CR$3,'KU Meter Schedule'!CQ84+BB84-$G84,SUM(CQ84,BB84)))</f>
        <v>578023.86409077758</v>
      </c>
      <c r="CS84" s="6">
        <f>IF(CS$3=$CP$3,$H84+BC84,IF($F84='KU Meter Schedule'!CS$3,'KU Meter Schedule'!CR84+BC84-$G84,SUM(CR84,BC84)))</f>
        <v>579577.30486494431</v>
      </c>
      <c r="CT84" s="6">
        <f>IF(CT$3=$CP$3,$H84+BD84,IF($F84='KU Meter Schedule'!CT$3,'KU Meter Schedule'!CS84+BD84-$G84,SUM(CS84,BD84)))</f>
        <v>581130.74563911103</v>
      </c>
      <c r="CU84" s="6">
        <f>IF(CU$3=$CP$3,$H84+BE84,IF($F84='KU Meter Schedule'!CU$3,'KU Meter Schedule'!CT84+BE84-$G84,SUM(CT84,BE84)))</f>
        <v>582684.18641327776</v>
      </c>
      <c r="CV84" s="6">
        <f>IF(CV$3=$CP$3,$H84+BF84,IF($F84='KU Meter Schedule'!CV$3,'KU Meter Schedule'!CU84+BF84-$G84,SUM(CU84,BF84)))</f>
        <v>584237.62718744448</v>
      </c>
      <c r="CW84" s="6">
        <f>IF(CW$3=$CP$3,$H84+BG84,IF($F84='KU Meter Schedule'!CW$3,'KU Meter Schedule'!CV84+BG84-$G84,SUM(CV84,BG84)))</f>
        <v>585791.0679616112</v>
      </c>
      <c r="CX84" s="6">
        <f>IF(CX$3=$CP$3,$H84+BH84,IF($F84='KU Meter Schedule'!CX$3,'KU Meter Schedule'!CW84+BH84-$G84,SUM(CW84,BH84)))</f>
        <v>587344.50873577793</v>
      </c>
      <c r="CY84" s="6">
        <f>IF(CY$3=$CP$3,$H84+BI84,IF($F84='KU Meter Schedule'!CY$3,'KU Meter Schedule'!CX84+BI84-$G84,SUM(CX84,BI84)))</f>
        <v>588897.94950994465</v>
      </c>
      <c r="CZ84" s="6">
        <f>IF(CZ$3=$CP$3,$H84+BJ84,IF($F84='KU Meter Schedule'!CZ$3,'KU Meter Schedule'!CY84+BJ84-$G84,SUM(CY84,BJ84)))</f>
        <v>590451.39028411137</v>
      </c>
      <c r="DA84" s="6">
        <f>IF(DA$3=$CP$3,$H84+BK84,IF($F84='KU Meter Schedule'!DA$3,'KU Meter Schedule'!CZ84+BK84-$G84,SUM(CZ84,BK84)))</f>
        <v>592832.42832661141</v>
      </c>
      <c r="DB84" s="6">
        <f>IF(DB$3=$CP$3,$H84+BL84,IF($F84='KU Meter Schedule'!DB$3,'KU Meter Schedule'!DA84+BL84-$G84,SUM(DA84,BL84)))</f>
        <v>595213.46636911144</v>
      </c>
      <c r="DC84" s="6">
        <f>IF(DC$3=$CP$3,$H84+BM84,IF($F84='KU Meter Schedule'!DC$3,'KU Meter Schedule'!DB84+BM84-$G84,SUM(DB84,BM84)))</f>
        <v>597594.50441161147</v>
      </c>
      <c r="DD84" s="6">
        <f>IF(DD$3=$CP$3,$H84+BN84,IF($F84='KU Meter Schedule'!DD$3,'KU Meter Schedule'!DC84+BN84-$G84,SUM(DC84,BN84)))</f>
        <v>599975.54245411151</v>
      </c>
      <c r="DE84" s="6">
        <f>IF(DE$3=$CP$3,$H84+BO84,IF($F84='KU Meter Schedule'!DE$3,'KU Meter Schedule'!DD84+BO84-$G84,SUM(DD84,BO84)))</f>
        <v>602356.58049661154</v>
      </c>
      <c r="DF84" s="6">
        <f>IF(DF$3=$CP$3,$H84+BP84,IF($F84='KU Meter Schedule'!DF$3,'KU Meter Schedule'!DE84+BP84-$G84,SUM(DE84,BP84)))</f>
        <v>604737.61853911157</v>
      </c>
      <c r="DG84" s="6">
        <f>IF(DG$3=$CP$3,$H84+BQ84,IF($F84='KU Meter Schedule'!DG$3,'KU Meter Schedule'!DF84+BQ84-$G84,SUM(DF84,BQ84)))</f>
        <v>607118.65658161161</v>
      </c>
      <c r="DH84" s="6">
        <f>IF(DH$3=$CP$3,$H84+BR84,IF($F84='KU Meter Schedule'!DH$3,'KU Meter Schedule'!DG84+BR84-$G84,SUM(DG84,BR84)))</f>
        <v>609499.69462411164</v>
      </c>
      <c r="DI84" s="6">
        <f>IF(DI$3=$CP$3,$H84+BS84,IF($F84='KU Meter Schedule'!DI$3,'KU Meter Schedule'!DH84+BS84-$G84,SUM(DH84,BS84)))</f>
        <v>611880.73266661167</v>
      </c>
      <c r="DJ84" s="6">
        <f>IF(DJ$3=$CP$3,$H84+BT84,IF($F84='KU Meter Schedule'!DJ$3,'KU Meter Schedule'!DI84+BT84-$G84,SUM(DI84,BT84)))</f>
        <v>614261.7707091117</v>
      </c>
      <c r="DK84" s="6">
        <f>IF(DK$3=$CP$3,$H84+BU84,IF($F84='KU Meter Schedule'!DK$3,'KU Meter Schedule'!DJ84+BU84-$G84,SUM(DJ84,BU84)))</f>
        <v>616642.80875161174</v>
      </c>
      <c r="DL84" s="6">
        <f>IF(DL$3=$CP$3,$H84+BV84,IF($F84='KU Meter Schedule'!DL$3,'KU Meter Schedule'!DK84+BV84-$G84,SUM(DK84,BV84)))</f>
        <v>-196196.77222713828</v>
      </c>
      <c r="DM84" s="6">
        <f>IF(DM$3=$CP$3,$H84+BW84,IF($F84='KU Meter Schedule'!DM$3,'KU Meter Schedule'!DL84+BW84-$G84,SUM(DL84,BW84)))</f>
        <v>-196196.77222713828</v>
      </c>
      <c r="DN84" s="6">
        <f>IF(DN$3=$CP$3,$H84+BX84,IF($F84='KU Meter Schedule'!DN$3,'KU Meter Schedule'!DM84+BX84-$G84,SUM(DM84,BX84)))</f>
        <v>-196196.77222713828</v>
      </c>
      <c r="DO84" s="6">
        <f>IF(DO$3=$CP$3,$H84+BY84,IF($F84='KU Meter Schedule'!DO$3,'KU Meter Schedule'!DN84+BY84-$G84,SUM(DN84,BY84)))</f>
        <v>-196196.77222713828</v>
      </c>
      <c r="DP84" s="6">
        <f>IF(DP$3=$CP$3,$H84+BZ84,IF($F84='KU Meter Schedule'!DP$3,'KU Meter Schedule'!DO84+BZ84-$G84,SUM(DO84,BZ84)))</f>
        <v>-196196.77222713828</v>
      </c>
      <c r="DQ84" s="6">
        <f>IF(DQ$3=$CP$3,$H84+CA84,IF($F84='KU Meter Schedule'!DQ$3,'KU Meter Schedule'!DP84+CA84-$G84,SUM(DP84,CA84)))</f>
        <v>-196196.77222713828</v>
      </c>
      <c r="DR84" s="6">
        <f>IF(DR$3=$CP$3,$H84+CB84,IF($F84='KU Meter Schedule'!DR$3,'KU Meter Schedule'!DQ84+CB84-$G84,SUM(DQ84,CB84)))</f>
        <v>-196196.77222713828</v>
      </c>
      <c r="DS84" s="6">
        <f>IF(DS$3=$CP$3,$H84+CC84,IF($F84='KU Meter Schedule'!DS$3,'KU Meter Schedule'!DR84+CC84-$G84,SUM(DR84,CC84)))</f>
        <v>-196196.77222713828</v>
      </c>
      <c r="DT84" s="6">
        <f>IF(DT$3=$CP$3,$H84+CD84,IF($F84='KU Meter Schedule'!DT$3,'KU Meter Schedule'!DS84+CD84-$G84,SUM(DS84,CD84)))</f>
        <v>-196196.77222713828</v>
      </c>
      <c r="DU84" s="6">
        <f>IF(DU$3=$CP$3,$H84+CE84,IF($F84='KU Meter Schedule'!DU$3,'KU Meter Schedule'!DT84+CE84-$G84,SUM(DT84,CE84)))</f>
        <v>-196196.77222713828</v>
      </c>
      <c r="DV84" s="6">
        <f>IF(DV$3=$CP$3,$H84+CF84,IF($F84='KU Meter Schedule'!DV$3,'KU Meter Schedule'!DU84+CF84-$G84,SUM(DU84,CF84)))</f>
        <v>-196196.77222713828</v>
      </c>
      <c r="DW84" s="6">
        <f>IF(DW$3=$CP$3,$H84+CG84,IF($F84='KU Meter Schedule'!DW$3,'KU Meter Schedule'!DV84+CG84-$G84,SUM(DV84,CG84)))</f>
        <v>-196196.77222713828</v>
      </c>
      <c r="DX84" s="6">
        <f>IF(DX$3=$CP$3,$H84+CH84,IF($F84='KU Meter Schedule'!DX$3,'KU Meter Schedule'!DW84+CH84-$G84,SUM(DW84,CH84)))</f>
        <v>-196196.77222713828</v>
      </c>
      <c r="DY84" s="6">
        <f>IF(DY$3=$CP$3,$H84+CI84,IF($F84='KU Meter Schedule'!DY$3,'KU Meter Schedule'!DX84+CI84-$G84,SUM(DX84,CI84)))</f>
        <v>-196196.77222713828</v>
      </c>
      <c r="DZ84" s="6">
        <f>IF(DZ$3=$CP$3,$H84+CJ84,IF($F84='KU Meter Schedule'!DZ$3,'KU Meter Schedule'!DY84+CJ84-$G84,SUM(DY84,CJ84)))</f>
        <v>-196196.77222713828</v>
      </c>
      <c r="EA84" s="6">
        <f>IF(EA$3=$CP$3,$H84+CK84,IF($F84='KU Meter Schedule'!EA$3,'KU Meter Schedule'!DZ84+CK84-$G84,SUM(DZ84,CK84)))</f>
        <v>-196196.77222713828</v>
      </c>
      <c r="EB84" s="6">
        <f>IF(EB$3=$CP$3,$H84+CL84,IF($F84='KU Meter Schedule'!EB$3,'KU Meter Schedule'!EA84+CL84-$G84,SUM(EA84,CL84)))</f>
        <v>-196196.77222713828</v>
      </c>
      <c r="EC84" s="6">
        <f>IF(EC$3=$CP$3,$H84+CM84,IF($F84='KU Meter Schedule'!EC$3,'KU Meter Schedule'!EB84+CM84-$G84,SUM(EB84,CM84)))</f>
        <v>-196196.77222713828</v>
      </c>
      <c r="ED84" s="6">
        <f>IF(ED$3=$CP$3,$H84+CN84,IF($F84='KU Meter Schedule'!ED$3,'KU Meter Schedule'!EC84+CN84-$G84,SUM(EC84,CN84)))</f>
        <v>-196196.77222713828</v>
      </c>
      <c r="EF84" s="8">
        <f t="shared" si="16"/>
        <v>239113.11745755584</v>
      </c>
      <c r="EG84" s="8">
        <f t="shared" si="16"/>
        <v>237559.67668338912</v>
      </c>
      <c r="EH84" s="8">
        <f t="shared" si="16"/>
        <v>236006.23590922239</v>
      </c>
      <c r="EI84" s="8">
        <f t="shared" si="16"/>
        <v>234452.79513505567</v>
      </c>
      <c r="EJ84" s="8">
        <f t="shared" si="16"/>
        <v>232899.35436088894</v>
      </c>
      <c r="EK84" s="8">
        <f t="shared" si="16"/>
        <v>231345.91358672222</v>
      </c>
      <c r="EL84" s="8">
        <f t="shared" si="16"/>
        <v>229792.4728125555</v>
      </c>
      <c r="EM84" s="8">
        <f t="shared" si="16"/>
        <v>228239.03203838877</v>
      </c>
      <c r="EN84" s="8">
        <f t="shared" si="16"/>
        <v>226685.59126422205</v>
      </c>
      <c r="EO84" s="8">
        <f t="shared" si="16"/>
        <v>225132.15049005533</v>
      </c>
      <c r="EP84" s="8">
        <f t="shared" si="16"/>
        <v>223578.7097158886</v>
      </c>
      <c r="EQ84" s="8">
        <f t="shared" si="16"/>
        <v>221197.67167338857</v>
      </c>
      <c r="ER84" s="8">
        <f t="shared" si="16"/>
        <v>218816.63363088854</v>
      </c>
      <c r="ES84" s="8">
        <f t="shared" si="16"/>
        <v>216435.5955883885</v>
      </c>
      <c r="ET84" s="8">
        <f t="shared" si="16"/>
        <v>214054.55754588847</v>
      </c>
      <c r="EU84" s="8">
        <f t="shared" ref="EU84:FJ99" si="17">Y84-DE84</f>
        <v>211673.51950338844</v>
      </c>
      <c r="EV84" s="8">
        <f t="shared" si="17"/>
        <v>209292.4814608884</v>
      </c>
      <c r="EW84" s="8">
        <f t="shared" si="17"/>
        <v>206911.44341838837</v>
      </c>
      <c r="EX84" s="8">
        <f t="shared" si="17"/>
        <v>204530.40537588834</v>
      </c>
      <c r="EY84" s="8">
        <f t="shared" si="17"/>
        <v>202149.36733338831</v>
      </c>
      <c r="EZ84" s="8">
        <f t="shared" si="17"/>
        <v>199768.32929088827</v>
      </c>
      <c r="FA84" s="8">
        <f t="shared" si="17"/>
        <v>197387.29124838824</v>
      </c>
      <c r="FB84" s="8">
        <f t="shared" si="17"/>
        <v>196196.77222713828</v>
      </c>
      <c r="FC84" s="8">
        <f t="shared" si="17"/>
        <v>196196.77222713828</v>
      </c>
      <c r="FD84" s="8">
        <f t="shared" si="17"/>
        <v>196196.77222713828</v>
      </c>
      <c r="FE84" s="8">
        <f t="shared" si="17"/>
        <v>196196.77222713828</v>
      </c>
      <c r="FF84" s="8">
        <f t="shared" si="17"/>
        <v>196196.77222713828</v>
      </c>
      <c r="FG84" s="8">
        <f t="shared" si="17"/>
        <v>196196.77222713828</v>
      </c>
      <c r="FH84" s="8">
        <f t="shared" si="17"/>
        <v>196196.77222713828</v>
      </c>
      <c r="FI84" s="8">
        <f t="shared" si="17"/>
        <v>196196.77222713828</v>
      </c>
      <c r="FJ84" s="8">
        <f t="shared" si="17"/>
        <v>196196.77222713828</v>
      </c>
      <c r="FK84" s="8">
        <f t="shared" si="14"/>
        <v>196196.77222713828</v>
      </c>
      <c r="FL84" s="8">
        <f t="shared" si="14"/>
        <v>196196.77222713828</v>
      </c>
      <c r="FM84" s="8">
        <f t="shared" si="14"/>
        <v>196196.77222713828</v>
      </c>
      <c r="FN84" s="8">
        <f t="shared" si="14"/>
        <v>196196.77222713828</v>
      </c>
      <c r="FO84" s="8">
        <f t="shared" si="14"/>
        <v>196196.77222713828</v>
      </c>
      <c r="FP84" s="8">
        <f t="shared" si="14"/>
        <v>196196.77222713828</v>
      </c>
      <c r="FQ84" s="8">
        <f t="shared" si="14"/>
        <v>196196.77222713828</v>
      </c>
      <c r="FR84" s="8">
        <f t="shared" si="14"/>
        <v>196196.77222713828</v>
      </c>
      <c r="FS84" s="8">
        <f t="shared" si="14"/>
        <v>196196.77222713828</v>
      </c>
      <c r="FT84" s="8">
        <f t="shared" si="14"/>
        <v>196196.77222713828</v>
      </c>
    </row>
    <row r="85" spans="1:176" x14ac:dyDescent="0.25">
      <c r="A85" s="4" t="s">
        <v>12</v>
      </c>
      <c r="B85" s="4" t="s">
        <v>2</v>
      </c>
      <c r="C85" s="3" t="s">
        <v>40</v>
      </c>
      <c r="D85" s="4" t="s">
        <v>5</v>
      </c>
      <c r="E85" s="7">
        <v>1983</v>
      </c>
      <c r="F85" s="24">
        <f>IFERROR(VLOOKUP(CONCATENATE(C85,E85),'KU Retirements'!$A$4:$E$150,5,FALSE),"N/A")</f>
        <v>43252</v>
      </c>
      <c r="G85" s="5">
        <v>301016.69</v>
      </c>
      <c r="H85" s="5">
        <v>212021.63840104101</v>
      </c>
      <c r="I85" s="5"/>
      <c r="J85" s="6">
        <f>IF(J$3=$J$3,$G85,IF($F85='KU Meter Schedule'!J$3,'KU Meter Schedule'!I85-'KU Meter Schedule'!$G85,I85))</f>
        <v>301016.69</v>
      </c>
      <c r="K85" s="6">
        <f>IF(K$3=$J$3,$G85,IF($F85='KU Meter Schedule'!K$3,'KU Meter Schedule'!J85-'KU Meter Schedule'!$G85,J85))</f>
        <v>301016.69</v>
      </c>
      <c r="L85" s="6">
        <f>IF(L$3=$J$3,$G85,IF($F85='KU Meter Schedule'!L$3,'KU Meter Schedule'!K85-'KU Meter Schedule'!$G85,K85))</f>
        <v>301016.69</v>
      </c>
      <c r="M85" s="6">
        <f>IF(M$3=$J$3,$G85,IF($F85='KU Meter Schedule'!M$3,'KU Meter Schedule'!L85-'KU Meter Schedule'!$G85,L85))</f>
        <v>301016.69</v>
      </c>
      <c r="N85" s="6">
        <f>IF(N$3=$J$3,$G85,IF($F85='KU Meter Schedule'!N$3,'KU Meter Schedule'!M85-'KU Meter Schedule'!$G85,M85))</f>
        <v>301016.69</v>
      </c>
      <c r="O85" s="6">
        <f>IF(O$3=$J$3,$G85,IF($F85='KU Meter Schedule'!O$3,'KU Meter Schedule'!N85-'KU Meter Schedule'!$G85,N85))</f>
        <v>301016.69</v>
      </c>
      <c r="P85" s="6">
        <f>IF(P$3=$J$3,$G85,IF($F85='KU Meter Schedule'!P$3,'KU Meter Schedule'!O85-'KU Meter Schedule'!$G85,O85))</f>
        <v>301016.69</v>
      </c>
      <c r="Q85" s="6">
        <f>IF(Q$3=$J$3,$G85,IF($F85='KU Meter Schedule'!Q$3,'KU Meter Schedule'!P85-'KU Meter Schedule'!$G85,P85))</f>
        <v>301016.69</v>
      </c>
      <c r="R85" s="6">
        <f>IF(R$3=$J$3,$G85,IF($F85='KU Meter Schedule'!R$3,'KU Meter Schedule'!Q85-'KU Meter Schedule'!$G85,Q85))</f>
        <v>301016.69</v>
      </c>
      <c r="S85" s="6">
        <f>IF(S$3=$J$3,$G85,IF($F85='KU Meter Schedule'!S$3,'KU Meter Schedule'!R85-'KU Meter Schedule'!$G85,R85))</f>
        <v>301016.69</v>
      </c>
      <c r="T85" s="6">
        <f>IF(T$3=$J$3,$G85,IF($F85='KU Meter Schedule'!T$3,'KU Meter Schedule'!S85-'KU Meter Schedule'!$G85,S85))</f>
        <v>301016.69</v>
      </c>
      <c r="U85" s="6">
        <f>IF(U$3=$J$3,$G85,IF($F85='KU Meter Schedule'!U$3,'KU Meter Schedule'!T85-'KU Meter Schedule'!$G85,T85))</f>
        <v>301016.69</v>
      </c>
      <c r="V85" s="6">
        <f>IF(V$3=$J$3,$G85,IF($F85='KU Meter Schedule'!V$3,'KU Meter Schedule'!U85-'KU Meter Schedule'!$G85,U85))</f>
        <v>301016.69</v>
      </c>
      <c r="W85" s="6">
        <f>IF(W$3=$J$3,$G85,IF($F85='KU Meter Schedule'!W$3,'KU Meter Schedule'!V85-'KU Meter Schedule'!$G85,V85))</f>
        <v>301016.69</v>
      </c>
      <c r="X85" s="6">
        <f>IF(X$3=$J$3,$G85,IF($F85='KU Meter Schedule'!X$3,'KU Meter Schedule'!W85-'KU Meter Schedule'!$G85,W85))</f>
        <v>301016.69</v>
      </c>
      <c r="Y85" s="6">
        <f>IF(Y$3=$J$3,$G85,IF($F85='KU Meter Schedule'!Y$3,'KU Meter Schedule'!X85-'KU Meter Schedule'!$G85,X85))</f>
        <v>301016.69</v>
      </c>
      <c r="Z85" s="6">
        <f>IF(Z$3=$J$3,$G85,IF($F85='KU Meter Schedule'!Z$3,'KU Meter Schedule'!Y85-'KU Meter Schedule'!$G85,Y85))</f>
        <v>301016.69</v>
      </c>
      <c r="AA85" s="6">
        <f>IF(AA$3=$J$3,$G85,IF($F85='KU Meter Schedule'!AA$3,'KU Meter Schedule'!Z85-'KU Meter Schedule'!$G85,Z85))</f>
        <v>301016.69</v>
      </c>
      <c r="AB85" s="6">
        <f>IF(AB$3=$J$3,$G85,IF($F85='KU Meter Schedule'!AB$3,'KU Meter Schedule'!AA85-'KU Meter Schedule'!$G85,AA85))</f>
        <v>301016.69</v>
      </c>
      <c r="AC85" s="6">
        <f>IF(AC$3=$J$3,$G85,IF($F85='KU Meter Schedule'!AC$3,'KU Meter Schedule'!AB85-'KU Meter Schedule'!$G85,AB85))</f>
        <v>301016.69</v>
      </c>
      <c r="AD85" s="6">
        <f>IF(AD$3=$J$3,$G85,IF($F85='KU Meter Schedule'!AD$3,'KU Meter Schedule'!AC85-'KU Meter Schedule'!$G85,AC85))</f>
        <v>301016.69</v>
      </c>
      <c r="AE85" s="6">
        <f>IF(AE$3=$J$3,$G85,IF($F85='KU Meter Schedule'!AE$3,'KU Meter Schedule'!AD85-'KU Meter Schedule'!$G85,AD85))</f>
        <v>301016.69</v>
      </c>
      <c r="AF85" s="6">
        <f>IF(AF$3=$J$3,$G85,IF($F85='KU Meter Schedule'!AF$3,'KU Meter Schedule'!AE85-'KU Meter Schedule'!$G85,AE85))</f>
        <v>0</v>
      </c>
      <c r="AG85" s="6">
        <f>IF(AG$3=$J$3,$G85,IF($F85='KU Meter Schedule'!AG$3,'KU Meter Schedule'!AF85-'KU Meter Schedule'!$G85,AF85))</f>
        <v>0</v>
      </c>
      <c r="AH85" s="6">
        <f>IF(AH$3=$J$3,$G85,IF($F85='KU Meter Schedule'!AH$3,'KU Meter Schedule'!AG85-'KU Meter Schedule'!$G85,AG85))</f>
        <v>0</v>
      </c>
      <c r="AI85" s="6">
        <f>IF(AI$3=$J$3,$G85,IF($F85='KU Meter Schedule'!AI$3,'KU Meter Schedule'!AH85-'KU Meter Schedule'!$G85,AH85))</f>
        <v>0</v>
      </c>
      <c r="AJ85" s="6">
        <f>IF(AJ$3=$J$3,$G85,IF($F85='KU Meter Schedule'!AJ$3,'KU Meter Schedule'!AI85-'KU Meter Schedule'!$G85,AI85))</f>
        <v>0</v>
      </c>
      <c r="AK85" s="6">
        <f>IF(AK$3=$J$3,$G85,IF($F85='KU Meter Schedule'!AK$3,'KU Meter Schedule'!AJ85-'KU Meter Schedule'!$G85,AJ85))</f>
        <v>0</v>
      </c>
      <c r="AL85" s="6">
        <f>IF(AL$3=$J$3,$G85,IF($F85='KU Meter Schedule'!AL$3,'KU Meter Schedule'!AK85-'KU Meter Schedule'!$G85,AK85))</f>
        <v>0</v>
      </c>
      <c r="AM85" s="6">
        <f>IF(AM$3=$J$3,$G85,IF($F85='KU Meter Schedule'!AM$3,'KU Meter Schedule'!AL85-'KU Meter Schedule'!$G85,AL85))</f>
        <v>0</v>
      </c>
      <c r="AN85" s="6">
        <f>IF(AN$3=$J$3,$G85,IF($F85='KU Meter Schedule'!AN$3,'KU Meter Schedule'!AM85-'KU Meter Schedule'!$G85,AM85))</f>
        <v>0</v>
      </c>
      <c r="AO85" s="6">
        <f>IF(AO$3=$J$3,$G85,IF($F85='KU Meter Schedule'!AO$3,'KU Meter Schedule'!AN85-'KU Meter Schedule'!$G85,AN85))</f>
        <v>0</v>
      </c>
      <c r="AP85" s="6">
        <f>IF(AP$3=$J$3,$G85,IF($F85='KU Meter Schedule'!AP$3,'KU Meter Schedule'!AO85-'KU Meter Schedule'!$G85,AO85))</f>
        <v>0</v>
      </c>
      <c r="AQ85" s="6">
        <f>IF(AQ$3=$J$3,$G85,IF($F85='KU Meter Schedule'!AQ$3,'KU Meter Schedule'!AP85-'KU Meter Schedule'!$G85,AP85))</f>
        <v>0</v>
      </c>
      <c r="AR85" s="6">
        <f>IF(AR$3=$J$3,$G85,IF($F85='KU Meter Schedule'!AR$3,'KU Meter Schedule'!AQ85-'KU Meter Schedule'!$G85,AQ85))</f>
        <v>0</v>
      </c>
      <c r="AS85" s="6">
        <f>IF(AS$3=$J$3,$G85,IF($F85='KU Meter Schedule'!AS$3,'KU Meter Schedule'!AR85-'KU Meter Schedule'!$G85,AR85))</f>
        <v>0</v>
      </c>
      <c r="AT85" s="6">
        <f>IF(AT$3=$J$3,$G85,IF($F85='KU Meter Schedule'!AT$3,'KU Meter Schedule'!AS85-'KU Meter Schedule'!$G85,AS85))</f>
        <v>0</v>
      </c>
      <c r="AU85" s="6">
        <f>IF(AU$3=$J$3,$G85,IF($F85='KU Meter Schedule'!AU$3,'KU Meter Schedule'!AT85-'KU Meter Schedule'!$G85,AT85))</f>
        <v>0</v>
      </c>
      <c r="AV85" s="6">
        <f>IF(AV$3=$J$3,$G85,IF($F85='KU Meter Schedule'!AV$3,'KU Meter Schedule'!AU85-'KU Meter Schedule'!$G85,AU85))</f>
        <v>0</v>
      </c>
      <c r="AW85" s="6">
        <f>IF(AW$3=$J$3,$G85,IF($F85='KU Meter Schedule'!AW$3,'KU Meter Schedule'!AV85-'KU Meter Schedule'!$G85,AV85))</f>
        <v>0</v>
      </c>
      <c r="AX85" s="6">
        <f>IF(AX$3=$J$3,$G85,IF($F85='KU Meter Schedule'!AX$3,'KU Meter Schedule'!AW85-'KU Meter Schedule'!$G85,AW85))</f>
        <v>0</v>
      </c>
      <c r="AZ85" s="21">
        <f>IF(AZ$3&lt;'Depr. Rate'!$B$1,('Depr. Rate'!$B$4*'KU Meter Schedule'!J85)/12,IF(J85=0,I85/2*'Depr. Rate'!$C$4/12,('Depr. Rate'!$C$4*'KU Meter Schedule'!J85)/12))</f>
        <v>574.44018341666663</v>
      </c>
      <c r="BA85" s="21">
        <f>IF(BA$3&lt;'Depr. Rate'!$B$1,('Depr. Rate'!$B$4*'KU Meter Schedule'!K85)/12,IF(K85=0,J85/2*'Depr. Rate'!$C$4/12,('Depr. Rate'!$C$4*'KU Meter Schedule'!K85)/12))</f>
        <v>574.44018341666663</v>
      </c>
      <c r="BB85" s="21">
        <f>IF(BB$3&lt;'Depr. Rate'!$B$1,('Depr. Rate'!$B$4*'KU Meter Schedule'!L85)/12,IF(L85=0,K85/2*'Depr. Rate'!$C$4/12,('Depr. Rate'!$C$4*'KU Meter Schedule'!L85)/12))</f>
        <v>574.44018341666663</v>
      </c>
      <c r="BC85" s="21">
        <f>IF(BC$3&lt;'Depr. Rate'!$B$1,('Depr. Rate'!$B$4*'KU Meter Schedule'!M85)/12,IF(M85=0,L85/2*'Depr. Rate'!$C$4/12,('Depr. Rate'!$C$4*'KU Meter Schedule'!M85)/12))</f>
        <v>574.44018341666663</v>
      </c>
      <c r="BD85" s="21">
        <f>IF(BD$3&lt;'Depr. Rate'!$B$1,('Depr. Rate'!$B$4*'KU Meter Schedule'!N85)/12,IF(N85=0,M85/2*'Depr. Rate'!$C$4/12,('Depr. Rate'!$C$4*'KU Meter Schedule'!N85)/12))</f>
        <v>574.44018341666663</v>
      </c>
      <c r="BE85" s="21">
        <f>IF(BE$3&lt;'Depr. Rate'!$B$1,('Depr. Rate'!$B$4*'KU Meter Schedule'!O85)/12,IF(O85=0,N85/2*'Depr. Rate'!$C$4/12,('Depr. Rate'!$C$4*'KU Meter Schedule'!O85)/12))</f>
        <v>574.44018341666663</v>
      </c>
      <c r="BF85" s="21">
        <f>IF(BF$3&lt;'Depr. Rate'!$B$1,('Depr. Rate'!$B$4*'KU Meter Schedule'!P85)/12,IF(P85=0,O85/2*'Depr. Rate'!$C$4/12,('Depr. Rate'!$C$4*'KU Meter Schedule'!P85)/12))</f>
        <v>574.44018341666663</v>
      </c>
      <c r="BG85" s="21">
        <f>IF(BG$3&lt;'Depr. Rate'!$B$1,('Depr. Rate'!$B$4*'KU Meter Schedule'!Q85)/12,IF(Q85=0,P85/2*'Depr. Rate'!$C$4/12,('Depr. Rate'!$C$4*'KU Meter Schedule'!Q85)/12))</f>
        <v>574.44018341666663</v>
      </c>
      <c r="BH85" s="21">
        <f>IF(BH$3&lt;'Depr. Rate'!$B$1,('Depr. Rate'!$B$4*'KU Meter Schedule'!R85)/12,IF(R85=0,Q85/2*'Depr. Rate'!$C$4/12,('Depr. Rate'!$C$4*'KU Meter Schedule'!R85)/12))</f>
        <v>574.44018341666663</v>
      </c>
      <c r="BI85" s="21">
        <f>IF(BI$3&lt;'Depr. Rate'!$B$1,('Depr. Rate'!$B$4*'KU Meter Schedule'!S85)/12,IF(S85=0,R85/2*'Depr. Rate'!$C$4/12,('Depr. Rate'!$C$4*'KU Meter Schedule'!S85)/12))</f>
        <v>574.44018341666663</v>
      </c>
      <c r="BJ85" s="21">
        <f>IF(BJ$3&lt;'Depr. Rate'!$B$1,('Depr. Rate'!$B$4*'KU Meter Schedule'!T85)/12,IF(T85=0,S85/2*'Depr. Rate'!$C$4/12,('Depr. Rate'!$C$4*'KU Meter Schedule'!T85)/12))</f>
        <v>574.44018341666663</v>
      </c>
      <c r="BK85" s="21">
        <f>IF(BK$3&lt;'Depr. Rate'!$B$1,('Depr. Rate'!$B$4*'KU Meter Schedule'!U85)/12,IF(U85=0,T85/2*'Depr. Rate'!$C$4/12,('Depr. Rate'!$C$4*'KU Meter Schedule'!U85)/12))</f>
        <v>880.47381825000002</v>
      </c>
      <c r="BL85" s="21">
        <f>IF(BL$3&lt;'Depr. Rate'!$B$1,('Depr. Rate'!$B$4*'KU Meter Schedule'!V85)/12,IF(V85=0,U85/2*'Depr. Rate'!$C$4/12,('Depr. Rate'!$C$4*'KU Meter Schedule'!V85)/12))</f>
        <v>880.47381825000002</v>
      </c>
      <c r="BM85" s="21">
        <f>IF(BM$3&lt;'Depr. Rate'!$B$1,('Depr. Rate'!$B$4*'KU Meter Schedule'!W85)/12,IF(W85=0,V85/2*'Depr. Rate'!$C$4/12,('Depr. Rate'!$C$4*'KU Meter Schedule'!W85)/12))</f>
        <v>880.47381825000002</v>
      </c>
      <c r="BN85" s="21">
        <f>IF(BN$3&lt;'Depr. Rate'!$B$1,('Depr. Rate'!$B$4*'KU Meter Schedule'!X85)/12,IF(X85=0,W85/2*'Depr. Rate'!$C$4/12,('Depr. Rate'!$C$4*'KU Meter Schedule'!X85)/12))</f>
        <v>880.47381825000002</v>
      </c>
      <c r="BO85" s="21">
        <f>IF(BO$3&lt;'Depr. Rate'!$B$1,('Depr. Rate'!$B$4*'KU Meter Schedule'!Y85)/12,IF(Y85=0,X85/2*'Depr. Rate'!$C$4/12,('Depr. Rate'!$C$4*'KU Meter Schedule'!Y85)/12))</f>
        <v>880.47381825000002</v>
      </c>
      <c r="BP85" s="21">
        <f>IF(BP$3&lt;'Depr. Rate'!$B$1,('Depr. Rate'!$B$4*'KU Meter Schedule'!Z85)/12,IF(Z85=0,Y85/2*'Depr. Rate'!$C$4/12,('Depr. Rate'!$C$4*'KU Meter Schedule'!Z85)/12))</f>
        <v>880.47381825000002</v>
      </c>
      <c r="BQ85" s="21">
        <f>IF(BQ$3&lt;'Depr. Rate'!$B$1,('Depr. Rate'!$B$4*'KU Meter Schedule'!AA85)/12,IF(AA85=0,Z85/2*'Depr. Rate'!$C$4/12,('Depr. Rate'!$C$4*'KU Meter Schedule'!AA85)/12))</f>
        <v>880.47381825000002</v>
      </c>
      <c r="BR85" s="21">
        <f>IF(BR$3&lt;'Depr. Rate'!$B$1,('Depr. Rate'!$B$4*'KU Meter Schedule'!AB85)/12,IF(AB85=0,AA85/2*'Depr. Rate'!$C$4/12,('Depr. Rate'!$C$4*'KU Meter Schedule'!AB85)/12))</f>
        <v>880.47381825000002</v>
      </c>
      <c r="BS85" s="21">
        <f>IF(BS$3&lt;'Depr. Rate'!$B$1,('Depr. Rate'!$B$4*'KU Meter Schedule'!AC85)/12,IF(AC85=0,AB85/2*'Depr. Rate'!$C$4/12,('Depr. Rate'!$C$4*'KU Meter Schedule'!AC85)/12))</f>
        <v>880.47381825000002</v>
      </c>
      <c r="BT85" s="21">
        <f>IF(BT$3&lt;'Depr. Rate'!$B$1,('Depr. Rate'!$B$4*'KU Meter Schedule'!AD85)/12,IF(AD85=0,AC85/2*'Depr. Rate'!$C$4/12,('Depr. Rate'!$C$4*'KU Meter Schedule'!AD85)/12))</f>
        <v>880.47381825000002</v>
      </c>
      <c r="BU85" s="21">
        <f>IF(BU$3&lt;'Depr. Rate'!$B$1,('Depr. Rate'!$B$4*'KU Meter Schedule'!AE85)/12,IF(AE85=0,AD85/2*'Depr. Rate'!$C$4/12,('Depr. Rate'!$C$4*'KU Meter Schedule'!AE85)/12))</f>
        <v>880.47381825000002</v>
      </c>
      <c r="BV85" s="21">
        <f>IF(BV$3&lt;'Depr. Rate'!$B$1,('Depr. Rate'!$B$4*'KU Meter Schedule'!AF85)/12,IF(AF85=0,AE85/2*'Depr. Rate'!$C$4/12,('Depr. Rate'!$C$4*'KU Meter Schedule'!AF85)/12))</f>
        <v>440.23690912500001</v>
      </c>
      <c r="BW85" s="21">
        <f>IF(BW$3&lt;'Depr. Rate'!$B$1,('Depr. Rate'!$B$4*'KU Meter Schedule'!AG85)/12,IF(AG85=0,AF85/2*'Depr. Rate'!$C$4/12,('Depr. Rate'!$C$4*'KU Meter Schedule'!AG85)/12))</f>
        <v>0</v>
      </c>
      <c r="BX85" s="21">
        <f>IF(BX$3&lt;'Depr. Rate'!$B$1,('Depr. Rate'!$B$4*'KU Meter Schedule'!AH85)/12,IF(AH85=0,AG85/2*'Depr. Rate'!$C$4/12,('Depr. Rate'!$C$4*'KU Meter Schedule'!AH85)/12))</f>
        <v>0</v>
      </c>
      <c r="BY85" s="21">
        <f>IF(BY$3&lt;'Depr. Rate'!$B$1,('Depr. Rate'!$B$4*'KU Meter Schedule'!AI85)/12,IF(AI85=0,AH85/2*'Depr. Rate'!$C$4/12,('Depr. Rate'!$C$4*'KU Meter Schedule'!AI85)/12))</f>
        <v>0</v>
      </c>
      <c r="BZ85" s="21">
        <f>IF(BZ$3&lt;'Depr. Rate'!$B$1,('Depr. Rate'!$B$4*'KU Meter Schedule'!AJ85)/12,IF(AJ85=0,AI85/2*'Depr. Rate'!$C$4/12,('Depr. Rate'!$C$4*'KU Meter Schedule'!AJ85)/12))</f>
        <v>0</v>
      </c>
      <c r="CA85" s="21">
        <f>IF(CA$3&lt;'Depr. Rate'!$B$1,('Depr. Rate'!$B$4*'KU Meter Schedule'!AK85)/12,IF(AK85=0,AJ85/2*'Depr. Rate'!$C$4/12,('Depr. Rate'!$C$4*'KU Meter Schedule'!AK85)/12))</f>
        <v>0</v>
      </c>
      <c r="CB85" s="21">
        <f>IF(CB$3&lt;'Depr. Rate'!$B$1,('Depr. Rate'!$B$4*'KU Meter Schedule'!AL85)/12,IF(AL85=0,AK85/2*'Depr. Rate'!$C$4/12,('Depr. Rate'!$C$4*'KU Meter Schedule'!AL85)/12))</f>
        <v>0</v>
      </c>
      <c r="CC85" s="21">
        <f>IF(CC$3&lt;'Depr. Rate'!$B$1,('Depr. Rate'!$B$4*'KU Meter Schedule'!AM85)/12,IF(AM85=0,AL85/2*'Depr. Rate'!$C$4/12,('Depr. Rate'!$C$4*'KU Meter Schedule'!AM85)/12))</f>
        <v>0</v>
      </c>
      <c r="CD85" s="21">
        <f>IF(CD$3&lt;'Depr. Rate'!$B$1,('Depr. Rate'!$B$4*'KU Meter Schedule'!AN85)/12,IF(AN85=0,AM85/2*'Depr. Rate'!$C$4/12,('Depr. Rate'!$C$4*'KU Meter Schedule'!AN85)/12))</f>
        <v>0</v>
      </c>
      <c r="CE85" s="21">
        <f>IF(CE$3&lt;'Depr. Rate'!$B$1,('Depr. Rate'!$B$4*'KU Meter Schedule'!AO85)/12,IF(AO85=0,AN85/2*'Depr. Rate'!$C$4/12,('Depr. Rate'!$C$4*'KU Meter Schedule'!AO85)/12))</f>
        <v>0</v>
      </c>
      <c r="CF85" s="21">
        <f>IF(CF$3&lt;'Depr. Rate'!$B$1,('Depr. Rate'!$B$4*'KU Meter Schedule'!AP85)/12,IF(AP85=0,AO85/2*'Depr. Rate'!$C$4/12,('Depr. Rate'!$C$4*'KU Meter Schedule'!AP85)/12))</f>
        <v>0</v>
      </c>
      <c r="CG85" s="21">
        <f>IF(CG$3&lt;'Depr. Rate'!$B$1,('Depr. Rate'!$B$4*'KU Meter Schedule'!AQ85)/12,IF(AQ85=0,AP85/2*'Depr. Rate'!$C$4/12,('Depr. Rate'!$C$4*'KU Meter Schedule'!AQ85)/12))</f>
        <v>0</v>
      </c>
      <c r="CH85" s="21">
        <f>IF(CH$3&lt;'Depr. Rate'!$B$1,('Depr. Rate'!$B$4*'KU Meter Schedule'!AR85)/12,IF(AR85=0,AQ85/2*'Depr. Rate'!$C$4/12,('Depr. Rate'!$C$4*'KU Meter Schedule'!AR85)/12))</f>
        <v>0</v>
      </c>
      <c r="CI85" s="21">
        <f>IF(CI$3&lt;'Depr. Rate'!$B$1,('Depr. Rate'!$B$4*'KU Meter Schedule'!AS85)/12,IF(AS85=0,AR85/2*'Depr. Rate'!$C$4/12,('Depr. Rate'!$C$4*'KU Meter Schedule'!AS85)/12))</f>
        <v>0</v>
      </c>
      <c r="CJ85" s="21">
        <f>IF(CJ$3&lt;'Depr. Rate'!$B$1,('Depr. Rate'!$B$4*'KU Meter Schedule'!AT85)/12,IF(AT85=0,AS85/2*'Depr. Rate'!$C$4/12,('Depr. Rate'!$C$4*'KU Meter Schedule'!AT85)/12))</f>
        <v>0</v>
      </c>
      <c r="CK85" s="21">
        <f>IF(CK$3&lt;'Depr. Rate'!$B$1,('Depr. Rate'!$B$4*'KU Meter Schedule'!AU85)/12,IF(AU85=0,AT85/2*'Depr. Rate'!$C$4/12,('Depr. Rate'!$C$4*'KU Meter Schedule'!AU85)/12))</f>
        <v>0</v>
      </c>
      <c r="CL85" s="21">
        <f>IF(CL$3&lt;'Depr. Rate'!$B$1,('Depr. Rate'!$B$4*'KU Meter Schedule'!AV85)/12,IF(AV85=0,AU85/2*'Depr. Rate'!$C$4/12,('Depr. Rate'!$C$4*'KU Meter Schedule'!AV85)/12))</f>
        <v>0</v>
      </c>
      <c r="CM85" s="21">
        <f>IF(CM$3&lt;'Depr. Rate'!$B$1,('Depr. Rate'!$B$4*'KU Meter Schedule'!AW85)/12,IF(AW85=0,AV85/2*'Depr. Rate'!$C$4/12,('Depr. Rate'!$C$4*'KU Meter Schedule'!AW85)/12))</f>
        <v>0</v>
      </c>
      <c r="CN85" s="21">
        <f>IF(CN$3&lt;'Depr. Rate'!$B$1,('Depr. Rate'!$B$4*'KU Meter Schedule'!AX85)/12,IF(AX85=0,AW85/2*'Depr. Rate'!$C$4/12,('Depr. Rate'!$C$4*'KU Meter Schedule'!AX85)/12))</f>
        <v>0</v>
      </c>
      <c r="CP85" s="6">
        <f>IF(CP$3=$CP$3,$H85+AZ85,IF($F85='KU Meter Schedule'!CP$3,'KU Meter Schedule'!CO85+AZ85-$G85,SUM(CO85,AZ85)))</f>
        <v>212596.07858445769</v>
      </c>
      <c r="CQ85" s="6">
        <f>IF(CQ$3=$CP$3,$H85+BA85,IF($F85='KU Meter Schedule'!CQ$3,'KU Meter Schedule'!CP85+BA85-$G85,SUM(CP85,BA85)))</f>
        <v>213170.51876787437</v>
      </c>
      <c r="CR85" s="6">
        <f>IF(CR$3=$CP$3,$H85+BB85,IF($F85='KU Meter Schedule'!CR$3,'KU Meter Schedule'!CQ85+BB85-$G85,SUM(CQ85,BB85)))</f>
        <v>213744.95895129105</v>
      </c>
      <c r="CS85" s="6">
        <f>IF(CS$3=$CP$3,$H85+BC85,IF($F85='KU Meter Schedule'!CS$3,'KU Meter Schedule'!CR85+BC85-$G85,SUM(CR85,BC85)))</f>
        <v>214319.39913470772</v>
      </c>
      <c r="CT85" s="6">
        <f>IF(CT$3=$CP$3,$H85+BD85,IF($F85='KU Meter Schedule'!CT$3,'KU Meter Schedule'!CS85+BD85-$G85,SUM(CS85,BD85)))</f>
        <v>214893.8393181244</v>
      </c>
      <c r="CU85" s="6">
        <f>IF(CU$3=$CP$3,$H85+BE85,IF($F85='KU Meter Schedule'!CU$3,'KU Meter Schedule'!CT85+BE85-$G85,SUM(CT85,BE85)))</f>
        <v>215468.27950154108</v>
      </c>
      <c r="CV85" s="6">
        <f>IF(CV$3=$CP$3,$H85+BF85,IF($F85='KU Meter Schedule'!CV$3,'KU Meter Schedule'!CU85+BF85-$G85,SUM(CU85,BF85)))</f>
        <v>216042.71968495776</v>
      </c>
      <c r="CW85" s="6">
        <f>IF(CW$3=$CP$3,$H85+BG85,IF($F85='KU Meter Schedule'!CW$3,'KU Meter Schedule'!CV85+BG85-$G85,SUM(CV85,BG85)))</f>
        <v>216617.15986837444</v>
      </c>
      <c r="CX85" s="6">
        <f>IF(CX$3=$CP$3,$H85+BH85,IF($F85='KU Meter Schedule'!CX$3,'KU Meter Schedule'!CW85+BH85-$G85,SUM(CW85,BH85)))</f>
        <v>217191.60005179112</v>
      </c>
      <c r="CY85" s="6">
        <f>IF(CY$3=$CP$3,$H85+BI85,IF($F85='KU Meter Schedule'!CY$3,'KU Meter Schedule'!CX85+BI85-$G85,SUM(CX85,BI85)))</f>
        <v>217766.04023520779</v>
      </c>
      <c r="CZ85" s="6">
        <f>IF(CZ$3=$CP$3,$H85+BJ85,IF($F85='KU Meter Schedule'!CZ$3,'KU Meter Schedule'!CY85+BJ85-$G85,SUM(CY85,BJ85)))</f>
        <v>218340.48041862447</v>
      </c>
      <c r="DA85" s="6">
        <f>IF(DA$3=$CP$3,$H85+BK85,IF($F85='KU Meter Schedule'!DA$3,'KU Meter Schedule'!CZ85+BK85-$G85,SUM(CZ85,BK85)))</f>
        <v>219220.95423687447</v>
      </c>
      <c r="DB85" s="6">
        <f>IF(DB$3=$CP$3,$H85+BL85,IF($F85='KU Meter Schedule'!DB$3,'KU Meter Schedule'!DA85+BL85-$G85,SUM(DA85,BL85)))</f>
        <v>220101.42805512447</v>
      </c>
      <c r="DC85" s="6">
        <f>IF(DC$3=$CP$3,$H85+BM85,IF($F85='KU Meter Schedule'!DC$3,'KU Meter Schedule'!DB85+BM85-$G85,SUM(DB85,BM85)))</f>
        <v>220981.90187337447</v>
      </c>
      <c r="DD85" s="6">
        <f>IF(DD$3=$CP$3,$H85+BN85,IF($F85='KU Meter Schedule'!DD$3,'KU Meter Schedule'!DC85+BN85-$G85,SUM(DC85,BN85)))</f>
        <v>221862.37569162447</v>
      </c>
      <c r="DE85" s="6">
        <f>IF(DE$3=$CP$3,$H85+BO85,IF($F85='KU Meter Schedule'!DE$3,'KU Meter Schedule'!DD85+BO85-$G85,SUM(DD85,BO85)))</f>
        <v>222742.84950987448</v>
      </c>
      <c r="DF85" s="6">
        <f>IF(DF$3=$CP$3,$H85+BP85,IF($F85='KU Meter Schedule'!DF$3,'KU Meter Schedule'!DE85+BP85-$G85,SUM(DE85,BP85)))</f>
        <v>223623.32332812448</v>
      </c>
      <c r="DG85" s="6">
        <f>IF(DG$3=$CP$3,$H85+BQ85,IF($F85='KU Meter Schedule'!DG$3,'KU Meter Schedule'!DF85+BQ85-$G85,SUM(DF85,BQ85)))</f>
        <v>224503.79714637448</v>
      </c>
      <c r="DH85" s="6">
        <f>IF(DH$3=$CP$3,$H85+BR85,IF($F85='KU Meter Schedule'!DH$3,'KU Meter Schedule'!DG85+BR85-$G85,SUM(DG85,BR85)))</f>
        <v>225384.27096462448</v>
      </c>
      <c r="DI85" s="6">
        <f>IF(DI$3=$CP$3,$H85+BS85,IF($F85='KU Meter Schedule'!DI$3,'KU Meter Schedule'!DH85+BS85-$G85,SUM(DH85,BS85)))</f>
        <v>226264.74478287448</v>
      </c>
      <c r="DJ85" s="6">
        <f>IF(DJ$3=$CP$3,$H85+BT85,IF($F85='KU Meter Schedule'!DJ$3,'KU Meter Schedule'!DI85+BT85-$G85,SUM(DI85,BT85)))</f>
        <v>227145.21860112448</v>
      </c>
      <c r="DK85" s="6">
        <f>IF(DK$3=$CP$3,$H85+BU85,IF($F85='KU Meter Schedule'!DK$3,'KU Meter Schedule'!DJ85+BU85-$G85,SUM(DJ85,BU85)))</f>
        <v>228025.69241937448</v>
      </c>
      <c r="DL85" s="6">
        <f>IF(DL$3=$CP$3,$H85+BV85,IF($F85='KU Meter Schedule'!DL$3,'KU Meter Schedule'!DK85+BV85-$G85,SUM(DK85,BV85)))</f>
        <v>-72550.760671500524</v>
      </c>
      <c r="DM85" s="6">
        <f>IF(DM$3=$CP$3,$H85+BW85,IF($F85='KU Meter Schedule'!DM$3,'KU Meter Schedule'!DL85+BW85-$G85,SUM(DL85,BW85)))</f>
        <v>-72550.760671500524</v>
      </c>
      <c r="DN85" s="6">
        <f>IF(DN$3=$CP$3,$H85+BX85,IF($F85='KU Meter Schedule'!DN$3,'KU Meter Schedule'!DM85+BX85-$G85,SUM(DM85,BX85)))</f>
        <v>-72550.760671500524</v>
      </c>
      <c r="DO85" s="6">
        <f>IF(DO$3=$CP$3,$H85+BY85,IF($F85='KU Meter Schedule'!DO$3,'KU Meter Schedule'!DN85+BY85-$G85,SUM(DN85,BY85)))</f>
        <v>-72550.760671500524</v>
      </c>
      <c r="DP85" s="6">
        <f>IF(DP$3=$CP$3,$H85+BZ85,IF($F85='KU Meter Schedule'!DP$3,'KU Meter Schedule'!DO85+BZ85-$G85,SUM(DO85,BZ85)))</f>
        <v>-72550.760671500524</v>
      </c>
      <c r="DQ85" s="6">
        <f>IF(DQ$3=$CP$3,$H85+CA85,IF($F85='KU Meter Schedule'!DQ$3,'KU Meter Schedule'!DP85+CA85-$G85,SUM(DP85,CA85)))</f>
        <v>-72550.760671500524</v>
      </c>
      <c r="DR85" s="6">
        <f>IF(DR$3=$CP$3,$H85+CB85,IF($F85='KU Meter Schedule'!DR$3,'KU Meter Schedule'!DQ85+CB85-$G85,SUM(DQ85,CB85)))</f>
        <v>-72550.760671500524</v>
      </c>
      <c r="DS85" s="6">
        <f>IF(DS$3=$CP$3,$H85+CC85,IF($F85='KU Meter Schedule'!DS$3,'KU Meter Schedule'!DR85+CC85-$G85,SUM(DR85,CC85)))</f>
        <v>-72550.760671500524</v>
      </c>
      <c r="DT85" s="6">
        <f>IF(DT$3=$CP$3,$H85+CD85,IF($F85='KU Meter Schedule'!DT$3,'KU Meter Schedule'!DS85+CD85-$G85,SUM(DS85,CD85)))</f>
        <v>-72550.760671500524</v>
      </c>
      <c r="DU85" s="6">
        <f>IF(DU$3=$CP$3,$H85+CE85,IF($F85='KU Meter Schedule'!DU$3,'KU Meter Schedule'!DT85+CE85-$G85,SUM(DT85,CE85)))</f>
        <v>-72550.760671500524</v>
      </c>
      <c r="DV85" s="6">
        <f>IF(DV$3=$CP$3,$H85+CF85,IF($F85='KU Meter Schedule'!DV$3,'KU Meter Schedule'!DU85+CF85-$G85,SUM(DU85,CF85)))</f>
        <v>-72550.760671500524</v>
      </c>
      <c r="DW85" s="6">
        <f>IF(DW$3=$CP$3,$H85+CG85,IF($F85='KU Meter Schedule'!DW$3,'KU Meter Schedule'!DV85+CG85-$G85,SUM(DV85,CG85)))</f>
        <v>-72550.760671500524</v>
      </c>
      <c r="DX85" s="6">
        <f>IF(DX$3=$CP$3,$H85+CH85,IF($F85='KU Meter Schedule'!DX$3,'KU Meter Schedule'!DW85+CH85-$G85,SUM(DW85,CH85)))</f>
        <v>-72550.760671500524</v>
      </c>
      <c r="DY85" s="6">
        <f>IF(DY$3=$CP$3,$H85+CI85,IF($F85='KU Meter Schedule'!DY$3,'KU Meter Schedule'!DX85+CI85-$G85,SUM(DX85,CI85)))</f>
        <v>-72550.760671500524</v>
      </c>
      <c r="DZ85" s="6">
        <f>IF(DZ$3=$CP$3,$H85+CJ85,IF($F85='KU Meter Schedule'!DZ$3,'KU Meter Schedule'!DY85+CJ85-$G85,SUM(DY85,CJ85)))</f>
        <v>-72550.760671500524</v>
      </c>
      <c r="EA85" s="6">
        <f>IF(EA$3=$CP$3,$H85+CK85,IF($F85='KU Meter Schedule'!EA$3,'KU Meter Schedule'!DZ85+CK85-$G85,SUM(DZ85,CK85)))</f>
        <v>-72550.760671500524</v>
      </c>
      <c r="EB85" s="6">
        <f>IF(EB$3=$CP$3,$H85+CL85,IF($F85='KU Meter Schedule'!EB$3,'KU Meter Schedule'!EA85+CL85-$G85,SUM(EA85,CL85)))</f>
        <v>-72550.760671500524</v>
      </c>
      <c r="EC85" s="6">
        <f>IF(EC$3=$CP$3,$H85+CM85,IF($F85='KU Meter Schedule'!EC$3,'KU Meter Schedule'!EB85+CM85-$G85,SUM(EB85,CM85)))</f>
        <v>-72550.760671500524</v>
      </c>
      <c r="ED85" s="6">
        <f>IF(ED$3=$CP$3,$H85+CN85,IF($F85='KU Meter Schedule'!ED$3,'KU Meter Schedule'!EC85+CN85-$G85,SUM(EC85,CN85)))</f>
        <v>-72550.760671500524</v>
      </c>
      <c r="EF85" s="8">
        <f t="shared" ref="EF85:EU100" si="18">J85-CP85</f>
        <v>88420.611415542313</v>
      </c>
      <c r="EG85" s="8">
        <f t="shared" si="18"/>
        <v>87846.171232125635</v>
      </c>
      <c r="EH85" s="8">
        <f t="shared" si="18"/>
        <v>87271.731048708956</v>
      </c>
      <c r="EI85" s="8">
        <f t="shared" si="18"/>
        <v>86697.290865292278</v>
      </c>
      <c r="EJ85" s="8">
        <f t="shared" si="18"/>
        <v>86122.8506818756</v>
      </c>
      <c r="EK85" s="8">
        <f t="shared" si="18"/>
        <v>85548.410498458921</v>
      </c>
      <c r="EL85" s="8">
        <f t="shared" si="18"/>
        <v>84973.970315042243</v>
      </c>
      <c r="EM85" s="8">
        <f t="shared" si="18"/>
        <v>84399.530131625565</v>
      </c>
      <c r="EN85" s="8">
        <f t="shared" si="18"/>
        <v>83825.089948208886</v>
      </c>
      <c r="EO85" s="8">
        <f t="shared" si="18"/>
        <v>83250.649764792208</v>
      </c>
      <c r="EP85" s="8">
        <f t="shared" si="18"/>
        <v>82676.20958137553</v>
      </c>
      <c r="EQ85" s="8">
        <f t="shared" si="18"/>
        <v>81795.735763125529</v>
      </c>
      <c r="ER85" s="8">
        <f t="shared" si="18"/>
        <v>80915.261944875529</v>
      </c>
      <c r="ES85" s="8">
        <f t="shared" si="18"/>
        <v>80034.788126625528</v>
      </c>
      <c r="ET85" s="8">
        <f t="shared" si="18"/>
        <v>79154.314308375528</v>
      </c>
      <c r="EU85" s="8">
        <f t="shared" si="18"/>
        <v>78273.840490125527</v>
      </c>
      <c r="EV85" s="8">
        <f t="shared" si="17"/>
        <v>77393.366671875527</v>
      </c>
      <c r="EW85" s="8">
        <f t="shared" si="17"/>
        <v>76512.892853625526</v>
      </c>
      <c r="EX85" s="8">
        <f t="shared" si="17"/>
        <v>75632.419035375526</v>
      </c>
      <c r="EY85" s="8">
        <f t="shared" si="17"/>
        <v>74751.945217125525</v>
      </c>
      <c r="EZ85" s="8">
        <f t="shared" si="17"/>
        <v>73871.471398875525</v>
      </c>
      <c r="FA85" s="8">
        <f t="shared" si="17"/>
        <v>72990.997580625524</v>
      </c>
      <c r="FB85" s="8">
        <f t="shared" si="17"/>
        <v>72550.760671500524</v>
      </c>
      <c r="FC85" s="8">
        <f t="shared" si="17"/>
        <v>72550.760671500524</v>
      </c>
      <c r="FD85" s="8">
        <f t="shared" si="17"/>
        <v>72550.760671500524</v>
      </c>
      <c r="FE85" s="8">
        <f t="shared" si="17"/>
        <v>72550.760671500524</v>
      </c>
      <c r="FF85" s="8">
        <f t="shared" si="17"/>
        <v>72550.760671500524</v>
      </c>
      <c r="FG85" s="8">
        <f t="shared" si="17"/>
        <v>72550.760671500524</v>
      </c>
      <c r="FH85" s="8">
        <f t="shared" si="17"/>
        <v>72550.760671500524</v>
      </c>
      <c r="FI85" s="8">
        <f t="shared" si="17"/>
        <v>72550.760671500524</v>
      </c>
      <c r="FJ85" s="8">
        <f t="shared" si="17"/>
        <v>72550.760671500524</v>
      </c>
      <c r="FK85" s="8">
        <f t="shared" si="14"/>
        <v>72550.760671500524</v>
      </c>
      <c r="FL85" s="8">
        <f t="shared" si="14"/>
        <v>72550.760671500524</v>
      </c>
      <c r="FM85" s="8">
        <f t="shared" si="14"/>
        <v>72550.760671500524</v>
      </c>
      <c r="FN85" s="8">
        <f t="shared" si="14"/>
        <v>72550.760671500524</v>
      </c>
      <c r="FO85" s="8">
        <f t="shared" si="14"/>
        <v>72550.760671500524</v>
      </c>
      <c r="FP85" s="8">
        <f t="shared" si="14"/>
        <v>72550.760671500524</v>
      </c>
      <c r="FQ85" s="8">
        <f t="shared" si="14"/>
        <v>72550.760671500524</v>
      </c>
      <c r="FR85" s="8">
        <f t="shared" si="14"/>
        <v>72550.760671500524</v>
      </c>
      <c r="FS85" s="8">
        <f t="shared" si="14"/>
        <v>72550.760671500524</v>
      </c>
      <c r="FT85" s="8">
        <f t="shared" si="14"/>
        <v>72550.760671500524</v>
      </c>
    </row>
    <row r="86" spans="1:176" x14ac:dyDescent="0.25">
      <c r="A86" s="4" t="s">
        <v>12</v>
      </c>
      <c r="B86" s="4" t="s">
        <v>2</v>
      </c>
      <c r="C86" s="3" t="s">
        <v>40</v>
      </c>
      <c r="D86" s="4" t="s">
        <v>13</v>
      </c>
      <c r="E86" s="7">
        <v>1983</v>
      </c>
      <c r="F86" s="24">
        <f>IFERROR(VLOOKUP(CONCATENATE(C86,E86),'KU Retirements'!$A$4:$E$150,5,FALSE),"N/A")</f>
        <v>43252</v>
      </c>
      <c r="G86" s="5">
        <v>107886.43</v>
      </c>
      <c r="H86" s="5">
        <v>75989.997929481106</v>
      </c>
      <c r="I86" s="5"/>
      <c r="J86" s="6">
        <f>IF(J$3=$J$3,$G86,IF($F86='KU Meter Schedule'!J$3,'KU Meter Schedule'!I86-'KU Meter Schedule'!$G86,I86))</f>
        <v>107886.43</v>
      </c>
      <c r="K86" s="6">
        <f>IF(K$3=$J$3,$G86,IF($F86='KU Meter Schedule'!K$3,'KU Meter Schedule'!J86-'KU Meter Schedule'!$G86,J86))</f>
        <v>107886.43</v>
      </c>
      <c r="L86" s="6">
        <f>IF(L$3=$J$3,$G86,IF($F86='KU Meter Schedule'!L$3,'KU Meter Schedule'!K86-'KU Meter Schedule'!$G86,K86))</f>
        <v>107886.43</v>
      </c>
      <c r="M86" s="6">
        <f>IF(M$3=$J$3,$G86,IF($F86='KU Meter Schedule'!M$3,'KU Meter Schedule'!L86-'KU Meter Schedule'!$G86,L86))</f>
        <v>107886.43</v>
      </c>
      <c r="N86" s="6">
        <f>IF(N$3=$J$3,$G86,IF($F86='KU Meter Schedule'!N$3,'KU Meter Schedule'!M86-'KU Meter Schedule'!$G86,M86))</f>
        <v>107886.43</v>
      </c>
      <c r="O86" s="6">
        <f>IF(O$3=$J$3,$G86,IF($F86='KU Meter Schedule'!O$3,'KU Meter Schedule'!N86-'KU Meter Schedule'!$G86,N86))</f>
        <v>107886.43</v>
      </c>
      <c r="P86" s="6">
        <f>IF(P$3=$J$3,$G86,IF($F86='KU Meter Schedule'!P$3,'KU Meter Schedule'!O86-'KU Meter Schedule'!$G86,O86))</f>
        <v>107886.43</v>
      </c>
      <c r="Q86" s="6">
        <f>IF(Q$3=$J$3,$G86,IF($F86='KU Meter Schedule'!Q$3,'KU Meter Schedule'!P86-'KU Meter Schedule'!$G86,P86))</f>
        <v>107886.43</v>
      </c>
      <c r="R86" s="6">
        <f>IF(R$3=$J$3,$G86,IF($F86='KU Meter Schedule'!R$3,'KU Meter Schedule'!Q86-'KU Meter Schedule'!$G86,Q86))</f>
        <v>107886.43</v>
      </c>
      <c r="S86" s="6">
        <f>IF(S$3=$J$3,$G86,IF($F86='KU Meter Schedule'!S$3,'KU Meter Schedule'!R86-'KU Meter Schedule'!$G86,R86))</f>
        <v>107886.43</v>
      </c>
      <c r="T86" s="6">
        <f>IF(T$3=$J$3,$G86,IF($F86='KU Meter Schedule'!T$3,'KU Meter Schedule'!S86-'KU Meter Schedule'!$G86,S86))</f>
        <v>107886.43</v>
      </c>
      <c r="U86" s="6">
        <f>IF(U$3=$J$3,$G86,IF($F86='KU Meter Schedule'!U$3,'KU Meter Schedule'!T86-'KU Meter Schedule'!$G86,T86))</f>
        <v>107886.43</v>
      </c>
      <c r="V86" s="6">
        <f>IF(V$3=$J$3,$G86,IF($F86='KU Meter Schedule'!V$3,'KU Meter Schedule'!U86-'KU Meter Schedule'!$G86,U86))</f>
        <v>107886.43</v>
      </c>
      <c r="W86" s="6">
        <f>IF(W$3=$J$3,$G86,IF($F86='KU Meter Schedule'!W$3,'KU Meter Schedule'!V86-'KU Meter Schedule'!$G86,V86))</f>
        <v>107886.43</v>
      </c>
      <c r="X86" s="6">
        <f>IF(X$3=$J$3,$G86,IF($F86='KU Meter Schedule'!X$3,'KU Meter Schedule'!W86-'KU Meter Schedule'!$G86,W86))</f>
        <v>107886.43</v>
      </c>
      <c r="Y86" s="6">
        <f>IF(Y$3=$J$3,$G86,IF($F86='KU Meter Schedule'!Y$3,'KU Meter Schedule'!X86-'KU Meter Schedule'!$G86,X86))</f>
        <v>107886.43</v>
      </c>
      <c r="Z86" s="6">
        <f>IF(Z$3=$J$3,$G86,IF($F86='KU Meter Schedule'!Z$3,'KU Meter Schedule'!Y86-'KU Meter Schedule'!$G86,Y86))</f>
        <v>107886.43</v>
      </c>
      <c r="AA86" s="6">
        <f>IF(AA$3=$J$3,$G86,IF($F86='KU Meter Schedule'!AA$3,'KU Meter Schedule'!Z86-'KU Meter Schedule'!$G86,Z86))</f>
        <v>107886.43</v>
      </c>
      <c r="AB86" s="6">
        <f>IF(AB$3=$J$3,$G86,IF($F86='KU Meter Schedule'!AB$3,'KU Meter Schedule'!AA86-'KU Meter Schedule'!$G86,AA86))</f>
        <v>107886.43</v>
      </c>
      <c r="AC86" s="6">
        <f>IF(AC$3=$J$3,$G86,IF($F86='KU Meter Schedule'!AC$3,'KU Meter Schedule'!AB86-'KU Meter Schedule'!$G86,AB86))</f>
        <v>107886.43</v>
      </c>
      <c r="AD86" s="6">
        <f>IF(AD$3=$J$3,$G86,IF($F86='KU Meter Schedule'!AD$3,'KU Meter Schedule'!AC86-'KU Meter Schedule'!$G86,AC86))</f>
        <v>107886.43</v>
      </c>
      <c r="AE86" s="6">
        <f>IF(AE$3=$J$3,$G86,IF($F86='KU Meter Schedule'!AE$3,'KU Meter Schedule'!AD86-'KU Meter Schedule'!$G86,AD86))</f>
        <v>107886.43</v>
      </c>
      <c r="AF86" s="6">
        <f>IF(AF$3=$J$3,$G86,IF($F86='KU Meter Schedule'!AF$3,'KU Meter Schedule'!AE86-'KU Meter Schedule'!$G86,AE86))</f>
        <v>0</v>
      </c>
      <c r="AG86" s="6">
        <f>IF(AG$3=$J$3,$G86,IF($F86='KU Meter Schedule'!AG$3,'KU Meter Schedule'!AF86-'KU Meter Schedule'!$G86,AF86))</f>
        <v>0</v>
      </c>
      <c r="AH86" s="6">
        <f>IF(AH$3=$J$3,$G86,IF($F86='KU Meter Schedule'!AH$3,'KU Meter Schedule'!AG86-'KU Meter Schedule'!$G86,AG86))</f>
        <v>0</v>
      </c>
      <c r="AI86" s="6">
        <f>IF(AI$3=$J$3,$G86,IF($F86='KU Meter Schedule'!AI$3,'KU Meter Schedule'!AH86-'KU Meter Schedule'!$G86,AH86))</f>
        <v>0</v>
      </c>
      <c r="AJ86" s="6">
        <f>IF(AJ$3=$J$3,$G86,IF($F86='KU Meter Schedule'!AJ$3,'KU Meter Schedule'!AI86-'KU Meter Schedule'!$G86,AI86))</f>
        <v>0</v>
      </c>
      <c r="AK86" s="6">
        <f>IF(AK$3=$J$3,$G86,IF($F86='KU Meter Schedule'!AK$3,'KU Meter Schedule'!AJ86-'KU Meter Schedule'!$G86,AJ86))</f>
        <v>0</v>
      </c>
      <c r="AL86" s="6">
        <f>IF(AL$3=$J$3,$G86,IF($F86='KU Meter Schedule'!AL$3,'KU Meter Schedule'!AK86-'KU Meter Schedule'!$G86,AK86))</f>
        <v>0</v>
      </c>
      <c r="AM86" s="6">
        <f>IF(AM$3=$J$3,$G86,IF($F86='KU Meter Schedule'!AM$3,'KU Meter Schedule'!AL86-'KU Meter Schedule'!$G86,AL86))</f>
        <v>0</v>
      </c>
      <c r="AN86" s="6">
        <f>IF(AN$3=$J$3,$G86,IF($F86='KU Meter Schedule'!AN$3,'KU Meter Schedule'!AM86-'KU Meter Schedule'!$G86,AM86))</f>
        <v>0</v>
      </c>
      <c r="AO86" s="6">
        <f>IF(AO$3=$J$3,$G86,IF($F86='KU Meter Schedule'!AO$3,'KU Meter Schedule'!AN86-'KU Meter Schedule'!$G86,AN86))</f>
        <v>0</v>
      </c>
      <c r="AP86" s="6">
        <f>IF(AP$3=$J$3,$G86,IF($F86='KU Meter Schedule'!AP$3,'KU Meter Schedule'!AO86-'KU Meter Schedule'!$G86,AO86))</f>
        <v>0</v>
      </c>
      <c r="AQ86" s="6">
        <f>IF(AQ$3=$J$3,$G86,IF($F86='KU Meter Schedule'!AQ$3,'KU Meter Schedule'!AP86-'KU Meter Schedule'!$G86,AP86))</f>
        <v>0</v>
      </c>
      <c r="AR86" s="6">
        <f>IF(AR$3=$J$3,$G86,IF($F86='KU Meter Schedule'!AR$3,'KU Meter Schedule'!AQ86-'KU Meter Schedule'!$G86,AQ86))</f>
        <v>0</v>
      </c>
      <c r="AS86" s="6">
        <f>IF(AS$3=$J$3,$G86,IF($F86='KU Meter Schedule'!AS$3,'KU Meter Schedule'!AR86-'KU Meter Schedule'!$G86,AR86))</f>
        <v>0</v>
      </c>
      <c r="AT86" s="6">
        <f>IF(AT$3=$J$3,$G86,IF($F86='KU Meter Schedule'!AT$3,'KU Meter Schedule'!AS86-'KU Meter Schedule'!$G86,AS86))</f>
        <v>0</v>
      </c>
      <c r="AU86" s="6">
        <f>IF(AU$3=$J$3,$G86,IF($F86='KU Meter Schedule'!AU$3,'KU Meter Schedule'!AT86-'KU Meter Schedule'!$G86,AT86))</f>
        <v>0</v>
      </c>
      <c r="AV86" s="6">
        <f>IF(AV$3=$J$3,$G86,IF($F86='KU Meter Schedule'!AV$3,'KU Meter Schedule'!AU86-'KU Meter Schedule'!$G86,AU86))</f>
        <v>0</v>
      </c>
      <c r="AW86" s="6">
        <f>IF(AW$3=$J$3,$G86,IF($F86='KU Meter Schedule'!AW$3,'KU Meter Schedule'!AV86-'KU Meter Schedule'!$G86,AV86))</f>
        <v>0</v>
      </c>
      <c r="AX86" s="6">
        <f>IF(AX$3=$J$3,$G86,IF($F86='KU Meter Schedule'!AX$3,'KU Meter Schedule'!AW86-'KU Meter Schedule'!$G86,AW86))</f>
        <v>0</v>
      </c>
      <c r="AZ86" s="21">
        <f>IF(AZ$3&lt;'Depr. Rate'!$B$1,('Depr. Rate'!$B$4*'KU Meter Schedule'!J86)/12,IF(J86=0,I86/2*'Depr. Rate'!$C$4/12,('Depr. Rate'!$C$4*'KU Meter Schedule'!J86)/12))</f>
        <v>205.88327058333331</v>
      </c>
      <c r="BA86" s="21">
        <f>IF(BA$3&lt;'Depr. Rate'!$B$1,('Depr. Rate'!$B$4*'KU Meter Schedule'!K86)/12,IF(K86=0,J86/2*'Depr. Rate'!$C$4/12,('Depr. Rate'!$C$4*'KU Meter Schedule'!K86)/12))</f>
        <v>205.88327058333331</v>
      </c>
      <c r="BB86" s="21">
        <f>IF(BB$3&lt;'Depr. Rate'!$B$1,('Depr. Rate'!$B$4*'KU Meter Schedule'!L86)/12,IF(L86=0,K86/2*'Depr. Rate'!$C$4/12,('Depr. Rate'!$C$4*'KU Meter Schedule'!L86)/12))</f>
        <v>205.88327058333331</v>
      </c>
      <c r="BC86" s="21">
        <f>IF(BC$3&lt;'Depr. Rate'!$B$1,('Depr. Rate'!$B$4*'KU Meter Schedule'!M86)/12,IF(M86=0,L86/2*'Depr. Rate'!$C$4/12,('Depr. Rate'!$C$4*'KU Meter Schedule'!M86)/12))</f>
        <v>205.88327058333331</v>
      </c>
      <c r="BD86" s="21">
        <f>IF(BD$3&lt;'Depr. Rate'!$B$1,('Depr. Rate'!$B$4*'KU Meter Schedule'!N86)/12,IF(N86=0,M86/2*'Depr. Rate'!$C$4/12,('Depr. Rate'!$C$4*'KU Meter Schedule'!N86)/12))</f>
        <v>205.88327058333331</v>
      </c>
      <c r="BE86" s="21">
        <f>IF(BE$3&lt;'Depr. Rate'!$B$1,('Depr. Rate'!$B$4*'KU Meter Schedule'!O86)/12,IF(O86=0,N86/2*'Depr. Rate'!$C$4/12,('Depr. Rate'!$C$4*'KU Meter Schedule'!O86)/12))</f>
        <v>205.88327058333331</v>
      </c>
      <c r="BF86" s="21">
        <f>IF(BF$3&lt;'Depr. Rate'!$B$1,('Depr. Rate'!$B$4*'KU Meter Schedule'!P86)/12,IF(P86=0,O86/2*'Depr. Rate'!$C$4/12,('Depr. Rate'!$C$4*'KU Meter Schedule'!P86)/12))</f>
        <v>205.88327058333331</v>
      </c>
      <c r="BG86" s="21">
        <f>IF(BG$3&lt;'Depr. Rate'!$B$1,('Depr. Rate'!$B$4*'KU Meter Schedule'!Q86)/12,IF(Q86=0,P86/2*'Depr. Rate'!$C$4/12,('Depr. Rate'!$C$4*'KU Meter Schedule'!Q86)/12))</f>
        <v>205.88327058333331</v>
      </c>
      <c r="BH86" s="21">
        <f>IF(BH$3&lt;'Depr. Rate'!$B$1,('Depr. Rate'!$B$4*'KU Meter Schedule'!R86)/12,IF(R86=0,Q86/2*'Depr. Rate'!$C$4/12,('Depr. Rate'!$C$4*'KU Meter Schedule'!R86)/12))</f>
        <v>205.88327058333331</v>
      </c>
      <c r="BI86" s="21">
        <f>IF(BI$3&lt;'Depr. Rate'!$B$1,('Depr. Rate'!$B$4*'KU Meter Schedule'!S86)/12,IF(S86=0,R86/2*'Depr. Rate'!$C$4/12,('Depr. Rate'!$C$4*'KU Meter Schedule'!S86)/12))</f>
        <v>205.88327058333331</v>
      </c>
      <c r="BJ86" s="21">
        <f>IF(BJ$3&lt;'Depr. Rate'!$B$1,('Depr. Rate'!$B$4*'KU Meter Schedule'!T86)/12,IF(T86=0,S86/2*'Depr. Rate'!$C$4/12,('Depr. Rate'!$C$4*'KU Meter Schedule'!T86)/12))</f>
        <v>205.88327058333331</v>
      </c>
      <c r="BK86" s="21">
        <f>IF(BK$3&lt;'Depr. Rate'!$B$1,('Depr. Rate'!$B$4*'KU Meter Schedule'!U86)/12,IF(U86=0,T86/2*'Depr. Rate'!$C$4/12,('Depr. Rate'!$C$4*'KU Meter Schedule'!U86)/12))</f>
        <v>315.56780774999999</v>
      </c>
      <c r="BL86" s="21">
        <f>IF(BL$3&lt;'Depr. Rate'!$B$1,('Depr. Rate'!$B$4*'KU Meter Schedule'!V86)/12,IF(V86=0,U86/2*'Depr. Rate'!$C$4/12,('Depr. Rate'!$C$4*'KU Meter Schedule'!V86)/12))</f>
        <v>315.56780774999999</v>
      </c>
      <c r="BM86" s="21">
        <f>IF(BM$3&lt;'Depr. Rate'!$B$1,('Depr. Rate'!$B$4*'KU Meter Schedule'!W86)/12,IF(W86=0,V86/2*'Depr. Rate'!$C$4/12,('Depr. Rate'!$C$4*'KU Meter Schedule'!W86)/12))</f>
        <v>315.56780774999999</v>
      </c>
      <c r="BN86" s="21">
        <f>IF(BN$3&lt;'Depr. Rate'!$B$1,('Depr. Rate'!$B$4*'KU Meter Schedule'!X86)/12,IF(X86=0,W86/2*'Depr. Rate'!$C$4/12,('Depr. Rate'!$C$4*'KU Meter Schedule'!X86)/12))</f>
        <v>315.56780774999999</v>
      </c>
      <c r="BO86" s="21">
        <f>IF(BO$3&lt;'Depr. Rate'!$B$1,('Depr. Rate'!$B$4*'KU Meter Schedule'!Y86)/12,IF(Y86=0,X86/2*'Depr. Rate'!$C$4/12,('Depr. Rate'!$C$4*'KU Meter Schedule'!Y86)/12))</f>
        <v>315.56780774999999</v>
      </c>
      <c r="BP86" s="21">
        <f>IF(BP$3&lt;'Depr. Rate'!$B$1,('Depr. Rate'!$B$4*'KU Meter Schedule'!Z86)/12,IF(Z86=0,Y86/2*'Depr. Rate'!$C$4/12,('Depr. Rate'!$C$4*'KU Meter Schedule'!Z86)/12))</f>
        <v>315.56780774999999</v>
      </c>
      <c r="BQ86" s="21">
        <f>IF(BQ$3&lt;'Depr. Rate'!$B$1,('Depr. Rate'!$B$4*'KU Meter Schedule'!AA86)/12,IF(AA86=0,Z86/2*'Depr. Rate'!$C$4/12,('Depr. Rate'!$C$4*'KU Meter Schedule'!AA86)/12))</f>
        <v>315.56780774999999</v>
      </c>
      <c r="BR86" s="21">
        <f>IF(BR$3&lt;'Depr. Rate'!$B$1,('Depr. Rate'!$B$4*'KU Meter Schedule'!AB86)/12,IF(AB86=0,AA86/2*'Depr. Rate'!$C$4/12,('Depr. Rate'!$C$4*'KU Meter Schedule'!AB86)/12))</f>
        <v>315.56780774999999</v>
      </c>
      <c r="BS86" s="21">
        <f>IF(BS$3&lt;'Depr. Rate'!$B$1,('Depr. Rate'!$B$4*'KU Meter Schedule'!AC86)/12,IF(AC86=0,AB86/2*'Depr. Rate'!$C$4/12,('Depr. Rate'!$C$4*'KU Meter Schedule'!AC86)/12))</f>
        <v>315.56780774999999</v>
      </c>
      <c r="BT86" s="21">
        <f>IF(BT$3&lt;'Depr. Rate'!$B$1,('Depr. Rate'!$B$4*'KU Meter Schedule'!AD86)/12,IF(AD86=0,AC86/2*'Depr. Rate'!$C$4/12,('Depr. Rate'!$C$4*'KU Meter Schedule'!AD86)/12))</f>
        <v>315.56780774999999</v>
      </c>
      <c r="BU86" s="21">
        <f>IF(BU$3&lt;'Depr. Rate'!$B$1,('Depr. Rate'!$B$4*'KU Meter Schedule'!AE86)/12,IF(AE86=0,AD86/2*'Depr. Rate'!$C$4/12,('Depr. Rate'!$C$4*'KU Meter Schedule'!AE86)/12))</f>
        <v>315.56780774999999</v>
      </c>
      <c r="BV86" s="21">
        <f>IF(BV$3&lt;'Depr. Rate'!$B$1,('Depr. Rate'!$B$4*'KU Meter Schedule'!AF86)/12,IF(AF86=0,AE86/2*'Depr. Rate'!$C$4/12,('Depr. Rate'!$C$4*'KU Meter Schedule'!AF86)/12))</f>
        <v>157.78390387499999</v>
      </c>
      <c r="BW86" s="21">
        <f>IF(BW$3&lt;'Depr. Rate'!$B$1,('Depr. Rate'!$B$4*'KU Meter Schedule'!AG86)/12,IF(AG86=0,AF86/2*'Depr. Rate'!$C$4/12,('Depr. Rate'!$C$4*'KU Meter Schedule'!AG86)/12))</f>
        <v>0</v>
      </c>
      <c r="BX86" s="21">
        <f>IF(BX$3&lt;'Depr. Rate'!$B$1,('Depr. Rate'!$B$4*'KU Meter Schedule'!AH86)/12,IF(AH86=0,AG86/2*'Depr. Rate'!$C$4/12,('Depr. Rate'!$C$4*'KU Meter Schedule'!AH86)/12))</f>
        <v>0</v>
      </c>
      <c r="BY86" s="21">
        <f>IF(BY$3&lt;'Depr. Rate'!$B$1,('Depr. Rate'!$B$4*'KU Meter Schedule'!AI86)/12,IF(AI86=0,AH86/2*'Depr. Rate'!$C$4/12,('Depr. Rate'!$C$4*'KU Meter Schedule'!AI86)/12))</f>
        <v>0</v>
      </c>
      <c r="BZ86" s="21">
        <f>IF(BZ$3&lt;'Depr. Rate'!$B$1,('Depr. Rate'!$B$4*'KU Meter Schedule'!AJ86)/12,IF(AJ86=0,AI86/2*'Depr. Rate'!$C$4/12,('Depr. Rate'!$C$4*'KU Meter Schedule'!AJ86)/12))</f>
        <v>0</v>
      </c>
      <c r="CA86" s="21">
        <f>IF(CA$3&lt;'Depr. Rate'!$B$1,('Depr. Rate'!$B$4*'KU Meter Schedule'!AK86)/12,IF(AK86=0,AJ86/2*'Depr. Rate'!$C$4/12,('Depr. Rate'!$C$4*'KU Meter Schedule'!AK86)/12))</f>
        <v>0</v>
      </c>
      <c r="CB86" s="21">
        <f>IF(CB$3&lt;'Depr. Rate'!$B$1,('Depr. Rate'!$B$4*'KU Meter Schedule'!AL86)/12,IF(AL86=0,AK86/2*'Depr. Rate'!$C$4/12,('Depr. Rate'!$C$4*'KU Meter Schedule'!AL86)/12))</f>
        <v>0</v>
      </c>
      <c r="CC86" s="21">
        <f>IF(CC$3&lt;'Depr. Rate'!$B$1,('Depr. Rate'!$B$4*'KU Meter Schedule'!AM86)/12,IF(AM86=0,AL86/2*'Depr. Rate'!$C$4/12,('Depr. Rate'!$C$4*'KU Meter Schedule'!AM86)/12))</f>
        <v>0</v>
      </c>
      <c r="CD86" s="21">
        <f>IF(CD$3&lt;'Depr. Rate'!$B$1,('Depr. Rate'!$B$4*'KU Meter Schedule'!AN86)/12,IF(AN86=0,AM86/2*'Depr. Rate'!$C$4/12,('Depr. Rate'!$C$4*'KU Meter Schedule'!AN86)/12))</f>
        <v>0</v>
      </c>
      <c r="CE86" s="21">
        <f>IF(CE$3&lt;'Depr. Rate'!$B$1,('Depr. Rate'!$B$4*'KU Meter Schedule'!AO86)/12,IF(AO86=0,AN86/2*'Depr. Rate'!$C$4/12,('Depr. Rate'!$C$4*'KU Meter Schedule'!AO86)/12))</f>
        <v>0</v>
      </c>
      <c r="CF86" s="21">
        <f>IF(CF$3&lt;'Depr. Rate'!$B$1,('Depr. Rate'!$B$4*'KU Meter Schedule'!AP86)/12,IF(AP86=0,AO86/2*'Depr. Rate'!$C$4/12,('Depr. Rate'!$C$4*'KU Meter Schedule'!AP86)/12))</f>
        <v>0</v>
      </c>
      <c r="CG86" s="21">
        <f>IF(CG$3&lt;'Depr. Rate'!$B$1,('Depr. Rate'!$B$4*'KU Meter Schedule'!AQ86)/12,IF(AQ86=0,AP86/2*'Depr. Rate'!$C$4/12,('Depr. Rate'!$C$4*'KU Meter Schedule'!AQ86)/12))</f>
        <v>0</v>
      </c>
      <c r="CH86" s="21">
        <f>IF(CH$3&lt;'Depr. Rate'!$B$1,('Depr. Rate'!$B$4*'KU Meter Schedule'!AR86)/12,IF(AR86=0,AQ86/2*'Depr. Rate'!$C$4/12,('Depr. Rate'!$C$4*'KU Meter Schedule'!AR86)/12))</f>
        <v>0</v>
      </c>
      <c r="CI86" s="21">
        <f>IF(CI$3&lt;'Depr. Rate'!$B$1,('Depr. Rate'!$B$4*'KU Meter Schedule'!AS86)/12,IF(AS86=0,AR86/2*'Depr. Rate'!$C$4/12,('Depr. Rate'!$C$4*'KU Meter Schedule'!AS86)/12))</f>
        <v>0</v>
      </c>
      <c r="CJ86" s="21">
        <f>IF(CJ$3&lt;'Depr. Rate'!$B$1,('Depr. Rate'!$B$4*'KU Meter Schedule'!AT86)/12,IF(AT86=0,AS86/2*'Depr. Rate'!$C$4/12,('Depr. Rate'!$C$4*'KU Meter Schedule'!AT86)/12))</f>
        <v>0</v>
      </c>
      <c r="CK86" s="21">
        <f>IF(CK$3&lt;'Depr. Rate'!$B$1,('Depr. Rate'!$B$4*'KU Meter Schedule'!AU86)/12,IF(AU86=0,AT86/2*'Depr. Rate'!$C$4/12,('Depr. Rate'!$C$4*'KU Meter Schedule'!AU86)/12))</f>
        <v>0</v>
      </c>
      <c r="CL86" s="21">
        <f>IF(CL$3&lt;'Depr. Rate'!$B$1,('Depr. Rate'!$B$4*'KU Meter Schedule'!AV86)/12,IF(AV86=0,AU86/2*'Depr. Rate'!$C$4/12,('Depr. Rate'!$C$4*'KU Meter Schedule'!AV86)/12))</f>
        <v>0</v>
      </c>
      <c r="CM86" s="21">
        <f>IF(CM$3&lt;'Depr. Rate'!$B$1,('Depr. Rate'!$B$4*'KU Meter Schedule'!AW86)/12,IF(AW86=0,AV86/2*'Depr. Rate'!$C$4/12,('Depr. Rate'!$C$4*'KU Meter Schedule'!AW86)/12))</f>
        <v>0</v>
      </c>
      <c r="CN86" s="21">
        <f>IF(CN$3&lt;'Depr. Rate'!$B$1,('Depr. Rate'!$B$4*'KU Meter Schedule'!AX86)/12,IF(AX86=0,AW86/2*'Depr. Rate'!$C$4/12,('Depr. Rate'!$C$4*'KU Meter Schedule'!AX86)/12))</f>
        <v>0</v>
      </c>
      <c r="CP86" s="6">
        <f>IF(CP$3=$CP$3,$H86+AZ86,IF($F86='KU Meter Schedule'!CP$3,'KU Meter Schedule'!CO86+AZ86-$G86,SUM(CO86,AZ86)))</f>
        <v>76195.881200064439</v>
      </c>
      <c r="CQ86" s="6">
        <f>IF(CQ$3=$CP$3,$H86+BA86,IF($F86='KU Meter Schedule'!CQ$3,'KU Meter Schedule'!CP86+BA86-$G86,SUM(CP86,BA86)))</f>
        <v>76401.764470647773</v>
      </c>
      <c r="CR86" s="6">
        <f>IF(CR$3=$CP$3,$H86+BB86,IF($F86='KU Meter Schedule'!CR$3,'KU Meter Schedule'!CQ86+BB86-$G86,SUM(CQ86,BB86)))</f>
        <v>76607.647741231107</v>
      </c>
      <c r="CS86" s="6">
        <f>IF(CS$3=$CP$3,$H86+BC86,IF($F86='KU Meter Schedule'!CS$3,'KU Meter Schedule'!CR86+BC86-$G86,SUM(CR86,BC86)))</f>
        <v>76813.531011814441</v>
      </c>
      <c r="CT86" s="6">
        <f>IF(CT$3=$CP$3,$H86+BD86,IF($F86='KU Meter Schedule'!CT$3,'KU Meter Schedule'!CS86+BD86-$G86,SUM(CS86,BD86)))</f>
        <v>77019.414282397775</v>
      </c>
      <c r="CU86" s="6">
        <f>IF(CU$3=$CP$3,$H86+BE86,IF($F86='KU Meter Schedule'!CU$3,'KU Meter Schedule'!CT86+BE86-$G86,SUM(CT86,BE86)))</f>
        <v>77225.297552981108</v>
      </c>
      <c r="CV86" s="6">
        <f>IF(CV$3=$CP$3,$H86+BF86,IF($F86='KU Meter Schedule'!CV$3,'KU Meter Schedule'!CU86+BF86-$G86,SUM(CU86,BF86)))</f>
        <v>77431.180823564442</v>
      </c>
      <c r="CW86" s="6">
        <f>IF(CW$3=$CP$3,$H86+BG86,IF($F86='KU Meter Schedule'!CW$3,'KU Meter Schedule'!CV86+BG86-$G86,SUM(CV86,BG86)))</f>
        <v>77637.064094147776</v>
      </c>
      <c r="CX86" s="6">
        <f>IF(CX$3=$CP$3,$H86+BH86,IF($F86='KU Meter Schedule'!CX$3,'KU Meter Schedule'!CW86+BH86-$G86,SUM(CW86,BH86)))</f>
        <v>77842.94736473111</v>
      </c>
      <c r="CY86" s="6">
        <f>IF(CY$3=$CP$3,$H86+BI86,IF($F86='KU Meter Schedule'!CY$3,'KU Meter Schedule'!CX86+BI86-$G86,SUM(CX86,BI86)))</f>
        <v>78048.830635314443</v>
      </c>
      <c r="CZ86" s="6">
        <f>IF(CZ$3=$CP$3,$H86+BJ86,IF($F86='KU Meter Schedule'!CZ$3,'KU Meter Schedule'!CY86+BJ86-$G86,SUM(CY86,BJ86)))</f>
        <v>78254.713905897777</v>
      </c>
      <c r="DA86" s="6">
        <f>IF(DA$3=$CP$3,$H86+BK86,IF($F86='KU Meter Schedule'!DA$3,'KU Meter Schedule'!CZ86+BK86-$G86,SUM(CZ86,BK86)))</f>
        <v>78570.281713647782</v>
      </c>
      <c r="DB86" s="6">
        <f>IF(DB$3=$CP$3,$H86+BL86,IF($F86='KU Meter Schedule'!DB$3,'KU Meter Schedule'!DA86+BL86-$G86,SUM(DA86,BL86)))</f>
        <v>78885.849521397788</v>
      </c>
      <c r="DC86" s="6">
        <f>IF(DC$3=$CP$3,$H86+BM86,IF($F86='KU Meter Schedule'!DC$3,'KU Meter Schedule'!DB86+BM86-$G86,SUM(DB86,BM86)))</f>
        <v>79201.417329147793</v>
      </c>
      <c r="DD86" s="6">
        <f>IF(DD$3=$CP$3,$H86+BN86,IF($F86='KU Meter Schedule'!DD$3,'KU Meter Schedule'!DC86+BN86-$G86,SUM(DC86,BN86)))</f>
        <v>79516.985136897798</v>
      </c>
      <c r="DE86" s="6">
        <f>IF(DE$3=$CP$3,$H86+BO86,IF($F86='KU Meter Schedule'!DE$3,'KU Meter Schedule'!DD86+BO86-$G86,SUM(DD86,BO86)))</f>
        <v>79832.552944647803</v>
      </c>
      <c r="DF86" s="6">
        <f>IF(DF$3=$CP$3,$H86+BP86,IF($F86='KU Meter Schedule'!DF$3,'KU Meter Schedule'!DE86+BP86-$G86,SUM(DE86,BP86)))</f>
        <v>80148.120752397808</v>
      </c>
      <c r="DG86" s="6">
        <f>IF(DG$3=$CP$3,$H86+BQ86,IF($F86='KU Meter Schedule'!DG$3,'KU Meter Schedule'!DF86+BQ86-$G86,SUM(DF86,BQ86)))</f>
        <v>80463.688560147813</v>
      </c>
      <c r="DH86" s="6">
        <f>IF(DH$3=$CP$3,$H86+BR86,IF($F86='KU Meter Schedule'!DH$3,'KU Meter Schedule'!DG86+BR86-$G86,SUM(DG86,BR86)))</f>
        <v>80779.256367897819</v>
      </c>
      <c r="DI86" s="6">
        <f>IF(DI$3=$CP$3,$H86+BS86,IF($F86='KU Meter Schedule'!DI$3,'KU Meter Schedule'!DH86+BS86-$G86,SUM(DH86,BS86)))</f>
        <v>81094.824175647824</v>
      </c>
      <c r="DJ86" s="6">
        <f>IF(DJ$3=$CP$3,$H86+BT86,IF($F86='KU Meter Schedule'!DJ$3,'KU Meter Schedule'!DI86+BT86-$G86,SUM(DI86,BT86)))</f>
        <v>81410.391983397829</v>
      </c>
      <c r="DK86" s="6">
        <f>IF(DK$3=$CP$3,$H86+BU86,IF($F86='KU Meter Schedule'!DK$3,'KU Meter Schedule'!DJ86+BU86-$G86,SUM(DJ86,BU86)))</f>
        <v>81725.959791147834</v>
      </c>
      <c r="DL86" s="6">
        <f>IF(DL$3=$CP$3,$H86+BV86,IF($F86='KU Meter Schedule'!DL$3,'KU Meter Schedule'!DK86+BV86-$G86,SUM(DK86,BV86)))</f>
        <v>-26002.686304977164</v>
      </c>
      <c r="DM86" s="6">
        <f>IF(DM$3=$CP$3,$H86+BW86,IF($F86='KU Meter Schedule'!DM$3,'KU Meter Schedule'!DL86+BW86-$G86,SUM(DL86,BW86)))</f>
        <v>-26002.686304977164</v>
      </c>
      <c r="DN86" s="6">
        <f>IF(DN$3=$CP$3,$H86+BX86,IF($F86='KU Meter Schedule'!DN$3,'KU Meter Schedule'!DM86+BX86-$G86,SUM(DM86,BX86)))</f>
        <v>-26002.686304977164</v>
      </c>
      <c r="DO86" s="6">
        <f>IF(DO$3=$CP$3,$H86+BY86,IF($F86='KU Meter Schedule'!DO$3,'KU Meter Schedule'!DN86+BY86-$G86,SUM(DN86,BY86)))</f>
        <v>-26002.686304977164</v>
      </c>
      <c r="DP86" s="6">
        <f>IF(DP$3=$CP$3,$H86+BZ86,IF($F86='KU Meter Schedule'!DP$3,'KU Meter Schedule'!DO86+BZ86-$G86,SUM(DO86,BZ86)))</f>
        <v>-26002.686304977164</v>
      </c>
      <c r="DQ86" s="6">
        <f>IF(DQ$3=$CP$3,$H86+CA86,IF($F86='KU Meter Schedule'!DQ$3,'KU Meter Schedule'!DP86+CA86-$G86,SUM(DP86,CA86)))</f>
        <v>-26002.686304977164</v>
      </c>
      <c r="DR86" s="6">
        <f>IF(DR$3=$CP$3,$H86+CB86,IF($F86='KU Meter Schedule'!DR$3,'KU Meter Schedule'!DQ86+CB86-$G86,SUM(DQ86,CB86)))</f>
        <v>-26002.686304977164</v>
      </c>
      <c r="DS86" s="6">
        <f>IF(DS$3=$CP$3,$H86+CC86,IF($F86='KU Meter Schedule'!DS$3,'KU Meter Schedule'!DR86+CC86-$G86,SUM(DR86,CC86)))</f>
        <v>-26002.686304977164</v>
      </c>
      <c r="DT86" s="6">
        <f>IF(DT$3=$CP$3,$H86+CD86,IF($F86='KU Meter Schedule'!DT$3,'KU Meter Schedule'!DS86+CD86-$G86,SUM(DS86,CD86)))</f>
        <v>-26002.686304977164</v>
      </c>
      <c r="DU86" s="6">
        <f>IF(DU$3=$CP$3,$H86+CE86,IF($F86='KU Meter Schedule'!DU$3,'KU Meter Schedule'!DT86+CE86-$G86,SUM(DT86,CE86)))</f>
        <v>-26002.686304977164</v>
      </c>
      <c r="DV86" s="6">
        <f>IF(DV$3=$CP$3,$H86+CF86,IF($F86='KU Meter Schedule'!DV$3,'KU Meter Schedule'!DU86+CF86-$G86,SUM(DU86,CF86)))</f>
        <v>-26002.686304977164</v>
      </c>
      <c r="DW86" s="6">
        <f>IF(DW$3=$CP$3,$H86+CG86,IF($F86='KU Meter Schedule'!DW$3,'KU Meter Schedule'!DV86+CG86-$G86,SUM(DV86,CG86)))</f>
        <v>-26002.686304977164</v>
      </c>
      <c r="DX86" s="6">
        <f>IF(DX$3=$CP$3,$H86+CH86,IF($F86='KU Meter Schedule'!DX$3,'KU Meter Schedule'!DW86+CH86-$G86,SUM(DW86,CH86)))</f>
        <v>-26002.686304977164</v>
      </c>
      <c r="DY86" s="6">
        <f>IF(DY$3=$CP$3,$H86+CI86,IF($F86='KU Meter Schedule'!DY$3,'KU Meter Schedule'!DX86+CI86-$G86,SUM(DX86,CI86)))</f>
        <v>-26002.686304977164</v>
      </c>
      <c r="DZ86" s="6">
        <f>IF(DZ$3=$CP$3,$H86+CJ86,IF($F86='KU Meter Schedule'!DZ$3,'KU Meter Schedule'!DY86+CJ86-$G86,SUM(DY86,CJ86)))</f>
        <v>-26002.686304977164</v>
      </c>
      <c r="EA86" s="6">
        <f>IF(EA$3=$CP$3,$H86+CK86,IF($F86='KU Meter Schedule'!EA$3,'KU Meter Schedule'!DZ86+CK86-$G86,SUM(DZ86,CK86)))</f>
        <v>-26002.686304977164</v>
      </c>
      <c r="EB86" s="6">
        <f>IF(EB$3=$CP$3,$H86+CL86,IF($F86='KU Meter Schedule'!EB$3,'KU Meter Schedule'!EA86+CL86-$G86,SUM(EA86,CL86)))</f>
        <v>-26002.686304977164</v>
      </c>
      <c r="EC86" s="6">
        <f>IF(EC$3=$CP$3,$H86+CM86,IF($F86='KU Meter Schedule'!EC$3,'KU Meter Schedule'!EB86+CM86-$G86,SUM(EB86,CM86)))</f>
        <v>-26002.686304977164</v>
      </c>
      <c r="ED86" s="6">
        <f>IF(ED$3=$CP$3,$H86+CN86,IF($F86='KU Meter Schedule'!ED$3,'KU Meter Schedule'!EC86+CN86-$G86,SUM(EC86,CN86)))</f>
        <v>-26002.686304977164</v>
      </c>
      <c r="EF86" s="8">
        <f t="shared" si="18"/>
        <v>31690.548799935554</v>
      </c>
      <c r="EG86" s="8">
        <f t="shared" si="18"/>
        <v>31484.66552935222</v>
      </c>
      <c r="EH86" s="8">
        <f t="shared" si="18"/>
        <v>31278.782258768886</v>
      </c>
      <c r="EI86" s="8">
        <f t="shared" si="18"/>
        <v>31072.898988185552</v>
      </c>
      <c r="EJ86" s="8">
        <f t="shared" si="18"/>
        <v>30867.015717602219</v>
      </c>
      <c r="EK86" s="8">
        <f t="shared" si="18"/>
        <v>30661.132447018885</v>
      </c>
      <c r="EL86" s="8">
        <f t="shared" si="18"/>
        <v>30455.249176435551</v>
      </c>
      <c r="EM86" s="8">
        <f t="shared" si="18"/>
        <v>30249.365905852217</v>
      </c>
      <c r="EN86" s="8">
        <f t="shared" si="18"/>
        <v>30043.482635268883</v>
      </c>
      <c r="EO86" s="8">
        <f t="shared" si="18"/>
        <v>29837.59936468555</v>
      </c>
      <c r="EP86" s="8">
        <f t="shared" si="18"/>
        <v>29631.716094102216</v>
      </c>
      <c r="EQ86" s="8">
        <f t="shared" si="18"/>
        <v>29316.148286352211</v>
      </c>
      <c r="ER86" s="8">
        <f t="shared" si="18"/>
        <v>29000.580478602205</v>
      </c>
      <c r="ES86" s="8">
        <f t="shared" si="18"/>
        <v>28685.0126708522</v>
      </c>
      <c r="ET86" s="8">
        <f t="shared" si="18"/>
        <v>28369.444863102195</v>
      </c>
      <c r="EU86" s="8">
        <f t="shared" si="18"/>
        <v>28053.87705535219</v>
      </c>
      <c r="EV86" s="8">
        <f t="shared" si="17"/>
        <v>27738.309247602185</v>
      </c>
      <c r="EW86" s="8">
        <f t="shared" si="17"/>
        <v>27422.74143985218</v>
      </c>
      <c r="EX86" s="8">
        <f t="shared" si="17"/>
        <v>27107.173632102174</v>
      </c>
      <c r="EY86" s="8">
        <f t="shared" si="17"/>
        <v>26791.605824352169</v>
      </c>
      <c r="EZ86" s="8">
        <f t="shared" si="17"/>
        <v>26476.038016602164</v>
      </c>
      <c r="FA86" s="8">
        <f t="shared" si="17"/>
        <v>26160.470208852159</v>
      </c>
      <c r="FB86" s="8">
        <f t="shared" si="17"/>
        <v>26002.686304977164</v>
      </c>
      <c r="FC86" s="8">
        <f t="shared" si="17"/>
        <v>26002.686304977164</v>
      </c>
      <c r="FD86" s="8">
        <f t="shared" si="17"/>
        <v>26002.686304977164</v>
      </c>
      <c r="FE86" s="8">
        <f t="shared" si="17"/>
        <v>26002.686304977164</v>
      </c>
      <c r="FF86" s="8">
        <f t="shared" si="17"/>
        <v>26002.686304977164</v>
      </c>
      <c r="FG86" s="8">
        <f t="shared" si="17"/>
        <v>26002.686304977164</v>
      </c>
      <c r="FH86" s="8">
        <f t="shared" si="17"/>
        <v>26002.686304977164</v>
      </c>
      <c r="FI86" s="8">
        <f t="shared" si="17"/>
        <v>26002.686304977164</v>
      </c>
      <c r="FJ86" s="8">
        <f t="shared" si="17"/>
        <v>26002.686304977164</v>
      </c>
      <c r="FK86" s="8">
        <f t="shared" si="14"/>
        <v>26002.686304977164</v>
      </c>
      <c r="FL86" s="8">
        <f t="shared" si="14"/>
        <v>26002.686304977164</v>
      </c>
      <c r="FM86" s="8">
        <f t="shared" si="14"/>
        <v>26002.686304977164</v>
      </c>
      <c r="FN86" s="8">
        <f t="shared" si="14"/>
        <v>26002.686304977164</v>
      </c>
      <c r="FO86" s="8">
        <f t="shared" si="14"/>
        <v>26002.686304977164</v>
      </c>
      <c r="FP86" s="8">
        <f t="shared" ref="FP86:FT86" si="19">AT86-DZ86</f>
        <v>26002.686304977164</v>
      </c>
      <c r="FQ86" s="8">
        <f t="shared" si="19"/>
        <v>26002.686304977164</v>
      </c>
      <c r="FR86" s="8">
        <f t="shared" si="19"/>
        <v>26002.686304977164</v>
      </c>
      <c r="FS86" s="8">
        <f t="shared" si="19"/>
        <v>26002.686304977164</v>
      </c>
      <c r="FT86" s="8">
        <f t="shared" si="19"/>
        <v>26002.686304977164</v>
      </c>
    </row>
    <row r="87" spans="1:176" x14ac:dyDescent="0.25">
      <c r="A87" s="4" t="s">
        <v>12</v>
      </c>
      <c r="B87" s="4" t="s">
        <v>2</v>
      </c>
      <c r="C87" s="3" t="s">
        <v>40</v>
      </c>
      <c r="D87" s="4" t="s">
        <v>4</v>
      </c>
      <c r="E87" s="7">
        <v>1984</v>
      </c>
      <c r="F87" s="24">
        <f>IFERROR(VLOOKUP(CONCATENATE(C87,E87),'KU Retirements'!$A$4:$E$150,5,FALSE),"N/A")</f>
        <v>43282</v>
      </c>
      <c r="G87" s="5">
        <v>793453.42</v>
      </c>
      <c r="H87" s="5">
        <v>546951.58719357103</v>
      </c>
      <c r="I87" s="5"/>
      <c r="J87" s="6">
        <f>IF(J$3=$J$3,$G87,IF($F87='KU Meter Schedule'!J$3,'KU Meter Schedule'!I87-'KU Meter Schedule'!$G87,I87))</f>
        <v>793453.42</v>
      </c>
      <c r="K87" s="6">
        <f>IF(K$3=$J$3,$G87,IF($F87='KU Meter Schedule'!K$3,'KU Meter Schedule'!J87-'KU Meter Schedule'!$G87,J87))</f>
        <v>793453.42</v>
      </c>
      <c r="L87" s="6">
        <f>IF(L$3=$J$3,$G87,IF($F87='KU Meter Schedule'!L$3,'KU Meter Schedule'!K87-'KU Meter Schedule'!$G87,K87))</f>
        <v>793453.42</v>
      </c>
      <c r="M87" s="6">
        <f>IF(M$3=$J$3,$G87,IF($F87='KU Meter Schedule'!M$3,'KU Meter Schedule'!L87-'KU Meter Schedule'!$G87,L87))</f>
        <v>793453.42</v>
      </c>
      <c r="N87" s="6">
        <f>IF(N$3=$J$3,$G87,IF($F87='KU Meter Schedule'!N$3,'KU Meter Schedule'!M87-'KU Meter Schedule'!$G87,M87))</f>
        <v>793453.42</v>
      </c>
      <c r="O87" s="6">
        <f>IF(O$3=$J$3,$G87,IF($F87='KU Meter Schedule'!O$3,'KU Meter Schedule'!N87-'KU Meter Schedule'!$G87,N87))</f>
        <v>793453.42</v>
      </c>
      <c r="P87" s="6">
        <f>IF(P$3=$J$3,$G87,IF($F87='KU Meter Schedule'!P$3,'KU Meter Schedule'!O87-'KU Meter Schedule'!$G87,O87))</f>
        <v>793453.42</v>
      </c>
      <c r="Q87" s="6">
        <f>IF(Q$3=$J$3,$G87,IF($F87='KU Meter Schedule'!Q$3,'KU Meter Schedule'!P87-'KU Meter Schedule'!$G87,P87))</f>
        <v>793453.42</v>
      </c>
      <c r="R87" s="6">
        <f>IF(R$3=$J$3,$G87,IF($F87='KU Meter Schedule'!R$3,'KU Meter Schedule'!Q87-'KU Meter Schedule'!$G87,Q87))</f>
        <v>793453.42</v>
      </c>
      <c r="S87" s="6">
        <f>IF(S$3=$J$3,$G87,IF($F87='KU Meter Schedule'!S$3,'KU Meter Schedule'!R87-'KU Meter Schedule'!$G87,R87))</f>
        <v>793453.42</v>
      </c>
      <c r="T87" s="6">
        <f>IF(T$3=$J$3,$G87,IF($F87='KU Meter Schedule'!T$3,'KU Meter Schedule'!S87-'KU Meter Schedule'!$G87,S87))</f>
        <v>793453.42</v>
      </c>
      <c r="U87" s="6">
        <f>IF(U$3=$J$3,$G87,IF($F87='KU Meter Schedule'!U$3,'KU Meter Schedule'!T87-'KU Meter Schedule'!$G87,T87))</f>
        <v>793453.42</v>
      </c>
      <c r="V87" s="6">
        <f>IF(V$3=$J$3,$G87,IF($F87='KU Meter Schedule'!V$3,'KU Meter Schedule'!U87-'KU Meter Schedule'!$G87,U87))</f>
        <v>793453.42</v>
      </c>
      <c r="W87" s="6">
        <f>IF(W$3=$J$3,$G87,IF($F87='KU Meter Schedule'!W$3,'KU Meter Schedule'!V87-'KU Meter Schedule'!$G87,V87))</f>
        <v>793453.42</v>
      </c>
      <c r="X87" s="6">
        <f>IF(X$3=$J$3,$G87,IF($F87='KU Meter Schedule'!X$3,'KU Meter Schedule'!W87-'KU Meter Schedule'!$G87,W87))</f>
        <v>793453.42</v>
      </c>
      <c r="Y87" s="6">
        <f>IF(Y$3=$J$3,$G87,IF($F87='KU Meter Schedule'!Y$3,'KU Meter Schedule'!X87-'KU Meter Schedule'!$G87,X87))</f>
        <v>793453.42</v>
      </c>
      <c r="Z87" s="6">
        <f>IF(Z$3=$J$3,$G87,IF($F87='KU Meter Schedule'!Z$3,'KU Meter Schedule'!Y87-'KU Meter Schedule'!$G87,Y87))</f>
        <v>793453.42</v>
      </c>
      <c r="AA87" s="6">
        <f>IF(AA$3=$J$3,$G87,IF($F87='KU Meter Schedule'!AA$3,'KU Meter Schedule'!Z87-'KU Meter Schedule'!$G87,Z87))</f>
        <v>793453.42</v>
      </c>
      <c r="AB87" s="6">
        <f>IF(AB$3=$J$3,$G87,IF($F87='KU Meter Schedule'!AB$3,'KU Meter Schedule'!AA87-'KU Meter Schedule'!$G87,AA87))</f>
        <v>793453.42</v>
      </c>
      <c r="AC87" s="6">
        <f>IF(AC$3=$J$3,$G87,IF($F87='KU Meter Schedule'!AC$3,'KU Meter Schedule'!AB87-'KU Meter Schedule'!$G87,AB87))</f>
        <v>793453.42</v>
      </c>
      <c r="AD87" s="6">
        <f>IF(AD$3=$J$3,$G87,IF($F87='KU Meter Schedule'!AD$3,'KU Meter Schedule'!AC87-'KU Meter Schedule'!$G87,AC87))</f>
        <v>793453.42</v>
      </c>
      <c r="AE87" s="6">
        <f>IF(AE$3=$J$3,$G87,IF($F87='KU Meter Schedule'!AE$3,'KU Meter Schedule'!AD87-'KU Meter Schedule'!$G87,AD87))</f>
        <v>793453.42</v>
      </c>
      <c r="AF87" s="6">
        <f>IF(AF$3=$J$3,$G87,IF($F87='KU Meter Schedule'!AF$3,'KU Meter Schedule'!AE87-'KU Meter Schedule'!$G87,AE87))</f>
        <v>793453.42</v>
      </c>
      <c r="AG87" s="6">
        <f>IF(AG$3=$J$3,$G87,IF($F87='KU Meter Schedule'!AG$3,'KU Meter Schedule'!AF87-'KU Meter Schedule'!$G87,AF87))</f>
        <v>0</v>
      </c>
      <c r="AH87" s="6">
        <f>IF(AH$3=$J$3,$G87,IF($F87='KU Meter Schedule'!AH$3,'KU Meter Schedule'!AG87-'KU Meter Schedule'!$G87,AG87))</f>
        <v>0</v>
      </c>
      <c r="AI87" s="6">
        <f>IF(AI$3=$J$3,$G87,IF($F87='KU Meter Schedule'!AI$3,'KU Meter Schedule'!AH87-'KU Meter Schedule'!$G87,AH87))</f>
        <v>0</v>
      </c>
      <c r="AJ87" s="6">
        <f>IF(AJ$3=$J$3,$G87,IF($F87='KU Meter Schedule'!AJ$3,'KU Meter Schedule'!AI87-'KU Meter Schedule'!$G87,AI87))</f>
        <v>0</v>
      </c>
      <c r="AK87" s="6">
        <f>IF(AK$3=$J$3,$G87,IF($F87='KU Meter Schedule'!AK$3,'KU Meter Schedule'!AJ87-'KU Meter Schedule'!$G87,AJ87))</f>
        <v>0</v>
      </c>
      <c r="AL87" s="6">
        <f>IF(AL$3=$J$3,$G87,IF($F87='KU Meter Schedule'!AL$3,'KU Meter Schedule'!AK87-'KU Meter Schedule'!$G87,AK87))</f>
        <v>0</v>
      </c>
      <c r="AM87" s="6">
        <f>IF(AM$3=$J$3,$G87,IF($F87='KU Meter Schedule'!AM$3,'KU Meter Schedule'!AL87-'KU Meter Schedule'!$G87,AL87))</f>
        <v>0</v>
      </c>
      <c r="AN87" s="6">
        <f>IF(AN$3=$J$3,$G87,IF($F87='KU Meter Schedule'!AN$3,'KU Meter Schedule'!AM87-'KU Meter Schedule'!$G87,AM87))</f>
        <v>0</v>
      </c>
      <c r="AO87" s="6">
        <f>IF(AO$3=$J$3,$G87,IF($F87='KU Meter Schedule'!AO$3,'KU Meter Schedule'!AN87-'KU Meter Schedule'!$G87,AN87))</f>
        <v>0</v>
      </c>
      <c r="AP87" s="6">
        <f>IF(AP$3=$J$3,$G87,IF($F87='KU Meter Schedule'!AP$3,'KU Meter Schedule'!AO87-'KU Meter Schedule'!$G87,AO87))</f>
        <v>0</v>
      </c>
      <c r="AQ87" s="6">
        <f>IF(AQ$3=$J$3,$G87,IF($F87='KU Meter Schedule'!AQ$3,'KU Meter Schedule'!AP87-'KU Meter Schedule'!$G87,AP87))</f>
        <v>0</v>
      </c>
      <c r="AR87" s="6">
        <f>IF(AR$3=$J$3,$G87,IF($F87='KU Meter Schedule'!AR$3,'KU Meter Schedule'!AQ87-'KU Meter Schedule'!$G87,AQ87))</f>
        <v>0</v>
      </c>
      <c r="AS87" s="6">
        <f>IF(AS$3=$J$3,$G87,IF($F87='KU Meter Schedule'!AS$3,'KU Meter Schedule'!AR87-'KU Meter Schedule'!$G87,AR87))</f>
        <v>0</v>
      </c>
      <c r="AT87" s="6">
        <f>IF(AT$3=$J$3,$G87,IF($F87='KU Meter Schedule'!AT$3,'KU Meter Schedule'!AS87-'KU Meter Schedule'!$G87,AS87))</f>
        <v>0</v>
      </c>
      <c r="AU87" s="6">
        <f>IF(AU$3=$J$3,$G87,IF($F87='KU Meter Schedule'!AU$3,'KU Meter Schedule'!AT87-'KU Meter Schedule'!$G87,AT87))</f>
        <v>0</v>
      </c>
      <c r="AV87" s="6">
        <f>IF(AV$3=$J$3,$G87,IF($F87='KU Meter Schedule'!AV$3,'KU Meter Schedule'!AU87-'KU Meter Schedule'!$G87,AU87))</f>
        <v>0</v>
      </c>
      <c r="AW87" s="6">
        <f>IF(AW$3=$J$3,$G87,IF($F87='KU Meter Schedule'!AW$3,'KU Meter Schedule'!AV87-'KU Meter Schedule'!$G87,AV87))</f>
        <v>0</v>
      </c>
      <c r="AX87" s="6">
        <f>IF(AX$3=$J$3,$G87,IF($F87='KU Meter Schedule'!AX$3,'KU Meter Schedule'!AW87-'KU Meter Schedule'!$G87,AW87))</f>
        <v>0</v>
      </c>
      <c r="AZ87" s="21">
        <f>IF(AZ$3&lt;'Depr. Rate'!$B$1,('Depr. Rate'!$B$4*'KU Meter Schedule'!J87)/12,IF(J87=0,I87/2*'Depr. Rate'!$C$4/12,('Depr. Rate'!$C$4*'KU Meter Schedule'!J87)/12))</f>
        <v>1514.1736098333333</v>
      </c>
      <c r="BA87" s="21">
        <f>IF(BA$3&lt;'Depr. Rate'!$B$1,('Depr. Rate'!$B$4*'KU Meter Schedule'!K87)/12,IF(K87=0,J87/2*'Depr. Rate'!$C$4/12,('Depr. Rate'!$C$4*'KU Meter Schedule'!K87)/12))</f>
        <v>1514.1736098333333</v>
      </c>
      <c r="BB87" s="21">
        <f>IF(BB$3&lt;'Depr. Rate'!$B$1,('Depr. Rate'!$B$4*'KU Meter Schedule'!L87)/12,IF(L87=0,K87/2*'Depr. Rate'!$C$4/12,('Depr. Rate'!$C$4*'KU Meter Schedule'!L87)/12))</f>
        <v>1514.1736098333333</v>
      </c>
      <c r="BC87" s="21">
        <f>IF(BC$3&lt;'Depr. Rate'!$B$1,('Depr. Rate'!$B$4*'KU Meter Schedule'!M87)/12,IF(M87=0,L87/2*'Depr. Rate'!$C$4/12,('Depr. Rate'!$C$4*'KU Meter Schedule'!M87)/12))</f>
        <v>1514.1736098333333</v>
      </c>
      <c r="BD87" s="21">
        <f>IF(BD$3&lt;'Depr. Rate'!$B$1,('Depr. Rate'!$B$4*'KU Meter Schedule'!N87)/12,IF(N87=0,M87/2*'Depr. Rate'!$C$4/12,('Depr. Rate'!$C$4*'KU Meter Schedule'!N87)/12))</f>
        <v>1514.1736098333333</v>
      </c>
      <c r="BE87" s="21">
        <f>IF(BE$3&lt;'Depr. Rate'!$B$1,('Depr. Rate'!$B$4*'KU Meter Schedule'!O87)/12,IF(O87=0,N87/2*'Depr. Rate'!$C$4/12,('Depr. Rate'!$C$4*'KU Meter Schedule'!O87)/12))</f>
        <v>1514.1736098333333</v>
      </c>
      <c r="BF87" s="21">
        <f>IF(BF$3&lt;'Depr. Rate'!$B$1,('Depr. Rate'!$B$4*'KU Meter Schedule'!P87)/12,IF(P87=0,O87/2*'Depr. Rate'!$C$4/12,('Depr. Rate'!$C$4*'KU Meter Schedule'!P87)/12))</f>
        <v>1514.1736098333333</v>
      </c>
      <c r="BG87" s="21">
        <f>IF(BG$3&lt;'Depr. Rate'!$B$1,('Depr. Rate'!$B$4*'KU Meter Schedule'!Q87)/12,IF(Q87=0,P87/2*'Depr. Rate'!$C$4/12,('Depr. Rate'!$C$4*'KU Meter Schedule'!Q87)/12))</f>
        <v>1514.1736098333333</v>
      </c>
      <c r="BH87" s="21">
        <f>IF(BH$3&lt;'Depr. Rate'!$B$1,('Depr. Rate'!$B$4*'KU Meter Schedule'!R87)/12,IF(R87=0,Q87/2*'Depr. Rate'!$C$4/12,('Depr. Rate'!$C$4*'KU Meter Schedule'!R87)/12))</f>
        <v>1514.1736098333333</v>
      </c>
      <c r="BI87" s="21">
        <f>IF(BI$3&lt;'Depr. Rate'!$B$1,('Depr. Rate'!$B$4*'KU Meter Schedule'!S87)/12,IF(S87=0,R87/2*'Depr. Rate'!$C$4/12,('Depr. Rate'!$C$4*'KU Meter Schedule'!S87)/12))</f>
        <v>1514.1736098333333</v>
      </c>
      <c r="BJ87" s="21">
        <f>IF(BJ$3&lt;'Depr. Rate'!$B$1,('Depr. Rate'!$B$4*'KU Meter Schedule'!T87)/12,IF(T87=0,S87/2*'Depr. Rate'!$C$4/12,('Depr. Rate'!$C$4*'KU Meter Schedule'!T87)/12))</f>
        <v>1514.1736098333333</v>
      </c>
      <c r="BK87" s="21">
        <f>IF(BK$3&lt;'Depr. Rate'!$B$1,('Depr. Rate'!$B$4*'KU Meter Schedule'!U87)/12,IF(U87=0,T87/2*'Depr. Rate'!$C$4/12,('Depr. Rate'!$C$4*'KU Meter Schedule'!U87)/12))</f>
        <v>2320.8512535</v>
      </c>
      <c r="BL87" s="21">
        <f>IF(BL$3&lt;'Depr. Rate'!$B$1,('Depr. Rate'!$B$4*'KU Meter Schedule'!V87)/12,IF(V87=0,U87/2*'Depr. Rate'!$C$4/12,('Depr. Rate'!$C$4*'KU Meter Schedule'!V87)/12))</f>
        <v>2320.8512535</v>
      </c>
      <c r="BM87" s="21">
        <f>IF(BM$3&lt;'Depr. Rate'!$B$1,('Depr. Rate'!$B$4*'KU Meter Schedule'!W87)/12,IF(W87=0,V87/2*'Depr. Rate'!$C$4/12,('Depr. Rate'!$C$4*'KU Meter Schedule'!W87)/12))</f>
        <v>2320.8512535</v>
      </c>
      <c r="BN87" s="21">
        <f>IF(BN$3&lt;'Depr. Rate'!$B$1,('Depr. Rate'!$B$4*'KU Meter Schedule'!X87)/12,IF(X87=0,W87/2*'Depr. Rate'!$C$4/12,('Depr. Rate'!$C$4*'KU Meter Schedule'!X87)/12))</f>
        <v>2320.8512535</v>
      </c>
      <c r="BO87" s="21">
        <f>IF(BO$3&lt;'Depr. Rate'!$B$1,('Depr. Rate'!$B$4*'KU Meter Schedule'!Y87)/12,IF(Y87=0,X87/2*'Depr. Rate'!$C$4/12,('Depr. Rate'!$C$4*'KU Meter Schedule'!Y87)/12))</f>
        <v>2320.8512535</v>
      </c>
      <c r="BP87" s="21">
        <f>IF(BP$3&lt;'Depr. Rate'!$B$1,('Depr. Rate'!$B$4*'KU Meter Schedule'!Z87)/12,IF(Z87=0,Y87/2*'Depr. Rate'!$C$4/12,('Depr. Rate'!$C$4*'KU Meter Schedule'!Z87)/12))</f>
        <v>2320.8512535</v>
      </c>
      <c r="BQ87" s="21">
        <f>IF(BQ$3&lt;'Depr. Rate'!$B$1,('Depr. Rate'!$B$4*'KU Meter Schedule'!AA87)/12,IF(AA87=0,Z87/2*'Depr. Rate'!$C$4/12,('Depr. Rate'!$C$4*'KU Meter Schedule'!AA87)/12))</f>
        <v>2320.8512535</v>
      </c>
      <c r="BR87" s="21">
        <f>IF(BR$3&lt;'Depr. Rate'!$B$1,('Depr. Rate'!$B$4*'KU Meter Schedule'!AB87)/12,IF(AB87=0,AA87/2*'Depr. Rate'!$C$4/12,('Depr. Rate'!$C$4*'KU Meter Schedule'!AB87)/12))</f>
        <v>2320.8512535</v>
      </c>
      <c r="BS87" s="21">
        <f>IF(BS$3&lt;'Depr. Rate'!$B$1,('Depr. Rate'!$B$4*'KU Meter Schedule'!AC87)/12,IF(AC87=0,AB87/2*'Depr. Rate'!$C$4/12,('Depr. Rate'!$C$4*'KU Meter Schedule'!AC87)/12))</f>
        <v>2320.8512535</v>
      </c>
      <c r="BT87" s="21">
        <f>IF(BT$3&lt;'Depr. Rate'!$B$1,('Depr. Rate'!$B$4*'KU Meter Schedule'!AD87)/12,IF(AD87=0,AC87/2*'Depr. Rate'!$C$4/12,('Depr. Rate'!$C$4*'KU Meter Schedule'!AD87)/12))</f>
        <v>2320.8512535</v>
      </c>
      <c r="BU87" s="21">
        <f>IF(BU$3&lt;'Depr. Rate'!$B$1,('Depr. Rate'!$B$4*'KU Meter Schedule'!AE87)/12,IF(AE87=0,AD87/2*'Depr. Rate'!$C$4/12,('Depr. Rate'!$C$4*'KU Meter Schedule'!AE87)/12))</f>
        <v>2320.8512535</v>
      </c>
      <c r="BV87" s="21">
        <f>IF(BV$3&lt;'Depr. Rate'!$B$1,('Depr. Rate'!$B$4*'KU Meter Schedule'!AF87)/12,IF(AF87=0,AE87/2*'Depr. Rate'!$C$4/12,('Depr. Rate'!$C$4*'KU Meter Schedule'!AF87)/12))</f>
        <v>2320.8512535</v>
      </c>
      <c r="BW87" s="21">
        <f>IF(BW$3&lt;'Depr. Rate'!$B$1,('Depr. Rate'!$B$4*'KU Meter Schedule'!AG87)/12,IF(AG87=0,AF87/2*'Depr. Rate'!$C$4/12,('Depr. Rate'!$C$4*'KU Meter Schedule'!AG87)/12))</f>
        <v>1160.42562675</v>
      </c>
      <c r="BX87" s="21">
        <f>IF(BX$3&lt;'Depr. Rate'!$B$1,('Depr. Rate'!$B$4*'KU Meter Schedule'!AH87)/12,IF(AH87=0,AG87/2*'Depr. Rate'!$C$4/12,('Depr. Rate'!$C$4*'KU Meter Schedule'!AH87)/12))</f>
        <v>0</v>
      </c>
      <c r="BY87" s="21">
        <f>IF(BY$3&lt;'Depr. Rate'!$B$1,('Depr. Rate'!$B$4*'KU Meter Schedule'!AI87)/12,IF(AI87=0,AH87/2*'Depr. Rate'!$C$4/12,('Depr. Rate'!$C$4*'KU Meter Schedule'!AI87)/12))</f>
        <v>0</v>
      </c>
      <c r="BZ87" s="21">
        <f>IF(BZ$3&lt;'Depr. Rate'!$B$1,('Depr. Rate'!$B$4*'KU Meter Schedule'!AJ87)/12,IF(AJ87=0,AI87/2*'Depr. Rate'!$C$4/12,('Depr. Rate'!$C$4*'KU Meter Schedule'!AJ87)/12))</f>
        <v>0</v>
      </c>
      <c r="CA87" s="21">
        <f>IF(CA$3&lt;'Depr. Rate'!$B$1,('Depr. Rate'!$B$4*'KU Meter Schedule'!AK87)/12,IF(AK87=0,AJ87/2*'Depr. Rate'!$C$4/12,('Depr. Rate'!$C$4*'KU Meter Schedule'!AK87)/12))</f>
        <v>0</v>
      </c>
      <c r="CB87" s="21">
        <f>IF(CB$3&lt;'Depr. Rate'!$B$1,('Depr. Rate'!$B$4*'KU Meter Schedule'!AL87)/12,IF(AL87=0,AK87/2*'Depr. Rate'!$C$4/12,('Depr. Rate'!$C$4*'KU Meter Schedule'!AL87)/12))</f>
        <v>0</v>
      </c>
      <c r="CC87" s="21">
        <f>IF(CC$3&lt;'Depr. Rate'!$B$1,('Depr. Rate'!$B$4*'KU Meter Schedule'!AM87)/12,IF(AM87=0,AL87/2*'Depr. Rate'!$C$4/12,('Depr. Rate'!$C$4*'KU Meter Schedule'!AM87)/12))</f>
        <v>0</v>
      </c>
      <c r="CD87" s="21">
        <f>IF(CD$3&lt;'Depr. Rate'!$B$1,('Depr. Rate'!$B$4*'KU Meter Schedule'!AN87)/12,IF(AN87=0,AM87/2*'Depr. Rate'!$C$4/12,('Depr. Rate'!$C$4*'KU Meter Schedule'!AN87)/12))</f>
        <v>0</v>
      </c>
      <c r="CE87" s="21">
        <f>IF(CE$3&lt;'Depr. Rate'!$B$1,('Depr. Rate'!$B$4*'KU Meter Schedule'!AO87)/12,IF(AO87=0,AN87/2*'Depr. Rate'!$C$4/12,('Depr. Rate'!$C$4*'KU Meter Schedule'!AO87)/12))</f>
        <v>0</v>
      </c>
      <c r="CF87" s="21">
        <f>IF(CF$3&lt;'Depr. Rate'!$B$1,('Depr. Rate'!$B$4*'KU Meter Schedule'!AP87)/12,IF(AP87=0,AO87/2*'Depr. Rate'!$C$4/12,('Depr. Rate'!$C$4*'KU Meter Schedule'!AP87)/12))</f>
        <v>0</v>
      </c>
      <c r="CG87" s="21">
        <f>IF(CG$3&lt;'Depr. Rate'!$B$1,('Depr. Rate'!$B$4*'KU Meter Schedule'!AQ87)/12,IF(AQ87=0,AP87/2*'Depr. Rate'!$C$4/12,('Depr. Rate'!$C$4*'KU Meter Schedule'!AQ87)/12))</f>
        <v>0</v>
      </c>
      <c r="CH87" s="21">
        <f>IF(CH$3&lt;'Depr. Rate'!$B$1,('Depr. Rate'!$B$4*'KU Meter Schedule'!AR87)/12,IF(AR87=0,AQ87/2*'Depr. Rate'!$C$4/12,('Depr. Rate'!$C$4*'KU Meter Schedule'!AR87)/12))</f>
        <v>0</v>
      </c>
      <c r="CI87" s="21">
        <f>IF(CI$3&lt;'Depr. Rate'!$B$1,('Depr. Rate'!$B$4*'KU Meter Schedule'!AS87)/12,IF(AS87=0,AR87/2*'Depr. Rate'!$C$4/12,('Depr. Rate'!$C$4*'KU Meter Schedule'!AS87)/12))</f>
        <v>0</v>
      </c>
      <c r="CJ87" s="21">
        <f>IF(CJ$3&lt;'Depr. Rate'!$B$1,('Depr. Rate'!$B$4*'KU Meter Schedule'!AT87)/12,IF(AT87=0,AS87/2*'Depr. Rate'!$C$4/12,('Depr. Rate'!$C$4*'KU Meter Schedule'!AT87)/12))</f>
        <v>0</v>
      </c>
      <c r="CK87" s="21">
        <f>IF(CK$3&lt;'Depr. Rate'!$B$1,('Depr. Rate'!$B$4*'KU Meter Schedule'!AU87)/12,IF(AU87=0,AT87/2*'Depr. Rate'!$C$4/12,('Depr. Rate'!$C$4*'KU Meter Schedule'!AU87)/12))</f>
        <v>0</v>
      </c>
      <c r="CL87" s="21">
        <f>IF(CL$3&lt;'Depr. Rate'!$B$1,('Depr. Rate'!$B$4*'KU Meter Schedule'!AV87)/12,IF(AV87=0,AU87/2*'Depr. Rate'!$C$4/12,('Depr. Rate'!$C$4*'KU Meter Schedule'!AV87)/12))</f>
        <v>0</v>
      </c>
      <c r="CM87" s="21">
        <f>IF(CM$3&lt;'Depr. Rate'!$B$1,('Depr. Rate'!$B$4*'KU Meter Schedule'!AW87)/12,IF(AW87=0,AV87/2*'Depr. Rate'!$C$4/12,('Depr. Rate'!$C$4*'KU Meter Schedule'!AW87)/12))</f>
        <v>0</v>
      </c>
      <c r="CN87" s="21">
        <f>IF(CN$3&lt;'Depr. Rate'!$B$1,('Depr. Rate'!$B$4*'KU Meter Schedule'!AX87)/12,IF(AX87=0,AW87/2*'Depr. Rate'!$C$4/12,('Depr. Rate'!$C$4*'KU Meter Schedule'!AX87)/12))</f>
        <v>0</v>
      </c>
      <c r="CP87" s="6">
        <f>IF(CP$3=$CP$3,$H87+AZ87,IF($F87='KU Meter Schedule'!CP$3,'KU Meter Schedule'!CO87+AZ87-$G87,SUM(CO87,AZ87)))</f>
        <v>548465.76080340438</v>
      </c>
      <c r="CQ87" s="6">
        <f>IF(CQ$3=$CP$3,$H87+BA87,IF($F87='KU Meter Schedule'!CQ$3,'KU Meter Schedule'!CP87+BA87-$G87,SUM(CP87,BA87)))</f>
        <v>549979.93441323773</v>
      </c>
      <c r="CR87" s="6">
        <f>IF(CR$3=$CP$3,$H87+BB87,IF($F87='KU Meter Schedule'!CR$3,'KU Meter Schedule'!CQ87+BB87-$G87,SUM(CQ87,BB87)))</f>
        <v>551494.10802307108</v>
      </c>
      <c r="CS87" s="6">
        <f>IF(CS$3=$CP$3,$H87+BC87,IF($F87='KU Meter Schedule'!CS$3,'KU Meter Schedule'!CR87+BC87-$G87,SUM(CR87,BC87)))</f>
        <v>553008.28163290443</v>
      </c>
      <c r="CT87" s="6">
        <f>IF(CT$3=$CP$3,$H87+BD87,IF($F87='KU Meter Schedule'!CT$3,'KU Meter Schedule'!CS87+BD87-$G87,SUM(CS87,BD87)))</f>
        <v>554522.45524273778</v>
      </c>
      <c r="CU87" s="6">
        <f>IF(CU$3=$CP$3,$H87+BE87,IF($F87='KU Meter Schedule'!CU$3,'KU Meter Schedule'!CT87+BE87-$G87,SUM(CT87,BE87)))</f>
        <v>556036.62885257113</v>
      </c>
      <c r="CV87" s="6">
        <f>IF(CV$3=$CP$3,$H87+BF87,IF($F87='KU Meter Schedule'!CV$3,'KU Meter Schedule'!CU87+BF87-$G87,SUM(CU87,BF87)))</f>
        <v>557550.80246240448</v>
      </c>
      <c r="CW87" s="6">
        <f>IF(CW$3=$CP$3,$H87+BG87,IF($F87='KU Meter Schedule'!CW$3,'KU Meter Schedule'!CV87+BG87-$G87,SUM(CV87,BG87)))</f>
        <v>559064.97607223783</v>
      </c>
      <c r="CX87" s="6">
        <f>IF(CX$3=$CP$3,$H87+BH87,IF($F87='KU Meter Schedule'!CX$3,'KU Meter Schedule'!CW87+BH87-$G87,SUM(CW87,BH87)))</f>
        <v>560579.14968207118</v>
      </c>
      <c r="CY87" s="6">
        <f>IF(CY$3=$CP$3,$H87+BI87,IF($F87='KU Meter Schedule'!CY$3,'KU Meter Schedule'!CX87+BI87-$G87,SUM(CX87,BI87)))</f>
        <v>562093.32329190453</v>
      </c>
      <c r="CZ87" s="6">
        <f>IF(CZ$3=$CP$3,$H87+BJ87,IF($F87='KU Meter Schedule'!CZ$3,'KU Meter Schedule'!CY87+BJ87-$G87,SUM(CY87,BJ87)))</f>
        <v>563607.49690173788</v>
      </c>
      <c r="DA87" s="6">
        <f>IF(DA$3=$CP$3,$H87+BK87,IF($F87='KU Meter Schedule'!DA$3,'KU Meter Schedule'!CZ87+BK87-$G87,SUM(CZ87,BK87)))</f>
        <v>565928.34815523785</v>
      </c>
      <c r="DB87" s="6">
        <f>IF(DB$3=$CP$3,$H87+BL87,IF($F87='KU Meter Schedule'!DB$3,'KU Meter Schedule'!DA87+BL87-$G87,SUM(DA87,BL87)))</f>
        <v>568249.19940873783</v>
      </c>
      <c r="DC87" s="6">
        <f>IF(DC$3=$CP$3,$H87+BM87,IF($F87='KU Meter Schedule'!DC$3,'KU Meter Schedule'!DB87+BM87-$G87,SUM(DB87,BM87)))</f>
        <v>570570.0506622378</v>
      </c>
      <c r="DD87" s="6">
        <f>IF(DD$3=$CP$3,$H87+BN87,IF($F87='KU Meter Schedule'!DD$3,'KU Meter Schedule'!DC87+BN87-$G87,SUM(DC87,BN87)))</f>
        <v>572890.90191573778</v>
      </c>
      <c r="DE87" s="6">
        <f>IF(DE$3=$CP$3,$H87+BO87,IF($F87='KU Meter Schedule'!DE$3,'KU Meter Schedule'!DD87+BO87-$G87,SUM(DD87,BO87)))</f>
        <v>575211.75316923775</v>
      </c>
      <c r="DF87" s="6">
        <f>IF(DF$3=$CP$3,$H87+BP87,IF($F87='KU Meter Schedule'!DF$3,'KU Meter Schedule'!DE87+BP87-$G87,SUM(DE87,BP87)))</f>
        <v>577532.60442273773</v>
      </c>
      <c r="DG87" s="6">
        <f>IF(DG$3=$CP$3,$H87+BQ87,IF($F87='KU Meter Schedule'!DG$3,'KU Meter Schedule'!DF87+BQ87-$G87,SUM(DF87,BQ87)))</f>
        <v>579853.4556762377</v>
      </c>
      <c r="DH87" s="6">
        <f>IF(DH$3=$CP$3,$H87+BR87,IF($F87='KU Meter Schedule'!DH$3,'KU Meter Schedule'!DG87+BR87-$G87,SUM(DG87,BR87)))</f>
        <v>582174.30692973768</v>
      </c>
      <c r="DI87" s="6">
        <f>IF(DI$3=$CP$3,$H87+BS87,IF($F87='KU Meter Schedule'!DI$3,'KU Meter Schedule'!DH87+BS87-$G87,SUM(DH87,BS87)))</f>
        <v>584495.15818323765</v>
      </c>
      <c r="DJ87" s="6">
        <f>IF(DJ$3=$CP$3,$H87+BT87,IF($F87='KU Meter Schedule'!DJ$3,'KU Meter Schedule'!DI87+BT87-$G87,SUM(DI87,BT87)))</f>
        <v>586816.00943673763</v>
      </c>
      <c r="DK87" s="6">
        <f>IF(DK$3=$CP$3,$H87+BU87,IF($F87='KU Meter Schedule'!DK$3,'KU Meter Schedule'!DJ87+BU87-$G87,SUM(DJ87,BU87)))</f>
        <v>589136.86069023761</v>
      </c>
      <c r="DL87" s="6">
        <f>IF(DL$3=$CP$3,$H87+BV87,IF($F87='KU Meter Schedule'!DL$3,'KU Meter Schedule'!DK87+BV87-$G87,SUM(DK87,BV87)))</f>
        <v>591457.71194373758</v>
      </c>
      <c r="DM87" s="6">
        <f>IF(DM$3=$CP$3,$H87+BW87,IF($F87='KU Meter Schedule'!DM$3,'KU Meter Schedule'!DL87+BW87-$G87,SUM(DL87,BW87)))</f>
        <v>-200835.28242951247</v>
      </c>
      <c r="DN87" s="6">
        <f>IF(DN$3=$CP$3,$H87+BX87,IF($F87='KU Meter Schedule'!DN$3,'KU Meter Schedule'!DM87+BX87-$G87,SUM(DM87,BX87)))</f>
        <v>-200835.28242951247</v>
      </c>
      <c r="DO87" s="6">
        <f>IF(DO$3=$CP$3,$H87+BY87,IF($F87='KU Meter Schedule'!DO$3,'KU Meter Schedule'!DN87+BY87-$G87,SUM(DN87,BY87)))</f>
        <v>-200835.28242951247</v>
      </c>
      <c r="DP87" s="6">
        <f>IF(DP$3=$CP$3,$H87+BZ87,IF($F87='KU Meter Schedule'!DP$3,'KU Meter Schedule'!DO87+BZ87-$G87,SUM(DO87,BZ87)))</f>
        <v>-200835.28242951247</v>
      </c>
      <c r="DQ87" s="6">
        <f>IF(DQ$3=$CP$3,$H87+CA87,IF($F87='KU Meter Schedule'!DQ$3,'KU Meter Schedule'!DP87+CA87-$G87,SUM(DP87,CA87)))</f>
        <v>-200835.28242951247</v>
      </c>
      <c r="DR87" s="6">
        <f>IF(DR$3=$CP$3,$H87+CB87,IF($F87='KU Meter Schedule'!DR$3,'KU Meter Schedule'!DQ87+CB87-$G87,SUM(DQ87,CB87)))</f>
        <v>-200835.28242951247</v>
      </c>
      <c r="DS87" s="6">
        <f>IF(DS$3=$CP$3,$H87+CC87,IF($F87='KU Meter Schedule'!DS$3,'KU Meter Schedule'!DR87+CC87-$G87,SUM(DR87,CC87)))</f>
        <v>-200835.28242951247</v>
      </c>
      <c r="DT87" s="6">
        <f>IF(DT$3=$CP$3,$H87+CD87,IF($F87='KU Meter Schedule'!DT$3,'KU Meter Schedule'!DS87+CD87-$G87,SUM(DS87,CD87)))</f>
        <v>-200835.28242951247</v>
      </c>
      <c r="DU87" s="6">
        <f>IF(DU$3=$CP$3,$H87+CE87,IF($F87='KU Meter Schedule'!DU$3,'KU Meter Schedule'!DT87+CE87-$G87,SUM(DT87,CE87)))</f>
        <v>-200835.28242951247</v>
      </c>
      <c r="DV87" s="6">
        <f>IF(DV$3=$CP$3,$H87+CF87,IF($F87='KU Meter Schedule'!DV$3,'KU Meter Schedule'!DU87+CF87-$G87,SUM(DU87,CF87)))</f>
        <v>-200835.28242951247</v>
      </c>
      <c r="DW87" s="6">
        <f>IF(DW$3=$CP$3,$H87+CG87,IF($F87='KU Meter Schedule'!DW$3,'KU Meter Schedule'!DV87+CG87-$G87,SUM(DV87,CG87)))</f>
        <v>-200835.28242951247</v>
      </c>
      <c r="DX87" s="6">
        <f>IF(DX$3=$CP$3,$H87+CH87,IF($F87='KU Meter Schedule'!DX$3,'KU Meter Schedule'!DW87+CH87-$G87,SUM(DW87,CH87)))</f>
        <v>-200835.28242951247</v>
      </c>
      <c r="DY87" s="6">
        <f>IF(DY$3=$CP$3,$H87+CI87,IF($F87='KU Meter Schedule'!DY$3,'KU Meter Schedule'!DX87+CI87-$G87,SUM(DX87,CI87)))</f>
        <v>-200835.28242951247</v>
      </c>
      <c r="DZ87" s="6">
        <f>IF(DZ$3=$CP$3,$H87+CJ87,IF($F87='KU Meter Schedule'!DZ$3,'KU Meter Schedule'!DY87+CJ87-$G87,SUM(DY87,CJ87)))</f>
        <v>-200835.28242951247</v>
      </c>
      <c r="EA87" s="6">
        <f>IF(EA$3=$CP$3,$H87+CK87,IF($F87='KU Meter Schedule'!EA$3,'KU Meter Schedule'!DZ87+CK87-$G87,SUM(DZ87,CK87)))</f>
        <v>-200835.28242951247</v>
      </c>
      <c r="EB87" s="6">
        <f>IF(EB$3=$CP$3,$H87+CL87,IF($F87='KU Meter Schedule'!EB$3,'KU Meter Schedule'!EA87+CL87-$G87,SUM(EA87,CL87)))</f>
        <v>-200835.28242951247</v>
      </c>
      <c r="EC87" s="6">
        <f>IF(EC$3=$CP$3,$H87+CM87,IF($F87='KU Meter Schedule'!EC$3,'KU Meter Schedule'!EB87+CM87-$G87,SUM(EB87,CM87)))</f>
        <v>-200835.28242951247</v>
      </c>
      <c r="ED87" s="6">
        <f>IF(ED$3=$CP$3,$H87+CN87,IF($F87='KU Meter Schedule'!ED$3,'KU Meter Schedule'!EC87+CN87-$G87,SUM(EC87,CN87)))</f>
        <v>-200835.28242951247</v>
      </c>
      <c r="EF87" s="8">
        <f t="shared" si="18"/>
        <v>244987.65919659566</v>
      </c>
      <c r="EG87" s="8">
        <f t="shared" si="18"/>
        <v>243473.48558676231</v>
      </c>
      <c r="EH87" s="8">
        <f t="shared" si="18"/>
        <v>241959.31197692896</v>
      </c>
      <c r="EI87" s="8">
        <f t="shared" si="18"/>
        <v>240445.13836709561</v>
      </c>
      <c r="EJ87" s="8">
        <f t="shared" si="18"/>
        <v>238930.96475726226</v>
      </c>
      <c r="EK87" s="8">
        <f t="shared" si="18"/>
        <v>237416.79114742891</v>
      </c>
      <c r="EL87" s="8">
        <f t="shared" si="18"/>
        <v>235902.61753759556</v>
      </c>
      <c r="EM87" s="8">
        <f t="shared" si="18"/>
        <v>234388.44392776222</v>
      </c>
      <c r="EN87" s="8">
        <f t="shared" si="18"/>
        <v>232874.27031792887</v>
      </c>
      <c r="EO87" s="8">
        <f t="shared" si="18"/>
        <v>231360.09670809552</v>
      </c>
      <c r="EP87" s="8">
        <f t="shared" si="18"/>
        <v>229845.92309826217</v>
      </c>
      <c r="EQ87" s="8">
        <f t="shared" si="18"/>
        <v>227525.07184476219</v>
      </c>
      <c r="ER87" s="8">
        <f t="shared" si="18"/>
        <v>225204.22059126222</v>
      </c>
      <c r="ES87" s="8">
        <f t="shared" si="18"/>
        <v>222883.36933776224</v>
      </c>
      <c r="ET87" s="8">
        <f t="shared" si="18"/>
        <v>220562.51808426226</v>
      </c>
      <c r="EU87" s="8">
        <f t="shared" si="18"/>
        <v>218241.66683076229</v>
      </c>
      <c r="EV87" s="8">
        <f t="shared" si="17"/>
        <v>215920.81557726231</v>
      </c>
      <c r="EW87" s="8">
        <f t="shared" si="17"/>
        <v>213599.96432376234</v>
      </c>
      <c r="EX87" s="8">
        <f t="shared" si="17"/>
        <v>211279.11307026236</v>
      </c>
      <c r="EY87" s="8">
        <f t="shared" si="17"/>
        <v>208958.26181676239</v>
      </c>
      <c r="EZ87" s="8">
        <f t="shared" si="17"/>
        <v>206637.41056326241</v>
      </c>
      <c r="FA87" s="8">
        <f t="shared" si="17"/>
        <v>204316.55930976244</v>
      </c>
      <c r="FB87" s="8">
        <f t="shared" si="17"/>
        <v>201995.70805626246</v>
      </c>
      <c r="FC87" s="8">
        <f t="shared" si="17"/>
        <v>200835.28242951247</v>
      </c>
      <c r="FD87" s="8">
        <f t="shared" si="17"/>
        <v>200835.28242951247</v>
      </c>
      <c r="FE87" s="8">
        <f t="shared" si="17"/>
        <v>200835.28242951247</v>
      </c>
      <c r="FF87" s="8">
        <f t="shared" si="17"/>
        <v>200835.28242951247</v>
      </c>
      <c r="FG87" s="8">
        <f t="shared" si="17"/>
        <v>200835.28242951247</v>
      </c>
      <c r="FH87" s="8">
        <f t="shared" si="17"/>
        <v>200835.28242951247</v>
      </c>
      <c r="FI87" s="8">
        <f t="shared" si="17"/>
        <v>200835.28242951247</v>
      </c>
      <c r="FJ87" s="8">
        <f t="shared" si="17"/>
        <v>200835.28242951247</v>
      </c>
      <c r="FK87" s="8">
        <f t="shared" ref="FK87:FT112" si="20">AO87-DU87</f>
        <v>200835.28242951247</v>
      </c>
      <c r="FL87" s="8">
        <f t="shared" si="20"/>
        <v>200835.28242951247</v>
      </c>
      <c r="FM87" s="8">
        <f t="shared" si="20"/>
        <v>200835.28242951247</v>
      </c>
      <c r="FN87" s="8">
        <f t="shared" si="20"/>
        <v>200835.28242951247</v>
      </c>
      <c r="FO87" s="8">
        <f t="shared" si="20"/>
        <v>200835.28242951247</v>
      </c>
      <c r="FP87" s="8">
        <f t="shared" si="20"/>
        <v>200835.28242951247</v>
      </c>
      <c r="FQ87" s="8">
        <f t="shared" si="20"/>
        <v>200835.28242951247</v>
      </c>
      <c r="FR87" s="8">
        <f t="shared" si="20"/>
        <v>200835.28242951247</v>
      </c>
      <c r="FS87" s="8">
        <f t="shared" si="20"/>
        <v>200835.28242951247</v>
      </c>
      <c r="FT87" s="8">
        <f t="shared" si="20"/>
        <v>200835.28242951247</v>
      </c>
    </row>
    <row r="88" spans="1:176" x14ac:dyDescent="0.25">
      <c r="A88" s="4" t="s">
        <v>12</v>
      </c>
      <c r="B88" s="4" t="s">
        <v>2</v>
      </c>
      <c r="C88" s="3" t="s">
        <v>40</v>
      </c>
      <c r="D88" s="4" t="s">
        <v>5</v>
      </c>
      <c r="E88" s="7">
        <v>1984</v>
      </c>
      <c r="F88" s="24">
        <f>IFERROR(VLOOKUP(CONCATENATE(C88,E88),'KU Retirements'!$A$4:$E$150,5,FALSE),"N/A")</f>
        <v>43282</v>
      </c>
      <c r="G88" s="5">
        <v>110284.08</v>
      </c>
      <c r="H88" s="5">
        <v>76022.1722885544</v>
      </c>
      <c r="I88" s="5"/>
      <c r="J88" s="6">
        <f>IF(J$3=$J$3,$G88,IF($F88='KU Meter Schedule'!J$3,'KU Meter Schedule'!I88-'KU Meter Schedule'!$G88,I88))</f>
        <v>110284.08</v>
      </c>
      <c r="K88" s="6">
        <f>IF(K$3=$J$3,$G88,IF($F88='KU Meter Schedule'!K$3,'KU Meter Schedule'!J88-'KU Meter Schedule'!$G88,J88))</f>
        <v>110284.08</v>
      </c>
      <c r="L88" s="6">
        <f>IF(L$3=$J$3,$G88,IF($F88='KU Meter Schedule'!L$3,'KU Meter Schedule'!K88-'KU Meter Schedule'!$G88,K88))</f>
        <v>110284.08</v>
      </c>
      <c r="M88" s="6">
        <f>IF(M$3=$J$3,$G88,IF($F88='KU Meter Schedule'!M$3,'KU Meter Schedule'!L88-'KU Meter Schedule'!$G88,L88))</f>
        <v>110284.08</v>
      </c>
      <c r="N88" s="6">
        <f>IF(N$3=$J$3,$G88,IF($F88='KU Meter Schedule'!N$3,'KU Meter Schedule'!M88-'KU Meter Schedule'!$G88,M88))</f>
        <v>110284.08</v>
      </c>
      <c r="O88" s="6">
        <f>IF(O$3=$J$3,$G88,IF($F88='KU Meter Schedule'!O$3,'KU Meter Schedule'!N88-'KU Meter Schedule'!$G88,N88))</f>
        <v>110284.08</v>
      </c>
      <c r="P88" s="6">
        <f>IF(P$3=$J$3,$G88,IF($F88='KU Meter Schedule'!P$3,'KU Meter Schedule'!O88-'KU Meter Schedule'!$G88,O88))</f>
        <v>110284.08</v>
      </c>
      <c r="Q88" s="6">
        <f>IF(Q$3=$J$3,$G88,IF($F88='KU Meter Schedule'!Q$3,'KU Meter Schedule'!P88-'KU Meter Schedule'!$G88,P88))</f>
        <v>110284.08</v>
      </c>
      <c r="R88" s="6">
        <f>IF(R$3=$J$3,$G88,IF($F88='KU Meter Schedule'!R$3,'KU Meter Schedule'!Q88-'KU Meter Schedule'!$G88,Q88))</f>
        <v>110284.08</v>
      </c>
      <c r="S88" s="6">
        <f>IF(S$3=$J$3,$G88,IF($F88='KU Meter Schedule'!S$3,'KU Meter Schedule'!R88-'KU Meter Schedule'!$G88,R88))</f>
        <v>110284.08</v>
      </c>
      <c r="T88" s="6">
        <f>IF(T$3=$J$3,$G88,IF($F88='KU Meter Schedule'!T$3,'KU Meter Schedule'!S88-'KU Meter Schedule'!$G88,S88))</f>
        <v>110284.08</v>
      </c>
      <c r="U88" s="6">
        <f>IF(U$3=$J$3,$G88,IF($F88='KU Meter Schedule'!U$3,'KU Meter Schedule'!T88-'KU Meter Schedule'!$G88,T88))</f>
        <v>110284.08</v>
      </c>
      <c r="V88" s="6">
        <f>IF(V$3=$J$3,$G88,IF($F88='KU Meter Schedule'!V$3,'KU Meter Schedule'!U88-'KU Meter Schedule'!$G88,U88))</f>
        <v>110284.08</v>
      </c>
      <c r="W88" s="6">
        <f>IF(W$3=$J$3,$G88,IF($F88='KU Meter Schedule'!W$3,'KU Meter Schedule'!V88-'KU Meter Schedule'!$G88,V88))</f>
        <v>110284.08</v>
      </c>
      <c r="X88" s="6">
        <f>IF(X$3=$J$3,$G88,IF($F88='KU Meter Schedule'!X$3,'KU Meter Schedule'!W88-'KU Meter Schedule'!$G88,W88))</f>
        <v>110284.08</v>
      </c>
      <c r="Y88" s="6">
        <f>IF(Y$3=$J$3,$G88,IF($F88='KU Meter Schedule'!Y$3,'KU Meter Schedule'!X88-'KU Meter Schedule'!$G88,X88))</f>
        <v>110284.08</v>
      </c>
      <c r="Z88" s="6">
        <f>IF(Z$3=$J$3,$G88,IF($F88='KU Meter Schedule'!Z$3,'KU Meter Schedule'!Y88-'KU Meter Schedule'!$G88,Y88))</f>
        <v>110284.08</v>
      </c>
      <c r="AA88" s="6">
        <f>IF(AA$3=$J$3,$G88,IF($F88='KU Meter Schedule'!AA$3,'KU Meter Schedule'!Z88-'KU Meter Schedule'!$G88,Z88))</f>
        <v>110284.08</v>
      </c>
      <c r="AB88" s="6">
        <f>IF(AB$3=$J$3,$G88,IF($F88='KU Meter Schedule'!AB$3,'KU Meter Schedule'!AA88-'KU Meter Schedule'!$G88,AA88))</f>
        <v>110284.08</v>
      </c>
      <c r="AC88" s="6">
        <f>IF(AC$3=$J$3,$G88,IF($F88='KU Meter Schedule'!AC$3,'KU Meter Schedule'!AB88-'KU Meter Schedule'!$G88,AB88))</f>
        <v>110284.08</v>
      </c>
      <c r="AD88" s="6">
        <f>IF(AD$3=$J$3,$G88,IF($F88='KU Meter Schedule'!AD$3,'KU Meter Schedule'!AC88-'KU Meter Schedule'!$G88,AC88))</f>
        <v>110284.08</v>
      </c>
      <c r="AE88" s="6">
        <f>IF(AE$3=$J$3,$G88,IF($F88='KU Meter Schedule'!AE$3,'KU Meter Schedule'!AD88-'KU Meter Schedule'!$G88,AD88))</f>
        <v>110284.08</v>
      </c>
      <c r="AF88" s="6">
        <f>IF(AF$3=$J$3,$G88,IF($F88='KU Meter Schedule'!AF$3,'KU Meter Schedule'!AE88-'KU Meter Schedule'!$G88,AE88))</f>
        <v>110284.08</v>
      </c>
      <c r="AG88" s="6">
        <f>IF(AG$3=$J$3,$G88,IF($F88='KU Meter Schedule'!AG$3,'KU Meter Schedule'!AF88-'KU Meter Schedule'!$G88,AF88))</f>
        <v>0</v>
      </c>
      <c r="AH88" s="6">
        <f>IF(AH$3=$J$3,$G88,IF($F88='KU Meter Schedule'!AH$3,'KU Meter Schedule'!AG88-'KU Meter Schedule'!$G88,AG88))</f>
        <v>0</v>
      </c>
      <c r="AI88" s="6">
        <f>IF(AI$3=$J$3,$G88,IF($F88='KU Meter Schedule'!AI$3,'KU Meter Schedule'!AH88-'KU Meter Schedule'!$G88,AH88))</f>
        <v>0</v>
      </c>
      <c r="AJ88" s="6">
        <f>IF(AJ$3=$J$3,$G88,IF($F88='KU Meter Schedule'!AJ$3,'KU Meter Schedule'!AI88-'KU Meter Schedule'!$G88,AI88))</f>
        <v>0</v>
      </c>
      <c r="AK88" s="6">
        <f>IF(AK$3=$J$3,$G88,IF($F88='KU Meter Schedule'!AK$3,'KU Meter Schedule'!AJ88-'KU Meter Schedule'!$G88,AJ88))</f>
        <v>0</v>
      </c>
      <c r="AL88" s="6">
        <f>IF(AL$3=$J$3,$G88,IF($F88='KU Meter Schedule'!AL$3,'KU Meter Schedule'!AK88-'KU Meter Schedule'!$G88,AK88))</f>
        <v>0</v>
      </c>
      <c r="AM88" s="6">
        <f>IF(AM$3=$J$3,$G88,IF($F88='KU Meter Schedule'!AM$3,'KU Meter Schedule'!AL88-'KU Meter Schedule'!$G88,AL88))</f>
        <v>0</v>
      </c>
      <c r="AN88" s="6">
        <f>IF(AN$3=$J$3,$G88,IF($F88='KU Meter Schedule'!AN$3,'KU Meter Schedule'!AM88-'KU Meter Schedule'!$G88,AM88))</f>
        <v>0</v>
      </c>
      <c r="AO88" s="6">
        <f>IF(AO$3=$J$3,$G88,IF($F88='KU Meter Schedule'!AO$3,'KU Meter Schedule'!AN88-'KU Meter Schedule'!$G88,AN88))</f>
        <v>0</v>
      </c>
      <c r="AP88" s="6">
        <f>IF(AP$3=$J$3,$G88,IF($F88='KU Meter Schedule'!AP$3,'KU Meter Schedule'!AO88-'KU Meter Schedule'!$G88,AO88))</f>
        <v>0</v>
      </c>
      <c r="AQ88" s="6">
        <f>IF(AQ$3=$J$3,$G88,IF($F88='KU Meter Schedule'!AQ$3,'KU Meter Schedule'!AP88-'KU Meter Schedule'!$G88,AP88))</f>
        <v>0</v>
      </c>
      <c r="AR88" s="6">
        <f>IF(AR$3=$J$3,$G88,IF($F88='KU Meter Schedule'!AR$3,'KU Meter Schedule'!AQ88-'KU Meter Schedule'!$G88,AQ88))</f>
        <v>0</v>
      </c>
      <c r="AS88" s="6">
        <f>IF(AS$3=$J$3,$G88,IF($F88='KU Meter Schedule'!AS$3,'KU Meter Schedule'!AR88-'KU Meter Schedule'!$G88,AR88))</f>
        <v>0</v>
      </c>
      <c r="AT88" s="6">
        <f>IF(AT$3=$J$3,$G88,IF($F88='KU Meter Schedule'!AT$3,'KU Meter Schedule'!AS88-'KU Meter Schedule'!$G88,AS88))</f>
        <v>0</v>
      </c>
      <c r="AU88" s="6">
        <f>IF(AU$3=$J$3,$G88,IF($F88='KU Meter Schedule'!AU$3,'KU Meter Schedule'!AT88-'KU Meter Schedule'!$G88,AT88))</f>
        <v>0</v>
      </c>
      <c r="AV88" s="6">
        <f>IF(AV$3=$J$3,$G88,IF($F88='KU Meter Schedule'!AV$3,'KU Meter Schedule'!AU88-'KU Meter Schedule'!$G88,AU88))</f>
        <v>0</v>
      </c>
      <c r="AW88" s="6">
        <f>IF(AW$3=$J$3,$G88,IF($F88='KU Meter Schedule'!AW$3,'KU Meter Schedule'!AV88-'KU Meter Schedule'!$G88,AV88))</f>
        <v>0</v>
      </c>
      <c r="AX88" s="6">
        <f>IF(AX$3=$J$3,$G88,IF($F88='KU Meter Schedule'!AX$3,'KU Meter Schedule'!AW88-'KU Meter Schedule'!$G88,AW88))</f>
        <v>0</v>
      </c>
      <c r="AZ88" s="21">
        <f>IF(AZ$3&lt;'Depr. Rate'!$B$1,('Depr. Rate'!$B$4*'KU Meter Schedule'!J88)/12,IF(J88=0,I88/2*'Depr. Rate'!$C$4/12,('Depr. Rate'!$C$4*'KU Meter Schedule'!J88)/12))</f>
        <v>210.458786</v>
      </c>
      <c r="BA88" s="21">
        <f>IF(BA$3&lt;'Depr. Rate'!$B$1,('Depr. Rate'!$B$4*'KU Meter Schedule'!K88)/12,IF(K88=0,J88/2*'Depr. Rate'!$C$4/12,('Depr. Rate'!$C$4*'KU Meter Schedule'!K88)/12))</f>
        <v>210.458786</v>
      </c>
      <c r="BB88" s="21">
        <f>IF(BB$3&lt;'Depr. Rate'!$B$1,('Depr. Rate'!$B$4*'KU Meter Schedule'!L88)/12,IF(L88=0,K88/2*'Depr. Rate'!$C$4/12,('Depr. Rate'!$C$4*'KU Meter Schedule'!L88)/12))</f>
        <v>210.458786</v>
      </c>
      <c r="BC88" s="21">
        <f>IF(BC$3&lt;'Depr. Rate'!$B$1,('Depr. Rate'!$B$4*'KU Meter Schedule'!M88)/12,IF(M88=0,L88/2*'Depr. Rate'!$C$4/12,('Depr. Rate'!$C$4*'KU Meter Schedule'!M88)/12))</f>
        <v>210.458786</v>
      </c>
      <c r="BD88" s="21">
        <f>IF(BD$3&lt;'Depr. Rate'!$B$1,('Depr. Rate'!$B$4*'KU Meter Schedule'!N88)/12,IF(N88=0,M88/2*'Depr. Rate'!$C$4/12,('Depr. Rate'!$C$4*'KU Meter Schedule'!N88)/12))</f>
        <v>210.458786</v>
      </c>
      <c r="BE88" s="21">
        <f>IF(BE$3&lt;'Depr. Rate'!$B$1,('Depr. Rate'!$B$4*'KU Meter Schedule'!O88)/12,IF(O88=0,N88/2*'Depr. Rate'!$C$4/12,('Depr. Rate'!$C$4*'KU Meter Schedule'!O88)/12))</f>
        <v>210.458786</v>
      </c>
      <c r="BF88" s="21">
        <f>IF(BF$3&lt;'Depr. Rate'!$B$1,('Depr. Rate'!$B$4*'KU Meter Schedule'!P88)/12,IF(P88=0,O88/2*'Depr. Rate'!$C$4/12,('Depr. Rate'!$C$4*'KU Meter Schedule'!P88)/12))</f>
        <v>210.458786</v>
      </c>
      <c r="BG88" s="21">
        <f>IF(BG$3&lt;'Depr. Rate'!$B$1,('Depr. Rate'!$B$4*'KU Meter Schedule'!Q88)/12,IF(Q88=0,P88/2*'Depr. Rate'!$C$4/12,('Depr. Rate'!$C$4*'KU Meter Schedule'!Q88)/12))</f>
        <v>210.458786</v>
      </c>
      <c r="BH88" s="21">
        <f>IF(BH$3&lt;'Depr. Rate'!$B$1,('Depr. Rate'!$B$4*'KU Meter Schedule'!R88)/12,IF(R88=0,Q88/2*'Depr. Rate'!$C$4/12,('Depr. Rate'!$C$4*'KU Meter Schedule'!R88)/12))</f>
        <v>210.458786</v>
      </c>
      <c r="BI88" s="21">
        <f>IF(BI$3&lt;'Depr. Rate'!$B$1,('Depr. Rate'!$B$4*'KU Meter Schedule'!S88)/12,IF(S88=0,R88/2*'Depr. Rate'!$C$4/12,('Depr. Rate'!$C$4*'KU Meter Schedule'!S88)/12))</f>
        <v>210.458786</v>
      </c>
      <c r="BJ88" s="21">
        <f>IF(BJ$3&lt;'Depr. Rate'!$B$1,('Depr. Rate'!$B$4*'KU Meter Schedule'!T88)/12,IF(T88=0,S88/2*'Depr. Rate'!$C$4/12,('Depr. Rate'!$C$4*'KU Meter Schedule'!T88)/12))</f>
        <v>210.458786</v>
      </c>
      <c r="BK88" s="21">
        <f>IF(BK$3&lt;'Depr. Rate'!$B$1,('Depr. Rate'!$B$4*'KU Meter Schedule'!U88)/12,IF(U88=0,T88/2*'Depr. Rate'!$C$4/12,('Depr. Rate'!$C$4*'KU Meter Schedule'!U88)/12))</f>
        <v>322.58093400000001</v>
      </c>
      <c r="BL88" s="21">
        <f>IF(BL$3&lt;'Depr. Rate'!$B$1,('Depr. Rate'!$B$4*'KU Meter Schedule'!V88)/12,IF(V88=0,U88/2*'Depr. Rate'!$C$4/12,('Depr. Rate'!$C$4*'KU Meter Schedule'!V88)/12))</f>
        <v>322.58093400000001</v>
      </c>
      <c r="BM88" s="21">
        <f>IF(BM$3&lt;'Depr. Rate'!$B$1,('Depr. Rate'!$B$4*'KU Meter Schedule'!W88)/12,IF(W88=0,V88/2*'Depr. Rate'!$C$4/12,('Depr. Rate'!$C$4*'KU Meter Schedule'!W88)/12))</f>
        <v>322.58093400000001</v>
      </c>
      <c r="BN88" s="21">
        <f>IF(BN$3&lt;'Depr. Rate'!$B$1,('Depr. Rate'!$B$4*'KU Meter Schedule'!X88)/12,IF(X88=0,W88/2*'Depr. Rate'!$C$4/12,('Depr. Rate'!$C$4*'KU Meter Schedule'!X88)/12))</f>
        <v>322.58093400000001</v>
      </c>
      <c r="BO88" s="21">
        <f>IF(BO$3&lt;'Depr. Rate'!$B$1,('Depr. Rate'!$B$4*'KU Meter Schedule'!Y88)/12,IF(Y88=0,X88/2*'Depr. Rate'!$C$4/12,('Depr. Rate'!$C$4*'KU Meter Schedule'!Y88)/12))</f>
        <v>322.58093400000001</v>
      </c>
      <c r="BP88" s="21">
        <f>IF(BP$3&lt;'Depr. Rate'!$B$1,('Depr. Rate'!$B$4*'KU Meter Schedule'!Z88)/12,IF(Z88=0,Y88/2*'Depr. Rate'!$C$4/12,('Depr. Rate'!$C$4*'KU Meter Schedule'!Z88)/12))</f>
        <v>322.58093400000001</v>
      </c>
      <c r="BQ88" s="21">
        <f>IF(BQ$3&lt;'Depr. Rate'!$B$1,('Depr. Rate'!$B$4*'KU Meter Schedule'!AA88)/12,IF(AA88=0,Z88/2*'Depr. Rate'!$C$4/12,('Depr. Rate'!$C$4*'KU Meter Schedule'!AA88)/12))</f>
        <v>322.58093400000001</v>
      </c>
      <c r="BR88" s="21">
        <f>IF(BR$3&lt;'Depr. Rate'!$B$1,('Depr. Rate'!$B$4*'KU Meter Schedule'!AB88)/12,IF(AB88=0,AA88/2*'Depr. Rate'!$C$4/12,('Depr. Rate'!$C$4*'KU Meter Schedule'!AB88)/12))</f>
        <v>322.58093400000001</v>
      </c>
      <c r="BS88" s="21">
        <f>IF(BS$3&lt;'Depr. Rate'!$B$1,('Depr. Rate'!$B$4*'KU Meter Schedule'!AC88)/12,IF(AC88=0,AB88/2*'Depr. Rate'!$C$4/12,('Depr. Rate'!$C$4*'KU Meter Schedule'!AC88)/12))</f>
        <v>322.58093400000001</v>
      </c>
      <c r="BT88" s="21">
        <f>IF(BT$3&lt;'Depr. Rate'!$B$1,('Depr. Rate'!$B$4*'KU Meter Schedule'!AD88)/12,IF(AD88=0,AC88/2*'Depr. Rate'!$C$4/12,('Depr. Rate'!$C$4*'KU Meter Schedule'!AD88)/12))</f>
        <v>322.58093400000001</v>
      </c>
      <c r="BU88" s="21">
        <f>IF(BU$3&lt;'Depr. Rate'!$B$1,('Depr. Rate'!$B$4*'KU Meter Schedule'!AE88)/12,IF(AE88=0,AD88/2*'Depr. Rate'!$C$4/12,('Depr. Rate'!$C$4*'KU Meter Schedule'!AE88)/12))</f>
        <v>322.58093400000001</v>
      </c>
      <c r="BV88" s="21">
        <f>IF(BV$3&lt;'Depr. Rate'!$B$1,('Depr. Rate'!$B$4*'KU Meter Schedule'!AF88)/12,IF(AF88=0,AE88/2*'Depr. Rate'!$C$4/12,('Depr. Rate'!$C$4*'KU Meter Schedule'!AF88)/12))</f>
        <v>322.58093400000001</v>
      </c>
      <c r="BW88" s="21">
        <f>IF(BW$3&lt;'Depr. Rate'!$B$1,('Depr. Rate'!$B$4*'KU Meter Schedule'!AG88)/12,IF(AG88=0,AF88/2*'Depr. Rate'!$C$4/12,('Depr. Rate'!$C$4*'KU Meter Schedule'!AG88)/12))</f>
        <v>161.29046700000001</v>
      </c>
      <c r="BX88" s="21">
        <f>IF(BX$3&lt;'Depr. Rate'!$B$1,('Depr. Rate'!$B$4*'KU Meter Schedule'!AH88)/12,IF(AH88=0,AG88/2*'Depr. Rate'!$C$4/12,('Depr. Rate'!$C$4*'KU Meter Schedule'!AH88)/12))</f>
        <v>0</v>
      </c>
      <c r="BY88" s="21">
        <f>IF(BY$3&lt;'Depr. Rate'!$B$1,('Depr. Rate'!$B$4*'KU Meter Schedule'!AI88)/12,IF(AI88=0,AH88/2*'Depr. Rate'!$C$4/12,('Depr. Rate'!$C$4*'KU Meter Schedule'!AI88)/12))</f>
        <v>0</v>
      </c>
      <c r="BZ88" s="21">
        <f>IF(BZ$3&lt;'Depr. Rate'!$B$1,('Depr. Rate'!$B$4*'KU Meter Schedule'!AJ88)/12,IF(AJ88=0,AI88/2*'Depr. Rate'!$C$4/12,('Depr. Rate'!$C$4*'KU Meter Schedule'!AJ88)/12))</f>
        <v>0</v>
      </c>
      <c r="CA88" s="21">
        <f>IF(CA$3&lt;'Depr. Rate'!$B$1,('Depr. Rate'!$B$4*'KU Meter Schedule'!AK88)/12,IF(AK88=0,AJ88/2*'Depr. Rate'!$C$4/12,('Depr. Rate'!$C$4*'KU Meter Schedule'!AK88)/12))</f>
        <v>0</v>
      </c>
      <c r="CB88" s="21">
        <f>IF(CB$3&lt;'Depr. Rate'!$B$1,('Depr. Rate'!$B$4*'KU Meter Schedule'!AL88)/12,IF(AL88=0,AK88/2*'Depr. Rate'!$C$4/12,('Depr. Rate'!$C$4*'KU Meter Schedule'!AL88)/12))</f>
        <v>0</v>
      </c>
      <c r="CC88" s="21">
        <f>IF(CC$3&lt;'Depr. Rate'!$B$1,('Depr. Rate'!$B$4*'KU Meter Schedule'!AM88)/12,IF(AM88=0,AL88/2*'Depr. Rate'!$C$4/12,('Depr. Rate'!$C$4*'KU Meter Schedule'!AM88)/12))</f>
        <v>0</v>
      </c>
      <c r="CD88" s="21">
        <f>IF(CD$3&lt;'Depr. Rate'!$B$1,('Depr. Rate'!$B$4*'KU Meter Schedule'!AN88)/12,IF(AN88=0,AM88/2*'Depr. Rate'!$C$4/12,('Depr. Rate'!$C$4*'KU Meter Schedule'!AN88)/12))</f>
        <v>0</v>
      </c>
      <c r="CE88" s="21">
        <f>IF(CE$3&lt;'Depr. Rate'!$B$1,('Depr. Rate'!$B$4*'KU Meter Schedule'!AO88)/12,IF(AO88=0,AN88/2*'Depr. Rate'!$C$4/12,('Depr. Rate'!$C$4*'KU Meter Schedule'!AO88)/12))</f>
        <v>0</v>
      </c>
      <c r="CF88" s="21">
        <f>IF(CF$3&lt;'Depr. Rate'!$B$1,('Depr. Rate'!$B$4*'KU Meter Schedule'!AP88)/12,IF(AP88=0,AO88/2*'Depr. Rate'!$C$4/12,('Depr. Rate'!$C$4*'KU Meter Schedule'!AP88)/12))</f>
        <v>0</v>
      </c>
      <c r="CG88" s="21">
        <f>IF(CG$3&lt;'Depr. Rate'!$B$1,('Depr. Rate'!$B$4*'KU Meter Schedule'!AQ88)/12,IF(AQ88=0,AP88/2*'Depr. Rate'!$C$4/12,('Depr. Rate'!$C$4*'KU Meter Schedule'!AQ88)/12))</f>
        <v>0</v>
      </c>
      <c r="CH88" s="21">
        <f>IF(CH$3&lt;'Depr. Rate'!$B$1,('Depr. Rate'!$B$4*'KU Meter Schedule'!AR88)/12,IF(AR88=0,AQ88/2*'Depr. Rate'!$C$4/12,('Depr. Rate'!$C$4*'KU Meter Schedule'!AR88)/12))</f>
        <v>0</v>
      </c>
      <c r="CI88" s="21">
        <f>IF(CI$3&lt;'Depr. Rate'!$B$1,('Depr. Rate'!$B$4*'KU Meter Schedule'!AS88)/12,IF(AS88=0,AR88/2*'Depr. Rate'!$C$4/12,('Depr. Rate'!$C$4*'KU Meter Schedule'!AS88)/12))</f>
        <v>0</v>
      </c>
      <c r="CJ88" s="21">
        <f>IF(CJ$3&lt;'Depr. Rate'!$B$1,('Depr. Rate'!$B$4*'KU Meter Schedule'!AT88)/12,IF(AT88=0,AS88/2*'Depr. Rate'!$C$4/12,('Depr. Rate'!$C$4*'KU Meter Schedule'!AT88)/12))</f>
        <v>0</v>
      </c>
      <c r="CK88" s="21">
        <f>IF(CK$3&lt;'Depr. Rate'!$B$1,('Depr. Rate'!$B$4*'KU Meter Schedule'!AU88)/12,IF(AU88=0,AT88/2*'Depr. Rate'!$C$4/12,('Depr. Rate'!$C$4*'KU Meter Schedule'!AU88)/12))</f>
        <v>0</v>
      </c>
      <c r="CL88" s="21">
        <f>IF(CL$3&lt;'Depr. Rate'!$B$1,('Depr. Rate'!$B$4*'KU Meter Schedule'!AV88)/12,IF(AV88=0,AU88/2*'Depr. Rate'!$C$4/12,('Depr. Rate'!$C$4*'KU Meter Schedule'!AV88)/12))</f>
        <v>0</v>
      </c>
      <c r="CM88" s="21">
        <f>IF(CM$3&lt;'Depr. Rate'!$B$1,('Depr. Rate'!$B$4*'KU Meter Schedule'!AW88)/12,IF(AW88=0,AV88/2*'Depr. Rate'!$C$4/12,('Depr. Rate'!$C$4*'KU Meter Schedule'!AW88)/12))</f>
        <v>0</v>
      </c>
      <c r="CN88" s="21">
        <f>IF(CN$3&lt;'Depr. Rate'!$B$1,('Depr. Rate'!$B$4*'KU Meter Schedule'!AX88)/12,IF(AX88=0,AW88/2*'Depr. Rate'!$C$4/12,('Depr. Rate'!$C$4*'KU Meter Schedule'!AX88)/12))</f>
        <v>0</v>
      </c>
      <c r="CP88" s="6">
        <f>IF(CP$3=$CP$3,$H88+AZ88,IF($F88='KU Meter Schedule'!CP$3,'KU Meter Schedule'!CO88+AZ88-$G88,SUM(CO88,AZ88)))</f>
        <v>76232.631074554403</v>
      </c>
      <c r="CQ88" s="6">
        <f>IF(CQ$3=$CP$3,$H88+BA88,IF($F88='KU Meter Schedule'!CQ$3,'KU Meter Schedule'!CP88+BA88-$G88,SUM(CP88,BA88)))</f>
        <v>76443.089860554406</v>
      </c>
      <c r="CR88" s="6">
        <f>IF(CR$3=$CP$3,$H88+BB88,IF($F88='KU Meter Schedule'!CR$3,'KU Meter Schedule'!CQ88+BB88-$G88,SUM(CQ88,BB88)))</f>
        <v>76653.548646554409</v>
      </c>
      <c r="CS88" s="6">
        <f>IF(CS$3=$CP$3,$H88+BC88,IF($F88='KU Meter Schedule'!CS$3,'KU Meter Schedule'!CR88+BC88-$G88,SUM(CR88,BC88)))</f>
        <v>76864.007432554412</v>
      </c>
      <c r="CT88" s="6">
        <f>IF(CT$3=$CP$3,$H88+BD88,IF($F88='KU Meter Schedule'!CT$3,'KU Meter Schedule'!CS88+BD88-$G88,SUM(CS88,BD88)))</f>
        <v>77074.466218554415</v>
      </c>
      <c r="CU88" s="6">
        <f>IF(CU$3=$CP$3,$H88+BE88,IF($F88='KU Meter Schedule'!CU$3,'KU Meter Schedule'!CT88+BE88-$G88,SUM(CT88,BE88)))</f>
        <v>77284.925004554418</v>
      </c>
      <c r="CV88" s="6">
        <f>IF(CV$3=$CP$3,$H88+BF88,IF($F88='KU Meter Schedule'!CV$3,'KU Meter Schedule'!CU88+BF88-$G88,SUM(CU88,BF88)))</f>
        <v>77495.383790554421</v>
      </c>
      <c r="CW88" s="6">
        <f>IF(CW$3=$CP$3,$H88+BG88,IF($F88='KU Meter Schedule'!CW$3,'KU Meter Schedule'!CV88+BG88-$G88,SUM(CV88,BG88)))</f>
        <v>77705.842576554423</v>
      </c>
      <c r="CX88" s="6">
        <f>IF(CX$3=$CP$3,$H88+BH88,IF($F88='KU Meter Schedule'!CX$3,'KU Meter Schedule'!CW88+BH88-$G88,SUM(CW88,BH88)))</f>
        <v>77916.301362554426</v>
      </c>
      <c r="CY88" s="6">
        <f>IF(CY$3=$CP$3,$H88+BI88,IF($F88='KU Meter Schedule'!CY$3,'KU Meter Schedule'!CX88+BI88-$G88,SUM(CX88,BI88)))</f>
        <v>78126.760148554429</v>
      </c>
      <c r="CZ88" s="6">
        <f>IF(CZ$3=$CP$3,$H88+BJ88,IF($F88='KU Meter Schedule'!CZ$3,'KU Meter Schedule'!CY88+BJ88-$G88,SUM(CY88,BJ88)))</f>
        <v>78337.218934554432</v>
      </c>
      <c r="DA88" s="6">
        <f>IF(DA$3=$CP$3,$H88+BK88,IF($F88='KU Meter Schedule'!DA$3,'KU Meter Schedule'!CZ88+BK88-$G88,SUM(CZ88,BK88)))</f>
        <v>78659.79986855443</v>
      </c>
      <c r="DB88" s="6">
        <f>IF(DB$3=$CP$3,$H88+BL88,IF($F88='KU Meter Schedule'!DB$3,'KU Meter Schedule'!DA88+BL88-$G88,SUM(DA88,BL88)))</f>
        <v>78982.380802554428</v>
      </c>
      <c r="DC88" s="6">
        <f>IF(DC$3=$CP$3,$H88+BM88,IF($F88='KU Meter Schedule'!DC$3,'KU Meter Schedule'!DB88+BM88-$G88,SUM(DB88,BM88)))</f>
        <v>79304.961736554425</v>
      </c>
      <c r="DD88" s="6">
        <f>IF(DD$3=$CP$3,$H88+BN88,IF($F88='KU Meter Schedule'!DD$3,'KU Meter Schedule'!DC88+BN88-$G88,SUM(DC88,BN88)))</f>
        <v>79627.542670554423</v>
      </c>
      <c r="DE88" s="6">
        <f>IF(DE$3=$CP$3,$H88+BO88,IF($F88='KU Meter Schedule'!DE$3,'KU Meter Schedule'!DD88+BO88-$G88,SUM(DD88,BO88)))</f>
        <v>79950.123604554421</v>
      </c>
      <c r="DF88" s="6">
        <f>IF(DF$3=$CP$3,$H88+BP88,IF($F88='KU Meter Schedule'!DF$3,'KU Meter Schedule'!DE88+BP88-$G88,SUM(DE88,BP88)))</f>
        <v>80272.704538554419</v>
      </c>
      <c r="DG88" s="6">
        <f>IF(DG$3=$CP$3,$H88+BQ88,IF($F88='KU Meter Schedule'!DG$3,'KU Meter Schedule'!DF88+BQ88-$G88,SUM(DF88,BQ88)))</f>
        <v>80595.285472554417</v>
      </c>
      <c r="DH88" s="6">
        <f>IF(DH$3=$CP$3,$H88+BR88,IF($F88='KU Meter Schedule'!DH$3,'KU Meter Schedule'!DG88+BR88-$G88,SUM(DG88,BR88)))</f>
        <v>80917.866406554414</v>
      </c>
      <c r="DI88" s="6">
        <f>IF(DI$3=$CP$3,$H88+BS88,IF($F88='KU Meter Schedule'!DI$3,'KU Meter Schedule'!DH88+BS88-$G88,SUM(DH88,BS88)))</f>
        <v>81240.447340554412</v>
      </c>
      <c r="DJ88" s="6">
        <f>IF(DJ$3=$CP$3,$H88+BT88,IF($F88='KU Meter Schedule'!DJ$3,'KU Meter Schedule'!DI88+BT88-$G88,SUM(DI88,BT88)))</f>
        <v>81563.02827455441</v>
      </c>
      <c r="DK88" s="6">
        <f>IF(DK$3=$CP$3,$H88+BU88,IF($F88='KU Meter Schedule'!DK$3,'KU Meter Schedule'!DJ88+BU88-$G88,SUM(DJ88,BU88)))</f>
        <v>81885.609208554408</v>
      </c>
      <c r="DL88" s="6">
        <f>IF(DL$3=$CP$3,$H88+BV88,IF($F88='KU Meter Schedule'!DL$3,'KU Meter Schedule'!DK88+BV88-$G88,SUM(DK88,BV88)))</f>
        <v>82208.190142554406</v>
      </c>
      <c r="DM88" s="6">
        <f>IF(DM$3=$CP$3,$H88+BW88,IF($F88='KU Meter Schedule'!DM$3,'KU Meter Schedule'!DL88+BW88-$G88,SUM(DL88,BW88)))</f>
        <v>-27914.599390445597</v>
      </c>
      <c r="DN88" s="6">
        <f>IF(DN$3=$CP$3,$H88+BX88,IF($F88='KU Meter Schedule'!DN$3,'KU Meter Schedule'!DM88+BX88-$G88,SUM(DM88,BX88)))</f>
        <v>-27914.599390445597</v>
      </c>
      <c r="DO88" s="6">
        <f>IF(DO$3=$CP$3,$H88+BY88,IF($F88='KU Meter Schedule'!DO$3,'KU Meter Schedule'!DN88+BY88-$G88,SUM(DN88,BY88)))</f>
        <v>-27914.599390445597</v>
      </c>
      <c r="DP88" s="6">
        <f>IF(DP$3=$CP$3,$H88+BZ88,IF($F88='KU Meter Schedule'!DP$3,'KU Meter Schedule'!DO88+BZ88-$G88,SUM(DO88,BZ88)))</f>
        <v>-27914.599390445597</v>
      </c>
      <c r="DQ88" s="6">
        <f>IF(DQ$3=$CP$3,$H88+CA88,IF($F88='KU Meter Schedule'!DQ$3,'KU Meter Schedule'!DP88+CA88-$G88,SUM(DP88,CA88)))</f>
        <v>-27914.599390445597</v>
      </c>
      <c r="DR88" s="6">
        <f>IF(DR$3=$CP$3,$H88+CB88,IF($F88='KU Meter Schedule'!DR$3,'KU Meter Schedule'!DQ88+CB88-$G88,SUM(DQ88,CB88)))</f>
        <v>-27914.599390445597</v>
      </c>
      <c r="DS88" s="6">
        <f>IF(DS$3=$CP$3,$H88+CC88,IF($F88='KU Meter Schedule'!DS$3,'KU Meter Schedule'!DR88+CC88-$G88,SUM(DR88,CC88)))</f>
        <v>-27914.599390445597</v>
      </c>
      <c r="DT88" s="6">
        <f>IF(DT$3=$CP$3,$H88+CD88,IF($F88='KU Meter Schedule'!DT$3,'KU Meter Schedule'!DS88+CD88-$G88,SUM(DS88,CD88)))</f>
        <v>-27914.599390445597</v>
      </c>
      <c r="DU88" s="6">
        <f>IF(DU$3=$CP$3,$H88+CE88,IF($F88='KU Meter Schedule'!DU$3,'KU Meter Schedule'!DT88+CE88-$G88,SUM(DT88,CE88)))</f>
        <v>-27914.599390445597</v>
      </c>
      <c r="DV88" s="6">
        <f>IF(DV$3=$CP$3,$H88+CF88,IF($F88='KU Meter Schedule'!DV$3,'KU Meter Schedule'!DU88+CF88-$G88,SUM(DU88,CF88)))</f>
        <v>-27914.599390445597</v>
      </c>
      <c r="DW88" s="6">
        <f>IF(DW$3=$CP$3,$H88+CG88,IF($F88='KU Meter Schedule'!DW$3,'KU Meter Schedule'!DV88+CG88-$G88,SUM(DV88,CG88)))</f>
        <v>-27914.599390445597</v>
      </c>
      <c r="DX88" s="6">
        <f>IF(DX$3=$CP$3,$H88+CH88,IF($F88='KU Meter Schedule'!DX$3,'KU Meter Schedule'!DW88+CH88-$G88,SUM(DW88,CH88)))</f>
        <v>-27914.599390445597</v>
      </c>
      <c r="DY88" s="6">
        <f>IF(DY$3=$CP$3,$H88+CI88,IF($F88='KU Meter Schedule'!DY$3,'KU Meter Schedule'!DX88+CI88-$G88,SUM(DX88,CI88)))</f>
        <v>-27914.599390445597</v>
      </c>
      <c r="DZ88" s="6">
        <f>IF(DZ$3=$CP$3,$H88+CJ88,IF($F88='KU Meter Schedule'!DZ$3,'KU Meter Schedule'!DY88+CJ88-$G88,SUM(DY88,CJ88)))</f>
        <v>-27914.599390445597</v>
      </c>
      <c r="EA88" s="6">
        <f>IF(EA$3=$CP$3,$H88+CK88,IF($F88='KU Meter Schedule'!EA$3,'KU Meter Schedule'!DZ88+CK88-$G88,SUM(DZ88,CK88)))</f>
        <v>-27914.599390445597</v>
      </c>
      <c r="EB88" s="6">
        <f>IF(EB$3=$CP$3,$H88+CL88,IF($F88='KU Meter Schedule'!EB$3,'KU Meter Schedule'!EA88+CL88-$G88,SUM(EA88,CL88)))</f>
        <v>-27914.599390445597</v>
      </c>
      <c r="EC88" s="6">
        <f>IF(EC$3=$CP$3,$H88+CM88,IF($F88='KU Meter Schedule'!EC$3,'KU Meter Schedule'!EB88+CM88-$G88,SUM(EB88,CM88)))</f>
        <v>-27914.599390445597</v>
      </c>
      <c r="ED88" s="6">
        <f>IF(ED$3=$CP$3,$H88+CN88,IF($F88='KU Meter Schedule'!ED$3,'KU Meter Schedule'!EC88+CN88-$G88,SUM(EC88,CN88)))</f>
        <v>-27914.599390445597</v>
      </c>
      <c r="EF88" s="8">
        <f t="shared" si="18"/>
        <v>34051.448925445598</v>
      </c>
      <c r="EG88" s="8">
        <f t="shared" si="18"/>
        <v>33840.990139445596</v>
      </c>
      <c r="EH88" s="8">
        <f t="shared" si="18"/>
        <v>33630.531353445593</v>
      </c>
      <c r="EI88" s="8">
        <f t="shared" si="18"/>
        <v>33420.07256744559</v>
      </c>
      <c r="EJ88" s="8">
        <f t="shared" si="18"/>
        <v>33209.613781445587</v>
      </c>
      <c r="EK88" s="8">
        <f t="shared" si="18"/>
        <v>32999.154995445584</v>
      </c>
      <c r="EL88" s="8">
        <f t="shared" si="18"/>
        <v>32788.696209445581</v>
      </c>
      <c r="EM88" s="8">
        <f t="shared" si="18"/>
        <v>32578.237423445578</v>
      </c>
      <c r="EN88" s="8">
        <f t="shared" si="18"/>
        <v>32367.778637445575</v>
      </c>
      <c r="EO88" s="8">
        <f t="shared" si="18"/>
        <v>32157.319851445573</v>
      </c>
      <c r="EP88" s="8">
        <f t="shared" si="18"/>
        <v>31946.86106544557</v>
      </c>
      <c r="EQ88" s="8">
        <f t="shared" si="18"/>
        <v>31624.280131445572</v>
      </c>
      <c r="ER88" s="8">
        <f t="shared" si="18"/>
        <v>31301.699197445574</v>
      </c>
      <c r="ES88" s="8">
        <f t="shared" si="18"/>
        <v>30979.118263445576</v>
      </c>
      <c r="ET88" s="8">
        <f t="shared" si="18"/>
        <v>30656.537329445579</v>
      </c>
      <c r="EU88" s="8">
        <f t="shared" si="18"/>
        <v>30333.956395445581</v>
      </c>
      <c r="EV88" s="8">
        <f t="shared" si="17"/>
        <v>30011.375461445583</v>
      </c>
      <c r="EW88" s="8">
        <f t="shared" si="17"/>
        <v>29688.794527445585</v>
      </c>
      <c r="EX88" s="8">
        <f t="shared" si="17"/>
        <v>29366.213593445587</v>
      </c>
      <c r="EY88" s="8">
        <f t="shared" si="17"/>
        <v>29043.63265944559</v>
      </c>
      <c r="EZ88" s="8">
        <f t="shared" si="17"/>
        <v>28721.051725445592</v>
      </c>
      <c r="FA88" s="8">
        <f t="shared" si="17"/>
        <v>28398.470791445594</v>
      </c>
      <c r="FB88" s="8">
        <f t="shared" si="17"/>
        <v>28075.889857445596</v>
      </c>
      <c r="FC88" s="8">
        <f t="shared" si="17"/>
        <v>27914.599390445597</v>
      </c>
      <c r="FD88" s="8">
        <f t="shared" si="17"/>
        <v>27914.599390445597</v>
      </c>
      <c r="FE88" s="8">
        <f t="shared" si="17"/>
        <v>27914.599390445597</v>
      </c>
      <c r="FF88" s="8">
        <f t="shared" si="17"/>
        <v>27914.599390445597</v>
      </c>
      <c r="FG88" s="8">
        <f t="shared" si="17"/>
        <v>27914.599390445597</v>
      </c>
      <c r="FH88" s="8">
        <f t="shared" si="17"/>
        <v>27914.599390445597</v>
      </c>
      <c r="FI88" s="8">
        <f t="shared" si="17"/>
        <v>27914.599390445597</v>
      </c>
      <c r="FJ88" s="8">
        <f t="shared" si="17"/>
        <v>27914.599390445597</v>
      </c>
      <c r="FK88" s="8">
        <f t="shared" si="20"/>
        <v>27914.599390445597</v>
      </c>
      <c r="FL88" s="8">
        <f t="shared" si="20"/>
        <v>27914.599390445597</v>
      </c>
      <c r="FM88" s="8">
        <f t="shared" si="20"/>
        <v>27914.599390445597</v>
      </c>
      <c r="FN88" s="8">
        <f t="shared" si="20"/>
        <v>27914.599390445597</v>
      </c>
      <c r="FO88" s="8">
        <f t="shared" si="20"/>
        <v>27914.599390445597</v>
      </c>
      <c r="FP88" s="8">
        <f t="shared" si="20"/>
        <v>27914.599390445597</v>
      </c>
      <c r="FQ88" s="8">
        <f t="shared" si="20"/>
        <v>27914.599390445597</v>
      </c>
      <c r="FR88" s="8">
        <f t="shared" si="20"/>
        <v>27914.599390445597</v>
      </c>
      <c r="FS88" s="8">
        <f t="shared" si="20"/>
        <v>27914.599390445597</v>
      </c>
      <c r="FT88" s="8">
        <f t="shared" si="20"/>
        <v>27914.599390445597</v>
      </c>
    </row>
    <row r="89" spans="1:176" x14ac:dyDescent="0.25">
      <c r="A89" s="4" t="s">
        <v>12</v>
      </c>
      <c r="B89" s="4" t="s">
        <v>2</v>
      </c>
      <c r="C89" s="3" t="s">
        <v>40</v>
      </c>
      <c r="D89" s="4" t="s">
        <v>4</v>
      </c>
      <c r="E89" s="7">
        <v>1985</v>
      </c>
      <c r="F89" s="24">
        <f>IFERROR(VLOOKUP(CONCATENATE(C89,E89),'KU Retirements'!$A$4:$E$150,5,FALSE),"N/A")</f>
        <v>43282</v>
      </c>
      <c r="G89" s="5">
        <v>616362.39</v>
      </c>
      <c r="H89" s="5">
        <v>415286.71556438401</v>
      </c>
      <c r="I89" s="5"/>
      <c r="J89" s="6">
        <f>IF(J$3=$J$3,$G89,IF($F89='KU Meter Schedule'!J$3,'KU Meter Schedule'!I89-'KU Meter Schedule'!$G89,I89))</f>
        <v>616362.39</v>
      </c>
      <c r="K89" s="6">
        <f>IF(K$3=$J$3,$G89,IF($F89='KU Meter Schedule'!K$3,'KU Meter Schedule'!J89-'KU Meter Schedule'!$G89,J89))</f>
        <v>616362.39</v>
      </c>
      <c r="L89" s="6">
        <f>IF(L$3=$J$3,$G89,IF($F89='KU Meter Schedule'!L$3,'KU Meter Schedule'!K89-'KU Meter Schedule'!$G89,K89))</f>
        <v>616362.39</v>
      </c>
      <c r="M89" s="6">
        <f>IF(M$3=$J$3,$G89,IF($F89='KU Meter Schedule'!M$3,'KU Meter Schedule'!L89-'KU Meter Schedule'!$G89,L89))</f>
        <v>616362.39</v>
      </c>
      <c r="N89" s="6">
        <f>IF(N$3=$J$3,$G89,IF($F89='KU Meter Schedule'!N$3,'KU Meter Schedule'!M89-'KU Meter Schedule'!$G89,M89))</f>
        <v>616362.39</v>
      </c>
      <c r="O89" s="6">
        <f>IF(O$3=$J$3,$G89,IF($F89='KU Meter Schedule'!O$3,'KU Meter Schedule'!N89-'KU Meter Schedule'!$G89,N89))</f>
        <v>616362.39</v>
      </c>
      <c r="P89" s="6">
        <f>IF(P$3=$J$3,$G89,IF($F89='KU Meter Schedule'!P$3,'KU Meter Schedule'!O89-'KU Meter Schedule'!$G89,O89))</f>
        <v>616362.39</v>
      </c>
      <c r="Q89" s="6">
        <f>IF(Q$3=$J$3,$G89,IF($F89='KU Meter Schedule'!Q$3,'KU Meter Schedule'!P89-'KU Meter Schedule'!$G89,P89))</f>
        <v>616362.39</v>
      </c>
      <c r="R89" s="6">
        <f>IF(R$3=$J$3,$G89,IF($F89='KU Meter Schedule'!R$3,'KU Meter Schedule'!Q89-'KU Meter Schedule'!$G89,Q89))</f>
        <v>616362.39</v>
      </c>
      <c r="S89" s="6">
        <f>IF(S$3=$J$3,$G89,IF($F89='KU Meter Schedule'!S$3,'KU Meter Schedule'!R89-'KU Meter Schedule'!$G89,R89))</f>
        <v>616362.39</v>
      </c>
      <c r="T89" s="6">
        <f>IF(T$3=$J$3,$G89,IF($F89='KU Meter Schedule'!T$3,'KU Meter Schedule'!S89-'KU Meter Schedule'!$G89,S89))</f>
        <v>616362.39</v>
      </c>
      <c r="U89" s="6">
        <f>IF(U$3=$J$3,$G89,IF($F89='KU Meter Schedule'!U$3,'KU Meter Schedule'!T89-'KU Meter Schedule'!$G89,T89))</f>
        <v>616362.39</v>
      </c>
      <c r="V89" s="6">
        <f>IF(V$3=$J$3,$G89,IF($F89='KU Meter Schedule'!V$3,'KU Meter Schedule'!U89-'KU Meter Schedule'!$G89,U89))</f>
        <v>616362.39</v>
      </c>
      <c r="W89" s="6">
        <f>IF(W$3=$J$3,$G89,IF($F89='KU Meter Schedule'!W$3,'KU Meter Schedule'!V89-'KU Meter Schedule'!$G89,V89))</f>
        <v>616362.39</v>
      </c>
      <c r="X89" s="6">
        <f>IF(X$3=$J$3,$G89,IF($F89='KU Meter Schedule'!X$3,'KU Meter Schedule'!W89-'KU Meter Schedule'!$G89,W89))</f>
        <v>616362.39</v>
      </c>
      <c r="Y89" s="6">
        <f>IF(Y$3=$J$3,$G89,IF($F89='KU Meter Schedule'!Y$3,'KU Meter Schedule'!X89-'KU Meter Schedule'!$G89,X89))</f>
        <v>616362.39</v>
      </c>
      <c r="Z89" s="6">
        <f>IF(Z$3=$J$3,$G89,IF($F89='KU Meter Schedule'!Z$3,'KU Meter Schedule'!Y89-'KU Meter Schedule'!$G89,Y89))</f>
        <v>616362.39</v>
      </c>
      <c r="AA89" s="6">
        <f>IF(AA$3=$J$3,$G89,IF($F89='KU Meter Schedule'!AA$3,'KU Meter Schedule'!Z89-'KU Meter Schedule'!$G89,Z89))</f>
        <v>616362.39</v>
      </c>
      <c r="AB89" s="6">
        <f>IF(AB$3=$J$3,$G89,IF($F89='KU Meter Schedule'!AB$3,'KU Meter Schedule'!AA89-'KU Meter Schedule'!$G89,AA89))</f>
        <v>616362.39</v>
      </c>
      <c r="AC89" s="6">
        <f>IF(AC$3=$J$3,$G89,IF($F89='KU Meter Schedule'!AC$3,'KU Meter Schedule'!AB89-'KU Meter Schedule'!$G89,AB89))</f>
        <v>616362.39</v>
      </c>
      <c r="AD89" s="6">
        <f>IF(AD$3=$J$3,$G89,IF($F89='KU Meter Schedule'!AD$3,'KU Meter Schedule'!AC89-'KU Meter Schedule'!$G89,AC89))</f>
        <v>616362.39</v>
      </c>
      <c r="AE89" s="6">
        <f>IF(AE$3=$J$3,$G89,IF($F89='KU Meter Schedule'!AE$3,'KU Meter Schedule'!AD89-'KU Meter Schedule'!$G89,AD89))</f>
        <v>616362.39</v>
      </c>
      <c r="AF89" s="6">
        <f>IF(AF$3=$J$3,$G89,IF($F89='KU Meter Schedule'!AF$3,'KU Meter Schedule'!AE89-'KU Meter Schedule'!$G89,AE89))</f>
        <v>616362.39</v>
      </c>
      <c r="AG89" s="6">
        <f>IF(AG$3=$J$3,$G89,IF($F89='KU Meter Schedule'!AG$3,'KU Meter Schedule'!AF89-'KU Meter Schedule'!$G89,AF89))</f>
        <v>0</v>
      </c>
      <c r="AH89" s="6">
        <f>IF(AH$3=$J$3,$G89,IF($F89='KU Meter Schedule'!AH$3,'KU Meter Schedule'!AG89-'KU Meter Schedule'!$G89,AG89))</f>
        <v>0</v>
      </c>
      <c r="AI89" s="6">
        <f>IF(AI$3=$J$3,$G89,IF($F89='KU Meter Schedule'!AI$3,'KU Meter Schedule'!AH89-'KU Meter Schedule'!$G89,AH89))</f>
        <v>0</v>
      </c>
      <c r="AJ89" s="6">
        <f>IF(AJ$3=$J$3,$G89,IF($F89='KU Meter Schedule'!AJ$3,'KU Meter Schedule'!AI89-'KU Meter Schedule'!$G89,AI89))</f>
        <v>0</v>
      </c>
      <c r="AK89" s="6">
        <f>IF(AK$3=$J$3,$G89,IF($F89='KU Meter Schedule'!AK$3,'KU Meter Schedule'!AJ89-'KU Meter Schedule'!$G89,AJ89))</f>
        <v>0</v>
      </c>
      <c r="AL89" s="6">
        <f>IF(AL$3=$J$3,$G89,IF($F89='KU Meter Schedule'!AL$3,'KU Meter Schedule'!AK89-'KU Meter Schedule'!$G89,AK89))</f>
        <v>0</v>
      </c>
      <c r="AM89" s="6">
        <f>IF(AM$3=$J$3,$G89,IF($F89='KU Meter Schedule'!AM$3,'KU Meter Schedule'!AL89-'KU Meter Schedule'!$G89,AL89))</f>
        <v>0</v>
      </c>
      <c r="AN89" s="6">
        <f>IF(AN$3=$J$3,$G89,IF($F89='KU Meter Schedule'!AN$3,'KU Meter Schedule'!AM89-'KU Meter Schedule'!$G89,AM89))</f>
        <v>0</v>
      </c>
      <c r="AO89" s="6">
        <f>IF(AO$3=$J$3,$G89,IF($F89='KU Meter Schedule'!AO$3,'KU Meter Schedule'!AN89-'KU Meter Schedule'!$G89,AN89))</f>
        <v>0</v>
      </c>
      <c r="AP89" s="6">
        <f>IF(AP$3=$J$3,$G89,IF($F89='KU Meter Schedule'!AP$3,'KU Meter Schedule'!AO89-'KU Meter Schedule'!$G89,AO89))</f>
        <v>0</v>
      </c>
      <c r="AQ89" s="6">
        <f>IF(AQ$3=$J$3,$G89,IF($F89='KU Meter Schedule'!AQ$3,'KU Meter Schedule'!AP89-'KU Meter Schedule'!$G89,AP89))</f>
        <v>0</v>
      </c>
      <c r="AR89" s="6">
        <f>IF(AR$3=$J$3,$G89,IF($F89='KU Meter Schedule'!AR$3,'KU Meter Schedule'!AQ89-'KU Meter Schedule'!$G89,AQ89))</f>
        <v>0</v>
      </c>
      <c r="AS89" s="6">
        <f>IF(AS$3=$J$3,$G89,IF($F89='KU Meter Schedule'!AS$3,'KU Meter Schedule'!AR89-'KU Meter Schedule'!$G89,AR89))</f>
        <v>0</v>
      </c>
      <c r="AT89" s="6">
        <f>IF(AT$3=$J$3,$G89,IF($F89='KU Meter Schedule'!AT$3,'KU Meter Schedule'!AS89-'KU Meter Schedule'!$G89,AS89))</f>
        <v>0</v>
      </c>
      <c r="AU89" s="6">
        <f>IF(AU$3=$J$3,$G89,IF($F89='KU Meter Schedule'!AU$3,'KU Meter Schedule'!AT89-'KU Meter Schedule'!$G89,AT89))</f>
        <v>0</v>
      </c>
      <c r="AV89" s="6">
        <f>IF(AV$3=$J$3,$G89,IF($F89='KU Meter Schedule'!AV$3,'KU Meter Schedule'!AU89-'KU Meter Schedule'!$G89,AU89))</f>
        <v>0</v>
      </c>
      <c r="AW89" s="6">
        <f>IF(AW$3=$J$3,$G89,IF($F89='KU Meter Schedule'!AW$3,'KU Meter Schedule'!AV89-'KU Meter Schedule'!$G89,AV89))</f>
        <v>0</v>
      </c>
      <c r="AX89" s="6">
        <f>IF(AX$3=$J$3,$G89,IF($F89='KU Meter Schedule'!AX$3,'KU Meter Schedule'!AW89-'KU Meter Schedule'!$G89,AW89))</f>
        <v>0</v>
      </c>
      <c r="AZ89" s="21">
        <f>IF(AZ$3&lt;'Depr. Rate'!$B$1,('Depr. Rate'!$B$4*'KU Meter Schedule'!J89)/12,IF(J89=0,I89/2*'Depr. Rate'!$C$4/12,('Depr. Rate'!$C$4*'KU Meter Schedule'!J89)/12))</f>
        <v>1176.22489425</v>
      </c>
      <c r="BA89" s="21">
        <f>IF(BA$3&lt;'Depr. Rate'!$B$1,('Depr. Rate'!$B$4*'KU Meter Schedule'!K89)/12,IF(K89=0,J89/2*'Depr. Rate'!$C$4/12,('Depr. Rate'!$C$4*'KU Meter Schedule'!K89)/12))</f>
        <v>1176.22489425</v>
      </c>
      <c r="BB89" s="21">
        <f>IF(BB$3&lt;'Depr. Rate'!$B$1,('Depr. Rate'!$B$4*'KU Meter Schedule'!L89)/12,IF(L89=0,K89/2*'Depr. Rate'!$C$4/12,('Depr. Rate'!$C$4*'KU Meter Schedule'!L89)/12))</f>
        <v>1176.22489425</v>
      </c>
      <c r="BC89" s="21">
        <f>IF(BC$3&lt;'Depr. Rate'!$B$1,('Depr. Rate'!$B$4*'KU Meter Schedule'!M89)/12,IF(M89=0,L89/2*'Depr. Rate'!$C$4/12,('Depr. Rate'!$C$4*'KU Meter Schedule'!M89)/12))</f>
        <v>1176.22489425</v>
      </c>
      <c r="BD89" s="21">
        <f>IF(BD$3&lt;'Depr. Rate'!$B$1,('Depr. Rate'!$B$4*'KU Meter Schedule'!N89)/12,IF(N89=0,M89/2*'Depr. Rate'!$C$4/12,('Depr. Rate'!$C$4*'KU Meter Schedule'!N89)/12))</f>
        <v>1176.22489425</v>
      </c>
      <c r="BE89" s="21">
        <f>IF(BE$3&lt;'Depr. Rate'!$B$1,('Depr. Rate'!$B$4*'KU Meter Schedule'!O89)/12,IF(O89=0,N89/2*'Depr. Rate'!$C$4/12,('Depr. Rate'!$C$4*'KU Meter Schedule'!O89)/12))</f>
        <v>1176.22489425</v>
      </c>
      <c r="BF89" s="21">
        <f>IF(BF$3&lt;'Depr. Rate'!$B$1,('Depr. Rate'!$B$4*'KU Meter Schedule'!P89)/12,IF(P89=0,O89/2*'Depr. Rate'!$C$4/12,('Depr. Rate'!$C$4*'KU Meter Schedule'!P89)/12))</f>
        <v>1176.22489425</v>
      </c>
      <c r="BG89" s="21">
        <f>IF(BG$3&lt;'Depr. Rate'!$B$1,('Depr. Rate'!$B$4*'KU Meter Schedule'!Q89)/12,IF(Q89=0,P89/2*'Depr. Rate'!$C$4/12,('Depr. Rate'!$C$4*'KU Meter Schedule'!Q89)/12))</f>
        <v>1176.22489425</v>
      </c>
      <c r="BH89" s="21">
        <f>IF(BH$3&lt;'Depr. Rate'!$B$1,('Depr. Rate'!$B$4*'KU Meter Schedule'!R89)/12,IF(R89=0,Q89/2*'Depr. Rate'!$C$4/12,('Depr. Rate'!$C$4*'KU Meter Schedule'!R89)/12))</f>
        <v>1176.22489425</v>
      </c>
      <c r="BI89" s="21">
        <f>IF(BI$3&lt;'Depr. Rate'!$B$1,('Depr. Rate'!$B$4*'KU Meter Schedule'!S89)/12,IF(S89=0,R89/2*'Depr. Rate'!$C$4/12,('Depr. Rate'!$C$4*'KU Meter Schedule'!S89)/12))</f>
        <v>1176.22489425</v>
      </c>
      <c r="BJ89" s="21">
        <f>IF(BJ$3&lt;'Depr. Rate'!$B$1,('Depr. Rate'!$B$4*'KU Meter Schedule'!T89)/12,IF(T89=0,S89/2*'Depr. Rate'!$C$4/12,('Depr. Rate'!$C$4*'KU Meter Schedule'!T89)/12))</f>
        <v>1176.22489425</v>
      </c>
      <c r="BK89" s="21">
        <f>IF(BK$3&lt;'Depr. Rate'!$B$1,('Depr. Rate'!$B$4*'KU Meter Schedule'!U89)/12,IF(U89=0,T89/2*'Depr. Rate'!$C$4/12,('Depr. Rate'!$C$4*'KU Meter Schedule'!U89)/12))</f>
        <v>1802.85999075</v>
      </c>
      <c r="BL89" s="21">
        <f>IF(BL$3&lt;'Depr. Rate'!$B$1,('Depr. Rate'!$B$4*'KU Meter Schedule'!V89)/12,IF(V89=0,U89/2*'Depr. Rate'!$C$4/12,('Depr. Rate'!$C$4*'KU Meter Schedule'!V89)/12))</f>
        <v>1802.85999075</v>
      </c>
      <c r="BM89" s="21">
        <f>IF(BM$3&lt;'Depr. Rate'!$B$1,('Depr. Rate'!$B$4*'KU Meter Schedule'!W89)/12,IF(W89=0,V89/2*'Depr. Rate'!$C$4/12,('Depr. Rate'!$C$4*'KU Meter Schedule'!W89)/12))</f>
        <v>1802.85999075</v>
      </c>
      <c r="BN89" s="21">
        <f>IF(BN$3&lt;'Depr. Rate'!$B$1,('Depr. Rate'!$B$4*'KU Meter Schedule'!X89)/12,IF(X89=0,W89/2*'Depr. Rate'!$C$4/12,('Depr. Rate'!$C$4*'KU Meter Schedule'!X89)/12))</f>
        <v>1802.85999075</v>
      </c>
      <c r="BO89" s="21">
        <f>IF(BO$3&lt;'Depr. Rate'!$B$1,('Depr. Rate'!$B$4*'KU Meter Schedule'!Y89)/12,IF(Y89=0,X89/2*'Depr. Rate'!$C$4/12,('Depr. Rate'!$C$4*'KU Meter Schedule'!Y89)/12))</f>
        <v>1802.85999075</v>
      </c>
      <c r="BP89" s="21">
        <f>IF(BP$3&lt;'Depr. Rate'!$B$1,('Depr. Rate'!$B$4*'KU Meter Schedule'!Z89)/12,IF(Z89=0,Y89/2*'Depr. Rate'!$C$4/12,('Depr. Rate'!$C$4*'KU Meter Schedule'!Z89)/12))</f>
        <v>1802.85999075</v>
      </c>
      <c r="BQ89" s="21">
        <f>IF(BQ$3&lt;'Depr. Rate'!$B$1,('Depr. Rate'!$B$4*'KU Meter Schedule'!AA89)/12,IF(AA89=0,Z89/2*'Depr. Rate'!$C$4/12,('Depr. Rate'!$C$4*'KU Meter Schedule'!AA89)/12))</f>
        <v>1802.85999075</v>
      </c>
      <c r="BR89" s="21">
        <f>IF(BR$3&lt;'Depr. Rate'!$B$1,('Depr. Rate'!$B$4*'KU Meter Schedule'!AB89)/12,IF(AB89=0,AA89/2*'Depr. Rate'!$C$4/12,('Depr. Rate'!$C$4*'KU Meter Schedule'!AB89)/12))</f>
        <v>1802.85999075</v>
      </c>
      <c r="BS89" s="21">
        <f>IF(BS$3&lt;'Depr. Rate'!$B$1,('Depr. Rate'!$B$4*'KU Meter Schedule'!AC89)/12,IF(AC89=0,AB89/2*'Depr. Rate'!$C$4/12,('Depr. Rate'!$C$4*'KU Meter Schedule'!AC89)/12))</f>
        <v>1802.85999075</v>
      </c>
      <c r="BT89" s="21">
        <f>IF(BT$3&lt;'Depr. Rate'!$B$1,('Depr. Rate'!$B$4*'KU Meter Schedule'!AD89)/12,IF(AD89=0,AC89/2*'Depr. Rate'!$C$4/12,('Depr. Rate'!$C$4*'KU Meter Schedule'!AD89)/12))</f>
        <v>1802.85999075</v>
      </c>
      <c r="BU89" s="21">
        <f>IF(BU$3&lt;'Depr. Rate'!$B$1,('Depr. Rate'!$B$4*'KU Meter Schedule'!AE89)/12,IF(AE89=0,AD89/2*'Depr. Rate'!$C$4/12,('Depr. Rate'!$C$4*'KU Meter Schedule'!AE89)/12))</f>
        <v>1802.85999075</v>
      </c>
      <c r="BV89" s="21">
        <f>IF(BV$3&lt;'Depr. Rate'!$B$1,('Depr. Rate'!$B$4*'KU Meter Schedule'!AF89)/12,IF(AF89=0,AE89/2*'Depr. Rate'!$C$4/12,('Depr. Rate'!$C$4*'KU Meter Schedule'!AF89)/12))</f>
        <v>1802.85999075</v>
      </c>
      <c r="BW89" s="21">
        <f>IF(BW$3&lt;'Depr. Rate'!$B$1,('Depr. Rate'!$B$4*'KU Meter Schedule'!AG89)/12,IF(AG89=0,AF89/2*'Depr. Rate'!$C$4/12,('Depr. Rate'!$C$4*'KU Meter Schedule'!AG89)/12))</f>
        <v>901.42999537499998</v>
      </c>
      <c r="BX89" s="21">
        <f>IF(BX$3&lt;'Depr. Rate'!$B$1,('Depr. Rate'!$B$4*'KU Meter Schedule'!AH89)/12,IF(AH89=0,AG89/2*'Depr. Rate'!$C$4/12,('Depr. Rate'!$C$4*'KU Meter Schedule'!AH89)/12))</f>
        <v>0</v>
      </c>
      <c r="BY89" s="21">
        <f>IF(BY$3&lt;'Depr. Rate'!$B$1,('Depr. Rate'!$B$4*'KU Meter Schedule'!AI89)/12,IF(AI89=0,AH89/2*'Depr. Rate'!$C$4/12,('Depr. Rate'!$C$4*'KU Meter Schedule'!AI89)/12))</f>
        <v>0</v>
      </c>
      <c r="BZ89" s="21">
        <f>IF(BZ$3&lt;'Depr. Rate'!$B$1,('Depr. Rate'!$B$4*'KU Meter Schedule'!AJ89)/12,IF(AJ89=0,AI89/2*'Depr. Rate'!$C$4/12,('Depr. Rate'!$C$4*'KU Meter Schedule'!AJ89)/12))</f>
        <v>0</v>
      </c>
      <c r="CA89" s="21">
        <f>IF(CA$3&lt;'Depr. Rate'!$B$1,('Depr. Rate'!$B$4*'KU Meter Schedule'!AK89)/12,IF(AK89=0,AJ89/2*'Depr. Rate'!$C$4/12,('Depr. Rate'!$C$4*'KU Meter Schedule'!AK89)/12))</f>
        <v>0</v>
      </c>
      <c r="CB89" s="21">
        <f>IF(CB$3&lt;'Depr. Rate'!$B$1,('Depr. Rate'!$B$4*'KU Meter Schedule'!AL89)/12,IF(AL89=0,AK89/2*'Depr. Rate'!$C$4/12,('Depr. Rate'!$C$4*'KU Meter Schedule'!AL89)/12))</f>
        <v>0</v>
      </c>
      <c r="CC89" s="21">
        <f>IF(CC$3&lt;'Depr. Rate'!$B$1,('Depr. Rate'!$B$4*'KU Meter Schedule'!AM89)/12,IF(AM89=0,AL89/2*'Depr. Rate'!$C$4/12,('Depr. Rate'!$C$4*'KU Meter Schedule'!AM89)/12))</f>
        <v>0</v>
      </c>
      <c r="CD89" s="21">
        <f>IF(CD$3&lt;'Depr. Rate'!$B$1,('Depr. Rate'!$B$4*'KU Meter Schedule'!AN89)/12,IF(AN89=0,AM89/2*'Depr. Rate'!$C$4/12,('Depr. Rate'!$C$4*'KU Meter Schedule'!AN89)/12))</f>
        <v>0</v>
      </c>
      <c r="CE89" s="21">
        <f>IF(CE$3&lt;'Depr. Rate'!$B$1,('Depr. Rate'!$B$4*'KU Meter Schedule'!AO89)/12,IF(AO89=0,AN89/2*'Depr. Rate'!$C$4/12,('Depr. Rate'!$C$4*'KU Meter Schedule'!AO89)/12))</f>
        <v>0</v>
      </c>
      <c r="CF89" s="21">
        <f>IF(CF$3&lt;'Depr. Rate'!$B$1,('Depr. Rate'!$B$4*'KU Meter Schedule'!AP89)/12,IF(AP89=0,AO89/2*'Depr. Rate'!$C$4/12,('Depr. Rate'!$C$4*'KU Meter Schedule'!AP89)/12))</f>
        <v>0</v>
      </c>
      <c r="CG89" s="21">
        <f>IF(CG$3&lt;'Depr. Rate'!$B$1,('Depr. Rate'!$B$4*'KU Meter Schedule'!AQ89)/12,IF(AQ89=0,AP89/2*'Depr. Rate'!$C$4/12,('Depr. Rate'!$C$4*'KU Meter Schedule'!AQ89)/12))</f>
        <v>0</v>
      </c>
      <c r="CH89" s="21">
        <f>IF(CH$3&lt;'Depr. Rate'!$B$1,('Depr. Rate'!$B$4*'KU Meter Schedule'!AR89)/12,IF(AR89=0,AQ89/2*'Depr. Rate'!$C$4/12,('Depr. Rate'!$C$4*'KU Meter Schedule'!AR89)/12))</f>
        <v>0</v>
      </c>
      <c r="CI89" s="21">
        <f>IF(CI$3&lt;'Depr. Rate'!$B$1,('Depr. Rate'!$B$4*'KU Meter Schedule'!AS89)/12,IF(AS89=0,AR89/2*'Depr. Rate'!$C$4/12,('Depr. Rate'!$C$4*'KU Meter Schedule'!AS89)/12))</f>
        <v>0</v>
      </c>
      <c r="CJ89" s="21">
        <f>IF(CJ$3&lt;'Depr. Rate'!$B$1,('Depr. Rate'!$B$4*'KU Meter Schedule'!AT89)/12,IF(AT89=0,AS89/2*'Depr. Rate'!$C$4/12,('Depr. Rate'!$C$4*'KU Meter Schedule'!AT89)/12))</f>
        <v>0</v>
      </c>
      <c r="CK89" s="21">
        <f>IF(CK$3&lt;'Depr. Rate'!$B$1,('Depr. Rate'!$B$4*'KU Meter Schedule'!AU89)/12,IF(AU89=0,AT89/2*'Depr. Rate'!$C$4/12,('Depr. Rate'!$C$4*'KU Meter Schedule'!AU89)/12))</f>
        <v>0</v>
      </c>
      <c r="CL89" s="21">
        <f>IF(CL$3&lt;'Depr. Rate'!$B$1,('Depr. Rate'!$B$4*'KU Meter Schedule'!AV89)/12,IF(AV89=0,AU89/2*'Depr. Rate'!$C$4/12,('Depr. Rate'!$C$4*'KU Meter Schedule'!AV89)/12))</f>
        <v>0</v>
      </c>
      <c r="CM89" s="21">
        <f>IF(CM$3&lt;'Depr. Rate'!$B$1,('Depr. Rate'!$B$4*'KU Meter Schedule'!AW89)/12,IF(AW89=0,AV89/2*'Depr. Rate'!$C$4/12,('Depr. Rate'!$C$4*'KU Meter Schedule'!AW89)/12))</f>
        <v>0</v>
      </c>
      <c r="CN89" s="21">
        <f>IF(CN$3&lt;'Depr. Rate'!$B$1,('Depr. Rate'!$B$4*'KU Meter Schedule'!AX89)/12,IF(AX89=0,AW89/2*'Depr. Rate'!$C$4/12,('Depr. Rate'!$C$4*'KU Meter Schedule'!AX89)/12))</f>
        <v>0</v>
      </c>
      <c r="CP89" s="6">
        <f>IF(CP$3=$CP$3,$H89+AZ89,IF($F89='KU Meter Schedule'!CP$3,'KU Meter Schedule'!CO89+AZ89-$G89,SUM(CO89,AZ89)))</f>
        <v>416462.940458634</v>
      </c>
      <c r="CQ89" s="6">
        <f>IF(CQ$3=$CP$3,$H89+BA89,IF($F89='KU Meter Schedule'!CQ$3,'KU Meter Schedule'!CP89+BA89-$G89,SUM(CP89,BA89)))</f>
        <v>417639.16535288398</v>
      </c>
      <c r="CR89" s="6">
        <f>IF(CR$3=$CP$3,$H89+BB89,IF($F89='KU Meter Schedule'!CR$3,'KU Meter Schedule'!CQ89+BB89-$G89,SUM(CQ89,BB89)))</f>
        <v>418815.39024713397</v>
      </c>
      <c r="CS89" s="6">
        <f>IF(CS$3=$CP$3,$H89+BC89,IF($F89='KU Meter Schedule'!CS$3,'KU Meter Schedule'!CR89+BC89-$G89,SUM(CR89,BC89)))</f>
        <v>419991.61514138395</v>
      </c>
      <c r="CT89" s="6">
        <f>IF(CT$3=$CP$3,$H89+BD89,IF($F89='KU Meter Schedule'!CT$3,'KU Meter Schedule'!CS89+BD89-$G89,SUM(CS89,BD89)))</f>
        <v>421167.84003563394</v>
      </c>
      <c r="CU89" s="6">
        <f>IF(CU$3=$CP$3,$H89+BE89,IF($F89='KU Meter Schedule'!CU$3,'KU Meter Schedule'!CT89+BE89-$G89,SUM(CT89,BE89)))</f>
        <v>422344.06492988393</v>
      </c>
      <c r="CV89" s="6">
        <f>IF(CV$3=$CP$3,$H89+BF89,IF($F89='KU Meter Schedule'!CV$3,'KU Meter Schedule'!CU89+BF89-$G89,SUM(CU89,BF89)))</f>
        <v>423520.28982413391</v>
      </c>
      <c r="CW89" s="6">
        <f>IF(CW$3=$CP$3,$H89+BG89,IF($F89='KU Meter Schedule'!CW$3,'KU Meter Schedule'!CV89+BG89-$G89,SUM(CV89,BG89)))</f>
        <v>424696.5147183839</v>
      </c>
      <c r="CX89" s="6">
        <f>IF(CX$3=$CP$3,$H89+BH89,IF($F89='KU Meter Schedule'!CX$3,'KU Meter Schedule'!CW89+BH89-$G89,SUM(CW89,BH89)))</f>
        <v>425872.73961263389</v>
      </c>
      <c r="CY89" s="6">
        <f>IF(CY$3=$CP$3,$H89+BI89,IF($F89='KU Meter Schedule'!CY$3,'KU Meter Schedule'!CX89+BI89-$G89,SUM(CX89,BI89)))</f>
        <v>427048.96450688387</v>
      </c>
      <c r="CZ89" s="6">
        <f>IF(CZ$3=$CP$3,$H89+BJ89,IF($F89='KU Meter Schedule'!CZ$3,'KU Meter Schedule'!CY89+BJ89-$G89,SUM(CY89,BJ89)))</f>
        <v>428225.18940113386</v>
      </c>
      <c r="DA89" s="6">
        <f>IF(DA$3=$CP$3,$H89+BK89,IF($F89='KU Meter Schedule'!DA$3,'KU Meter Schedule'!CZ89+BK89-$G89,SUM(CZ89,BK89)))</f>
        <v>430028.04939188383</v>
      </c>
      <c r="DB89" s="6">
        <f>IF(DB$3=$CP$3,$H89+BL89,IF($F89='KU Meter Schedule'!DB$3,'KU Meter Schedule'!DA89+BL89-$G89,SUM(DA89,BL89)))</f>
        <v>431830.90938263381</v>
      </c>
      <c r="DC89" s="6">
        <f>IF(DC$3=$CP$3,$H89+BM89,IF($F89='KU Meter Schedule'!DC$3,'KU Meter Schedule'!DB89+BM89-$G89,SUM(DB89,BM89)))</f>
        <v>433633.76937338378</v>
      </c>
      <c r="DD89" s="6">
        <f>IF(DD$3=$CP$3,$H89+BN89,IF($F89='KU Meter Schedule'!DD$3,'KU Meter Schedule'!DC89+BN89-$G89,SUM(DC89,BN89)))</f>
        <v>435436.62936413375</v>
      </c>
      <c r="DE89" s="6">
        <f>IF(DE$3=$CP$3,$H89+BO89,IF($F89='KU Meter Schedule'!DE$3,'KU Meter Schedule'!DD89+BO89-$G89,SUM(DD89,BO89)))</f>
        <v>437239.48935488373</v>
      </c>
      <c r="DF89" s="6">
        <f>IF(DF$3=$CP$3,$H89+BP89,IF($F89='KU Meter Schedule'!DF$3,'KU Meter Schedule'!DE89+BP89-$G89,SUM(DE89,BP89)))</f>
        <v>439042.3493456337</v>
      </c>
      <c r="DG89" s="6">
        <f>IF(DG$3=$CP$3,$H89+BQ89,IF($F89='KU Meter Schedule'!DG$3,'KU Meter Schedule'!DF89+BQ89-$G89,SUM(DF89,BQ89)))</f>
        <v>440845.20933638368</v>
      </c>
      <c r="DH89" s="6">
        <f>IF(DH$3=$CP$3,$H89+BR89,IF($F89='KU Meter Schedule'!DH$3,'KU Meter Schedule'!DG89+BR89-$G89,SUM(DG89,BR89)))</f>
        <v>442648.06932713365</v>
      </c>
      <c r="DI89" s="6">
        <f>IF(DI$3=$CP$3,$H89+BS89,IF($F89='KU Meter Schedule'!DI$3,'KU Meter Schedule'!DH89+BS89-$G89,SUM(DH89,BS89)))</f>
        <v>444450.92931788362</v>
      </c>
      <c r="DJ89" s="6">
        <f>IF(DJ$3=$CP$3,$H89+BT89,IF($F89='KU Meter Schedule'!DJ$3,'KU Meter Schedule'!DI89+BT89-$G89,SUM(DI89,BT89)))</f>
        <v>446253.7893086336</v>
      </c>
      <c r="DK89" s="6">
        <f>IF(DK$3=$CP$3,$H89+BU89,IF($F89='KU Meter Schedule'!DK$3,'KU Meter Schedule'!DJ89+BU89-$G89,SUM(DJ89,BU89)))</f>
        <v>448056.64929938357</v>
      </c>
      <c r="DL89" s="6">
        <f>IF(DL$3=$CP$3,$H89+BV89,IF($F89='KU Meter Schedule'!DL$3,'KU Meter Schedule'!DK89+BV89-$G89,SUM(DK89,BV89)))</f>
        <v>449859.50929013354</v>
      </c>
      <c r="DM89" s="6">
        <f>IF(DM$3=$CP$3,$H89+BW89,IF($F89='KU Meter Schedule'!DM$3,'KU Meter Schedule'!DL89+BW89-$G89,SUM(DL89,BW89)))</f>
        <v>-165601.45071449148</v>
      </c>
      <c r="DN89" s="6">
        <f>IF(DN$3=$CP$3,$H89+BX89,IF($F89='KU Meter Schedule'!DN$3,'KU Meter Schedule'!DM89+BX89-$G89,SUM(DM89,BX89)))</f>
        <v>-165601.45071449148</v>
      </c>
      <c r="DO89" s="6">
        <f>IF(DO$3=$CP$3,$H89+BY89,IF($F89='KU Meter Schedule'!DO$3,'KU Meter Schedule'!DN89+BY89-$G89,SUM(DN89,BY89)))</f>
        <v>-165601.45071449148</v>
      </c>
      <c r="DP89" s="6">
        <f>IF(DP$3=$CP$3,$H89+BZ89,IF($F89='KU Meter Schedule'!DP$3,'KU Meter Schedule'!DO89+BZ89-$G89,SUM(DO89,BZ89)))</f>
        <v>-165601.45071449148</v>
      </c>
      <c r="DQ89" s="6">
        <f>IF(DQ$3=$CP$3,$H89+CA89,IF($F89='KU Meter Schedule'!DQ$3,'KU Meter Schedule'!DP89+CA89-$G89,SUM(DP89,CA89)))</f>
        <v>-165601.45071449148</v>
      </c>
      <c r="DR89" s="6">
        <f>IF(DR$3=$CP$3,$H89+CB89,IF($F89='KU Meter Schedule'!DR$3,'KU Meter Schedule'!DQ89+CB89-$G89,SUM(DQ89,CB89)))</f>
        <v>-165601.45071449148</v>
      </c>
      <c r="DS89" s="6">
        <f>IF(DS$3=$CP$3,$H89+CC89,IF($F89='KU Meter Schedule'!DS$3,'KU Meter Schedule'!DR89+CC89-$G89,SUM(DR89,CC89)))</f>
        <v>-165601.45071449148</v>
      </c>
      <c r="DT89" s="6">
        <f>IF(DT$3=$CP$3,$H89+CD89,IF($F89='KU Meter Schedule'!DT$3,'KU Meter Schedule'!DS89+CD89-$G89,SUM(DS89,CD89)))</f>
        <v>-165601.45071449148</v>
      </c>
      <c r="DU89" s="6">
        <f>IF(DU$3=$CP$3,$H89+CE89,IF($F89='KU Meter Schedule'!DU$3,'KU Meter Schedule'!DT89+CE89-$G89,SUM(DT89,CE89)))</f>
        <v>-165601.45071449148</v>
      </c>
      <c r="DV89" s="6">
        <f>IF(DV$3=$CP$3,$H89+CF89,IF($F89='KU Meter Schedule'!DV$3,'KU Meter Schedule'!DU89+CF89-$G89,SUM(DU89,CF89)))</f>
        <v>-165601.45071449148</v>
      </c>
      <c r="DW89" s="6">
        <f>IF(DW$3=$CP$3,$H89+CG89,IF($F89='KU Meter Schedule'!DW$3,'KU Meter Schedule'!DV89+CG89-$G89,SUM(DV89,CG89)))</f>
        <v>-165601.45071449148</v>
      </c>
      <c r="DX89" s="6">
        <f>IF(DX$3=$CP$3,$H89+CH89,IF($F89='KU Meter Schedule'!DX$3,'KU Meter Schedule'!DW89+CH89-$G89,SUM(DW89,CH89)))</f>
        <v>-165601.45071449148</v>
      </c>
      <c r="DY89" s="6">
        <f>IF(DY$3=$CP$3,$H89+CI89,IF($F89='KU Meter Schedule'!DY$3,'KU Meter Schedule'!DX89+CI89-$G89,SUM(DX89,CI89)))</f>
        <v>-165601.45071449148</v>
      </c>
      <c r="DZ89" s="6">
        <f>IF(DZ$3=$CP$3,$H89+CJ89,IF($F89='KU Meter Schedule'!DZ$3,'KU Meter Schedule'!DY89+CJ89-$G89,SUM(DY89,CJ89)))</f>
        <v>-165601.45071449148</v>
      </c>
      <c r="EA89" s="6">
        <f>IF(EA$3=$CP$3,$H89+CK89,IF($F89='KU Meter Schedule'!EA$3,'KU Meter Schedule'!DZ89+CK89-$G89,SUM(DZ89,CK89)))</f>
        <v>-165601.45071449148</v>
      </c>
      <c r="EB89" s="6">
        <f>IF(EB$3=$CP$3,$H89+CL89,IF($F89='KU Meter Schedule'!EB$3,'KU Meter Schedule'!EA89+CL89-$G89,SUM(EA89,CL89)))</f>
        <v>-165601.45071449148</v>
      </c>
      <c r="EC89" s="6">
        <f>IF(EC$3=$CP$3,$H89+CM89,IF($F89='KU Meter Schedule'!EC$3,'KU Meter Schedule'!EB89+CM89-$G89,SUM(EB89,CM89)))</f>
        <v>-165601.45071449148</v>
      </c>
      <c r="ED89" s="6">
        <f>IF(ED$3=$CP$3,$H89+CN89,IF($F89='KU Meter Schedule'!ED$3,'KU Meter Schedule'!EC89+CN89-$G89,SUM(EC89,CN89)))</f>
        <v>-165601.45071449148</v>
      </c>
      <c r="EF89" s="8">
        <f t="shared" si="18"/>
        <v>199899.44954136602</v>
      </c>
      <c r="EG89" s="8">
        <f t="shared" si="18"/>
        <v>198723.22464711603</v>
      </c>
      <c r="EH89" s="8">
        <f t="shared" si="18"/>
        <v>197546.99975286605</v>
      </c>
      <c r="EI89" s="8">
        <f t="shared" si="18"/>
        <v>196370.77485861606</v>
      </c>
      <c r="EJ89" s="8">
        <f t="shared" si="18"/>
        <v>195194.54996436607</v>
      </c>
      <c r="EK89" s="8">
        <f t="shared" si="18"/>
        <v>194018.32507011609</v>
      </c>
      <c r="EL89" s="8">
        <f t="shared" si="18"/>
        <v>192842.1001758661</v>
      </c>
      <c r="EM89" s="8">
        <f t="shared" si="18"/>
        <v>191665.87528161611</v>
      </c>
      <c r="EN89" s="8">
        <f t="shared" si="18"/>
        <v>190489.65038736613</v>
      </c>
      <c r="EO89" s="8">
        <f t="shared" si="18"/>
        <v>189313.42549311614</v>
      </c>
      <c r="EP89" s="8">
        <f t="shared" si="18"/>
        <v>188137.20059886615</v>
      </c>
      <c r="EQ89" s="8">
        <f t="shared" si="18"/>
        <v>186334.34060811618</v>
      </c>
      <c r="ER89" s="8">
        <f t="shared" si="18"/>
        <v>184531.48061736621</v>
      </c>
      <c r="ES89" s="8">
        <f t="shared" si="18"/>
        <v>182728.62062661623</v>
      </c>
      <c r="ET89" s="8">
        <f t="shared" si="18"/>
        <v>180925.76063586626</v>
      </c>
      <c r="EU89" s="8">
        <f t="shared" si="18"/>
        <v>179122.90064511629</v>
      </c>
      <c r="EV89" s="8">
        <f t="shared" si="17"/>
        <v>177320.04065436631</v>
      </c>
      <c r="EW89" s="8">
        <f t="shared" si="17"/>
        <v>175517.18066361634</v>
      </c>
      <c r="EX89" s="8">
        <f t="shared" si="17"/>
        <v>173714.32067286636</v>
      </c>
      <c r="EY89" s="8">
        <f t="shared" si="17"/>
        <v>171911.46068211639</v>
      </c>
      <c r="EZ89" s="8">
        <f t="shared" si="17"/>
        <v>170108.60069136642</v>
      </c>
      <c r="FA89" s="8">
        <f t="shared" si="17"/>
        <v>168305.74070061644</v>
      </c>
      <c r="FB89" s="8">
        <f t="shared" si="17"/>
        <v>166502.88070986647</v>
      </c>
      <c r="FC89" s="8">
        <f t="shared" si="17"/>
        <v>165601.45071449148</v>
      </c>
      <c r="FD89" s="8">
        <f t="shared" si="17"/>
        <v>165601.45071449148</v>
      </c>
      <c r="FE89" s="8">
        <f t="shared" si="17"/>
        <v>165601.45071449148</v>
      </c>
      <c r="FF89" s="8">
        <f t="shared" si="17"/>
        <v>165601.45071449148</v>
      </c>
      <c r="FG89" s="8">
        <f t="shared" si="17"/>
        <v>165601.45071449148</v>
      </c>
      <c r="FH89" s="8">
        <f t="shared" si="17"/>
        <v>165601.45071449148</v>
      </c>
      <c r="FI89" s="8">
        <f t="shared" si="17"/>
        <v>165601.45071449148</v>
      </c>
      <c r="FJ89" s="8">
        <f t="shared" si="17"/>
        <v>165601.45071449148</v>
      </c>
      <c r="FK89" s="8">
        <f t="shared" si="20"/>
        <v>165601.45071449148</v>
      </c>
      <c r="FL89" s="8">
        <f t="shared" si="20"/>
        <v>165601.45071449148</v>
      </c>
      <c r="FM89" s="8">
        <f t="shared" si="20"/>
        <v>165601.45071449148</v>
      </c>
      <c r="FN89" s="8">
        <f t="shared" si="20"/>
        <v>165601.45071449148</v>
      </c>
      <c r="FO89" s="8">
        <f t="shared" si="20"/>
        <v>165601.45071449148</v>
      </c>
      <c r="FP89" s="8">
        <f t="shared" si="20"/>
        <v>165601.45071449148</v>
      </c>
      <c r="FQ89" s="8">
        <f t="shared" si="20"/>
        <v>165601.45071449148</v>
      </c>
      <c r="FR89" s="8">
        <f t="shared" si="20"/>
        <v>165601.45071449148</v>
      </c>
      <c r="FS89" s="8">
        <f t="shared" si="20"/>
        <v>165601.45071449148</v>
      </c>
      <c r="FT89" s="8">
        <f t="shared" si="20"/>
        <v>165601.45071449148</v>
      </c>
    </row>
    <row r="90" spans="1:176" x14ac:dyDescent="0.25">
      <c r="A90" s="4" t="s">
        <v>12</v>
      </c>
      <c r="B90" s="4" t="s">
        <v>2</v>
      </c>
      <c r="C90" s="3" t="s">
        <v>40</v>
      </c>
      <c r="D90" s="4" t="s">
        <v>5</v>
      </c>
      <c r="E90" s="7">
        <v>1985</v>
      </c>
      <c r="F90" s="24">
        <f>IFERROR(VLOOKUP(CONCATENATE(C90,E90),'KU Retirements'!$A$4:$E$150,5,FALSE),"N/A")</f>
        <v>43282</v>
      </c>
      <c r="G90" s="5">
        <v>221897.37</v>
      </c>
      <c r="H90" s="5">
        <v>149507.87308692728</v>
      </c>
      <c r="I90" s="5"/>
      <c r="J90" s="6">
        <f>IF(J$3=$J$3,$G90,IF($F90='KU Meter Schedule'!J$3,'KU Meter Schedule'!I90-'KU Meter Schedule'!$G90,I90))</f>
        <v>221897.37</v>
      </c>
      <c r="K90" s="6">
        <f>IF(K$3=$J$3,$G90,IF($F90='KU Meter Schedule'!K$3,'KU Meter Schedule'!J90-'KU Meter Schedule'!$G90,J90))</f>
        <v>221897.37</v>
      </c>
      <c r="L90" s="6">
        <f>IF(L$3=$J$3,$G90,IF($F90='KU Meter Schedule'!L$3,'KU Meter Schedule'!K90-'KU Meter Schedule'!$G90,K90))</f>
        <v>221897.37</v>
      </c>
      <c r="M90" s="6">
        <f>IF(M$3=$J$3,$G90,IF($F90='KU Meter Schedule'!M$3,'KU Meter Schedule'!L90-'KU Meter Schedule'!$G90,L90))</f>
        <v>221897.37</v>
      </c>
      <c r="N90" s="6">
        <f>IF(N$3=$J$3,$G90,IF($F90='KU Meter Schedule'!N$3,'KU Meter Schedule'!M90-'KU Meter Schedule'!$G90,M90))</f>
        <v>221897.37</v>
      </c>
      <c r="O90" s="6">
        <f>IF(O$3=$J$3,$G90,IF($F90='KU Meter Schedule'!O$3,'KU Meter Schedule'!N90-'KU Meter Schedule'!$G90,N90))</f>
        <v>221897.37</v>
      </c>
      <c r="P90" s="6">
        <f>IF(P$3=$J$3,$G90,IF($F90='KU Meter Schedule'!P$3,'KU Meter Schedule'!O90-'KU Meter Schedule'!$G90,O90))</f>
        <v>221897.37</v>
      </c>
      <c r="Q90" s="6">
        <f>IF(Q$3=$J$3,$G90,IF($F90='KU Meter Schedule'!Q$3,'KU Meter Schedule'!P90-'KU Meter Schedule'!$G90,P90))</f>
        <v>221897.37</v>
      </c>
      <c r="R90" s="6">
        <f>IF(R$3=$J$3,$G90,IF($F90='KU Meter Schedule'!R$3,'KU Meter Schedule'!Q90-'KU Meter Schedule'!$G90,Q90))</f>
        <v>221897.37</v>
      </c>
      <c r="S90" s="6">
        <f>IF(S$3=$J$3,$G90,IF($F90='KU Meter Schedule'!S$3,'KU Meter Schedule'!R90-'KU Meter Schedule'!$G90,R90))</f>
        <v>221897.37</v>
      </c>
      <c r="T90" s="6">
        <f>IF(T$3=$J$3,$G90,IF($F90='KU Meter Schedule'!T$3,'KU Meter Schedule'!S90-'KU Meter Schedule'!$G90,S90))</f>
        <v>221897.37</v>
      </c>
      <c r="U90" s="6">
        <f>IF(U$3=$J$3,$G90,IF($F90='KU Meter Schedule'!U$3,'KU Meter Schedule'!T90-'KU Meter Schedule'!$G90,T90))</f>
        <v>221897.37</v>
      </c>
      <c r="V90" s="6">
        <f>IF(V$3=$J$3,$G90,IF($F90='KU Meter Schedule'!V$3,'KU Meter Schedule'!U90-'KU Meter Schedule'!$G90,U90))</f>
        <v>221897.37</v>
      </c>
      <c r="W90" s="6">
        <f>IF(W$3=$J$3,$G90,IF($F90='KU Meter Schedule'!W$3,'KU Meter Schedule'!V90-'KU Meter Schedule'!$G90,V90))</f>
        <v>221897.37</v>
      </c>
      <c r="X90" s="6">
        <f>IF(X$3=$J$3,$G90,IF($F90='KU Meter Schedule'!X$3,'KU Meter Schedule'!W90-'KU Meter Schedule'!$G90,W90))</f>
        <v>221897.37</v>
      </c>
      <c r="Y90" s="6">
        <f>IF(Y$3=$J$3,$G90,IF($F90='KU Meter Schedule'!Y$3,'KU Meter Schedule'!X90-'KU Meter Schedule'!$G90,X90))</f>
        <v>221897.37</v>
      </c>
      <c r="Z90" s="6">
        <f>IF(Z$3=$J$3,$G90,IF($F90='KU Meter Schedule'!Z$3,'KU Meter Schedule'!Y90-'KU Meter Schedule'!$G90,Y90))</f>
        <v>221897.37</v>
      </c>
      <c r="AA90" s="6">
        <f>IF(AA$3=$J$3,$G90,IF($F90='KU Meter Schedule'!AA$3,'KU Meter Schedule'!Z90-'KU Meter Schedule'!$G90,Z90))</f>
        <v>221897.37</v>
      </c>
      <c r="AB90" s="6">
        <f>IF(AB$3=$J$3,$G90,IF($F90='KU Meter Schedule'!AB$3,'KU Meter Schedule'!AA90-'KU Meter Schedule'!$G90,AA90))</f>
        <v>221897.37</v>
      </c>
      <c r="AC90" s="6">
        <f>IF(AC$3=$J$3,$G90,IF($F90='KU Meter Schedule'!AC$3,'KU Meter Schedule'!AB90-'KU Meter Schedule'!$G90,AB90))</f>
        <v>221897.37</v>
      </c>
      <c r="AD90" s="6">
        <f>IF(AD$3=$J$3,$G90,IF($F90='KU Meter Schedule'!AD$3,'KU Meter Schedule'!AC90-'KU Meter Schedule'!$G90,AC90))</f>
        <v>221897.37</v>
      </c>
      <c r="AE90" s="6">
        <f>IF(AE$3=$J$3,$G90,IF($F90='KU Meter Schedule'!AE$3,'KU Meter Schedule'!AD90-'KU Meter Schedule'!$G90,AD90))</f>
        <v>221897.37</v>
      </c>
      <c r="AF90" s="6">
        <f>IF(AF$3=$J$3,$G90,IF($F90='KU Meter Schedule'!AF$3,'KU Meter Schedule'!AE90-'KU Meter Schedule'!$G90,AE90))</f>
        <v>221897.37</v>
      </c>
      <c r="AG90" s="6">
        <f>IF(AG$3=$J$3,$G90,IF($F90='KU Meter Schedule'!AG$3,'KU Meter Schedule'!AF90-'KU Meter Schedule'!$G90,AF90))</f>
        <v>0</v>
      </c>
      <c r="AH90" s="6">
        <f>IF(AH$3=$J$3,$G90,IF($F90='KU Meter Schedule'!AH$3,'KU Meter Schedule'!AG90-'KU Meter Schedule'!$G90,AG90))</f>
        <v>0</v>
      </c>
      <c r="AI90" s="6">
        <f>IF(AI$3=$J$3,$G90,IF($F90='KU Meter Schedule'!AI$3,'KU Meter Schedule'!AH90-'KU Meter Schedule'!$G90,AH90))</f>
        <v>0</v>
      </c>
      <c r="AJ90" s="6">
        <f>IF(AJ$3=$J$3,$G90,IF($F90='KU Meter Schedule'!AJ$3,'KU Meter Schedule'!AI90-'KU Meter Schedule'!$G90,AI90))</f>
        <v>0</v>
      </c>
      <c r="AK90" s="6">
        <f>IF(AK$3=$J$3,$G90,IF($F90='KU Meter Schedule'!AK$3,'KU Meter Schedule'!AJ90-'KU Meter Schedule'!$G90,AJ90))</f>
        <v>0</v>
      </c>
      <c r="AL90" s="6">
        <f>IF(AL$3=$J$3,$G90,IF($F90='KU Meter Schedule'!AL$3,'KU Meter Schedule'!AK90-'KU Meter Schedule'!$G90,AK90))</f>
        <v>0</v>
      </c>
      <c r="AM90" s="6">
        <f>IF(AM$3=$J$3,$G90,IF($F90='KU Meter Schedule'!AM$3,'KU Meter Schedule'!AL90-'KU Meter Schedule'!$G90,AL90))</f>
        <v>0</v>
      </c>
      <c r="AN90" s="6">
        <f>IF(AN$3=$J$3,$G90,IF($F90='KU Meter Schedule'!AN$3,'KU Meter Schedule'!AM90-'KU Meter Schedule'!$G90,AM90))</f>
        <v>0</v>
      </c>
      <c r="AO90" s="6">
        <f>IF(AO$3=$J$3,$G90,IF($F90='KU Meter Schedule'!AO$3,'KU Meter Schedule'!AN90-'KU Meter Schedule'!$G90,AN90))</f>
        <v>0</v>
      </c>
      <c r="AP90" s="6">
        <f>IF(AP$3=$J$3,$G90,IF($F90='KU Meter Schedule'!AP$3,'KU Meter Schedule'!AO90-'KU Meter Schedule'!$G90,AO90))</f>
        <v>0</v>
      </c>
      <c r="AQ90" s="6">
        <f>IF(AQ$3=$J$3,$G90,IF($F90='KU Meter Schedule'!AQ$3,'KU Meter Schedule'!AP90-'KU Meter Schedule'!$G90,AP90))</f>
        <v>0</v>
      </c>
      <c r="AR90" s="6">
        <f>IF(AR$3=$J$3,$G90,IF($F90='KU Meter Schedule'!AR$3,'KU Meter Schedule'!AQ90-'KU Meter Schedule'!$G90,AQ90))</f>
        <v>0</v>
      </c>
      <c r="AS90" s="6">
        <f>IF(AS$3=$J$3,$G90,IF($F90='KU Meter Schedule'!AS$3,'KU Meter Schedule'!AR90-'KU Meter Schedule'!$G90,AR90))</f>
        <v>0</v>
      </c>
      <c r="AT90" s="6">
        <f>IF(AT$3=$J$3,$G90,IF($F90='KU Meter Schedule'!AT$3,'KU Meter Schedule'!AS90-'KU Meter Schedule'!$G90,AS90))</f>
        <v>0</v>
      </c>
      <c r="AU90" s="6">
        <f>IF(AU$3=$J$3,$G90,IF($F90='KU Meter Schedule'!AU$3,'KU Meter Schedule'!AT90-'KU Meter Schedule'!$G90,AT90))</f>
        <v>0</v>
      </c>
      <c r="AV90" s="6">
        <f>IF(AV$3=$J$3,$G90,IF($F90='KU Meter Schedule'!AV$3,'KU Meter Schedule'!AU90-'KU Meter Schedule'!$G90,AU90))</f>
        <v>0</v>
      </c>
      <c r="AW90" s="6">
        <f>IF(AW$3=$J$3,$G90,IF($F90='KU Meter Schedule'!AW$3,'KU Meter Schedule'!AV90-'KU Meter Schedule'!$G90,AV90))</f>
        <v>0</v>
      </c>
      <c r="AX90" s="6">
        <f>IF(AX$3=$J$3,$G90,IF($F90='KU Meter Schedule'!AX$3,'KU Meter Schedule'!AW90-'KU Meter Schedule'!$G90,AW90))</f>
        <v>0</v>
      </c>
      <c r="AZ90" s="21">
        <f>IF(AZ$3&lt;'Depr. Rate'!$B$1,('Depr. Rate'!$B$4*'KU Meter Schedule'!J90)/12,IF(J90=0,I90/2*'Depr. Rate'!$C$4/12,('Depr. Rate'!$C$4*'KU Meter Schedule'!J90)/12))</f>
        <v>423.45414775</v>
      </c>
      <c r="BA90" s="21">
        <f>IF(BA$3&lt;'Depr. Rate'!$B$1,('Depr. Rate'!$B$4*'KU Meter Schedule'!K90)/12,IF(K90=0,J90/2*'Depr. Rate'!$C$4/12,('Depr. Rate'!$C$4*'KU Meter Schedule'!K90)/12))</f>
        <v>423.45414775</v>
      </c>
      <c r="BB90" s="21">
        <f>IF(BB$3&lt;'Depr. Rate'!$B$1,('Depr. Rate'!$B$4*'KU Meter Schedule'!L90)/12,IF(L90=0,K90/2*'Depr. Rate'!$C$4/12,('Depr. Rate'!$C$4*'KU Meter Schedule'!L90)/12))</f>
        <v>423.45414775</v>
      </c>
      <c r="BC90" s="21">
        <f>IF(BC$3&lt;'Depr. Rate'!$B$1,('Depr. Rate'!$B$4*'KU Meter Schedule'!M90)/12,IF(M90=0,L90/2*'Depr. Rate'!$C$4/12,('Depr. Rate'!$C$4*'KU Meter Schedule'!M90)/12))</f>
        <v>423.45414775</v>
      </c>
      <c r="BD90" s="21">
        <f>IF(BD$3&lt;'Depr. Rate'!$B$1,('Depr. Rate'!$B$4*'KU Meter Schedule'!N90)/12,IF(N90=0,M90/2*'Depr. Rate'!$C$4/12,('Depr. Rate'!$C$4*'KU Meter Schedule'!N90)/12))</f>
        <v>423.45414775</v>
      </c>
      <c r="BE90" s="21">
        <f>IF(BE$3&lt;'Depr. Rate'!$B$1,('Depr. Rate'!$B$4*'KU Meter Schedule'!O90)/12,IF(O90=0,N90/2*'Depr. Rate'!$C$4/12,('Depr. Rate'!$C$4*'KU Meter Schedule'!O90)/12))</f>
        <v>423.45414775</v>
      </c>
      <c r="BF90" s="21">
        <f>IF(BF$3&lt;'Depr. Rate'!$B$1,('Depr. Rate'!$B$4*'KU Meter Schedule'!P90)/12,IF(P90=0,O90/2*'Depr. Rate'!$C$4/12,('Depr. Rate'!$C$4*'KU Meter Schedule'!P90)/12))</f>
        <v>423.45414775</v>
      </c>
      <c r="BG90" s="21">
        <f>IF(BG$3&lt;'Depr. Rate'!$B$1,('Depr. Rate'!$B$4*'KU Meter Schedule'!Q90)/12,IF(Q90=0,P90/2*'Depr. Rate'!$C$4/12,('Depr. Rate'!$C$4*'KU Meter Schedule'!Q90)/12))</f>
        <v>423.45414775</v>
      </c>
      <c r="BH90" s="21">
        <f>IF(BH$3&lt;'Depr. Rate'!$B$1,('Depr. Rate'!$B$4*'KU Meter Schedule'!R90)/12,IF(R90=0,Q90/2*'Depr. Rate'!$C$4/12,('Depr. Rate'!$C$4*'KU Meter Schedule'!R90)/12))</f>
        <v>423.45414775</v>
      </c>
      <c r="BI90" s="21">
        <f>IF(BI$3&lt;'Depr. Rate'!$B$1,('Depr. Rate'!$B$4*'KU Meter Schedule'!S90)/12,IF(S90=0,R90/2*'Depr. Rate'!$C$4/12,('Depr. Rate'!$C$4*'KU Meter Schedule'!S90)/12))</f>
        <v>423.45414775</v>
      </c>
      <c r="BJ90" s="21">
        <f>IF(BJ$3&lt;'Depr. Rate'!$B$1,('Depr. Rate'!$B$4*'KU Meter Schedule'!T90)/12,IF(T90=0,S90/2*'Depr. Rate'!$C$4/12,('Depr. Rate'!$C$4*'KU Meter Schedule'!T90)/12))</f>
        <v>423.45414775</v>
      </c>
      <c r="BK90" s="21">
        <f>IF(BK$3&lt;'Depr. Rate'!$B$1,('Depr. Rate'!$B$4*'KU Meter Schedule'!U90)/12,IF(U90=0,T90/2*'Depr. Rate'!$C$4/12,('Depr. Rate'!$C$4*'KU Meter Schedule'!U90)/12))</f>
        <v>649.04980724999996</v>
      </c>
      <c r="BL90" s="21">
        <f>IF(BL$3&lt;'Depr. Rate'!$B$1,('Depr. Rate'!$B$4*'KU Meter Schedule'!V90)/12,IF(V90=0,U90/2*'Depr. Rate'!$C$4/12,('Depr. Rate'!$C$4*'KU Meter Schedule'!V90)/12))</f>
        <v>649.04980724999996</v>
      </c>
      <c r="BM90" s="21">
        <f>IF(BM$3&lt;'Depr. Rate'!$B$1,('Depr. Rate'!$B$4*'KU Meter Schedule'!W90)/12,IF(W90=0,V90/2*'Depr. Rate'!$C$4/12,('Depr. Rate'!$C$4*'KU Meter Schedule'!W90)/12))</f>
        <v>649.04980724999996</v>
      </c>
      <c r="BN90" s="21">
        <f>IF(BN$3&lt;'Depr. Rate'!$B$1,('Depr. Rate'!$B$4*'KU Meter Schedule'!X90)/12,IF(X90=0,W90/2*'Depr. Rate'!$C$4/12,('Depr. Rate'!$C$4*'KU Meter Schedule'!X90)/12))</f>
        <v>649.04980724999996</v>
      </c>
      <c r="BO90" s="21">
        <f>IF(BO$3&lt;'Depr. Rate'!$B$1,('Depr. Rate'!$B$4*'KU Meter Schedule'!Y90)/12,IF(Y90=0,X90/2*'Depr. Rate'!$C$4/12,('Depr. Rate'!$C$4*'KU Meter Schedule'!Y90)/12))</f>
        <v>649.04980724999996</v>
      </c>
      <c r="BP90" s="21">
        <f>IF(BP$3&lt;'Depr. Rate'!$B$1,('Depr. Rate'!$B$4*'KU Meter Schedule'!Z90)/12,IF(Z90=0,Y90/2*'Depr. Rate'!$C$4/12,('Depr. Rate'!$C$4*'KU Meter Schedule'!Z90)/12))</f>
        <v>649.04980724999996</v>
      </c>
      <c r="BQ90" s="21">
        <f>IF(BQ$3&lt;'Depr. Rate'!$B$1,('Depr. Rate'!$B$4*'KU Meter Schedule'!AA90)/12,IF(AA90=0,Z90/2*'Depr. Rate'!$C$4/12,('Depr. Rate'!$C$4*'KU Meter Schedule'!AA90)/12))</f>
        <v>649.04980724999996</v>
      </c>
      <c r="BR90" s="21">
        <f>IF(BR$3&lt;'Depr. Rate'!$B$1,('Depr. Rate'!$B$4*'KU Meter Schedule'!AB90)/12,IF(AB90=0,AA90/2*'Depr. Rate'!$C$4/12,('Depr. Rate'!$C$4*'KU Meter Schedule'!AB90)/12))</f>
        <v>649.04980724999996</v>
      </c>
      <c r="BS90" s="21">
        <f>IF(BS$3&lt;'Depr. Rate'!$B$1,('Depr. Rate'!$B$4*'KU Meter Schedule'!AC90)/12,IF(AC90=0,AB90/2*'Depr. Rate'!$C$4/12,('Depr. Rate'!$C$4*'KU Meter Schedule'!AC90)/12))</f>
        <v>649.04980724999996</v>
      </c>
      <c r="BT90" s="21">
        <f>IF(BT$3&lt;'Depr. Rate'!$B$1,('Depr. Rate'!$B$4*'KU Meter Schedule'!AD90)/12,IF(AD90=0,AC90/2*'Depr. Rate'!$C$4/12,('Depr. Rate'!$C$4*'KU Meter Schedule'!AD90)/12))</f>
        <v>649.04980724999996</v>
      </c>
      <c r="BU90" s="21">
        <f>IF(BU$3&lt;'Depr. Rate'!$B$1,('Depr. Rate'!$B$4*'KU Meter Schedule'!AE90)/12,IF(AE90=0,AD90/2*'Depr. Rate'!$C$4/12,('Depr. Rate'!$C$4*'KU Meter Schedule'!AE90)/12))</f>
        <v>649.04980724999996</v>
      </c>
      <c r="BV90" s="21">
        <f>IF(BV$3&lt;'Depr. Rate'!$B$1,('Depr. Rate'!$B$4*'KU Meter Schedule'!AF90)/12,IF(AF90=0,AE90/2*'Depr. Rate'!$C$4/12,('Depr. Rate'!$C$4*'KU Meter Schedule'!AF90)/12))</f>
        <v>649.04980724999996</v>
      </c>
      <c r="BW90" s="21">
        <f>IF(BW$3&lt;'Depr. Rate'!$B$1,('Depr. Rate'!$B$4*'KU Meter Schedule'!AG90)/12,IF(AG90=0,AF90/2*'Depr. Rate'!$C$4/12,('Depr. Rate'!$C$4*'KU Meter Schedule'!AG90)/12))</f>
        <v>324.52490362499998</v>
      </c>
      <c r="BX90" s="21">
        <f>IF(BX$3&lt;'Depr. Rate'!$B$1,('Depr. Rate'!$B$4*'KU Meter Schedule'!AH90)/12,IF(AH90=0,AG90/2*'Depr. Rate'!$C$4/12,('Depr. Rate'!$C$4*'KU Meter Schedule'!AH90)/12))</f>
        <v>0</v>
      </c>
      <c r="BY90" s="21">
        <f>IF(BY$3&lt;'Depr. Rate'!$B$1,('Depr. Rate'!$B$4*'KU Meter Schedule'!AI90)/12,IF(AI90=0,AH90/2*'Depr. Rate'!$C$4/12,('Depr. Rate'!$C$4*'KU Meter Schedule'!AI90)/12))</f>
        <v>0</v>
      </c>
      <c r="BZ90" s="21">
        <f>IF(BZ$3&lt;'Depr. Rate'!$B$1,('Depr. Rate'!$B$4*'KU Meter Schedule'!AJ90)/12,IF(AJ90=0,AI90/2*'Depr. Rate'!$C$4/12,('Depr. Rate'!$C$4*'KU Meter Schedule'!AJ90)/12))</f>
        <v>0</v>
      </c>
      <c r="CA90" s="21">
        <f>IF(CA$3&lt;'Depr. Rate'!$B$1,('Depr. Rate'!$B$4*'KU Meter Schedule'!AK90)/12,IF(AK90=0,AJ90/2*'Depr. Rate'!$C$4/12,('Depr. Rate'!$C$4*'KU Meter Schedule'!AK90)/12))</f>
        <v>0</v>
      </c>
      <c r="CB90" s="21">
        <f>IF(CB$3&lt;'Depr. Rate'!$B$1,('Depr. Rate'!$B$4*'KU Meter Schedule'!AL90)/12,IF(AL90=0,AK90/2*'Depr. Rate'!$C$4/12,('Depr. Rate'!$C$4*'KU Meter Schedule'!AL90)/12))</f>
        <v>0</v>
      </c>
      <c r="CC90" s="21">
        <f>IF(CC$3&lt;'Depr. Rate'!$B$1,('Depr. Rate'!$B$4*'KU Meter Schedule'!AM90)/12,IF(AM90=0,AL90/2*'Depr. Rate'!$C$4/12,('Depr. Rate'!$C$4*'KU Meter Schedule'!AM90)/12))</f>
        <v>0</v>
      </c>
      <c r="CD90" s="21">
        <f>IF(CD$3&lt;'Depr. Rate'!$B$1,('Depr. Rate'!$B$4*'KU Meter Schedule'!AN90)/12,IF(AN90=0,AM90/2*'Depr. Rate'!$C$4/12,('Depr. Rate'!$C$4*'KU Meter Schedule'!AN90)/12))</f>
        <v>0</v>
      </c>
      <c r="CE90" s="21">
        <f>IF(CE$3&lt;'Depr. Rate'!$B$1,('Depr. Rate'!$B$4*'KU Meter Schedule'!AO90)/12,IF(AO90=0,AN90/2*'Depr. Rate'!$C$4/12,('Depr. Rate'!$C$4*'KU Meter Schedule'!AO90)/12))</f>
        <v>0</v>
      </c>
      <c r="CF90" s="21">
        <f>IF(CF$3&lt;'Depr. Rate'!$B$1,('Depr. Rate'!$B$4*'KU Meter Schedule'!AP90)/12,IF(AP90=0,AO90/2*'Depr. Rate'!$C$4/12,('Depr. Rate'!$C$4*'KU Meter Schedule'!AP90)/12))</f>
        <v>0</v>
      </c>
      <c r="CG90" s="21">
        <f>IF(CG$3&lt;'Depr. Rate'!$B$1,('Depr. Rate'!$B$4*'KU Meter Schedule'!AQ90)/12,IF(AQ90=0,AP90/2*'Depr. Rate'!$C$4/12,('Depr. Rate'!$C$4*'KU Meter Schedule'!AQ90)/12))</f>
        <v>0</v>
      </c>
      <c r="CH90" s="21">
        <f>IF(CH$3&lt;'Depr. Rate'!$B$1,('Depr. Rate'!$B$4*'KU Meter Schedule'!AR90)/12,IF(AR90=0,AQ90/2*'Depr. Rate'!$C$4/12,('Depr. Rate'!$C$4*'KU Meter Schedule'!AR90)/12))</f>
        <v>0</v>
      </c>
      <c r="CI90" s="21">
        <f>IF(CI$3&lt;'Depr. Rate'!$B$1,('Depr. Rate'!$B$4*'KU Meter Schedule'!AS90)/12,IF(AS90=0,AR90/2*'Depr. Rate'!$C$4/12,('Depr. Rate'!$C$4*'KU Meter Schedule'!AS90)/12))</f>
        <v>0</v>
      </c>
      <c r="CJ90" s="21">
        <f>IF(CJ$3&lt;'Depr. Rate'!$B$1,('Depr. Rate'!$B$4*'KU Meter Schedule'!AT90)/12,IF(AT90=0,AS90/2*'Depr. Rate'!$C$4/12,('Depr. Rate'!$C$4*'KU Meter Schedule'!AT90)/12))</f>
        <v>0</v>
      </c>
      <c r="CK90" s="21">
        <f>IF(CK$3&lt;'Depr. Rate'!$B$1,('Depr. Rate'!$B$4*'KU Meter Schedule'!AU90)/12,IF(AU90=0,AT90/2*'Depr. Rate'!$C$4/12,('Depr. Rate'!$C$4*'KU Meter Schedule'!AU90)/12))</f>
        <v>0</v>
      </c>
      <c r="CL90" s="21">
        <f>IF(CL$3&lt;'Depr. Rate'!$B$1,('Depr. Rate'!$B$4*'KU Meter Schedule'!AV90)/12,IF(AV90=0,AU90/2*'Depr. Rate'!$C$4/12,('Depr. Rate'!$C$4*'KU Meter Schedule'!AV90)/12))</f>
        <v>0</v>
      </c>
      <c r="CM90" s="21">
        <f>IF(CM$3&lt;'Depr. Rate'!$B$1,('Depr. Rate'!$B$4*'KU Meter Schedule'!AW90)/12,IF(AW90=0,AV90/2*'Depr. Rate'!$C$4/12,('Depr. Rate'!$C$4*'KU Meter Schedule'!AW90)/12))</f>
        <v>0</v>
      </c>
      <c r="CN90" s="21">
        <f>IF(CN$3&lt;'Depr. Rate'!$B$1,('Depr. Rate'!$B$4*'KU Meter Schedule'!AX90)/12,IF(AX90=0,AW90/2*'Depr. Rate'!$C$4/12,('Depr. Rate'!$C$4*'KU Meter Schedule'!AX90)/12))</f>
        <v>0</v>
      </c>
      <c r="CP90" s="6">
        <f>IF(CP$3=$CP$3,$H90+AZ90,IF($F90='KU Meter Schedule'!CP$3,'KU Meter Schedule'!CO90+AZ90-$G90,SUM(CO90,AZ90)))</f>
        <v>149931.32723467727</v>
      </c>
      <c r="CQ90" s="6">
        <f>IF(CQ$3=$CP$3,$H90+BA90,IF($F90='KU Meter Schedule'!CQ$3,'KU Meter Schedule'!CP90+BA90-$G90,SUM(CP90,BA90)))</f>
        <v>150354.78138242726</v>
      </c>
      <c r="CR90" s="6">
        <f>IF(CR$3=$CP$3,$H90+BB90,IF($F90='KU Meter Schedule'!CR$3,'KU Meter Schedule'!CQ90+BB90-$G90,SUM(CQ90,BB90)))</f>
        <v>150778.23553017725</v>
      </c>
      <c r="CS90" s="6">
        <f>IF(CS$3=$CP$3,$H90+BC90,IF($F90='KU Meter Schedule'!CS$3,'KU Meter Schedule'!CR90+BC90-$G90,SUM(CR90,BC90)))</f>
        <v>151201.68967792724</v>
      </c>
      <c r="CT90" s="6">
        <f>IF(CT$3=$CP$3,$H90+BD90,IF($F90='KU Meter Schedule'!CT$3,'KU Meter Schedule'!CS90+BD90-$G90,SUM(CS90,BD90)))</f>
        <v>151625.14382567722</v>
      </c>
      <c r="CU90" s="6">
        <f>IF(CU$3=$CP$3,$H90+BE90,IF($F90='KU Meter Schedule'!CU$3,'KU Meter Schedule'!CT90+BE90-$G90,SUM(CT90,BE90)))</f>
        <v>152048.59797342721</v>
      </c>
      <c r="CV90" s="6">
        <f>IF(CV$3=$CP$3,$H90+BF90,IF($F90='KU Meter Schedule'!CV$3,'KU Meter Schedule'!CU90+BF90-$G90,SUM(CU90,BF90)))</f>
        <v>152472.0521211772</v>
      </c>
      <c r="CW90" s="6">
        <f>IF(CW$3=$CP$3,$H90+BG90,IF($F90='KU Meter Schedule'!CW$3,'KU Meter Schedule'!CV90+BG90-$G90,SUM(CV90,BG90)))</f>
        <v>152895.50626892719</v>
      </c>
      <c r="CX90" s="6">
        <f>IF(CX$3=$CP$3,$H90+BH90,IF($F90='KU Meter Schedule'!CX$3,'KU Meter Schedule'!CW90+BH90-$G90,SUM(CW90,BH90)))</f>
        <v>153318.96041667718</v>
      </c>
      <c r="CY90" s="6">
        <f>IF(CY$3=$CP$3,$H90+BI90,IF($F90='KU Meter Schedule'!CY$3,'KU Meter Schedule'!CX90+BI90-$G90,SUM(CX90,BI90)))</f>
        <v>153742.41456442716</v>
      </c>
      <c r="CZ90" s="6">
        <f>IF(CZ$3=$CP$3,$H90+BJ90,IF($F90='KU Meter Schedule'!CZ$3,'KU Meter Schedule'!CY90+BJ90-$G90,SUM(CY90,BJ90)))</f>
        <v>154165.86871217715</v>
      </c>
      <c r="DA90" s="6">
        <f>IF(DA$3=$CP$3,$H90+BK90,IF($F90='KU Meter Schedule'!DA$3,'KU Meter Schedule'!CZ90+BK90-$G90,SUM(CZ90,BK90)))</f>
        <v>154814.91851942716</v>
      </c>
      <c r="DB90" s="6">
        <f>IF(DB$3=$CP$3,$H90+BL90,IF($F90='KU Meter Schedule'!DB$3,'KU Meter Schedule'!DA90+BL90-$G90,SUM(DA90,BL90)))</f>
        <v>155463.96832667716</v>
      </c>
      <c r="DC90" s="6">
        <f>IF(DC$3=$CP$3,$H90+BM90,IF($F90='KU Meter Schedule'!DC$3,'KU Meter Schedule'!DB90+BM90-$G90,SUM(DB90,BM90)))</f>
        <v>156113.01813392717</v>
      </c>
      <c r="DD90" s="6">
        <f>IF(DD$3=$CP$3,$H90+BN90,IF($F90='KU Meter Schedule'!DD$3,'KU Meter Schedule'!DC90+BN90-$G90,SUM(DC90,BN90)))</f>
        <v>156762.06794117717</v>
      </c>
      <c r="DE90" s="6">
        <f>IF(DE$3=$CP$3,$H90+BO90,IF($F90='KU Meter Schedule'!DE$3,'KU Meter Schedule'!DD90+BO90-$G90,SUM(DD90,BO90)))</f>
        <v>157411.11774842718</v>
      </c>
      <c r="DF90" s="6">
        <f>IF(DF$3=$CP$3,$H90+BP90,IF($F90='KU Meter Schedule'!DF$3,'KU Meter Schedule'!DE90+BP90-$G90,SUM(DE90,BP90)))</f>
        <v>158060.16755567718</v>
      </c>
      <c r="DG90" s="6">
        <f>IF(DG$3=$CP$3,$H90+BQ90,IF($F90='KU Meter Schedule'!DG$3,'KU Meter Schedule'!DF90+BQ90-$G90,SUM(DF90,BQ90)))</f>
        <v>158709.21736292719</v>
      </c>
      <c r="DH90" s="6">
        <f>IF(DH$3=$CP$3,$H90+BR90,IF($F90='KU Meter Schedule'!DH$3,'KU Meter Schedule'!DG90+BR90-$G90,SUM(DG90,BR90)))</f>
        <v>159358.26717017719</v>
      </c>
      <c r="DI90" s="6">
        <f>IF(DI$3=$CP$3,$H90+BS90,IF($F90='KU Meter Schedule'!DI$3,'KU Meter Schedule'!DH90+BS90-$G90,SUM(DH90,BS90)))</f>
        <v>160007.3169774272</v>
      </c>
      <c r="DJ90" s="6">
        <f>IF(DJ$3=$CP$3,$H90+BT90,IF($F90='KU Meter Schedule'!DJ$3,'KU Meter Schedule'!DI90+BT90-$G90,SUM(DI90,BT90)))</f>
        <v>160656.3667846772</v>
      </c>
      <c r="DK90" s="6">
        <f>IF(DK$3=$CP$3,$H90+BU90,IF($F90='KU Meter Schedule'!DK$3,'KU Meter Schedule'!DJ90+BU90-$G90,SUM(DJ90,BU90)))</f>
        <v>161305.41659192721</v>
      </c>
      <c r="DL90" s="6">
        <f>IF(DL$3=$CP$3,$H90+BV90,IF($F90='KU Meter Schedule'!DL$3,'KU Meter Schedule'!DK90+BV90-$G90,SUM(DK90,BV90)))</f>
        <v>161954.46639917721</v>
      </c>
      <c r="DM90" s="6">
        <f>IF(DM$3=$CP$3,$H90+BW90,IF($F90='KU Meter Schedule'!DM$3,'KU Meter Schedule'!DL90+BW90-$G90,SUM(DL90,BW90)))</f>
        <v>-59618.378697197797</v>
      </c>
      <c r="DN90" s="6">
        <f>IF(DN$3=$CP$3,$H90+BX90,IF($F90='KU Meter Schedule'!DN$3,'KU Meter Schedule'!DM90+BX90-$G90,SUM(DM90,BX90)))</f>
        <v>-59618.378697197797</v>
      </c>
      <c r="DO90" s="6">
        <f>IF(DO$3=$CP$3,$H90+BY90,IF($F90='KU Meter Schedule'!DO$3,'KU Meter Schedule'!DN90+BY90-$G90,SUM(DN90,BY90)))</f>
        <v>-59618.378697197797</v>
      </c>
      <c r="DP90" s="6">
        <f>IF(DP$3=$CP$3,$H90+BZ90,IF($F90='KU Meter Schedule'!DP$3,'KU Meter Schedule'!DO90+BZ90-$G90,SUM(DO90,BZ90)))</f>
        <v>-59618.378697197797</v>
      </c>
      <c r="DQ90" s="6">
        <f>IF(DQ$3=$CP$3,$H90+CA90,IF($F90='KU Meter Schedule'!DQ$3,'KU Meter Schedule'!DP90+CA90-$G90,SUM(DP90,CA90)))</f>
        <v>-59618.378697197797</v>
      </c>
      <c r="DR90" s="6">
        <f>IF(DR$3=$CP$3,$H90+CB90,IF($F90='KU Meter Schedule'!DR$3,'KU Meter Schedule'!DQ90+CB90-$G90,SUM(DQ90,CB90)))</f>
        <v>-59618.378697197797</v>
      </c>
      <c r="DS90" s="6">
        <f>IF(DS$3=$CP$3,$H90+CC90,IF($F90='KU Meter Schedule'!DS$3,'KU Meter Schedule'!DR90+CC90-$G90,SUM(DR90,CC90)))</f>
        <v>-59618.378697197797</v>
      </c>
      <c r="DT90" s="6">
        <f>IF(DT$3=$CP$3,$H90+CD90,IF($F90='KU Meter Schedule'!DT$3,'KU Meter Schedule'!DS90+CD90-$G90,SUM(DS90,CD90)))</f>
        <v>-59618.378697197797</v>
      </c>
      <c r="DU90" s="6">
        <f>IF(DU$3=$CP$3,$H90+CE90,IF($F90='KU Meter Schedule'!DU$3,'KU Meter Schedule'!DT90+CE90-$G90,SUM(DT90,CE90)))</f>
        <v>-59618.378697197797</v>
      </c>
      <c r="DV90" s="6">
        <f>IF(DV$3=$CP$3,$H90+CF90,IF($F90='KU Meter Schedule'!DV$3,'KU Meter Schedule'!DU90+CF90-$G90,SUM(DU90,CF90)))</f>
        <v>-59618.378697197797</v>
      </c>
      <c r="DW90" s="6">
        <f>IF(DW$3=$CP$3,$H90+CG90,IF($F90='KU Meter Schedule'!DW$3,'KU Meter Schedule'!DV90+CG90-$G90,SUM(DV90,CG90)))</f>
        <v>-59618.378697197797</v>
      </c>
      <c r="DX90" s="6">
        <f>IF(DX$3=$CP$3,$H90+CH90,IF($F90='KU Meter Schedule'!DX$3,'KU Meter Schedule'!DW90+CH90-$G90,SUM(DW90,CH90)))</f>
        <v>-59618.378697197797</v>
      </c>
      <c r="DY90" s="6">
        <f>IF(DY$3=$CP$3,$H90+CI90,IF($F90='KU Meter Schedule'!DY$3,'KU Meter Schedule'!DX90+CI90-$G90,SUM(DX90,CI90)))</f>
        <v>-59618.378697197797</v>
      </c>
      <c r="DZ90" s="6">
        <f>IF(DZ$3=$CP$3,$H90+CJ90,IF($F90='KU Meter Schedule'!DZ$3,'KU Meter Schedule'!DY90+CJ90-$G90,SUM(DY90,CJ90)))</f>
        <v>-59618.378697197797</v>
      </c>
      <c r="EA90" s="6">
        <f>IF(EA$3=$CP$3,$H90+CK90,IF($F90='KU Meter Schedule'!EA$3,'KU Meter Schedule'!DZ90+CK90-$G90,SUM(DZ90,CK90)))</f>
        <v>-59618.378697197797</v>
      </c>
      <c r="EB90" s="6">
        <f>IF(EB$3=$CP$3,$H90+CL90,IF($F90='KU Meter Schedule'!EB$3,'KU Meter Schedule'!EA90+CL90-$G90,SUM(EA90,CL90)))</f>
        <v>-59618.378697197797</v>
      </c>
      <c r="EC90" s="6">
        <f>IF(EC$3=$CP$3,$H90+CM90,IF($F90='KU Meter Schedule'!EC$3,'KU Meter Schedule'!EB90+CM90-$G90,SUM(EB90,CM90)))</f>
        <v>-59618.378697197797</v>
      </c>
      <c r="ED90" s="6">
        <f>IF(ED$3=$CP$3,$H90+CN90,IF($F90='KU Meter Schedule'!ED$3,'KU Meter Schedule'!EC90+CN90-$G90,SUM(EC90,CN90)))</f>
        <v>-59618.378697197797</v>
      </c>
      <c r="EF90" s="8">
        <f t="shared" si="18"/>
        <v>71966.042765322723</v>
      </c>
      <c r="EG90" s="8">
        <f t="shared" si="18"/>
        <v>71542.588617572736</v>
      </c>
      <c r="EH90" s="8">
        <f t="shared" si="18"/>
        <v>71119.134469822748</v>
      </c>
      <c r="EI90" s="8">
        <f t="shared" si="18"/>
        <v>70695.68032207276</v>
      </c>
      <c r="EJ90" s="8">
        <f t="shared" si="18"/>
        <v>70272.226174322772</v>
      </c>
      <c r="EK90" s="8">
        <f t="shared" si="18"/>
        <v>69848.772026572784</v>
      </c>
      <c r="EL90" s="8">
        <f t="shared" si="18"/>
        <v>69425.317878822796</v>
      </c>
      <c r="EM90" s="8">
        <f t="shared" si="18"/>
        <v>69001.863731072808</v>
      </c>
      <c r="EN90" s="8">
        <f t="shared" si="18"/>
        <v>68578.40958332282</v>
      </c>
      <c r="EO90" s="8">
        <f t="shared" si="18"/>
        <v>68154.955435572832</v>
      </c>
      <c r="EP90" s="8">
        <f t="shared" si="18"/>
        <v>67731.501287822844</v>
      </c>
      <c r="EQ90" s="8">
        <f t="shared" si="18"/>
        <v>67082.45148057284</v>
      </c>
      <c r="ER90" s="8">
        <f t="shared" si="18"/>
        <v>66433.401673322835</v>
      </c>
      <c r="ES90" s="8">
        <f t="shared" si="18"/>
        <v>65784.35186607283</v>
      </c>
      <c r="ET90" s="8">
        <f t="shared" si="18"/>
        <v>65135.302058822825</v>
      </c>
      <c r="EU90" s="8">
        <f t="shared" si="18"/>
        <v>64486.25225157282</v>
      </c>
      <c r="EV90" s="8">
        <f t="shared" si="17"/>
        <v>63837.202444322815</v>
      </c>
      <c r="EW90" s="8">
        <f t="shared" si="17"/>
        <v>63188.15263707281</v>
      </c>
      <c r="EX90" s="8">
        <f t="shared" si="17"/>
        <v>62539.102829822805</v>
      </c>
      <c r="EY90" s="8">
        <f t="shared" si="17"/>
        <v>61890.0530225728</v>
      </c>
      <c r="EZ90" s="8">
        <f t="shared" si="17"/>
        <v>61241.003215322795</v>
      </c>
      <c r="FA90" s="8">
        <f t="shared" si="17"/>
        <v>60591.95340807279</v>
      </c>
      <c r="FB90" s="8">
        <f t="shared" si="17"/>
        <v>59942.903600822785</v>
      </c>
      <c r="FC90" s="8">
        <f t="shared" si="17"/>
        <v>59618.378697197797</v>
      </c>
      <c r="FD90" s="8">
        <f t="shared" si="17"/>
        <v>59618.378697197797</v>
      </c>
      <c r="FE90" s="8">
        <f t="shared" si="17"/>
        <v>59618.378697197797</v>
      </c>
      <c r="FF90" s="8">
        <f t="shared" si="17"/>
        <v>59618.378697197797</v>
      </c>
      <c r="FG90" s="8">
        <f t="shared" si="17"/>
        <v>59618.378697197797</v>
      </c>
      <c r="FH90" s="8">
        <f t="shared" si="17"/>
        <v>59618.378697197797</v>
      </c>
      <c r="FI90" s="8">
        <f t="shared" si="17"/>
        <v>59618.378697197797</v>
      </c>
      <c r="FJ90" s="8">
        <f t="shared" si="17"/>
        <v>59618.378697197797</v>
      </c>
      <c r="FK90" s="8">
        <f t="shared" si="20"/>
        <v>59618.378697197797</v>
      </c>
      <c r="FL90" s="8">
        <f t="shared" si="20"/>
        <v>59618.378697197797</v>
      </c>
      <c r="FM90" s="8">
        <f t="shared" si="20"/>
        <v>59618.378697197797</v>
      </c>
      <c r="FN90" s="8">
        <f t="shared" si="20"/>
        <v>59618.378697197797</v>
      </c>
      <c r="FO90" s="8">
        <f t="shared" si="20"/>
        <v>59618.378697197797</v>
      </c>
      <c r="FP90" s="8">
        <f t="shared" si="20"/>
        <v>59618.378697197797</v>
      </c>
      <c r="FQ90" s="8">
        <f t="shared" si="20"/>
        <v>59618.378697197797</v>
      </c>
      <c r="FR90" s="8">
        <f t="shared" si="20"/>
        <v>59618.378697197797</v>
      </c>
      <c r="FS90" s="8">
        <f t="shared" si="20"/>
        <v>59618.378697197797</v>
      </c>
      <c r="FT90" s="8">
        <f t="shared" si="20"/>
        <v>59618.378697197797</v>
      </c>
    </row>
    <row r="91" spans="1:176" x14ac:dyDescent="0.25">
      <c r="A91" s="4" t="s">
        <v>12</v>
      </c>
      <c r="B91" s="4" t="s">
        <v>2</v>
      </c>
      <c r="C91" s="3" t="s">
        <v>40</v>
      </c>
      <c r="D91" s="4" t="s">
        <v>6</v>
      </c>
      <c r="E91" s="7">
        <v>1985</v>
      </c>
      <c r="F91" s="24">
        <f>IFERROR(VLOOKUP(CONCATENATE(C91,E91),'KU Retirements'!$A$4:$E$150,5,FALSE),"N/A")</f>
        <v>43282</v>
      </c>
      <c r="G91" s="5">
        <v>2278.42</v>
      </c>
      <c r="H91" s="5">
        <v>1535.1318864154</v>
      </c>
      <c r="I91" s="5"/>
      <c r="J91" s="6">
        <f>IF(J$3=$J$3,$G91,IF($F91='KU Meter Schedule'!J$3,'KU Meter Schedule'!I91-'KU Meter Schedule'!$G91,I91))</f>
        <v>2278.42</v>
      </c>
      <c r="K91" s="6">
        <f>IF(K$3=$J$3,$G91,IF($F91='KU Meter Schedule'!K$3,'KU Meter Schedule'!J91-'KU Meter Schedule'!$G91,J91))</f>
        <v>2278.42</v>
      </c>
      <c r="L91" s="6">
        <f>IF(L$3=$J$3,$G91,IF($F91='KU Meter Schedule'!L$3,'KU Meter Schedule'!K91-'KU Meter Schedule'!$G91,K91))</f>
        <v>2278.42</v>
      </c>
      <c r="M91" s="6">
        <f>IF(M$3=$J$3,$G91,IF($F91='KU Meter Schedule'!M$3,'KU Meter Schedule'!L91-'KU Meter Schedule'!$G91,L91))</f>
        <v>2278.42</v>
      </c>
      <c r="N91" s="6">
        <f>IF(N$3=$J$3,$G91,IF($F91='KU Meter Schedule'!N$3,'KU Meter Schedule'!M91-'KU Meter Schedule'!$G91,M91))</f>
        <v>2278.42</v>
      </c>
      <c r="O91" s="6">
        <f>IF(O$3=$J$3,$G91,IF($F91='KU Meter Schedule'!O$3,'KU Meter Schedule'!N91-'KU Meter Schedule'!$G91,N91))</f>
        <v>2278.42</v>
      </c>
      <c r="P91" s="6">
        <f>IF(P$3=$J$3,$G91,IF($F91='KU Meter Schedule'!P$3,'KU Meter Schedule'!O91-'KU Meter Schedule'!$G91,O91))</f>
        <v>2278.42</v>
      </c>
      <c r="Q91" s="6">
        <f>IF(Q$3=$J$3,$G91,IF($F91='KU Meter Schedule'!Q$3,'KU Meter Schedule'!P91-'KU Meter Schedule'!$G91,P91))</f>
        <v>2278.42</v>
      </c>
      <c r="R91" s="6">
        <f>IF(R$3=$J$3,$G91,IF($F91='KU Meter Schedule'!R$3,'KU Meter Schedule'!Q91-'KU Meter Schedule'!$G91,Q91))</f>
        <v>2278.42</v>
      </c>
      <c r="S91" s="6">
        <f>IF(S$3=$J$3,$G91,IF($F91='KU Meter Schedule'!S$3,'KU Meter Schedule'!R91-'KU Meter Schedule'!$G91,R91))</f>
        <v>2278.42</v>
      </c>
      <c r="T91" s="6">
        <f>IF(T$3=$J$3,$G91,IF($F91='KU Meter Schedule'!T$3,'KU Meter Schedule'!S91-'KU Meter Schedule'!$G91,S91))</f>
        <v>2278.42</v>
      </c>
      <c r="U91" s="6">
        <f>IF(U$3=$J$3,$G91,IF($F91='KU Meter Schedule'!U$3,'KU Meter Schedule'!T91-'KU Meter Schedule'!$G91,T91))</f>
        <v>2278.42</v>
      </c>
      <c r="V91" s="6">
        <f>IF(V$3=$J$3,$G91,IF($F91='KU Meter Schedule'!V$3,'KU Meter Schedule'!U91-'KU Meter Schedule'!$G91,U91))</f>
        <v>2278.42</v>
      </c>
      <c r="W91" s="6">
        <f>IF(W$3=$J$3,$G91,IF($F91='KU Meter Schedule'!W$3,'KU Meter Schedule'!V91-'KU Meter Schedule'!$G91,V91))</f>
        <v>2278.42</v>
      </c>
      <c r="X91" s="6">
        <f>IF(X$3=$J$3,$G91,IF($F91='KU Meter Schedule'!X$3,'KU Meter Schedule'!W91-'KU Meter Schedule'!$G91,W91))</f>
        <v>2278.42</v>
      </c>
      <c r="Y91" s="6">
        <f>IF(Y$3=$J$3,$G91,IF($F91='KU Meter Schedule'!Y$3,'KU Meter Schedule'!X91-'KU Meter Schedule'!$G91,X91))</f>
        <v>2278.42</v>
      </c>
      <c r="Z91" s="6">
        <f>IF(Z$3=$J$3,$G91,IF($F91='KU Meter Schedule'!Z$3,'KU Meter Schedule'!Y91-'KU Meter Schedule'!$G91,Y91))</f>
        <v>2278.42</v>
      </c>
      <c r="AA91" s="6">
        <f>IF(AA$3=$J$3,$G91,IF($F91='KU Meter Schedule'!AA$3,'KU Meter Schedule'!Z91-'KU Meter Schedule'!$G91,Z91))</f>
        <v>2278.42</v>
      </c>
      <c r="AB91" s="6">
        <f>IF(AB$3=$J$3,$G91,IF($F91='KU Meter Schedule'!AB$3,'KU Meter Schedule'!AA91-'KU Meter Schedule'!$G91,AA91))</f>
        <v>2278.42</v>
      </c>
      <c r="AC91" s="6">
        <f>IF(AC$3=$J$3,$G91,IF($F91='KU Meter Schedule'!AC$3,'KU Meter Schedule'!AB91-'KU Meter Schedule'!$G91,AB91))</f>
        <v>2278.42</v>
      </c>
      <c r="AD91" s="6">
        <f>IF(AD$3=$J$3,$G91,IF($F91='KU Meter Schedule'!AD$3,'KU Meter Schedule'!AC91-'KU Meter Schedule'!$G91,AC91))</f>
        <v>2278.42</v>
      </c>
      <c r="AE91" s="6">
        <f>IF(AE$3=$J$3,$G91,IF($F91='KU Meter Schedule'!AE$3,'KU Meter Schedule'!AD91-'KU Meter Schedule'!$G91,AD91))</f>
        <v>2278.42</v>
      </c>
      <c r="AF91" s="6">
        <f>IF(AF$3=$J$3,$G91,IF($F91='KU Meter Schedule'!AF$3,'KU Meter Schedule'!AE91-'KU Meter Schedule'!$G91,AE91))</f>
        <v>2278.42</v>
      </c>
      <c r="AG91" s="6">
        <f>IF(AG$3=$J$3,$G91,IF($F91='KU Meter Schedule'!AG$3,'KU Meter Schedule'!AF91-'KU Meter Schedule'!$G91,AF91))</f>
        <v>0</v>
      </c>
      <c r="AH91" s="6">
        <f>IF(AH$3=$J$3,$G91,IF($F91='KU Meter Schedule'!AH$3,'KU Meter Schedule'!AG91-'KU Meter Schedule'!$G91,AG91))</f>
        <v>0</v>
      </c>
      <c r="AI91" s="6">
        <f>IF(AI$3=$J$3,$G91,IF($F91='KU Meter Schedule'!AI$3,'KU Meter Schedule'!AH91-'KU Meter Schedule'!$G91,AH91))</f>
        <v>0</v>
      </c>
      <c r="AJ91" s="6">
        <f>IF(AJ$3=$J$3,$G91,IF($F91='KU Meter Schedule'!AJ$3,'KU Meter Schedule'!AI91-'KU Meter Schedule'!$G91,AI91))</f>
        <v>0</v>
      </c>
      <c r="AK91" s="6">
        <f>IF(AK$3=$J$3,$G91,IF($F91='KU Meter Schedule'!AK$3,'KU Meter Schedule'!AJ91-'KU Meter Schedule'!$G91,AJ91))</f>
        <v>0</v>
      </c>
      <c r="AL91" s="6">
        <f>IF(AL$3=$J$3,$G91,IF($F91='KU Meter Schedule'!AL$3,'KU Meter Schedule'!AK91-'KU Meter Schedule'!$G91,AK91))</f>
        <v>0</v>
      </c>
      <c r="AM91" s="6">
        <f>IF(AM$3=$J$3,$G91,IF($F91='KU Meter Schedule'!AM$3,'KU Meter Schedule'!AL91-'KU Meter Schedule'!$G91,AL91))</f>
        <v>0</v>
      </c>
      <c r="AN91" s="6">
        <f>IF(AN$3=$J$3,$G91,IF($F91='KU Meter Schedule'!AN$3,'KU Meter Schedule'!AM91-'KU Meter Schedule'!$G91,AM91))</f>
        <v>0</v>
      </c>
      <c r="AO91" s="6">
        <f>IF(AO$3=$J$3,$G91,IF($F91='KU Meter Schedule'!AO$3,'KU Meter Schedule'!AN91-'KU Meter Schedule'!$G91,AN91))</f>
        <v>0</v>
      </c>
      <c r="AP91" s="6">
        <f>IF(AP$3=$J$3,$G91,IF($F91='KU Meter Schedule'!AP$3,'KU Meter Schedule'!AO91-'KU Meter Schedule'!$G91,AO91))</f>
        <v>0</v>
      </c>
      <c r="AQ91" s="6">
        <f>IF(AQ$3=$J$3,$G91,IF($F91='KU Meter Schedule'!AQ$3,'KU Meter Schedule'!AP91-'KU Meter Schedule'!$G91,AP91))</f>
        <v>0</v>
      </c>
      <c r="AR91" s="6">
        <f>IF(AR$3=$J$3,$G91,IF($F91='KU Meter Schedule'!AR$3,'KU Meter Schedule'!AQ91-'KU Meter Schedule'!$G91,AQ91))</f>
        <v>0</v>
      </c>
      <c r="AS91" s="6">
        <f>IF(AS$3=$J$3,$G91,IF($F91='KU Meter Schedule'!AS$3,'KU Meter Schedule'!AR91-'KU Meter Schedule'!$G91,AR91))</f>
        <v>0</v>
      </c>
      <c r="AT91" s="6">
        <f>IF(AT$3=$J$3,$G91,IF($F91='KU Meter Schedule'!AT$3,'KU Meter Schedule'!AS91-'KU Meter Schedule'!$G91,AS91))</f>
        <v>0</v>
      </c>
      <c r="AU91" s="6">
        <f>IF(AU$3=$J$3,$G91,IF($F91='KU Meter Schedule'!AU$3,'KU Meter Schedule'!AT91-'KU Meter Schedule'!$G91,AT91))</f>
        <v>0</v>
      </c>
      <c r="AV91" s="6">
        <f>IF(AV$3=$J$3,$G91,IF($F91='KU Meter Schedule'!AV$3,'KU Meter Schedule'!AU91-'KU Meter Schedule'!$G91,AU91))</f>
        <v>0</v>
      </c>
      <c r="AW91" s="6">
        <f>IF(AW$3=$J$3,$G91,IF($F91='KU Meter Schedule'!AW$3,'KU Meter Schedule'!AV91-'KU Meter Schedule'!$G91,AV91))</f>
        <v>0</v>
      </c>
      <c r="AX91" s="6">
        <f>IF(AX$3=$J$3,$G91,IF($F91='KU Meter Schedule'!AX$3,'KU Meter Schedule'!AW91-'KU Meter Schedule'!$G91,AW91))</f>
        <v>0</v>
      </c>
      <c r="AZ91" s="21">
        <f>IF(AZ$3&lt;'Depr. Rate'!$B$1,('Depr. Rate'!$B$4*'KU Meter Schedule'!J91)/12,IF(J91=0,I91/2*'Depr. Rate'!$C$4/12,('Depr. Rate'!$C$4*'KU Meter Schedule'!J91)/12))</f>
        <v>4.3479848333333333</v>
      </c>
      <c r="BA91" s="21">
        <f>IF(BA$3&lt;'Depr. Rate'!$B$1,('Depr. Rate'!$B$4*'KU Meter Schedule'!K91)/12,IF(K91=0,J91/2*'Depr. Rate'!$C$4/12,('Depr. Rate'!$C$4*'KU Meter Schedule'!K91)/12))</f>
        <v>4.3479848333333333</v>
      </c>
      <c r="BB91" s="21">
        <f>IF(BB$3&lt;'Depr. Rate'!$B$1,('Depr. Rate'!$B$4*'KU Meter Schedule'!L91)/12,IF(L91=0,K91/2*'Depr. Rate'!$C$4/12,('Depr. Rate'!$C$4*'KU Meter Schedule'!L91)/12))</f>
        <v>4.3479848333333333</v>
      </c>
      <c r="BC91" s="21">
        <f>IF(BC$3&lt;'Depr. Rate'!$B$1,('Depr. Rate'!$B$4*'KU Meter Schedule'!M91)/12,IF(M91=0,L91/2*'Depr. Rate'!$C$4/12,('Depr. Rate'!$C$4*'KU Meter Schedule'!M91)/12))</f>
        <v>4.3479848333333333</v>
      </c>
      <c r="BD91" s="21">
        <f>IF(BD$3&lt;'Depr. Rate'!$B$1,('Depr. Rate'!$B$4*'KU Meter Schedule'!N91)/12,IF(N91=0,M91/2*'Depr. Rate'!$C$4/12,('Depr. Rate'!$C$4*'KU Meter Schedule'!N91)/12))</f>
        <v>4.3479848333333333</v>
      </c>
      <c r="BE91" s="21">
        <f>IF(BE$3&lt;'Depr. Rate'!$B$1,('Depr. Rate'!$B$4*'KU Meter Schedule'!O91)/12,IF(O91=0,N91/2*'Depr. Rate'!$C$4/12,('Depr. Rate'!$C$4*'KU Meter Schedule'!O91)/12))</f>
        <v>4.3479848333333333</v>
      </c>
      <c r="BF91" s="21">
        <f>IF(BF$3&lt;'Depr. Rate'!$B$1,('Depr. Rate'!$B$4*'KU Meter Schedule'!P91)/12,IF(P91=0,O91/2*'Depr. Rate'!$C$4/12,('Depr. Rate'!$C$4*'KU Meter Schedule'!P91)/12))</f>
        <v>4.3479848333333333</v>
      </c>
      <c r="BG91" s="21">
        <f>IF(BG$3&lt;'Depr. Rate'!$B$1,('Depr. Rate'!$B$4*'KU Meter Schedule'!Q91)/12,IF(Q91=0,P91/2*'Depr. Rate'!$C$4/12,('Depr. Rate'!$C$4*'KU Meter Schedule'!Q91)/12))</f>
        <v>4.3479848333333333</v>
      </c>
      <c r="BH91" s="21">
        <f>IF(BH$3&lt;'Depr. Rate'!$B$1,('Depr. Rate'!$B$4*'KU Meter Schedule'!R91)/12,IF(R91=0,Q91/2*'Depr. Rate'!$C$4/12,('Depr. Rate'!$C$4*'KU Meter Schedule'!R91)/12))</f>
        <v>4.3479848333333333</v>
      </c>
      <c r="BI91" s="21">
        <f>IF(BI$3&lt;'Depr. Rate'!$B$1,('Depr. Rate'!$B$4*'KU Meter Schedule'!S91)/12,IF(S91=0,R91/2*'Depr. Rate'!$C$4/12,('Depr. Rate'!$C$4*'KU Meter Schedule'!S91)/12))</f>
        <v>4.3479848333333333</v>
      </c>
      <c r="BJ91" s="21">
        <f>IF(BJ$3&lt;'Depr. Rate'!$B$1,('Depr. Rate'!$B$4*'KU Meter Schedule'!T91)/12,IF(T91=0,S91/2*'Depr. Rate'!$C$4/12,('Depr. Rate'!$C$4*'KU Meter Schedule'!T91)/12))</f>
        <v>4.3479848333333333</v>
      </c>
      <c r="BK91" s="21">
        <f>IF(BK$3&lt;'Depr. Rate'!$B$1,('Depr. Rate'!$B$4*'KU Meter Schedule'!U91)/12,IF(U91=0,T91/2*'Depr. Rate'!$C$4/12,('Depr. Rate'!$C$4*'KU Meter Schedule'!U91)/12))</f>
        <v>6.6643785000000006</v>
      </c>
      <c r="BL91" s="21">
        <f>IF(BL$3&lt;'Depr. Rate'!$B$1,('Depr. Rate'!$B$4*'KU Meter Schedule'!V91)/12,IF(V91=0,U91/2*'Depr. Rate'!$C$4/12,('Depr. Rate'!$C$4*'KU Meter Schedule'!V91)/12))</f>
        <v>6.6643785000000006</v>
      </c>
      <c r="BM91" s="21">
        <f>IF(BM$3&lt;'Depr. Rate'!$B$1,('Depr. Rate'!$B$4*'KU Meter Schedule'!W91)/12,IF(W91=0,V91/2*'Depr. Rate'!$C$4/12,('Depr. Rate'!$C$4*'KU Meter Schedule'!W91)/12))</f>
        <v>6.6643785000000006</v>
      </c>
      <c r="BN91" s="21">
        <f>IF(BN$3&lt;'Depr. Rate'!$B$1,('Depr. Rate'!$B$4*'KU Meter Schedule'!X91)/12,IF(X91=0,W91/2*'Depr. Rate'!$C$4/12,('Depr. Rate'!$C$4*'KU Meter Schedule'!X91)/12))</f>
        <v>6.6643785000000006</v>
      </c>
      <c r="BO91" s="21">
        <f>IF(BO$3&lt;'Depr. Rate'!$B$1,('Depr. Rate'!$B$4*'KU Meter Schedule'!Y91)/12,IF(Y91=0,X91/2*'Depr. Rate'!$C$4/12,('Depr. Rate'!$C$4*'KU Meter Schedule'!Y91)/12))</f>
        <v>6.6643785000000006</v>
      </c>
      <c r="BP91" s="21">
        <f>IF(BP$3&lt;'Depr. Rate'!$B$1,('Depr. Rate'!$B$4*'KU Meter Schedule'!Z91)/12,IF(Z91=0,Y91/2*'Depr. Rate'!$C$4/12,('Depr. Rate'!$C$4*'KU Meter Schedule'!Z91)/12))</f>
        <v>6.6643785000000006</v>
      </c>
      <c r="BQ91" s="21">
        <f>IF(BQ$3&lt;'Depr. Rate'!$B$1,('Depr. Rate'!$B$4*'KU Meter Schedule'!AA91)/12,IF(AA91=0,Z91/2*'Depr. Rate'!$C$4/12,('Depr. Rate'!$C$4*'KU Meter Schedule'!AA91)/12))</f>
        <v>6.6643785000000006</v>
      </c>
      <c r="BR91" s="21">
        <f>IF(BR$3&lt;'Depr. Rate'!$B$1,('Depr. Rate'!$B$4*'KU Meter Schedule'!AB91)/12,IF(AB91=0,AA91/2*'Depr. Rate'!$C$4/12,('Depr. Rate'!$C$4*'KU Meter Schedule'!AB91)/12))</f>
        <v>6.6643785000000006</v>
      </c>
      <c r="BS91" s="21">
        <f>IF(BS$3&lt;'Depr. Rate'!$B$1,('Depr. Rate'!$B$4*'KU Meter Schedule'!AC91)/12,IF(AC91=0,AB91/2*'Depr. Rate'!$C$4/12,('Depr. Rate'!$C$4*'KU Meter Schedule'!AC91)/12))</f>
        <v>6.6643785000000006</v>
      </c>
      <c r="BT91" s="21">
        <f>IF(BT$3&lt;'Depr. Rate'!$B$1,('Depr. Rate'!$B$4*'KU Meter Schedule'!AD91)/12,IF(AD91=0,AC91/2*'Depr. Rate'!$C$4/12,('Depr. Rate'!$C$4*'KU Meter Schedule'!AD91)/12))</f>
        <v>6.6643785000000006</v>
      </c>
      <c r="BU91" s="21">
        <f>IF(BU$3&lt;'Depr. Rate'!$B$1,('Depr. Rate'!$B$4*'KU Meter Schedule'!AE91)/12,IF(AE91=0,AD91/2*'Depr. Rate'!$C$4/12,('Depr. Rate'!$C$4*'KU Meter Schedule'!AE91)/12))</f>
        <v>6.6643785000000006</v>
      </c>
      <c r="BV91" s="21">
        <f>IF(BV$3&lt;'Depr. Rate'!$B$1,('Depr. Rate'!$B$4*'KU Meter Schedule'!AF91)/12,IF(AF91=0,AE91/2*'Depr. Rate'!$C$4/12,('Depr. Rate'!$C$4*'KU Meter Schedule'!AF91)/12))</f>
        <v>6.6643785000000006</v>
      </c>
      <c r="BW91" s="21">
        <f>IF(BW$3&lt;'Depr. Rate'!$B$1,('Depr. Rate'!$B$4*'KU Meter Schedule'!AG91)/12,IF(AG91=0,AF91/2*'Depr. Rate'!$C$4/12,('Depr. Rate'!$C$4*'KU Meter Schedule'!AG91)/12))</f>
        <v>3.3321892500000003</v>
      </c>
      <c r="BX91" s="21">
        <f>IF(BX$3&lt;'Depr. Rate'!$B$1,('Depr. Rate'!$B$4*'KU Meter Schedule'!AH91)/12,IF(AH91=0,AG91/2*'Depr. Rate'!$C$4/12,('Depr. Rate'!$C$4*'KU Meter Schedule'!AH91)/12))</f>
        <v>0</v>
      </c>
      <c r="BY91" s="21">
        <f>IF(BY$3&lt;'Depr. Rate'!$B$1,('Depr. Rate'!$B$4*'KU Meter Schedule'!AI91)/12,IF(AI91=0,AH91/2*'Depr. Rate'!$C$4/12,('Depr. Rate'!$C$4*'KU Meter Schedule'!AI91)/12))</f>
        <v>0</v>
      </c>
      <c r="BZ91" s="21">
        <f>IF(BZ$3&lt;'Depr. Rate'!$B$1,('Depr. Rate'!$B$4*'KU Meter Schedule'!AJ91)/12,IF(AJ91=0,AI91/2*'Depr. Rate'!$C$4/12,('Depr. Rate'!$C$4*'KU Meter Schedule'!AJ91)/12))</f>
        <v>0</v>
      </c>
      <c r="CA91" s="21">
        <f>IF(CA$3&lt;'Depr. Rate'!$B$1,('Depr. Rate'!$B$4*'KU Meter Schedule'!AK91)/12,IF(AK91=0,AJ91/2*'Depr. Rate'!$C$4/12,('Depr. Rate'!$C$4*'KU Meter Schedule'!AK91)/12))</f>
        <v>0</v>
      </c>
      <c r="CB91" s="21">
        <f>IF(CB$3&lt;'Depr. Rate'!$B$1,('Depr. Rate'!$B$4*'KU Meter Schedule'!AL91)/12,IF(AL91=0,AK91/2*'Depr. Rate'!$C$4/12,('Depr. Rate'!$C$4*'KU Meter Schedule'!AL91)/12))</f>
        <v>0</v>
      </c>
      <c r="CC91" s="21">
        <f>IF(CC$3&lt;'Depr. Rate'!$B$1,('Depr. Rate'!$B$4*'KU Meter Schedule'!AM91)/12,IF(AM91=0,AL91/2*'Depr. Rate'!$C$4/12,('Depr. Rate'!$C$4*'KU Meter Schedule'!AM91)/12))</f>
        <v>0</v>
      </c>
      <c r="CD91" s="21">
        <f>IF(CD$3&lt;'Depr. Rate'!$B$1,('Depr. Rate'!$B$4*'KU Meter Schedule'!AN91)/12,IF(AN91=0,AM91/2*'Depr. Rate'!$C$4/12,('Depr. Rate'!$C$4*'KU Meter Schedule'!AN91)/12))</f>
        <v>0</v>
      </c>
      <c r="CE91" s="21">
        <f>IF(CE$3&lt;'Depr. Rate'!$B$1,('Depr. Rate'!$B$4*'KU Meter Schedule'!AO91)/12,IF(AO91=0,AN91/2*'Depr. Rate'!$C$4/12,('Depr. Rate'!$C$4*'KU Meter Schedule'!AO91)/12))</f>
        <v>0</v>
      </c>
      <c r="CF91" s="21">
        <f>IF(CF$3&lt;'Depr. Rate'!$B$1,('Depr. Rate'!$B$4*'KU Meter Schedule'!AP91)/12,IF(AP91=0,AO91/2*'Depr. Rate'!$C$4/12,('Depr. Rate'!$C$4*'KU Meter Schedule'!AP91)/12))</f>
        <v>0</v>
      </c>
      <c r="CG91" s="21">
        <f>IF(CG$3&lt;'Depr. Rate'!$B$1,('Depr. Rate'!$B$4*'KU Meter Schedule'!AQ91)/12,IF(AQ91=0,AP91/2*'Depr. Rate'!$C$4/12,('Depr. Rate'!$C$4*'KU Meter Schedule'!AQ91)/12))</f>
        <v>0</v>
      </c>
      <c r="CH91" s="21">
        <f>IF(CH$3&lt;'Depr. Rate'!$B$1,('Depr. Rate'!$B$4*'KU Meter Schedule'!AR91)/12,IF(AR91=0,AQ91/2*'Depr. Rate'!$C$4/12,('Depr. Rate'!$C$4*'KU Meter Schedule'!AR91)/12))</f>
        <v>0</v>
      </c>
      <c r="CI91" s="21">
        <f>IF(CI$3&lt;'Depr. Rate'!$B$1,('Depr. Rate'!$B$4*'KU Meter Schedule'!AS91)/12,IF(AS91=0,AR91/2*'Depr. Rate'!$C$4/12,('Depr. Rate'!$C$4*'KU Meter Schedule'!AS91)/12))</f>
        <v>0</v>
      </c>
      <c r="CJ91" s="21">
        <f>IF(CJ$3&lt;'Depr. Rate'!$B$1,('Depr. Rate'!$B$4*'KU Meter Schedule'!AT91)/12,IF(AT91=0,AS91/2*'Depr. Rate'!$C$4/12,('Depr. Rate'!$C$4*'KU Meter Schedule'!AT91)/12))</f>
        <v>0</v>
      </c>
      <c r="CK91" s="21">
        <f>IF(CK$3&lt;'Depr. Rate'!$B$1,('Depr. Rate'!$B$4*'KU Meter Schedule'!AU91)/12,IF(AU91=0,AT91/2*'Depr. Rate'!$C$4/12,('Depr. Rate'!$C$4*'KU Meter Schedule'!AU91)/12))</f>
        <v>0</v>
      </c>
      <c r="CL91" s="21">
        <f>IF(CL$3&lt;'Depr. Rate'!$B$1,('Depr. Rate'!$B$4*'KU Meter Schedule'!AV91)/12,IF(AV91=0,AU91/2*'Depr. Rate'!$C$4/12,('Depr. Rate'!$C$4*'KU Meter Schedule'!AV91)/12))</f>
        <v>0</v>
      </c>
      <c r="CM91" s="21">
        <f>IF(CM$3&lt;'Depr. Rate'!$B$1,('Depr. Rate'!$B$4*'KU Meter Schedule'!AW91)/12,IF(AW91=0,AV91/2*'Depr. Rate'!$C$4/12,('Depr. Rate'!$C$4*'KU Meter Schedule'!AW91)/12))</f>
        <v>0</v>
      </c>
      <c r="CN91" s="21">
        <f>IF(CN$3&lt;'Depr. Rate'!$B$1,('Depr. Rate'!$B$4*'KU Meter Schedule'!AX91)/12,IF(AX91=0,AW91/2*'Depr. Rate'!$C$4/12,('Depr. Rate'!$C$4*'KU Meter Schedule'!AX91)/12))</f>
        <v>0</v>
      </c>
      <c r="CP91" s="6">
        <f>IF(CP$3=$CP$3,$H91+AZ91,IF($F91='KU Meter Schedule'!CP$3,'KU Meter Schedule'!CO91+AZ91-$G91,SUM(CO91,AZ91)))</f>
        <v>1539.4798712487334</v>
      </c>
      <c r="CQ91" s="6">
        <f>IF(CQ$3=$CP$3,$H91+BA91,IF($F91='KU Meter Schedule'!CQ$3,'KU Meter Schedule'!CP91+BA91-$G91,SUM(CP91,BA91)))</f>
        <v>1543.8278560820668</v>
      </c>
      <c r="CR91" s="6">
        <f>IF(CR$3=$CP$3,$H91+BB91,IF($F91='KU Meter Schedule'!CR$3,'KU Meter Schedule'!CQ91+BB91-$G91,SUM(CQ91,BB91)))</f>
        <v>1548.1758409154002</v>
      </c>
      <c r="CS91" s="6">
        <f>IF(CS$3=$CP$3,$H91+BC91,IF($F91='KU Meter Schedule'!CS$3,'KU Meter Schedule'!CR91+BC91-$G91,SUM(CR91,BC91)))</f>
        <v>1552.5238257487335</v>
      </c>
      <c r="CT91" s="6">
        <f>IF(CT$3=$CP$3,$H91+BD91,IF($F91='KU Meter Schedule'!CT$3,'KU Meter Schedule'!CS91+BD91-$G91,SUM(CS91,BD91)))</f>
        <v>1556.8718105820669</v>
      </c>
      <c r="CU91" s="6">
        <f>IF(CU$3=$CP$3,$H91+BE91,IF($F91='KU Meter Schedule'!CU$3,'KU Meter Schedule'!CT91+BE91-$G91,SUM(CT91,BE91)))</f>
        <v>1561.2197954154003</v>
      </c>
      <c r="CV91" s="6">
        <f>IF(CV$3=$CP$3,$H91+BF91,IF($F91='KU Meter Schedule'!CV$3,'KU Meter Schedule'!CU91+BF91-$G91,SUM(CU91,BF91)))</f>
        <v>1565.5677802487337</v>
      </c>
      <c r="CW91" s="6">
        <f>IF(CW$3=$CP$3,$H91+BG91,IF($F91='KU Meter Schedule'!CW$3,'KU Meter Schedule'!CV91+BG91-$G91,SUM(CV91,BG91)))</f>
        <v>1569.9157650820671</v>
      </c>
      <c r="CX91" s="6">
        <f>IF(CX$3=$CP$3,$H91+BH91,IF($F91='KU Meter Schedule'!CX$3,'KU Meter Schedule'!CW91+BH91-$G91,SUM(CW91,BH91)))</f>
        <v>1574.2637499154005</v>
      </c>
      <c r="CY91" s="6">
        <f>IF(CY$3=$CP$3,$H91+BI91,IF($F91='KU Meter Schedule'!CY$3,'KU Meter Schedule'!CX91+BI91-$G91,SUM(CX91,BI91)))</f>
        <v>1578.6117347487339</v>
      </c>
      <c r="CZ91" s="6">
        <f>IF(CZ$3=$CP$3,$H91+BJ91,IF($F91='KU Meter Schedule'!CZ$3,'KU Meter Schedule'!CY91+BJ91-$G91,SUM(CY91,BJ91)))</f>
        <v>1582.9597195820672</v>
      </c>
      <c r="DA91" s="6">
        <f>IF(DA$3=$CP$3,$H91+BK91,IF($F91='KU Meter Schedule'!DA$3,'KU Meter Schedule'!CZ91+BK91-$G91,SUM(CZ91,BK91)))</f>
        <v>1589.6240980820673</v>
      </c>
      <c r="DB91" s="6">
        <f>IF(DB$3=$CP$3,$H91+BL91,IF($F91='KU Meter Schedule'!DB$3,'KU Meter Schedule'!DA91+BL91-$G91,SUM(DA91,BL91)))</f>
        <v>1596.2884765820675</v>
      </c>
      <c r="DC91" s="6">
        <f>IF(DC$3=$CP$3,$H91+BM91,IF($F91='KU Meter Schedule'!DC$3,'KU Meter Schedule'!DB91+BM91-$G91,SUM(DB91,BM91)))</f>
        <v>1602.9528550820676</v>
      </c>
      <c r="DD91" s="6">
        <f>IF(DD$3=$CP$3,$H91+BN91,IF($F91='KU Meter Schedule'!DD$3,'KU Meter Schedule'!DC91+BN91-$G91,SUM(DC91,BN91)))</f>
        <v>1609.6172335820677</v>
      </c>
      <c r="DE91" s="6">
        <f>IF(DE$3=$CP$3,$H91+BO91,IF($F91='KU Meter Schedule'!DE$3,'KU Meter Schedule'!DD91+BO91-$G91,SUM(DD91,BO91)))</f>
        <v>1616.2816120820678</v>
      </c>
      <c r="DF91" s="6">
        <f>IF(DF$3=$CP$3,$H91+BP91,IF($F91='KU Meter Schedule'!DF$3,'KU Meter Schedule'!DE91+BP91-$G91,SUM(DE91,BP91)))</f>
        <v>1622.9459905820679</v>
      </c>
      <c r="DG91" s="6">
        <f>IF(DG$3=$CP$3,$H91+BQ91,IF($F91='KU Meter Schedule'!DG$3,'KU Meter Schedule'!DF91+BQ91-$G91,SUM(DF91,BQ91)))</f>
        <v>1629.610369082068</v>
      </c>
      <c r="DH91" s="6">
        <f>IF(DH$3=$CP$3,$H91+BR91,IF($F91='KU Meter Schedule'!DH$3,'KU Meter Schedule'!DG91+BR91-$G91,SUM(DG91,BR91)))</f>
        <v>1636.2747475820681</v>
      </c>
      <c r="DI91" s="6">
        <f>IF(DI$3=$CP$3,$H91+BS91,IF($F91='KU Meter Schedule'!DI$3,'KU Meter Schedule'!DH91+BS91-$G91,SUM(DH91,BS91)))</f>
        <v>1642.9391260820682</v>
      </c>
      <c r="DJ91" s="6">
        <f>IF(DJ$3=$CP$3,$H91+BT91,IF($F91='KU Meter Schedule'!DJ$3,'KU Meter Schedule'!DI91+BT91-$G91,SUM(DI91,BT91)))</f>
        <v>1649.6035045820684</v>
      </c>
      <c r="DK91" s="6">
        <f>IF(DK$3=$CP$3,$H91+BU91,IF($F91='KU Meter Schedule'!DK$3,'KU Meter Schedule'!DJ91+BU91-$G91,SUM(DJ91,BU91)))</f>
        <v>1656.2678830820685</v>
      </c>
      <c r="DL91" s="6">
        <f>IF(DL$3=$CP$3,$H91+BV91,IF($F91='KU Meter Schedule'!DL$3,'KU Meter Schedule'!DK91+BV91-$G91,SUM(DK91,BV91)))</f>
        <v>1662.9322615820686</v>
      </c>
      <c r="DM91" s="6">
        <f>IF(DM$3=$CP$3,$H91+BW91,IF($F91='KU Meter Schedule'!DM$3,'KU Meter Schedule'!DL91+BW91-$G91,SUM(DL91,BW91)))</f>
        <v>-612.15554916793144</v>
      </c>
      <c r="DN91" s="6">
        <f>IF(DN$3=$CP$3,$H91+BX91,IF($F91='KU Meter Schedule'!DN$3,'KU Meter Schedule'!DM91+BX91-$G91,SUM(DM91,BX91)))</f>
        <v>-612.15554916793144</v>
      </c>
      <c r="DO91" s="6">
        <f>IF(DO$3=$CP$3,$H91+BY91,IF($F91='KU Meter Schedule'!DO$3,'KU Meter Schedule'!DN91+BY91-$G91,SUM(DN91,BY91)))</f>
        <v>-612.15554916793144</v>
      </c>
      <c r="DP91" s="6">
        <f>IF(DP$3=$CP$3,$H91+BZ91,IF($F91='KU Meter Schedule'!DP$3,'KU Meter Schedule'!DO91+BZ91-$G91,SUM(DO91,BZ91)))</f>
        <v>-612.15554916793144</v>
      </c>
      <c r="DQ91" s="6">
        <f>IF(DQ$3=$CP$3,$H91+CA91,IF($F91='KU Meter Schedule'!DQ$3,'KU Meter Schedule'!DP91+CA91-$G91,SUM(DP91,CA91)))</f>
        <v>-612.15554916793144</v>
      </c>
      <c r="DR91" s="6">
        <f>IF(DR$3=$CP$3,$H91+CB91,IF($F91='KU Meter Schedule'!DR$3,'KU Meter Schedule'!DQ91+CB91-$G91,SUM(DQ91,CB91)))</f>
        <v>-612.15554916793144</v>
      </c>
      <c r="DS91" s="6">
        <f>IF(DS$3=$CP$3,$H91+CC91,IF($F91='KU Meter Schedule'!DS$3,'KU Meter Schedule'!DR91+CC91-$G91,SUM(DR91,CC91)))</f>
        <v>-612.15554916793144</v>
      </c>
      <c r="DT91" s="6">
        <f>IF(DT$3=$CP$3,$H91+CD91,IF($F91='KU Meter Schedule'!DT$3,'KU Meter Schedule'!DS91+CD91-$G91,SUM(DS91,CD91)))</f>
        <v>-612.15554916793144</v>
      </c>
      <c r="DU91" s="6">
        <f>IF(DU$3=$CP$3,$H91+CE91,IF($F91='KU Meter Schedule'!DU$3,'KU Meter Schedule'!DT91+CE91-$G91,SUM(DT91,CE91)))</f>
        <v>-612.15554916793144</v>
      </c>
      <c r="DV91" s="6">
        <f>IF(DV$3=$CP$3,$H91+CF91,IF($F91='KU Meter Schedule'!DV$3,'KU Meter Schedule'!DU91+CF91-$G91,SUM(DU91,CF91)))</f>
        <v>-612.15554916793144</v>
      </c>
      <c r="DW91" s="6">
        <f>IF(DW$3=$CP$3,$H91+CG91,IF($F91='KU Meter Schedule'!DW$3,'KU Meter Schedule'!DV91+CG91-$G91,SUM(DV91,CG91)))</f>
        <v>-612.15554916793144</v>
      </c>
      <c r="DX91" s="6">
        <f>IF(DX$3=$CP$3,$H91+CH91,IF($F91='KU Meter Schedule'!DX$3,'KU Meter Schedule'!DW91+CH91-$G91,SUM(DW91,CH91)))</f>
        <v>-612.15554916793144</v>
      </c>
      <c r="DY91" s="6">
        <f>IF(DY$3=$CP$3,$H91+CI91,IF($F91='KU Meter Schedule'!DY$3,'KU Meter Schedule'!DX91+CI91-$G91,SUM(DX91,CI91)))</f>
        <v>-612.15554916793144</v>
      </c>
      <c r="DZ91" s="6">
        <f>IF(DZ$3=$CP$3,$H91+CJ91,IF($F91='KU Meter Schedule'!DZ$3,'KU Meter Schedule'!DY91+CJ91-$G91,SUM(DY91,CJ91)))</f>
        <v>-612.15554916793144</v>
      </c>
      <c r="EA91" s="6">
        <f>IF(EA$3=$CP$3,$H91+CK91,IF($F91='KU Meter Schedule'!EA$3,'KU Meter Schedule'!DZ91+CK91-$G91,SUM(DZ91,CK91)))</f>
        <v>-612.15554916793144</v>
      </c>
      <c r="EB91" s="6">
        <f>IF(EB$3=$CP$3,$H91+CL91,IF($F91='KU Meter Schedule'!EB$3,'KU Meter Schedule'!EA91+CL91-$G91,SUM(EA91,CL91)))</f>
        <v>-612.15554916793144</v>
      </c>
      <c r="EC91" s="6">
        <f>IF(EC$3=$CP$3,$H91+CM91,IF($F91='KU Meter Schedule'!EC$3,'KU Meter Schedule'!EB91+CM91-$G91,SUM(EB91,CM91)))</f>
        <v>-612.15554916793144</v>
      </c>
      <c r="ED91" s="6">
        <f>IF(ED$3=$CP$3,$H91+CN91,IF($F91='KU Meter Schedule'!ED$3,'KU Meter Schedule'!EC91+CN91-$G91,SUM(EC91,CN91)))</f>
        <v>-612.15554916793144</v>
      </c>
      <c r="EF91" s="8">
        <f t="shared" si="18"/>
        <v>738.94012875126668</v>
      </c>
      <c r="EG91" s="8">
        <f t="shared" si="18"/>
        <v>734.5921439179333</v>
      </c>
      <c r="EH91" s="8">
        <f t="shared" si="18"/>
        <v>730.24415908459991</v>
      </c>
      <c r="EI91" s="8">
        <f t="shared" si="18"/>
        <v>725.89617425126653</v>
      </c>
      <c r="EJ91" s="8">
        <f t="shared" si="18"/>
        <v>721.54818941793314</v>
      </c>
      <c r="EK91" s="8">
        <f t="shared" si="18"/>
        <v>717.20020458459976</v>
      </c>
      <c r="EL91" s="8">
        <f t="shared" si="18"/>
        <v>712.85221975126638</v>
      </c>
      <c r="EM91" s="8">
        <f t="shared" si="18"/>
        <v>708.50423491793299</v>
      </c>
      <c r="EN91" s="8">
        <f t="shared" si="18"/>
        <v>704.15625008459961</v>
      </c>
      <c r="EO91" s="8">
        <f t="shared" si="18"/>
        <v>699.80826525126622</v>
      </c>
      <c r="EP91" s="8">
        <f t="shared" si="18"/>
        <v>695.46028041793284</v>
      </c>
      <c r="EQ91" s="8">
        <f t="shared" si="18"/>
        <v>688.79590191793272</v>
      </c>
      <c r="ER91" s="8">
        <f t="shared" si="18"/>
        <v>682.13152341793261</v>
      </c>
      <c r="ES91" s="8">
        <f t="shared" si="18"/>
        <v>675.4671449179325</v>
      </c>
      <c r="ET91" s="8">
        <f t="shared" si="18"/>
        <v>668.80276641793239</v>
      </c>
      <c r="EU91" s="8">
        <f t="shared" si="18"/>
        <v>662.13838791793228</v>
      </c>
      <c r="EV91" s="8">
        <f t="shared" si="17"/>
        <v>655.47400941793217</v>
      </c>
      <c r="EW91" s="8">
        <f t="shared" si="17"/>
        <v>648.80963091793205</v>
      </c>
      <c r="EX91" s="8">
        <f t="shared" si="17"/>
        <v>642.14525241793194</v>
      </c>
      <c r="EY91" s="8">
        <f t="shared" si="17"/>
        <v>635.48087391793183</v>
      </c>
      <c r="EZ91" s="8">
        <f t="shared" si="17"/>
        <v>628.81649541793172</v>
      </c>
      <c r="FA91" s="8">
        <f t="shared" si="17"/>
        <v>622.15211691793161</v>
      </c>
      <c r="FB91" s="8">
        <f t="shared" si="17"/>
        <v>615.4877384179315</v>
      </c>
      <c r="FC91" s="8">
        <f t="shared" si="17"/>
        <v>612.15554916793144</v>
      </c>
      <c r="FD91" s="8">
        <f t="shared" si="17"/>
        <v>612.15554916793144</v>
      </c>
      <c r="FE91" s="8">
        <f t="shared" si="17"/>
        <v>612.15554916793144</v>
      </c>
      <c r="FF91" s="8">
        <f t="shared" si="17"/>
        <v>612.15554916793144</v>
      </c>
      <c r="FG91" s="8">
        <f t="shared" si="17"/>
        <v>612.15554916793144</v>
      </c>
      <c r="FH91" s="8">
        <f t="shared" si="17"/>
        <v>612.15554916793144</v>
      </c>
      <c r="FI91" s="8">
        <f t="shared" si="17"/>
        <v>612.15554916793144</v>
      </c>
      <c r="FJ91" s="8">
        <f t="shared" si="17"/>
        <v>612.15554916793144</v>
      </c>
      <c r="FK91" s="8">
        <f t="shared" si="20"/>
        <v>612.15554916793144</v>
      </c>
      <c r="FL91" s="8">
        <f t="shared" si="20"/>
        <v>612.15554916793144</v>
      </c>
      <c r="FM91" s="8">
        <f t="shared" si="20"/>
        <v>612.15554916793144</v>
      </c>
      <c r="FN91" s="8">
        <f t="shared" si="20"/>
        <v>612.15554916793144</v>
      </c>
      <c r="FO91" s="8">
        <f t="shared" si="20"/>
        <v>612.15554916793144</v>
      </c>
      <c r="FP91" s="8">
        <f t="shared" si="20"/>
        <v>612.15554916793144</v>
      </c>
      <c r="FQ91" s="8">
        <f t="shared" si="20"/>
        <v>612.15554916793144</v>
      </c>
      <c r="FR91" s="8">
        <f t="shared" si="20"/>
        <v>612.15554916793144</v>
      </c>
      <c r="FS91" s="8">
        <f t="shared" si="20"/>
        <v>612.15554916793144</v>
      </c>
      <c r="FT91" s="8">
        <f t="shared" si="20"/>
        <v>612.15554916793144</v>
      </c>
    </row>
    <row r="92" spans="1:176" x14ac:dyDescent="0.25">
      <c r="A92" s="4" t="s">
        <v>12</v>
      </c>
      <c r="B92" s="4" t="s">
        <v>2</v>
      </c>
      <c r="C92" s="3" t="s">
        <v>40</v>
      </c>
      <c r="D92" s="4" t="s">
        <v>4</v>
      </c>
      <c r="E92" s="7">
        <v>1986</v>
      </c>
      <c r="F92" s="24">
        <f>IFERROR(VLOOKUP(CONCATENATE(C92,E92),'KU Retirements'!$A$4:$E$150,5,FALSE),"N/A")</f>
        <v>43313</v>
      </c>
      <c r="G92" s="5">
        <v>771598.02</v>
      </c>
      <c r="H92" s="5">
        <v>507456.08278342005</v>
      </c>
      <c r="I92" s="5"/>
      <c r="J92" s="6">
        <f>IF(J$3=$J$3,$G92,IF($F92='KU Meter Schedule'!J$3,'KU Meter Schedule'!I92-'KU Meter Schedule'!$G92,I92))</f>
        <v>771598.02</v>
      </c>
      <c r="K92" s="6">
        <f>IF(K$3=$J$3,$G92,IF($F92='KU Meter Schedule'!K$3,'KU Meter Schedule'!J92-'KU Meter Schedule'!$G92,J92))</f>
        <v>771598.02</v>
      </c>
      <c r="L92" s="6">
        <f>IF(L$3=$J$3,$G92,IF($F92='KU Meter Schedule'!L$3,'KU Meter Schedule'!K92-'KU Meter Schedule'!$G92,K92))</f>
        <v>771598.02</v>
      </c>
      <c r="M92" s="6">
        <f>IF(M$3=$J$3,$G92,IF($F92='KU Meter Schedule'!M$3,'KU Meter Schedule'!L92-'KU Meter Schedule'!$G92,L92))</f>
        <v>771598.02</v>
      </c>
      <c r="N92" s="6">
        <f>IF(N$3=$J$3,$G92,IF($F92='KU Meter Schedule'!N$3,'KU Meter Schedule'!M92-'KU Meter Schedule'!$G92,M92))</f>
        <v>771598.02</v>
      </c>
      <c r="O92" s="6">
        <f>IF(O$3=$J$3,$G92,IF($F92='KU Meter Schedule'!O$3,'KU Meter Schedule'!N92-'KU Meter Schedule'!$G92,N92))</f>
        <v>771598.02</v>
      </c>
      <c r="P92" s="6">
        <f>IF(P$3=$J$3,$G92,IF($F92='KU Meter Schedule'!P$3,'KU Meter Schedule'!O92-'KU Meter Schedule'!$G92,O92))</f>
        <v>771598.02</v>
      </c>
      <c r="Q92" s="6">
        <f>IF(Q$3=$J$3,$G92,IF($F92='KU Meter Schedule'!Q$3,'KU Meter Schedule'!P92-'KU Meter Schedule'!$G92,P92))</f>
        <v>771598.02</v>
      </c>
      <c r="R92" s="6">
        <f>IF(R$3=$J$3,$G92,IF($F92='KU Meter Schedule'!R$3,'KU Meter Schedule'!Q92-'KU Meter Schedule'!$G92,Q92))</f>
        <v>771598.02</v>
      </c>
      <c r="S92" s="6">
        <f>IF(S$3=$J$3,$G92,IF($F92='KU Meter Schedule'!S$3,'KU Meter Schedule'!R92-'KU Meter Schedule'!$G92,R92))</f>
        <v>771598.02</v>
      </c>
      <c r="T92" s="6">
        <f>IF(T$3=$J$3,$G92,IF($F92='KU Meter Schedule'!T$3,'KU Meter Schedule'!S92-'KU Meter Schedule'!$G92,S92))</f>
        <v>771598.02</v>
      </c>
      <c r="U92" s="6">
        <f>IF(U$3=$J$3,$G92,IF($F92='KU Meter Schedule'!U$3,'KU Meter Schedule'!T92-'KU Meter Schedule'!$G92,T92))</f>
        <v>771598.02</v>
      </c>
      <c r="V92" s="6">
        <f>IF(V$3=$J$3,$G92,IF($F92='KU Meter Schedule'!V$3,'KU Meter Schedule'!U92-'KU Meter Schedule'!$G92,U92))</f>
        <v>771598.02</v>
      </c>
      <c r="W92" s="6">
        <f>IF(W$3=$J$3,$G92,IF($F92='KU Meter Schedule'!W$3,'KU Meter Schedule'!V92-'KU Meter Schedule'!$G92,V92))</f>
        <v>771598.02</v>
      </c>
      <c r="X92" s="6">
        <f>IF(X$3=$J$3,$G92,IF($F92='KU Meter Schedule'!X$3,'KU Meter Schedule'!W92-'KU Meter Schedule'!$G92,W92))</f>
        <v>771598.02</v>
      </c>
      <c r="Y92" s="6">
        <f>IF(Y$3=$J$3,$G92,IF($F92='KU Meter Schedule'!Y$3,'KU Meter Schedule'!X92-'KU Meter Schedule'!$G92,X92))</f>
        <v>771598.02</v>
      </c>
      <c r="Z92" s="6">
        <f>IF(Z$3=$J$3,$G92,IF($F92='KU Meter Schedule'!Z$3,'KU Meter Schedule'!Y92-'KU Meter Schedule'!$G92,Y92))</f>
        <v>771598.02</v>
      </c>
      <c r="AA92" s="6">
        <f>IF(AA$3=$J$3,$G92,IF($F92='KU Meter Schedule'!AA$3,'KU Meter Schedule'!Z92-'KU Meter Schedule'!$G92,Z92))</f>
        <v>771598.02</v>
      </c>
      <c r="AB92" s="6">
        <f>IF(AB$3=$J$3,$G92,IF($F92='KU Meter Schedule'!AB$3,'KU Meter Schedule'!AA92-'KU Meter Schedule'!$G92,AA92))</f>
        <v>771598.02</v>
      </c>
      <c r="AC92" s="6">
        <f>IF(AC$3=$J$3,$G92,IF($F92='KU Meter Schedule'!AC$3,'KU Meter Schedule'!AB92-'KU Meter Schedule'!$G92,AB92))</f>
        <v>771598.02</v>
      </c>
      <c r="AD92" s="6">
        <f>IF(AD$3=$J$3,$G92,IF($F92='KU Meter Schedule'!AD$3,'KU Meter Schedule'!AC92-'KU Meter Schedule'!$G92,AC92))</f>
        <v>771598.02</v>
      </c>
      <c r="AE92" s="6">
        <f>IF(AE$3=$J$3,$G92,IF($F92='KU Meter Schedule'!AE$3,'KU Meter Schedule'!AD92-'KU Meter Schedule'!$G92,AD92))</f>
        <v>771598.02</v>
      </c>
      <c r="AF92" s="6">
        <f>IF(AF$3=$J$3,$G92,IF($F92='KU Meter Schedule'!AF$3,'KU Meter Schedule'!AE92-'KU Meter Schedule'!$G92,AE92))</f>
        <v>771598.02</v>
      </c>
      <c r="AG92" s="6">
        <f>IF(AG$3=$J$3,$G92,IF($F92='KU Meter Schedule'!AG$3,'KU Meter Schedule'!AF92-'KU Meter Schedule'!$G92,AF92))</f>
        <v>771598.02</v>
      </c>
      <c r="AH92" s="6">
        <f>IF(AH$3=$J$3,$G92,IF($F92='KU Meter Schedule'!AH$3,'KU Meter Schedule'!AG92-'KU Meter Schedule'!$G92,AG92))</f>
        <v>0</v>
      </c>
      <c r="AI92" s="6">
        <f>IF(AI$3=$J$3,$G92,IF($F92='KU Meter Schedule'!AI$3,'KU Meter Schedule'!AH92-'KU Meter Schedule'!$G92,AH92))</f>
        <v>0</v>
      </c>
      <c r="AJ92" s="6">
        <f>IF(AJ$3=$J$3,$G92,IF($F92='KU Meter Schedule'!AJ$3,'KU Meter Schedule'!AI92-'KU Meter Schedule'!$G92,AI92))</f>
        <v>0</v>
      </c>
      <c r="AK92" s="6">
        <f>IF(AK$3=$J$3,$G92,IF($F92='KU Meter Schedule'!AK$3,'KU Meter Schedule'!AJ92-'KU Meter Schedule'!$G92,AJ92))</f>
        <v>0</v>
      </c>
      <c r="AL92" s="6">
        <f>IF(AL$3=$J$3,$G92,IF($F92='KU Meter Schedule'!AL$3,'KU Meter Schedule'!AK92-'KU Meter Schedule'!$G92,AK92))</f>
        <v>0</v>
      </c>
      <c r="AM92" s="6">
        <f>IF(AM$3=$J$3,$G92,IF($F92='KU Meter Schedule'!AM$3,'KU Meter Schedule'!AL92-'KU Meter Schedule'!$G92,AL92))</f>
        <v>0</v>
      </c>
      <c r="AN92" s="6">
        <f>IF(AN$3=$J$3,$G92,IF($F92='KU Meter Schedule'!AN$3,'KU Meter Schedule'!AM92-'KU Meter Schedule'!$G92,AM92))</f>
        <v>0</v>
      </c>
      <c r="AO92" s="6">
        <f>IF(AO$3=$J$3,$G92,IF($F92='KU Meter Schedule'!AO$3,'KU Meter Schedule'!AN92-'KU Meter Schedule'!$G92,AN92))</f>
        <v>0</v>
      </c>
      <c r="AP92" s="6">
        <f>IF(AP$3=$J$3,$G92,IF($F92='KU Meter Schedule'!AP$3,'KU Meter Schedule'!AO92-'KU Meter Schedule'!$G92,AO92))</f>
        <v>0</v>
      </c>
      <c r="AQ92" s="6">
        <f>IF(AQ$3=$J$3,$G92,IF($F92='KU Meter Schedule'!AQ$3,'KU Meter Schedule'!AP92-'KU Meter Schedule'!$G92,AP92))</f>
        <v>0</v>
      </c>
      <c r="AR92" s="6">
        <f>IF(AR$3=$J$3,$G92,IF($F92='KU Meter Schedule'!AR$3,'KU Meter Schedule'!AQ92-'KU Meter Schedule'!$G92,AQ92))</f>
        <v>0</v>
      </c>
      <c r="AS92" s="6">
        <f>IF(AS$3=$J$3,$G92,IF($F92='KU Meter Schedule'!AS$3,'KU Meter Schedule'!AR92-'KU Meter Schedule'!$G92,AR92))</f>
        <v>0</v>
      </c>
      <c r="AT92" s="6">
        <f>IF(AT$3=$J$3,$G92,IF($F92='KU Meter Schedule'!AT$3,'KU Meter Schedule'!AS92-'KU Meter Schedule'!$G92,AS92))</f>
        <v>0</v>
      </c>
      <c r="AU92" s="6">
        <f>IF(AU$3=$J$3,$G92,IF($F92='KU Meter Schedule'!AU$3,'KU Meter Schedule'!AT92-'KU Meter Schedule'!$G92,AT92))</f>
        <v>0</v>
      </c>
      <c r="AV92" s="6">
        <f>IF(AV$3=$J$3,$G92,IF($F92='KU Meter Schedule'!AV$3,'KU Meter Schedule'!AU92-'KU Meter Schedule'!$G92,AU92))</f>
        <v>0</v>
      </c>
      <c r="AW92" s="6">
        <f>IF(AW$3=$J$3,$G92,IF($F92='KU Meter Schedule'!AW$3,'KU Meter Schedule'!AV92-'KU Meter Schedule'!$G92,AV92))</f>
        <v>0</v>
      </c>
      <c r="AX92" s="6">
        <f>IF(AX$3=$J$3,$G92,IF($F92='KU Meter Schedule'!AX$3,'KU Meter Schedule'!AW92-'KU Meter Schedule'!$G92,AW92))</f>
        <v>0</v>
      </c>
      <c r="AZ92" s="21">
        <f>IF(AZ$3&lt;'Depr. Rate'!$B$1,('Depr. Rate'!$B$4*'KU Meter Schedule'!J92)/12,IF(J92=0,I92/2*'Depr. Rate'!$C$4/12,('Depr. Rate'!$C$4*'KU Meter Schedule'!J92)/12))</f>
        <v>1472.4662215000001</v>
      </c>
      <c r="BA92" s="21">
        <f>IF(BA$3&lt;'Depr. Rate'!$B$1,('Depr. Rate'!$B$4*'KU Meter Schedule'!K92)/12,IF(K92=0,J92/2*'Depr. Rate'!$C$4/12,('Depr. Rate'!$C$4*'KU Meter Schedule'!K92)/12))</f>
        <v>1472.4662215000001</v>
      </c>
      <c r="BB92" s="21">
        <f>IF(BB$3&lt;'Depr. Rate'!$B$1,('Depr. Rate'!$B$4*'KU Meter Schedule'!L92)/12,IF(L92=0,K92/2*'Depr. Rate'!$C$4/12,('Depr. Rate'!$C$4*'KU Meter Schedule'!L92)/12))</f>
        <v>1472.4662215000001</v>
      </c>
      <c r="BC92" s="21">
        <f>IF(BC$3&lt;'Depr. Rate'!$B$1,('Depr. Rate'!$B$4*'KU Meter Schedule'!M92)/12,IF(M92=0,L92/2*'Depr. Rate'!$C$4/12,('Depr. Rate'!$C$4*'KU Meter Schedule'!M92)/12))</f>
        <v>1472.4662215000001</v>
      </c>
      <c r="BD92" s="21">
        <f>IF(BD$3&lt;'Depr. Rate'!$B$1,('Depr. Rate'!$B$4*'KU Meter Schedule'!N92)/12,IF(N92=0,M92/2*'Depr. Rate'!$C$4/12,('Depr. Rate'!$C$4*'KU Meter Schedule'!N92)/12))</f>
        <v>1472.4662215000001</v>
      </c>
      <c r="BE92" s="21">
        <f>IF(BE$3&lt;'Depr. Rate'!$B$1,('Depr. Rate'!$B$4*'KU Meter Schedule'!O92)/12,IF(O92=0,N92/2*'Depr. Rate'!$C$4/12,('Depr. Rate'!$C$4*'KU Meter Schedule'!O92)/12))</f>
        <v>1472.4662215000001</v>
      </c>
      <c r="BF92" s="21">
        <f>IF(BF$3&lt;'Depr. Rate'!$B$1,('Depr. Rate'!$B$4*'KU Meter Schedule'!P92)/12,IF(P92=0,O92/2*'Depr. Rate'!$C$4/12,('Depr. Rate'!$C$4*'KU Meter Schedule'!P92)/12))</f>
        <v>1472.4662215000001</v>
      </c>
      <c r="BG92" s="21">
        <f>IF(BG$3&lt;'Depr. Rate'!$B$1,('Depr. Rate'!$B$4*'KU Meter Schedule'!Q92)/12,IF(Q92=0,P92/2*'Depr. Rate'!$C$4/12,('Depr. Rate'!$C$4*'KU Meter Schedule'!Q92)/12))</f>
        <v>1472.4662215000001</v>
      </c>
      <c r="BH92" s="21">
        <f>IF(BH$3&lt;'Depr. Rate'!$B$1,('Depr. Rate'!$B$4*'KU Meter Schedule'!R92)/12,IF(R92=0,Q92/2*'Depr. Rate'!$C$4/12,('Depr. Rate'!$C$4*'KU Meter Schedule'!R92)/12))</f>
        <v>1472.4662215000001</v>
      </c>
      <c r="BI92" s="21">
        <f>IF(BI$3&lt;'Depr. Rate'!$B$1,('Depr. Rate'!$B$4*'KU Meter Schedule'!S92)/12,IF(S92=0,R92/2*'Depr. Rate'!$C$4/12,('Depr. Rate'!$C$4*'KU Meter Schedule'!S92)/12))</f>
        <v>1472.4662215000001</v>
      </c>
      <c r="BJ92" s="21">
        <f>IF(BJ$3&lt;'Depr. Rate'!$B$1,('Depr. Rate'!$B$4*'KU Meter Schedule'!T92)/12,IF(T92=0,S92/2*'Depr. Rate'!$C$4/12,('Depr. Rate'!$C$4*'KU Meter Schedule'!T92)/12))</f>
        <v>1472.4662215000001</v>
      </c>
      <c r="BK92" s="21">
        <f>IF(BK$3&lt;'Depr. Rate'!$B$1,('Depr. Rate'!$B$4*'KU Meter Schedule'!U92)/12,IF(U92=0,T92/2*'Depr. Rate'!$C$4/12,('Depr. Rate'!$C$4*'KU Meter Schedule'!U92)/12))</f>
        <v>2256.9242085000001</v>
      </c>
      <c r="BL92" s="21">
        <f>IF(BL$3&lt;'Depr. Rate'!$B$1,('Depr. Rate'!$B$4*'KU Meter Schedule'!V92)/12,IF(V92=0,U92/2*'Depr. Rate'!$C$4/12,('Depr. Rate'!$C$4*'KU Meter Schedule'!V92)/12))</f>
        <v>2256.9242085000001</v>
      </c>
      <c r="BM92" s="21">
        <f>IF(BM$3&lt;'Depr. Rate'!$B$1,('Depr. Rate'!$B$4*'KU Meter Schedule'!W92)/12,IF(W92=0,V92/2*'Depr. Rate'!$C$4/12,('Depr. Rate'!$C$4*'KU Meter Schedule'!W92)/12))</f>
        <v>2256.9242085000001</v>
      </c>
      <c r="BN92" s="21">
        <f>IF(BN$3&lt;'Depr. Rate'!$B$1,('Depr. Rate'!$B$4*'KU Meter Schedule'!X92)/12,IF(X92=0,W92/2*'Depr. Rate'!$C$4/12,('Depr. Rate'!$C$4*'KU Meter Schedule'!X92)/12))</f>
        <v>2256.9242085000001</v>
      </c>
      <c r="BO92" s="21">
        <f>IF(BO$3&lt;'Depr. Rate'!$B$1,('Depr. Rate'!$B$4*'KU Meter Schedule'!Y92)/12,IF(Y92=0,X92/2*'Depr. Rate'!$C$4/12,('Depr. Rate'!$C$4*'KU Meter Schedule'!Y92)/12))</f>
        <v>2256.9242085000001</v>
      </c>
      <c r="BP92" s="21">
        <f>IF(BP$3&lt;'Depr. Rate'!$B$1,('Depr. Rate'!$B$4*'KU Meter Schedule'!Z92)/12,IF(Z92=0,Y92/2*'Depr. Rate'!$C$4/12,('Depr. Rate'!$C$4*'KU Meter Schedule'!Z92)/12))</f>
        <v>2256.9242085000001</v>
      </c>
      <c r="BQ92" s="21">
        <f>IF(BQ$3&lt;'Depr. Rate'!$B$1,('Depr. Rate'!$B$4*'KU Meter Schedule'!AA92)/12,IF(AA92=0,Z92/2*'Depr. Rate'!$C$4/12,('Depr. Rate'!$C$4*'KU Meter Schedule'!AA92)/12))</f>
        <v>2256.9242085000001</v>
      </c>
      <c r="BR92" s="21">
        <f>IF(BR$3&lt;'Depr. Rate'!$B$1,('Depr. Rate'!$B$4*'KU Meter Schedule'!AB92)/12,IF(AB92=0,AA92/2*'Depr. Rate'!$C$4/12,('Depr. Rate'!$C$4*'KU Meter Schedule'!AB92)/12))</f>
        <v>2256.9242085000001</v>
      </c>
      <c r="BS92" s="21">
        <f>IF(BS$3&lt;'Depr. Rate'!$B$1,('Depr. Rate'!$B$4*'KU Meter Schedule'!AC92)/12,IF(AC92=0,AB92/2*'Depr. Rate'!$C$4/12,('Depr. Rate'!$C$4*'KU Meter Schedule'!AC92)/12))</f>
        <v>2256.9242085000001</v>
      </c>
      <c r="BT92" s="21">
        <f>IF(BT$3&lt;'Depr. Rate'!$B$1,('Depr. Rate'!$B$4*'KU Meter Schedule'!AD92)/12,IF(AD92=0,AC92/2*'Depr. Rate'!$C$4/12,('Depr. Rate'!$C$4*'KU Meter Schedule'!AD92)/12))</f>
        <v>2256.9242085000001</v>
      </c>
      <c r="BU92" s="21">
        <f>IF(BU$3&lt;'Depr. Rate'!$B$1,('Depr. Rate'!$B$4*'KU Meter Schedule'!AE92)/12,IF(AE92=0,AD92/2*'Depr. Rate'!$C$4/12,('Depr. Rate'!$C$4*'KU Meter Schedule'!AE92)/12))</f>
        <v>2256.9242085000001</v>
      </c>
      <c r="BV92" s="21">
        <f>IF(BV$3&lt;'Depr. Rate'!$B$1,('Depr. Rate'!$B$4*'KU Meter Schedule'!AF92)/12,IF(AF92=0,AE92/2*'Depr. Rate'!$C$4/12,('Depr. Rate'!$C$4*'KU Meter Schedule'!AF92)/12))</f>
        <v>2256.9242085000001</v>
      </c>
      <c r="BW92" s="21">
        <f>IF(BW$3&lt;'Depr. Rate'!$B$1,('Depr. Rate'!$B$4*'KU Meter Schedule'!AG92)/12,IF(AG92=0,AF92/2*'Depr. Rate'!$C$4/12,('Depr. Rate'!$C$4*'KU Meter Schedule'!AG92)/12))</f>
        <v>2256.9242085000001</v>
      </c>
      <c r="BX92" s="21">
        <f>IF(BX$3&lt;'Depr. Rate'!$B$1,('Depr. Rate'!$B$4*'KU Meter Schedule'!AH92)/12,IF(AH92=0,AG92/2*'Depr. Rate'!$C$4/12,('Depr. Rate'!$C$4*'KU Meter Schedule'!AH92)/12))</f>
        <v>1128.46210425</v>
      </c>
      <c r="BY92" s="21">
        <f>IF(BY$3&lt;'Depr. Rate'!$B$1,('Depr. Rate'!$B$4*'KU Meter Schedule'!AI92)/12,IF(AI92=0,AH92/2*'Depr. Rate'!$C$4/12,('Depr. Rate'!$C$4*'KU Meter Schedule'!AI92)/12))</f>
        <v>0</v>
      </c>
      <c r="BZ92" s="21">
        <f>IF(BZ$3&lt;'Depr. Rate'!$B$1,('Depr. Rate'!$B$4*'KU Meter Schedule'!AJ92)/12,IF(AJ92=0,AI92/2*'Depr. Rate'!$C$4/12,('Depr. Rate'!$C$4*'KU Meter Schedule'!AJ92)/12))</f>
        <v>0</v>
      </c>
      <c r="CA92" s="21">
        <f>IF(CA$3&lt;'Depr. Rate'!$B$1,('Depr. Rate'!$B$4*'KU Meter Schedule'!AK92)/12,IF(AK92=0,AJ92/2*'Depr. Rate'!$C$4/12,('Depr. Rate'!$C$4*'KU Meter Schedule'!AK92)/12))</f>
        <v>0</v>
      </c>
      <c r="CB92" s="21">
        <f>IF(CB$3&lt;'Depr. Rate'!$B$1,('Depr. Rate'!$B$4*'KU Meter Schedule'!AL92)/12,IF(AL92=0,AK92/2*'Depr. Rate'!$C$4/12,('Depr. Rate'!$C$4*'KU Meter Schedule'!AL92)/12))</f>
        <v>0</v>
      </c>
      <c r="CC92" s="21">
        <f>IF(CC$3&lt;'Depr. Rate'!$B$1,('Depr. Rate'!$B$4*'KU Meter Schedule'!AM92)/12,IF(AM92=0,AL92/2*'Depr. Rate'!$C$4/12,('Depr. Rate'!$C$4*'KU Meter Schedule'!AM92)/12))</f>
        <v>0</v>
      </c>
      <c r="CD92" s="21">
        <f>IF(CD$3&lt;'Depr. Rate'!$B$1,('Depr. Rate'!$B$4*'KU Meter Schedule'!AN92)/12,IF(AN92=0,AM92/2*'Depr. Rate'!$C$4/12,('Depr. Rate'!$C$4*'KU Meter Schedule'!AN92)/12))</f>
        <v>0</v>
      </c>
      <c r="CE92" s="21">
        <f>IF(CE$3&lt;'Depr. Rate'!$B$1,('Depr. Rate'!$B$4*'KU Meter Schedule'!AO92)/12,IF(AO92=0,AN92/2*'Depr. Rate'!$C$4/12,('Depr. Rate'!$C$4*'KU Meter Schedule'!AO92)/12))</f>
        <v>0</v>
      </c>
      <c r="CF92" s="21">
        <f>IF(CF$3&lt;'Depr. Rate'!$B$1,('Depr. Rate'!$B$4*'KU Meter Schedule'!AP92)/12,IF(AP92=0,AO92/2*'Depr. Rate'!$C$4/12,('Depr. Rate'!$C$4*'KU Meter Schedule'!AP92)/12))</f>
        <v>0</v>
      </c>
      <c r="CG92" s="21">
        <f>IF(CG$3&lt;'Depr. Rate'!$B$1,('Depr. Rate'!$B$4*'KU Meter Schedule'!AQ92)/12,IF(AQ92=0,AP92/2*'Depr. Rate'!$C$4/12,('Depr. Rate'!$C$4*'KU Meter Schedule'!AQ92)/12))</f>
        <v>0</v>
      </c>
      <c r="CH92" s="21">
        <f>IF(CH$3&lt;'Depr. Rate'!$B$1,('Depr. Rate'!$B$4*'KU Meter Schedule'!AR92)/12,IF(AR92=0,AQ92/2*'Depr. Rate'!$C$4/12,('Depr. Rate'!$C$4*'KU Meter Schedule'!AR92)/12))</f>
        <v>0</v>
      </c>
      <c r="CI92" s="21">
        <f>IF(CI$3&lt;'Depr. Rate'!$B$1,('Depr. Rate'!$B$4*'KU Meter Schedule'!AS92)/12,IF(AS92=0,AR92/2*'Depr. Rate'!$C$4/12,('Depr. Rate'!$C$4*'KU Meter Schedule'!AS92)/12))</f>
        <v>0</v>
      </c>
      <c r="CJ92" s="21">
        <f>IF(CJ$3&lt;'Depr. Rate'!$B$1,('Depr. Rate'!$B$4*'KU Meter Schedule'!AT92)/12,IF(AT92=0,AS92/2*'Depr. Rate'!$C$4/12,('Depr. Rate'!$C$4*'KU Meter Schedule'!AT92)/12))</f>
        <v>0</v>
      </c>
      <c r="CK92" s="21">
        <f>IF(CK$3&lt;'Depr. Rate'!$B$1,('Depr. Rate'!$B$4*'KU Meter Schedule'!AU92)/12,IF(AU92=0,AT92/2*'Depr. Rate'!$C$4/12,('Depr. Rate'!$C$4*'KU Meter Schedule'!AU92)/12))</f>
        <v>0</v>
      </c>
      <c r="CL92" s="21">
        <f>IF(CL$3&lt;'Depr. Rate'!$B$1,('Depr. Rate'!$B$4*'KU Meter Schedule'!AV92)/12,IF(AV92=0,AU92/2*'Depr. Rate'!$C$4/12,('Depr. Rate'!$C$4*'KU Meter Schedule'!AV92)/12))</f>
        <v>0</v>
      </c>
      <c r="CM92" s="21">
        <f>IF(CM$3&lt;'Depr. Rate'!$B$1,('Depr. Rate'!$B$4*'KU Meter Schedule'!AW92)/12,IF(AW92=0,AV92/2*'Depr. Rate'!$C$4/12,('Depr. Rate'!$C$4*'KU Meter Schedule'!AW92)/12))</f>
        <v>0</v>
      </c>
      <c r="CN92" s="21">
        <f>IF(CN$3&lt;'Depr. Rate'!$B$1,('Depr. Rate'!$B$4*'KU Meter Schedule'!AX92)/12,IF(AX92=0,AW92/2*'Depr. Rate'!$C$4/12,('Depr. Rate'!$C$4*'KU Meter Schedule'!AX92)/12))</f>
        <v>0</v>
      </c>
      <c r="CP92" s="6">
        <f>IF(CP$3=$CP$3,$H92+AZ92,IF($F92='KU Meter Schedule'!CP$3,'KU Meter Schedule'!CO92+AZ92-$G92,SUM(CO92,AZ92)))</f>
        <v>508928.54900492006</v>
      </c>
      <c r="CQ92" s="6">
        <f>IF(CQ$3=$CP$3,$H92+BA92,IF($F92='KU Meter Schedule'!CQ$3,'KU Meter Schedule'!CP92+BA92-$G92,SUM(CP92,BA92)))</f>
        <v>510401.01522642007</v>
      </c>
      <c r="CR92" s="6">
        <f>IF(CR$3=$CP$3,$H92+BB92,IF($F92='KU Meter Schedule'!CR$3,'KU Meter Schedule'!CQ92+BB92-$G92,SUM(CQ92,BB92)))</f>
        <v>511873.48144792009</v>
      </c>
      <c r="CS92" s="6">
        <f>IF(CS$3=$CP$3,$H92+BC92,IF($F92='KU Meter Schedule'!CS$3,'KU Meter Schedule'!CR92+BC92-$G92,SUM(CR92,BC92)))</f>
        <v>513345.9476694201</v>
      </c>
      <c r="CT92" s="6">
        <f>IF(CT$3=$CP$3,$H92+BD92,IF($F92='KU Meter Schedule'!CT$3,'KU Meter Schedule'!CS92+BD92-$G92,SUM(CS92,BD92)))</f>
        <v>514818.41389092011</v>
      </c>
      <c r="CU92" s="6">
        <f>IF(CU$3=$CP$3,$H92+BE92,IF($F92='KU Meter Schedule'!CU$3,'KU Meter Schedule'!CT92+BE92-$G92,SUM(CT92,BE92)))</f>
        <v>516290.88011242013</v>
      </c>
      <c r="CV92" s="6">
        <f>IF(CV$3=$CP$3,$H92+BF92,IF($F92='KU Meter Schedule'!CV$3,'KU Meter Schedule'!CU92+BF92-$G92,SUM(CU92,BF92)))</f>
        <v>517763.34633392014</v>
      </c>
      <c r="CW92" s="6">
        <f>IF(CW$3=$CP$3,$H92+BG92,IF($F92='KU Meter Schedule'!CW$3,'KU Meter Schedule'!CV92+BG92-$G92,SUM(CV92,BG92)))</f>
        <v>519235.81255542015</v>
      </c>
      <c r="CX92" s="6">
        <f>IF(CX$3=$CP$3,$H92+BH92,IF($F92='KU Meter Schedule'!CX$3,'KU Meter Schedule'!CW92+BH92-$G92,SUM(CW92,BH92)))</f>
        <v>520708.27877692017</v>
      </c>
      <c r="CY92" s="6">
        <f>IF(CY$3=$CP$3,$H92+BI92,IF($F92='KU Meter Schedule'!CY$3,'KU Meter Schedule'!CX92+BI92-$G92,SUM(CX92,BI92)))</f>
        <v>522180.74499842018</v>
      </c>
      <c r="CZ92" s="6">
        <f>IF(CZ$3=$CP$3,$H92+BJ92,IF($F92='KU Meter Schedule'!CZ$3,'KU Meter Schedule'!CY92+BJ92-$G92,SUM(CY92,BJ92)))</f>
        <v>523653.21121992019</v>
      </c>
      <c r="DA92" s="6">
        <f>IF(DA$3=$CP$3,$H92+BK92,IF($F92='KU Meter Schedule'!DA$3,'KU Meter Schedule'!CZ92+BK92-$G92,SUM(CZ92,BK92)))</f>
        <v>525910.13542842015</v>
      </c>
      <c r="DB92" s="6">
        <f>IF(DB$3=$CP$3,$H92+BL92,IF($F92='KU Meter Schedule'!DB$3,'KU Meter Schedule'!DA92+BL92-$G92,SUM(DA92,BL92)))</f>
        <v>528167.05963692011</v>
      </c>
      <c r="DC92" s="6">
        <f>IF(DC$3=$CP$3,$H92+BM92,IF($F92='KU Meter Schedule'!DC$3,'KU Meter Schedule'!DB92+BM92-$G92,SUM(DB92,BM92)))</f>
        <v>530423.98384542007</v>
      </c>
      <c r="DD92" s="6">
        <f>IF(DD$3=$CP$3,$H92+BN92,IF($F92='KU Meter Schedule'!DD$3,'KU Meter Schedule'!DC92+BN92-$G92,SUM(DC92,BN92)))</f>
        <v>532680.90805392002</v>
      </c>
      <c r="DE92" s="6">
        <f>IF(DE$3=$CP$3,$H92+BO92,IF($F92='KU Meter Schedule'!DE$3,'KU Meter Schedule'!DD92+BO92-$G92,SUM(DD92,BO92)))</f>
        <v>534937.83226241998</v>
      </c>
      <c r="DF92" s="6">
        <f>IF(DF$3=$CP$3,$H92+BP92,IF($F92='KU Meter Schedule'!DF$3,'KU Meter Schedule'!DE92+BP92-$G92,SUM(DE92,BP92)))</f>
        <v>537194.75647091994</v>
      </c>
      <c r="DG92" s="6">
        <f>IF(DG$3=$CP$3,$H92+BQ92,IF($F92='KU Meter Schedule'!DG$3,'KU Meter Schedule'!DF92+BQ92-$G92,SUM(DF92,BQ92)))</f>
        <v>539451.68067941989</v>
      </c>
      <c r="DH92" s="6">
        <f>IF(DH$3=$CP$3,$H92+BR92,IF($F92='KU Meter Schedule'!DH$3,'KU Meter Schedule'!DG92+BR92-$G92,SUM(DG92,BR92)))</f>
        <v>541708.60488791985</v>
      </c>
      <c r="DI92" s="6">
        <f>IF(DI$3=$CP$3,$H92+BS92,IF($F92='KU Meter Schedule'!DI$3,'KU Meter Schedule'!DH92+BS92-$G92,SUM(DH92,BS92)))</f>
        <v>543965.52909641981</v>
      </c>
      <c r="DJ92" s="6">
        <f>IF(DJ$3=$CP$3,$H92+BT92,IF($F92='KU Meter Schedule'!DJ$3,'KU Meter Schedule'!DI92+BT92-$G92,SUM(DI92,BT92)))</f>
        <v>546222.45330491976</v>
      </c>
      <c r="DK92" s="6">
        <f>IF(DK$3=$CP$3,$H92+BU92,IF($F92='KU Meter Schedule'!DK$3,'KU Meter Schedule'!DJ92+BU92-$G92,SUM(DJ92,BU92)))</f>
        <v>548479.37751341972</v>
      </c>
      <c r="DL92" s="6">
        <f>IF(DL$3=$CP$3,$H92+BV92,IF($F92='KU Meter Schedule'!DL$3,'KU Meter Schedule'!DK92+BV92-$G92,SUM(DK92,BV92)))</f>
        <v>550736.30172191968</v>
      </c>
      <c r="DM92" s="6">
        <f>IF(DM$3=$CP$3,$H92+BW92,IF($F92='KU Meter Schedule'!DM$3,'KU Meter Schedule'!DL92+BW92-$G92,SUM(DL92,BW92)))</f>
        <v>552993.22593041963</v>
      </c>
      <c r="DN92" s="6">
        <f>IF(DN$3=$CP$3,$H92+BX92,IF($F92='KU Meter Schedule'!DN$3,'KU Meter Schedule'!DM92+BX92-$G92,SUM(DM92,BX92)))</f>
        <v>-217476.33196533041</v>
      </c>
      <c r="DO92" s="6">
        <f>IF(DO$3=$CP$3,$H92+BY92,IF($F92='KU Meter Schedule'!DO$3,'KU Meter Schedule'!DN92+BY92-$G92,SUM(DN92,BY92)))</f>
        <v>-217476.33196533041</v>
      </c>
      <c r="DP92" s="6">
        <f>IF(DP$3=$CP$3,$H92+BZ92,IF($F92='KU Meter Schedule'!DP$3,'KU Meter Schedule'!DO92+BZ92-$G92,SUM(DO92,BZ92)))</f>
        <v>-217476.33196533041</v>
      </c>
      <c r="DQ92" s="6">
        <f>IF(DQ$3=$CP$3,$H92+CA92,IF($F92='KU Meter Schedule'!DQ$3,'KU Meter Schedule'!DP92+CA92-$G92,SUM(DP92,CA92)))</f>
        <v>-217476.33196533041</v>
      </c>
      <c r="DR92" s="6">
        <f>IF(DR$3=$CP$3,$H92+CB92,IF($F92='KU Meter Schedule'!DR$3,'KU Meter Schedule'!DQ92+CB92-$G92,SUM(DQ92,CB92)))</f>
        <v>-217476.33196533041</v>
      </c>
      <c r="DS92" s="6">
        <f>IF(DS$3=$CP$3,$H92+CC92,IF($F92='KU Meter Schedule'!DS$3,'KU Meter Schedule'!DR92+CC92-$G92,SUM(DR92,CC92)))</f>
        <v>-217476.33196533041</v>
      </c>
      <c r="DT92" s="6">
        <f>IF(DT$3=$CP$3,$H92+CD92,IF($F92='KU Meter Schedule'!DT$3,'KU Meter Schedule'!DS92+CD92-$G92,SUM(DS92,CD92)))</f>
        <v>-217476.33196533041</v>
      </c>
      <c r="DU92" s="6">
        <f>IF(DU$3=$CP$3,$H92+CE92,IF($F92='KU Meter Schedule'!DU$3,'KU Meter Schedule'!DT92+CE92-$G92,SUM(DT92,CE92)))</f>
        <v>-217476.33196533041</v>
      </c>
      <c r="DV92" s="6">
        <f>IF(DV$3=$CP$3,$H92+CF92,IF($F92='KU Meter Schedule'!DV$3,'KU Meter Schedule'!DU92+CF92-$G92,SUM(DU92,CF92)))</f>
        <v>-217476.33196533041</v>
      </c>
      <c r="DW92" s="6">
        <f>IF(DW$3=$CP$3,$H92+CG92,IF($F92='KU Meter Schedule'!DW$3,'KU Meter Schedule'!DV92+CG92-$G92,SUM(DV92,CG92)))</f>
        <v>-217476.33196533041</v>
      </c>
      <c r="DX92" s="6">
        <f>IF(DX$3=$CP$3,$H92+CH92,IF($F92='KU Meter Schedule'!DX$3,'KU Meter Schedule'!DW92+CH92-$G92,SUM(DW92,CH92)))</f>
        <v>-217476.33196533041</v>
      </c>
      <c r="DY92" s="6">
        <f>IF(DY$3=$CP$3,$H92+CI92,IF($F92='KU Meter Schedule'!DY$3,'KU Meter Schedule'!DX92+CI92-$G92,SUM(DX92,CI92)))</f>
        <v>-217476.33196533041</v>
      </c>
      <c r="DZ92" s="6">
        <f>IF(DZ$3=$CP$3,$H92+CJ92,IF($F92='KU Meter Schedule'!DZ$3,'KU Meter Schedule'!DY92+CJ92-$G92,SUM(DY92,CJ92)))</f>
        <v>-217476.33196533041</v>
      </c>
      <c r="EA92" s="6">
        <f>IF(EA$3=$CP$3,$H92+CK92,IF($F92='KU Meter Schedule'!EA$3,'KU Meter Schedule'!DZ92+CK92-$G92,SUM(DZ92,CK92)))</f>
        <v>-217476.33196533041</v>
      </c>
      <c r="EB92" s="6">
        <f>IF(EB$3=$CP$3,$H92+CL92,IF($F92='KU Meter Schedule'!EB$3,'KU Meter Schedule'!EA92+CL92-$G92,SUM(EA92,CL92)))</f>
        <v>-217476.33196533041</v>
      </c>
      <c r="EC92" s="6">
        <f>IF(EC$3=$CP$3,$H92+CM92,IF($F92='KU Meter Schedule'!EC$3,'KU Meter Schedule'!EB92+CM92-$G92,SUM(EB92,CM92)))</f>
        <v>-217476.33196533041</v>
      </c>
      <c r="ED92" s="6">
        <f>IF(ED$3=$CP$3,$H92+CN92,IF($F92='KU Meter Schedule'!ED$3,'KU Meter Schedule'!EC92+CN92-$G92,SUM(EC92,CN92)))</f>
        <v>-217476.33196533041</v>
      </c>
      <c r="EF92" s="8">
        <f t="shared" si="18"/>
        <v>262669.47099507996</v>
      </c>
      <c r="EG92" s="8">
        <f t="shared" si="18"/>
        <v>261197.00477357995</v>
      </c>
      <c r="EH92" s="8">
        <f t="shared" si="18"/>
        <v>259724.53855207993</v>
      </c>
      <c r="EI92" s="8">
        <f t="shared" si="18"/>
        <v>258252.07233057992</v>
      </c>
      <c r="EJ92" s="8">
        <f t="shared" si="18"/>
        <v>256779.6061090799</v>
      </c>
      <c r="EK92" s="8">
        <f t="shared" si="18"/>
        <v>255307.13988757989</v>
      </c>
      <c r="EL92" s="8">
        <f t="shared" si="18"/>
        <v>253834.67366607988</v>
      </c>
      <c r="EM92" s="8">
        <f t="shared" si="18"/>
        <v>252362.20744457986</v>
      </c>
      <c r="EN92" s="8">
        <f t="shared" si="18"/>
        <v>250889.74122307985</v>
      </c>
      <c r="EO92" s="8">
        <f t="shared" si="18"/>
        <v>249417.27500157984</v>
      </c>
      <c r="EP92" s="8">
        <f t="shared" si="18"/>
        <v>247944.80878007982</v>
      </c>
      <c r="EQ92" s="8">
        <f t="shared" si="18"/>
        <v>245687.88457157987</v>
      </c>
      <c r="ER92" s="8">
        <f t="shared" si="18"/>
        <v>243430.96036307991</v>
      </c>
      <c r="ES92" s="8">
        <f t="shared" si="18"/>
        <v>241174.03615457995</v>
      </c>
      <c r="ET92" s="8">
        <f t="shared" si="18"/>
        <v>238917.11194608</v>
      </c>
      <c r="EU92" s="8">
        <f t="shared" si="18"/>
        <v>236660.18773758004</v>
      </c>
      <c r="EV92" s="8">
        <f t="shared" si="17"/>
        <v>234403.26352908008</v>
      </c>
      <c r="EW92" s="8">
        <f t="shared" si="17"/>
        <v>232146.33932058013</v>
      </c>
      <c r="EX92" s="8">
        <f t="shared" si="17"/>
        <v>229889.41511208017</v>
      </c>
      <c r="EY92" s="8">
        <f t="shared" si="17"/>
        <v>227632.49090358021</v>
      </c>
      <c r="EZ92" s="8">
        <f t="shared" si="17"/>
        <v>225375.56669508026</v>
      </c>
      <c r="FA92" s="8">
        <f t="shared" si="17"/>
        <v>223118.6424865803</v>
      </c>
      <c r="FB92" s="8">
        <f t="shared" si="17"/>
        <v>220861.71827808034</v>
      </c>
      <c r="FC92" s="8">
        <f t="shared" si="17"/>
        <v>218604.79406958038</v>
      </c>
      <c r="FD92" s="8">
        <f t="shared" si="17"/>
        <v>217476.33196533041</v>
      </c>
      <c r="FE92" s="8">
        <f t="shared" si="17"/>
        <v>217476.33196533041</v>
      </c>
      <c r="FF92" s="8">
        <f t="shared" si="17"/>
        <v>217476.33196533041</v>
      </c>
      <c r="FG92" s="8">
        <f t="shared" si="17"/>
        <v>217476.33196533041</v>
      </c>
      <c r="FH92" s="8">
        <f t="shared" si="17"/>
        <v>217476.33196533041</v>
      </c>
      <c r="FI92" s="8">
        <f t="shared" si="17"/>
        <v>217476.33196533041</v>
      </c>
      <c r="FJ92" s="8">
        <f t="shared" si="17"/>
        <v>217476.33196533041</v>
      </c>
      <c r="FK92" s="8">
        <f t="shared" si="20"/>
        <v>217476.33196533041</v>
      </c>
      <c r="FL92" s="8">
        <f t="shared" si="20"/>
        <v>217476.33196533041</v>
      </c>
      <c r="FM92" s="8">
        <f t="shared" si="20"/>
        <v>217476.33196533041</v>
      </c>
      <c r="FN92" s="8">
        <f t="shared" si="20"/>
        <v>217476.33196533041</v>
      </c>
      <c r="FO92" s="8">
        <f t="shared" si="20"/>
        <v>217476.33196533041</v>
      </c>
      <c r="FP92" s="8">
        <f t="shared" si="20"/>
        <v>217476.33196533041</v>
      </c>
      <c r="FQ92" s="8">
        <f t="shared" si="20"/>
        <v>217476.33196533041</v>
      </c>
      <c r="FR92" s="8">
        <f t="shared" si="20"/>
        <v>217476.33196533041</v>
      </c>
      <c r="FS92" s="8">
        <f t="shared" si="20"/>
        <v>217476.33196533041</v>
      </c>
      <c r="FT92" s="8">
        <f t="shared" si="20"/>
        <v>217476.33196533041</v>
      </c>
    </row>
    <row r="93" spans="1:176" x14ac:dyDescent="0.25">
      <c r="A93" s="4" t="s">
        <v>12</v>
      </c>
      <c r="B93" s="4" t="s">
        <v>2</v>
      </c>
      <c r="C93" s="3" t="s">
        <v>40</v>
      </c>
      <c r="D93" s="4" t="s">
        <v>5</v>
      </c>
      <c r="E93" s="7">
        <v>1986</v>
      </c>
      <c r="F93" s="24">
        <f>IFERROR(VLOOKUP(CONCATENATE(C93,E93),'KU Retirements'!$A$4:$E$150,5,FALSE),"N/A")</f>
        <v>43313</v>
      </c>
      <c r="G93" s="5">
        <v>280960.39</v>
      </c>
      <c r="H93" s="5">
        <v>184778.93311170221</v>
      </c>
      <c r="I93" s="5"/>
      <c r="J93" s="6">
        <f>IF(J$3=$J$3,$G93,IF($F93='KU Meter Schedule'!J$3,'KU Meter Schedule'!I93-'KU Meter Schedule'!$G93,I93))</f>
        <v>280960.39</v>
      </c>
      <c r="K93" s="6">
        <f>IF(K$3=$J$3,$G93,IF($F93='KU Meter Schedule'!K$3,'KU Meter Schedule'!J93-'KU Meter Schedule'!$G93,J93))</f>
        <v>280960.39</v>
      </c>
      <c r="L93" s="6">
        <f>IF(L$3=$J$3,$G93,IF($F93='KU Meter Schedule'!L$3,'KU Meter Schedule'!K93-'KU Meter Schedule'!$G93,K93))</f>
        <v>280960.39</v>
      </c>
      <c r="M93" s="6">
        <f>IF(M$3=$J$3,$G93,IF($F93='KU Meter Schedule'!M$3,'KU Meter Schedule'!L93-'KU Meter Schedule'!$G93,L93))</f>
        <v>280960.39</v>
      </c>
      <c r="N93" s="6">
        <f>IF(N$3=$J$3,$G93,IF($F93='KU Meter Schedule'!N$3,'KU Meter Schedule'!M93-'KU Meter Schedule'!$G93,M93))</f>
        <v>280960.39</v>
      </c>
      <c r="O93" s="6">
        <f>IF(O$3=$J$3,$G93,IF($F93='KU Meter Schedule'!O$3,'KU Meter Schedule'!N93-'KU Meter Schedule'!$G93,N93))</f>
        <v>280960.39</v>
      </c>
      <c r="P93" s="6">
        <f>IF(P$3=$J$3,$G93,IF($F93='KU Meter Schedule'!P$3,'KU Meter Schedule'!O93-'KU Meter Schedule'!$G93,O93))</f>
        <v>280960.39</v>
      </c>
      <c r="Q93" s="6">
        <f>IF(Q$3=$J$3,$G93,IF($F93='KU Meter Schedule'!Q$3,'KU Meter Schedule'!P93-'KU Meter Schedule'!$G93,P93))</f>
        <v>280960.39</v>
      </c>
      <c r="R93" s="6">
        <f>IF(R$3=$J$3,$G93,IF($F93='KU Meter Schedule'!R$3,'KU Meter Schedule'!Q93-'KU Meter Schedule'!$G93,Q93))</f>
        <v>280960.39</v>
      </c>
      <c r="S93" s="6">
        <f>IF(S$3=$J$3,$G93,IF($F93='KU Meter Schedule'!S$3,'KU Meter Schedule'!R93-'KU Meter Schedule'!$G93,R93))</f>
        <v>280960.39</v>
      </c>
      <c r="T93" s="6">
        <f>IF(T$3=$J$3,$G93,IF($F93='KU Meter Schedule'!T$3,'KU Meter Schedule'!S93-'KU Meter Schedule'!$G93,S93))</f>
        <v>280960.39</v>
      </c>
      <c r="U93" s="6">
        <f>IF(U$3=$J$3,$G93,IF($F93='KU Meter Schedule'!U$3,'KU Meter Schedule'!T93-'KU Meter Schedule'!$G93,T93))</f>
        <v>280960.39</v>
      </c>
      <c r="V93" s="6">
        <f>IF(V$3=$J$3,$G93,IF($F93='KU Meter Schedule'!V$3,'KU Meter Schedule'!U93-'KU Meter Schedule'!$G93,U93))</f>
        <v>280960.39</v>
      </c>
      <c r="W93" s="6">
        <f>IF(W$3=$J$3,$G93,IF($F93='KU Meter Schedule'!W$3,'KU Meter Schedule'!V93-'KU Meter Schedule'!$G93,V93))</f>
        <v>280960.39</v>
      </c>
      <c r="X93" s="6">
        <f>IF(X$3=$J$3,$G93,IF($F93='KU Meter Schedule'!X$3,'KU Meter Schedule'!W93-'KU Meter Schedule'!$G93,W93))</f>
        <v>280960.39</v>
      </c>
      <c r="Y93" s="6">
        <f>IF(Y$3=$J$3,$G93,IF($F93='KU Meter Schedule'!Y$3,'KU Meter Schedule'!X93-'KU Meter Schedule'!$G93,X93))</f>
        <v>280960.39</v>
      </c>
      <c r="Z93" s="6">
        <f>IF(Z$3=$J$3,$G93,IF($F93='KU Meter Schedule'!Z$3,'KU Meter Schedule'!Y93-'KU Meter Schedule'!$G93,Y93))</f>
        <v>280960.39</v>
      </c>
      <c r="AA93" s="6">
        <f>IF(AA$3=$J$3,$G93,IF($F93='KU Meter Schedule'!AA$3,'KU Meter Schedule'!Z93-'KU Meter Schedule'!$G93,Z93))</f>
        <v>280960.39</v>
      </c>
      <c r="AB93" s="6">
        <f>IF(AB$3=$J$3,$G93,IF($F93='KU Meter Schedule'!AB$3,'KU Meter Schedule'!AA93-'KU Meter Schedule'!$G93,AA93))</f>
        <v>280960.39</v>
      </c>
      <c r="AC93" s="6">
        <f>IF(AC$3=$J$3,$G93,IF($F93='KU Meter Schedule'!AC$3,'KU Meter Schedule'!AB93-'KU Meter Schedule'!$G93,AB93))</f>
        <v>280960.39</v>
      </c>
      <c r="AD93" s="6">
        <f>IF(AD$3=$J$3,$G93,IF($F93='KU Meter Schedule'!AD$3,'KU Meter Schedule'!AC93-'KU Meter Schedule'!$G93,AC93))</f>
        <v>280960.39</v>
      </c>
      <c r="AE93" s="6">
        <f>IF(AE$3=$J$3,$G93,IF($F93='KU Meter Schedule'!AE$3,'KU Meter Schedule'!AD93-'KU Meter Schedule'!$G93,AD93))</f>
        <v>280960.39</v>
      </c>
      <c r="AF93" s="6">
        <f>IF(AF$3=$J$3,$G93,IF($F93='KU Meter Schedule'!AF$3,'KU Meter Schedule'!AE93-'KU Meter Schedule'!$G93,AE93))</f>
        <v>280960.39</v>
      </c>
      <c r="AG93" s="6">
        <f>IF(AG$3=$J$3,$G93,IF($F93='KU Meter Schedule'!AG$3,'KU Meter Schedule'!AF93-'KU Meter Schedule'!$G93,AF93))</f>
        <v>280960.39</v>
      </c>
      <c r="AH93" s="6">
        <f>IF(AH$3=$J$3,$G93,IF($F93='KU Meter Schedule'!AH$3,'KU Meter Schedule'!AG93-'KU Meter Schedule'!$G93,AG93))</f>
        <v>0</v>
      </c>
      <c r="AI93" s="6">
        <f>IF(AI$3=$J$3,$G93,IF($F93='KU Meter Schedule'!AI$3,'KU Meter Schedule'!AH93-'KU Meter Schedule'!$G93,AH93))</f>
        <v>0</v>
      </c>
      <c r="AJ93" s="6">
        <f>IF(AJ$3=$J$3,$G93,IF($F93='KU Meter Schedule'!AJ$3,'KU Meter Schedule'!AI93-'KU Meter Schedule'!$G93,AI93))</f>
        <v>0</v>
      </c>
      <c r="AK93" s="6">
        <f>IF(AK$3=$J$3,$G93,IF($F93='KU Meter Schedule'!AK$3,'KU Meter Schedule'!AJ93-'KU Meter Schedule'!$G93,AJ93))</f>
        <v>0</v>
      </c>
      <c r="AL93" s="6">
        <f>IF(AL$3=$J$3,$G93,IF($F93='KU Meter Schedule'!AL$3,'KU Meter Schedule'!AK93-'KU Meter Schedule'!$G93,AK93))</f>
        <v>0</v>
      </c>
      <c r="AM93" s="6">
        <f>IF(AM$3=$J$3,$G93,IF($F93='KU Meter Schedule'!AM$3,'KU Meter Schedule'!AL93-'KU Meter Schedule'!$G93,AL93))</f>
        <v>0</v>
      </c>
      <c r="AN93" s="6">
        <f>IF(AN$3=$J$3,$G93,IF($F93='KU Meter Schedule'!AN$3,'KU Meter Schedule'!AM93-'KU Meter Schedule'!$G93,AM93))</f>
        <v>0</v>
      </c>
      <c r="AO93" s="6">
        <f>IF(AO$3=$J$3,$G93,IF($F93='KU Meter Schedule'!AO$3,'KU Meter Schedule'!AN93-'KU Meter Schedule'!$G93,AN93))</f>
        <v>0</v>
      </c>
      <c r="AP93" s="6">
        <f>IF(AP$3=$J$3,$G93,IF($F93='KU Meter Schedule'!AP$3,'KU Meter Schedule'!AO93-'KU Meter Schedule'!$G93,AO93))</f>
        <v>0</v>
      </c>
      <c r="AQ93" s="6">
        <f>IF(AQ$3=$J$3,$G93,IF($F93='KU Meter Schedule'!AQ$3,'KU Meter Schedule'!AP93-'KU Meter Schedule'!$G93,AP93))</f>
        <v>0</v>
      </c>
      <c r="AR93" s="6">
        <f>IF(AR$3=$J$3,$G93,IF($F93='KU Meter Schedule'!AR$3,'KU Meter Schedule'!AQ93-'KU Meter Schedule'!$G93,AQ93))</f>
        <v>0</v>
      </c>
      <c r="AS93" s="6">
        <f>IF(AS$3=$J$3,$G93,IF($F93='KU Meter Schedule'!AS$3,'KU Meter Schedule'!AR93-'KU Meter Schedule'!$G93,AR93))</f>
        <v>0</v>
      </c>
      <c r="AT93" s="6">
        <f>IF(AT$3=$J$3,$G93,IF($F93='KU Meter Schedule'!AT$3,'KU Meter Schedule'!AS93-'KU Meter Schedule'!$G93,AS93))</f>
        <v>0</v>
      </c>
      <c r="AU93" s="6">
        <f>IF(AU$3=$J$3,$G93,IF($F93='KU Meter Schedule'!AU$3,'KU Meter Schedule'!AT93-'KU Meter Schedule'!$G93,AT93))</f>
        <v>0</v>
      </c>
      <c r="AV93" s="6">
        <f>IF(AV$3=$J$3,$G93,IF($F93='KU Meter Schedule'!AV$3,'KU Meter Schedule'!AU93-'KU Meter Schedule'!$G93,AU93))</f>
        <v>0</v>
      </c>
      <c r="AW93" s="6">
        <f>IF(AW$3=$J$3,$G93,IF($F93='KU Meter Schedule'!AW$3,'KU Meter Schedule'!AV93-'KU Meter Schedule'!$G93,AV93))</f>
        <v>0</v>
      </c>
      <c r="AX93" s="6">
        <f>IF(AX$3=$J$3,$G93,IF($F93='KU Meter Schedule'!AX$3,'KU Meter Schedule'!AW93-'KU Meter Schedule'!$G93,AW93))</f>
        <v>0</v>
      </c>
      <c r="AZ93" s="21">
        <f>IF(AZ$3&lt;'Depr. Rate'!$B$1,('Depr. Rate'!$B$4*'KU Meter Schedule'!J93)/12,IF(J93=0,I93/2*'Depr. Rate'!$C$4/12,('Depr. Rate'!$C$4*'KU Meter Schedule'!J93)/12))</f>
        <v>536.16607758333339</v>
      </c>
      <c r="BA93" s="21">
        <f>IF(BA$3&lt;'Depr. Rate'!$B$1,('Depr. Rate'!$B$4*'KU Meter Schedule'!K93)/12,IF(K93=0,J93/2*'Depr. Rate'!$C$4/12,('Depr. Rate'!$C$4*'KU Meter Schedule'!K93)/12))</f>
        <v>536.16607758333339</v>
      </c>
      <c r="BB93" s="21">
        <f>IF(BB$3&lt;'Depr. Rate'!$B$1,('Depr. Rate'!$B$4*'KU Meter Schedule'!L93)/12,IF(L93=0,K93/2*'Depr. Rate'!$C$4/12,('Depr. Rate'!$C$4*'KU Meter Schedule'!L93)/12))</f>
        <v>536.16607758333339</v>
      </c>
      <c r="BC93" s="21">
        <f>IF(BC$3&lt;'Depr. Rate'!$B$1,('Depr. Rate'!$B$4*'KU Meter Schedule'!M93)/12,IF(M93=0,L93/2*'Depr. Rate'!$C$4/12,('Depr. Rate'!$C$4*'KU Meter Schedule'!M93)/12))</f>
        <v>536.16607758333339</v>
      </c>
      <c r="BD93" s="21">
        <f>IF(BD$3&lt;'Depr. Rate'!$B$1,('Depr. Rate'!$B$4*'KU Meter Schedule'!N93)/12,IF(N93=0,M93/2*'Depr. Rate'!$C$4/12,('Depr. Rate'!$C$4*'KU Meter Schedule'!N93)/12))</f>
        <v>536.16607758333339</v>
      </c>
      <c r="BE93" s="21">
        <f>IF(BE$3&lt;'Depr. Rate'!$B$1,('Depr. Rate'!$B$4*'KU Meter Schedule'!O93)/12,IF(O93=0,N93/2*'Depr. Rate'!$C$4/12,('Depr. Rate'!$C$4*'KU Meter Schedule'!O93)/12))</f>
        <v>536.16607758333339</v>
      </c>
      <c r="BF93" s="21">
        <f>IF(BF$3&lt;'Depr. Rate'!$B$1,('Depr. Rate'!$B$4*'KU Meter Schedule'!P93)/12,IF(P93=0,O93/2*'Depr. Rate'!$C$4/12,('Depr. Rate'!$C$4*'KU Meter Schedule'!P93)/12))</f>
        <v>536.16607758333339</v>
      </c>
      <c r="BG93" s="21">
        <f>IF(BG$3&lt;'Depr. Rate'!$B$1,('Depr. Rate'!$B$4*'KU Meter Schedule'!Q93)/12,IF(Q93=0,P93/2*'Depr. Rate'!$C$4/12,('Depr. Rate'!$C$4*'KU Meter Schedule'!Q93)/12))</f>
        <v>536.16607758333339</v>
      </c>
      <c r="BH93" s="21">
        <f>IF(BH$3&lt;'Depr. Rate'!$B$1,('Depr. Rate'!$B$4*'KU Meter Schedule'!R93)/12,IF(R93=0,Q93/2*'Depr. Rate'!$C$4/12,('Depr. Rate'!$C$4*'KU Meter Schedule'!R93)/12))</f>
        <v>536.16607758333339</v>
      </c>
      <c r="BI93" s="21">
        <f>IF(BI$3&lt;'Depr. Rate'!$B$1,('Depr. Rate'!$B$4*'KU Meter Schedule'!S93)/12,IF(S93=0,R93/2*'Depr. Rate'!$C$4/12,('Depr. Rate'!$C$4*'KU Meter Schedule'!S93)/12))</f>
        <v>536.16607758333339</v>
      </c>
      <c r="BJ93" s="21">
        <f>IF(BJ$3&lt;'Depr. Rate'!$B$1,('Depr. Rate'!$B$4*'KU Meter Schedule'!T93)/12,IF(T93=0,S93/2*'Depr. Rate'!$C$4/12,('Depr. Rate'!$C$4*'KU Meter Schedule'!T93)/12))</f>
        <v>536.16607758333339</v>
      </c>
      <c r="BK93" s="21">
        <f>IF(BK$3&lt;'Depr. Rate'!$B$1,('Depr. Rate'!$B$4*'KU Meter Schedule'!U93)/12,IF(U93=0,T93/2*'Depr. Rate'!$C$4/12,('Depr. Rate'!$C$4*'KU Meter Schedule'!U93)/12))</f>
        <v>821.8091407500001</v>
      </c>
      <c r="BL93" s="21">
        <f>IF(BL$3&lt;'Depr. Rate'!$B$1,('Depr. Rate'!$B$4*'KU Meter Schedule'!V93)/12,IF(V93=0,U93/2*'Depr. Rate'!$C$4/12,('Depr. Rate'!$C$4*'KU Meter Schedule'!V93)/12))</f>
        <v>821.8091407500001</v>
      </c>
      <c r="BM93" s="21">
        <f>IF(BM$3&lt;'Depr. Rate'!$B$1,('Depr. Rate'!$B$4*'KU Meter Schedule'!W93)/12,IF(W93=0,V93/2*'Depr. Rate'!$C$4/12,('Depr. Rate'!$C$4*'KU Meter Schedule'!W93)/12))</f>
        <v>821.8091407500001</v>
      </c>
      <c r="BN93" s="21">
        <f>IF(BN$3&lt;'Depr. Rate'!$B$1,('Depr. Rate'!$B$4*'KU Meter Schedule'!X93)/12,IF(X93=0,W93/2*'Depr. Rate'!$C$4/12,('Depr. Rate'!$C$4*'KU Meter Schedule'!X93)/12))</f>
        <v>821.8091407500001</v>
      </c>
      <c r="BO93" s="21">
        <f>IF(BO$3&lt;'Depr. Rate'!$B$1,('Depr. Rate'!$B$4*'KU Meter Schedule'!Y93)/12,IF(Y93=0,X93/2*'Depr. Rate'!$C$4/12,('Depr. Rate'!$C$4*'KU Meter Schedule'!Y93)/12))</f>
        <v>821.8091407500001</v>
      </c>
      <c r="BP93" s="21">
        <f>IF(BP$3&lt;'Depr. Rate'!$B$1,('Depr. Rate'!$B$4*'KU Meter Schedule'!Z93)/12,IF(Z93=0,Y93/2*'Depr. Rate'!$C$4/12,('Depr. Rate'!$C$4*'KU Meter Schedule'!Z93)/12))</f>
        <v>821.8091407500001</v>
      </c>
      <c r="BQ93" s="21">
        <f>IF(BQ$3&lt;'Depr. Rate'!$B$1,('Depr. Rate'!$B$4*'KU Meter Schedule'!AA93)/12,IF(AA93=0,Z93/2*'Depr. Rate'!$C$4/12,('Depr. Rate'!$C$4*'KU Meter Schedule'!AA93)/12))</f>
        <v>821.8091407500001</v>
      </c>
      <c r="BR93" s="21">
        <f>IF(BR$3&lt;'Depr. Rate'!$B$1,('Depr. Rate'!$B$4*'KU Meter Schedule'!AB93)/12,IF(AB93=0,AA93/2*'Depr. Rate'!$C$4/12,('Depr. Rate'!$C$4*'KU Meter Schedule'!AB93)/12))</f>
        <v>821.8091407500001</v>
      </c>
      <c r="BS93" s="21">
        <f>IF(BS$3&lt;'Depr. Rate'!$B$1,('Depr. Rate'!$B$4*'KU Meter Schedule'!AC93)/12,IF(AC93=0,AB93/2*'Depr. Rate'!$C$4/12,('Depr. Rate'!$C$4*'KU Meter Schedule'!AC93)/12))</f>
        <v>821.8091407500001</v>
      </c>
      <c r="BT93" s="21">
        <f>IF(BT$3&lt;'Depr. Rate'!$B$1,('Depr. Rate'!$B$4*'KU Meter Schedule'!AD93)/12,IF(AD93=0,AC93/2*'Depr. Rate'!$C$4/12,('Depr. Rate'!$C$4*'KU Meter Schedule'!AD93)/12))</f>
        <v>821.8091407500001</v>
      </c>
      <c r="BU93" s="21">
        <f>IF(BU$3&lt;'Depr. Rate'!$B$1,('Depr. Rate'!$B$4*'KU Meter Schedule'!AE93)/12,IF(AE93=0,AD93/2*'Depr. Rate'!$C$4/12,('Depr. Rate'!$C$4*'KU Meter Schedule'!AE93)/12))</f>
        <v>821.8091407500001</v>
      </c>
      <c r="BV93" s="21">
        <f>IF(BV$3&lt;'Depr. Rate'!$B$1,('Depr. Rate'!$B$4*'KU Meter Schedule'!AF93)/12,IF(AF93=0,AE93/2*'Depr. Rate'!$C$4/12,('Depr. Rate'!$C$4*'KU Meter Schedule'!AF93)/12))</f>
        <v>821.8091407500001</v>
      </c>
      <c r="BW93" s="21">
        <f>IF(BW$3&lt;'Depr. Rate'!$B$1,('Depr. Rate'!$B$4*'KU Meter Schedule'!AG93)/12,IF(AG93=0,AF93/2*'Depr. Rate'!$C$4/12,('Depr. Rate'!$C$4*'KU Meter Schedule'!AG93)/12))</f>
        <v>821.8091407500001</v>
      </c>
      <c r="BX93" s="21">
        <f>IF(BX$3&lt;'Depr. Rate'!$B$1,('Depr. Rate'!$B$4*'KU Meter Schedule'!AH93)/12,IF(AH93=0,AG93/2*'Depr. Rate'!$C$4/12,('Depr. Rate'!$C$4*'KU Meter Schedule'!AH93)/12))</f>
        <v>410.90457037500005</v>
      </c>
      <c r="BY93" s="21">
        <f>IF(BY$3&lt;'Depr. Rate'!$B$1,('Depr. Rate'!$B$4*'KU Meter Schedule'!AI93)/12,IF(AI93=0,AH93/2*'Depr. Rate'!$C$4/12,('Depr. Rate'!$C$4*'KU Meter Schedule'!AI93)/12))</f>
        <v>0</v>
      </c>
      <c r="BZ93" s="21">
        <f>IF(BZ$3&lt;'Depr. Rate'!$B$1,('Depr. Rate'!$B$4*'KU Meter Schedule'!AJ93)/12,IF(AJ93=0,AI93/2*'Depr. Rate'!$C$4/12,('Depr. Rate'!$C$4*'KU Meter Schedule'!AJ93)/12))</f>
        <v>0</v>
      </c>
      <c r="CA93" s="21">
        <f>IF(CA$3&lt;'Depr. Rate'!$B$1,('Depr. Rate'!$B$4*'KU Meter Schedule'!AK93)/12,IF(AK93=0,AJ93/2*'Depr. Rate'!$C$4/12,('Depr. Rate'!$C$4*'KU Meter Schedule'!AK93)/12))</f>
        <v>0</v>
      </c>
      <c r="CB93" s="21">
        <f>IF(CB$3&lt;'Depr. Rate'!$B$1,('Depr. Rate'!$B$4*'KU Meter Schedule'!AL93)/12,IF(AL93=0,AK93/2*'Depr. Rate'!$C$4/12,('Depr. Rate'!$C$4*'KU Meter Schedule'!AL93)/12))</f>
        <v>0</v>
      </c>
      <c r="CC93" s="21">
        <f>IF(CC$3&lt;'Depr. Rate'!$B$1,('Depr. Rate'!$B$4*'KU Meter Schedule'!AM93)/12,IF(AM93=0,AL93/2*'Depr. Rate'!$C$4/12,('Depr. Rate'!$C$4*'KU Meter Schedule'!AM93)/12))</f>
        <v>0</v>
      </c>
      <c r="CD93" s="21">
        <f>IF(CD$3&lt;'Depr. Rate'!$B$1,('Depr. Rate'!$B$4*'KU Meter Schedule'!AN93)/12,IF(AN93=0,AM93/2*'Depr. Rate'!$C$4/12,('Depr. Rate'!$C$4*'KU Meter Schedule'!AN93)/12))</f>
        <v>0</v>
      </c>
      <c r="CE93" s="21">
        <f>IF(CE$3&lt;'Depr. Rate'!$B$1,('Depr. Rate'!$B$4*'KU Meter Schedule'!AO93)/12,IF(AO93=0,AN93/2*'Depr. Rate'!$C$4/12,('Depr. Rate'!$C$4*'KU Meter Schedule'!AO93)/12))</f>
        <v>0</v>
      </c>
      <c r="CF93" s="21">
        <f>IF(CF$3&lt;'Depr. Rate'!$B$1,('Depr. Rate'!$B$4*'KU Meter Schedule'!AP93)/12,IF(AP93=0,AO93/2*'Depr. Rate'!$C$4/12,('Depr. Rate'!$C$4*'KU Meter Schedule'!AP93)/12))</f>
        <v>0</v>
      </c>
      <c r="CG93" s="21">
        <f>IF(CG$3&lt;'Depr. Rate'!$B$1,('Depr. Rate'!$B$4*'KU Meter Schedule'!AQ93)/12,IF(AQ93=0,AP93/2*'Depr. Rate'!$C$4/12,('Depr. Rate'!$C$4*'KU Meter Schedule'!AQ93)/12))</f>
        <v>0</v>
      </c>
      <c r="CH93" s="21">
        <f>IF(CH$3&lt;'Depr. Rate'!$B$1,('Depr. Rate'!$B$4*'KU Meter Schedule'!AR93)/12,IF(AR93=0,AQ93/2*'Depr. Rate'!$C$4/12,('Depr. Rate'!$C$4*'KU Meter Schedule'!AR93)/12))</f>
        <v>0</v>
      </c>
      <c r="CI93" s="21">
        <f>IF(CI$3&lt;'Depr. Rate'!$B$1,('Depr. Rate'!$B$4*'KU Meter Schedule'!AS93)/12,IF(AS93=0,AR93/2*'Depr. Rate'!$C$4/12,('Depr. Rate'!$C$4*'KU Meter Schedule'!AS93)/12))</f>
        <v>0</v>
      </c>
      <c r="CJ93" s="21">
        <f>IF(CJ$3&lt;'Depr. Rate'!$B$1,('Depr. Rate'!$B$4*'KU Meter Schedule'!AT93)/12,IF(AT93=0,AS93/2*'Depr. Rate'!$C$4/12,('Depr. Rate'!$C$4*'KU Meter Schedule'!AT93)/12))</f>
        <v>0</v>
      </c>
      <c r="CK93" s="21">
        <f>IF(CK$3&lt;'Depr. Rate'!$B$1,('Depr. Rate'!$B$4*'KU Meter Schedule'!AU93)/12,IF(AU93=0,AT93/2*'Depr. Rate'!$C$4/12,('Depr. Rate'!$C$4*'KU Meter Schedule'!AU93)/12))</f>
        <v>0</v>
      </c>
      <c r="CL93" s="21">
        <f>IF(CL$3&lt;'Depr. Rate'!$B$1,('Depr. Rate'!$B$4*'KU Meter Schedule'!AV93)/12,IF(AV93=0,AU93/2*'Depr. Rate'!$C$4/12,('Depr. Rate'!$C$4*'KU Meter Schedule'!AV93)/12))</f>
        <v>0</v>
      </c>
      <c r="CM93" s="21">
        <f>IF(CM$3&lt;'Depr. Rate'!$B$1,('Depr. Rate'!$B$4*'KU Meter Schedule'!AW93)/12,IF(AW93=0,AV93/2*'Depr. Rate'!$C$4/12,('Depr. Rate'!$C$4*'KU Meter Schedule'!AW93)/12))</f>
        <v>0</v>
      </c>
      <c r="CN93" s="21">
        <f>IF(CN$3&lt;'Depr. Rate'!$B$1,('Depr. Rate'!$B$4*'KU Meter Schedule'!AX93)/12,IF(AX93=0,AW93/2*'Depr. Rate'!$C$4/12,('Depr. Rate'!$C$4*'KU Meter Schedule'!AX93)/12))</f>
        <v>0</v>
      </c>
      <c r="CP93" s="6">
        <f>IF(CP$3=$CP$3,$H93+AZ93,IF($F93='KU Meter Schedule'!CP$3,'KU Meter Schedule'!CO93+AZ93-$G93,SUM(CO93,AZ93)))</f>
        <v>185315.09918928554</v>
      </c>
      <c r="CQ93" s="6">
        <f>IF(CQ$3=$CP$3,$H93+BA93,IF($F93='KU Meter Schedule'!CQ$3,'KU Meter Schedule'!CP93+BA93-$G93,SUM(CP93,BA93)))</f>
        <v>185851.26526686887</v>
      </c>
      <c r="CR93" s="6">
        <f>IF(CR$3=$CP$3,$H93+BB93,IF($F93='KU Meter Schedule'!CR$3,'KU Meter Schedule'!CQ93+BB93-$G93,SUM(CQ93,BB93)))</f>
        <v>186387.4313444522</v>
      </c>
      <c r="CS93" s="6">
        <f>IF(CS$3=$CP$3,$H93+BC93,IF($F93='KU Meter Schedule'!CS$3,'KU Meter Schedule'!CR93+BC93-$G93,SUM(CR93,BC93)))</f>
        <v>186923.59742203553</v>
      </c>
      <c r="CT93" s="6">
        <f>IF(CT$3=$CP$3,$H93+BD93,IF($F93='KU Meter Schedule'!CT$3,'KU Meter Schedule'!CS93+BD93-$G93,SUM(CS93,BD93)))</f>
        <v>187459.76349961886</v>
      </c>
      <c r="CU93" s="6">
        <f>IF(CU$3=$CP$3,$H93+BE93,IF($F93='KU Meter Schedule'!CU$3,'KU Meter Schedule'!CT93+BE93-$G93,SUM(CT93,BE93)))</f>
        <v>187995.92957720219</v>
      </c>
      <c r="CV93" s="6">
        <f>IF(CV$3=$CP$3,$H93+BF93,IF($F93='KU Meter Schedule'!CV$3,'KU Meter Schedule'!CU93+BF93-$G93,SUM(CU93,BF93)))</f>
        <v>188532.09565478552</v>
      </c>
      <c r="CW93" s="6">
        <f>IF(CW$3=$CP$3,$H93+BG93,IF($F93='KU Meter Schedule'!CW$3,'KU Meter Schedule'!CV93+BG93-$G93,SUM(CV93,BG93)))</f>
        <v>189068.26173236885</v>
      </c>
      <c r="CX93" s="6">
        <f>IF(CX$3=$CP$3,$H93+BH93,IF($F93='KU Meter Schedule'!CX$3,'KU Meter Schedule'!CW93+BH93-$G93,SUM(CW93,BH93)))</f>
        <v>189604.42780995218</v>
      </c>
      <c r="CY93" s="6">
        <f>IF(CY$3=$CP$3,$H93+BI93,IF($F93='KU Meter Schedule'!CY$3,'KU Meter Schedule'!CX93+BI93-$G93,SUM(CX93,BI93)))</f>
        <v>190140.59388753551</v>
      </c>
      <c r="CZ93" s="6">
        <f>IF(CZ$3=$CP$3,$H93+BJ93,IF($F93='KU Meter Schedule'!CZ$3,'KU Meter Schedule'!CY93+BJ93-$G93,SUM(CY93,BJ93)))</f>
        <v>190676.75996511884</v>
      </c>
      <c r="DA93" s="6">
        <f>IF(DA$3=$CP$3,$H93+BK93,IF($F93='KU Meter Schedule'!DA$3,'KU Meter Schedule'!CZ93+BK93-$G93,SUM(CZ93,BK93)))</f>
        <v>191498.56910586884</v>
      </c>
      <c r="DB93" s="6">
        <f>IF(DB$3=$CP$3,$H93+BL93,IF($F93='KU Meter Schedule'!DB$3,'KU Meter Schedule'!DA93+BL93-$G93,SUM(DA93,BL93)))</f>
        <v>192320.37824661884</v>
      </c>
      <c r="DC93" s="6">
        <f>IF(DC$3=$CP$3,$H93+BM93,IF($F93='KU Meter Schedule'!DC$3,'KU Meter Schedule'!DB93+BM93-$G93,SUM(DB93,BM93)))</f>
        <v>193142.18738736885</v>
      </c>
      <c r="DD93" s="6">
        <f>IF(DD$3=$CP$3,$H93+BN93,IF($F93='KU Meter Schedule'!DD$3,'KU Meter Schedule'!DC93+BN93-$G93,SUM(DC93,BN93)))</f>
        <v>193963.99652811885</v>
      </c>
      <c r="DE93" s="6">
        <f>IF(DE$3=$CP$3,$H93+BO93,IF($F93='KU Meter Schedule'!DE$3,'KU Meter Schedule'!DD93+BO93-$G93,SUM(DD93,BO93)))</f>
        <v>194785.80566886885</v>
      </c>
      <c r="DF93" s="6">
        <f>IF(DF$3=$CP$3,$H93+BP93,IF($F93='KU Meter Schedule'!DF$3,'KU Meter Schedule'!DE93+BP93-$G93,SUM(DE93,BP93)))</f>
        <v>195607.61480961886</v>
      </c>
      <c r="DG93" s="6">
        <f>IF(DG$3=$CP$3,$H93+BQ93,IF($F93='KU Meter Schedule'!DG$3,'KU Meter Schedule'!DF93+BQ93-$G93,SUM(DF93,BQ93)))</f>
        <v>196429.42395036886</v>
      </c>
      <c r="DH93" s="6">
        <f>IF(DH$3=$CP$3,$H93+BR93,IF($F93='KU Meter Schedule'!DH$3,'KU Meter Schedule'!DG93+BR93-$G93,SUM(DG93,BR93)))</f>
        <v>197251.23309111886</v>
      </c>
      <c r="DI93" s="6">
        <f>IF(DI$3=$CP$3,$H93+BS93,IF($F93='KU Meter Schedule'!DI$3,'KU Meter Schedule'!DH93+BS93-$G93,SUM(DH93,BS93)))</f>
        <v>198073.04223186887</v>
      </c>
      <c r="DJ93" s="6">
        <f>IF(DJ$3=$CP$3,$H93+BT93,IF($F93='KU Meter Schedule'!DJ$3,'KU Meter Schedule'!DI93+BT93-$G93,SUM(DI93,BT93)))</f>
        <v>198894.85137261887</v>
      </c>
      <c r="DK93" s="6">
        <f>IF(DK$3=$CP$3,$H93+BU93,IF($F93='KU Meter Schedule'!DK$3,'KU Meter Schedule'!DJ93+BU93-$G93,SUM(DJ93,BU93)))</f>
        <v>199716.66051336887</v>
      </c>
      <c r="DL93" s="6">
        <f>IF(DL$3=$CP$3,$H93+BV93,IF($F93='KU Meter Schedule'!DL$3,'KU Meter Schedule'!DK93+BV93-$G93,SUM(DK93,BV93)))</f>
        <v>200538.46965411888</v>
      </c>
      <c r="DM93" s="6">
        <f>IF(DM$3=$CP$3,$H93+BW93,IF($F93='KU Meter Schedule'!DM$3,'KU Meter Schedule'!DL93+BW93-$G93,SUM(DL93,BW93)))</f>
        <v>201360.27879486888</v>
      </c>
      <c r="DN93" s="6">
        <f>IF(DN$3=$CP$3,$H93+BX93,IF($F93='KU Meter Schedule'!DN$3,'KU Meter Schedule'!DM93+BX93-$G93,SUM(DM93,BX93)))</f>
        <v>-79189.206634756149</v>
      </c>
      <c r="DO93" s="6">
        <f>IF(DO$3=$CP$3,$H93+BY93,IF($F93='KU Meter Schedule'!DO$3,'KU Meter Schedule'!DN93+BY93-$G93,SUM(DN93,BY93)))</f>
        <v>-79189.206634756149</v>
      </c>
      <c r="DP93" s="6">
        <f>IF(DP$3=$CP$3,$H93+BZ93,IF($F93='KU Meter Schedule'!DP$3,'KU Meter Schedule'!DO93+BZ93-$G93,SUM(DO93,BZ93)))</f>
        <v>-79189.206634756149</v>
      </c>
      <c r="DQ93" s="6">
        <f>IF(DQ$3=$CP$3,$H93+CA93,IF($F93='KU Meter Schedule'!DQ$3,'KU Meter Schedule'!DP93+CA93-$G93,SUM(DP93,CA93)))</f>
        <v>-79189.206634756149</v>
      </c>
      <c r="DR93" s="6">
        <f>IF(DR$3=$CP$3,$H93+CB93,IF($F93='KU Meter Schedule'!DR$3,'KU Meter Schedule'!DQ93+CB93-$G93,SUM(DQ93,CB93)))</f>
        <v>-79189.206634756149</v>
      </c>
      <c r="DS93" s="6">
        <f>IF(DS$3=$CP$3,$H93+CC93,IF($F93='KU Meter Schedule'!DS$3,'KU Meter Schedule'!DR93+CC93-$G93,SUM(DR93,CC93)))</f>
        <v>-79189.206634756149</v>
      </c>
      <c r="DT93" s="6">
        <f>IF(DT$3=$CP$3,$H93+CD93,IF($F93='KU Meter Schedule'!DT$3,'KU Meter Schedule'!DS93+CD93-$G93,SUM(DS93,CD93)))</f>
        <v>-79189.206634756149</v>
      </c>
      <c r="DU93" s="6">
        <f>IF(DU$3=$CP$3,$H93+CE93,IF($F93='KU Meter Schedule'!DU$3,'KU Meter Schedule'!DT93+CE93-$G93,SUM(DT93,CE93)))</f>
        <v>-79189.206634756149</v>
      </c>
      <c r="DV93" s="6">
        <f>IF(DV$3=$CP$3,$H93+CF93,IF($F93='KU Meter Schedule'!DV$3,'KU Meter Schedule'!DU93+CF93-$G93,SUM(DU93,CF93)))</f>
        <v>-79189.206634756149</v>
      </c>
      <c r="DW93" s="6">
        <f>IF(DW$3=$CP$3,$H93+CG93,IF($F93='KU Meter Schedule'!DW$3,'KU Meter Schedule'!DV93+CG93-$G93,SUM(DV93,CG93)))</f>
        <v>-79189.206634756149</v>
      </c>
      <c r="DX93" s="6">
        <f>IF(DX$3=$CP$3,$H93+CH93,IF($F93='KU Meter Schedule'!DX$3,'KU Meter Schedule'!DW93+CH93-$G93,SUM(DW93,CH93)))</f>
        <v>-79189.206634756149</v>
      </c>
      <c r="DY93" s="6">
        <f>IF(DY$3=$CP$3,$H93+CI93,IF($F93='KU Meter Schedule'!DY$3,'KU Meter Schedule'!DX93+CI93-$G93,SUM(DX93,CI93)))</f>
        <v>-79189.206634756149</v>
      </c>
      <c r="DZ93" s="6">
        <f>IF(DZ$3=$CP$3,$H93+CJ93,IF($F93='KU Meter Schedule'!DZ$3,'KU Meter Schedule'!DY93+CJ93-$G93,SUM(DY93,CJ93)))</f>
        <v>-79189.206634756149</v>
      </c>
      <c r="EA93" s="6">
        <f>IF(EA$3=$CP$3,$H93+CK93,IF($F93='KU Meter Schedule'!EA$3,'KU Meter Schedule'!DZ93+CK93-$G93,SUM(DZ93,CK93)))</f>
        <v>-79189.206634756149</v>
      </c>
      <c r="EB93" s="6">
        <f>IF(EB$3=$CP$3,$H93+CL93,IF($F93='KU Meter Schedule'!EB$3,'KU Meter Schedule'!EA93+CL93-$G93,SUM(EA93,CL93)))</f>
        <v>-79189.206634756149</v>
      </c>
      <c r="EC93" s="6">
        <f>IF(EC$3=$CP$3,$H93+CM93,IF($F93='KU Meter Schedule'!EC$3,'KU Meter Schedule'!EB93+CM93-$G93,SUM(EB93,CM93)))</f>
        <v>-79189.206634756149</v>
      </c>
      <c r="ED93" s="6">
        <f>IF(ED$3=$CP$3,$H93+CN93,IF($F93='KU Meter Schedule'!ED$3,'KU Meter Schedule'!EC93+CN93-$G93,SUM(EC93,CN93)))</f>
        <v>-79189.206634756149</v>
      </c>
      <c r="EF93" s="8">
        <f t="shared" si="18"/>
        <v>95645.290810714476</v>
      </c>
      <c r="EG93" s="8">
        <f t="shared" si="18"/>
        <v>95109.124733131146</v>
      </c>
      <c r="EH93" s="8">
        <f t="shared" si="18"/>
        <v>94572.958655547816</v>
      </c>
      <c r="EI93" s="8">
        <f t="shared" si="18"/>
        <v>94036.792577964487</v>
      </c>
      <c r="EJ93" s="8">
        <f t="shared" si="18"/>
        <v>93500.626500381157</v>
      </c>
      <c r="EK93" s="8">
        <f t="shared" si="18"/>
        <v>92964.460422797827</v>
      </c>
      <c r="EL93" s="8">
        <f t="shared" si="18"/>
        <v>92428.294345214497</v>
      </c>
      <c r="EM93" s="8">
        <f t="shared" si="18"/>
        <v>91892.128267631168</v>
      </c>
      <c r="EN93" s="8">
        <f t="shared" si="18"/>
        <v>91355.962190047838</v>
      </c>
      <c r="EO93" s="8">
        <f t="shared" si="18"/>
        <v>90819.796112464508</v>
      </c>
      <c r="EP93" s="8">
        <f t="shared" si="18"/>
        <v>90283.630034881178</v>
      </c>
      <c r="EQ93" s="8">
        <f t="shared" si="18"/>
        <v>89461.820894131175</v>
      </c>
      <c r="ER93" s="8">
        <f t="shared" si="18"/>
        <v>88640.011753381172</v>
      </c>
      <c r="ES93" s="8">
        <f t="shared" si="18"/>
        <v>87818.202612631168</v>
      </c>
      <c r="ET93" s="8">
        <f t="shared" si="18"/>
        <v>86996.393471881165</v>
      </c>
      <c r="EU93" s="8">
        <f t="shared" si="18"/>
        <v>86174.584331131162</v>
      </c>
      <c r="EV93" s="8">
        <f t="shared" si="17"/>
        <v>85352.775190381159</v>
      </c>
      <c r="EW93" s="8">
        <f t="shared" si="17"/>
        <v>84530.966049631155</v>
      </c>
      <c r="EX93" s="8">
        <f t="shared" si="17"/>
        <v>83709.156908881152</v>
      </c>
      <c r="EY93" s="8">
        <f t="shared" si="17"/>
        <v>82887.347768131149</v>
      </c>
      <c r="EZ93" s="8">
        <f t="shared" si="17"/>
        <v>82065.538627381145</v>
      </c>
      <c r="FA93" s="8">
        <f t="shared" si="17"/>
        <v>81243.729486631142</v>
      </c>
      <c r="FB93" s="8">
        <f t="shared" si="17"/>
        <v>80421.920345881139</v>
      </c>
      <c r="FC93" s="8">
        <f t="shared" si="17"/>
        <v>79600.111205131136</v>
      </c>
      <c r="FD93" s="8">
        <f t="shared" si="17"/>
        <v>79189.206634756149</v>
      </c>
      <c r="FE93" s="8">
        <f t="shared" si="17"/>
        <v>79189.206634756149</v>
      </c>
      <c r="FF93" s="8">
        <f t="shared" si="17"/>
        <v>79189.206634756149</v>
      </c>
      <c r="FG93" s="8">
        <f t="shared" si="17"/>
        <v>79189.206634756149</v>
      </c>
      <c r="FH93" s="8">
        <f t="shared" si="17"/>
        <v>79189.206634756149</v>
      </c>
      <c r="FI93" s="8">
        <f t="shared" si="17"/>
        <v>79189.206634756149</v>
      </c>
      <c r="FJ93" s="8">
        <f t="shared" si="17"/>
        <v>79189.206634756149</v>
      </c>
      <c r="FK93" s="8">
        <f t="shared" si="20"/>
        <v>79189.206634756149</v>
      </c>
      <c r="FL93" s="8">
        <f t="shared" si="20"/>
        <v>79189.206634756149</v>
      </c>
      <c r="FM93" s="8">
        <f t="shared" si="20"/>
        <v>79189.206634756149</v>
      </c>
      <c r="FN93" s="8">
        <f t="shared" si="20"/>
        <v>79189.206634756149</v>
      </c>
      <c r="FO93" s="8">
        <f t="shared" si="20"/>
        <v>79189.206634756149</v>
      </c>
      <c r="FP93" s="8">
        <f t="shared" si="20"/>
        <v>79189.206634756149</v>
      </c>
      <c r="FQ93" s="8">
        <f t="shared" si="20"/>
        <v>79189.206634756149</v>
      </c>
      <c r="FR93" s="8">
        <f t="shared" si="20"/>
        <v>79189.206634756149</v>
      </c>
      <c r="FS93" s="8">
        <f t="shared" si="20"/>
        <v>79189.206634756149</v>
      </c>
      <c r="FT93" s="8">
        <f t="shared" si="20"/>
        <v>79189.206634756149</v>
      </c>
    </row>
    <row r="94" spans="1:176" x14ac:dyDescent="0.25">
      <c r="A94" s="4" t="s">
        <v>12</v>
      </c>
      <c r="B94" s="4" t="s">
        <v>2</v>
      </c>
      <c r="C94" s="3" t="s">
        <v>40</v>
      </c>
      <c r="D94" s="4" t="s">
        <v>4</v>
      </c>
      <c r="E94" s="7">
        <v>1987</v>
      </c>
      <c r="F94" s="24">
        <f>IFERROR(VLOOKUP(CONCATENATE(C94,E94),'KU Retirements'!$A$4:$E$150,5,FALSE),"N/A")</f>
        <v>43313</v>
      </c>
      <c r="G94" s="5">
        <v>896903.8</v>
      </c>
      <c r="H94" s="5">
        <v>574944.87084213435</v>
      </c>
      <c r="I94" s="5"/>
      <c r="J94" s="6">
        <f>IF(J$3=$J$3,$G94,IF($F94='KU Meter Schedule'!J$3,'KU Meter Schedule'!I94-'KU Meter Schedule'!$G94,I94))</f>
        <v>896903.8</v>
      </c>
      <c r="K94" s="6">
        <f>IF(K$3=$J$3,$G94,IF($F94='KU Meter Schedule'!K$3,'KU Meter Schedule'!J94-'KU Meter Schedule'!$G94,J94))</f>
        <v>896903.8</v>
      </c>
      <c r="L94" s="6">
        <f>IF(L$3=$J$3,$G94,IF($F94='KU Meter Schedule'!L$3,'KU Meter Schedule'!K94-'KU Meter Schedule'!$G94,K94))</f>
        <v>896903.8</v>
      </c>
      <c r="M94" s="6">
        <f>IF(M$3=$J$3,$G94,IF($F94='KU Meter Schedule'!M$3,'KU Meter Schedule'!L94-'KU Meter Schedule'!$G94,L94))</f>
        <v>896903.8</v>
      </c>
      <c r="N94" s="6">
        <f>IF(N$3=$J$3,$G94,IF($F94='KU Meter Schedule'!N$3,'KU Meter Schedule'!M94-'KU Meter Schedule'!$G94,M94))</f>
        <v>896903.8</v>
      </c>
      <c r="O94" s="6">
        <f>IF(O$3=$J$3,$G94,IF($F94='KU Meter Schedule'!O$3,'KU Meter Schedule'!N94-'KU Meter Schedule'!$G94,N94))</f>
        <v>896903.8</v>
      </c>
      <c r="P94" s="6">
        <f>IF(P$3=$J$3,$G94,IF($F94='KU Meter Schedule'!P$3,'KU Meter Schedule'!O94-'KU Meter Schedule'!$G94,O94))</f>
        <v>896903.8</v>
      </c>
      <c r="Q94" s="6">
        <f>IF(Q$3=$J$3,$G94,IF($F94='KU Meter Schedule'!Q$3,'KU Meter Schedule'!P94-'KU Meter Schedule'!$G94,P94))</f>
        <v>896903.8</v>
      </c>
      <c r="R94" s="6">
        <f>IF(R$3=$J$3,$G94,IF($F94='KU Meter Schedule'!R$3,'KU Meter Schedule'!Q94-'KU Meter Schedule'!$G94,Q94))</f>
        <v>896903.8</v>
      </c>
      <c r="S94" s="6">
        <f>IF(S$3=$J$3,$G94,IF($F94='KU Meter Schedule'!S$3,'KU Meter Schedule'!R94-'KU Meter Schedule'!$G94,R94))</f>
        <v>896903.8</v>
      </c>
      <c r="T94" s="6">
        <f>IF(T$3=$J$3,$G94,IF($F94='KU Meter Schedule'!T$3,'KU Meter Schedule'!S94-'KU Meter Schedule'!$G94,S94))</f>
        <v>896903.8</v>
      </c>
      <c r="U94" s="6">
        <f>IF(U$3=$J$3,$G94,IF($F94='KU Meter Schedule'!U$3,'KU Meter Schedule'!T94-'KU Meter Schedule'!$G94,T94))</f>
        <v>896903.8</v>
      </c>
      <c r="V94" s="6">
        <f>IF(V$3=$J$3,$G94,IF($F94='KU Meter Schedule'!V$3,'KU Meter Schedule'!U94-'KU Meter Schedule'!$G94,U94))</f>
        <v>896903.8</v>
      </c>
      <c r="W94" s="6">
        <f>IF(W$3=$J$3,$G94,IF($F94='KU Meter Schedule'!W$3,'KU Meter Schedule'!V94-'KU Meter Schedule'!$G94,V94))</f>
        <v>896903.8</v>
      </c>
      <c r="X94" s="6">
        <f>IF(X$3=$J$3,$G94,IF($F94='KU Meter Schedule'!X$3,'KU Meter Schedule'!W94-'KU Meter Schedule'!$G94,W94))</f>
        <v>896903.8</v>
      </c>
      <c r="Y94" s="6">
        <f>IF(Y$3=$J$3,$G94,IF($F94='KU Meter Schedule'!Y$3,'KU Meter Schedule'!X94-'KU Meter Schedule'!$G94,X94))</f>
        <v>896903.8</v>
      </c>
      <c r="Z94" s="6">
        <f>IF(Z$3=$J$3,$G94,IF($F94='KU Meter Schedule'!Z$3,'KU Meter Schedule'!Y94-'KU Meter Schedule'!$G94,Y94))</f>
        <v>896903.8</v>
      </c>
      <c r="AA94" s="6">
        <f>IF(AA$3=$J$3,$G94,IF($F94='KU Meter Schedule'!AA$3,'KU Meter Schedule'!Z94-'KU Meter Schedule'!$G94,Z94))</f>
        <v>896903.8</v>
      </c>
      <c r="AB94" s="6">
        <f>IF(AB$3=$J$3,$G94,IF($F94='KU Meter Schedule'!AB$3,'KU Meter Schedule'!AA94-'KU Meter Schedule'!$G94,AA94))</f>
        <v>896903.8</v>
      </c>
      <c r="AC94" s="6">
        <f>IF(AC$3=$J$3,$G94,IF($F94='KU Meter Schedule'!AC$3,'KU Meter Schedule'!AB94-'KU Meter Schedule'!$G94,AB94))</f>
        <v>896903.8</v>
      </c>
      <c r="AD94" s="6">
        <f>IF(AD$3=$J$3,$G94,IF($F94='KU Meter Schedule'!AD$3,'KU Meter Schedule'!AC94-'KU Meter Schedule'!$G94,AC94))</f>
        <v>896903.8</v>
      </c>
      <c r="AE94" s="6">
        <f>IF(AE$3=$J$3,$G94,IF($F94='KU Meter Schedule'!AE$3,'KU Meter Schedule'!AD94-'KU Meter Schedule'!$G94,AD94))</f>
        <v>896903.8</v>
      </c>
      <c r="AF94" s="6">
        <f>IF(AF$3=$J$3,$G94,IF($F94='KU Meter Schedule'!AF$3,'KU Meter Schedule'!AE94-'KU Meter Schedule'!$G94,AE94))</f>
        <v>896903.8</v>
      </c>
      <c r="AG94" s="6">
        <f>IF(AG$3=$J$3,$G94,IF($F94='KU Meter Schedule'!AG$3,'KU Meter Schedule'!AF94-'KU Meter Schedule'!$G94,AF94))</f>
        <v>896903.8</v>
      </c>
      <c r="AH94" s="6">
        <f>IF(AH$3=$J$3,$G94,IF($F94='KU Meter Schedule'!AH$3,'KU Meter Schedule'!AG94-'KU Meter Schedule'!$G94,AG94))</f>
        <v>0</v>
      </c>
      <c r="AI94" s="6">
        <f>IF(AI$3=$J$3,$G94,IF($F94='KU Meter Schedule'!AI$3,'KU Meter Schedule'!AH94-'KU Meter Schedule'!$G94,AH94))</f>
        <v>0</v>
      </c>
      <c r="AJ94" s="6">
        <f>IF(AJ$3=$J$3,$G94,IF($F94='KU Meter Schedule'!AJ$3,'KU Meter Schedule'!AI94-'KU Meter Schedule'!$G94,AI94))</f>
        <v>0</v>
      </c>
      <c r="AK94" s="6">
        <f>IF(AK$3=$J$3,$G94,IF($F94='KU Meter Schedule'!AK$3,'KU Meter Schedule'!AJ94-'KU Meter Schedule'!$G94,AJ94))</f>
        <v>0</v>
      </c>
      <c r="AL94" s="6">
        <f>IF(AL$3=$J$3,$G94,IF($F94='KU Meter Schedule'!AL$3,'KU Meter Schedule'!AK94-'KU Meter Schedule'!$G94,AK94))</f>
        <v>0</v>
      </c>
      <c r="AM94" s="6">
        <f>IF(AM$3=$J$3,$G94,IF($F94='KU Meter Schedule'!AM$3,'KU Meter Schedule'!AL94-'KU Meter Schedule'!$G94,AL94))</f>
        <v>0</v>
      </c>
      <c r="AN94" s="6">
        <f>IF(AN$3=$J$3,$G94,IF($F94='KU Meter Schedule'!AN$3,'KU Meter Schedule'!AM94-'KU Meter Schedule'!$G94,AM94))</f>
        <v>0</v>
      </c>
      <c r="AO94" s="6">
        <f>IF(AO$3=$J$3,$G94,IF($F94='KU Meter Schedule'!AO$3,'KU Meter Schedule'!AN94-'KU Meter Schedule'!$G94,AN94))</f>
        <v>0</v>
      </c>
      <c r="AP94" s="6">
        <f>IF(AP$3=$J$3,$G94,IF($F94='KU Meter Schedule'!AP$3,'KU Meter Schedule'!AO94-'KU Meter Schedule'!$G94,AO94))</f>
        <v>0</v>
      </c>
      <c r="AQ94" s="6">
        <f>IF(AQ$3=$J$3,$G94,IF($F94='KU Meter Schedule'!AQ$3,'KU Meter Schedule'!AP94-'KU Meter Schedule'!$G94,AP94))</f>
        <v>0</v>
      </c>
      <c r="AR94" s="6">
        <f>IF(AR$3=$J$3,$G94,IF($F94='KU Meter Schedule'!AR$3,'KU Meter Schedule'!AQ94-'KU Meter Schedule'!$G94,AQ94))</f>
        <v>0</v>
      </c>
      <c r="AS94" s="6">
        <f>IF(AS$3=$J$3,$G94,IF($F94='KU Meter Schedule'!AS$3,'KU Meter Schedule'!AR94-'KU Meter Schedule'!$G94,AR94))</f>
        <v>0</v>
      </c>
      <c r="AT94" s="6">
        <f>IF(AT$3=$J$3,$G94,IF($F94='KU Meter Schedule'!AT$3,'KU Meter Schedule'!AS94-'KU Meter Schedule'!$G94,AS94))</f>
        <v>0</v>
      </c>
      <c r="AU94" s="6">
        <f>IF(AU$3=$J$3,$G94,IF($F94='KU Meter Schedule'!AU$3,'KU Meter Schedule'!AT94-'KU Meter Schedule'!$G94,AT94))</f>
        <v>0</v>
      </c>
      <c r="AV94" s="6">
        <f>IF(AV$3=$J$3,$G94,IF($F94='KU Meter Schedule'!AV$3,'KU Meter Schedule'!AU94-'KU Meter Schedule'!$G94,AU94))</f>
        <v>0</v>
      </c>
      <c r="AW94" s="6">
        <f>IF(AW$3=$J$3,$G94,IF($F94='KU Meter Schedule'!AW$3,'KU Meter Schedule'!AV94-'KU Meter Schedule'!$G94,AV94))</f>
        <v>0</v>
      </c>
      <c r="AX94" s="6">
        <f>IF(AX$3=$J$3,$G94,IF($F94='KU Meter Schedule'!AX$3,'KU Meter Schedule'!AW94-'KU Meter Schedule'!$G94,AW94))</f>
        <v>0</v>
      </c>
      <c r="AZ94" s="21">
        <f>IF(AZ$3&lt;'Depr. Rate'!$B$1,('Depr. Rate'!$B$4*'KU Meter Schedule'!J94)/12,IF(J94=0,I94/2*'Depr. Rate'!$C$4/12,('Depr. Rate'!$C$4*'KU Meter Schedule'!J94)/12))</f>
        <v>1711.5914183333334</v>
      </c>
      <c r="BA94" s="21">
        <f>IF(BA$3&lt;'Depr. Rate'!$B$1,('Depr. Rate'!$B$4*'KU Meter Schedule'!K94)/12,IF(K94=0,J94/2*'Depr. Rate'!$C$4/12,('Depr. Rate'!$C$4*'KU Meter Schedule'!K94)/12))</f>
        <v>1711.5914183333334</v>
      </c>
      <c r="BB94" s="21">
        <f>IF(BB$3&lt;'Depr. Rate'!$B$1,('Depr. Rate'!$B$4*'KU Meter Schedule'!L94)/12,IF(L94=0,K94/2*'Depr. Rate'!$C$4/12,('Depr. Rate'!$C$4*'KU Meter Schedule'!L94)/12))</f>
        <v>1711.5914183333334</v>
      </c>
      <c r="BC94" s="21">
        <f>IF(BC$3&lt;'Depr. Rate'!$B$1,('Depr. Rate'!$B$4*'KU Meter Schedule'!M94)/12,IF(M94=0,L94/2*'Depr. Rate'!$C$4/12,('Depr. Rate'!$C$4*'KU Meter Schedule'!M94)/12))</f>
        <v>1711.5914183333334</v>
      </c>
      <c r="BD94" s="21">
        <f>IF(BD$3&lt;'Depr. Rate'!$B$1,('Depr. Rate'!$B$4*'KU Meter Schedule'!N94)/12,IF(N94=0,M94/2*'Depr. Rate'!$C$4/12,('Depr. Rate'!$C$4*'KU Meter Schedule'!N94)/12))</f>
        <v>1711.5914183333334</v>
      </c>
      <c r="BE94" s="21">
        <f>IF(BE$3&lt;'Depr. Rate'!$B$1,('Depr. Rate'!$B$4*'KU Meter Schedule'!O94)/12,IF(O94=0,N94/2*'Depr. Rate'!$C$4/12,('Depr. Rate'!$C$4*'KU Meter Schedule'!O94)/12))</f>
        <v>1711.5914183333334</v>
      </c>
      <c r="BF94" s="21">
        <f>IF(BF$3&lt;'Depr. Rate'!$B$1,('Depr. Rate'!$B$4*'KU Meter Schedule'!P94)/12,IF(P94=0,O94/2*'Depr. Rate'!$C$4/12,('Depr. Rate'!$C$4*'KU Meter Schedule'!P94)/12))</f>
        <v>1711.5914183333334</v>
      </c>
      <c r="BG94" s="21">
        <f>IF(BG$3&lt;'Depr. Rate'!$B$1,('Depr. Rate'!$B$4*'KU Meter Schedule'!Q94)/12,IF(Q94=0,P94/2*'Depr. Rate'!$C$4/12,('Depr. Rate'!$C$4*'KU Meter Schedule'!Q94)/12))</f>
        <v>1711.5914183333334</v>
      </c>
      <c r="BH94" s="21">
        <f>IF(BH$3&lt;'Depr. Rate'!$B$1,('Depr. Rate'!$B$4*'KU Meter Schedule'!R94)/12,IF(R94=0,Q94/2*'Depr. Rate'!$C$4/12,('Depr. Rate'!$C$4*'KU Meter Schedule'!R94)/12))</f>
        <v>1711.5914183333334</v>
      </c>
      <c r="BI94" s="21">
        <f>IF(BI$3&lt;'Depr. Rate'!$B$1,('Depr. Rate'!$B$4*'KU Meter Schedule'!S94)/12,IF(S94=0,R94/2*'Depr. Rate'!$C$4/12,('Depr. Rate'!$C$4*'KU Meter Schedule'!S94)/12))</f>
        <v>1711.5914183333334</v>
      </c>
      <c r="BJ94" s="21">
        <f>IF(BJ$3&lt;'Depr. Rate'!$B$1,('Depr. Rate'!$B$4*'KU Meter Schedule'!T94)/12,IF(T94=0,S94/2*'Depr. Rate'!$C$4/12,('Depr. Rate'!$C$4*'KU Meter Schedule'!T94)/12))</f>
        <v>1711.5914183333334</v>
      </c>
      <c r="BK94" s="21">
        <f>IF(BK$3&lt;'Depr. Rate'!$B$1,('Depr. Rate'!$B$4*'KU Meter Schedule'!U94)/12,IF(U94=0,T94/2*'Depr. Rate'!$C$4/12,('Depr. Rate'!$C$4*'KU Meter Schedule'!U94)/12))</f>
        <v>2623.4436150000001</v>
      </c>
      <c r="BL94" s="21">
        <f>IF(BL$3&lt;'Depr. Rate'!$B$1,('Depr. Rate'!$B$4*'KU Meter Schedule'!V94)/12,IF(V94=0,U94/2*'Depr. Rate'!$C$4/12,('Depr. Rate'!$C$4*'KU Meter Schedule'!V94)/12))</f>
        <v>2623.4436150000001</v>
      </c>
      <c r="BM94" s="21">
        <f>IF(BM$3&lt;'Depr. Rate'!$B$1,('Depr. Rate'!$B$4*'KU Meter Schedule'!W94)/12,IF(W94=0,V94/2*'Depr. Rate'!$C$4/12,('Depr. Rate'!$C$4*'KU Meter Schedule'!W94)/12))</f>
        <v>2623.4436150000001</v>
      </c>
      <c r="BN94" s="21">
        <f>IF(BN$3&lt;'Depr. Rate'!$B$1,('Depr. Rate'!$B$4*'KU Meter Schedule'!X94)/12,IF(X94=0,W94/2*'Depr. Rate'!$C$4/12,('Depr. Rate'!$C$4*'KU Meter Schedule'!X94)/12))</f>
        <v>2623.4436150000001</v>
      </c>
      <c r="BO94" s="21">
        <f>IF(BO$3&lt;'Depr. Rate'!$B$1,('Depr. Rate'!$B$4*'KU Meter Schedule'!Y94)/12,IF(Y94=0,X94/2*'Depr. Rate'!$C$4/12,('Depr. Rate'!$C$4*'KU Meter Schedule'!Y94)/12))</f>
        <v>2623.4436150000001</v>
      </c>
      <c r="BP94" s="21">
        <f>IF(BP$3&lt;'Depr. Rate'!$B$1,('Depr. Rate'!$B$4*'KU Meter Schedule'!Z94)/12,IF(Z94=0,Y94/2*'Depr. Rate'!$C$4/12,('Depr. Rate'!$C$4*'KU Meter Schedule'!Z94)/12))</f>
        <v>2623.4436150000001</v>
      </c>
      <c r="BQ94" s="21">
        <f>IF(BQ$3&lt;'Depr. Rate'!$B$1,('Depr. Rate'!$B$4*'KU Meter Schedule'!AA94)/12,IF(AA94=0,Z94/2*'Depr. Rate'!$C$4/12,('Depr. Rate'!$C$4*'KU Meter Schedule'!AA94)/12))</f>
        <v>2623.4436150000001</v>
      </c>
      <c r="BR94" s="21">
        <f>IF(BR$3&lt;'Depr. Rate'!$B$1,('Depr. Rate'!$B$4*'KU Meter Schedule'!AB94)/12,IF(AB94=0,AA94/2*'Depr. Rate'!$C$4/12,('Depr. Rate'!$C$4*'KU Meter Schedule'!AB94)/12))</f>
        <v>2623.4436150000001</v>
      </c>
      <c r="BS94" s="21">
        <f>IF(BS$3&lt;'Depr. Rate'!$B$1,('Depr. Rate'!$B$4*'KU Meter Schedule'!AC94)/12,IF(AC94=0,AB94/2*'Depr. Rate'!$C$4/12,('Depr. Rate'!$C$4*'KU Meter Schedule'!AC94)/12))</f>
        <v>2623.4436150000001</v>
      </c>
      <c r="BT94" s="21">
        <f>IF(BT$3&lt;'Depr. Rate'!$B$1,('Depr. Rate'!$B$4*'KU Meter Schedule'!AD94)/12,IF(AD94=0,AC94/2*'Depr. Rate'!$C$4/12,('Depr. Rate'!$C$4*'KU Meter Schedule'!AD94)/12))</f>
        <v>2623.4436150000001</v>
      </c>
      <c r="BU94" s="21">
        <f>IF(BU$3&lt;'Depr. Rate'!$B$1,('Depr. Rate'!$B$4*'KU Meter Schedule'!AE94)/12,IF(AE94=0,AD94/2*'Depr. Rate'!$C$4/12,('Depr. Rate'!$C$4*'KU Meter Schedule'!AE94)/12))</f>
        <v>2623.4436150000001</v>
      </c>
      <c r="BV94" s="21">
        <f>IF(BV$3&lt;'Depr. Rate'!$B$1,('Depr. Rate'!$B$4*'KU Meter Schedule'!AF94)/12,IF(AF94=0,AE94/2*'Depr. Rate'!$C$4/12,('Depr. Rate'!$C$4*'KU Meter Schedule'!AF94)/12))</f>
        <v>2623.4436150000001</v>
      </c>
      <c r="BW94" s="21">
        <f>IF(BW$3&lt;'Depr. Rate'!$B$1,('Depr. Rate'!$B$4*'KU Meter Schedule'!AG94)/12,IF(AG94=0,AF94/2*'Depr. Rate'!$C$4/12,('Depr. Rate'!$C$4*'KU Meter Schedule'!AG94)/12))</f>
        <v>2623.4436150000001</v>
      </c>
      <c r="BX94" s="21">
        <f>IF(BX$3&lt;'Depr. Rate'!$B$1,('Depr. Rate'!$B$4*'KU Meter Schedule'!AH94)/12,IF(AH94=0,AG94/2*'Depr. Rate'!$C$4/12,('Depr. Rate'!$C$4*'KU Meter Schedule'!AH94)/12))</f>
        <v>1311.7218075000001</v>
      </c>
      <c r="BY94" s="21">
        <f>IF(BY$3&lt;'Depr. Rate'!$B$1,('Depr. Rate'!$B$4*'KU Meter Schedule'!AI94)/12,IF(AI94=0,AH94/2*'Depr. Rate'!$C$4/12,('Depr. Rate'!$C$4*'KU Meter Schedule'!AI94)/12))</f>
        <v>0</v>
      </c>
      <c r="BZ94" s="21">
        <f>IF(BZ$3&lt;'Depr. Rate'!$B$1,('Depr. Rate'!$B$4*'KU Meter Schedule'!AJ94)/12,IF(AJ94=0,AI94/2*'Depr. Rate'!$C$4/12,('Depr. Rate'!$C$4*'KU Meter Schedule'!AJ94)/12))</f>
        <v>0</v>
      </c>
      <c r="CA94" s="21">
        <f>IF(CA$3&lt;'Depr. Rate'!$B$1,('Depr. Rate'!$B$4*'KU Meter Schedule'!AK94)/12,IF(AK94=0,AJ94/2*'Depr. Rate'!$C$4/12,('Depr. Rate'!$C$4*'KU Meter Schedule'!AK94)/12))</f>
        <v>0</v>
      </c>
      <c r="CB94" s="21">
        <f>IF(CB$3&lt;'Depr. Rate'!$B$1,('Depr. Rate'!$B$4*'KU Meter Schedule'!AL94)/12,IF(AL94=0,AK94/2*'Depr. Rate'!$C$4/12,('Depr. Rate'!$C$4*'KU Meter Schedule'!AL94)/12))</f>
        <v>0</v>
      </c>
      <c r="CC94" s="21">
        <f>IF(CC$3&lt;'Depr. Rate'!$B$1,('Depr. Rate'!$B$4*'KU Meter Schedule'!AM94)/12,IF(AM94=0,AL94/2*'Depr. Rate'!$C$4/12,('Depr. Rate'!$C$4*'KU Meter Schedule'!AM94)/12))</f>
        <v>0</v>
      </c>
      <c r="CD94" s="21">
        <f>IF(CD$3&lt;'Depr. Rate'!$B$1,('Depr. Rate'!$B$4*'KU Meter Schedule'!AN94)/12,IF(AN94=0,AM94/2*'Depr. Rate'!$C$4/12,('Depr. Rate'!$C$4*'KU Meter Schedule'!AN94)/12))</f>
        <v>0</v>
      </c>
      <c r="CE94" s="21">
        <f>IF(CE$3&lt;'Depr. Rate'!$B$1,('Depr. Rate'!$B$4*'KU Meter Schedule'!AO94)/12,IF(AO94=0,AN94/2*'Depr. Rate'!$C$4/12,('Depr. Rate'!$C$4*'KU Meter Schedule'!AO94)/12))</f>
        <v>0</v>
      </c>
      <c r="CF94" s="21">
        <f>IF(CF$3&lt;'Depr. Rate'!$B$1,('Depr. Rate'!$B$4*'KU Meter Schedule'!AP94)/12,IF(AP94=0,AO94/2*'Depr. Rate'!$C$4/12,('Depr. Rate'!$C$4*'KU Meter Schedule'!AP94)/12))</f>
        <v>0</v>
      </c>
      <c r="CG94" s="21">
        <f>IF(CG$3&lt;'Depr. Rate'!$B$1,('Depr. Rate'!$B$4*'KU Meter Schedule'!AQ94)/12,IF(AQ94=0,AP94/2*'Depr. Rate'!$C$4/12,('Depr. Rate'!$C$4*'KU Meter Schedule'!AQ94)/12))</f>
        <v>0</v>
      </c>
      <c r="CH94" s="21">
        <f>IF(CH$3&lt;'Depr. Rate'!$B$1,('Depr. Rate'!$B$4*'KU Meter Schedule'!AR94)/12,IF(AR94=0,AQ94/2*'Depr. Rate'!$C$4/12,('Depr. Rate'!$C$4*'KU Meter Schedule'!AR94)/12))</f>
        <v>0</v>
      </c>
      <c r="CI94" s="21">
        <f>IF(CI$3&lt;'Depr. Rate'!$B$1,('Depr. Rate'!$B$4*'KU Meter Schedule'!AS94)/12,IF(AS94=0,AR94/2*'Depr. Rate'!$C$4/12,('Depr. Rate'!$C$4*'KU Meter Schedule'!AS94)/12))</f>
        <v>0</v>
      </c>
      <c r="CJ94" s="21">
        <f>IF(CJ$3&lt;'Depr. Rate'!$B$1,('Depr. Rate'!$B$4*'KU Meter Schedule'!AT94)/12,IF(AT94=0,AS94/2*'Depr. Rate'!$C$4/12,('Depr. Rate'!$C$4*'KU Meter Schedule'!AT94)/12))</f>
        <v>0</v>
      </c>
      <c r="CK94" s="21">
        <f>IF(CK$3&lt;'Depr. Rate'!$B$1,('Depr. Rate'!$B$4*'KU Meter Schedule'!AU94)/12,IF(AU94=0,AT94/2*'Depr. Rate'!$C$4/12,('Depr. Rate'!$C$4*'KU Meter Schedule'!AU94)/12))</f>
        <v>0</v>
      </c>
      <c r="CL94" s="21">
        <f>IF(CL$3&lt;'Depr. Rate'!$B$1,('Depr. Rate'!$B$4*'KU Meter Schedule'!AV94)/12,IF(AV94=0,AU94/2*'Depr. Rate'!$C$4/12,('Depr. Rate'!$C$4*'KU Meter Schedule'!AV94)/12))</f>
        <v>0</v>
      </c>
      <c r="CM94" s="21">
        <f>IF(CM$3&lt;'Depr. Rate'!$B$1,('Depr. Rate'!$B$4*'KU Meter Schedule'!AW94)/12,IF(AW94=0,AV94/2*'Depr. Rate'!$C$4/12,('Depr. Rate'!$C$4*'KU Meter Schedule'!AW94)/12))</f>
        <v>0</v>
      </c>
      <c r="CN94" s="21">
        <f>IF(CN$3&lt;'Depr. Rate'!$B$1,('Depr. Rate'!$B$4*'KU Meter Schedule'!AX94)/12,IF(AX94=0,AW94/2*'Depr. Rate'!$C$4/12,('Depr. Rate'!$C$4*'KU Meter Schedule'!AX94)/12))</f>
        <v>0</v>
      </c>
      <c r="CP94" s="6">
        <f>IF(CP$3=$CP$3,$H94+AZ94,IF($F94='KU Meter Schedule'!CP$3,'KU Meter Schedule'!CO94+AZ94-$G94,SUM(CO94,AZ94)))</f>
        <v>576656.4622604677</v>
      </c>
      <c r="CQ94" s="6">
        <f>IF(CQ$3=$CP$3,$H94+BA94,IF($F94='KU Meter Schedule'!CQ$3,'KU Meter Schedule'!CP94+BA94-$G94,SUM(CP94,BA94)))</f>
        <v>578368.05367880105</v>
      </c>
      <c r="CR94" s="6">
        <f>IF(CR$3=$CP$3,$H94+BB94,IF($F94='KU Meter Schedule'!CR$3,'KU Meter Schedule'!CQ94+BB94-$G94,SUM(CQ94,BB94)))</f>
        <v>580079.6450971344</v>
      </c>
      <c r="CS94" s="6">
        <f>IF(CS$3=$CP$3,$H94+BC94,IF($F94='KU Meter Schedule'!CS$3,'KU Meter Schedule'!CR94+BC94-$G94,SUM(CR94,BC94)))</f>
        <v>581791.23651546775</v>
      </c>
      <c r="CT94" s="6">
        <f>IF(CT$3=$CP$3,$H94+BD94,IF($F94='KU Meter Schedule'!CT$3,'KU Meter Schedule'!CS94+BD94-$G94,SUM(CS94,BD94)))</f>
        <v>583502.82793380111</v>
      </c>
      <c r="CU94" s="6">
        <f>IF(CU$3=$CP$3,$H94+BE94,IF($F94='KU Meter Schedule'!CU$3,'KU Meter Schedule'!CT94+BE94-$G94,SUM(CT94,BE94)))</f>
        <v>585214.41935213446</v>
      </c>
      <c r="CV94" s="6">
        <f>IF(CV$3=$CP$3,$H94+BF94,IF($F94='KU Meter Schedule'!CV$3,'KU Meter Schedule'!CU94+BF94-$G94,SUM(CU94,BF94)))</f>
        <v>586926.01077046781</v>
      </c>
      <c r="CW94" s="6">
        <f>IF(CW$3=$CP$3,$H94+BG94,IF($F94='KU Meter Schedule'!CW$3,'KU Meter Schedule'!CV94+BG94-$G94,SUM(CV94,BG94)))</f>
        <v>588637.60218880116</v>
      </c>
      <c r="CX94" s="6">
        <f>IF(CX$3=$CP$3,$H94+BH94,IF($F94='KU Meter Schedule'!CX$3,'KU Meter Schedule'!CW94+BH94-$G94,SUM(CW94,BH94)))</f>
        <v>590349.19360713451</v>
      </c>
      <c r="CY94" s="6">
        <f>IF(CY$3=$CP$3,$H94+BI94,IF($F94='KU Meter Schedule'!CY$3,'KU Meter Schedule'!CX94+BI94-$G94,SUM(CX94,BI94)))</f>
        <v>592060.78502546786</v>
      </c>
      <c r="CZ94" s="6">
        <f>IF(CZ$3=$CP$3,$H94+BJ94,IF($F94='KU Meter Schedule'!CZ$3,'KU Meter Schedule'!CY94+BJ94-$G94,SUM(CY94,BJ94)))</f>
        <v>593772.37644380121</v>
      </c>
      <c r="DA94" s="6">
        <f>IF(DA$3=$CP$3,$H94+BK94,IF($F94='KU Meter Schedule'!DA$3,'KU Meter Schedule'!CZ94+BK94-$G94,SUM(CZ94,BK94)))</f>
        <v>596395.82005880121</v>
      </c>
      <c r="DB94" s="6">
        <f>IF(DB$3=$CP$3,$H94+BL94,IF($F94='KU Meter Schedule'!DB$3,'KU Meter Schedule'!DA94+BL94-$G94,SUM(DA94,BL94)))</f>
        <v>599019.26367380121</v>
      </c>
      <c r="DC94" s="6">
        <f>IF(DC$3=$CP$3,$H94+BM94,IF($F94='KU Meter Schedule'!DC$3,'KU Meter Schedule'!DB94+BM94-$G94,SUM(DB94,BM94)))</f>
        <v>601642.7072888012</v>
      </c>
      <c r="DD94" s="6">
        <f>IF(DD$3=$CP$3,$H94+BN94,IF($F94='KU Meter Schedule'!DD$3,'KU Meter Schedule'!DC94+BN94-$G94,SUM(DC94,BN94)))</f>
        <v>604266.1509038012</v>
      </c>
      <c r="DE94" s="6">
        <f>IF(DE$3=$CP$3,$H94+BO94,IF($F94='KU Meter Schedule'!DE$3,'KU Meter Schedule'!DD94+BO94-$G94,SUM(DD94,BO94)))</f>
        <v>606889.5945188012</v>
      </c>
      <c r="DF94" s="6">
        <f>IF(DF$3=$CP$3,$H94+BP94,IF($F94='KU Meter Schedule'!DF$3,'KU Meter Schedule'!DE94+BP94-$G94,SUM(DE94,BP94)))</f>
        <v>609513.03813380119</v>
      </c>
      <c r="DG94" s="6">
        <f>IF(DG$3=$CP$3,$H94+BQ94,IF($F94='KU Meter Schedule'!DG$3,'KU Meter Schedule'!DF94+BQ94-$G94,SUM(DF94,BQ94)))</f>
        <v>612136.48174880119</v>
      </c>
      <c r="DH94" s="6">
        <f>IF(DH$3=$CP$3,$H94+BR94,IF($F94='KU Meter Schedule'!DH$3,'KU Meter Schedule'!DG94+BR94-$G94,SUM(DG94,BR94)))</f>
        <v>614759.92536380119</v>
      </c>
      <c r="DI94" s="6">
        <f>IF(DI$3=$CP$3,$H94+BS94,IF($F94='KU Meter Schedule'!DI$3,'KU Meter Schedule'!DH94+BS94-$G94,SUM(DH94,BS94)))</f>
        <v>617383.36897880118</v>
      </c>
      <c r="DJ94" s="6">
        <f>IF(DJ$3=$CP$3,$H94+BT94,IF($F94='KU Meter Schedule'!DJ$3,'KU Meter Schedule'!DI94+BT94-$G94,SUM(DI94,BT94)))</f>
        <v>620006.81259380118</v>
      </c>
      <c r="DK94" s="6">
        <f>IF(DK$3=$CP$3,$H94+BU94,IF($F94='KU Meter Schedule'!DK$3,'KU Meter Schedule'!DJ94+BU94-$G94,SUM(DJ94,BU94)))</f>
        <v>622630.25620880118</v>
      </c>
      <c r="DL94" s="6">
        <f>IF(DL$3=$CP$3,$H94+BV94,IF($F94='KU Meter Schedule'!DL$3,'KU Meter Schedule'!DK94+BV94-$G94,SUM(DK94,BV94)))</f>
        <v>625253.69982380117</v>
      </c>
      <c r="DM94" s="6">
        <f>IF(DM$3=$CP$3,$H94+BW94,IF($F94='KU Meter Schedule'!DM$3,'KU Meter Schedule'!DL94+BW94-$G94,SUM(DL94,BW94)))</f>
        <v>627877.14343880117</v>
      </c>
      <c r="DN94" s="6">
        <f>IF(DN$3=$CP$3,$H94+BX94,IF($F94='KU Meter Schedule'!DN$3,'KU Meter Schedule'!DM94+BX94-$G94,SUM(DM94,BX94)))</f>
        <v>-267714.93475369888</v>
      </c>
      <c r="DO94" s="6">
        <f>IF(DO$3=$CP$3,$H94+BY94,IF($F94='KU Meter Schedule'!DO$3,'KU Meter Schedule'!DN94+BY94-$G94,SUM(DN94,BY94)))</f>
        <v>-267714.93475369888</v>
      </c>
      <c r="DP94" s="6">
        <f>IF(DP$3=$CP$3,$H94+BZ94,IF($F94='KU Meter Schedule'!DP$3,'KU Meter Schedule'!DO94+BZ94-$G94,SUM(DO94,BZ94)))</f>
        <v>-267714.93475369888</v>
      </c>
      <c r="DQ94" s="6">
        <f>IF(DQ$3=$CP$3,$H94+CA94,IF($F94='KU Meter Schedule'!DQ$3,'KU Meter Schedule'!DP94+CA94-$G94,SUM(DP94,CA94)))</f>
        <v>-267714.93475369888</v>
      </c>
      <c r="DR94" s="6">
        <f>IF(DR$3=$CP$3,$H94+CB94,IF($F94='KU Meter Schedule'!DR$3,'KU Meter Schedule'!DQ94+CB94-$G94,SUM(DQ94,CB94)))</f>
        <v>-267714.93475369888</v>
      </c>
      <c r="DS94" s="6">
        <f>IF(DS$3=$CP$3,$H94+CC94,IF($F94='KU Meter Schedule'!DS$3,'KU Meter Schedule'!DR94+CC94-$G94,SUM(DR94,CC94)))</f>
        <v>-267714.93475369888</v>
      </c>
      <c r="DT94" s="6">
        <f>IF(DT$3=$CP$3,$H94+CD94,IF($F94='KU Meter Schedule'!DT$3,'KU Meter Schedule'!DS94+CD94-$G94,SUM(DS94,CD94)))</f>
        <v>-267714.93475369888</v>
      </c>
      <c r="DU94" s="6">
        <f>IF(DU$3=$CP$3,$H94+CE94,IF($F94='KU Meter Schedule'!DU$3,'KU Meter Schedule'!DT94+CE94-$G94,SUM(DT94,CE94)))</f>
        <v>-267714.93475369888</v>
      </c>
      <c r="DV94" s="6">
        <f>IF(DV$3=$CP$3,$H94+CF94,IF($F94='KU Meter Schedule'!DV$3,'KU Meter Schedule'!DU94+CF94-$G94,SUM(DU94,CF94)))</f>
        <v>-267714.93475369888</v>
      </c>
      <c r="DW94" s="6">
        <f>IF(DW$3=$CP$3,$H94+CG94,IF($F94='KU Meter Schedule'!DW$3,'KU Meter Schedule'!DV94+CG94-$G94,SUM(DV94,CG94)))</f>
        <v>-267714.93475369888</v>
      </c>
      <c r="DX94" s="6">
        <f>IF(DX$3=$CP$3,$H94+CH94,IF($F94='KU Meter Schedule'!DX$3,'KU Meter Schedule'!DW94+CH94-$G94,SUM(DW94,CH94)))</f>
        <v>-267714.93475369888</v>
      </c>
      <c r="DY94" s="6">
        <f>IF(DY$3=$CP$3,$H94+CI94,IF($F94='KU Meter Schedule'!DY$3,'KU Meter Schedule'!DX94+CI94-$G94,SUM(DX94,CI94)))</f>
        <v>-267714.93475369888</v>
      </c>
      <c r="DZ94" s="6">
        <f>IF(DZ$3=$CP$3,$H94+CJ94,IF($F94='KU Meter Schedule'!DZ$3,'KU Meter Schedule'!DY94+CJ94-$G94,SUM(DY94,CJ94)))</f>
        <v>-267714.93475369888</v>
      </c>
      <c r="EA94" s="6">
        <f>IF(EA$3=$CP$3,$H94+CK94,IF($F94='KU Meter Schedule'!EA$3,'KU Meter Schedule'!DZ94+CK94-$G94,SUM(DZ94,CK94)))</f>
        <v>-267714.93475369888</v>
      </c>
      <c r="EB94" s="6">
        <f>IF(EB$3=$CP$3,$H94+CL94,IF($F94='KU Meter Schedule'!EB$3,'KU Meter Schedule'!EA94+CL94-$G94,SUM(EA94,CL94)))</f>
        <v>-267714.93475369888</v>
      </c>
      <c r="EC94" s="6">
        <f>IF(EC$3=$CP$3,$H94+CM94,IF($F94='KU Meter Schedule'!EC$3,'KU Meter Schedule'!EB94+CM94-$G94,SUM(EB94,CM94)))</f>
        <v>-267714.93475369888</v>
      </c>
      <c r="ED94" s="6">
        <f>IF(ED$3=$CP$3,$H94+CN94,IF($F94='KU Meter Schedule'!ED$3,'KU Meter Schedule'!EC94+CN94-$G94,SUM(EC94,CN94)))</f>
        <v>-267714.93475369888</v>
      </c>
      <c r="EF94" s="8">
        <f t="shared" si="18"/>
        <v>320247.33773953235</v>
      </c>
      <c r="EG94" s="8">
        <f t="shared" si="18"/>
        <v>318535.746321199</v>
      </c>
      <c r="EH94" s="8">
        <f t="shared" si="18"/>
        <v>316824.15490286564</v>
      </c>
      <c r="EI94" s="8">
        <f t="shared" si="18"/>
        <v>315112.56348453229</v>
      </c>
      <c r="EJ94" s="8">
        <f t="shared" si="18"/>
        <v>313400.97206619894</v>
      </c>
      <c r="EK94" s="8">
        <f t="shared" si="18"/>
        <v>311689.38064786559</v>
      </c>
      <c r="EL94" s="8">
        <f t="shared" si="18"/>
        <v>309977.78922953224</v>
      </c>
      <c r="EM94" s="8">
        <f t="shared" si="18"/>
        <v>308266.19781119889</v>
      </c>
      <c r="EN94" s="8">
        <f t="shared" si="18"/>
        <v>306554.60639286553</v>
      </c>
      <c r="EO94" s="8">
        <f t="shared" si="18"/>
        <v>304843.01497453218</v>
      </c>
      <c r="EP94" s="8">
        <f t="shared" si="18"/>
        <v>303131.42355619883</v>
      </c>
      <c r="EQ94" s="8">
        <f t="shared" si="18"/>
        <v>300507.97994119884</v>
      </c>
      <c r="ER94" s="8">
        <f t="shared" si="18"/>
        <v>297884.53632619884</v>
      </c>
      <c r="ES94" s="8">
        <f t="shared" si="18"/>
        <v>295261.09271119884</v>
      </c>
      <c r="ET94" s="8">
        <f t="shared" si="18"/>
        <v>292637.64909619885</v>
      </c>
      <c r="EU94" s="8">
        <f t="shared" si="18"/>
        <v>290014.20548119885</v>
      </c>
      <c r="EV94" s="8">
        <f t="shared" si="17"/>
        <v>287390.76186619885</v>
      </c>
      <c r="EW94" s="8">
        <f t="shared" si="17"/>
        <v>284767.31825119886</v>
      </c>
      <c r="EX94" s="8">
        <f t="shared" si="17"/>
        <v>282143.87463619886</v>
      </c>
      <c r="EY94" s="8">
        <f t="shared" si="17"/>
        <v>279520.43102119886</v>
      </c>
      <c r="EZ94" s="8">
        <f t="shared" si="17"/>
        <v>276896.98740619887</v>
      </c>
      <c r="FA94" s="8">
        <f t="shared" si="17"/>
        <v>274273.54379119887</v>
      </c>
      <c r="FB94" s="8">
        <f t="shared" si="17"/>
        <v>271650.10017619887</v>
      </c>
      <c r="FC94" s="8">
        <f t="shared" si="17"/>
        <v>269026.65656119888</v>
      </c>
      <c r="FD94" s="8">
        <f t="shared" si="17"/>
        <v>267714.93475369888</v>
      </c>
      <c r="FE94" s="8">
        <f t="shared" si="17"/>
        <v>267714.93475369888</v>
      </c>
      <c r="FF94" s="8">
        <f t="shared" si="17"/>
        <v>267714.93475369888</v>
      </c>
      <c r="FG94" s="8">
        <f t="shared" si="17"/>
        <v>267714.93475369888</v>
      </c>
      <c r="FH94" s="8">
        <f t="shared" si="17"/>
        <v>267714.93475369888</v>
      </c>
      <c r="FI94" s="8">
        <f t="shared" si="17"/>
        <v>267714.93475369888</v>
      </c>
      <c r="FJ94" s="8">
        <f t="shared" si="17"/>
        <v>267714.93475369888</v>
      </c>
      <c r="FK94" s="8">
        <f t="shared" si="20"/>
        <v>267714.93475369888</v>
      </c>
      <c r="FL94" s="8">
        <f t="shared" si="20"/>
        <v>267714.93475369888</v>
      </c>
      <c r="FM94" s="8">
        <f t="shared" si="20"/>
        <v>267714.93475369888</v>
      </c>
      <c r="FN94" s="8">
        <f t="shared" si="20"/>
        <v>267714.93475369888</v>
      </c>
      <c r="FO94" s="8">
        <f t="shared" si="20"/>
        <v>267714.93475369888</v>
      </c>
      <c r="FP94" s="8">
        <f t="shared" si="20"/>
        <v>267714.93475369888</v>
      </c>
      <c r="FQ94" s="8">
        <f t="shared" si="20"/>
        <v>267714.93475369888</v>
      </c>
      <c r="FR94" s="8">
        <f t="shared" si="20"/>
        <v>267714.93475369888</v>
      </c>
      <c r="FS94" s="8">
        <f t="shared" si="20"/>
        <v>267714.93475369888</v>
      </c>
      <c r="FT94" s="8">
        <f t="shared" si="20"/>
        <v>267714.93475369888</v>
      </c>
    </row>
    <row r="95" spans="1:176" x14ac:dyDescent="0.25">
      <c r="A95" s="4" t="s">
        <v>12</v>
      </c>
      <c r="B95" s="4" t="s">
        <v>2</v>
      </c>
      <c r="C95" s="3" t="s">
        <v>40</v>
      </c>
      <c r="D95" s="4" t="s">
        <v>5</v>
      </c>
      <c r="E95" s="7">
        <v>1987</v>
      </c>
      <c r="F95" s="24">
        <f>IFERROR(VLOOKUP(CONCATENATE(C95,E95),'KU Retirements'!$A$4:$E$150,5,FALSE),"N/A")</f>
        <v>43313</v>
      </c>
      <c r="G95" s="5">
        <v>165370.87000000002</v>
      </c>
      <c r="H95" s="5">
        <v>106008.17333274931</v>
      </c>
      <c r="I95" s="5"/>
      <c r="J95" s="6">
        <f>IF(J$3=$J$3,$G95,IF($F95='KU Meter Schedule'!J$3,'KU Meter Schedule'!I95-'KU Meter Schedule'!$G95,I95))</f>
        <v>165370.87000000002</v>
      </c>
      <c r="K95" s="6">
        <f>IF(K$3=$J$3,$G95,IF($F95='KU Meter Schedule'!K$3,'KU Meter Schedule'!J95-'KU Meter Schedule'!$G95,J95))</f>
        <v>165370.87000000002</v>
      </c>
      <c r="L95" s="6">
        <f>IF(L$3=$J$3,$G95,IF($F95='KU Meter Schedule'!L$3,'KU Meter Schedule'!K95-'KU Meter Schedule'!$G95,K95))</f>
        <v>165370.87000000002</v>
      </c>
      <c r="M95" s="6">
        <f>IF(M$3=$J$3,$G95,IF($F95='KU Meter Schedule'!M$3,'KU Meter Schedule'!L95-'KU Meter Schedule'!$G95,L95))</f>
        <v>165370.87000000002</v>
      </c>
      <c r="N95" s="6">
        <f>IF(N$3=$J$3,$G95,IF($F95='KU Meter Schedule'!N$3,'KU Meter Schedule'!M95-'KU Meter Schedule'!$G95,M95))</f>
        <v>165370.87000000002</v>
      </c>
      <c r="O95" s="6">
        <f>IF(O$3=$J$3,$G95,IF($F95='KU Meter Schedule'!O$3,'KU Meter Schedule'!N95-'KU Meter Schedule'!$G95,N95))</f>
        <v>165370.87000000002</v>
      </c>
      <c r="P95" s="6">
        <f>IF(P$3=$J$3,$G95,IF($F95='KU Meter Schedule'!P$3,'KU Meter Schedule'!O95-'KU Meter Schedule'!$G95,O95))</f>
        <v>165370.87000000002</v>
      </c>
      <c r="Q95" s="6">
        <f>IF(Q$3=$J$3,$G95,IF($F95='KU Meter Schedule'!Q$3,'KU Meter Schedule'!P95-'KU Meter Schedule'!$G95,P95))</f>
        <v>165370.87000000002</v>
      </c>
      <c r="R95" s="6">
        <f>IF(R$3=$J$3,$G95,IF($F95='KU Meter Schedule'!R$3,'KU Meter Schedule'!Q95-'KU Meter Schedule'!$G95,Q95))</f>
        <v>165370.87000000002</v>
      </c>
      <c r="S95" s="6">
        <f>IF(S$3=$J$3,$G95,IF($F95='KU Meter Schedule'!S$3,'KU Meter Schedule'!R95-'KU Meter Schedule'!$G95,R95))</f>
        <v>165370.87000000002</v>
      </c>
      <c r="T95" s="6">
        <f>IF(T$3=$J$3,$G95,IF($F95='KU Meter Schedule'!T$3,'KU Meter Schedule'!S95-'KU Meter Schedule'!$G95,S95))</f>
        <v>165370.87000000002</v>
      </c>
      <c r="U95" s="6">
        <f>IF(U$3=$J$3,$G95,IF($F95='KU Meter Schedule'!U$3,'KU Meter Schedule'!T95-'KU Meter Schedule'!$G95,T95))</f>
        <v>165370.87000000002</v>
      </c>
      <c r="V95" s="6">
        <f>IF(V$3=$J$3,$G95,IF($F95='KU Meter Schedule'!V$3,'KU Meter Schedule'!U95-'KU Meter Schedule'!$G95,U95))</f>
        <v>165370.87000000002</v>
      </c>
      <c r="W95" s="6">
        <f>IF(W$3=$J$3,$G95,IF($F95='KU Meter Schedule'!W$3,'KU Meter Schedule'!V95-'KU Meter Schedule'!$G95,V95))</f>
        <v>165370.87000000002</v>
      </c>
      <c r="X95" s="6">
        <f>IF(X$3=$J$3,$G95,IF($F95='KU Meter Schedule'!X$3,'KU Meter Schedule'!W95-'KU Meter Schedule'!$G95,W95))</f>
        <v>165370.87000000002</v>
      </c>
      <c r="Y95" s="6">
        <f>IF(Y$3=$J$3,$G95,IF($F95='KU Meter Schedule'!Y$3,'KU Meter Schedule'!X95-'KU Meter Schedule'!$G95,X95))</f>
        <v>165370.87000000002</v>
      </c>
      <c r="Z95" s="6">
        <f>IF(Z$3=$J$3,$G95,IF($F95='KU Meter Schedule'!Z$3,'KU Meter Schedule'!Y95-'KU Meter Schedule'!$G95,Y95))</f>
        <v>165370.87000000002</v>
      </c>
      <c r="AA95" s="6">
        <f>IF(AA$3=$J$3,$G95,IF($F95='KU Meter Schedule'!AA$3,'KU Meter Schedule'!Z95-'KU Meter Schedule'!$G95,Z95))</f>
        <v>165370.87000000002</v>
      </c>
      <c r="AB95" s="6">
        <f>IF(AB$3=$J$3,$G95,IF($F95='KU Meter Schedule'!AB$3,'KU Meter Schedule'!AA95-'KU Meter Schedule'!$G95,AA95))</f>
        <v>165370.87000000002</v>
      </c>
      <c r="AC95" s="6">
        <f>IF(AC$3=$J$3,$G95,IF($F95='KU Meter Schedule'!AC$3,'KU Meter Schedule'!AB95-'KU Meter Schedule'!$G95,AB95))</f>
        <v>165370.87000000002</v>
      </c>
      <c r="AD95" s="6">
        <f>IF(AD$3=$J$3,$G95,IF($F95='KU Meter Schedule'!AD$3,'KU Meter Schedule'!AC95-'KU Meter Schedule'!$G95,AC95))</f>
        <v>165370.87000000002</v>
      </c>
      <c r="AE95" s="6">
        <f>IF(AE$3=$J$3,$G95,IF($F95='KU Meter Schedule'!AE$3,'KU Meter Schedule'!AD95-'KU Meter Schedule'!$G95,AD95))</f>
        <v>165370.87000000002</v>
      </c>
      <c r="AF95" s="6">
        <f>IF(AF$3=$J$3,$G95,IF($F95='KU Meter Schedule'!AF$3,'KU Meter Schedule'!AE95-'KU Meter Schedule'!$G95,AE95))</f>
        <v>165370.87000000002</v>
      </c>
      <c r="AG95" s="6">
        <f>IF(AG$3=$J$3,$G95,IF($F95='KU Meter Schedule'!AG$3,'KU Meter Schedule'!AF95-'KU Meter Schedule'!$G95,AF95))</f>
        <v>165370.87000000002</v>
      </c>
      <c r="AH95" s="6">
        <f>IF(AH$3=$J$3,$G95,IF($F95='KU Meter Schedule'!AH$3,'KU Meter Schedule'!AG95-'KU Meter Schedule'!$G95,AG95))</f>
        <v>0</v>
      </c>
      <c r="AI95" s="6">
        <f>IF(AI$3=$J$3,$G95,IF($F95='KU Meter Schedule'!AI$3,'KU Meter Schedule'!AH95-'KU Meter Schedule'!$G95,AH95))</f>
        <v>0</v>
      </c>
      <c r="AJ95" s="6">
        <f>IF(AJ$3=$J$3,$G95,IF($F95='KU Meter Schedule'!AJ$3,'KU Meter Schedule'!AI95-'KU Meter Schedule'!$G95,AI95))</f>
        <v>0</v>
      </c>
      <c r="AK95" s="6">
        <f>IF(AK$3=$J$3,$G95,IF($F95='KU Meter Schedule'!AK$3,'KU Meter Schedule'!AJ95-'KU Meter Schedule'!$G95,AJ95))</f>
        <v>0</v>
      </c>
      <c r="AL95" s="6">
        <f>IF(AL$3=$J$3,$G95,IF($F95='KU Meter Schedule'!AL$3,'KU Meter Schedule'!AK95-'KU Meter Schedule'!$G95,AK95))</f>
        <v>0</v>
      </c>
      <c r="AM95" s="6">
        <f>IF(AM$3=$J$3,$G95,IF($F95='KU Meter Schedule'!AM$3,'KU Meter Schedule'!AL95-'KU Meter Schedule'!$G95,AL95))</f>
        <v>0</v>
      </c>
      <c r="AN95" s="6">
        <f>IF(AN$3=$J$3,$G95,IF($F95='KU Meter Schedule'!AN$3,'KU Meter Schedule'!AM95-'KU Meter Schedule'!$G95,AM95))</f>
        <v>0</v>
      </c>
      <c r="AO95" s="6">
        <f>IF(AO$3=$J$3,$G95,IF($F95='KU Meter Schedule'!AO$3,'KU Meter Schedule'!AN95-'KU Meter Schedule'!$G95,AN95))</f>
        <v>0</v>
      </c>
      <c r="AP95" s="6">
        <f>IF(AP$3=$J$3,$G95,IF($F95='KU Meter Schedule'!AP$3,'KU Meter Schedule'!AO95-'KU Meter Schedule'!$G95,AO95))</f>
        <v>0</v>
      </c>
      <c r="AQ95" s="6">
        <f>IF(AQ$3=$J$3,$G95,IF($F95='KU Meter Schedule'!AQ$3,'KU Meter Schedule'!AP95-'KU Meter Schedule'!$G95,AP95))</f>
        <v>0</v>
      </c>
      <c r="AR95" s="6">
        <f>IF(AR$3=$J$3,$G95,IF($F95='KU Meter Schedule'!AR$3,'KU Meter Schedule'!AQ95-'KU Meter Schedule'!$G95,AQ95))</f>
        <v>0</v>
      </c>
      <c r="AS95" s="6">
        <f>IF(AS$3=$J$3,$G95,IF($F95='KU Meter Schedule'!AS$3,'KU Meter Schedule'!AR95-'KU Meter Schedule'!$G95,AR95))</f>
        <v>0</v>
      </c>
      <c r="AT95" s="6">
        <f>IF(AT$3=$J$3,$G95,IF($F95='KU Meter Schedule'!AT$3,'KU Meter Schedule'!AS95-'KU Meter Schedule'!$G95,AS95))</f>
        <v>0</v>
      </c>
      <c r="AU95" s="6">
        <f>IF(AU$3=$J$3,$G95,IF($F95='KU Meter Schedule'!AU$3,'KU Meter Schedule'!AT95-'KU Meter Schedule'!$G95,AT95))</f>
        <v>0</v>
      </c>
      <c r="AV95" s="6">
        <f>IF(AV$3=$J$3,$G95,IF($F95='KU Meter Schedule'!AV$3,'KU Meter Schedule'!AU95-'KU Meter Schedule'!$G95,AU95))</f>
        <v>0</v>
      </c>
      <c r="AW95" s="6">
        <f>IF(AW$3=$J$3,$G95,IF($F95='KU Meter Schedule'!AW$3,'KU Meter Schedule'!AV95-'KU Meter Schedule'!$G95,AV95))</f>
        <v>0</v>
      </c>
      <c r="AX95" s="6">
        <f>IF(AX$3=$J$3,$G95,IF($F95='KU Meter Schedule'!AX$3,'KU Meter Schedule'!AW95-'KU Meter Schedule'!$G95,AW95))</f>
        <v>0</v>
      </c>
      <c r="AZ95" s="21">
        <f>IF(AZ$3&lt;'Depr. Rate'!$B$1,('Depr. Rate'!$B$4*'KU Meter Schedule'!J95)/12,IF(J95=0,I95/2*'Depr. Rate'!$C$4/12,('Depr. Rate'!$C$4*'KU Meter Schedule'!J95)/12))</f>
        <v>315.58274358333341</v>
      </c>
      <c r="BA95" s="21">
        <f>IF(BA$3&lt;'Depr. Rate'!$B$1,('Depr. Rate'!$B$4*'KU Meter Schedule'!K95)/12,IF(K95=0,J95/2*'Depr. Rate'!$C$4/12,('Depr. Rate'!$C$4*'KU Meter Schedule'!K95)/12))</f>
        <v>315.58274358333341</v>
      </c>
      <c r="BB95" s="21">
        <f>IF(BB$3&lt;'Depr. Rate'!$B$1,('Depr. Rate'!$B$4*'KU Meter Schedule'!L95)/12,IF(L95=0,K95/2*'Depr. Rate'!$C$4/12,('Depr. Rate'!$C$4*'KU Meter Schedule'!L95)/12))</f>
        <v>315.58274358333341</v>
      </c>
      <c r="BC95" s="21">
        <f>IF(BC$3&lt;'Depr. Rate'!$B$1,('Depr. Rate'!$B$4*'KU Meter Schedule'!M95)/12,IF(M95=0,L95/2*'Depr. Rate'!$C$4/12,('Depr. Rate'!$C$4*'KU Meter Schedule'!M95)/12))</f>
        <v>315.58274358333341</v>
      </c>
      <c r="BD95" s="21">
        <f>IF(BD$3&lt;'Depr. Rate'!$B$1,('Depr. Rate'!$B$4*'KU Meter Schedule'!N95)/12,IF(N95=0,M95/2*'Depr. Rate'!$C$4/12,('Depr. Rate'!$C$4*'KU Meter Schedule'!N95)/12))</f>
        <v>315.58274358333341</v>
      </c>
      <c r="BE95" s="21">
        <f>IF(BE$3&lt;'Depr. Rate'!$B$1,('Depr. Rate'!$B$4*'KU Meter Schedule'!O95)/12,IF(O95=0,N95/2*'Depr. Rate'!$C$4/12,('Depr. Rate'!$C$4*'KU Meter Schedule'!O95)/12))</f>
        <v>315.58274358333341</v>
      </c>
      <c r="BF95" s="21">
        <f>IF(BF$3&lt;'Depr. Rate'!$B$1,('Depr. Rate'!$B$4*'KU Meter Schedule'!P95)/12,IF(P95=0,O95/2*'Depr. Rate'!$C$4/12,('Depr. Rate'!$C$4*'KU Meter Schedule'!P95)/12))</f>
        <v>315.58274358333341</v>
      </c>
      <c r="BG95" s="21">
        <f>IF(BG$3&lt;'Depr. Rate'!$B$1,('Depr. Rate'!$B$4*'KU Meter Schedule'!Q95)/12,IF(Q95=0,P95/2*'Depr. Rate'!$C$4/12,('Depr. Rate'!$C$4*'KU Meter Schedule'!Q95)/12))</f>
        <v>315.58274358333341</v>
      </c>
      <c r="BH95" s="21">
        <f>IF(BH$3&lt;'Depr. Rate'!$B$1,('Depr. Rate'!$B$4*'KU Meter Schedule'!R95)/12,IF(R95=0,Q95/2*'Depr. Rate'!$C$4/12,('Depr. Rate'!$C$4*'KU Meter Schedule'!R95)/12))</f>
        <v>315.58274358333341</v>
      </c>
      <c r="BI95" s="21">
        <f>IF(BI$3&lt;'Depr. Rate'!$B$1,('Depr. Rate'!$B$4*'KU Meter Schedule'!S95)/12,IF(S95=0,R95/2*'Depr. Rate'!$C$4/12,('Depr. Rate'!$C$4*'KU Meter Schedule'!S95)/12))</f>
        <v>315.58274358333341</v>
      </c>
      <c r="BJ95" s="21">
        <f>IF(BJ$3&lt;'Depr. Rate'!$B$1,('Depr. Rate'!$B$4*'KU Meter Schedule'!T95)/12,IF(T95=0,S95/2*'Depr. Rate'!$C$4/12,('Depr. Rate'!$C$4*'KU Meter Schedule'!T95)/12))</f>
        <v>315.58274358333341</v>
      </c>
      <c r="BK95" s="21">
        <f>IF(BK$3&lt;'Depr. Rate'!$B$1,('Depr. Rate'!$B$4*'KU Meter Schedule'!U95)/12,IF(U95=0,T95/2*'Depr. Rate'!$C$4/12,('Depr. Rate'!$C$4*'KU Meter Schedule'!U95)/12))</f>
        <v>483.70979475000007</v>
      </c>
      <c r="BL95" s="21">
        <f>IF(BL$3&lt;'Depr. Rate'!$B$1,('Depr. Rate'!$B$4*'KU Meter Schedule'!V95)/12,IF(V95=0,U95/2*'Depr. Rate'!$C$4/12,('Depr. Rate'!$C$4*'KU Meter Schedule'!V95)/12))</f>
        <v>483.70979475000007</v>
      </c>
      <c r="BM95" s="21">
        <f>IF(BM$3&lt;'Depr. Rate'!$B$1,('Depr. Rate'!$B$4*'KU Meter Schedule'!W95)/12,IF(W95=0,V95/2*'Depr. Rate'!$C$4/12,('Depr. Rate'!$C$4*'KU Meter Schedule'!W95)/12))</f>
        <v>483.70979475000007</v>
      </c>
      <c r="BN95" s="21">
        <f>IF(BN$3&lt;'Depr. Rate'!$B$1,('Depr. Rate'!$B$4*'KU Meter Schedule'!X95)/12,IF(X95=0,W95/2*'Depr. Rate'!$C$4/12,('Depr. Rate'!$C$4*'KU Meter Schedule'!X95)/12))</f>
        <v>483.70979475000007</v>
      </c>
      <c r="BO95" s="21">
        <f>IF(BO$3&lt;'Depr. Rate'!$B$1,('Depr. Rate'!$B$4*'KU Meter Schedule'!Y95)/12,IF(Y95=0,X95/2*'Depr. Rate'!$C$4/12,('Depr. Rate'!$C$4*'KU Meter Schedule'!Y95)/12))</f>
        <v>483.70979475000007</v>
      </c>
      <c r="BP95" s="21">
        <f>IF(BP$3&lt;'Depr. Rate'!$B$1,('Depr. Rate'!$B$4*'KU Meter Schedule'!Z95)/12,IF(Z95=0,Y95/2*'Depr. Rate'!$C$4/12,('Depr. Rate'!$C$4*'KU Meter Schedule'!Z95)/12))</f>
        <v>483.70979475000007</v>
      </c>
      <c r="BQ95" s="21">
        <f>IF(BQ$3&lt;'Depr. Rate'!$B$1,('Depr. Rate'!$B$4*'KU Meter Schedule'!AA95)/12,IF(AA95=0,Z95/2*'Depr. Rate'!$C$4/12,('Depr. Rate'!$C$4*'KU Meter Schedule'!AA95)/12))</f>
        <v>483.70979475000007</v>
      </c>
      <c r="BR95" s="21">
        <f>IF(BR$3&lt;'Depr. Rate'!$B$1,('Depr. Rate'!$B$4*'KU Meter Schedule'!AB95)/12,IF(AB95=0,AA95/2*'Depr. Rate'!$C$4/12,('Depr. Rate'!$C$4*'KU Meter Schedule'!AB95)/12))</f>
        <v>483.70979475000007</v>
      </c>
      <c r="BS95" s="21">
        <f>IF(BS$3&lt;'Depr. Rate'!$B$1,('Depr. Rate'!$B$4*'KU Meter Schedule'!AC95)/12,IF(AC95=0,AB95/2*'Depr. Rate'!$C$4/12,('Depr. Rate'!$C$4*'KU Meter Schedule'!AC95)/12))</f>
        <v>483.70979475000007</v>
      </c>
      <c r="BT95" s="21">
        <f>IF(BT$3&lt;'Depr. Rate'!$B$1,('Depr. Rate'!$B$4*'KU Meter Schedule'!AD95)/12,IF(AD95=0,AC95/2*'Depr. Rate'!$C$4/12,('Depr. Rate'!$C$4*'KU Meter Schedule'!AD95)/12))</f>
        <v>483.70979475000007</v>
      </c>
      <c r="BU95" s="21">
        <f>IF(BU$3&lt;'Depr. Rate'!$B$1,('Depr. Rate'!$B$4*'KU Meter Schedule'!AE95)/12,IF(AE95=0,AD95/2*'Depr. Rate'!$C$4/12,('Depr. Rate'!$C$4*'KU Meter Schedule'!AE95)/12))</f>
        <v>483.70979475000007</v>
      </c>
      <c r="BV95" s="21">
        <f>IF(BV$3&lt;'Depr. Rate'!$B$1,('Depr. Rate'!$B$4*'KU Meter Schedule'!AF95)/12,IF(AF95=0,AE95/2*'Depr. Rate'!$C$4/12,('Depr. Rate'!$C$4*'KU Meter Schedule'!AF95)/12))</f>
        <v>483.70979475000007</v>
      </c>
      <c r="BW95" s="21">
        <f>IF(BW$3&lt;'Depr. Rate'!$B$1,('Depr. Rate'!$B$4*'KU Meter Schedule'!AG95)/12,IF(AG95=0,AF95/2*'Depr. Rate'!$C$4/12,('Depr. Rate'!$C$4*'KU Meter Schedule'!AG95)/12))</f>
        <v>483.70979475000007</v>
      </c>
      <c r="BX95" s="21">
        <f>IF(BX$3&lt;'Depr. Rate'!$B$1,('Depr. Rate'!$B$4*'KU Meter Schedule'!AH95)/12,IF(AH95=0,AG95/2*'Depr. Rate'!$C$4/12,('Depr. Rate'!$C$4*'KU Meter Schedule'!AH95)/12))</f>
        <v>241.85489737500004</v>
      </c>
      <c r="BY95" s="21">
        <f>IF(BY$3&lt;'Depr. Rate'!$B$1,('Depr. Rate'!$B$4*'KU Meter Schedule'!AI95)/12,IF(AI95=0,AH95/2*'Depr. Rate'!$C$4/12,('Depr. Rate'!$C$4*'KU Meter Schedule'!AI95)/12))</f>
        <v>0</v>
      </c>
      <c r="BZ95" s="21">
        <f>IF(BZ$3&lt;'Depr. Rate'!$B$1,('Depr. Rate'!$B$4*'KU Meter Schedule'!AJ95)/12,IF(AJ95=0,AI95/2*'Depr. Rate'!$C$4/12,('Depr. Rate'!$C$4*'KU Meter Schedule'!AJ95)/12))</f>
        <v>0</v>
      </c>
      <c r="CA95" s="21">
        <f>IF(CA$3&lt;'Depr. Rate'!$B$1,('Depr. Rate'!$B$4*'KU Meter Schedule'!AK95)/12,IF(AK95=0,AJ95/2*'Depr. Rate'!$C$4/12,('Depr. Rate'!$C$4*'KU Meter Schedule'!AK95)/12))</f>
        <v>0</v>
      </c>
      <c r="CB95" s="21">
        <f>IF(CB$3&lt;'Depr. Rate'!$B$1,('Depr. Rate'!$B$4*'KU Meter Schedule'!AL95)/12,IF(AL95=0,AK95/2*'Depr. Rate'!$C$4/12,('Depr. Rate'!$C$4*'KU Meter Schedule'!AL95)/12))</f>
        <v>0</v>
      </c>
      <c r="CC95" s="21">
        <f>IF(CC$3&lt;'Depr. Rate'!$B$1,('Depr. Rate'!$B$4*'KU Meter Schedule'!AM95)/12,IF(AM95=0,AL95/2*'Depr. Rate'!$C$4/12,('Depr. Rate'!$C$4*'KU Meter Schedule'!AM95)/12))</f>
        <v>0</v>
      </c>
      <c r="CD95" s="21">
        <f>IF(CD$3&lt;'Depr. Rate'!$B$1,('Depr. Rate'!$B$4*'KU Meter Schedule'!AN95)/12,IF(AN95=0,AM95/2*'Depr. Rate'!$C$4/12,('Depr. Rate'!$C$4*'KU Meter Schedule'!AN95)/12))</f>
        <v>0</v>
      </c>
      <c r="CE95" s="21">
        <f>IF(CE$3&lt;'Depr. Rate'!$B$1,('Depr. Rate'!$B$4*'KU Meter Schedule'!AO95)/12,IF(AO95=0,AN95/2*'Depr. Rate'!$C$4/12,('Depr. Rate'!$C$4*'KU Meter Schedule'!AO95)/12))</f>
        <v>0</v>
      </c>
      <c r="CF95" s="21">
        <f>IF(CF$3&lt;'Depr. Rate'!$B$1,('Depr. Rate'!$B$4*'KU Meter Schedule'!AP95)/12,IF(AP95=0,AO95/2*'Depr. Rate'!$C$4/12,('Depr. Rate'!$C$4*'KU Meter Schedule'!AP95)/12))</f>
        <v>0</v>
      </c>
      <c r="CG95" s="21">
        <f>IF(CG$3&lt;'Depr. Rate'!$B$1,('Depr. Rate'!$B$4*'KU Meter Schedule'!AQ95)/12,IF(AQ95=0,AP95/2*'Depr. Rate'!$C$4/12,('Depr. Rate'!$C$4*'KU Meter Schedule'!AQ95)/12))</f>
        <v>0</v>
      </c>
      <c r="CH95" s="21">
        <f>IF(CH$3&lt;'Depr. Rate'!$B$1,('Depr. Rate'!$B$4*'KU Meter Schedule'!AR95)/12,IF(AR95=0,AQ95/2*'Depr. Rate'!$C$4/12,('Depr. Rate'!$C$4*'KU Meter Schedule'!AR95)/12))</f>
        <v>0</v>
      </c>
      <c r="CI95" s="21">
        <f>IF(CI$3&lt;'Depr. Rate'!$B$1,('Depr. Rate'!$B$4*'KU Meter Schedule'!AS95)/12,IF(AS95=0,AR95/2*'Depr. Rate'!$C$4/12,('Depr. Rate'!$C$4*'KU Meter Schedule'!AS95)/12))</f>
        <v>0</v>
      </c>
      <c r="CJ95" s="21">
        <f>IF(CJ$3&lt;'Depr. Rate'!$B$1,('Depr. Rate'!$B$4*'KU Meter Schedule'!AT95)/12,IF(AT95=0,AS95/2*'Depr. Rate'!$C$4/12,('Depr. Rate'!$C$4*'KU Meter Schedule'!AT95)/12))</f>
        <v>0</v>
      </c>
      <c r="CK95" s="21">
        <f>IF(CK$3&lt;'Depr. Rate'!$B$1,('Depr. Rate'!$B$4*'KU Meter Schedule'!AU95)/12,IF(AU95=0,AT95/2*'Depr. Rate'!$C$4/12,('Depr. Rate'!$C$4*'KU Meter Schedule'!AU95)/12))</f>
        <v>0</v>
      </c>
      <c r="CL95" s="21">
        <f>IF(CL$3&lt;'Depr. Rate'!$B$1,('Depr. Rate'!$B$4*'KU Meter Schedule'!AV95)/12,IF(AV95=0,AU95/2*'Depr. Rate'!$C$4/12,('Depr. Rate'!$C$4*'KU Meter Schedule'!AV95)/12))</f>
        <v>0</v>
      </c>
      <c r="CM95" s="21">
        <f>IF(CM$3&lt;'Depr. Rate'!$B$1,('Depr. Rate'!$B$4*'KU Meter Schedule'!AW95)/12,IF(AW95=0,AV95/2*'Depr. Rate'!$C$4/12,('Depr. Rate'!$C$4*'KU Meter Schedule'!AW95)/12))</f>
        <v>0</v>
      </c>
      <c r="CN95" s="21">
        <f>IF(CN$3&lt;'Depr. Rate'!$B$1,('Depr. Rate'!$B$4*'KU Meter Schedule'!AX95)/12,IF(AX95=0,AW95/2*'Depr. Rate'!$C$4/12,('Depr. Rate'!$C$4*'KU Meter Schedule'!AX95)/12))</f>
        <v>0</v>
      </c>
      <c r="CP95" s="6">
        <f>IF(CP$3=$CP$3,$H95+AZ95,IF($F95='KU Meter Schedule'!CP$3,'KU Meter Schedule'!CO95+AZ95-$G95,SUM(CO95,AZ95)))</f>
        <v>106323.75607633265</v>
      </c>
      <c r="CQ95" s="6">
        <f>IF(CQ$3=$CP$3,$H95+BA95,IF($F95='KU Meter Schedule'!CQ$3,'KU Meter Schedule'!CP95+BA95-$G95,SUM(CP95,BA95)))</f>
        <v>106639.33881991598</v>
      </c>
      <c r="CR95" s="6">
        <f>IF(CR$3=$CP$3,$H95+BB95,IF($F95='KU Meter Schedule'!CR$3,'KU Meter Schedule'!CQ95+BB95-$G95,SUM(CQ95,BB95)))</f>
        <v>106954.92156349932</v>
      </c>
      <c r="CS95" s="6">
        <f>IF(CS$3=$CP$3,$H95+BC95,IF($F95='KU Meter Schedule'!CS$3,'KU Meter Schedule'!CR95+BC95-$G95,SUM(CR95,BC95)))</f>
        <v>107270.50430708265</v>
      </c>
      <c r="CT95" s="6">
        <f>IF(CT$3=$CP$3,$H95+BD95,IF($F95='KU Meter Schedule'!CT$3,'KU Meter Schedule'!CS95+BD95-$G95,SUM(CS95,BD95)))</f>
        <v>107586.08705066598</v>
      </c>
      <c r="CU95" s="6">
        <f>IF(CU$3=$CP$3,$H95+BE95,IF($F95='KU Meter Schedule'!CU$3,'KU Meter Schedule'!CT95+BE95-$G95,SUM(CT95,BE95)))</f>
        <v>107901.66979424932</v>
      </c>
      <c r="CV95" s="6">
        <f>IF(CV$3=$CP$3,$H95+BF95,IF($F95='KU Meter Schedule'!CV$3,'KU Meter Schedule'!CU95+BF95-$G95,SUM(CU95,BF95)))</f>
        <v>108217.25253783265</v>
      </c>
      <c r="CW95" s="6">
        <f>IF(CW$3=$CP$3,$H95+BG95,IF($F95='KU Meter Schedule'!CW$3,'KU Meter Schedule'!CV95+BG95-$G95,SUM(CV95,BG95)))</f>
        <v>108532.83528141599</v>
      </c>
      <c r="CX95" s="6">
        <f>IF(CX$3=$CP$3,$H95+BH95,IF($F95='KU Meter Schedule'!CX$3,'KU Meter Schedule'!CW95+BH95-$G95,SUM(CW95,BH95)))</f>
        <v>108848.41802499932</v>
      </c>
      <c r="CY95" s="6">
        <f>IF(CY$3=$CP$3,$H95+BI95,IF($F95='KU Meter Schedule'!CY$3,'KU Meter Schedule'!CX95+BI95-$G95,SUM(CX95,BI95)))</f>
        <v>109164.00076858266</v>
      </c>
      <c r="CZ95" s="6">
        <f>IF(CZ$3=$CP$3,$H95+BJ95,IF($F95='KU Meter Schedule'!CZ$3,'KU Meter Schedule'!CY95+BJ95-$G95,SUM(CY95,BJ95)))</f>
        <v>109479.58351216599</v>
      </c>
      <c r="DA95" s="6">
        <f>IF(DA$3=$CP$3,$H95+BK95,IF($F95='KU Meter Schedule'!DA$3,'KU Meter Schedule'!CZ95+BK95-$G95,SUM(CZ95,BK95)))</f>
        <v>109963.29330691599</v>
      </c>
      <c r="DB95" s="6">
        <f>IF(DB$3=$CP$3,$H95+BL95,IF($F95='KU Meter Schedule'!DB$3,'KU Meter Schedule'!DA95+BL95-$G95,SUM(DA95,BL95)))</f>
        <v>110447.00310166599</v>
      </c>
      <c r="DC95" s="6">
        <f>IF(DC$3=$CP$3,$H95+BM95,IF($F95='KU Meter Schedule'!DC$3,'KU Meter Schedule'!DB95+BM95-$G95,SUM(DB95,BM95)))</f>
        <v>110930.71289641599</v>
      </c>
      <c r="DD95" s="6">
        <f>IF(DD$3=$CP$3,$H95+BN95,IF($F95='KU Meter Schedule'!DD$3,'KU Meter Schedule'!DC95+BN95-$G95,SUM(DC95,BN95)))</f>
        <v>111414.42269116599</v>
      </c>
      <c r="DE95" s="6">
        <f>IF(DE$3=$CP$3,$H95+BO95,IF($F95='KU Meter Schedule'!DE$3,'KU Meter Schedule'!DD95+BO95-$G95,SUM(DD95,BO95)))</f>
        <v>111898.13248591599</v>
      </c>
      <c r="DF95" s="6">
        <f>IF(DF$3=$CP$3,$H95+BP95,IF($F95='KU Meter Schedule'!DF$3,'KU Meter Schedule'!DE95+BP95-$G95,SUM(DE95,BP95)))</f>
        <v>112381.84228066599</v>
      </c>
      <c r="DG95" s="6">
        <f>IF(DG$3=$CP$3,$H95+BQ95,IF($F95='KU Meter Schedule'!DG$3,'KU Meter Schedule'!DF95+BQ95-$G95,SUM(DF95,BQ95)))</f>
        <v>112865.552075416</v>
      </c>
      <c r="DH95" s="6">
        <f>IF(DH$3=$CP$3,$H95+BR95,IF($F95='KU Meter Schedule'!DH$3,'KU Meter Schedule'!DG95+BR95-$G95,SUM(DG95,BR95)))</f>
        <v>113349.261870166</v>
      </c>
      <c r="DI95" s="6">
        <f>IF(DI$3=$CP$3,$H95+BS95,IF($F95='KU Meter Schedule'!DI$3,'KU Meter Schedule'!DH95+BS95-$G95,SUM(DH95,BS95)))</f>
        <v>113832.971664916</v>
      </c>
      <c r="DJ95" s="6">
        <f>IF(DJ$3=$CP$3,$H95+BT95,IF($F95='KU Meter Schedule'!DJ$3,'KU Meter Schedule'!DI95+BT95-$G95,SUM(DI95,BT95)))</f>
        <v>114316.681459666</v>
      </c>
      <c r="DK95" s="6">
        <f>IF(DK$3=$CP$3,$H95+BU95,IF($F95='KU Meter Schedule'!DK$3,'KU Meter Schedule'!DJ95+BU95-$G95,SUM(DJ95,BU95)))</f>
        <v>114800.391254416</v>
      </c>
      <c r="DL95" s="6">
        <f>IF(DL$3=$CP$3,$H95+BV95,IF($F95='KU Meter Schedule'!DL$3,'KU Meter Schedule'!DK95+BV95-$G95,SUM(DK95,BV95)))</f>
        <v>115284.101049166</v>
      </c>
      <c r="DM95" s="6">
        <f>IF(DM$3=$CP$3,$H95+BW95,IF($F95='KU Meter Schedule'!DM$3,'KU Meter Schedule'!DL95+BW95-$G95,SUM(DL95,BW95)))</f>
        <v>115767.810843916</v>
      </c>
      <c r="DN95" s="6">
        <f>IF(DN$3=$CP$3,$H95+BX95,IF($F95='KU Meter Schedule'!DN$3,'KU Meter Schedule'!DM95+BX95-$G95,SUM(DM95,BX95)))</f>
        <v>-49361.204258709025</v>
      </c>
      <c r="DO95" s="6">
        <f>IF(DO$3=$CP$3,$H95+BY95,IF($F95='KU Meter Schedule'!DO$3,'KU Meter Schedule'!DN95+BY95-$G95,SUM(DN95,BY95)))</f>
        <v>-49361.204258709025</v>
      </c>
      <c r="DP95" s="6">
        <f>IF(DP$3=$CP$3,$H95+BZ95,IF($F95='KU Meter Schedule'!DP$3,'KU Meter Schedule'!DO95+BZ95-$G95,SUM(DO95,BZ95)))</f>
        <v>-49361.204258709025</v>
      </c>
      <c r="DQ95" s="6">
        <f>IF(DQ$3=$CP$3,$H95+CA95,IF($F95='KU Meter Schedule'!DQ$3,'KU Meter Schedule'!DP95+CA95-$G95,SUM(DP95,CA95)))</f>
        <v>-49361.204258709025</v>
      </c>
      <c r="DR95" s="6">
        <f>IF(DR$3=$CP$3,$H95+CB95,IF($F95='KU Meter Schedule'!DR$3,'KU Meter Schedule'!DQ95+CB95-$G95,SUM(DQ95,CB95)))</f>
        <v>-49361.204258709025</v>
      </c>
      <c r="DS95" s="6">
        <f>IF(DS$3=$CP$3,$H95+CC95,IF($F95='KU Meter Schedule'!DS$3,'KU Meter Schedule'!DR95+CC95-$G95,SUM(DR95,CC95)))</f>
        <v>-49361.204258709025</v>
      </c>
      <c r="DT95" s="6">
        <f>IF(DT$3=$CP$3,$H95+CD95,IF($F95='KU Meter Schedule'!DT$3,'KU Meter Schedule'!DS95+CD95-$G95,SUM(DS95,CD95)))</f>
        <v>-49361.204258709025</v>
      </c>
      <c r="DU95" s="6">
        <f>IF(DU$3=$CP$3,$H95+CE95,IF($F95='KU Meter Schedule'!DU$3,'KU Meter Schedule'!DT95+CE95-$G95,SUM(DT95,CE95)))</f>
        <v>-49361.204258709025</v>
      </c>
      <c r="DV95" s="6">
        <f>IF(DV$3=$CP$3,$H95+CF95,IF($F95='KU Meter Schedule'!DV$3,'KU Meter Schedule'!DU95+CF95-$G95,SUM(DU95,CF95)))</f>
        <v>-49361.204258709025</v>
      </c>
      <c r="DW95" s="6">
        <f>IF(DW$3=$CP$3,$H95+CG95,IF($F95='KU Meter Schedule'!DW$3,'KU Meter Schedule'!DV95+CG95-$G95,SUM(DV95,CG95)))</f>
        <v>-49361.204258709025</v>
      </c>
      <c r="DX95" s="6">
        <f>IF(DX$3=$CP$3,$H95+CH95,IF($F95='KU Meter Schedule'!DX$3,'KU Meter Schedule'!DW95+CH95-$G95,SUM(DW95,CH95)))</f>
        <v>-49361.204258709025</v>
      </c>
      <c r="DY95" s="6">
        <f>IF(DY$3=$CP$3,$H95+CI95,IF($F95='KU Meter Schedule'!DY$3,'KU Meter Schedule'!DX95+CI95-$G95,SUM(DX95,CI95)))</f>
        <v>-49361.204258709025</v>
      </c>
      <c r="DZ95" s="6">
        <f>IF(DZ$3=$CP$3,$H95+CJ95,IF($F95='KU Meter Schedule'!DZ$3,'KU Meter Schedule'!DY95+CJ95-$G95,SUM(DY95,CJ95)))</f>
        <v>-49361.204258709025</v>
      </c>
      <c r="EA95" s="6">
        <f>IF(EA$3=$CP$3,$H95+CK95,IF($F95='KU Meter Schedule'!EA$3,'KU Meter Schedule'!DZ95+CK95-$G95,SUM(DZ95,CK95)))</f>
        <v>-49361.204258709025</v>
      </c>
      <c r="EB95" s="6">
        <f>IF(EB$3=$CP$3,$H95+CL95,IF($F95='KU Meter Schedule'!EB$3,'KU Meter Schedule'!EA95+CL95-$G95,SUM(EA95,CL95)))</f>
        <v>-49361.204258709025</v>
      </c>
      <c r="EC95" s="6">
        <f>IF(EC$3=$CP$3,$H95+CM95,IF($F95='KU Meter Schedule'!EC$3,'KU Meter Schedule'!EB95+CM95-$G95,SUM(EB95,CM95)))</f>
        <v>-49361.204258709025</v>
      </c>
      <c r="ED95" s="6">
        <f>IF(ED$3=$CP$3,$H95+CN95,IF($F95='KU Meter Schedule'!ED$3,'KU Meter Schedule'!EC95+CN95-$G95,SUM(EC95,CN95)))</f>
        <v>-49361.204258709025</v>
      </c>
      <c r="EF95" s="8">
        <f t="shared" si="18"/>
        <v>59047.113923667377</v>
      </c>
      <c r="EG95" s="8">
        <f t="shared" si="18"/>
        <v>58731.531180084043</v>
      </c>
      <c r="EH95" s="8">
        <f t="shared" si="18"/>
        <v>58415.948436500708</v>
      </c>
      <c r="EI95" s="8">
        <f t="shared" si="18"/>
        <v>58100.365692917374</v>
      </c>
      <c r="EJ95" s="8">
        <f t="shared" si="18"/>
        <v>57784.78294933404</v>
      </c>
      <c r="EK95" s="8">
        <f t="shared" si="18"/>
        <v>57469.200205750705</v>
      </c>
      <c r="EL95" s="8">
        <f t="shared" si="18"/>
        <v>57153.617462167371</v>
      </c>
      <c r="EM95" s="8">
        <f t="shared" si="18"/>
        <v>56838.034718584036</v>
      </c>
      <c r="EN95" s="8">
        <f t="shared" si="18"/>
        <v>56522.451975000702</v>
      </c>
      <c r="EO95" s="8">
        <f t="shared" si="18"/>
        <v>56206.869231417368</v>
      </c>
      <c r="EP95" s="8">
        <f t="shared" si="18"/>
        <v>55891.286487834033</v>
      </c>
      <c r="EQ95" s="8">
        <f t="shared" si="18"/>
        <v>55407.576693084033</v>
      </c>
      <c r="ER95" s="8">
        <f t="shared" si="18"/>
        <v>54923.866898334032</v>
      </c>
      <c r="ES95" s="8">
        <f t="shared" si="18"/>
        <v>54440.157103584032</v>
      </c>
      <c r="ET95" s="8">
        <f t="shared" si="18"/>
        <v>53956.447308834031</v>
      </c>
      <c r="EU95" s="8">
        <f t="shared" si="18"/>
        <v>53472.73751408403</v>
      </c>
      <c r="EV95" s="8">
        <f t="shared" si="17"/>
        <v>52989.02771933403</v>
      </c>
      <c r="EW95" s="8">
        <f t="shared" si="17"/>
        <v>52505.317924584029</v>
      </c>
      <c r="EX95" s="8">
        <f t="shared" si="17"/>
        <v>52021.608129834029</v>
      </c>
      <c r="EY95" s="8">
        <f t="shared" si="17"/>
        <v>51537.898335084028</v>
      </c>
      <c r="EZ95" s="8">
        <f t="shared" si="17"/>
        <v>51054.188540334027</v>
      </c>
      <c r="FA95" s="8">
        <f t="shared" si="17"/>
        <v>50570.478745584027</v>
      </c>
      <c r="FB95" s="8">
        <f t="shared" si="17"/>
        <v>50086.768950834026</v>
      </c>
      <c r="FC95" s="8">
        <f t="shared" si="17"/>
        <v>49603.059156084026</v>
      </c>
      <c r="FD95" s="8">
        <f t="shared" si="17"/>
        <v>49361.204258709025</v>
      </c>
      <c r="FE95" s="8">
        <f t="shared" si="17"/>
        <v>49361.204258709025</v>
      </c>
      <c r="FF95" s="8">
        <f t="shared" si="17"/>
        <v>49361.204258709025</v>
      </c>
      <c r="FG95" s="8">
        <f t="shared" si="17"/>
        <v>49361.204258709025</v>
      </c>
      <c r="FH95" s="8">
        <f t="shared" si="17"/>
        <v>49361.204258709025</v>
      </c>
      <c r="FI95" s="8">
        <f t="shared" si="17"/>
        <v>49361.204258709025</v>
      </c>
      <c r="FJ95" s="8">
        <f t="shared" si="17"/>
        <v>49361.204258709025</v>
      </c>
      <c r="FK95" s="8">
        <f t="shared" si="20"/>
        <v>49361.204258709025</v>
      </c>
      <c r="FL95" s="8">
        <f t="shared" si="20"/>
        <v>49361.204258709025</v>
      </c>
      <c r="FM95" s="8">
        <f t="shared" si="20"/>
        <v>49361.204258709025</v>
      </c>
      <c r="FN95" s="8">
        <f t="shared" si="20"/>
        <v>49361.204258709025</v>
      </c>
      <c r="FO95" s="8">
        <f t="shared" si="20"/>
        <v>49361.204258709025</v>
      </c>
      <c r="FP95" s="8">
        <f t="shared" si="20"/>
        <v>49361.204258709025</v>
      </c>
      <c r="FQ95" s="8">
        <f t="shared" si="20"/>
        <v>49361.204258709025</v>
      </c>
      <c r="FR95" s="8">
        <f t="shared" si="20"/>
        <v>49361.204258709025</v>
      </c>
      <c r="FS95" s="8">
        <f t="shared" si="20"/>
        <v>49361.204258709025</v>
      </c>
      <c r="FT95" s="8">
        <f t="shared" si="20"/>
        <v>49361.204258709025</v>
      </c>
    </row>
    <row r="96" spans="1:176" x14ac:dyDescent="0.25">
      <c r="A96" s="4" t="s">
        <v>12</v>
      </c>
      <c r="B96" s="4" t="s">
        <v>2</v>
      </c>
      <c r="C96" s="3" t="s">
        <v>40</v>
      </c>
      <c r="D96" s="4" t="s">
        <v>4</v>
      </c>
      <c r="E96" s="7">
        <v>1988</v>
      </c>
      <c r="F96" s="24">
        <f>IFERROR(VLOOKUP(CONCATENATE(C96,E96),'KU Retirements'!$A$4:$E$150,5,FALSE),"N/A")</f>
        <v>43313</v>
      </c>
      <c r="G96" s="5">
        <v>832555.70000000007</v>
      </c>
      <c r="H96" s="5">
        <v>519408.57264602161</v>
      </c>
      <c r="I96" s="5"/>
      <c r="J96" s="6">
        <f>IF(J$3=$J$3,$G96,IF($F96='KU Meter Schedule'!J$3,'KU Meter Schedule'!I96-'KU Meter Schedule'!$G96,I96))</f>
        <v>832555.70000000007</v>
      </c>
      <c r="K96" s="6">
        <f>IF(K$3=$J$3,$G96,IF($F96='KU Meter Schedule'!K$3,'KU Meter Schedule'!J96-'KU Meter Schedule'!$G96,J96))</f>
        <v>832555.70000000007</v>
      </c>
      <c r="L96" s="6">
        <f>IF(L$3=$J$3,$G96,IF($F96='KU Meter Schedule'!L$3,'KU Meter Schedule'!K96-'KU Meter Schedule'!$G96,K96))</f>
        <v>832555.70000000007</v>
      </c>
      <c r="M96" s="6">
        <f>IF(M$3=$J$3,$G96,IF($F96='KU Meter Schedule'!M$3,'KU Meter Schedule'!L96-'KU Meter Schedule'!$G96,L96))</f>
        <v>832555.70000000007</v>
      </c>
      <c r="N96" s="6">
        <f>IF(N$3=$J$3,$G96,IF($F96='KU Meter Schedule'!N$3,'KU Meter Schedule'!M96-'KU Meter Schedule'!$G96,M96))</f>
        <v>832555.70000000007</v>
      </c>
      <c r="O96" s="6">
        <f>IF(O$3=$J$3,$G96,IF($F96='KU Meter Schedule'!O$3,'KU Meter Schedule'!N96-'KU Meter Schedule'!$G96,N96))</f>
        <v>832555.70000000007</v>
      </c>
      <c r="P96" s="6">
        <f>IF(P$3=$J$3,$G96,IF($F96='KU Meter Schedule'!P$3,'KU Meter Schedule'!O96-'KU Meter Schedule'!$G96,O96))</f>
        <v>832555.70000000007</v>
      </c>
      <c r="Q96" s="6">
        <f>IF(Q$3=$J$3,$G96,IF($F96='KU Meter Schedule'!Q$3,'KU Meter Schedule'!P96-'KU Meter Schedule'!$G96,P96))</f>
        <v>832555.70000000007</v>
      </c>
      <c r="R96" s="6">
        <f>IF(R$3=$J$3,$G96,IF($F96='KU Meter Schedule'!R$3,'KU Meter Schedule'!Q96-'KU Meter Schedule'!$G96,Q96))</f>
        <v>832555.70000000007</v>
      </c>
      <c r="S96" s="6">
        <f>IF(S$3=$J$3,$G96,IF($F96='KU Meter Schedule'!S$3,'KU Meter Schedule'!R96-'KU Meter Schedule'!$G96,R96))</f>
        <v>832555.70000000007</v>
      </c>
      <c r="T96" s="6">
        <f>IF(T$3=$J$3,$G96,IF($F96='KU Meter Schedule'!T$3,'KU Meter Schedule'!S96-'KU Meter Schedule'!$G96,S96))</f>
        <v>832555.70000000007</v>
      </c>
      <c r="U96" s="6">
        <f>IF(U$3=$J$3,$G96,IF($F96='KU Meter Schedule'!U$3,'KU Meter Schedule'!T96-'KU Meter Schedule'!$G96,T96))</f>
        <v>832555.70000000007</v>
      </c>
      <c r="V96" s="6">
        <f>IF(V$3=$J$3,$G96,IF($F96='KU Meter Schedule'!V$3,'KU Meter Schedule'!U96-'KU Meter Schedule'!$G96,U96))</f>
        <v>832555.70000000007</v>
      </c>
      <c r="W96" s="6">
        <f>IF(W$3=$J$3,$G96,IF($F96='KU Meter Schedule'!W$3,'KU Meter Schedule'!V96-'KU Meter Schedule'!$G96,V96))</f>
        <v>832555.70000000007</v>
      </c>
      <c r="X96" s="6">
        <f>IF(X$3=$J$3,$G96,IF($F96='KU Meter Schedule'!X$3,'KU Meter Schedule'!W96-'KU Meter Schedule'!$G96,W96))</f>
        <v>832555.70000000007</v>
      </c>
      <c r="Y96" s="6">
        <f>IF(Y$3=$J$3,$G96,IF($F96='KU Meter Schedule'!Y$3,'KU Meter Schedule'!X96-'KU Meter Schedule'!$G96,X96))</f>
        <v>832555.70000000007</v>
      </c>
      <c r="Z96" s="6">
        <f>IF(Z$3=$J$3,$G96,IF($F96='KU Meter Schedule'!Z$3,'KU Meter Schedule'!Y96-'KU Meter Schedule'!$G96,Y96))</f>
        <v>832555.70000000007</v>
      </c>
      <c r="AA96" s="6">
        <f>IF(AA$3=$J$3,$G96,IF($F96='KU Meter Schedule'!AA$3,'KU Meter Schedule'!Z96-'KU Meter Schedule'!$G96,Z96))</f>
        <v>832555.70000000007</v>
      </c>
      <c r="AB96" s="6">
        <f>IF(AB$3=$J$3,$G96,IF($F96='KU Meter Schedule'!AB$3,'KU Meter Schedule'!AA96-'KU Meter Schedule'!$G96,AA96))</f>
        <v>832555.70000000007</v>
      </c>
      <c r="AC96" s="6">
        <f>IF(AC$3=$J$3,$G96,IF($F96='KU Meter Schedule'!AC$3,'KU Meter Schedule'!AB96-'KU Meter Schedule'!$G96,AB96))</f>
        <v>832555.70000000007</v>
      </c>
      <c r="AD96" s="6">
        <f>IF(AD$3=$J$3,$G96,IF($F96='KU Meter Schedule'!AD$3,'KU Meter Schedule'!AC96-'KU Meter Schedule'!$G96,AC96))</f>
        <v>832555.70000000007</v>
      </c>
      <c r="AE96" s="6">
        <f>IF(AE$3=$J$3,$G96,IF($F96='KU Meter Schedule'!AE$3,'KU Meter Schedule'!AD96-'KU Meter Schedule'!$G96,AD96))</f>
        <v>832555.70000000007</v>
      </c>
      <c r="AF96" s="6">
        <f>IF(AF$3=$J$3,$G96,IF($F96='KU Meter Schedule'!AF$3,'KU Meter Schedule'!AE96-'KU Meter Schedule'!$G96,AE96))</f>
        <v>832555.70000000007</v>
      </c>
      <c r="AG96" s="6">
        <f>IF(AG$3=$J$3,$G96,IF($F96='KU Meter Schedule'!AG$3,'KU Meter Schedule'!AF96-'KU Meter Schedule'!$G96,AF96))</f>
        <v>832555.70000000007</v>
      </c>
      <c r="AH96" s="6">
        <f>IF(AH$3=$J$3,$G96,IF($F96='KU Meter Schedule'!AH$3,'KU Meter Schedule'!AG96-'KU Meter Schedule'!$G96,AG96))</f>
        <v>0</v>
      </c>
      <c r="AI96" s="6">
        <f>IF(AI$3=$J$3,$G96,IF($F96='KU Meter Schedule'!AI$3,'KU Meter Schedule'!AH96-'KU Meter Schedule'!$G96,AH96))</f>
        <v>0</v>
      </c>
      <c r="AJ96" s="6">
        <f>IF(AJ$3=$J$3,$G96,IF($F96='KU Meter Schedule'!AJ$3,'KU Meter Schedule'!AI96-'KU Meter Schedule'!$G96,AI96))</f>
        <v>0</v>
      </c>
      <c r="AK96" s="6">
        <f>IF(AK$3=$J$3,$G96,IF($F96='KU Meter Schedule'!AK$3,'KU Meter Schedule'!AJ96-'KU Meter Schedule'!$G96,AJ96))</f>
        <v>0</v>
      </c>
      <c r="AL96" s="6">
        <f>IF(AL$3=$J$3,$G96,IF($F96='KU Meter Schedule'!AL$3,'KU Meter Schedule'!AK96-'KU Meter Schedule'!$G96,AK96))</f>
        <v>0</v>
      </c>
      <c r="AM96" s="6">
        <f>IF(AM$3=$J$3,$G96,IF($F96='KU Meter Schedule'!AM$3,'KU Meter Schedule'!AL96-'KU Meter Schedule'!$G96,AL96))</f>
        <v>0</v>
      </c>
      <c r="AN96" s="6">
        <f>IF(AN$3=$J$3,$G96,IF($F96='KU Meter Schedule'!AN$3,'KU Meter Schedule'!AM96-'KU Meter Schedule'!$G96,AM96))</f>
        <v>0</v>
      </c>
      <c r="AO96" s="6">
        <f>IF(AO$3=$J$3,$G96,IF($F96='KU Meter Schedule'!AO$3,'KU Meter Schedule'!AN96-'KU Meter Schedule'!$G96,AN96))</f>
        <v>0</v>
      </c>
      <c r="AP96" s="6">
        <f>IF(AP$3=$J$3,$G96,IF($F96='KU Meter Schedule'!AP$3,'KU Meter Schedule'!AO96-'KU Meter Schedule'!$G96,AO96))</f>
        <v>0</v>
      </c>
      <c r="AQ96" s="6">
        <f>IF(AQ$3=$J$3,$G96,IF($F96='KU Meter Schedule'!AQ$3,'KU Meter Schedule'!AP96-'KU Meter Schedule'!$G96,AP96))</f>
        <v>0</v>
      </c>
      <c r="AR96" s="6">
        <f>IF(AR$3=$J$3,$G96,IF($F96='KU Meter Schedule'!AR$3,'KU Meter Schedule'!AQ96-'KU Meter Schedule'!$G96,AQ96))</f>
        <v>0</v>
      </c>
      <c r="AS96" s="6">
        <f>IF(AS$3=$J$3,$G96,IF($F96='KU Meter Schedule'!AS$3,'KU Meter Schedule'!AR96-'KU Meter Schedule'!$G96,AR96))</f>
        <v>0</v>
      </c>
      <c r="AT96" s="6">
        <f>IF(AT$3=$J$3,$G96,IF($F96='KU Meter Schedule'!AT$3,'KU Meter Schedule'!AS96-'KU Meter Schedule'!$G96,AS96))</f>
        <v>0</v>
      </c>
      <c r="AU96" s="6">
        <f>IF(AU$3=$J$3,$G96,IF($F96='KU Meter Schedule'!AU$3,'KU Meter Schedule'!AT96-'KU Meter Schedule'!$G96,AT96))</f>
        <v>0</v>
      </c>
      <c r="AV96" s="6">
        <f>IF(AV$3=$J$3,$G96,IF($F96='KU Meter Schedule'!AV$3,'KU Meter Schedule'!AU96-'KU Meter Schedule'!$G96,AU96))</f>
        <v>0</v>
      </c>
      <c r="AW96" s="6">
        <f>IF(AW$3=$J$3,$G96,IF($F96='KU Meter Schedule'!AW$3,'KU Meter Schedule'!AV96-'KU Meter Schedule'!$G96,AV96))</f>
        <v>0</v>
      </c>
      <c r="AX96" s="6">
        <f>IF(AX$3=$J$3,$G96,IF($F96='KU Meter Schedule'!AX$3,'KU Meter Schedule'!AW96-'KU Meter Schedule'!$G96,AW96))</f>
        <v>0</v>
      </c>
      <c r="AZ96" s="21">
        <f>IF(AZ$3&lt;'Depr. Rate'!$B$1,('Depr. Rate'!$B$4*'KU Meter Schedule'!J96)/12,IF(J96=0,I96/2*'Depr. Rate'!$C$4/12,('Depr. Rate'!$C$4*'KU Meter Schedule'!J96)/12))</f>
        <v>1588.7937941666669</v>
      </c>
      <c r="BA96" s="21">
        <f>IF(BA$3&lt;'Depr. Rate'!$B$1,('Depr. Rate'!$B$4*'KU Meter Schedule'!K96)/12,IF(K96=0,J96/2*'Depr. Rate'!$C$4/12,('Depr. Rate'!$C$4*'KU Meter Schedule'!K96)/12))</f>
        <v>1588.7937941666669</v>
      </c>
      <c r="BB96" s="21">
        <f>IF(BB$3&lt;'Depr. Rate'!$B$1,('Depr. Rate'!$B$4*'KU Meter Schedule'!L96)/12,IF(L96=0,K96/2*'Depr. Rate'!$C$4/12,('Depr. Rate'!$C$4*'KU Meter Schedule'!L96)/12))</f>
        <v>1588.7937941666669</v>
      </c>
      <c r="BC96" s="21">
        <f>IF(BC$3&lt;'Depr. Rate'!$B$1,('Depr. Rate'!$B$4*'KU Meter Schedule'!M96)/12,IF(M96=0,L96/2*'Depr. Rate'!$C$4/12,('Depr. Rate'!$C$4*'KU Meter Schedule'!M96)/12))</f>
        <v>1588.7937941666669</v>
      </c>
      <c r="BD96" s="21">
        <f>IF(BD$3&lt;'Depr. Rate'!$B$1,('Depr. Rate'!$B$4*'KU Meter Schedule'!N96)/12,IF(N96=0,M96/2*'Depr. Rate'!$C$4/12,('Depr. Rate'!$C$4*'KU Meter Schedule'!N96)/12))</f>
        <v>1588.7937941666669</v>
      </c>
      <c r="BE96" s="21">
        <f>IF(BE$3&lt;'Depr. Rate'!$B$1,('Depr. Rate'!$B$4*'KU Meter Schedule'!O96)/12,IF(O96=0,N96/2*'Depr. Rate'!$C$4/12,('Depr. Rate'!$C$4*'KU Meter Schedule'!O96)/12))</f>
        <v>1588.7937941666669</v>
      </c>
      <c r="BF96" s="21">
        <f>IF(BF$3&lt;'Depr. Rate'!$B$1,('Depr. Rate'!$B$4*'KU Meter Schedule'!P96)/12,IF(P96=0,O96/2*'Depr. Rate'!$C$4/12,('Depr. Rate'!$C$4*'KU Meter Schedule'!P96)/12))</f>
        <v>1588.7937941666669</v>
      </c>
      <c r="BG96" s="21">
        <f>IF(BG$3&lt;'Depr. Rate'!$B$1,('Depr. Rate'!$B$4*'KU Meter Schedule'!Q96)/12,IF(Q96=0,P96/2*'Depr. Rate'!$C$4/12,('Depr. Rate'!$C$4*'KU Meter Schedule'!Q96)/12))</f>
        <v>1588.7937941666669</v>
      </c>
      <c r="BH96" s="21">
        <f>IF(BH$3&lt;'Depr. Rate'!$B$1,('Depr. Rate'!$B$4*'KU Meter Schedule'!R96)/12,IF(R96=0,Q96/2*'Depr. Rate'!$C$4/12,('Depr. Rate'!$C$4*'KU Meter Schedule'!R96)/12))</f>
        <v>1588.7937941666669</v>
      </c>
      <c r="BI96" s="21">
        <f>IF(BI$3&lt;'Depr. Rate'!$B$1,('Depr. Rate'!$B$4*'KU Meter Schedule'!S96)/12,IF(S96=0,R96/2*'Depr. Rate'!$C$4/12,('Depr. Rate'!$C$4*'KU Meter Schedule'!S96)/12))</f>
        <v>1588.7937941666669</v>
      </c>
      <c r="BJ96" s="21">
        <f>IF(BJ$3&lt;'Depr. Rate'!$B$1,('Depr. Rate'!$B$4*'KU Meter Schedule'!T96)/12,IF(T96=0,S96/2*'Depr. Rate'!$C$4/12,('Depr. Rate'!$C$4*'KU Meter Schedule'!T96)/12))</f>
        <v>1588.7937941666669</v>
      </c>
      <c r="BK96" s="21">
        <f>IF(BK$3&lt;'Depr. Rate'!$B$1,('Depr. Rate'!$B$4*'KU Meter Schedule'!U96)/12,IF(U96=0,T96/2*'Depr. Rate'!$C$4/12,('Depr. Rate'!$C$4*'KU Meter Schedule'!U96)/12))</f>
        <v>2435.2254225000001</v>
      </c>
      <c r="BL96" s="21">
        <f>IF(BL$3&lt;'Depr. Rate'!$B$1,('Depr. Rate'!$B$4*'KU Meter Schedule'!V96)/12,IF(V96=0,U96/2*'Depr. Rate'!$C$4/12,('Depr. Rate'!$C$4*'KU Meter Schedule'!V96)/12))</f>
        <v>2435.2254225000001</v>
      </c>
      <c r="BM96" s="21">
        <f>IF(BM$3&lt;'Depr. Rate'!$B$1,('Depr. Rate'!$B$4*'KU Meter Schedule'!W96)/12,IF(W96=0,V96/2*'Depr. Rate'!$C$4/12,('Depr. Rate'!$C$4*'KU Meter Schedule'!W96)/12))</f>
        <v>2435.2254225000001</v>
      </c>
      <c r="BN96" s="21">
        <f>IF(BN$3&lt;'Depr. Rate'!$B$1,('Depr. Rate'!$B$4*'KU Meter Schedule'!X96)/12,IF(X96=0,W96/2*'Depr. Rate'!$C$4/12,('Depr. Rate'!$C$4*'KU Meter Schedule'!X96)/12))</f>
        <v>2435.2254225000001</v>
      </c>
      <c r="BO96" s="21">
        <f>IF(BO$3&lt;'Depr. Rate'!$B$1,('Depr. Rate'!$B$4*'KU Meter Schedule'!Y96)/12,IF(Y96=0,X96/2*'Depr. Rate'!$C$4/12,('Depr. Rate'!$C$4*'KU Meter Schedule'!Y96)/12))</f>
        <v>2435.2254225000001</v>
      </c>
      <c r="BP96" s="21">
        <f>IF(BP$3&lt;'Depr. Rate'!$B$1,('Depr. Rate'!$B$4*'KU Meter Schedule'!Z96)/12,IF(Z96=0,Y96/2*'Depr. Rate'!$C$4/12,('Depr. Rate'!$C$4*'KU Meter Schedule'!Z96)/12))</f>
        <v>2435.2254225000001</v>
      </c>
      <c r="BQ96" s="21">
        <f>IF(BQ$3&lt;'Depr. Rate'!$B$1,('Depr. Rate'!$B$4*'KU Meter Schedule'!AA96)/12,IF(AA96=0,Z96/2*'Depr. Rate'!$C$4/12,('Depr. Rate'!$C$4*'KU Meter Schedule'!AA96)/12))</f>
        <v>2435.2254225000001</v>
      </c>
      <c r="BR96" s="21">
        <f>IF(BR$3&lt;'Depr. Rate'!$B$1,('Depr. Rate'!$B$4*'KU Meter Schedule'!AB96)/12,IF(AB96=0,AA96/2*'Depr. Rate'!$C$4/12,('Depr. Rate'!$C$4*'KU Meter Schedule'!AB96)/12))</f>
        <v>2435.2254225000001</v>
      </c>
      <c r="BS96" s="21">
        <f>IF(BS$3&lt;'Depr. Rate'!$B$1,('Depr. Rate'!$B$4*'KU Meter Schedule'!AC96)/12,IF(AC96=0,AB96/2*'Depr. Rate'!$C$4/12,('Depr. Rate'!$C$4*'KU Meter Schedule'!AC96)/12))</f>
        <v>2435.2254225000001</v>
      </c>
      <c r="BT96" s="21">
        <f>IF(BT$3&lt;'Depr. Rate'!$B$1,('Depr. Rate'!$B$4*'KU Meter Schedule'!AD96)/12,IF(AD96=0,AC96/2*'Depr. Rate'!$C$4/12,('Depr. Rate'!$C$4*'KU Meter Schedule'!AD96)/12))</f>
        <v>2435.2254225000001</v>
      </c>
      <c r="BU96" s="21">
        <f>IF(BU$3&lt;'Depr. Rate'!$B$1,('Depr. Rate'!$B$4*'KU Meter Schedule'!AE96)/12,IF(AE96=0,AD96/2*'Depr. Rate'!$C$4/12,('Depr. Rate'!$C$4*'KU Meter Schedule'!AE96)/12))</f>
        <v>2435.2254225000001</v>
      </c>
      <c r="BV96" s="21">
        <f>IF(BV$3&lt;'Depr. Rate'!$B$1,('Depr. Rate'!$B$4*'KU Meter Schedule'!AF96)/12,IF(AF96=0,AE96/2*'Depr. Rate'!$C$4/12,('Depr. Rate'!$C$4*'KU Meter Schedule'!AF96)/12))</f>
        <v>2435.2254225000001</v>
      </c>
      <c r="BW96" s="21">
        <f>IF(BW$3&lt;'Depr. Rate'!$B$1,('Depr. Rate'!$B$4*'KU Meter Schedule'!AG96)/12,IF(AG96=0,AF96/2*'Depr. Rate'!$C$4/12,('Depr. Rate'!$C$4*'KU Meter Schedule'!AG96)/12))</f>
        <v>2435.2254225000001</v>
      </c>
      <c r="BX96" s="21">
        <f>IF(BX$3&lt;'Depr. Rate'!$B$1,('Depr. Rate'!$B$4*'KU Meter Schedule'!AH96)/12,IF(AH96=0,AG96/2*'Depr. Rate'!$C$4/12,('Depr. Rate'!$C$4*'KU Meter Schedule'!AH96)/12))</f>
        <v>1217.6127112500001</v>
      </c>
      <c r="BY96" s="21">
        <f>IF(BY$3&lt;'Depr. Rate'!$B$1,('Depr. Rate'!$B$4*'KU Meter Schedule'!AI96)/12,IF(AI96=0,AH96/2*'Depr. Rate'!$C$4/12,('Depr. Rate'!$C$4*'KU Meter Schedule'!AI96)/12))</f>
        <v>0</v>
      </c>
      <c r="BZ96" s="21">
        <f>IF(BZ$3&lt;'Depr. Rate'!$B$1,('Depr. Rate'!$B$4*'KU Meter Schedule'!AJ96)/12,IF(AJ96=0,AI96/2*'Depr. Rate'!$C$4/12,('Depr. Rate'!$C$4*'KU Meter Schedule'!AJ96)/12))</f>
        <v>0</v>
      </c>
      <c r="CA96" s="21">
        <f>IF(CA$3&lt;'Depr. Rate'!$B$1,('Depr. Rate'!$B$4*'KU Meter Schedule'!AK96)/12,IF(AK96=0,AJ96/2*'Depr. Rate'!$C$4/12,('Depr. Rate'!$C$4*'KU Meter Schedule'!AK96)/12))</f>
        <v>0</v>
      </c>
      <c r="CB96" s="21">
        <f>IF(CB$3&lt;'Depr. Rate'!$B$1,('Depr. Rate'!$B$4*'KU Meter Schedule'!AL96)/12,IF(AL96=0,AK96/2*'Depr. Rate'!$C$4/12,('Depr. Rate'!$C$4*'KU Meter Schedule'!AL96)/12))</f>
        <v>0</v>
      </c>
      <c r="CC96" s="21">
        <f>IF(CC$3&lt;'Depr. Rate'!$B$1,('Depr. Rate'!$B$4*'KU Meter Schedule'!AM96)/12,IF(AM96=0,AL96/2*'Depr. Rate'!$C$4/12,('Depr. Rate'!$C$4*'KU Meter Schedule'!AM96)/12))</f>
        <v>0</v>
      </c>
      <c r="CD96" s="21">
        <f>IF(CD$3&lt;'Depr. Rate'!$B$1,('Depr. Rate'!$B$4*'KU Meter Schedule'!AN96)/12,IF(AN96=0,AM96/2*'Depr. Rate'!$C$4/12,('Depr. Rate'!$C$4*'KU Meter Schedule'!AN96)/12))</f>
        <v>0</v>
      </c>
      <c r="CE96" s="21">
        <f>IF(CE$3&lt;'Depr. Rate'!$B$1,('Depr. Rate'!$B$4*'KU Meter Schedule'!AO96)/12,IF(AO96=0,AN96/2*'Depr. Rate'!$C$4/12,('Depr. Rate'!$C$4*'KU Meter Schedule'!AO96)/12))</f>
        <v>0</v>
      </c>
      <c r="CF96" s="21">
        <f>IF(CF$3&lt;'Depr. Rate'!$B$1,('Depr. Rate'!$B$4*'KU Meter Schedule'!AP96)/12,IF(AP96=0,AO96/2*'Depr. Rate'!$C$4/12,('Depr. Rate'!$C$4*'KU Meter Schedule'!AP96)/12))</f>
        <v>0</v>
      </c>
      <c r="CG96" s="21">
        <f>IF(CG$3&lt;'Depr. Rate'!$B$1,('Depr. Rate'!$B$4*'KU Meter Schedule'!AQ96)/12,IF(AQ96=0,AP96/2*'Depr. Rate'!$C$4/12,('Depr. Rate'!$C$4*'KU Meter Schedule'!AQ96)/12))</f>
        <v>0</v>
      </c>
      <c r="CH96" s="21">
        <f>IF(CH$3&lt;'Depr. Rate'!$B$1,('Depr. Rate'!$B$4*'KU Meter Schedule'!AR96)/12,IF(AR96=0,AQ96/2*'Depr. Rate'!$C$4/12,('Depr. Rate'!$C$4*'KU Meter Schedule'!AR96)/12))</f>
        <v>0</v>
      </c>
      <c r="CI96" s="21">
        <f>IF(CI$3&lt;'Depr. Rate'!$B$1,('Depr. Rate'!$B$4*'KU Meter Schedule'!AS96)/12,IF(AS96=0,AR96/2*'Depr. Rate'!$C$4/12,('Depr. Rate'!$C$4*'KU Meter Schedule'!AS96)/12))</f>
        <v>0</v>
      </c>
      <c r="CJ96" s="21">
        <f>IF(CJ$3&lt;'Depr. Rate'!$B$1,('Depr. Rate'!$B$4*'KU Meter Schedule'!AT96)/12,IF(AT96=0,AS96/2*'Depr. Rate'!$C$4/12,('Depr. Rate'!$C$4*'KU Meter Schedule'!AT96)/12))</f>
        <v>0</v>
      </c>
      <c r="CK96" s="21">
        <f>IF(CK$3&lt;'Depr. Rate'!$B$1,('Depr. Rate'!$B$4*'KU Meter Schedule'!AU96)/12,IF(AU96=0,AT96/2*'Depr. Rate'!$C$4/12,('Depr. Rate'!$C$4*'KU Meter Schedule'!AU96)/12))</f>
        <v>0</v>
      </c>
      <c r="CL96" s="21">
        <f>IF(CL$3&lt;'Depr. Rate'!$B$1,('Depr. Rate'!$B$4*'KU Meter Schedule'!AV96)/12,IF(AV96=0,AU96/2*'Depr. Rate'!$C$4/12,('Depr. Rate'!$C$4*'KU Meter Schedule'!AV96)/12))</f>
        <v>0</v>
      </c>
      <c r="CM96" s="21">
        <f>IF(CM$3&lt;'Depr. Rate'!$B$1,('Depr. Rate'!$B$4*'KU Meter Schedule'!AW96)/12,IF(AW96=0,AV96/2*'Depr. Rate'!$C$4/12,('Depr. Rate'!$C$4*'KU Meter Schedule'!AW96)/12))</f>
        <v>0</v>
      </c>
      <c r="CN96" s="21">
        <f>IF(CN$3&lt;'Depr. Rate'!$B$1,('Depr. Rate'!$B$4*'KU Meter Schedule'!AX96)/12,IF(AX96=0,AW96/2*'Depr. Rate'!$C$4/12,('Depr. Rate'!$C$4*'KU Meter Schedule'!AX96)/12))</f>
        <v>0</v>
      </c>
      <c r="CP96" s="6">
        <f>IF(CP$3=$CP$3,$H96+AZ96,IF($F96='KU Meter Schedule'!CP$3,'KU Meter Schedule'!CO96+AZ96-$G96,SUM(CO96,AZ96)))</f>
        <v>520997.36644018826</v>
      </c>
      <c r="CQ96" s="6">
        <f>IF(CQ$3=$CP$3,$H96+BA96,IF($F96='KU Meter Schedule'!CQ$3,'KU Meter Schedule'!CP96+BA96-$G96,SUM(CP96,BA96)))</f>
        <v>522586.1602343549</v>
      </c>
      <c r="CR96" s="6">
        <f>IF(CR$3=$CP$3,$H96+BB96,IF($F96='KU Meter Schedule'!CR$3,'KU Meter Schedule'!CQ96+BB96-$G96,SUM(CQ96,BB96)))</f>
        <v>524174.95402852155</v>
      </c>
      <c r="CS96" s="6">
        <f>IF(CS$3=$CP$3,$H96+BC96,IF($F96='KU Meter Schedule'!CS$3,'KU Meter Schedule'!CR96+BC96-$G96,SUM(CR96,BC96)))</f>
        <v>525763.74782268819</v>
      </c>
      <c r="CT96" s="6">
        <f>IF(CT$3=$CP$3,$H96+BD96,IF($F96='KU Meter Schedule'!CT$3,'KU Meter Schedule'!CS96+BD96-$G96,SUM(CS96,BD96)))</f>
        <v>527352.54161685484</v>
      </c>
      <c r="CU96" s="6">
        <f>IF(CU$3=$CP$3,$H96+BE96,IF($F96='KU Meter Schedule'!CU$3,'KU Meter Schedule'!CT96+BE96-$G96,SUM(CT96,BE96)))</f>
        <v>528941.33541102149</v>
      </c>
      <c r="CV96" s="6">
        <f>IF(CV$3=$CP$3,$H96+BF96,IF($F96='KU Meter Schedule'!CV$3,'KU Meter Schedule'!CU96+BF96-$G96,SUM(CU96,BF96)))</f>
        <v>530530.12920518813</v>
      </c>
      <c r="CW96" s="6">
        <f>IF(CW$3=$CP$3,$H96+BG96,IF($F96='KU Meter Schedule'!CW$3,'KU Meter Schedule'!CV96+BG96-$G96,SUM(CV96,BG96)))</f>
        <v>532118.92299935478</v>
      </c>
      <c r="CX96" s="6">
        <f>IF(CX$3=$CP$3,$H96+BH96,IF($F96='KU Meter Schedule'!CX$3,'KU Meter Schedule'!CW96+BH96-$G96,SUM(CW96,BH96)))</f>
        <v>533707.71679352142</v>
      </c>
      <c r="CY96" s="6">
        <f>IF(CY$3=$CP$3,$H96+BI96,IF($F96='KU Meter Schedule'!CY$3,'KU Meter Schedule'!CX96+BI96-$G96,SUM(CX96,BI96)))</f>
        <v>535296.51058768807</v>
      </c>
      <c r="CZ96" s="6">
        <f>IF(CZ$3=$CP$3,$H96+BJ96,IF($F96='KU Meter Schedule'!CZ$3,'KU Meter Schedule'!CY96+BJ96-$G96,SUM(CY96,BJ96)))</f>
        <v>536885.30438185472</v>
      </c>
      <c r="DA96" s="6">
        <f>IF(DA$3=$CP$3,$H96+BK96,IF($F96='KU Meter Schedule'!DA$3,'KU Meter Schedule'!CZ96+BK96-$G96,SUM(CZ96,BK96)))</f>
        <v>539320.52980435477</v>
      </c>
      <c r="DB96" s="6">
        <f>IF(DB$3=$CP$3,$H96+BL96,IF($F96='KU Meter Schedule'!DB$3,'KU Meter Schedule'!DA96+BL96-$G96,SUM(DA96,BL96)))</f>
        <v>541755.75522685482</v>
      </c>
      <c r="DC96" s="6">
        <f>IF(DC$3=$CP$3,$H96+BM96,IF($F96='KU Meter Schedule'!DC$3,'KU Meter Schedule'!DB96+BM96-$G96,SUM(DB96,BM96)))</f>
        <v>544190.98064935487</v>
      </c>
      <c r="DD96" s="6">
        <f>IF(DD$3=$CP$3,$H96+BN96,IF($F96='KU Meter Schedule'!DD$3,'KU Meter Schedule'!DC96+BN96-$G96,SUM(DC96,BN96)))</f>
        <v>546626.20607185492</v>
      </c>
      <c r="DE96" s="6">
        <f>IF(DE$3=$CP$3,$H96+BO96,IF($F96='KU Meter Schedule'!DE$3,'KU Meter Schedule'!DD96+BO96-$G96,SUM(DD96,BO96)))</f>
        <v>549061.43149435497</v>
      </c>
      <c r="DF96" s="6">
        <f>IF(DF$3=$CP$3,$H96+BP96,IF($F96='KU Meter Schedule'!DF$3,'KU Meter Schedule'!DE96+BP96-$G96,SUM(DE96,BP96)))</f>
        <v>551496.65691685502</v>
      </c>
      <c r="DG96" s="6">
        <f>IF(DG$3=$CP$3,$H96+BQ96,IF($F96='KU Meter Schedule'!DG$3,'KU Meter Schedule'!DF96+BQ96-$G96,SUM(DF96,BQ96)))</f>
        <v>553931.88233935507</v>
      </c>
      <c r="DH96" s="6">
        <f>IF(DH$3=$CP$3,$H96+BR96,IF($F96='KU Meter Schedule'!DH$3,'KU Meter Schedule'!DG96+BR96-$G96,SUM(DG96,BR96)))</f>
        <v>556367.10776185512</v>
      </c>
      <c r="DI96" s="6">
        <f>IF(DI$3=$CP$3,$H96+BS96,IF($F96='KU Meter Schedule'!DI$3,'KU Meter Schedule'!DH96+BS96-$G96,SUM(DH96,BS96)))</f>
        <v>558802.33318435517</v>
      </c>
      <c r="DJ96" s="6">
        <f>IF(DJ$3=$CP$3,$H96+BT96,IF($F96='KU Meter Schedule'!DJ$3,'KU Meter Schedule'!DI96+BT96-$G96,SUM(DI96,BT96)))</f>
        <v>561237.55860685522</v>
      </c>
      <c r="DK96" s="6">
        <f>IF(DK$3=$CP$3,$H96+BU96,IF($F96='KU Meter Schedule'!DK$3,'KU Meter Schedule'!DJ96+BU96-$G96,SUM(DJ96,BU96)))</f>
        <v>563672.78402935527</v>
      </c>
      <c r="DL96" s="6">
        <f>IF(DL$3=$CP$3,$H96+BV96,IF($F96='KU Meter Schedule'!DL$3,'KU Meter Schedule'!DK96+BV96-$G96,SUM(DK96,BV96)))</f>
        <v>566108.00945185532</v>
      </c>
      <c r="DM96" s="6">
        <f>IF(DM$3=$CP$3,$H96+BW96,IF($F96='KU Meter Schedule'!DM$3,'KU Meter Schedule'!DL96+BW96-$G96,SUM(DL96,BW96)))</f>
        <v>568543.23487435537</v>
      </c>
      <c r="DN96" s="6">
        <f>IF(DN$3=$CP$3,$H96+BX96,IF($F96='KU Meter Schedule'!DN$3,'KU Meter Schedule'!DM96+BX96-$G96,SUM(DM96,BX96)))</f>
        <v>-262794.85241439473</v>
      </c>
      <c r="DO96" s="6">
        <f>IF(DO$3=$CP$3,$H96+BY96,IF($F96='KU Meter Schedule'!DO$3,'KU Meter Schedule'!DN96+BY96-$G96,SUM(DN96,BY96)))</f>
        <v>-262794.85241439473</v>
      </c>
      <c r="DP96" s="6">
        <f>IF(DP$3=$CP$3,$H96+BZ96,IF($F96='KU Meter Schedule'!DP$3,'KU Meter Schedule'!DO96+BZ96-$G96,SUM(DO96,BZ96)))</f>
        <v>-262794.85241439473</v>
      </c>
      <c r="DQ96" s="6">
        <f>IF(DQ$3=$CP$3,$H96+CA96,IF($F96='KU Meter Schedule'!DQ$3,'KU Meter Schedule'!DP96+CA96-$G96,SUM(DP96,CA96)))</f>
        <v>-262794.85241439473</v>
      </c>
      <c r="DR96" s="6">
        <f>IF(DR$3=$CP$3,$H96+CB96,IF($F96='KU Meter Schedule'!DR$3,'KU Meter Schedule'!DQ96+CB96-$G96,SUM(DQ96,CB96)))</f>
        <v>-262794.85241439473</v>
      </c>
      <c r="DS96" s="6">
        <f>IF(DS$3=$CP$3,$H96+CC96,IF($F96='KU Meter Schedule'!DS$3,'KU Meter Schedule'!DR96+CC96-$G96,SUM(DR96,CC96)))</f>
        <v>-262794.85241439473</v>
      </c>
      <c r="DT96" s="6">
        <f>IF(DT$3=$CP$3,$H96+CD96,IF($F96='KU Meter Schedule'!DT$3,'KU Meter Schedule'!DS96+CD96-$G96,SUM(DS96,CD96)))</f>
        <v>-262794.85241439473</v>
      </c>
      <c r="DU96" s="6">
        <f>IF(DU$3=$CP$3,$H96+CE96,IF($F96='KU Meter Schedule'!DU$3,'KU Meter Schedule'!DT96+CE96-$G96,SUM(DT96,CE96)))</f>
        <v>-262794.85241439473</v>
      </c>
      <c r="DV96" s="6">
        <f>IF(DV$3=$CP$3,$H96+CF96,IF($F96='KU Meter Schedule'!DV$3,'KU Meter Schedule'!DU96+CF96-$G96,SUM(DU96,CF96)))</f>
        <v>-262794.85241439473</v>
      </c>
      <c r="DW96" s="6">
        <f>IF(DW$3=$CP$3,$H96+CG96,IF($F96='KU Meter Schedule'!DW$3,'KU Meter Schedule'!DV96+CG96-$G96,SUM(DV96,CG96)))</f>
        <v>-262794.85241439473</v>
      </c>
      <c r="DX96" s="6">
        <f>IF(DX$3=$CP$3,$H96+CH96,IF($F96='KU Meter Schedule'!DX$3,'KU Meter Schedule'!DW96+CH96-$G96,SUM(DW96,CH96)))</f>
        <v>-262794.85241439473</v>
      </c>
      <c r="DY96" s="6">
        <f>IF(DY$3=$CP$3,$H96+CI96,IF($F96='KU Meter Schedule'!DY$3,'KU Meter Schedule'!DX96+CI96-$G96,SUM(DX96,CI96)))</f>
        <v>-262794.85241439473</v>
      </c>
      <c r="DZ96" s="6">
        <f>IF(DZ$3=$CP$3,$H96+CJ96,IF($F96='KU Meter Schedule'!DZ$3,'KU Meter Schedule'!DY96+CJ96-$G96,SUM(DY96,CJ96)))</f>
        <v>-262794.85241439473</v>
      </c>
      <c r="EA96" s="6">
        <f>IF(EA$3=$CP$3,$H96+CK96,IF($F96='KU Meter Schedule'!EA$3,'KU Meter Schedule'!DZ96+CK96-$G96,SUM(DZ96,CK96)))</f>
        <v>-262794.85241439473</v>
      </c>
      <c r="EB96" s="6">
        <f>IF(EB$3=$CP$3,$H96+CL96,IF($F96='KU Meter Schedule'!EB$3,'KU Meter Schedule'!EA96+CL96-$G96,SUM(EA96,CL96)))</f>
        <v>-262794.85241439473</v>
      </c>
      <c r="EC96" s="6">
        <f>IF(EC$3=$CP$3,$H96+CM96,IF($F96='KU Meter Schedule'!EC$3,'KU Meter Schedule'!EB96+CM96-$G96,SUM(EB96,CM96)))</f>
        <v>-262794.85241439473</v>
      </c>
      <c r="ED96" s="6">
        <f>IF(ED$3=$CP$3,$H96+CN96,IF($F96='KU Meter Schedule'!ED$3,'KU Meter Schedule'!EC96+CN96-$G96,SUM(EC96,CN96)))</f>
        <v>-262794.85241439473</v>
      </c>
      <c r="EF96" s="8">
        <f t="shared" si="18"/>
        <v>311558.33355981181</v>
      </c>
      <c r="EG96" s="8">
        <f t="shared" si="18"/>
        <v>309969.53976564517</v>
      </c>
      <c r="EH96" s="8">
        <f t="shared" si="18"/>
        <v>308380.74597147852</v>
      </c>
      <c r="EI96" s="8">
        <f t="shared" si="18"/>
        <v>306791.95217731188</v>
      </c>
      <c r="EJ96" s="8">
        <f t="shared" si="18"/>
        <v>305203.15838314523</v>
      </c>
      <c r="EK96" s="8">
        <f t="shared" si="18"/>
        <v>303614.36458897858</v>
      </c>
      <c r="EL96" s="8">
        <f t="shared" si="18"/>
        <v>302025.57079481194</v>
      </c>
      <c r="EM96" s="8">
        <f t="shared" si="18"/>
        <v>300436.77700064529</v>
      </c>
      <c r="EN96" s="8">
        <f t="shared" si="18"/>
        <v>298847.98320647865</v>
      </c>
      <c r="EO96" s="8">
        <f t="shared" si="18"/>
        <v>297259.189412312</v>
      </c>
      <c r="EP96" s="8">
        <f t="shared" si="18"/>
        <v>295670.39561814535</v>
      </c>
      <c r="EQ96" s="8">
        <f t="shared" si="18"/>
        <v>293235.1701956453</v>
      </c>
      <c r="ER96" s="8">
        <f t="shared" si="18"/>
        <v>290799.94477314525</v>
      </c>
      <c r="ES96" s="8">
        <f t="shared" si="18"/>
        <v>288364.7193506452</v>
      </c>
      <c r="ET96" s="8">
        <f t="shared" si="18"/>
        <v>285929.49392814515</v>
      </c>
      <c r="EU96" s="8">
        <f t="shared" si="18"/>
        <v>283494.2685056451</v>
      </c>
      <c r="EV96" s="8">
        <f t="shared" si="17"/>
        <v>281059.04308314505</v>
      </c>
      <c r="EW96" s="8">
        <f t="shared" si="17"/>
        <v>278623.817660645</v>
      </c>
      <c r="EX96" s="8">
        <f t="shared" si="17"/>
        <v>276188.59223814495</v>
      </c>
      <c r="EY96" s="8">
        <f t="shared" si="17"/>
        <v>273753.3668156449</v>
      </c>
      <c r="EZ96" s="8">
        <f t="shared" si="17"/>
        <v>271318.14139314485</v>
      </c>
      <c r="FA96" s="8">
        <f t="shared" si="17"/>
        <v>268882.9159706448</v>
      </c>
      <c r="FB96" s="8">
        <f t="shared" si="17"/>
        <v>266447.69054814475</v>
      </c>
      <c r="FC96" s="8">
        <f t="shared" si="17"/>
        <v>264012.4651256447</v>
      </c>
      <c r="FD96" s="8">
        <f t="shared" si="17"/>
        <v>262794.85241439473</v>
      </c>
      <c r="FE96" s="8">
        <f t="shared" si="17"/>
        <v>262794.85241439473</v>
      </c>
      <c r="FF96" s="8">
        <f t="shared" si="17"/>
        <v>262794.85241439473</v>
      </c>
      <c r="FG96" s="8">
        <f t="shared" si="17"/>
        <v>262794.85241439473</v>
      </c>
      <c r="FH96" s="8">
        <f t="shared" si="17"/>
        <v>262794.85241439473</v>
      </c>
      <c r="FI96" s="8">
        <f t="shared" si="17"/>
        <v>262794.85241439473</v>
      </c>
      <c r="FJ96" s="8">
        <f t="shared" si="17"/>
        <v>262794.85241439473</v>
      </c>
      <c r="FK96" s="8">
        <f t="shared" si="20"/>
        <v>262794.85241439473</v>
      </c>
      <c r="FL96" s="8">
        <f t="shared" si="20"/>
        <v>262794.85241439473</v>
      </c>
      <c r="FM96" s="8">
        <f t="shared" si="20"/>
        <v>262794.85241439473</v>
      </c>
      <c r="FN96" s="8">
        <f t="shared" si="20"/>
        <v>262794.85241439473</v>
      </c>
      <c r="FO96" s="8">
        <f t="shared" si="20"/>
        <v>262794.85241439473</v>
      </c>
      <c r="FP96" s="8">
        <f t="shared" si="20"/>
        <v>262794.85241439473</v>
      </c>
      <c r="FQ96" s="8">
        <f t="shared" si="20"/>
        <v>262794.85241439473</v>
      </c>
      <c r="FR96" s="8">
        <f t="shared" si="20"/>
        <v>262794.85241439473</v>
      </c>
      <c r="FS96" s="8">
        <f t="shared" si="20"/>
        <v>262794.85241439473</v>
      </c>
      <c r="FT96" s="8">
        <f t="shared" si="20"/>
        <v>262794.85241439473</v>
      </c>
    </row>
    <row r="97" spans="1:176" x14ac:dyDescent="0.25">
      <c r="A97" s="4" t="s">
        <v>12</v>
      </c>
      <c r="B97" s="4" t="s">
        <v>2</v>
      </c>
      <c r="C97" s="3" t="s">
        <v>40</v>
      </c>
      <c r="D97" s="4" t="s">
        <v>5</v>
      </c>
      <c r="E97" s="7">
        <v>1988</v>
      </c>
      <c r="F97" s="24">
        <f>IFERROR(VLOOKUP(CONCATENATE(C97,E97),'KU Retirements'!$A$4:$E$150,5,FALSE),"N/A")</f>
        <v>43313</v>
      </c>
      <c r="G97" s="5">
        <v>340821.84</v>
      </c>
      <c r="H97" s="5">
        <v>212629.3597425262</v>
      </c>
      <c r="I97" s="5"/>
      <c r="J97" s="6">
        <f>IF(J$3=$J$3,$G97,IF($F97='KU Meter Schedule'!J$3,'KU Meter Schedule'!I97-'KU Meter Schedule'!$G97,I97))</f>
        <v>340821.84</v>
      </c>
      <c r="K97" s="6">
        <f>IF(K$3=$J$3,$G97,IF($F97='KU Meter Schedule'!K$3,'KU Meter Schedule'!J97-'KU Meter Schedule'!$G97,J97))</f>
        <v>340821.84</v>
      </c>
      <c r="L97" s="6">
        <f>IF(L$3=$J$3,$G97,IF($F97='KU Meter Schedule'!L$3,'KU Meter Schedule'!K97-'KU Meter Schedule'!$G97,K97))</f>
        <v>340821.84</v>
      </c>
      <c r="M97" s="6">
        <f>IF(M$3=$J$3,$G97,IF($F97='KU Meter Schedule'!M$3,'KU Meter Schedule'!L97-'KU Meter Schedule'!$G97,L97))</f>
        <v>340821.84</v>
      </c>
      <c r="N97" s="6">
        <f>IF(N$3=$J$3,$G97,IF($F97='KU Meter Schedule'!N$3,'KU Meter Schedule'!M97-'KU Meter Schedule'!$G97,M97))</f>
        <v>340821.84</v>
      </c>
      <c r="O97" s="6">
        <f>IF(O$3=$J$3,$G97,IF($F97='KU Meter Schedule'!O$3,'KU Meter Schedule'!N97-'KU Meter Schedule'!$G97,N97))</f>
        <v>340821.84</v>
      </c>
      <c r="P97" s="6">
        <f>IF(P$3=$J$3,$G97,IF($F97='KU Meter Schedule'!P$3,'KU Meter Schedule'!O97-'KU Meter Schedule'!$G97,O97))</f>
        <v>340821.84</v>
      </c>
      <c r="Q97" s="6">
        <f>IF(Q$3=$J$3,$G97,IF($F97='KU Meter Schedule'!Q$3,'KU Meter Schedule'!P97-'KU Meter Schedule'!$G97,P97))</f>
        <v>340821.84</v>
      </c>
      <c r="R97" s="6">
        <f>IF(R$3=$J$3,$G97,IF($F97='KU Meter Schedule'!R$3,'KU Meter Schedule'!Q97-'KU Meter Schedule'!$G97,Q97))</f>
        <v>340821.84</v>
      </c>
      <c r="S97" s="6">
        <f>IF(S$3=$J$3,$G97,IF($F97='KU Meter Schedule'!S$3,'KU Meter Schedule'!R97-'KU Meter Schedule'!$G97,R97))</f>
        <v>340821.84</v>
      </c>
      <c r="T97" s="6">
        <f>IF(T$3=$J$3,$G97,IF($F97='KU Meter Schedule'!T$3,'KU Meter Schedule'!S97-'KU Meter Schedule'!$G97,S97))</f>
        <v>340821.84</v>
      </c>
      <c r="U97" s="6">
        <f>IF(U$3=$J$3,$G97,IF($F97='KU Meter Schedule'!U$3,'KU Meter Schedule'!T97-'KU Meter Schedule'!$G97,T97))</f>
        <v>340821.84</v>
      </c>
      <c r="V97" s="6">
        <f>IF(V$3=$J$3,$G97,IF($F97='KU Meter Schedule'!V$3,'KU Meter Schedule'!U97-'KU Meter Schedule'!$G97,U97))</f>
        <v>340821.84</v>
      </c>
      <c r="W97" s="6">
        <f>IF(W$3=$J$3,$G97,IF($F97='KU Meter Schedule'!W$3,'KU Meter Schedule'!V97-'KU Meter Schedule'!$G97,V97))</f>
        <v>340821.84</v>
      </c>
      <c r="X97" s="6">
        <f>IF(X$3=$J$3,$G97,IF($F97='KU Meter Schedule'!X$3,'KU Meter Schedule'!W97-'KU Meter Schedule'!$G97,W97))</f>
        <v>340821.84</v>
      </c>
      <c r="Y97" s="6">
        <f>IF(Y$3=$J$3,$G97,IF($F97='KU Meter Schedule'!Y$3,'KU Meter Schedule'!X97-'KU Meter Schedule'!$G97,X97))</f>
        <v>340821.84</v>
      </c>
      <c r="Z97" s="6">
        <f>IF(Z$3=$J$3,$G97,IF($F97='KU Meter Schedule'!Z$3,'KU Meter Schedule'!Y97-'KU Meter Schedule'!$G97,Y97))</f>
        <v>340821.84</v>
      </c>
      <c r="AA97" s="6">
        <f>IF(AA$3=$J$3,$G97,IF($F97='KU Meter Schedule'!AA$3,'KU Meter Schedule'!Z97-'KU Meter Schedule'!$G97,Z97))</f>
        <v>340821.84</v>
      </c>
      <c r="AB97" s="6">
        <f>IF(AB$3=$J$3,$G97,IF($F97='KU Meter Schedule'!AB$3,'KU Meter Schedule'!AA97-'KU Meter Schedule'!$G97,AA97))</f>
        <v>340821.84</v>
      </c>
      <c r="AC97" s="6">
        <f>IF(AC$3=$J$3,$G97,IF($F97='KU Meter Schedule'!AC$3,'KU Meter Schedule'!AB97-'KU Meter Schedule'!$G97,AB97))</f>
        <v>340821.84</v>
      </c>
      <c r="AD97" s="6">
        <f>IF(AD$3=$J$3,$G97,IF($F97='KU Meter Schedule'!AD$3,'KU Meter Schedule'!AC97-'KU Meter Schedule'!$G97,AC97))</f>
        <v>340821.84</v>
      </c>
      <c r="AE97" s="6">
        <f>IF(AE$3=$J$3,$G97,IF($F97='KU Meter Schedule'!AE$3,'KU Meter Schedule'!AD97-'KU Meter Schedule'!$G97,AD97))</f>
        <v>340821.84</v>
      </c>
      <c r="AF97" s="6">
        <f>IF(AF$3=$J$3,$G97,IF($F97='KU Meter Schedule'!AF$3,'KU Meter Schedule'!AE97-'KU Meter Schedule'!$G97,AE97))</f>
        <v>340821.84</v>
      </c>
      <c r="AG97" s="6">
        <f>IF(AG$3=$J$3,$G97,IF($F97='KU Meter Schedule'!AG$3,'KU Meter Schedule'!AF97-'KU Meter Schedule'!$G97,AF97))</f>
        <v>340821.84</v>
      </c>
      <c r="AH97" s="6">
        <f>IF(AH$3=$J$3,$G97,IF($F97='KU Meter Schedule'!AH$3,'KU Meter Schedule'!AG97-'KU Meter Schedule'!$G97,AG97))</f>
        <v>0</v>
      </c>
      <c r="AI97" s="6">
        <f>IF(AI$3=$J$3,$G97,IF($F97='KU Meter Schedule'!AI$3,'KU Meter Schedule'!AH97-'KU Meter Schedule'!$G97,AH97))</f>
        <v>0</v>
      </c>
      <c r="AJ97" s="6">
        <f>IF(AJ$3=$J$3,$G97,IF($F97='KU Meter Schedule'!AJ$3,'KU Meter Schedule'!AI97-'KU Meter Schedule'!$G97,AI97))</f>
        <v>0</v>
      </c>
      <c r="AK97" s="6">
        <f>IF(AK$3=$J$3,$G97,IF($F97='KU Meter Schedule'!AK$3,'KU Meter Schedule'!AJ97-'KU Meter Schedule'!$G97,AJ97))</f>
        <v>0</v>
      </c>
      <c r="AL97" s="6">
        <f>IF(AL$3=$J$3,$G97,IF($F97='KU Meter Schedule'!AL$3,'KU Meter Schedule'!AK97-'KU Meter Schedule'!$G97,AK97))</f>
        <v>0</v>
      </c>
      <c r="AM97" s="6">
        <f>IF(AM$3=$J$3,$G97,IF($F97='KU Meter Schedule'!AM$3,'KU Meter Schedule'!AL97-'KU Meter Schedule'!$G97,AL97))</f>
        <v>0</v>
      </c>
      <c r="AN97" s="6">
        <f>IF(AN$3=$J$3,$G97,IF($F97='KU Meter Schedule'!AN$3,'KU Meter Schedule'!AM97-'KU Meter Schedule'!$G97,AM97))</f>
        <v>0</v>
      </c>
      <c r="AO97" s="6">
        <f>IF(AO$3=$J$3,$G97,IF($F97='KU Meter Schedule'!AO$3,'KU Meter Schedule'!AN97-'KU Meter Schedule'!$G97,AN97))</f>
        <v>0</v>
      </c>
      <c r="AP97" s="6">
        <f>IF(AP$3=$J$3,$G97,IF($F97='KU Meter Schedule'!AP$3,'KU Meter Schedule'!AO97-'KU Meter Schedule'!$G97,AO97))</f>
        <v>0</v>
      </c>
      <c r="AQ97" s="6">
        <f>IF(AQ$3=$J$3,$G97,IF($F97='KU Meter Schedule'!AQ$3,'KU Meter Schedule'!AP97-'KU Meter Schedule'!$G97,AP97))</f>
        <v>0</v>
      </c>
      <c r="AR97" s="6">
        <f>IF(AR$3=$J$3,$G97,IF($F97='KU Meter Schedule'!AR$3,'KU Meter Schedule'!AQ97-'KU Meter Schedule'!$G97,AQ97))</f>
        <v>0</v>
      </c>
      <c r="AS97" s="6">
        <f>IF(AS$3=$J$3,$G97,IF($F97='KU Meter Schedule'!AS$3,'KU Meter Schedule'!AR97-'KU Meter Schedule'!$G97,AR97))</f>
        <v>0</v>
      </c>
      <c r="AT97" s="6">
        <f>IF(AT$3=$J$3,$G97,IF($F97='KU Meter Schedule'!AT$3,'KU Meter Schedule'!AS97-'KU Meter Schedule'!$G97,AS97))</f>
        <v>0</v>
      </c>
      <c r="AU97" s="6">
        <f>IF(AU$3=$J$3,$G97,IF($F97='KU Meter Schedule'!AU$3,'KU Meter Schedule'!AT97-'KU Meter Schedule'!$G97,AT97))</f>
        <v>0</v>
      </c>
      <c r="AV97" s="6">
        <f>IF(AV$3=$J$3,$G97,IF($F97='KU Meter Schedule'!AV$3,'KU Meter Schedule'!AU97-'KU Meter Schedule'!$G97,AU97))</f>
        <v>0</v>
      </c>
      <c r="AW97" s="6">
        <f>IF(AW$3=$J$3,$G97,IF($F97='KU Meter Schedule'!AW$3,'KU Meter Schedule'!AV97-'KU Meter Schedule'!$G97,AV97))</f>
        <v>0</v>
      </c>
      <c r="AX97" s="6">
        <f>IF(AX$3=$J$3,$G97,IF($F97='KU Meter Schedule'!AX$3,'KU Meter Schedule'!AW97-'KU Meter Schedule'!$G97,AW97))</f>
        <v>0</v>
      </c>
      <c r="AZ97" s="21">
        <f>IF(AZ$3&lt;'Depr. Rate'!$B$1,('Depr. Rate'!$B$4*'KU Meter Schedule'!J97)/12,IF(J97=0,I97/2*'Depr. Rate'!$C$4/12,('Depr. Rate'!$C$4*'KU Meter Schedule'!J97)/12))</f>
        <v>650.40167800000006</v>
      </c>
      <c r="BA97" s="21">
        <f>IF(BA$3&lt;'Depr. Rate'!$B$1,('Depr. Rate'!$B$4*'KU Meter Schedule'!K97)/12,IF(K97=0,J97/2*'Depr. Rate'!$C$4/12,('Depr. Rate'!$C$4*'KU Meter Schedule'!K97)/12))</f>
        <v>650.40167800000006</v>
      </c>
      <c r="BB97" s="21">
        <f>IF(BB$3&lt;'Depr. Rate'!$B$1,('Depr. Rate'!$B$4*'KU Meter Schedule'!L97)/12,IF(L97=0,K97/2*'Depr. Rate'!$C$4/12,('Depr. Rate'!$C$4*'KU Meter Schedule'!L97)/12))</f>
        <v>650.40167800000006</v>
      </c>
      <c r="BC97" s="21">
        <f>IF(BC$3&lt;'Depr. Rate'!$B$1,('Depr. Rate'!$B$4*'KU Meter Schedule'!M97)/12,IF(M97=0,L97/2*'Depr. Rate'!$C$4/12,('Depr. Rate'!$C$4*'KU Meter Schedule'!M97)/12))</f>
        <v>650.40167800000006</v>
      </c>
      <c r="BD97" s="21">
        <f>IF(BD$3&lt;'Depr. Rate'!$B$1,('Depr. Rate'!$B$4*'KU Meter Schedule'!N97)/12,IF(N97=0,M97/2*'Depr. Rate'!$C$4/12,('Depr. Rate'!$C$4*'KU Meter Schedule'!N97)/12))</f>
        <v>650.40167800000006</v>
      </c>
      <c r="BE97" s="21">
        <f>IF(BE$3&lt;'Depr. Rate'!$B$1,('Depr. Rate'!$B$4*'KU Meter Schedule'!O97)/12,IF(O97=0,N97/2*'Depr. Rate'!$C$4/12,('Depr. Rate'!$C$4*'KU Meter Schedule'!O97)/12))</f>
        <v>650.40167800000006</v>
      </c>
      <c r="BF97" s="21">
        <f>IF(BF$3&lt;'Depr. Rate'!$B$1,('Depr. Rate'!$B$4*'KU Meter Schedule'!P97)/12,IF(P97=0,O97/2*'Depr. Rate'!$C$4/12,('Depr. Rate'!$C$4*'KU Meter Schedule'!P97)/12))</f>
        <v>650.40167800000006</v>
      </c>
      <c r="BG97" s="21">
        <f>IF(BG$3&lt;'Depr. Rate'!$B$1,('Depr. Rate'!$B$4*'KU Meter Schedule'!Q97)/12,IF(Q97=0,P97/2*'Depr. Rate'!$C$4/12,('Depr. Rate'!$C$4*'KU Meter Schedule'!Q97)/12))</f>
        <v>650.40167800000006</v>
      </c>
      <c r="BH97" s="21">
        <f>IF(BH$3&lt;'Depr. Rate'!$B$1,('Depr. Rate'!$B$4*'KU Meter Schedule'!R97)/12,IF(R97=0,Q97/2*'Depr. Rate'!$C$4/12,('Depr. Rate'!$C$4*'KU Meter Schedule'!R97)/12))</f>
        <v>650.40167800000006</v>
      </c>
      <c r="BI97" s="21">
        <f>IF(BI$3&lt;'Depr. Rate'!$B$1,('Depr. Rate'!$B$4*'KU Meter Schedule'!S97)/12,IF(S97=0,R97/2*'Depr. Rate'!$C$4/12,('Depr. Rate'!$C$4*'KU Meter Schedule'!S97)/12))</f>
        <v>650.40167800000006</v>
      </c>
      <c r="BJ97" s="21">
        <f>IF(BJ$3&lt;'Depr. Rate'!$B$1,('Depr. Rate'!$B$4*'KU Meter Schedule'!T97)/12,IF(T97=0,S97/2*'Depr. Rate'!$C$4/12,('Depr. Rate'!$C$4*'KU Meter Schedule'!T97)/12))</f>
        <v>650.40167800000006</v>
      </c>
      <c r="BK97" s="21">
        <f>IF(BK$3&lt;'Depr. Rate'!$B$1,('Depr. Rate'!$B$4*'KU Meter Schedule'!U97)/12,IF(U97=0,T97/2*'Depr. Rate'!$C$4/12,('Depr. Rate'!$C$4*'KU Meter Schedule'!U97)/12))</f>
        <v>996.90388200000007</v>
      </c>
      <c r="BL97" s="21">
        <f>IF(BL$3&lt;'Depr. Rate'!$B$1,('Depr. Rate'!$B$4*'KU Meter Schedule'!V97)/12,IF(V97=0,U97/2*'Depr. Rate'!$C$4/12,('Depr. Rate'!$C$4*'KU Meter Schedule'!V97)/12))</f>
        <v>996.90388200000007</v>
      </c>
      <c r="BM97" s="21">
        <f>IF(BM$3&lt;'Depr. Rate'!$B$1,('Depr. Rate'!$B$4*'KU Meter Schedule'!W97)/12,IF(W97=0,V97/2*'Depr. Rate'!$C$4/12,('Depr. Rate'!$C$4*'KU Meter Schedule'!W97)/12))</f>
        <v>996.90388200000007</v>
      </c>
      <c r="BN97" s="21">
        <f>IF(BN$3&lt;'Depr. Rate'!$B$1,('Depr. Rate'!$B$4*'KU Meter Schedule'!X97)/12,IF(X97=0,W97/2*'Depr. Rate'!$C$4/12,('Depr. Rate'!$C$4*'KU Meter Schedule'!X97)/12))</f>
        <v>996.90388200000007</v>
      </c>
      <c r="BO97" s="21">
        <f>IF(BO$3&lt;'Depr. Rate'!$B$1,('Depr. Rate'!$B$4*'KU Meter Schedule'!Y97)/12,IF(Y97=0,X97/2*'Depr. Rate'!$C$4/12,('Depr. Rate'!$C$4*'KU Meter Schedule'!Y97)/12))</f>
        <v>996.90388200000007</v>
      </c>
      <c r="BP97" s="21">
        <f>IF(BP$3&lt;'Depr. Rate'!$B$1,('Depr. Rate'!$B$4*'KU Meter Schedule'!Z97)/12,IF(Z97=0,Y97/2*'Depr. Rate'!$C$4/12,('Depr. Rate'!$C$4*'KU Meter Schedule'!Z97)/12))</f>
        <v>996.90388200000007</v>
      </c>
      <c r="BQ97" s="21">
        <f>IF(BQ$3&lt;'Depr. Rate'!$B$1,('Depr. Rate'!$B$4*'KU Meter Schedule'!AA97)/12,IF(AA97=0,Z97/2*'Depr. Rate'!$C$4/12,('Depr. Rate'!$C$4*'KU Meter Schedule'!AA97)/12))</f>
        <v>996.90388200000007</v>
      </c>
      <c r="BR97" s="21">
        <f>IF(BR$3&lt;'Depr. Rate'!$B$1,('Depr. Rate'!$B$4*'KU Meter Schedule'!AB97)/12,IF(AB97=0,AA97/2*'Depr. Rate'!$C$4/12,('Depr. Rate'!$C$4*'KU Meter Schedule'!AB97)/12))</f>
        <v>996.90388200000007</v>
      </c>
      <c r="BS97" s="21">
        <f>IF(BS$3&lt;'Depr. Rate'!$B$1,('Depr. Rate'!$B$4*'KU Meter Schedule'!AC97)/12,IF(AC97=0,AB97/2*'Depr. Rate'!$C$4/12,('Depr. Rate'!$C$4*'KU Meter Schedule'!AC97)/12))</f>
        <v>996.90388200000007</v>
      </c>
      <c r="BT97" s="21">
        <f>IF(BT$3&lt;'Depr. Rate'!$B$1,('Depr. Rate'!$B$4*'KU Meter Schedule'!AD97)/12,IF(AD97=0,AC97/2*'Depr. Rate'!$C$4/12,('Depr. Rate'!$C$4*'KU Meter Schedule'!AD97)/12))</f>
        <v>996.90388200000007</v>
      </c>
      <c r="BU97" s="21">
        <f>IF(BU$3&lt;'Depr. Rate'!$B$1,('Depr. Rate'!$B$4*'KU Meter Schedule'!AE97)/12,IF(AE97=0,AD97/2*'Depr. Rate'!$C$4/12,('Depr. Rate'!$C$4*'KU Meter Schedule'!AE97)/12))</f>
        <v>996.90388200000007</v>
      </c>
      <c r="BV97" s="21">
        <f>IF(BV$3&lt;'Depr. Rate'!$B$1,('Depr. Rate'!$B$4*'KU Meter Schedule'!AF97)/12,IF(AF97=0,AE97/2*'Depr. Rate'!$C$4/12,('Depr. Rate'!$C$4*'KU Meter Schedule'!AF97)/12))</f>
        <v>996.90388200000007</v>
      </c>
      <c r="BW97" s="21">
        <f>IF(BW$3&lt;'Depr. Rate'!$B$1,('Depr. Rate'!$B$4*'KU Meter Schedule'!AG97)/12,IF(AG97=0,AF97/2*'Depr. Rate'!$C$4/12,('Depr. Rate'!$C$4*'KU Meter Schedule'!AG97)/12))</f>
        <v>996.90388200000007</v>
      </c>
      <c r="BX97" s="21">
        <f>IF(BX$3&lt;'Depr. Rate'!$B$1,('Depr. Rate'!$B$4*'KU Meter Schedule'!AH97)/12,IF(AH97=0,AG97/2*'Depr. Rate'!$C$4/12,('Depr. Rate'!$C$4*'KU Meter Schedule'!AH97)/12))</f>
        <v>498.45194100000003</v>
      </c>
      <c r="BY97" s="21">
        <f>IF(BY$3&lt;'Depr. Rate'!$B$1,('Depr. Rate'!$B$4*'KU Meter Schedule'!AI97)/12,IF(AI97=0,AH97/2*'Depr. Rate'!$C$4/12,('Depr. Rate'!$C$4*'KU Meter Schedule'!AI97)/12))</f>
        <v>0</v>
      </c>
      <c r="BZ97" s="21">
        <f>IF(BZ$3&lt;'Depr. Rate'!$B$1,('Depr. Rate'!$B$4*'KU Meter Schedule'!AJ97)/12,IF(AJ97=0,AI97/2*'Depr. Rate'!$C$4/12,('Depr. Rate'!$C$4*'KU Meter Schedule'!AJ97)/12))</f>
        <v>0</v>
      </c>
      <c r="CA97" s="21">
        <f>IF(CA$3&lt;'Depr. Rate'!$B$1,('Depr. Rate'!$B$4*'KU Meter Schedule'!AK97)/12,IF(AK97=0,AJ97/2*'Depr. Rate'!$C$4/12,('Depr. Rate'!$C$4*'KU Meter Schedule'!AK97)/12))</f>
        <v>0</v>
      </c>
      <c r="CB97" s="21">
        <f>IF(CB$3&lt;'Depr. Rate'!$B$1,('Depr. Rate'!$B$4*'KU Meter Schedule'!AL97)/12,IF(AL97=0,AK97/2*'Depr. Rate'!$C$4/12,('Depr. Rate'!$C$4*'KU Meter Schedule'!AL97)/12))</f>
        <v>0</v>
      </c>
      <c r="CC97" s="21">
        <f>IF(CC$3&lt;'Depr. Rate'!$B$1,('Depr. Rate'!$B$4*'KU Meter Schedule'!AM97)/12,IF(AM97=0,AL97/2*'Depr. Rate'!$C$4/12,('Depr. Rate'!$C$4*'KU Meter Schedule'!AM97)/12))</f>
        <v>0</v>
      </c>
      <c r="CD97" s="21">
        <f>IF(CD$3&lt;'Depr. Rate'!$B$1,('Depr. Rate'!$B$4*'KU Meter Schedule'!AN97)/12,IF(AN97=0,AM97/2*'Depr. Rate'!$C$4/12,('Depr. Rate'!$C$4*'KU Meter Schedule'!AN97)/12))</f>
        <v>0</v>
      </c>
      <c r="CE97" s="21">
        <f>IF(CE$3&lt;'Depr. Rate'!$B$1,('Depr. Rate'!$B$4*'KU Meter Schedule'!AO97)/12,IF(AO97=0,AN97/2*'Depr. Rate'!$C$4/12,('Depr. Rate'!$C$4*'KU Meter Schedule'!AO97)/12))</f>
        <v>0</v>
      </c>
      <c r="CF97" s="21">
        <f>IF(CF$3&lt;'Depr. Rate'!$B$1,('Depr. Rate'!$B$4*'KU Meter Schedule'!AP97)/12,IF(AP97=0,AO97/2*'Depr. Rate'!$C$4/12,('Depr. Rate'!$C$4*'KU Meter Schedule'!AP97)/12))</f>
        <v>0</v>
      </c>
      <c r="CG97" s="21">
        <f>IF(CG$3&lt;'Depr. Rate'!$B$1,('Depr. Rate'!$B$4*'KU Meter Schedule'!AQ97)/12,IF(AQ97=0,AP97/2*'Depr. Rate'!$C$4/12,('Depr. Rate'!$C$4*'KU Meter Schedule'!AQ97)/12))</f>
        <v>0</v>
      </c>
      <c r="CH97" s="21">
        <f>IF(CH$3&lt;'Depr. Rate'!$B$1,('Depr. Rate'!$B$4*'KU Meter Schedule'!AR97)/12,IF(AR97=0,AQ97/2*'Depr. Rate'!$C$4/12,('Depr. Rate'!$C$4*'KU Meter Schedule'!AR97)/12))</f>
        <v>0</v>
      </c>
      <c r="CI97" s="21">
        <f>IF(CI$3&lt;'Depr. Rate'!$B$1,('Depr. Rate'!$B$4*'KU Meter Schedule'!AS97)/12,IF(AS97=0,AR97/2*'Depr. Rate'!$C$4/12,('Depr. Rate'!$C$4*'KU Meter Schedule'!AS97)/12))</f>
        <v>0</v>
      </c>
      <c r="CJ97" s="21">
        <f>IF(CJ$3&lt;'Depr. Rate'!$B$1,('Depr. Rate'!$B$4*'KU Meter Schedule'!AT97)/12,IF(AT97=0,AS97/2*'Depr. Rate'!$C$4/12,('Depr. Rate'!$C$4*'KU Meter Schedule'!AT97)/12))</f>
        <v>0</v>
      </c>
      <c r="CK97" s="21">
        <f>IF(CK$3&lt;'Depr. Rate'!$B$1,('Depr. Rate'!$B$4*'KU Meter Schedule'!AU97)/12,IF(AU97=0,AT97/2*'Depr. Rate'!$C$4/12,('Depr. Rate'!$C$4*'KU Meter Schedule'!AU97)/12))</f>
        <v>0</v>
      </c>
      <c r="CL97" s="21">
        <f>IF(CL$3&lt;'Depr. Rate'!$B$1,('Depr. Rate'!$B$4*'KU Meter Schedule'!AV97)/12,IF(AV97=0,AU97/2*'Depr. Rate'!$C$4/12,('Depr. Rate'!$C$4*'KU Meter Schedule'!AV97)/12))</f>
        <v>0</v>
      </c>
      <c r="CM97" s="21">
        <f>IF(CM$3&lt;'Depr. Rate'!$B$1,('Depr. Rate'!$B$4*'KU Meter Schedule'!AW97)/12,IF(AW97=0,AV97/2*'Depr. Rate'!$C$4/12,('Depr. Rate'!$C$4*'KU Meter Schedule'!AW97)/12))</f>
        <v>0</v>
      </c>
      <c r="CN97" s="21">
        <f>IF(CN$3&lt;'Depr. Rate'!$B$1,('Depr. Rate'!$B$4*'KU Meter Schedule'!AX97)/12,IF(AX97=0,AW97/2*'Depr. Rate'!$C$4/12,('Depr. Rate'!$C$4*'KU Meter Schedule'!AX97)/12))</f>
        <v>0</v>
      </c>
      <c r="CP97" s="6">
        <f>IF(CP$3=$CP$3,$H97+AZ97,IF($F97='KU Meter Schedule'!CP$3,'KU Meter Schedule'!CO97+AZ97-$G97,SUM(CO97,AZ97)))</f>
        <v>213279.76142052619</v>
      </c>
      <c r="CQ97" s="6">
        <f>IF(CQ$3=$CP$3,$H97+BA97,IF($F97='KU Meter Schedule'!CQ$3,'KU Meter Schedule'!CP97+BA97-$G97,SUM(CP97,BA97)))</f>
        <v>213930.16309852619</v>
      </c>
      <c r="CR97" s="6">
        <f>IF(CR$3=$CP$3,$H97+BB97,IF($F97='KU Meter Schedule'!CR$3,'KU Meter Schedule'!CQ97+BB97-$G97,SUM(CQ97,BB97)))</f>
        <v>214580.56477652618</v>
      </c>
      <c r="CS97" s="6">
        <f>IF(CS$3=$CP$3,$H97+BC97,IF($F97='KU Meter Schedule'!CS$3,'KU Meter Schedule'!CR97+BC97-$G97,SUM(CR97,BC97)))</f>
        <v>215230.96645452618</v>
      </c>
      <c r="CT97" s="6">
        <f>IF(CT$3=$CP$3,$H97+BD97,IF($F97='KU Meter Schedule'!CT$3,'KU Meter Schedule'!CS97+BD97-$G97,SUM(CS97,BD97)))</f>
        <v>215881.36813252617</v>
      </c>
      <c r="CU97" s="6">
        <f>IF(CU$3=$CP$3,$H97+BE97,IF($F97='KU Meter Schedule'!CU$3,'KU Meter Schedule'!CT97+BE97-$G97,SUM(CT97,BE97)))</f>
        <v>216531.76981052617</v>
      </c>
      <c r="CV97" s="6">
        <f>IF(CV$3=$CP$3,$H97+BF97,IF($F97='KU Meter Schedule'!CV$3,'KU Meter Schedule'!CU97+BF97-$G97,SUM(CU97,BF97)))</f>
        <v>217182.17148852616</v>
      </c>
      <c r="CW97" s="6">
        <f>IF(CW$3=$CP$3,$H97+BG97,IF($F97='KU Meter Schedule'!CW$3,'KU Meter Schedule'!CV97+BG97-$G97,SUM(CV97,BG97)))</f>
        <v>217832.57316652616</v>
      </c>
      <c r="CX97" s="6">
        <f>IF(CX$3=$CP$3,$H97+BH97,IF($F97='KU Meter Schedule'!CX$3,'KU Meter Schedule'!CW97+BH97-$G97,SUM(CW97,BH97)))</f>
        <v>218482.97484452615</v>
      </c>
      <c r="CY97" s="6">
        <f>IF(CY$3=$CP$3,$H97+BI97,IF($F97='KU Meter Schedule'!CY$3,'KU Meter Schedule'!CX97+BI97-$G97,SUM(CX97,BI97)))</f>
        <v>219133.37652252614</v>
      </c>
      <c r="CZ97" s="6">
        <f>IF(CZ$3=$CP$3,$H97+BJ97,IF($F97='KU Meter Schedule'!CZ$3,'KU Meter Schedule'!CY97+BJ97-$G97,SUM(CY97,BJ97)))</f>
        <v>219783.77820052614</v>
      </c>
      <c r="DA97" s="6">
        <f>IF(DA$3=$CP$3,$H97+BK97,IF($F97='KU Meter Schedule'!DA$3,'KU Meter Schedule'!CZ97+BK97-$G97,SUM(CZ97,BK97)))</f>
        <v>220780.68208252615</v>
      </c>
      <c r="DB97" s="6">
        <f>IF(DB$3=$CP$3,$H97+BL97,IF($F97='KU Meter Schedule'!DB$3,'KU Meter Schedule'!DA97+BL97-$G97,SUM(DA97,BL97)))</f>
        <v>221777.58596452617</v>
      </c>
      <c r="DC97" s="6">
        <f>IF(DC$3=$CP$3,$H97+BM97,IF($F97='KU Meter Schedule'!DC$3,'KU Meter Schedule'!DB97+BM97-$G97,SUM(DB97,BM97)))</f>
        <v>222774.48984652618</v>
      </c>
      <c r="DD97" s="6">
        <f>IF(DD$3=$CP$3,$H97+BN97,IF($F97='KU Meter Schedule'!DD$3,'KU Meter Schedule'!DC97+BN97-$G97,SUM(DC97,BN97)))</f>
        <v>223771.39372852619</v>
      </c>
      <c r="DE97" s="6">
        <f>IF(DE$3=$CP$3,$H97+BO97,IF($F97='KU Meter Schedule'!DE$3,'KU Meter Schedule'!DD97+BO97-$G97,SUM(DD97,BO97)))</f>
        <v>224768.29761052621</v>
      </c>
      <c r="DF97" s="6">
        <f>IF(DF$3=$CP$3,$H97+BP97,IF($F97='KU Meter Schedule'!DF$3,'KU Meter Schedule'!DE97+BP97-$G97,SUM(DE97,BP97)))</f>
        <v>225765.20149252622</v>
      </c>
      <c r="DG97" s="6">
        <f>IF(DG$3=$CP$3,$H97+BQ97,IF($F97='KU Meter Schedule'!DG$3,'KU Meter Schedule'!DF97+BQ97-$G97,SUM(DF97,BQ97)))</f>
        <v>226762.10537452623</v>
      </c>
      <c r="DH97" s="6">
        <f>IF(DH$3=$CP$3,$H97+BR97,IF($F97='KU Meter Schedule'!DH$3,'KU Meter Schedule'!DG97+BR97-$G97,SUM(DG97,BR97)))</f>
        <v>227759.00925652625</v>
      </c>
      <c r="DI97" s="6">
        <f>IF(DI$3=$CP$3,$H97+BS97,IF($F97='KU Meter Schedule'!DI$3,'KU Meter Schedule'!DH97+BS97-$G97,SUM(DH97,BS97)))</f>
        <v>228755.91313852626</v>
      </c>
      <c r="DJ97" s="6">
        <f>IF(DJ$3=$CP$3,$H97+BT97,IF($F97='KU Meter Schedule'!DJ$3,'KU Meter Schedule'!DI97+BT97-$G97,SUM(DI97,BT97)))</f>
        <v>229752.81702052627</v>
      </c>
      <c r="DK97" s="6">
        <f>IF(DK$3=$CP$3,$H97+BU97,IF($F97='KU Meter Schedule'!DK$3,'KU Meter Schedule'!DJ97+BU97-$G97,SUM(DJ97,BU97)))</f>
        <v>230749.72090252629</v>
      </c>
      <c r="DL97" s="6">
        <f>IF(DL$3=$CP$3,$H97+BV97,IF($F97='KU Meter Schedule'!DL$3,'KU Meter Schedule'!DK97+BV97-$G97,SUM(DK97,BV97)))</f>
        <v>231746.6247845263</v>
      </c>
      <c r="DM97" s="6">
        <f>IF(DM$3=$CP$3,$H97+BW97,IF($F97='KU Meter Schedule'!DM$3,'KU Meter Schedule'!DL97+BW97-$G97,SUM(DL97,BW97)))</f>
        <v>232743.52866652631</v>
      </c>
      <c r="DN97" s="6">
        <f>IF(DN$3=$CP$3,$H97+BX97,IF($F97='KU Meter Schedule'!DN$3,'KU Meter Schedule'!DM97+BX97-$G97,SUM(DM97,BX97)))</f>
        <v>-107579.85939247371</v>
      </c>
      <c r="DO97" s="6">
        <f>IF(DO$3=$CP$3,$H97+BY97,IF($F97='KU Meter Schedule'!DO$3,'KU Meter Schedule'!DN97+BY97-$G97,SUM(DN97,BY97)))</f>
        <v>-107579.85939247371</v>
      </c>
      <c r="DP97" s="6">
        <f>IF(DP$3=$CP$3,$H97+BZ97,IF($F97='KU Meter Schedule'!DP$3,'KU Meter Schedule'!DO97+BZ97-$G97,SUM(DO97,BZ97)))</f>
        <v>-107579.85939247371</v>
      </c>
      <c r="DQ97" s="6">
        <f>IF(DQ$3=$CP$3,$H97+CA97,IF($F97='KU Meter Schedule'!DQ$3,'KU Meter Schedule'!DP97+CA97-$G97,SUM(DP97,CA97)))</f>
        <v>-107579.85939247371</v>
      </c>
      <c r="DR97" s="6">
        <f>IF(DR$3=$CP$3,$H97+CB97,IF($F97='KU Meter Schedule'!DR$3,'KU Meter Schedule'!DQ97+CB97-$G97,SUM(DQ97,CB97)))</f>
        <v>-107579.85939247371</v>
      </c>
      <c r="DS97" s="6">
        <f>IF(DS$3=$CP$3,$H97+CC97,IF($F97='KU Meter Schedule'!DS$3,'KU Meter Schedule'!DR97+CC97-$G97,SUM(DR97,CC97)))</f>
        <v>-107579.85939247371</v>
      </c>
      <c r="DT97" s="6">
        <f>IF(DT$3=$CP$3,$H97+CD97,IF($F97='KU Meter Schedule'!DT$3,'KU Meter Schedule'!DS97+CD97-$G97,SUM(DS97,CD97)))</f>
        <v>-107579.85939247371</v>
      </c>
      <c r="DU97" s="6">
        <f>IF(DU$3=$CP$3,$H97+CE97,IF($F97='KU Meter Schedule'!DU$3,'KU Meter Schedule'!DT97+CE97-$G97,SUM(DT97,CE97)))</f>
        <v>-107579.85939247371</v>
      </c>
      <c r="DV97" s="6">
        <f>IF(DV$3=$CP$3,$H97+CF97,IF($F97='KU Meter Schedule'!DV$3,'KU Meter Schedule'!DU97+CF97-$G97,SUM(DU97,CF97)))</f>
        <v>-107579.85939247371</v>
      </c>
      <c r="DW97" s="6">
        <f>IF(DW$3=$CP$3,$H97+CG97,IF($F97='KU Meter Schedule'!DW$3,'KU Meter Schedule'!DV97+CG97-$G97,SUM(DV97,CG97)))</f>
        <v>-107579.85939247371</v>
      </c>
      <c r="DX97" s="6">
        <f>IF(DX$3=$CP$3,$H97+CH97,IF($F97='KU Meter Schedule'!DX$3,'KU Meter Schedule'!DW97+CH97-$G97,SUM(DW97,CH97)))</f>
        <v>-107579.85939247371</v>
      </c>
      <c r="DY97" s="6">
        <f>IF(DY$3=$CP$3,$H97+CI97,IF($F97='KU Meter Schedule'!DY$3,'KU Meter Schedule'!DX97+CI97-$G97,SUM(DX97,CI97)))</f>
        <v>-107579.85939247371</v>
      </c>
      <c r="DZ97" s="6">
        <f>IF(DZ$3=$CP$3,$H97+CJ97,IF($F97='KU Meter Schedule'!DZ$3,'KU Meter Schedule'!DY97+CJ97-$G97,SUM(DY97,CJ97)))</f>
        <v>-107579.85939247371</v>
      </c>
      <c r="EA97" s="6">
        <f>IF(EA$3=$CP$3,$H97+CK97,IF($F97='KU Meter Schedule'!EA$3,'KU Meter Schedule'!DZ97+CK97-$G97,SUM(DZ97,CK97)))</f>
        <v>-107579.85939247371</v>
      </c>
      <c r="EB97" s="6">
        <f>IF(EB$3=$CP$3,$H97+CL97,IF($F97='KU Meter Schedule'!EB$3,'KU Meter Schedule'!EA97+CL97-$G97,SUM(EA97,CL97)))</f>
        <v>-107579.85939247371</v>
      </c>
      <c r="EC97" s="6">
        <f>IF(EC$3=$CP$3,$H97+CM97,IF($F97='KU Meter Schedule'!EC$3,'KU Meter Schedule'!EB97+CM97-$G97,SUM(EB97,CM97)))</f>
        <v>-107579.85939247371</v>
      </c>
      <c r="ED97" s="6">
        <f>IF(ED$3=$CP$3,$H97+CN97,IF($F97='KU Meter Schedule'!ED$3,'KU Meter Schedule'!EC97+CN97-$G97,SUM(EC97,CN97)))</f>
        <v>-107579.85939247371</v>
      </c>
      <c r="EF97" s="8">
        <f t="shared" si="18"/>
        <v>127542.07857947383</v>
      </c>
      <c r="EG97" s="8">
        <f t="shared" si="18"/>
        <v>126891.67690147384</v>
      </c>
      <c r="EH97" s="8">
        <f t="shared" si="18"/>
        <v>126241.27522347384</v>
      </c>
      <c r="EI97" s="8">
        <f t="shared" si="18"/>
        <v>125590.87354547385</v>
      </c>
      <c r="EJ97" s="8">
        <f t="shared" si="18"/>
        <v>124940.47186747385</v>
      </c>
      <c r="EK97" s="8">
        <f t="shared" si="18"/>
        <v>124290.07018947386</v>
      </c>
      <c r="EL97" s="8">
        <f t="shared" si="18"/>
        <v>123639.66851147386</v>
      </c>
      <c r="EM97" s="8">
        <f t="shared" si="18"/>
        <v>122989.26683347387</v>
      </c>
      <c r="EN97" s="8">
        <f t="shared" si="18"/>
        <v>122338.86515547388</v>
      </c>
      <c r="EO97" s="8">
        <f t="shared" si="18"/>
        <v>121688.46347747388</v>
      </c>
      <c r="EP97" s="8">
        <f t="shared" si="18"/>
        <v>121038.06179947389</v>
      </c>
      <c r="EQ97" s="8">
        <f t="shared" si="18"/>
        <v>120041.15791747387</v>
      </c>
      <c r="ER97" s="8">
        <f t="shared" si="18"/>
        <v>119044.25403547386</v>
      </c>
      <c r="ES97" s="8">
        <f t="shared" si="18"/>
        <v>118047.35015347385</v>
      </c>
      <c r="ET97" s="8">
        <f t="shared" si="18"/>
        <v>117050.44627147383</v>
      </c>
      <c r="EU97" s="8">
        <f t="shared" si="18"/>
        <v>116053.54238947382</v>
      </c>
      <c r="EV97" s="8">
        <f t="shared" si="17"/>
        <v>115056.63850747381</v>
      </c>
      <c r="EW97" s="8">
        <f t="shared" si="17"/>
        <v>114059.73462547379</v>
      </c>
      <c r="EX97" s="8">
        <f t="shared" si="17"/>
        <v>113062.83074347378</v>
      </c>
      <c r="EY97" s="8">
        <f t="shared" si="17"/>
        <v>112065.92686147377</v>
      </c>
      <c r="EZ97" s="8">
        <f t="shared" si="17"/>
        <v>111069.02297947375</v>
      </c>
      <c r="FA97" s="8">
        <f t="shared" si="17"/>
        <v>110072.11909747374</v>
      </c>
      <c r="FB97" s="8">
        <f t="shared" si="17"/>
        <v>109075.21521547373</v>
      </c>
      <c r="FC97" s="8">
        <f t="shared" si="17"/>
        <v>108078.31133347371</v>
      </c>
      <c r="FD97" s="8">
        <f t="shared" si="17"/>
        <v>107579.85939247371</v>
      </c>
      <c r="FE97" s="8">
        <f t="shared" si="17"/>
        <v>107579.85939247371</v>
      </c>
      <c r="FF97" s="8">
        <f t="shared" si="17"/>
        <v>107579.85939247371</v>
      </c>
      <c r="FG97" s="8">
        <f t="shared" si="17"/>
        <v>107579.85939247371</v>
      </c>
      <c r="FH97" s="8">
        <f t="shared" si="17"/>
        <v>107579.85939247371</v>
      </c>
      <c r="FI97" s="8">
        <f t="shared" si="17"/>
        <v>107579.85939247371</v>
      </c>
      <c r="FJ97" s="8">
        <f t="shared" si="17"/>
        <v>107579.85939247371</v>
      </c>
      <c r="FK97" s="8">
        <f t="shared" si="20"/>
        <v>107579.85939247371</v>
      </c>
      <c r="FL97" s="8">
        <f t="shared" si="20"/>
        <v>107579.85939247371</v>
      </c>
      <c r="FM97" s="8">
        <f t="shared" si="20"/>
        <v>107579.85939247371</v>
      </c>
      <c r="FN97" s="8">
        <f t="shared" si="20"/>
        <v>107579.85939247371</v>
      </c>
      <c r="FO97" s="8">
        <f t="shared" si="20"/>
        <v>107579.85939247371</v>
      </c>
      <c r="FP97" s="8">
        <f t="shared" si="20"/>
        <v>107579.85939247371</v>
      </c>
      <c r="FQ97" s="8">
        <f t="shared" si="20"/>
        <v>107579.85939247371</v>
      </c>
      <c r="FR97" s="8">
        <f t="shared" si="20"/>
        <v>107579.85939247371</v>
      </c>
      <c r="FS97" s="8">
        <f t="shared" si="20"/>
        <v>107579.85939247371</v>
      </c>
      <c r="FT97" s="8">
        <f t="shared" si="20"/>
        <v>107579.85939247371</v>
      </c>
    </row>
    <row r="98" spans="1:176" x14ac:dyDescent="0.25">
      <c r="A98" s="4" t="s">
        <v>12</v>
      </c>
      <c r="B98" s="4" t="s">
        <v>2</v>
      </c>
      <c r="C98" s="3" t="s">
        <v>40</v>
      </c>
      <c r="D98" s="4" t="s">
        <v>4</v>
      </c>
      <c r="E98" s="7">
        <v>1989</v>
      </c>
      <c r="F98" s="24">
        <f>IFERROR(VLOOKUP(CONCATENATE(C98,E98),'KU Retirements'!$A$4:$E$150,5,FALSE),"N/A")</f>
        <v>43344</v>
      </c>
      <c r="G98" s="5">
        <v>916615.34</v>
      </c>
      <c r="H98" s="5">
        <v>555642.7413053842</v>
      </c>
      <c r="I98" s="5"/>
      <c r="J98" s="6">
        <f>IF(J$3=$J$3,$G98,IF($F98='KU Meter Schedule'!J$3,'KU Meter Schedule'!I98-'KU Meter Schedule'!$G98,I98))</f>
        <v>916615.34</v>
      </c>
      <c r="K98" s="6">
        <f>IF(K$3=$J$3,$G98,IF($F98='KU Meter Schedule'!K$3,'KU Meter Schedule'!J98-'KU Meter Schedule'!$G98,J98))</f>
        <v>916615.34</v>
      </c>
      <c r="L98" s="6">
        <f>IF(L$3=$J$3,$G98,IF($F98='KU Meter Schedule'!L$3,'KU Meter Schedule'!K98-'KU Meter Schedule'!$G98,K98))</f>
        <v>916615.34</v>
      </c>
      <c r="M98" s="6">
        <f>IF(M$3=$J$3,$G98,IF($F98='KU Meter Schedule'!M$3,'KU Meter Schedule'!L98-'KU Meter Schedule'!$G98,L98))</f>
        <v>916615.34</v>
      </c>
      <c r="N98" s="6">
        <f>IF(N$3=$J$3,$G98,IF($F98='KU Meter Schedule'!N$3,'KU Meter Schedule'!M98-'KU Meter Schedule'!$G98,M98))</f>
        <v>916615.34</v>
      </c>
      <c r="O98" s="6">
        <f>IF(O$3=$J$3,$G98,IF($F98='KU Meter Schedule'!O$3,'KU Meter Schedule'!N98-'KU Meter Schedule'!$G98,N98))</f>
        <v>916615.34</v>
      </c>
      <c r="P98" s="6">
        <f>IF(P$3=$J$3,$G98,IF($F98='KU Meter Schedule'!P$3,'KU Meter Schedule'!O98-'KU Meter Schedule'!$G98,O98))</f>
        <v>916615.34</v>
      </c>
      <c r="Q98" s="6">
        <f>IF(Q$3=$J$3,$G98,IF($F98='KU Meter Schedule'!Q$3,'KU Meter Schedule'!P98-'KU Meter Schedule'!$G98,P98))</f>
        <v>916615.34</v>
      </c>
      <c r="R98" s="6">
        <f>IF(R$3=$J$3,$G98,IF($F98='KU Meter Schedule'!R$3,'KU Meter Schedule'!Q98-'KU Meter Schedule'!$G98,Q98))</f>
        <v>916615.34</v>
      </c>
      <c r="S98" s="6">
        <f>IF(S$3=$J$3,$G98,IF($F98='KU Meter Schedule'!S$3,'KU Meter Schedule'!R98-'KU Meter Schedule'!$G98,R98))</f>
        <v>916615.34</v>
      </c>
      <c r="T98" s="6">
        <f>IF(T$3=$J$3,$G98,IF($F98='KU Meter Schedule'!T$3,'KU Meter Schedule'!S98-'KU Meter Schedule'!$G98,S98))</f>
        <v>916615.34</v>
      </c>
      <c r="U98" s="6">
        <f>IF(U$3=$J$3,$G98,IF($F98='KU Meter Schedule'!U$3,'KU Meter Schedule'!T98-'KU Meter Schedule'!$G98,T98))</f>
        <v>916615.34</v>
      </c>
      <c r="V98" s="6">
        <f>IF(V$3=$J$3,$G98,IF($F98='KU Meter Schedule'!V$3,'KU Meter Schedule'!U98-'KU Meter Schedule'!$G98,U98))</f>
        <v>916615.34</v>
      </c>
      <c r="W98" s="6">
        <f>IF(W$3=$J$3,$G98,IF($F98='KU Meter Schedule'!W$3,'KU Meter Schedule'!V98-'KU Meter Schedule'!$G98,V98))</f>
        <v>916615.34</v>
      </c>
      <c r="X98" s="6">
        <f>IF(X$3=$J$3,$G98,IF($F98='KU Meter Schedule'!X$3,'KU Meter Schedule'!W98-'KU Meter Schedule'!$G98,W98))</f>
        <v>916615.34</v>
      </c>
      <c r="Y98" s="6">
        <f>IF(Y$3=$J$3,$G98,IF($F98='KU Meter Schedule'!Y$3,'KU Meter Schedule'!X98-'KU Meter Schedule'!$G98,X98))</f>
        <v>916615.34</v>
      </c>
      <c r="Z98" s="6">
        <f>IF(Z$3=$J$3,$G98,IF($F98='KU Meter Schedule'!Z$3,'KU Meter Schedule'!Y98-'KU Meter Schedule'!$G98,Y98))</f>
        <v>916615.34</v>
      </c>
      <c r="AA98" s="6">
        <f>IF(AA$3=$J$3,$G98,IF($F98='KU Meter Schedule'!AA$3,'KU Meter Schedule'!Z98-'KU Meter Schedule'!$G98,Z98))</f>
        <v>916615.34</v>
      </c>
      <c r="AB98" s="6">
        <f>IF(AB$3=$J$3,$G98,IF($F98='KU Meter Schedule'!AB$3,'KU Meter Schedule'!AA98-'KU Meter Schedule'!$G98,AA98))</f>
        <v>916615.34</v>
      </c>
      <c r="AC98" s="6">
        <f>IF(AC$3=$J$3,$G98,IF($F98='KU Meter Schedule'!AC$3,'KU Meter Schedule'!AB98-'KU Meter Schedule'!$G98,AB98))</f>
        <v>916615.34</v>
      </c>
      <c r="AD98" s="6">
        <f>IF(AD$3=$J$3,$G98,IF($F98='KU Meter Schedule'!AD$3,'KU Meter Schedule'!AC98-'KU Meter Schedule'!$G98,AC98))</f>
        <v>916615.34</v>
      </c>
      <c r="AE98" s="6">
        <f>IF(AE$3=$J$3,$G98,IF($F98='KU Meter Schedule'!AE$3,'KU Meter Schedule'!AD98-'KU Meter Schedule'!$G98,AD98))</f>
        <v>916615.34</v>
      </c>
      <c r="AF98" s="6">
        <f>IF(AF$3=$J$3,$G98,IF($F98='KU Meter Schedule'!AF$3,'KU Meter Schedule'!AE98-'KU Meter Schedule'!$G98,AE98))</f>
        <v>916615.34</v>
      </c>
      <c r="AG98" s="6">
        <f>IF(AG$3=$J$3,$G98,IF($F98='KU Meter Schedule'!AG$3,'KU Meter Schedule'!AF98-'KU Meter Schedule'!$G98,AF98))</f>
        <v>916615.34</v>
      </c>
      <c r="AH98" s="6">
        <f>IF(AH$3=$J$3,$G98,IF($F98='KU Meter Schedule'!AH$3,'KU Meter Schedule'!AG98-'KU Meter Schedule'!$G98,AG98))</f>
        <v>916615.34</v>
      </c>
      <c r="AI98" s="6">
        <f>IF(AI$3=$J$3,$G98,IF($F98='KU Meter Schedule'!AI$3,'KU Meter Schedule'!AH98-'KU Meter Schedule'!$G98,AH98))</f>
        <v>0</v>
      </c>
      <c r="AJ98" s="6">
        <f>IF(AJ$3=$J$3,$G98,IF($F98='KU Meter Schedule'!AJ$3,'KU Meter Schedule'!AI98-'KU Meter Schedule'!$G98,AI98))</f>
        <v>0</v>
      </c>
      <c r="AK98" s="6">
        <f>IF(AK$3=$J$3,$G98,IF($F98='KU Meter Schedule'!AK$3,'KU Meter Schedule'!AJ98-'KU Meter Schedule'!$G98,AJ98))</f>
        <v>0</v>
      </c>
      <c r="AL98" s="6">
        <f>IF(AL$3=$J$3,$G98,IF($F98='KU Meter Schedule'!AL$3,'KU Meter Schedule'!AK98-'KU Meter Schedule'!$G98,AK98))</f>
        <v>0</v>
      </c>
      <c r="AM98" s="6">
        <f>IF(AM$3=$J$3,$G98,IF($F98='KU Meter Schedule'!AM$3,'KU Meter Schedule'!AL98-'KU Meter Schedule'!$G98,AL98))</f>
        <v>0</v>
      </c>
      <c r="AN98" s="6">
        <f>IF(AN$3=$J$3,$G98,IF($F98='KU Meter Schedule'!AN$3,'KU Meter Schedule'!AM98-'KU Meter Schedule'!$G98,AM98))</f>
        <v>0</v>
      </c>
      <c r="AO98" s="6">
        <f>IF(AO$3=$J$3,$G98,IF($F98='KU Meter Schedule'!AO$3,'KU Meter Schedule'!AN98-'KU Meter Schedule'!$G98,AN98))</f>
        <v>0</v>
      </c>
      <c r="AP98" s="6">
        <f>IF(AP$3=$J$3,$G98,IF($F98='KU Meter Schedule'!AP$3,'KU Meter Schedule'!AO98-'KU Meter Schedule'!$G98,AO98))</f>
        <v>0</v>
      </c>
      <c r="AQ98" s="6">
        <f>IF(AQ$3=$J$3,$G98,IF($F98='KU Meter Schedule'!AQ$3,'KU Meter Schedule'!AP98-'KU Meter Schedule'!$G98,AP98))</f>
        <v>0</v>
      </c>
      <c r="AR98" s="6">
        <f>IF(AR$3=$J$3,$G98,IF($F98='KU Meter Schedule'!AR$3,'KU Meter Schedule'!AQ98-'KU Meter Schedule'!$G98,AQ98))</f>
        <v>0</v>
      </c>
      <c r="AS98" s="6">
        <f>IF(AS$3=$J$3,$G98,IF($F98='KU Meter Schedule'!AS$3,'KU Meter Schedule'!AR98-'KU Meter Schedule'!$G98,AR98))</f>
        <v>0</v>
      </c>
      <c r="AT98" s="6">
        <f>IF(AT$3=$J$3,$G98,IF($F98='KU Meter Schedule'!AT$3,'KU Meter Schedule'!AS98-'KU Meter Schedule'!$G98,AS98))</f>
        <v>0</v>
      </c>
      <c r="AU98" s="6">
        <f>IF(AU$3=$J$3,$G98,IF($F98='KU Meter Schedule'!AU$3,'KU Meter Schedule'!AT98-'KU Meter Schedule'!$G98,AT98))</f>
        <v>0</v>
      </c>
      <c r="AV98" s="6">
        <f>IF(AV$3=$J$3,$G98,IF($F98='KU Meter Schedule'!AV$3,'KU Meter Schedule'!AU98-'KU Meter Schedule'!$G98,AU98))</f>
        <v>0</v>
      </c>
      <c r="AW98" s="6">
        <f>IF(AW$3=$J$3,$G98,IF($F98='KU Meter Schedule'!AW$3,'KU Meter Schedule'!AV98-'KU Meter Schedule'!$G98,AV98))</f>
        <v>0</v>
      </c>
      <c r="AX98" s="6">
        <f>IF(AX$3=$J$3,$G98,IF($F98='KU Meter Schedule'!AX$3,'KU Meter Schedule'!AW98-'KU Meter Schedule'!$G98,AW98))</f>
        <v>0</v>
      </c>
      <c r="AZ98" s="21">
        <f>IF(AZ$3&lt;'Depr. Rate'!$B$1,('Depr. Rate'!$B$4*'KU Meter Schedule'!J98)/12,IF(J98=0,I98/2*'Depr. Rate'!$C$4/12,('Depr. Rate'!$C$4*'KU Meter Schedule'!J98)/12))</f>
        <v>1749.2076071666668</v>
      </c>
      <c r="BA98" s="21">
        <f>IF(BA$3&lt;'Depr. Rate'!$B$1,('Depr. Rate'!$B$4*'KU Meter Schedule'!K98)/12,IF(K98=0,J98/2*'Depr. Rate'!$C$4/12,('Depr. Rate'!$C$4*'KU Meter Schedule'!K98)/12))</f>
        <v>1749.2076071666668</v>
      </c>
      <c r="BB98" s="21">
        <f>IF(BB$3&lt;'Depr. Rate'!$B$1,('Depr. Rate'!$B$4*'KU Meter Schedule'!L98)/12,IF(L98=0,K98/2*'Depr. Rate'!$C$4/12,('Depr. Rate'!$C$4*'KU Meter Schedule'!L98)/12))</f>
        <v>1749.2076071666668</v>
      </c>
      <c r="BC98" s="21">
        <f>IF(BC$3&lt;'Depr. Rate'!$B$1,('Depr. Rate'!$B$4*'KU Meter Schedule'!M98)/12,IF(M98=0,L98/2*'Depr. Rate'!$C$4/12,('Depr. Rate'!$C$4*'KU Meter Schedule'!M98)/12))</f>
        <v>1749.2076071666668</v>
      </c>
      <c r="BD98" s="21">
        <f>IF(BD$3&lt;'Depr. Rate'!$B$1,('Depr. Rate'!$B$4*'KU Meter Schedule'!N98)/12,IF(N98=0,M98/2*'Depr. Rate'!$C$4/12,('Depr. Rate'!$C$4*'KU Meter Schedule'!N98)/12))</f>
        <v>1749.2076071666668</v>
      </c>
      <c r="BE98" s="21">
        <f>IF(BE$3&lt;'Depr. Rate'!$B$1,('Depr. Rate'!$B$4*'KU Meter Schedule'!O98)/12,IF(O98=0,N98/2*'Depr. Rate'!$C$4/12,('Depr. Rate'!$C$4*'KU Meter Schedule'!O98)/12))</f>
        <v>1749.2076071666668</v>
      </c>
      <c r="BF98" s="21">
        <f>IF(BF$3&lt;'Depr. Rate'!$B$1,('Depr. Rate'!$B$4*'KU Meter Schedule'!P98)/12,IF(P98=0,O98/2*'Depr. Rate'!$C$4/12,('Depr. Rate'!$C$4*'KU Meter Schedule'!P98)/12))</f>
        <v>1749.2076071666668</v>
      </c>
      <c r="BG98" s="21">
        <f>IF(BG$3&lt;'Depr. Rate'!$B$1,('Depr. Rate'!$B$4*'KU Meter Schedule'!Q98)/12,IF(Q98=0,P98/2*'Depr. Rate'!$C$4/12,('Depr. Rate'!$C$4*'KU Meter Schedule'!Q98)/12))</f>
        <v>1749.2076071666668</v>
      </c>
      <c r="BH98" s="21">
        <f>IF(BH$3&lt;'Depr. Rate'!$B$1,('Depr. Rate'!$B$4*'KU Meter Schedule'!R98)/12,IF(R98=0,Q98/2*'Depr. Rate'!$C$4/12,('Depr. Rate'!$C$4*'KU Meter Schedule'!R98)/12))</f>
        <v>1749.2076071666668</v>
      </c>
      <c r="BI98" s="21">
        <f>IF(BI$3&lt;'Depr. Rate'!$B$1,('Depr. Rate'!$B$4*'KU Meter Schedule'!S98)/12,IF(S98=0,R98/2*'Depr. Rate'!$C$4/12,('Depr. Rate'!$C$4*'KU Meter Schedule'!S98)/12))</f>
        <v>1749.2076071666668</v>
      </c>
      <c r="BJ98" s="21">
        <f>IF(BJ$3&lt;'Depr. Rate'!$B$1,('Depr. Rate'!$B$4*'KU Meter Schedule'!T98)/12,IF(T98=0,S98/2*'Depr. Rate'!$C$4/12,('Depr. Rate'!$C$4*'KU Meter Schedule'!T98)/12))</f>
        <v>1749.2076071666668</v>
      </c>
      <c r="BK98" s="21">
        <f>IF(BK$3&lt;'Depr. Rate'!$B$1,('Depr. Rate'!$B$4*'KU Meter Schedule'!U98)/12,IF(U98=0,T98/2*'Depr. Rate'!$C$4/12,('Depr. Rate'!$C$4*'KU Meter Schedule'!U98)/12))</f>
        <v>2681.0998694999998</v>
      </c>
      <c r="BL98" s="21">
        <f>IF(BL$3&lt;'Depr. Rate'!$B$1,('Depr. Rate'!$B$4*'KU Meter Schedule'!V98)/12,IF(V98=0,U98/2*'Depr. Rate'!$C$4/12,('Depr. Rate'!$C$4*'KU Meter Schedule'!V98)/12))</f>
        <v>2681.0998694999998</v>
      </c>
      <c r="BM98" s="21">
        <f>IF(BM$3&lt;'Depr. Rate'!$B$1,('Depr. Rate'!$B$4*'KU Meter Schedule'!W98)/12,IF(W98=0,V98/2*'Depr. Rate'!$C$4/12,('Depr. Rate'!$C$4*'KU Meter Schedule'!W98)/12))</f>
        <v>2681.0998694999998</v>
      </c>
      <c r="BN98" s="21">
        <f>IF(BN$3&lt;'Depr. Rate'!$B$1,('Depr. Rate'!$B$4*'KU Meter Schedule'!X98)/12,IF(X98=0,W98/2*'Depr. Rate'!$C$4/12,('Depr. Rate'!$C$4*'KU Meter Schedule'!X98)/12))</f>
        <v>2681.0998694999998</v>
      </c>
      <c r="BO98" s="21">
        <f>IF(BO$3&lt;'Depr. Rate'!$B$1,('Depr. Rate'!$B$4*'KU Meter Schedule'!Y98)/12,IF(Y98=0,X98/2*'Depr. Rate'!$C$4/12,('Depr. Rate'!$C$4*'KU Meter Schedule'!Y98)/12))</f>
        <v>2681.0998694999998</v>
      </c>
      <c r="BP98" s="21">
        <f>IF(BP$3&lt;'Depr. Rate'!$B$1,('Depr. Rate'!$B$4*'KU Meter Schedule'!Z98)/12,IF(Z98=0,Y98/2*'Depr. Rate'!$C$4/12,('Depr. Rate'!$C$4*'KU Meter Schedule'!Z98)/12))</f>
        <v>2681.0998694999998</v>
      </c>
      <c r="BQ98" s="21">
        <f>IF(BQ$3&lt;'Depr. Rate'!$B$1,('Depr. Rate'!$B$4*'KU Meter Schedule'!AA98)/12,IF(AA98=0,Z98/2*'Depr. Rate'!$C$4/12,('Depr. Rate'!$C$4*'KU Meter Schedule'!AA98)/12))</f>
        <v>2681.0998694999998</v>
      </c>
      <c r="BR98" s="21">
        <f>IF(BR$3&lt;'Depr. Rate'!$B$1,('Depr. Rate'!$B$4*'KU Meter Schedule'!AB98)/12,IF(AB98=0,AA98/2*'Depr. Rate'!$C$4/12,('Depr. Rate'!$C$4*'KU Meter Schedule'!AB98)/12))</f>
        <v>2681.0998694999998</v>
      </c>
      <c r="BS98" s="21">
        <f>IF(BS$3&lt;'Depr. Rate'!$B$1,('Depr. Rate'!$B$4*'KU Meter Schedule'!AC98)/12,IF(AC98=0,AB98/2*'Depr. Rate'!$C$4/12,('Depr. Rate'!$C$4*'KU Meter Schedule'!AC98)/12))</f>
        <v>2681.0998694999998</v>
      </c>
      <c r="BT98" s="21">
        <f>IF(BT$3&lt;'Depr. Rate'!$B$1,('Depr. Rate'!$B$4*'KU Meter Schedule'!AD98)/12,IF(AD98=0,AC98/2*'Depr. Rate'!$C$4/12,('Depr. Rate'!$C$4*'KU Meter Schedule'!AD98)/12))</f>
        <v>2681.0998694999998</v>
      </c>
      <c r="BU98" s="21">
        <f>IF(BU$3&lt;'Depr. Rate'!$B$1,('Depr. Rate'!$B$4*'KU Meter Schedule'!AE98)/12,IF(AE98=0,AD98/2*'Depr. Rate'!$C$4/12,('Depr. Rate'!$C$4*'KU Meter Schedule'!AE98)/12))</f>
        <v>2681.0998694999998</v>
      </c>
      <c r="BV98" s="21">
        <f>IF(BV$3&lt;'Depr. Rate'!$B$1,('Depr. Rate'!$B$4*'KU Meter Schedule'!AF98)/12,IF(AF98=0,AE98/2*'Depr. Rate'!$C$4/12,('Depr. Rate'!$C$4*'KU Meter Schedule'!AF98)/12))</f>
        <v>2681.0998694999998</v>
      </c>
      <c r="BW98" s="21">
        <f>IF(BW$3&lt;'Depr. Rate'!$B$1,('Depr. Rate'!$B$4*'KU Meter Schedule'!AG98)/12,IF(AG98=0,AF98/2*'Depr. Rate'!$C$4/12,('Depr. Rate'!$C$4*'KU Meter Schedule'!AG98)/12))</f>
        <v>2681.0998694999998</v>
      </c>
      <c r="BX98" s="21">
        <f>IF(BX$3&lt;'Depr. Rate'!$B$1,('Depr. Rate'!$B$4*'KU Meter Schedule'!AH98)/12,IF(AH98=0,AG98/2*'Depr. Rate'!$C$4/12,('Depr. Rate'!$C$4*'KU Meter Schedule'!AH98)/12))</f>
        <v>2681.0998694999998</v>
      </c>
      <c r="BY98" s="21">
        <f>IF(BY$3&lt;'Depr. Rate'!$B$1,('Depr. Rate'!$B$4*'KU Meter Schedule'!AI98)/12,IF(AI98=0,AH98/2*'Depr. Rate'!$C$4/12,('Depr. Rate'!$C$4*'KU Meter Schedule'!AI98)/12))</f>
        <v>1340.5499347499999</v>
      </c>
      <c r="BZ98" s="21">
        <f>IF(BZ$3&lt;'Depr. Rate'!$B$1,('Depr. Rate'!$B$4*'KU Meter Schedule'!AJ98)/12,IF(AJ98=0,AI98/2*'Depr. Rate'!$C$4/12,('Depr. Rate'!$C$4*'KU Meter Schedule'!AJ98)/12))</f>
        <v>0</v>
      </c>
      <c r="CA98" s="21">
        <f>IF(CA$3&lt;'Depr. Rate'!$B$1,('Depr. Rate'!$B$4*'KU Meter Schedule'!AK98)/12,IF(AK98=0,AJ98/2*'Depr. Rate'!$C$4/12,('Depr. Rate'!$C$4*'KU Meter Schedule'!AK98)/12))</f>
        <v>0</v>
      </c>
      <c r="CB98" s="21">
        <f>IF(CB$3&lt;'Depr. Rate'!$B$1,('Depr. Rate'!$B$4*'KU Meter Schedule'!AL98)/12,IF(AL98=0,AK98/2*'Depr. Rate'!$C$4/12,('Depr. Rate'!$C$4*'KU Meter Schedule'!AL98)/12))</f>
        <v>0</v>
      </c>
      <c r="CC98" s="21">
        <f>IF(CC$3&lt;'Depr. Rate'!$B$1,('Depr. Rate'!$B$4*'KU Meter Schedule'!AM98)/12,IF(AM98=0,AL98/2*'Depr. Rate'!$C$4/12,('Depr. Rate'!$C$4*'KU Meter Schedule'!AM98)/12))</f>
        <v>0</v>
      </c>
      <c r="CD98" s="21">
        <f>IF(CD$3&lt;'Depr. Rate'!$B$1,('Depr. Rate'!$B$4*'KU Meter Schedule'!AN98)/12,IF(AN98=0,AM98/2*'Depr. Rate'!$C$4/12,('Depr. Rate'!$C$4*'KU Meter Schedule'!AN98)/12))</f>
        <v>0</v>
      </c>
      <c r="CE98" s="21">
        <f>IF(CE$3&lt;'Depr. Rate'!$B$1,('Depr. Rate'!$B$4*'KU Meter Schedule'!AO98)/12,IF(AO98=0,AN98/2*'Depr. Rate'!$C$4/12,('Depr. Rate'!$C$4*'KU Meter Schedule'!AO98)/12))</f>
        <v>0</v>
      </c>
      <c r="CF98" s="21">
        <f>IF(CF$3&lt;'Depr. Rate'!$B$1,('Depr. Rate'!$B$4*'KU Meter Schedule'!AP98)/12,IF(AP98=0,AO98/2*'Depr. Rate'!$C$4/12,('Depr. Rate'!$C$4*'KU Meter Schedule'!AP98)/12))</f>
        <v>0</v>
      </c>
      <c r="CG98" s="21">
        <f>IF(CG$3&lt;'Depr. Rate'!$B$1,('Depr. Rate'!$B$4*'KU Meter Schedule'!AQ98)/12,IF(AQ98=0,AP98/2*'Depr. Rate'!$C$4/12,('Depr. Rate'!$C$4*'KU Meter Schedule'!AQ98)/12))</f>
        <v>0</v>
      </c>
      <c r="CH98" s="21">
        <f>IF(CH$3&lt;'Depr. Rate'!$B$1,('Depr. Rate'!$B$4*'KU Meter Schedule'!AR98)/12,IF(AR98=0,AQ98/2*'Depr. Rate'!$C$4/12,('Depr. Rate'!$C$4*'KU Meter Schedule'!AR98)/12))</f>
        <v>0</v>
      </c>
      <c r="CI98" s="21">
        <f>IF(CI$3&lt;'Depr. Rate'!$B$1,('Depr. Rate'!$B$4*'KU Meter Schedule'!AS98)/12,IF(AS98=0,AR98/2*'Depr. Rate'!$C$4/12,('Depr. Rate'!$C$4*'KU Meter Schedule'!AS98)/12))</f>
        <v>0</v>
      </c>
      <c r="CJ98" s="21">
        <f>IF(CJ$3&lt;'Depr. Rate'!$B$1,('Depr. Rate'!$B$4*'KU Meter Schedule'!AT98)/12,IF(AT98=0,AS98/2*'Depr. Rate'!$C$4/12,('Depr. Rate'!$C$4*'KU Meter Schedule'!AT98)/12))</f>
        <v>0</v>
      </c>
      <c r="CK98" s="21">
        <f>IF(CK$3&lt;'Depr. Rate'!$B$1,('Depr. Rate'!$B$4*'KU Meter Schedule'!AU98)/12,IF(AU98=0,AT98/2*'Depr. Rate'!$C$4/12,('Depr. Rate'!$C$4*'KU Meter Schedule'!AU98)/12))</f>
        <v>0</v>
      </c>
      <c r="CL98" s="21">
        <f>IF(CL$3&lt;'Depr. Rate'!$B$1,('Depr. Rate'!$B$4*'KU Meter Schedule'!AV98)/12,IF(AV98=0,AU98/2*'Depr. Rate'!$C$4/12,('Depr. Rate'!$C$4*'KU Meter Schedule'!AV98)/12))</f>
        <v>0</v>
      </c>
      <c r="CM98" s="21">
        <f>IF(CM$3&lt;'Depr. Rate'!$B$1,('Depr. Rate'!$B$4*'KU Meter Schedule'!AW98)/12,IF(AW98=0,AV98/2*'Depr. Rate'!$C$4/12,('Depr. Rate'!$C$4*'KU Meter Schedule'!AW98)/12))</f>
        <v>0</v>
      </c>
      <c r="CN98" s="21">
        <f>IF(CN$3&lt;'Depr. Rate'!$B$1,('Depr. Rate'!$B$4*'KU Meter Schedule'!AX98)/12,IF(AX98=0,AW98/2*'Depr. Rate'!$C$4/12,('Depr. Rate'!$C$4*'KU Meter Schedule'!AX98)/12))</f>
        <v>0</v>
      </c>
      <c r="CP98" s="6">
        <f>IF(CP$3=$CP$3,$H98+AZ98,IF($F98='KU Meter Schedule'!CP$3,'KU Meter Schedule'!CO98+AZ98-$G98,SUM(CO98,AZ98)))</f>
        <v>557391.94891255081</v>
      </c>
      <c r="CQ98" s="6">
        <f>IF(CQ$3=$CP$3,$H98+BA98,IF($F98='KU Meter Schedule'!CQ$3,'KU Meter Schedule'!CP98+BA98-$G98,SUM(CP98,BA98)))</f>
        <v>559141.15651971742</v>
      </c>
      <c r="CR98" s="6">
        <f>IF(CR$3=$CP$3,$H98+BB98,IF($F98='KU Meter Schedule'!CR$3,'KU Meter Schedule'!CQ98+BB98-$G98,SUM(CQ98,BB98)))</f>
        <v>560890.36412688403</v>
      </c>
      <c r="CS98" s="6">
        <f>IF(CS$3=$CP$3,$H98+BC98,IF($F98='KU Meter Schedule'!CS$3,'KU Meter Schedule'!CR98+BC98-$G98,SUM(CR98,BC98)))</f>
        <v>562639.57173405064</v>
      </c>
      <c r="CT98" s="6">
        <f>IF(CT$3=$CP$3,$H98+BD98,IF($F98='KU Meter Schedule'!CT$3,'KU Meter Schedule'!CS98+BD98-$G98,SUM(CS98,BD98)))</f>
        <v>564388.77934121725</v>
      </c>
      <c r="CU98" s="6">
        <f>IF(CU$3=$CP$3,$H98+BE98,IF($F98='KU Meter Schedule'!CU$3,'KU Meter Schedule'!CT98+BE98-$G98,SUM(CT98,BE98)))</f>
        <v>566137.98694838386</v>
      </c>
      <c r="CV98" s="6">
        <f>IF(CV$3=$CP$3,$H98+BF98,IF($F98='KU Meter Schedule'!CV$3,'KU Meter Schedule'!CU98+BF98-$G98,SUM(CU98,BF98)))</f>
        <v>567887.19455555046</v>
      </c>
      <c r="CW98" s="6">
        <f>IF(CW$3=$CP$3,$H98+BG98,IF($F98='KU Meter Schedule'!CW$3,'KU Meter Schedule'!CV98+BG98-$G98,SUM(CV98,BG98)))</f>
        <v>569636.40216271707</v>
      </c>
      <c r="CX98" s="6">
        <f>IF(CX$3=$CP$3,$H98+BH98,IF($F98='KU Meter Schedule'!CX$3,'KU Meter Schedule'!CW98+BH98-$G98,SUM(CW98,BH98)))</f>
        <v>571385.60976988368</v>
      </c>
      <c r="CY98" s="6">
        <f>IF(CY$3=$CP$3,$H98+BI98,IF($F98='KU Meter Schedule'!CY$3,'KU Meter Schedule'!CX98+BI98-$G98,SUM(CX98,BI98)))</f>
        <v>573134.81737705029</v>
      </c>
      <c r="CZ98" s="6">
        <f>IF(CZ$3=$CP$3,$H98+BJ98,IF($F98='KU Meter Schedule'!CZ$3,'KU Meter Schedule'!CY98+BJ98-$G98,SUM(CY98,BJ98)))</f>
        <v>574884.0249842169</v>
      </c>
      <c r="DA98" s="6">
        <f>IF(DA$3=$CP$3,$H98+BK98,IF($F98='KU Meter Schedule'!DA$3,'KU Meter Schedule'!CZ98+BK98-$G98,SUM(CZ98,BK98)))</f>
        <v>577565.12485371693</v>
      </c>
      <c r="DB98" s="6">
        <f>IF(DB$3=$CP$3,$H98+BL98,IF($F98='KU Meter Schedule'!DB$3,'KU Meter Schedule'!DA98+BL98-$G98,SUM(DA98,BL98)))</f>
        <v>580246.22472321696</v>
      </c>
      <c r="DC98" s="6">
        <f>IF(DC$3=$CP$3,$H98+BM98,IF($F98='KU Meter Schedule'!DC$3,'KU Meter Schedule'!DB98+BM98-$G98,SUM(DB98,BM98)))</f>
        <v>582927.32459271699</v>
      </c>
      <c r="DD98" s="6">
        <f>IF(DD$3=$CP$3,$H98+BN98,IF($F98='KU Meter Schedule'!DD$3,'KU Meter Schedule'!DC98+BN98-$G98,SUM(DC98,BN98)))</f>
        <v>585608.42446221702</v>
      </c>
      <c r="DE98" s="6">
        <f>IF(DE$3=$CP$3,$H98+BO98,IF($F98='KU Meter Schedule'!DE$3,'KU Meter Schedule'!DD98+BO98-$G98,SUM(DD98,BO98)))</f>
        <v>588289.52433171705</v>
      </c>
      <c r="DF98" s="6">
        <f>IF(DF$3=$CP$3,$H98+BP98,IF($F98='KU Meter Schedule'!DF$3,'KU Meter Schedule'!DE98+BP98-$G98,SUM(DE98,BP98)))</f>
        <v>590970.62420121708</v>
      </c>
      <c r="DG98" s="6">
        <f>IF(DG$3=$CP$3,$H98+BQ98,IF($F98='KU Meter Schedule'!DG$3,'KU Meter Schedule'!DF98+BQ98-$G98,SUM(DF98,BQ98)))</f>
        <v>593651.72407071711</v>
      </c>
      <c r="DH98" s="6">
        <f>IF(DH$3=$CP$3,$H98+BR98,IF($F98='KU Meter Schedule'!DH$3,'KU Meter Schedule'!DG98+BR98-$G98,SUM(DG98,BR98)))</f>
        <v>596332.82394021715</v>
      </c>
      <c r="DI98" s="6">
        <f>IF(DI$3=$CP$3,$H98+BS98,IF($F98='KU Meter Schedule'!DI$3,'KU Meter Schedule'!DH98+BS98-$G98,SUM(DH98,BS98)))</f>
        <v>599013.92380971718</v>
      </c>
      <c r="DJ98" s="6">
        <f>IF(DJ$3=$CP$3,$H98+BT98,IF($F98='KU Meter Schedule'!DJ$3,'KU Meter Schedule'!DI98+BT98-$G98,SUM(DI98,BT98)))</f>
        <v>601695.02367921721</v>
      </c>
      <c r="DK98" s="6">
        <f>IF(DK$3=$CP$3,$H98+BU98,IF($F98='KU Meter Schedule'!DK$3,'KU Meter Schedule'!DJ98+BU98-$G98,SUM(DJ98,BU98)))</f>
        <v>604376.12354871724</v>
      </c>
      <c r="DL98" s="6">
        <f>IF(DL$3=$CP$3,$H98+BV98,IF($F98='KU Meter Schedule'!DL$3,'KU Meter Schedule'!DK98+BV98-$G98,SUM(DK98,BV98)))</f>
        <v>607057.22341821727</v>
      </c>
      <c r="DM98" s="6">
        <f>IF(DM$3=$CP$3,$H98+BW98,IF($F98='KU Meter Schedule'!DM$3,'KU Meter Schedule'!DL98+BW98-$G98,SUM(DL98,BW98)))</f>
        <v>609738.3232877173</v>
      </c>
      <c r="DN98" s="6">
        <f>IF(DN$3=$CP$3,$H98+BX98,IF($F98='KU Meter Schedule'!DN$3,'KU Meter Schedule'!DM98+BX98-$G98,SUM(DM98,BX98)))</f>
        <v>612419.42315721733</v>
      </c>
      <c r="DO98" s="6">
        <f>IF(DO$3=$CP$3,$H98+BY98,IF($F98='KU Meter Schedule'!DO$3,'KU Meter Schedule'!DN98+BY98-$G98,SUM(DN98,BY98)))</f>
        <v>-302855.36690803268</v>
      </c>
      <c r="DP98" s="6">
        <f>IF(DP$3=$CP$3,$H98+BZ98,IF($F98='KU Meter Schedule'!DP$3,'KU Meter Schedule'!DO98+BZ98-$G98,SUM(DO98,BZ98)))</f>
        <v>-302855.36690803268</v>
      </c>
      <c r="DQ98" s="6">
        <f>IF(DQ$3=$CP$3,$H98+CA98,IF($F98='KU Meter Schedule'!DQ$3,'KU Meter Schedule'!DP98+CA98-$G98,SUM(DP98,CA98)))</f>
        <v>-302855.36690803268</v>
      </c>
      <c r="DR98" s="6">
        <f>IF(DR$3=$CP$3,$H98+CB98,IF($F98='KU Meter Schedule'!DR$3,'KU Meter Schedule'!DQ98+CB98-$G98,SUM(DQ98,CB98)))</f>
        <v>-302855.36690803268</v>
      </c>
      <c r="DS98" s="6">
        <f>IF(DS$3=$CP$3,$H98+CC98,IF($F98='KU Meter Schedule'!DS$3,'KU Meter Schedule'!DR98+CC98-$G98,SUM(DR98,CC98)))</f>
        <v>-302855.36690803268</v>
      </c>
      <c r="DT98" s="6">
        <f>IF(DT$3=$CP$3,$H98+CD98,IF($F98='KU Meter Schedule'!DT$3,'KU Meter Schedule'!DS98+CD98-$G98,SUM(DS98,CD98)))</f>
        <v>-302855.36690803268</v>
      </c>
      <c r="DU98" s="6">
        <f>IF(DU$3=$CP$3,$H98+CE98,IF($F98='KU Meter Schedule'!DU$3,'KU Meter Schedule'!DT98+CE98-$G98,SUM(DT98,CE98)))</f>
        <v>-302855.36690803268</v>
      </c>
      <c r="DV98" s="6">
        <f>IF(DV$3=$CP$3,$H98+CF98,IF($F98='KU Meter Schedule'!DV$3,'KU Meter Schedule'!DU98+CF98-$G98,SUM(DU98,CF98)))</f>
        <v>-302855.36690803268</v>
      </c>
      <c r="DW98" s="6">
        <f>IF(DW$3=$CP$3,$H98+CG98,IF($F98='KU Meter Schedule'!DW$3,'KU Meter Schedule'!DV98+CG98-$G98,SUM(DV98,CG98)))</f>
        <v>-302855.36690803268</v>
      </c>
      <c r="DX98" s="6">
        <f>IF(DX$3=$CP$3,$H98+CH98,IF($F98='KU Meter Schedule'!DX$3,'KU Meter Schedule'!DW98+CH98-$G98,SUM(DW98,CH98)))</f>
        <v>-302855.36690803268</v>
      </c>
      <c r="DY98" s="6">
        <f>IF(DY$3=$CP$3,$H98+CI98,IF($F98='KU Meter Schedule'!DY$3,'KU Meter Schedule'!DX98+CI98-$G98,SUM(DX98,CI98)))</f>
        <v>-302855.36690803268</v>
      </c>
      <c r="DZ98" s="6">
        <f>IF(DZ$3=$CP$3,$H98+CJ98,IF($F98='KU Meter Schedule'!DZ$3,'KU Meter Schedule'!DY98+CJ98-$G98,SUM(DY98,CJ98)))</f>
        <v>-302855.36690803268</v>
      </c>
      <c r="EA98" s="6">
        <f>IF(EA$3=$CP$3,$H98+CK98,IF($F98='KU Meter Schedule'!EA$3,'KU Meter Schedule'!DZ98+CK98-$G98,SUM(DZ98,CK98)))</f>
        <v>-302855.36690803268</v>
      </c>
      <c r="EB98" s="6">
        <f>IF(EB$3=$CP$3,$H98+CL98,IF($F98='KU Meter Schedule'!EB$3,'KU Meter Schedule'!EA98+CL98-$G98,SUM(EA98,CL98)))</f>
        <v>-302855.36690803268</v>
      </c>
      <c r="EC98" s="6">
        <f>IF(EC$3=$CP$3,$H98+CM98,IF($F98='KU Meter Schedule'!EC$3,'KU Meter Schedule'!EB98+CM98-$G98,SUM(EB98,CM98)))</f>
        <v>-302855.36690803268</v>
      </c>
      <c r="ED98" s="6">
        <f>IF(ED$3=$CP$3,$H98+CN98,IF($F98='KU Meter Schedule'!ED$3,'KU Meter Schedule'!EC98+CN98-$G98,SUM(EC98,CN98)))</f>
        <v>-302855.36690803268</v>
      </c>
      <c r="EF98" s="8">
        <f t="shared" si="18"/>
        <v>359223.39108744916</v>
      </c>
      <c r="EG98" s="8">
        <f t="shared" si="18"/>
        <v>357474.18348028255</v>
      </c>
      <c r="EH98" s="8">
        <f t="shared" si="18"/>
        <v>355724.97587311594</v>
      </c>
      <c r="EI98" s="8">
        <f t="shared" si="18"/>
        <v>353975.76826594933</v>
      </c>
      <c r="EJ98" s="8">
        <f t="shared" si="18"/>
        <v>352226.56065878272</v>
      </c>
      <c r="EK98" s="8">
        <f t="shared" si="18"/>
        <v>350477.35305161611</v>
      </c>
      <c r="EL98" s="8">
        <f t="shared" si="18"/>
        <v>348728.1454444495</v>
      </c>
      <c r="EM98" s="8">
        <f t="shared" si="18"/>
        <v>346978.93783728289</v>
      </c>
      <c r="EN98" s="8">
        <f t="shared" si="18"/>
        <v>345229.73023011629</v>
      </c>
      <c r="EO98" s="8">
        <f t="shared" si="18"/>
        <v>343480.52262294968</v>
      </c>
      <c r="EP98" s="8">
        <f t="shared" si="18"/>
        <v>341731.31501578307</v>
      </c>
      <c r="EQ98" s="8">
        <f t="shared" si="18"/>
        <v>339050.21514628304</v>
      </c>
      <c r="ER98" s="8">
        <f t="shared" si="18"/>
        <v>336369.11527678301</v>
      </c>
      <c r="ES98" s="8">
        <f t="shared" si="18"/>
        <v>333688.01540728298</v>
      </c>
      <c r="ET98" s="8">
        <f t="shared" si="18"/>
        <v>331006.91553778294</v>
      </c>
      <c r="EU98" s="8">
        <f t="shared" si="18"/>
        <v>328325.81566828291</v>
      </c>
      <c r="EV98" s="8">
        <f t="shared" si="17"/>
        <v>325644.71579878288</v>
      </c>
      <c r="EW98" s="8">
        <f t="shared" si="17"/>
        <v>322963.61592928285</v>
      </c>
      <c r="EX98" s="8">
        <f t="shared" si="17"/>
        <v>320282.51605978282</v>
      </c>
      <c r="EY98" s="8">
        <f t="shared" si="17"/>
        <v>317601.41619028279</v>
      </c>
      <c r="EZ98" s="8">
        <f t="shared" si="17"/>
        <v>314920.31632078276</v>
      </c>
      <c r="FA98" s="8">
        <f t="shared" si="17"/>
        <v>312239.21645128273</v>
      </c>
      <c r="FB98" s="8">
        <f t="shared" si="17"/>
        <v>309558.1165817827</v>
      </c>
      <c r="FC98" s="8">
        <f t="shared" si="17"/>
        <v>306877.01671228267</v>
      </c>
      <c r="FD98" s="8">
        <f t="shared" si="17"/>
        <v>304195.91684278264</v>
      </c>
      <c r="FE98" s="8">
        <f t="shared" si="17"/>
        <v>302855.36690803268</v>
      </c>
      <c r="FF98" s="8">
        <f t="shared" si="17"/>
        <v>302855.36690803268</v>
      </c>
      <c r="FG98" s="8">
        <f t="shared" si="17"/>
        <v>302855.36690803268</v>
      </c>
      <c r="FH98" s="8">
        <f t="shared" si="17"/>
        <v>302855.36690803268</v>
      </c>
      <c r="FI98" s="8">
        <f t="shared" si="17"/>
        <v>302855.36690803268</v>
      </c>
      <c r="FJ98" s="8">
        <f t="shared" si="17"/>
        <v>302855.36690803268</v>
      </c>
      <c r="FK98" s="8">
        <f t="shared" si="20"/>
        <v>302855.36690803268</v>
      </c>
      <c r="FL98" s="8">
        <f t="shared" si="20"/>
        <v>302855.36690803268</v>
      </c>
      <c r="FM98" s="8">
        <f t="shared" si="20"/>
        <v>302855.36690803268</v>
      </c>
      <c r="FN98" s="8">
        <f t="shared" si="20"/>
        <v>302855.36690803268</v>
      </c>
      <c r="FO98" s="8">
        <f t="shared" si="20"/>
        <v>302855.36690803268</v>
      </c>
      <c r="FP98" s="8">
        <f t="shared" si="20"/>
        <v>302855.36690803268</v>
      </c>
      <c r="FQ98" s="8">
        <f t="shared" si="20"/>
        <v>302855.36690803268</v>
      </c>
      <c r="FR98" s="8">
        <f t="shared" si="20"/>
        <v>302855.36690803268</v>
      </c>
      <c r="FS98" s="8">
        <f t="shared" si="20"/>
        <v>302855.36690803268</v>
      </c>
      <c r="FT98" s="8">
        <f t="shared" si="20"/>
        <v>302855.36690803268</v>
      </c>
    </row>
    <row r="99" spans="1:176" x14ac:dyDescent="0.25">
      <c r="A99" s="4" t="s">
        <v>12</v>
      </c>
      <c r="B99" s="4" t="s">
        <v>2</v>
      </c>
      <c r="C99" s="3" t="s">
        <v>40</v>
      </c>
      <c r="D99" s="4" t="s">
        <v>5</v>
      </c>
      <c r="E99" s="7">
        <v>1989</v>
      </c>
      <c r="F99" s="24">
        <f>IFERROR(VLOOKUP(CONCATENATE(C99,E99),'KU Retirements'!$A$4:$E$150,5,FALSE),"N/A")</f>
        <v>43344</v>
      </c>
      <c r="G99" s="5">
        <v>154978.47</v>
      </c>
      <c r="H99" s="5">
        <v>93946.346036619914</v>
      </c>
      <c r="I99" s="5"/>
      <c r="J99" s="6">
        <f>IF(J$3=$J$3,$G99,IF($F99='KU Meter Schedule'!J$3,'KU Meter Schedule'!I99-'KU Meter Schedule'!$G99,I99))</f>
        <v>154978.47</v>
      </c>
      <c r="K99" s="6">
        <f>IF(K$3=$J$3,$G99,IF($F99='KU Meter Schedule'!K$3,'KU Meter Schedule'!J99-'KU Meter Schedule'!$G99,J99))</f>
        <v>154978.47</v>
      </c>
      <c r="L99" s="6">
        <f>IF(L$3=$J$3,$G99,IF($F99='KU Meter Schedule'!L$3,'KU Meter Schedule'!K99-'KU Meter Schedule'!$G99,K99))</f>
        <v>154978.47</v>
      </c>
      <c r="M99" s="6">
        <f>IF(M$3=$J$3,$G99,IF($F99='KU Meter Schedule'!M$3,'KU Meter Schedule'!L99-'KU Meter Schedule'!$G99,L99))</f>
        <v>154978.47</v>
      </c>
      <c r="N99" s="6">
        <f>IF(N$3=$J$3,$G99,IF($F99='KU Meter Schedule'!N$3,'KU Meter Schedule'!M99-'KU Meter Schedule'!$G99,M99))</f>
        <v>154978.47</v>
      </c>
      <c r="O99" s="6">
        <f>IF(O$3=$J$3,$G99,IF($F99='KU Meter Schedule'!O$3,'KU Meter Schedule'!N99-'KU Meter Schedule'!$G99,N99))</f>
        <v>154978.47</v>
      </c>
      <c r="P99" s="6">
        <f>IF(P$3=$J$3,$G99,IF($F99='KU Meter Schedule'!P$3,'KU Meter Schedule'!O99-'KU Meter Schedule'!$G99,O99))</f>
        <v>154978.47</v>
      </c>
      <c r="Q99" s="6">
        <f>IF(Q$3=$J$3,$G99,IF($F99='KU Meter Schedule'!Q$3,'KU Meter Schedule'!P99-'KU Meter Schedule'!$G99,P99))</f>
        <v>154978.47</v>
      </c>
      <c r="R99" s="6">
        <f>IF(R$3=$J$3,$G99,IF($F99='KU Meter Schedule'!R$3,'KU Meter Schedule'!Q99-'KU Meter Schedule'!$G99,Q99))</f>
        <v>154978.47</v>
      </c>
      <c r="S99" s="6">
        <f>IF(S$3=$J$3,$G99,IF($F99='KU Meter Schedule'!S$3,'KU Meter Schedule'!R99-'KU Meter Schedule'!$G99,R99))</f>
        <v>154978.47</v>
      </c>
      <c r="T99" s="6">
        <f>IF(T$3=$J$3,$G99,IF($F99='KU Meter Schedule'!T$3,'KU Meter Schedule'!S99-'KU Meter Schedule'!$G99,S99))</f>
        <v>154978.47</v>
      </c>
      <c r="U99" s="6">
        <f>IF(U$3=$J$3,$G99,IF($F99='KU Meter Schedule'!U$3,'KU Meter Schedule'!T99-'KU Meter Schedule'!$G99,T99))</f>
        <v>154978.47</v>
      </c>
      <c r="V99" s="6">
        <f>IF(V$3=$J$3,$G99,IF($F99='KU Meter Schedule'!V$3,'KU Meter Schedule'!U99-'KU Meter Schedule'!$G99,U99))</f>
        <v>154978.47</v>
      </c>
      <c r="W99" s="6">
        <f>IF(W$3=$J$3,$G99,IF($F99='KU Meter Schedule'!W$3,'KU Meter Schedule'!V99-'KU Meter Schedule'!$G99,V99))</f>
        <v>154978.47</v>
      </c>
      <c r="X99" s="6">
        <f>IF(X$3=$J$3,$G99,IF($F99='KU Meter Schedule'!X$3,'KU Meter Schedule'!W99-'KU Meter Schedule'!$G99,W99))</f>
        <v>154978.47</v>
      </c>
      <c r="Y99" s="6">
        <f>IF(Y$3=$J$3,$G99,IF($F99='KU Meter Schedule'!Y$3,'KU Meter Schedule'!X99-'KU Meter Schedule'!$G99,X99))</f>
        <v>154978.47</v>
      </c>
      <c r="Z99" s="6">
        <f>IF(Z$3=$J$3,$G99,IF($F99='KU Meter Schedule'!Z$3,'KU Meter Schedule'!Y99-'KU Meter Schedule'!$G99,Y99))</f>
        <v>154978.47</v>
      </c>
      <c r="AA99" s="6">
        <f>IF(AA$3=$J$3,$G99,IF($F99='KU Meter Schedule'!AA$3,'KU Meter Schedule'!Z99-'KU Meter Schedule'!$G99,Z99))</f>
        <v>154978.47</v>
      </c>
      <c r="AB99" s="6">
        <f>IF(AB$3=$J$3,$G99,IF($F99='KU Meter Schedule'!AB$3,'KU Meter Schedule'!AA99-'KU Meter Schedule'!$G99,AA99))</f>
        <v>154978.47</v>
      </c>
      <c r="AC99" s="6">
        <f>IF(AC$3=$J$3,$G99,IF($F99='KU Meter Schedule'!AC$3,'KU Meter Schedule'!AB99-'KU Meter Schedule'!$G99,AB99))</f>
        <v>154978.47</v>
      </c>
      <c r="AD99" s="6">
        <f>IF(AD$3=$J$3,$G99,IF($F99='KU Meter Schedule'!AD$3,'KU Meter Schedule'!AC99-'KU Meter Schedule'!$G99,AC99))</f>
        <v>154978.47</v>
      </c>
      <c r="AE99" s="6">
        <f>IF(AE$3=$J$3,$G99,IF($F99='KU Meter Schedule'!AE$3,'KU Meter Schedule'!AD99-'KU Meter Schedule'!$G99,AD99))</f>
        <v>154978.47</v>
      </c>
      <c r="AF99" s="6">
        <f>IF(AF$3=$J$3,$G99,IF($F99='KU Meter Schedule'!AF$3,'KU Meter Schedule'!AE99-'KU Meter Schedule'!$G99,AE99))</f>
        <v>154978.47</v>
      </c>
      <c r="AG99" s="6">
        <f>IF(AG$3=$J$3,$G99,IF($F99='KU Meter Schedule'!AG$3,'KU Meter Schedule'!AF99-'KU Meter Schedule'!$G99,AF99))</f>
        <v>154978.47</v>
      </c>
      <c r="AH99" s="6">
        <f>IF(AH$3=$J$3,$G99,IF($F99='KU Meter Schedule'!AH$3,'KU Meter Schedule'!AG99-'KU Meter Schedule'!$G99,AG99))</f>
        <v>154978.47</v>
      </c>
      <c r="AI99" s="6">
        <f>IF(AI$3=$J$3,$G99,IF($F99='KU Meter Schedule'!AI$3,'KU Meter Schedule'!AH99-'KU Meter Schedule'!$G99,AH99))</f>
        <v>0</v>
      </c>
      <c r="AJ99" s="6">
        <f>IF(AJ$3=$J$3,$G99,IF($F99='KU Meter Schedule'!AJ$3,'KU Meter Schedule'!AI99-'KU Meter Schedule'!$G99,AI99))</f>
        <v>0</v>
      </c>
      <c r="AK99" s="6">
        <f>IF(AK$3=$J$3,$G99,IF($F99='KU Meter Schedule'!AK$3,'KU Meter Schedule'!AJ99-'KU Meter Schedule'!$G99,AJ99))</f>
        <v>0</v>
      </c>
      <c r="AL99" s="6">
        <f>IF(AL$3=$J$3,$G99,IF($F99='KU Meter Schedule'!AL$3,'KU Meter Schedule'!AK99-'KU Meter Schedule'!$G99,AK99))</f>
        <v>0</v>
      </c>
      <c r="AM99" s="6">
        <f>IF(AM$3=$J$3,$G99,IF($F99='KU Meter Schedule'!AM$3,'KU Meter Schedule'!AL99-'KU Meter Schedule'!$G99,AL99))</f>
        <v>0</v>
      </c>
      <c r="AN99" s="6">
        <f>IF(AN$3=$J$3,$G99,IF($F99='KU Meter Schedule'!AN$3,'KU Meter Schedule'!AM99-'KU Meter Schedule'!$G99,AM99))</f>
        <v>0</v>
      </c>
      <c r="AO99" s="6">
        <f>IF(AO$3=$J$3,$G99,IF($F99='KU Meter Schedule'!AO$3,'KU Meter Schedule'!AN99-'KU Meter Schedule'!$G99,AN99))</f>
        <v>0</v>
      </c>
      <c r="AP99" s="6">
        <f>IF(AP$3=$J$3,$G99,IF($F99='KU Meter Schedule'!AP$3,'KU Meter Schedule'!AO99-'KU Meter Schedule'!$G99,AO99))</f>
        <v>0</v>
      </c>
      <c r="AQ99" s="6">
        <f>IF(AQ$3=$J$3,$G99,IF($F99='KU Meter Schedule'!AQ$3,'KU Meter Schedule'!AP99-'KU Meter Schedule'!$G99,AP99))</f>
        <v>0</v>
      </c>
      <c r="AR99" s="6">
        <f>IF(AR$3=$J$3,$G99,IF($F99='KU Meter Schedule'!AR$3,'KU Meter Schedule'!AQ99-'KU Meter Schedule'!$G99,AQ99))</f>
        <v>0</v>
      </c>
      <c r="AS99" s="6">
        <f>IF(AS$3=$J$3,$G99,IF($F99='KU Meter Schedule'!AS$3,'KU Meter Schedule'!AR99-'KU Meter Schedule'!$G99,AR99))</f>
        <v>0</v>
      </c>
      <c r="AT99" s="6">
        <f>IF(AT$3=$J$3,$G99,IF($F99='KU Meter Schedule'!AT$3,'KU Meter Schedule'!AS99-'KU Meter Schedule'!$G99,AS99))</f>
        <v>0</v>
      </c>
      <c r="AU99" s="6">
        <f>IF(AU$3=$J$3,$G99,IF($F99='KU Meter Schedule'!AU$3,'KU Meter Schedule'!AT99-'KU Meter Schedule'!$G99,AT99))</f>
        <v>0</v>
      </c>
      <c r="AV99" s="6">
        <f>IF(AV$3=$J$3,$G99,IF($F99='KU Meter Schedule'!AV$3,'KU Meter Schedule'!AU99-'KU Meter Schedule'!$G99,AU99))</f>
        <v>0</v>
      </c>
      <c r="AW99" s="6">
        <f>IF(AW$3=$J$3,$G99,IF($F99='KU Meter Schedule'!AW$3,'KU Meter Schedule'!AV99-'KU Meter Schedule'!$G99,AV99))</f>
        <v>0</v>
      </c>
      <c r="AX99" s="6">
        <f>IF(AX$3=$J$3,$G99,IF($F99='KU Meter Schedule'!AX$3,'KU Meter Schedule'!AW99-'KU Meter Schedule'!$G99,AW99))</f>
        <v>0</v>
      </c>
      <c r="AZ99" s="21">
        <f>IF(AZ$3&lt;'Depr. Rate'!$B$1,('Depr. Rate'!$B$4*'KU Meter Schedule'!J99)/12,IF(J99=0,I99/2*'Depr. Rate'!$C$4/12,('Depr. Rate'!$C$4*'KU Meter Schedule'!J99)/12))</f>
        <v>295.75058025000004</v>
      </c>
      <c r="BA99" s="21">
        <f>IF(BA$3&lt;'Depr. Rate'!$B$1,('Depr. Rate'!$B$4*'KU Meter Schedule'!K99)/12,IF(K99=0,J99/2*'Depr. Rate'!$C$4/12,('Depr. Rate'!$C$4*'KU Meter Schedule'!K99)/12))</f>
        <v>295.75058025000004</v>
      </c>
      <c r="BB99" s="21">
        <f>IF(BB$3&lt;'Depr. Rate'!$B$1,('Depr. Rate'!$B$4*'KU Meter Schedule'!L99)/12,IF(L99=0,K99/2*'Depr. Rate'!$C$4/12,('Depr. Rate'!$C$4*'KU Meter Schedule'!L99)/12))</f>
        <v>295.75058025000004</v>
      </c>
      <c r="BC99" s="21">
        <f>IF(BC$3&lt;'Depr. Rate'!$B$1,('Depr. Rate'!$B$4*'KU Meter Schedule'!M99)/12,IF(M99=0,L99/2*'Depr. Rate'!$C$4/12,('Depr. Rate'!$C$4*'KU Meter Schedule'!M99)/12))</f>
        <v>295.75058025000004</v>
      </c>
      <c r="BD99" s="21">
        <f>IF(BD$3&lt;'Depr. Rate'!$B$1,('Depr. Rate'!$B$4*'KU Meter Schedule'!N99)/12,IF(N99=0,M99/2*'Depr. Rate'!$C$4/12,('Depr. Rate'!$C$4*'KU Meter Schedule'!N99)/12))</f>
        <v>295.75058025000004</v>
      </c>
      <c r="BE99" s="21">
        <f>IF(BE$3&lt;'Depr. Rate'!$B$1,('Depr. Rate'!$B$4*'KU Meter Schedule'!O99)/12,IF(O99=0,N99/2*'Depr. Rate'!$C$4/12,('Depr. Rate'!$C$4*'KU Meter Schedule'!O99)/12))</f>
        <v>295.75058025000004</v>
      </c>
      <c r="BF99" s="21">
        <f>IF(BF$3&lt;'Depr. Rate'!$B$1,('Depr. Rate'!$B$4*'KU Meter Schedule'!P99)/12,IF(P99=0,O99/2*'Depr. Rate'!$C$4/12,('Depr. Rate'!$C$4*'KU Meter Schedule'!P99)/12))</f>
        <v>295.75058025000004</v>
      </c>
      <c r="BG99" s="21">
        <f>IF(BG$3&lt;'Depr. Rate'!$B$1,('Depr. Rate'!$B$4*'KU Meter Schedule'!Q99)/12,IF(Q99=0,P99/2*'Depr. Rate'!$C$4/12,('Depr. Rate'!$C$4*'KU Meter Schedule'!Q99)/12))</f>
        <v>295.75058025000004</v>
      </c>
      <c r="BH99" s="21">
        <f>IF(BH$3&lt;'Depr. Rate'!$B$1,('Depr. Rate'!$B$4*'KU Meter Schedule'!R99)/12,IF(R99=0,Q99/2*'Depr. Rate'!$C$4/12,('Depr. Rate'!$C$4*'KU Meter Schedule'!R99)/12))</f>
        <v>295.75058025000004</v>
      </c>
      <c r="BI99" s="21">
        <f>IF(BI$3&lt;'Depr. Rate'!$B$1,('Depr. Rate'!$B$4*'KU Meter Schedule'!S99)/12,IF(S99=0,R99/2*'Depr. Rate'!$C$4/12,('Depr. Rate'!$C$4*'KU Meter Schedule'!S99)/12))</f>
        <v>295.75058025000004</v>
      </c>
      <c r="BJ99" s="21">
        <f>IF(BJ$3&lt;'Depr. Rate'!$B$1,('Depr. Rate'!$B$4*'KU Meter Schedule'!T99)/12,IF(T99=0,S99/2*'Depr. Rate'!$C$4/12,('Depr. Rate'!$C$4*'KU Meter Schedule'!T99)/12))</f>
        <v>295.75058025000004</v>
      </c>
      <c r="BK99" s="21">
        <f>IF(BK$3&lt;'Depr. Rate'!$B$1,('Depr. Rate'!$B$4*'KU Meter Schedule'!U99)/12,IF(U99=0,T99/2*'Depr. Rate'!$C$4/12,('Depr. Rate'!$C$4*'KU Meter Schedule'!U99)/12))</f>
        <v>453.31202475000003</v>
      </c>
      <c r="BL99" s="21">
        <f>IF(BL$3&lt;'Depr. Rate'!$B$1,('Depr. Rate'!$B$4*'KU Meter Schedule'!V99)/12,IF(V99=0,U99/2*'Depr. Rate'!$C$4/12,('Depr. Rate'!$C$4*'KU Meter Schedule'!V99)/12))</f>
        <v>453.31202475000003</v>
      </c>
      <c r="BM99" s="21">
        <f>IF(BM$3&lt;'Depr. Rate'!$B$1,('Depr. Rate'!$B$4*'KU Meter Schedule'!W99)/12,IF(W99=0,V99/2*'Depr. Rate'!$C$4/12,('Depr. Rate'!$C$4*'KU Meter Schedule'!W99)/12))</f>
        <v>453.31202475000003</v>
      </c>
      <c r="BN99" s="21">
        <f>IF(BN$3&lt;'Depr. Rate'!$B$1,('Depr. Rate'!$B$4*'KU Meter Schedule'!X99)/12,IF(X99=0,W99/2*'Depr. Rate'!$C$4/12,('Depr. Rate'!$C$4*'KU Meter Schedule'!X99)/12))</f>
        <v>453.31202475000003</v>
      </c>
      <c r="BO99" s="21">
        <f>IF(BO$3&lt;'Depr. Rate'!$B$1,('Depr. Rate'!$B$4*'KU Meter Schedule'!Y99)/12,IF(Y99=0,X99/2*'Depr. Rate'!$C$4/12,('Depr. Rate'!$C$4*'KU Meter Schedule'!Y99)/12))</f>
        <v>453.31202475000003</v>
      </c>
      <c r="BP99" s="21">
        <f>IF(BP$3&lt;'Depr. Rate'!$B$1,('Depr. Rate'!$B$4*'KU Meter Schedule'!Z99)/12,IF(Z99=0,Y99/2*'Depr. Rate'!$C$4/12,('Depr. Rate'!$C$4*'KU Meter Schedule'!Z99)/12))</f>
        <v>453.31202475000003</v>
      </c>
      <c r="BQ99" s="21">
        <f>IF(BQ$3&lt;'Depr. Rate'!$B$1,('Depr. Rate'!$B$4*'KU Meter Schedule'!AA99)/12,IF(AA99=0,Z99/2*'Depr. Rate'!$C$4/12,('Depr. Rate'!$C$4*'KU Meter Schedule'!AA99)/12))</f>
        <v>453.31202475000003</v>
      </c>
      <c r="BR99" s="21">
        <f>IF(BR$3&lt;'Depr. Rate'!$B$1,('Depr. Rate'!$B$4*'KU Meter Schedule'!AB99)/12,IF(AB99=0,AA99/2*'Depr. Rate'!$C$4/12,('Depr. Rate'!$C$4*'KU Meter Schedule'!AB99)/12))</f>
        <v>453.31202475000003</v>
      </c>
      <c r="BS99" s="21">
        <f>IF(BS$3&lt;'Depr. Rate'!$B$1,('Depr. Rate'!$B$4*'KU Meter Schedule'!AC99)/12,IF(AC99=0,AB99/2*'Depr. Rate'!$C$4/12,('Depr. Rate'!$C$4*'KU Meter Schedule'!AC99)/12))</f>
        <v>453.31202475000003</v>
      </c>
      <c r="BT99" s="21">
        <f>IF(BT$3&lt;'Depr. Rate'!$B$1,('Depr. Rate'!$B$4*'KU Meter Schedule'!AD99)/12,IF(AD99=0,AC99/2*'Depr. Rate'!$C$4/12,('Depr. Rate'!$C$4*'KU Meter Schedule'!AD99)/12))</f>
        <v>453.31202475000003</v>
      </c>
      <c r="BU99" s="21">
        <f>IF(BU$3&lt;'Depr. Rate'!$B$1,('Depr. Rate'!$B$4*'KU Meter Schedule'!AE99)/12,IF(AE99=0,AD99/2*'Depr. Rate'!$C$4/12,('Depr. Rate'!$C$4*'KU Meter Schedule'!AE99)/12))</f>
        <v>453.31202475000003</v>
      </c>
      <c r="BV99" s="21">
        <f>IF(BV$3&lt;'Depr. Rate'!$B$1,('Depr. Rate'!$B$4*'KU Meter Schedule'!AF99)/12,IF(AF99=0,AE99/2*'Depr. Rate'!$C$4/12,('Depr. Rate'!$C$4*'KU Meter Schedule'!AF99)/12))</f>
        <v>453.31202475000003</v>
      </c>
      <c r="BW99" s="21">
        <f>IF(BW$3&lt;'Depr. Rate'!$B$1,('Depr. Rate'!$B$4*'KU Meter Schedule'!AG99)/12,IF(AG99=0,AF99/2*'Depr. Rate'!$C$4/12,('Depr. Rate'!$C$4*'KU Meter Schedule'!AG99)/12))</f>
        <v>453.31202475000003</v>
      </c>
      <c r="BX99" s="21">
        <f>IF(BX$3&lt;'Depr. Rate'!$B$1,('Depr. Rate'!$B$4*'KU Meter Schedule'!AH99)/12,IF(AH99=0,AG99/2*'Depr. Rate'!$C$4/12,('Depr. Rate'!$C$4*'KU Meter Schedule'!AH99)/12))</f>
        <v>453.31202475000003</v>
      </c>
      <c r="BY99" s="21">
        <f>IF(BY$3&lt;'Depr. Rate'!$B$1,('Depr. Rate'!$B$4*'KU Meter Schedule'!AI99)/12,IF(AI99=0,AH99/2*'Depr. Rate'!$C$4/12,('Depr. Rate'!$C$4*'KU Meter Schedule'!AI99)/12))</f>
        <v>226.65601237500002</v>
      </c>
      <c r="BZ99" s="21">
        <f>IF(BZ$3&lt;'Depr. Rate'!$B$1,('Depr. Rate'!$B$4*'KU Meter Schedule'!AJ99)/12,IF(AJ99=0,AI99/2*'Depr. Rate'!$C$4/12,('Depr. Rate'!$C$4*'KU Meter Schedule'!AJ99)/12))</f>
        <v>0</v>
      </c>
      <c r="CA99" s="21">
        <f>IF(CA$3&lt;'Depr. Rate'!$B$1,('Depr. Rate'!$B$4*'KU Meter Schedule'!AK99)/12,IF(AK99=0,AJ99/2*'Depr. Rate'!$C$4/12,('Depr. Rate'!$C$4*'KU Meter Schedule'!AK99)/12))</f>
        <v>0</v>
      </c>
      <c r="CB99" s="21">
        <f>IF(CB$3&lt;'Depr. Rate'!$B$1,('Depr. Rate'!$B$4*'KU Meter Schedule'!AL99)/12,IF(AL99=0,AK99/2*'Depr. Rate'!$C$4/12,('Depr. Rate'!$C$4*'KU Meter Schedule'!AL99)/12))</f>
        <v>0</v>
      </c>
      <c r="CC99" s="21">
        <f>IF(CC$3&lt;'Depr. Rate'!$B$1,('Depr. Rate'!$B$4*'KU Meter Schedule'!AM99)/12,IF(AM99=0,AL99/2*'Depr. Rate'!$C$4/12,('Depr. Rate'!$C$4*'KU Meter Schedule'!AM99)/12))</f>
        <v>0</v>
      </c>
      <c r="CD99" s="21">
        <f>IF(CD$3&lt;'Depr. Rate'!$B$1,('Depr. Rate'!$B$4*'KU Meter Schedule'!AN99)/12,IF(AN99=0,AM99/2*'Depr. Rate'!$C$4/12,('Depr. Rate'!$C$4*'KU Meter Schedule'!AN99)/12))</f>
        <v>0</v>
      </c>
      <c r="CE99" s="21">
        <f>IF(CE$3&lt;'Depr. Rate'!$B$1,('Depr. Rate'!$B$4*'KU Meter Schedule'!AO99)/12,IF(AO99=0,AN99/2*'Depr. Rate'!$C$4/12,('Depr. Rate'!$C$4*'KU Meter Schedule'!AO99)/12))</f>
        <v>0</v>
      </c>
      <c r="CF99" s="21">
        <f>IF(CF$3&lt;'Depr. Rate'!$B$1,('Depr. Rate'!$B$4*'KU Meter Schedule'!AP99)/12,IF(AP99=0,AO99/2*'Depr. Rate'!$C$4/12,('Depr. Rate'!$C$4*'KU Meter Schedule'!AP99)/12))</f>
        <v>0</v>
      </c>
      <c r="CG99" s="21">
        <f>IF(CG$3&lt;'Depr. Rate'!$B$1,('Depr. Rate'!$B$4*'KU Meter Schedule'!AQ99)/12,IF(AQ99=0,AP99/2*'Depr. Rate'!$C$4/12,('Depr. Rate'!$C$4*'KU Meter Schedule'!AQ99)/12))</f>
        <v>0</v>
      </c>
      <c r="CH99" s="21">
        <f>IF(CH$3&lt;'Depr. Rate'!$B$1,('Depr. Rate'!$B$4*'KU Meter Schedule'!AR99)/12,IF(AR99=0,AQ99/2*'Depr. Rate'!$C$4/12,('Depr. Rate'!$C$4*'KU Meter Schedule'!AR99)/12))</f>
        <v>0</v>
      </c>
      <c r="CI99" s="21">
        <f>IF(CI$3&lt;'Depr. Rate'!$B$1,('Depr. Rate'!$B$4*'KU Meter Schedule'!AS99)/12,IF(AS99=0,AR99/2*'Depr. Rate'!$C$4/12,('Depr. Rate'!$C$4*'KU Meter Schedule'!AS99)/12))</f>
        <v>0</v>
      </c>
      <c r="CJ99" s="21">
        <f>IF(CJ$3&lt;'Depr. Rate'!$B$1,('Depr. Rate'!$B$4*'KU Meter Schedule'!AT99)/12,IF(AT99=0,AS99/2*'Depr. Rate'!$C$4/12,('Depr. Rate'!$C$4*'KU Meter Schedule'!AT99)/12))</f>
        <v>0</v>
      </c>
      <c r="CK99" s="21">
        <f>IF(CK$3&lt;'Depr. Rate'!$B$1,('Depr. Rate'!$B$4*'KU Meter Schedule'!AU99)/12,IF(AU99=0,AT99/2*'Depr. Rate'!$C$4/12,('Depr. Rate'!$C$4*'KU Meter Schedule'!AU99)/12))</f>
        <v>0</v>
      </c>
      <c r="CL99" s="21">
        <f>IF(CL$3&lt;'Depr. Rate'!$B$1,('Depr. Rate'!$B$4*'KU Meter Schedule'!AV99)/12,IF(AV99=0,AU99/2*'Depr. Rate'!$C$4/12,('Depr. Rate'!$C$4*'KU Meter Schedule'!AV99)/12))</f>
        <v>0</v>
      </c>
      <c r="CM99" s="21">
        <f>IF(CM$3&lt;'Depr. Rate'!$B$1,('Depr. Rate'!$B$4*'KU Meter Schedule'!AW99)/12,IF(AW99=0,AV99/2*'Depr. Rate'!$C$4/12,('Depr. Rate'!$C$4*'KU Meter Schedule'!AW99)/12))</f>
        <v>0</v>
      </c>
      <c r="CN99" s="21">
        <f>IF(CN$3&lt;'Depr. Rate'!$B$1,('Depr. Rate'!$B$4*'KU Meter Schedule'!AX99)/12,IF(AX99=0,AW99/2*'Depr. Rate'!$C$4/12,('Depr. Rate'!$C$4*'KU Meter Schedule'!AX99)/12))</f>
        <v>0</v>
      </c>
      <c r="CP99" s="6">
        <f>IF(CP$3=$CP$3,$H99+AZ99,IF($F99='KU Meter Schedule'!CP$3,'KU Meter Schedule'!CO99+AZ99-$G99,SUM(CO99,AZ99)))</f>
        <v>94242.096616869909</v>
      </c>
      <c r="CQ99" s="6">
        <f>IF(CQ$3=$CP$3,$H99+BA99,IF($F99='KU Meter Schedule'!CQ$3,'KU Meter Schedule'!CP99+BA99-$G99,SUM(CP99,BA99)))</f>
        <v>94537.847197119903</v>
      </c>
      <c r="CR99" s="6">
        <f>IF(CR$3=$CP$3,$H99+BB99,IF($F99='KU Meter Schedule'!CR$3,'KU Meter Schedule'!CQ99+BB99-$G99,SUM(CQ99,BB99)))</f>
        <v>94833.597777369898</v>
      </c>
      <c r="CS99" s="6">
        <f>IF(CS$3=$CP$3,$H99+BC99,IF($F99='KU Meter Schedule'!CS$3,'KU Meter Schedule'!CR99+BC99-$G99,SUM(CR99,BC99)))</f>
        <v>95129.348357619892</v>
      </c>
      <c r="CT99" s="6">
        <f>IF(CT$3=$CP$3,$H99+BD99,IF($F99='KU Meter Schedule'!CT$3,'KU Meter Schedule'!CS99+BD99-$G99,SUM(CS99,BD99)))</f>
        <v>95425.098937869887</v>
      </c>
      <c r="CU99" s="6">
        <f>IF(CU$3=$CP$3,$H99+BE99,IF($F99='KU Meter Schedule'!CU$3,'KU Meter Schedule'!CT99+BE99-$G99,SUM(CT99,BE99)))</f>
        <v>95720.849518119881</v>
      </c>
      <c r="CV99" s="6">
        <f>IF(CV$3=$CP$3,$H99+BF99,IF($F99='KU Meter Schedule'!CV$3,'KU Meter Schedule'!CU99+BF99-$G99,SUM(CU99,BF99)))</f>
        <v>96016.600098369876</v>
      </c>
      <c r="CW99" s="6">
        <f>IF(CW$3=$CP$3,$H99+BG99,IF($F99='KU Meter Schedule'!CW$3,'KU Meter Schedule'!CV99+BG99-$G99,SUM(CV99,BG99)))</f>
        <v>96312.35067861987</v>
      </c>
      <c r="CX99" s="6">
        <f>IF(CX$3=$CP$3,$H99+BH99,IF($F99='KU Meter Schedule'!CX$3,'KU Meter Schedule'!CW99+BH99-$G99,SUM(CW99,BH99)))</f>
        <v>96608.101258869865</v>
      </c>
      <c r="CY99" s="6">
        <f>IF(CY$3=$CP$3,$H99+BI99,IF($F99='KU Meter Schedule'!CY$3,'KU Meter Schedule'!CX99+BI99-$G99,SUM(CX99,BI99)))</f>
        <v>96903.85183911986</v>
      </c>
      <c r="CZ99" s="6">
        <f>IF(CZ$3=$CP$3,$H99+BJ99,IF($F99='KU Meter Schedule'!CZ$3,'KU Meter Schedule'!CY99+BJ99-$G99,SUM(CY99,BJ99)))</f>
        <v>97199.602419369854</v>
      </c>
      <c r="DA99" s="6">
        <f>IF(DA$3=$CP$3,$H99+BK99,IF($F99='KU Meter Schedule'!DA$3,'KU Meter Schedule'!CZ99+BK99-$G99,SUM(CZ99,BK99)))</f>
        <v>97652.914444119859</v>
      </c>
      <c r="DB99" s="6">
        <f>IF(DB$3=$CP$3,$H99+BL99,IF($F99='KU Meter Schedule'!DB$3,'KU Meter Schedule'!DA99+BL99-$G99,SUM(DA99,BL99)))</f>
        <v>98106.226468869863</v>
      </c>
      <c r="DC99" s="6">
        <f>IF(DC$3=$CP$3,$H99+BM99,IF($F99='KU Meter Schedule'!DC$3,'KU Meter Schedule'!DB99+BM99-$G99,SUM(DB99,BM99)))</f>
        <v>98559.538493619868</v>
      </c>
      <c r="DD99" s="6">
        <f>IF(DD$3=$CP$3,$H99+BN99,IF($F99='KU Meter Schedule'!DD$3,'KU Meter Schedule'!DC99+BN99-$G99,SUM(DC99,BN99)))</f>
        <v>99012.850518369873</v>
      </c>
      <c r="DE99" s="6">
        <f>IF(DE$3=$CP$3,$H99+BO99,IF($F99='KU Meter Schedule'!DE$3,'KU Meter Schedule'!DD99+BO99-$G99,SUM(DD99,BO99)))</f>
        <v>99466.162543119877</v>
      </c>
      <c r="DF99" s="6">
        <f>IF(DF$3=$CP$3,$H99+BP99,IF($F99='KU Meter Schedule'!DF$3,'KU Meter Schedule'!DE99+BP99-$G99,SUM(DE99,BP99)))</f>
        <v>99919.474567869882</v>
      </c>
      <c r="DG99" s="6">
        <f>IF(DG$3=$CP$3,$H99+BQ99,IF($F99='KU Meter Schedule'!DG$3,'KU Meter Schedule'!DF99+BQ99-$G99,SUM(DF99,BQ99)))</f>
        <v>100372.78659261989</v>
      </c>
      <c r="DH99" s="6">
        <f>IF(DH$3=$CP$3,$H99+BR99,IF($F99='KU Meter Schedule'!DH$3,'KU Meter Schedule'!DG99+BR99-$G99,SUM(DG99,BR99)))</f>
        <v>100826.09861736989</v>
      </c>
      <c r="DI99" s="6">
        <f>IF(DI$3=$CP$3,$H99+BS99,IF($F99='KU Meter Schedule'!DI$3,'KU Meter Schedule'!DH99+BS99-$G99,SUM(DH99,BS99)))</f>
        <v>101279.4106421199</v>
      </c>
      <c r="DJ99" s="6">
        <f>IF(DJ$3=$CP$3,$H99+BT99,IF($F99='KU Meter Schedule'!DJ$3,'KU Meter Schedule'!DI99+BT99-$G99,SUM(DI99,BT99)))</f>
        <v>101732.7226668699</v>
      </c>
      <c r="DK99" s="6">
        <f>IF(DK$3=$CP$3,$H99+BU99,IF($F99='KU Meter Schedule'!DK$3,'KU Meter Schedule'!DJ99+BU99-$G99,SUM(DJ99,BU99)))</f>
        <v>102186.03469161991</v>
      </c>
      <c r="DL99" s="6">
        <f>IF(DL$3=$CP$3,$H99+BV99,IF($F99='KU Meter Schedule'!DL$3,'KU Meter Schedule'!DK99+BV99-$G99,SUM(DK99,BV99)))</f>
        <v>102639.34671636991</v>
      </c>
      <c r="DM99" s="6">
        <f>IF(DM$3=$CP$3,$H99+BW99,IF($F99='KU Meter Schedule'!DM$3,'KU Meter Schedule'!DL99+BW99-$G99,SUM(DL99,BW99)))</f>
        <v>103092.65874111991</v>
      </c>
      <c r="DN99" s="6">
        <f>IF(DN$3=$CP$3,$H99+BX99,IF($F99='KU Meter Schedule'!DN$3,'KU Meter Schedule'!DM99+BX99-$G99,SUM(DM99,BX99)))</f>
        <v>103545.97076586992</v>
      </c>
      <c r="DO99" s="6">
        <f>IF(DO$3=$CP$3,$H99+BY99,IF($F99='KU Meter Schedule'!DO$3,'KU Meter Schedule'!DN99+BY99-$G99,SUM(DN99,BY99)))</f>
        <v>-51205.843221755087</v>
      </c>
      <c r="DP99" s="6">
        <f>IF(DP$3=$CP$3,$H99+BZ99,IF($F99='KU Meter Schedule'!DP$3,'KU Meter Schedule'!DO99+BZ99-$G99,SUM(DO99,BZ99)))</f>
        <v>-51205.843221755087</v>
      </c>
      <c r="DQ99" s="6">
        <f>IF(DQ$3=$CP$3,$H99+CA99,IF($F99='KU Meter Schedule'!DQ$3,'KU Meter Schedule'!DP99+CA99-$G99,SUM(DP99,CA99)))</f>
        <v>-51205.843221755087</v>
      </c>
      <c r="DR99" s="6">
        <f>IF(DR$3=$CP$3,$H99+CB99,IF($F99='KU Meter Schedule'!DR$3,'KU Meter Schedule'!DQ99+CB99-$G99,SUM(DQ99,CB99)))</f>
        <v>-51205.843221755087</v>
      </c>
      <c r="DS99" s="6">
        <f>IF(DS$3=$CP$3,$H99+CC99,IF($F99='KU Meter Schedule'!DS$3,'KU Meter Schedule'!DR99+CC99-$G99,SUM(DR99,CC99)))</f>
        <v>-51205.843221755087</v>
      </c>
      <c r="DT99" s="6">
        <f>IF(DT$3=$CP$3,$H99+CD99,IF($F99='KU Meter Schedule'!DT$3,'KU Meter Schedule'!DS99+CD99-$G99,SUM(DS99,CD99)))</f>
        <v>-51205.843221755087</v>
      </c>
      <c r="DU99" s="6">
        <f>IF(DU$3=$CP$3,$H99+CE99,IF($F99='KU Meter Schedule'!DU$3,'KU Meter Schedule'!DT99+CE99-$G99,SUM(DT99,CE99)))</f>
        <v>-51205.843221755087</v>
      </c>
      <c r="DV99" s="6">
        <f>IF(DV$3=$CP$3,$H99+CF99,IF($F99='KU Meter Schedule'!DV$3,'KU Meter Schedule'!DU99+CF99-$G99,SUM(DU99,CF99)))</f>
        <v>-51205.843221755087</v>
      </c>
      <c r="DW99" s="6">
        <f>IF(DW$3=$CP$3,$H99+CG99,IF($F99='KU Meter Schedule'!DW$3,'KU Meter Schedule'!DV99+CG99-$G99,SUM(DV99,CG99)))</f>
        <v>-51205.843221755087</v>
      </c>
      <c r="DX99" s="6">
        <f>IF(DX$3=$CP$3,$H99+CH99,IF($F99='KU Meter Schedule'!DX$3,'KU Meter Schedule'!DW99+CH99-$G99,SUM(DW99,CH99)))</f>
        <v>-51205.843221755087</v>
      </c>
      <c r="DY99" s="6">
        <f>IF(DY$3=$CP$3,$H99+CI99,IF($F99='KU Meter Schedule'!DY$3,'KU Meter Schedule'!DX99+CI99-$G99,SUM(DX99,CI99)))</f>
        <v>-51205.843221755087</v>
      </c>
      <c r="DZ99" s="6">
        <f>IF(DZ$3=$CP$3,$H99+CJ99,IF($F99='KU Meter Schedule'!DZ$3,'KU Meter Schedule'!DY99+CJ99-$G99,SUM(DY99,CJ99)))</f>
        <v>-51205.843221755087</v>
      </c>
      <c r="EA99" s="6">
        <f>IF(EA$3=$CP$3,$H99+CK99,IF($F99='KU Meter Schedule'!EA$3,'KU Meter Schedule'!DZ99+CK99-$G99,SUM(DZ99,CK99)))</f>
        <v>-51205.843221755087</v>
      </c>
      <c r="EB99" s="6">
        <f>IF(EB$3=$CP$3,$H99+CL99,IF($F99='KU Meter Schedule'!EB$3,'KU Meter Schedule'!EA99+CL99-$G99,SUM(EA99,CL99)))</f>
        <v>-51205.843221755087</v>
      </c>
      <c r="EC99" s="6">
        <f>IF(EC$3=$CP$3,$H99+CM99,IF($F99='KU Meter Schedule'!EC$3,'KU Meter Schedule'!EB99+CM99-$G99,SUM(EB99,CM99)))</f>
        <v>-51205.843221755087</v>
      </c>
      <c r="ED99" s="6">
        <f>IF(ED$3=$CP$3,$H99+CN99,IF($F99='KU Meter Schedule'!ED$3,'KU Meter Schedule'!EC99+CN99-$G99,SUM(EC99,CN99)))</f>
        <v>-51205.843221755087</v>
      </c>
      <c r="EF99" s="8">
        <f t="shared" si="18"/>
        <v>60736.373383130092</v>
      </c>
      <c r="EG99" s="8">
        <f t="shared" si="18"/>
        <v>60440.622802880098</v>
      </c>
      <c r="EH99" s="8">
        <f t="shared" si="18"/>
        <v>60144.872222630103</v>
      </c>
      <c r="EI99" s="8">
        <f t="shared" si="18"/>
        <v>59849.121642380109</v>
      </c>
      <c r="EJ99" s="8">
        <f t="shared" si="18"/>
        <v>59553.371062130114</v>
      </c>
      <c r="EK99" s="8">
        <f t="shared" si="18"/>
        <v>59257.62048188012</v>
      </c>
      <c r="EL99" s="8">
        <f t="shared" si="18"/>
        <v>58961.869901630125</v>
      </c>
      <c r="EM99" s="8">
        <f t="shared" si="18"/>
        <v>58666.119321380131</v>
      </c>
      <c r="EN99" s="8">
        <f t="shared" si="18"/>
        <v>58370.368741130136</v>
      </c>
      <c r="EO99" s="8">
        <f t="shared" si="18"/>
        <v>58074.618160880142</v>
      </c>
      <c r="EP99" s="8">
        <f t="shared" si="18"/>
        <v>57778.867580630147</v>
      </c>
      <c r="EQ99" s="8">
        <f t="shared" si="18"/>
        <v>57325.555555880142</v>
      </c>
      <c r="ER99" s="8">
        <f t="shared" si="18"/>
        <v>56872.243531130138</v>
      </c>
      <c r="ES99" s="8">
        <f t="shared" si="18"/>
        <v>56418.931506380133</v>
      </c>
      <c r="ET99" s="8">
        <f t="shared" si="18"/>
        <v>55965.619481630129</v>
      </c>
      <c r="EU99" s="8">
        <f t="shared" si="18"/>
        <v>55512.307456880124</v>
      </c>
      <c r="EV99" s="8">
        <f t="shared" si="17"/>
        <v>55058.995432130119</v>
      </c>
      <c r="EW99" s="8">
        <f t="shared" si="17"/>
        <v>54605.683407380115</v>
      </c>
      <c r="EX99" s="8">
        <f t="shared" si="17"/>
        <v>54152.37138263011</v>
      </c>
      <c r="EY99" s="8">
        <f t="shared" si="17"/>
        <v>53699.059357880105</v>
      </c>
      <c r="EZ99" s="8">
        <f t="shared" si="17"/>
        <v>53245.747333130101</v>
      </c>
      <c r="FA99" s="8">
        <f t="shared" si="17"/>
        <v>52792.435308380096</v>
      </c>
      <c r="FB99" s="8">
        <f t="shared" si="17"/>
        <v>52339.123283630091</v>
      </c>
      <c r="FC99" s="8">
        <f t="shared" si="17"/>
        <v>51885.811258880087</v>
      </c>
      <c r="FD99" s="8">
        <f t="shared" si="17"/>
        <v>51432.499234130082</v>
      </c>
      <c r="FE99" s="8">
        <f t="shared" si="17"/>
        <v>51205.843221755087</v>
      </c>
      <c r="FF99" s="8">
        <f t="shared" si="17"/>
        <v>51205.843221755087</v>
      </c>
      <c r="FG99" s="8">
        <f t="shared" si="17"/>
        <v>51205.843221755087</v>
      </c>
      <c r="FH99" s="8">
        <f t="shared" si="17"/>
        <v>51205.843221755087</v>
      </c>
      <c r="FI99" s="8">
        <f t="shared" si="17"/>
        <v>51205.843221755087</v>
      </c>
      <c r="FJ99" s="8">
        <f t="shared" si="17"/>
        <v>51205.843221755087</v>
      </c>
      <c r="FK99" s="8">
        <f t="shared" si="20"/>
        <v>51205.843221755087</v>
      </c>
      <c r="FL99" s="8">
        <f t="shared" si="20"/>
        <v>51205.843221755087</v>
      </c>
      <c r="FM99" s="8">
        <f t="shared" si="20"/>
        <v>51205.843221755087</v>
      </c>
      <c r="FN99" s="8">
        <f t="shared" si="20"/>
        <v>51205.843221755087</v>
      </c>
      <c r="FO99" s="8">
        <f t="shared" si="20"/>
        <v>51205.843221755087</v>
      </c>
      <c r="FP99" s="8">
        <f t="shared" si="20"/>
        <v>51205.843221755087</v>
      </c>
      <c r="FQ99" s="8">
        <f t="shared" si="20"/>
        <v>51205.843221755087</v>
      </c>
      <c r="FR99" s="8">
        <f t="shared" si="20"/>
        <v>51205.843221755087</v>
      </c>
      <c r="FS99" s="8">
        <f t="shared" si="20"/>
        <v>51205.843221755087</v>
      </c>
      <c r="FT99" s="8">
        <f t="shared" si="20"/>
        <v>51205.843221755087</v>
      </c>
    </row>
    <row r="100" spans="1:176" x14ac:dyDescent="0.25">
      <c r="A100" s="4" t="s">
        <v>12</v>
      </c>
      <c r="B100" s="4" t="s">
        <v>2</v>
      </c>
      <c r="C100" s="3" t="s">
        <v>40</v>
      </c>
      <c r="D100" s="4" t="s">
        <v>4</v>
      </c>
      <c r="E100" s="7">
        <v>1990</v>
      </c>
      <c r="F100" s="24">
        <f>IFERROR(VLOOKUP(CONCATENATE(C100,E100),'KU Retirements'!$A$4:$E$150,5,FALSE),"N/A")</f>
        <v>43344</v>
      </c>
      <c r="G100" s="5">
        <v>1172352.03</v>
      </c>
      <c r="H100" s="5">
        <v>689339.8751836007</v>
      </c>
      <c r="I100" s="5"/>
      <c r="J100" s="6">
        <f>IF(J$3=$J$3,$G100,IF($F100='KU Meter Schedule'!J$3,'KU Meter Schedule'!I100-'KU Meter Schedule'!$G100,I100))</f>
        <v>1172352.03</v>
      </c>
      <c r="K100" s="6">
        <f>IF(K$3=$J$3,$G100,IF($F100='KU Meter Schedule'!K$3,'KU Meter Schedule'!J100-'KU Meter Schedule'!$G100,J100))</f>
        <v>1172352.03</v>
      </c>
      <c r="L100" s="6">
        <f>IF(L$3=$J$3,$G100,IF($F100='KU Meter Schedule'!L$3,'KU Meter Schedule'!K100-'KU Meter Schedule'!$G100,K100))</f>
        <v>1172352.03</v>
      </c>
      <c r="M100" s="6">
        <f>IF(M$3=$J$3,$G100,IF($F100='KU Meter Schedule'!M$3,'KU Meter Schedule'!L100-'KU Meter Schedule'!$G100,L100))</f>
        <v>1172352.03</v>
      </c>
      <c r="N100" s="6">
        <f>IF(N$3=$J$3,$G100,IF($F100='KU Meter Schedule'!N$3,'KU Meter Schedule'!M100-'KU Meter Schedule'!$G100,M100))</f>
        <v>1172352.03</v>
      </c>
      <c r="O100" s="6">
        <f>IF(O$3=$J$3,$G100,IF($F100='KU Meter Schedule'!O$3,'KU Meter Schedule'!N100-'KU Meter Schedule'!$G100,N100))</f>
        <v>1172352.03</v>
      </c>
      <c r="P100" s="6">
        <f>IF(P$3=$J$3,$G100,IF($F100='KU Meter Schedule'!P$3,'KU Meter Schedule'!O100-'KU Meter Schedule'!$G100,O100))</f>
        <v>1172352.03</v>
      </c>
      <c r="Q100" s="6">
        <f>IF(Q$3=$J$3,$G100,IF($F100='KU Meter Schedule'!Q$3,'KU Meter Schedule'!P100-'KU Meter Schedule'!$G100,P100))</f>
        <v>1172352.03</v>
      </c>
      <c r="R100" s="6">
        <f>IF(R$3=$J$3,$G100,IF($F100='KU Meter Schedule'!R$3,'KU Meter Schedule'!Q100-'KU Meter Schedule'!$G100,Q100))</f>
        <v>1172352.03</v>
      </c>
      <c r="S100" s="6">
        <f>IF(S$3=$J$3,$G100,IF($F100='KU Meter Schedule'!S$3,'KU Meter Schedule'!R100-'KU Meter Schedule'!$G100,R100))</f>
        <v>1172352.03</v>
      </c>
      <c r="T100" s="6">
        <f>IF(T$3=$J$3,$G100,IF($F100='KU Meter Schedule'!T$3,'KU Meter Schedule'!S100-'KU Meter Schedule'!$G100,S100))</f>
        <v>1172352.03</v>
      </c>
      <c r="U100" s="6">
        <f>IF(U$3=$J$3,$G100,IF($F100='KU Meter Schedule'!U$3,'KU Meter Schedule'!T100-'KU Meter Schedule'!$G100,T100))</f>
        <v>1172352.03</v>
      </c>
      <c r="V100" s="6">
        <f>IF(V$3=$J$3,$G100,IF($F100='KU Meter Schedule'!V$3,'KU Meter Schedule'!U100-'KU Meter Schedule'!$G100,U100))</f>
        <v>1172352.03</v>
      </c>
      <c r="W100" s="6">
        <f>IF(W$3=$J$3,$G100,IF($F100='KU Meter Schedule'!W$3,'KU Meter Schedule'!V100-'KU Meter Schedule'!$G100,V100))</f>
        <v>1172352.03</v>
      </c>
      <c r="X100" s="6">
        <f>IF(X$3=$J$3,$G100,IF($F100='KU Meter Schedule'!X$3,'KU Meter Schedule'!W100-'KU Meter Schedule'!$G100,W100))</f>
        <v>1172352.03</v>
      </c>
      <c r="Y100" s="6">
        <f>IF(Y$3=$J$3,$G100,IF($F100='KU Meter Schedule'!Y$3,'KU Meter Schedule'!X100-'KU Meter Schedule'!$G100,X100))</f>
        <v>1172352.03</v>
      </c>
      <c r="Z100" s="6">
        <f>IF(Z$3=$J$3,$G100,IF($F100='KU Meter Schedule'!Z$3,'KU Meter Schedule'!Y100-'KU Meter Schedule'!$G100,Y100))</f>
        <v>1172352.03</v>
      </c>
      <c r="AA100" s="6">
        <f>IF(AA$3=$J$3,$G100,IF($F100='KU Meter Schedule'!AA$3,'KU Meter Schedule'!Z100-'KU Meter Schedule'!$G100,Z100))</f>
        <v>1172352.03</v>
      </c>
      <c r="AB100" s="6">
        <f>IF(AB$3=$J$3,$G100,IF($F100='KU Meter Schedule'!AB$3,'KU Meter Schedule'!AA100-'KU Meter Schedule'!$G100,AA100))</f>
        <v>1172352.03</v>
      </c>
      <c r="AC100" s="6">
        <f>IF(AC$3=$J$3,$G100,IF($F100='KU Meter Schedule'!AC$3,'KU Meter Schedule'!AB100-'KU Meter Schedule'!$G100,AB100))</f>
        <v>1172352.03</v>
      </c>
      <c r="AD100" s="6">
        <f>IF(AD$3=$J$3,$G100,IF($F100='KU Meter Schedule'!AD$3,'KU Meter Schedule'!AC100-'KU Meter Schedule'!$G100,AC100))</f>
        <v>1172352.03</v>
      </c>
      <c r="AE100" s="6">
        <f>IF(AE$3=$J$3,$G100,IF($F100='KU Meter Schedule'!AE$3,'KU Meter Schedule'!AD100-'KU Meter Schedule'!$G100,AD100))</f>
        <v>1172352.03</v>
      </c>
      <c r="AF100" s="6">
        <f>IF(AF$3=$J$3,$G100,IF($F100='KU Meter Schedule'!AF$3,'KU Meter Schedule'!AE100-'KU Meter Schedule'!$G100,AE100))</f>
        <v>1172352.03</v>
      </c>
      <c r="AG100" s="6">
        <f>IF(AG$3=$J$3,$G100,IF($F100='KU Meter Schedule'!AG$3,'KU Meter Schedule'!AF100-'KU Meter Schedule'!$G100,AF100))</f>
        <v>1172352.03</v>
      </c>
      <c r="AH100" s="6">
        <f>IF(AH$3=$J$3,$G100,IF($F100='KU Meter Schedule'!AH$3,'KU Meter Schedule'!AG100-'KU Meter Schedule'!$G100,AG100))</f>
        <v>1172352.03</v>
      </c>
      <c r="AI100" s="6">
        <f>IF(AI$3=$J$3,$G100,IF($F100='KU Meter Schedule'!AI$3,'KU Meter Schedule'!AH100-'KU Meter Schedule'!$G100,AH100))</f>
        <v>0</v>
      </c>
      <c r="AJ100" s="6">
        <f>IF(AJ$3=$J$3,$G100,IF($F100='KU Meter Schedule'!AJ$3,'KU Meter Schedule'!AI100-'KU Meter Schedule'!$G100,AI100))</f>
        <v>0</v>
      </c>
      <c r="AK100" s="6">
        <f>IF(AK$3=$J$3,$G100,IF($F100='KU Meter Schedule'!AK$3,'KU Meter Schedule'!AJ100-'KU Meter Schedule'!$G100,AJ100))</f>
        <v>0</v>
      </c>
      <c r="AL100" s="6">
        <f>IF(AL$3=$J$3,$G100,IF($F100='KU Meter Schedule'!AL$3,'KU Meter Schedule'!AK100-'KU Meter Schedule'!$G100,AK100))</f>
        <v>0</v>
      </c>
      <c r="AM100" s="6">
        <f>IF(AM$3=$J$3,$G100,IF($F100='KU Meter Schedule'!AM$3,'KU Meter Schedule'!AL100-'KU Meter Schedule'!$G100,AL100))</f>
        <v>0</v>
      </c>
      <c r="AN100" s="6">
        <f>IF(AN$3=$J$3,$G100,IF($F100='KU Meter Schedule'!AN$3,'KU Meter Schedule'!AM100-'KU Meter Schedule'!$G100,AM100))</f>
        <v>0</v>
      </c>
      <c r="AO100" s="6">
        <f>IF(AO$3=$J$3,$G100,IF($F100='KU Meter Schedule'!AO$3,'KU Meter Schedule'!AN100-'KU Meter Schedule'!$G100,AN100))</f>
        <v>0</v>
      </c>
      <c r="AP100" s="6">
        <f>IF(AP$3=$J$3,$G100,IF($F100='KU Meter Schedule'!AP$3,'KU Meter Schedule'!AO100-'KU Meter Schedule'!$G100,AO100))</f>
        <v>0</v>
      </c>
      <c r="AQ100" s="6">
        <f>IF(AQ$3=$J$3,$G100,IF($F100='KU Meter Schedule'!AQ$3,'KU Meter Schedule'!AP100-'KU Meter Schedule'!$G100,AP100))</f>
        <v>0</v>
      </c>
      <c r="AR100" s="6">
        <f>IF(AR$3=$J$3,$G100,IF($F100='KU Meter Schedule'!AR$3,'KU Meter Schedule'!AQ100-'KU Meter Schedule'!$G100,AQ100))</f>
        <v>0</v>
      </c>
      <c r="AS100" s="6">
        <f>IF(AS$3=$J$3,$G100,IF($F100='KU Meter Schedule'!AS$3,'KU Meter Schedule'!AR100-'KU Meter Schedule'!$G100,AR100))</f>
        <v>0</v>
      </c>
      <c r="AT100" s="6">
        <f>IF(AT$3=$J$3,$G100,IF($F100='KU Meter Schedule'!AT$3,'KU Meter Schedule'!AS100-'KU Meter Schedule'!$G100,AS100))</f>
        <v>0</v>
      </c>
      <c r="AU100" s="6">
        <f>IF(AU$3=$J$3,$G100,IF($F100='KU Meter Schedule'!AU$3,'KU Meter Schedule'!AT100-'KU Meter Schedule'!$G100,AT100))</f>
        <v>0</v>
      </c>
      <c r="AV100" s="6">
        <f>IF(AV$3=$J$3,$G100,IF($F100='KU Meter Schedule'!AV$3,'KU Meter Schedule'!AU100-'KU Meter Schedule'!$G100,AU100))</f>
        <v>0</v>
      </c>
      <c r="AW100" s="6">
        <f>IF(AW$3=$J$3,$G100,IF($F100='KU Meter Schedule'!AW$3,'KU Meter Schedule'!AV100-'KU Meter Schedule'!$G100,AV100))</f>
        <v>0</v>
      </c>
      <c r="AX100" s="6">
        <f>IF(AX$3=$J$3,$G100,IF($F100='KU Meter Schedule'!AX$3,'KU Meter Schedule'!AW100-'KU Meter Schedule'!$G100,AW100))</f>
        <v>0</v>
      </c>
      <c r="AZ100" s="21">
        <f>IF(AZ$3&lt;'Depr. Rate'!$B$1,('Depr. Rate'!$B$4*'KU Meter Schedule'!J100)/12,IF(J100=0,I100/2*'Depr. Rate'!$C$4/12,('Depr. Rate'!$C$4*'KU Meter Schedule'!J100)/12))</f>
        <v>2237.23845725</v>
      </c>
      <c r="BA100" s="21">
        <f>IF(BA$3&lt;'Depr. Rate'!$B$1,('Depr. Rate'!$B$4*'KU Meter Schedule'!K100)/12,IF(K100=0,J100/2*'Depr. Rate'!$C$4/12,('Depr. Rate'!$C$4*'KU Meter Schedule'!K100)/12))</f>
        <v>2237.23845725</v>
      </c>
      <c r="BB100" s="21">
        <f>IF(BB$3&lt;'Depr. Rate'!$B$1,('Depr. Rate'!$B$4*'KU Meter Schedule'!L100)/12,IF(L100=0,K100/2*'Depr. Rate'!$C$4/12,('Depr. Rate'!$C$4*'KU Meter Schedule'!L100)/12))</f>
        <v>2237.23845725</v>
      </c>
      <c r="BC100" s="21">
        <f>IF(BC$3&lt;'Depr. Rate'!$B$1,('Depr. Rate'!$B$4*'KU Meter Schedule'!M100)/12,IF(M100=0,L100/2*'Depr. Rate'!$C$4/12,('Depr. Rate'!$C$4*'KU Meter Schedule'!M100)/12))</f>
        <v>2237.23845725</v>
      </c>
      <c r="BD100" s="21">
        <f>IF(BD$3&lt;'Depr. Rate'!$B$1,('Depr. Rate'!$B$4*'KU Meter Schedule'!N100)/12,IF(N100=0,M100/2*'Depr. Rate'!$C$4/12,('Depr. Rate'!$C$4*'KU Meter Schedule'!N100)/12))</f>
        <v>2237.23845725</v>
      </c>
      <c r="BE100" s="21">
        <f>IF(BE$3&lt;'Depr. Rate'!$B$1,('Depr. Rate'!$B$4*'KU Meter Schedule'!O100)/12,IF(O100=0,N100/2*'Depr. Rate'!$C$4/12,('Depr. Rate'!$C$4*'KU Meter Schedule'!O100)/12))</f>
        <v>2237.23845725</v>
      </c>
      <c r="BF100" s="21">
        <f>IF(BF$3&lt;'Depr. Rate'!$B$1,('Depr. Rate'!$B$4*'KU Meter Schedule'!P100)/12,IF(P100=0,O100/2*'Depr. Rate'!$C$4/12,('Depr. Rate'!$C$4*'KU Meter Schedule'!P100)/12))</f>
        <v>2237.23845725</v>
      </c>
      <c r="BG100" s="21">
        <f>IF(BG$3&lt;'Depr. Rate'!$B$1,('Depr. Rate'!$B$4*'KU Meter Schedule'!Q100)/12,IF(Q100=0,P100/2*'Depr. Rate'!$C$4/12,('Depr. Rate'!$C$4*'KU Meter Schedule'!Q100)/12))</f>
        <v>2237.23845725</v>
      </c>
      <c r="BH100" s="21">
        <f>IF(BH$3&lt;'Depr. Rate'!$B$1,('Depr. Rate'!$B$4*'KU Meter Schedule'!R100)/12,IF(R100=0,Q100/2*'Depr. Rate'!$C$4/12,('Depr. Rate'!$C$4*'KU Meter Schedule'!R100)/12))</f>
        <v>2237.23845725</v>
      </c>
      <c r="BI100" s="21">
        <f>IF(BI$3&lt;'Depr. Rate'!$B$1,('Depr. Rate'!$B$4*'KU Meter Schedule'!S100)/12,IF(S100=0,R100/2*'Depr. Rate'!$C$4/12,('Depr. Rate'!$C$4*'KU Meter Schedule'!S100)/12))</f>
        <v>2237.23845725</v>
      </c>
      <c r="BJ100" s="21">
        <f>IF(BJ$3&lt;'Depr. Rate'!$B$1,('Depr. Rate'!$B$4*'KU Meter Schedule'!T100)/12,IF(T100=0,S100/2*'Depr. Rate'!$C$4/12,('Depr. Rate'!$C$4*'KU Meter Schedule'!T100)/12))</f>
        <v>2237.23845725</v>
      </c>
      <c r="BK100" s="21">
        <f>IF(BK$3&lt;'Depr. Rate'!$B$1,('Depr. Rate'!$B$4*'KU Meter Schedule'!U100)/12,IF(U100=0,T100/2*'Depr. Rate'!$C$4/12,('Depr. Rate'!$C$4*'KU Meter Schedule'!U100)/12))</f>
        <v>3429.1296877500004</v>
      </c>
      <c r="BL100" s="21">
        <f>IF(BL$3&lt;'Depr. Rate'!$B$1,('Depr. Rate'!$B$4*'KU Meter Schedule'!V100)/12,IF(V100=0,U100/2*'Depr. Rate'!$C$4/12,('Depr. Rate'!$C$4*'KU Meter Schedule'!V100)/12))</f>
        <v>3429.1296877500004</v>
      </c>
      <c r="BM100" s="21">
        <f>IF(BM$3&lt;'Depr. Rate'!$B$1,('Depr. Rate'!$B$4*'KU Meter Schedule'!W100)/12,IF(W100=0,V100/2*'Depr. Rate'!$C$4/12,('Depr. Rate'!$C$4*'KU Meter Schedule'!W100)/12))</f>
        <v>3429.1296877500004</v>
      </c>
      <c r="BN100" s="21">
        <f>IF(BN$3&lt;'Depr. Rate'!$B$1,('Depr. Rate'!$B$4*'KU Meter Schedule'!X100)/12,IF(X100=0,W100/2*'Depr. Rate'!$C$4/12,('Depr. Rate'!$C$4*'KU Meter Schedule'!X100)/12))</f>
        <v>3429.1296877500004</v>
      </c>
      <c r="BO100" s="21">
        <f>IF(BO$3&lt;'Depr. Rate'!$B$1,('Depr. Rate'!$B$4*'KU Meter Schedule'!Y100)/12,IF(Y100=0,X100/2*'Depr. Rate'!$C$4/12,('Depr. Rate'!$C$4*'KU Meter Schedule'!Y100)/12))</f>
        <v>3429.1296877500004</v>
      </c>
      <c r="BP100" s="21">
        <f>IF(BP$3&lt;'Depr. Rate'!$B$1,('Depr. Rate'!$B$4*'KU Meter Schedule'!Z100)/12,IF(Z100=0,Y100/2*'Depr. Rate'!$C$4/12,('Depr. Rate'!$C$4*'KU Meter Schedule'!Z100)/12))</f>
        <v>3429.1296877500004</v>
      </c>
      <c r="BQ100" s="21">
        <f>IF(BQ$3&lt;'Depr. Rate'!$B$1,('Depr. Rate'!$B$4*'KU Meter Schedule'!AA100)/12,IF(AA100=0,Z100/2*'Depr. Rate'!$C$4/12,('Depr. Rate'!$C$4*'KU Meter Schedule'!AA100)/12))</f>
        <v>3429.1296877500004</v>
      </c>
      <c r="BR100" s="21">
        <f>IF(BR$3&lt;'Depr. Rate'!$B$1,('Depr. Rate'!$B$4*'KU Meter Schedule'!AB100)/12,IF(AB100=0,AA100/2*'Depr. Rate'!$C$4/12,('Depr. Rate'!$C$4*'KU Meter Schedule'!AB100)/12))</f>
        <v>3429.1296877500004</v>
      </c>
      <c r="BS100" s="21">
        <f>IF(BS$3&lt;'Depr. Rate'!$B$1,('Depr. Rate'!$B$4*'KU Meter Schedule'!AC100)/12,IF(AC100=0,AB100/2*'Depr. Rate'!$C$4/12,('Depr. Rate'!$C$4*'KU Meter Schedule'!AC100)/12))</f>
        <v>3429.1296877500004</v>
      </c>
      <c r="BT100" s="21">
        <f>IF(BT$3&lt;'Depr. Rate'!$B$1,('Depr. Rate'!$B$4*'KU Meter Schedule'!AD100)/12,IF(AD100=0,AC100/2*'Depr. Rate'!$C$4/12,('Depr. Rate'!$C$4*'KU Meter Schedule'!AD100)/12))</f>
        <v>3429.1296877500004</v>
      </c>
      <c r="BU100" s="21">
        <f>IF(BU$3&lt;'Depr. Rate'!$B$1,('Depr. Rate'!$B$4*'KU Meter Schedule'!AE100)/12,IF(AE100=0,AD100/2*'Depr. Rate'!$C$4/12,('Depr. Rate'!$C$4*'KU Meter Schedule'!AE100)/12))</f>
        <v>3429.1296877500004</v>
      </c>
      <c r="BV100" s="21">
        <f>IF(BV$3&lt;'Depr. Rate'!$B$1,('Depr. Rate'!$B$4*'KU Meter Schedule'!AF100)/12,IF(AF100=0,AE100/2*'Depr. Rate'!$C$4/12,('Depr. Rate'!$C$4*'KU Meter Schedule'!AF100)/12))</f>
        <v>3429.1296877500004</v>
      </c>
      <c r="BW100" s="21">
        <f>IF(BW$3&lt;'Depr. Rate'!$B$1,('Depr. Rate'!$B$4*'KU Meter Schedule'!AG100)/12,IF(AG100=0,AF100/2*'Depr. Rate'!$C$4/12,('Depr. Rate'!$C$4*'KU Meter Schedule'!AG100)/12))</f>
        <v>3429.1296877500004</v>
      </c>
      <c r="BX100" s="21">
        <f>IF(BX$3&lt;'Depr. Rate'!$B$1,('Depr. Rate'!$B$4*'KU Meter Schedule'!AH100)/12,IF(AH100=0,AG100/2*'Depr. Rate'!$C$4/12,('Depr. Rate'!$C$4*'KU Meter Schedule'!AH100)/12))</f>
        <v>3429.1296877500004</v>
      </c>
      <c r="BY100" s="21">
        <f>IF(BY$3&lt;'Depr. Rate'!$B$1,('Depr. Rate'!$B$4*'KU Meter Schedule'!AI100)/12,IF(AI100=0,AH100/2*'Depr. Rate'!$C$4/12,('Depr. Rate'!$C$4*'KU Meter Schedule'!AI100)/12))</f>
        <v>1714.5648438750002</v>
      </c>
      <c r="BZ100" s="21">
        <f>IF(BZ$3&lt;'Depr. Rate'!$B$1,('Depr. Rate'!$B$4*'KU Meter Schedule'!AJ100)/12,IF(AJ100=0,AI100/2*'Depr. Rate'!$C$4/12,('Depr. Rate'!$C$4*'KU Meter Schedule'!AJ100)/12))</f>
        <v>0</v>
      </c>
      <c r="CA100" s="21">
        <f>IF(CA$3&lt;'Depr. Rate'!$B$1,('Depr. Rate'!$B$4*'KU Meter Schedule'!AK100)/12,IF(AK100=0,AJ100/2*'Depr. Rate'!$C$4/12,('Depr. Rate'!$C$4*'KU Meter Schedule'!AK100)/12))</f>
        <v>0</v>
      </c>
      <c r="CB100" s="21">
        <f>IF(CB$3&lt;'Depr. Rate'!$B$1,('Depr. Rate'!$B$4*'KU Meter Schedule'!AL100)/12,IF(AL100=0,AK100/2*'Depr. Rate'!$C$4/12,('Depr. Rate'!$C$4*'KU Meter Schedule'!AL100)/12))</f>
        <v>0</v>
      </c>
      <c r="CC100" s="21">
        <f>IF(CC$3&lt;'Depr. Rate'!$B$1,('Depr. Rate'!$B$4*'KU Meter Schedule'!AM100)/12,IF(AM100=0,AL100/2*'Depr. Rate'!$C$4/12,('Depr. Rate'!$C$4*'KU Meter Schedule'!AM100)/12))</f>
        <v>0</v>
      </c>
      <c r="CD100" s="21">
        <f>IF(CD$3&lt;'Depr. Rate'!$B$1,('Depr. Rate'!$B$4*'KU Meter Schedule'!AN100)/12,IF(AN100=0,AM100/2*'Depr. Rate'!$C$4/12,('Depr. Rate'!$C$4*'KU Meter Schedule'!AN100)/12))</f>
        <v>0</v>
      </c>
      <c r="CE100" s="21">
        <f>IF(CE$3&lt;'Depr. Rate'!$B$1,('Depr. Rate'!$B$4*'KU Meter Schedule'!AO100)/12,IF(AO100=0,AN100/2*'Depr. Rate'!$C$4/12,('Depr. Rate'!$C$4*'KU Meter Schedule'!AO100)/12))</f>
        <v>0</v>
      </c>
      <c r="CF100" s="21">
        <f>IF(CF$3&lt;'Depr. Rate'!$B$1,('Depr. Rate'!$B$4*'KU Meter Schedule'!AP100)/12,IF(AP100=0,AO100/2*'Depr. Rate'!$C$4/12,('Depr. Rate'!$C$4*'KU Meter Schedule'!AP100)/12))</f>
        <v>0</v>
      </c>
      <c r="CG100" s="21">
        <f>IF(CG$3&lt;'Depr. Rate'!$B$1,('Depr. Rate'!$B$4*'KU Meter Schedule'!AQ100)/12,IF(AQ100=0,AP100/2*'Depr. Rate'!$C$4/12,('Depr. Rate'!$C$4*'KU Meter Schedule'!AQ100)/12))</f>
        <v>0</v>
      </c>
      <c r="CH100" s="21">
        <f>IF(CH$3&lt;'Depr. Rate'!$B$1,('Depr. Rate'!$B$4*'KU Meter Schedule'!AR100)/12,IF(AR100=0,AQ100/2*'Depr. Rate'!$C$4/12,('Depr. Rate'!$C$4*'KU Meter Schedule'!AR100)/12))</f>
        <v>0</v>
      </c>
      <c r="CI100" s="21">
        <f>IF(CI$3&lt;'Depr. Rate'!$B$1,('Depr. Rate'!$B$4*'KU Meter Schedule'!AS100)/12,IF(AS100=0,AR100/2*'Depr. Rate'!$C$4/12,('Depr. Rate'!$C$4*'KU Meter Schedule'!AS100)/12))</f>
        <v>0</v>
      </c>
      <c r="CJ100" s="21">
        <f>IF(CJ$3&lt;'Depr. Rate'!$B$1,('Depr. Rate'!$B$4*'KU Meter Schedule'!AT100)/12,IF(AT100=0,AS100/2*'Depr. Rate'!$C$4/12,('Depr. Rate'!$C$4*'KU Meter Schedule'!AT100)/12))</f>
        <v>0</v>
      </c>
      <c r="CK100" s="21">
        <f>IF(CK$3&lt;'Depr. Rate'!$B$1,('Depr. Rate'!$B$4*'KU Meter Schedule'!AU100)/12,IF(AU100=0,AT100/2*'Depr. Rate'!$C$4/12,('Depr. Rate'!$C$4*'KU Meter Schedule'!AU100)/12))</f>
        <v>0</v>
      </c>
      <c r="CL100" s="21">
        <f>IF(CL$3&lt;'Depr. Rate'!$B$1,('Depr. Rate'!$B$4*'KU Meter Schedule'!AV100)/12,IF(AV100=0,AU100/2*'Depr. Rate'!$C$4/12,('Depr. Rate'!$C$4*'KU Meter Schedule'!AV100)/12))</f>
        <v>0</v>
      </c>
      <c r="CM100" s="21">
        <f>IF(CM$3&lt;'Depr. Rate'!$B$1,('Depr. Rate'!$B$4*'KU Meter Schedule'!AW100)/12,IF(AW100=0,AV100/2*'Depr. Rate'!$C$4/12,('Depr. Rate'!$C$4*'KU Meter Schedule'!AW100)/12))</f>
        <v>0</v>
      </c>
      <c r="CN100" s="21">
        <f>IF(CN$3&lt;'Depr. Rate'!$B$1,('Depr. Rate'!$B$4*'KU Meter Schedule'!AX100)/12,IF(AX100=0,AW100/2*'Depr. Rate'!$C$4/12,('Depr. Rate'!$C$4*'KU Meter Schedule'!AX100)/12))</f>
        <v>0</v>
      </c>
      <c r="CP100" s="6">
        <f>IF(CP$3=$CP$3,$H100+AZ100,IF($F100='KU Meter Schedule'!CP$3,'KU Meter Schedule'!CO100+AZ100-$G100,SUM(CO100,AZ100)))</f>
        <v>691577.11364085064</v>
      </c>
      <c r="CQ100" s="6">
        <f>IF(CQ$3=$CP$3,$H100+BA100,IF($F100='KU Meter Schedule'!CQ$3,'KU Meter Schedule'!CP100+BA100-$G100,SUM(CP100,BA100)))</f>
        <v>693814.35209810059</v>
      </c>
      <c r="CR100" s="6">
        <f>IF(CR$3=$CP$3,$H100+BB100,IF($F100='KU Meter Schedule'!CR$3,'KU Meter Schedule'!CQ100+BB100-$G100,SUM(CQ100,BB100)))</f>
        <v>696051.59055535053</v>
      </c>
      <c r="CS100" s="6">
        <f>IF(CS$3=$CP$3,$H100+BC100,IF($F100='KU Meter Schedule'!CS$3,'KU Meter Schedule'!CR100+BC100-$G100,SUM(CR100,BC100)))</f>
        <v>698288.82901260047</v>
      </c>
      <c r="CT100" s="6">
        <f>IF(CT$3=$CP$3,$H100+BD100,IF($F100='KU Meter Schedule'!CT$3,'KU Meter Schedule'!CS100+BD100-$G100,SUM(CS100,BD100)))</f>
        <v>700526.06746985042</v>
      </c>
      <c r="CU100" s="6">
        <f>IF(CU$3=$CP$3,$H100+BE100,IF($F100='KU Meter Schedule'!CU$3,'KU Meter Schedule'!CT100+BE100-$G100,SUM(CT100,BE100)))</f>
        <v>702763.30592710036</v>
      </c>
      <c r="CV100" s="6">
        <f>IF(CV$3=$CP$3,$H100+BF100,IF($F100='KU Meter Schedule'!CV$3,'KU Meter Schedule'!CU100+BF100-$G100,SUM(CU100,BF100)))</f>
        <v>705000.5443843503</v>
      </c>
      <c r="CW100" s="6">
        <f>IF(CW$3=$CP$3,$H100+BG100,IF($F100='KU Meter Schedule'!CW$3,'KU Meter Schedule'!CV100+BG100-$G100,SUM(CV100,BG100)))</f>
        <v>707237.78284160024</v>
      </c>
      <c r="CX100" s="6">
        <f>IF(CX$3=$CP$3,$H100+BH100,IF($F100='KU Meter Schedule'!CX$3,'KU Meter Schedule'!CW100+BH100-$G100,SUM(CW100,BH100)))</f>
        <v>709475.02129885019</v>
      </c>
      <c r="CY100" s="6">
        <f>IF(CY$3=$CP$3,$H100+BI100,IF($F100='KU Meter Schedule'!CY$3,'KU Meter Schedule'!CX100+BI100-$G100,SUM(CX100,BI100)))</f>
        <v>711712.25975610013</v>
      </c>
      <c r="CZ100" s="6">
        <f>IF(CZ$3=$CP$3,$H100+BJ100,IF($F100='KU Meter Schedule'!CZ$3,'KU Meter Schedule'!CY100+BJ100-$G100,SUM(CY100,BJ100)))</f>
        <v>713949.49821335007</v>
      </c>
      <c r="DA100" s="6">
        <f>IF(DA$3=$CP$3,$H100+BK100,IF($F100='KU Meter Schedule'!DA$3,'KU Meter Schedule'!CZ100+BK100-$G100,SUM(CZ100,BK100)))</f>
        <v>717378.62790110009</v>
      </c>
      <c r="DB100" s="6">
        <f>IF(DB$3=$CP$3,$H100+BL100,IF($F100='KU Meter Schedule'!DB$3,'KU Meter Schedule'!DA100+BL100-$G100,SUM(DA100,BL100)))</f>
        <v>720807.7575888501</v>
      </c>
      <c r="DC100" s="6">
        <f>IF(DC$3=$CP$3,$H100+BM100,IF($F100='KU Meter Schedule'!DC$3,'KU Meter Schedule'!DB100+BM100-$G100,SUM(DB100,BM100)))</f>
        <v>724236.88727660012</v>
      </c>
      <c r="DD100" s="6">
        <f>IF(DD$3=$CP$3,$H100+BN100,IF($F100='KU Meter Schedule'!DD$3,'KU Meter Schedule'!DC100+BN100-$G100,SUM(DC100,BN100)))</f>
        <v>727666.01696435013</v>
      </c>
      <c r="DE100" s="6">
        <f>IF(DE$3=$CP$3,$H100+BO100,IF($F100='KU Meter Schedule'!DE$3,'KU Meter Schedule'!DD100+BO100-$G100,SUM(DD100,BO100)))</f>
        <v>731095.14665210014</v>
      </c>
      <c r="DF100" s="6">
        <f>IF(DF$3=$CP$3,$H100+BP100,IF($F100='KU Meter Schedule'!DF$3,'KU Meter Schedule'!DE100+BP100-$G100,SUM(DE100,BP100)))</f>
        <v>734524.27633985016</v>
      </c>
      <c r="DG100" s="6">
        <f>IF(DG$3=$CP$3,$H100+BQ100,IF($F100='KU Meter Schedule'!DG$3,'KU Meter Schedule'!DF100+BQ100-$G100,SUM(DF100,BQ100)))</f>
        <v>737953.40602760017</v>
      </c>
      <c r="DH100" s="6">
        <f>IF(DH$3=$CP$3,$H100+BR100,IF($F100='KU Meter Schedule'!DH$3,'KU Meter Schedule'!DG100+BR100-$G100,SUM(DG100,BR100)))</f>
        <v>741382.53571535018</v>
      </c>
      <c r="DI100" s="6">
        <f>IF(DI$3=$CP$3,$H100+BS100,IF($F100='KU Meter Schedule'!DI$3,'KU Meter Schedule'!DH100+BS100-$G100,SUM(DH100,BS100)))</f>
        <v>744811.6654031002</v>
      </c>
      <c r="DJ100" s="6">
        <f>IF(DJ$3=$CP$3,$H100+BT100,IF($F100='KU Meter Schedule'!DJ$3,'KU Meter Schedule'!DI100+BT100-$G100,SUM(DI100,BT100)))</f>
        <v>748240.79509085021</v>
      </c>
      <c r="DK100" s="6">
        <f>IF(DK$3=$CP$3,$H100+BU100,IF($F100='KU Meter Schedule'!DK$3,'KU Meter Schedule'!DJ100+BU100-$G100,SUM(DJ100,BU100)))</f>
        <v>751669.92477860022</v>
      </c>
      <c r="DL100" s="6">
        <f>IF(DL$3=$CP$3,$H100+BV100,IF($F100='KU Meter Schedule'!DL$3,'KU Meter Schedule'!DK100+BV100-$G100,SUM(DK100,BV100)))</f>
        <v>755099.05446635024</v>
      </c>
      <c r="DM100" s="6">
        <f>IF(DM$3=$CP$3,$H100+BW100,IF($F100='KU Meter Schedule'!DM$3,'KU Meter Schedule'!DL100+BW100-$G100,SUM(DL100,BW100)))</f>
        <v>758528.18415410025</v>
      </c>
      <c r="DN100" s="6">
        <f>IF(DN$3=$CP$3,$H100+BX100,IF($F100='KU Meter Schedule'!DN$3,'KU Meter Schedule'!DM100+BX100-$G100,SUM(DM100,BX100)))</f>
        <v>761957.31384185026</v>
      </c>
      <c r="DO100" s="6">
        <f>IF(DO$3=$CP$3,$H100+BY100,IF($F100='KU Meter Schedule'!DO$3,'KU Meter Schedule'!DN100+BY100-$G100,SUM(DN100,BY100)))</f>
        <v>-408680.15131427476</v>
      </c>
      <c r="DP100" s="6">
        <f>IF(DP$3=$CP$3,$H100+BZ100,IF($F100='KU Meter Schedule'!DP$3,'KU Meter Schedule'!DO100+BZ100-$G100,SUM(DO100,BZ100)))</f>
        <v>-408680.15131427476</v>
      </c>
      <c r="DQ100" s="6">
        <f>IF(DQ$3=$CP$3,$H100+CA100,IF($F100='KU Meter Schedule'!DQ$3,'KU Meter Schedule'!DP100+CA100-$G100,SUM(DP100,CA100)))</f>
        <v>-408680.15131427476</v>
      </c>
      <c r="DR100" s="6">
        <f>IF(DR$3=$CP$3,$H100+CB100,IF($F100='KU Meter Schedule'!DR$3,'KU Meter Schedule'!DQ100+CB100-$G100,SUM(DQ100,CB100)))</f>
        <v>-408680.15131427476</v>
      </c>
      <c r="DS100" s="6">
        <f>IF(DS$3=$CP$3,$H100+CC100,IF($F100='KU Meter Schedule'!DS$3,'KU Meter Schedule'!DR100+CC100-$G100,SUM(DR100,CC100)))</f>
        <v>-408680.15131427476</v>
      </c>
      <c r="DT100" s="6">
        <f>IF(DT$3=$CP$3,$H100+CD100,IF($F100='KU Meter Schedule'!DT$3,'KU Meter Schedule'!DS100+CD100-$G100,SUM(DS100,CD100)))</f>
        <v>-408680.15131427476</v>
      </c>
      <c r="DU100" s="6">
        <f>IF(DU$3=$CP$3,$H100+CE100,IF($F100='KU Meter Schedule'!DU$3,'KU Meter Schedule'!DT100+CE100-$G100,SUM(DT100,CE100)))</f>
        <v>-408680.15131427476</v>
      </c>
      <c r="DV100" s="6">
        <f>IF(DV$3=$CP$3,$H100+CF100,IF($F100='KU Meter Schedule'!DV$3,'KU Meter Schedule'!DU100+CF100-$G100,SUM(DU100,CF100)))</f>
        <v>-408680.15131427476</v>
      </c>
      <c r="DW100" s="6">
        <f>IF(DW$3=$CP$3,$H100+CG100,IF($F100='KU Meter Schedule'!DW$3,'KU Meter Schedule'!DV100+CG100-$G100,SUM(DV100,CG100)))</f>
        <v>-408680.15131427476</v>
      </c>
      <c r="DX100" s="6">
        <f>IF(DX$3=$CP$3,$H100+CH100,IF($F100='KU Meter Schedule'!DX$3,'KU Meter Schedule'!DW100+CH100-$G100,SUM(DW100,CH100)))</f>
        <v>-408680.15131427476</v>
      </c>
      <c r="DY100" s="6">
        <f>IF(DY$3=$CP$3,$H100+CI100,IF($F100='KU Meter Schedule'!DY$3,'KU Meter Schedule'!DX100+CI100-$G100,SUM(DX100,CI100)))</f>
        <v>-408680.15131427476</v>
      </c>
      <c r="DZ100" s="6">
        <f>IF(DZ$3=$CP$3,$H100+CJ100,IF($F100='KU Meter Schedule'!DZ$3,'KU Meter Schedule'!DY100+CJ100-$G100,SUM(DY100,CJ100)))</f>
        <v>-408680.15131427476</v>
      </c>
      <c r="EA100" s="6">
        <f>IF(EA$3=$CP$3,$H100+CK100,IF($F100='KU Meter Schedule'!EA$3,'KU Meter Schedule'!DZ100+CK100-$G100,SUM(DZ100,CK100)))</f>
        <v>-408680.15131427476</v>
      </c>
      <c r="EB100" s="6">
        <f>IF(EB$3=$CP$3,$H100+CL100,IF($F100='KU Meter Schedule'!EB$3,'KU Meter Schedule'!EA100+CL100-$G100,SUM(EA100,CL100)))</f>
        <v>-408680.15131427476</v>
      </c>
      <c r="EC100" s="6">
        <f>IF(EC$3=$CP$3,$H100+CM100,IF($F100='KU Meter Schedule'!EC$3,'KU Meter Schedule'!EB100+CM100-$G100,SUM(EB100,CM100)))</f>
        <v>-408680.15131427476</v>
      </c>
      <c r="ED100" s="6">
        <f>IF(ED$3=$CP$3,$H100+CN100,IF($F100='KU Meter Schedule'!ED$3,'KU Meter Schedule'!EC100+CN100-$G100,SUM(EC100,CN100)))</f>
        <v>-408680.15131427476</v>
      </c>
      <c r="EF100" s="8">
        <f t="shared" si="18"/>
        <v>480774.91635914939</v>
      </c>
      <c r="EG100" s="8">
        <f t="shared" si="18"/>
        <v>478537.67790189944</v>
      </c>
      <c r="EH100" s="8">
        <f t="shared" si="18"/>
        <v>476300.4394446495</v>
      </c>
      <c r="EI100" s="8">
        <f t="shared" si="18"/>
        <v>474063.20098739956</v>
      </c>
      <c r="EJ100" s="8">
        <f t="shared" si="18"/>
        <v>471825.96253014961</v>
      </c>
      <c r="EK100" s="8">
        <f t="shared" si="18"/>
        <v>469588.72407289967</v>
      </c>
      <c r="EL100" s="8">
        <f t="shared" si="18"/>
        <v>467351.48561564973</v>
      </c>
      <c r="EM100" s="8">
        <f t="shared" si="18"/>
        <v>465114.24715839978</v>
      </c>
      <c r="EN100" s="8">
        <f t="shared" si="18"/>
        <v>462877.00870114984</v>
      </c>
      <c r="EO100" s="8">
        <f t="shared" si="18"/>
        <v>460639.7702438999</v>
      </c>
      <c r="EP100" s="8">
        <f t="shared" si="18"/>
        <v>458402.53178664995</v>
      </c>
      <c r="EQ100" s="8">
        <f t="shared" si="18"/>
        <v>454973.40209889994</v>
      </c>
      <c r="ER100" s="8">
        <f t="shared" si="18"/>
        <v>451544.27241114993</v>
      </c>
      <c r="ES100" s="8">
        <f t="shared" si="18"/>
        <v>448115.14272339991</v>
      </c>
      <c r="ET100" s="8">
        <f t="shared" si="18"/>
        <v>444686.0130356499</v>
      </c>
      <c r="EU100" s="8">
        <f t="shared" ref="EU100:FJ115" si="21">Y100-DE100</f>
        <v>441256.88334789989</v>
      </c>
      <c r="EV100" s="8">
        <f t="shared" si="21"/>
        <v>437827.75366014987</v>
      </c>
      <c r="EW100" s="8">
        <f t="shared" si="21"/>
        <v>434398.62397239986</v>
      </c>
      <c r="EX100" s="8">
        <f t="shared" si="21"/>
        <v>430969.49428464985</v>
      </c>
      <c r="EY100" s="8">
        <f t="shared" si="21"/>
        <v>427540.36459689983</v>
      </c>
      <c r="EZ100" s="8">
        <f t="shared" si="21"/>
        <v>424111.23490914982</v>
      </c>
      <c r="FA100" s="8">
        <f t="shared" si="21"/>
        <v>420682.1052213998</v>
      </c>
      <c r="FB100" s="8">
        <f t="shared" si="21"/>
        <v>417252.97553364979</v>
      </c>
      <c r="FC100" s="8">
        <f t="shared" si="21"/>
        <v>413823.84584589978</v>
      </c>
      <c r="FD100" s="8">
        <f t="shared" si="21"/>
        <v>410394.71615814976</v>
      </c>
      <c r="FE100" s="8">
        <f t="shared" si="21"/>
        <v>408680.15131427476</v>
      </c>
      <c r="FF100" s="8">
        <f t="shared" si="21"/>
        <v>408680.15131427476</v>
      </c>
      <c r="FG100" s="8">
        <f t="shared" si="21"/>
        <v>408680.15131427476</v>
      </c>
      <c r="FH100" s="8">
        <f t="shared" si="21"/>
        <v>408680.15131427476</v>
      </c>
      <c r="FI100" s="8">
        <f t="shared" si="21"/>
        <v>408680.15131427476</v>
      </c>
      <c r="FJ100" s="8">
        <f t="shared" si="21"/>
        <v>408680.15131427476</v>
      </c>
      <c r="FK100" s="8">
        <f t="shared" si="20"/>
        <v>408680.15131427476</v>
      </c>
      <c r="FL100" s="8">
        <f t="shared" si="20"/>
        <v>408680.15131427476</v>
      </c>
      <c r="FM100" s="8">
        <f t="shared" si="20"/>
        <v>408680.15131427476</v>
      </c>
      <c r="FN100" s="8">
        <f t="shared" si="20"/>
        <v>408680.15131427476</v>
      </c>
      <c r="FO100" s="8">
        <f t="shared" si="20"/>
        <v>408680.15131427476</v>
      </c>
      <c r="FP100" s="8">
        <f t="shared" si="20"/>
        <v>408680.15131427476</v>
      </c>
      <c r="FQ100" s="8">
        <f t="shared" si="20"/>
        <v>408680.15131427476</v>
      </c>
      <c r="FR100" s="8">
        <f t="shared" si="20"/>
        <v>408680.15131427476</v>
      </c>
      <c r="FS100" s="8">
        <f t="shared" si="20"/>
        <v>408680.15131427476</v>
      </c>
      <c r="FT100" s="8">
        <f t="shared" si="20"/>
        <v>408680.15131427476</v>
      </c>
    </row>
    <row r="101" spans="1:176" x14ac:dyDescent="0.25">
      <c r="A101" s="4" t="s">
        <v>12</v>
      </c>
      <c r="B101" s="4" t="s">
        <v>2</v>
      </c>
      <c r="C101" s="3" t="s">
        <v>40</v>
      </c>
      <c r="D101" s="4" t="s">
        <v>5</v>
      </c>
      <c r="E101" s="7">
        <v>1990</v>
      </c>
      <c r="F101" s="24">
        <f>IFERROR(VLOOKUP(CONCATENATE(C101,E101),'KU Retirements'!$A$4:$E$150,5,FALSE),"N/A")</f>
        <v>43344</v>
      </c>
      <c r="G101" s="5">
        <v>253058.79</v>
      </c>
      <c r="H101" s="5">
        <v>148797.89538361831</v>
      </c>
      <c r="I101" s="5"/>
      <c r="J101" s="6">
        <f>IF(J$3=$J$3,$G101,IF($F101='KU Meter Schedule'!J$3,'KU Meter Schedule'!I101-'KU Meter Schedule'!$G101,I101))</f>
        <v>253058.79</v>
      </c>
      <c r="K101" s="6">
        <f>IF(K$3=$J$3,$G101,IF($F101='KU Meter Schedule'!K$3,'KU Meter Schedule'!J101-'KU Meter Schedule'!$G101,J101))</f>
        <v>253058.79</v>
      </c>
      <c r="L101" s="6">
        <f>IF(L$3=$J$3,$G101,IF($F101='KU Meter Schedule'!L$3,'KU Meter Schedule'!K101-'KU Meter Schedule'!$G101,K101))</f>
        <v>253058.79</v>
      </c>
      <c r="M101" s="6">
        <f>IF(M$3=$J$3,$G101,IF($F101='KU Meter Schedule'!M$3,'KU Meter Schedule'!L101-'KU Meter Schedule'!$G101,L101))</f>
        <v>253058.79</v>
      </c>
      <c r="N101" s="6">
        <f>IF(N$3=$J$3,$G101,IF($F101='KU Meter Schedule'!N$3,'KU Meter Schedule'!M101-'KU Meter Schedule'!$G101,M101))</f>
        <v>253058.79</v>
      </c>
      <c r="O101" s="6">
        <f>IF(O$3=$J$3,$G101,IF($F101='KU Meter Schedule'!O$3,'KU Meter Schedule'!N101-'KU Meter Schedule'!$G101,N101))</f>
        <v>253058.79</v>
      </c>
      <c r="P101" s="6">
        <f>IF(P$3=$J$3,$G101,IF($F101='KU Meter Schedule'!P$3,'KU Meter Schedule'!O101-'KU Meter Schedule'!$G101,O101))</f>
        <v>253058.79</v>
      </c>
      <c r="Q101" s="6">
        <f>IF(Q$3=$J$3,$G101,IF($F101='KU Meter Schedule'!Q$3,'KU Meter Schedule'!P101-'KU Meter Schedule'!$G101,P101))</f>
        <v>253058.79</v>
      </c>
      <c r="R101" s="6">
        <f>IF(R$3=$J$3,$G101,IF($F101='KU Meter Schedule'!R$3,'KU Meter Schedule'!Q101-'KU Meter Schedule'!$G101,Q101))</f>
        <v>253058.79</v>
      </c>
      <c r="S101" s="6">
        <f>IF(S$3=$J$3,$G101,IF($F101='KU Meter Schedule'!S$3,'KU Meter Schedule'!R101-'KU Meter Schedule'!$G101,R101))</f>
        <v>253058.79</v>
      </c>
      <c r="T101" s="6">
        <f>IF(T$3=$J$3,$G101,IF($F101='KU Meter Schedule'!T$3,'KU Meter Schedule'!S101-'KU Meter Schedule'!$G101,S101))</f>
        <v>253058.79</v>
      </c>
      <c r="U101" s="6">
        <f>IF(U$3=$J$3,$G101,IF($F101='KU Meter Schedule'!U$3,'KU Meter Schedule'!T101-'KU Meter Schedule'!$G101,T101))</f>
        <v>253058.79</v>
      </c>
      <c r="V101" s="6">
        <f>IF(V$3=$J$3,$G101,IF($F101='KU Meter Schedule'!V$3,'KU Meter Schedule'!U101-'KU Meter Schedule'!$G101,U101))</f>
        <v>253058.79</v>
      </c>
      <c r="W101" s="6">
        <f>IF(W$3=$J$3,$G101,IF($F101='KU Meter Schedule'!W$3,'KU Meter Schedule'!V101-'KU Meter Schedule'!$G101,V101))</f>
        <v>253058.79</v>
      </c>
      <c r="X101" s="6">
        <f>IF(X$3=$J$3,$G101,IF($F101='KU Meter Schedule'!X$3,'KU Meter Schedule'!W101-'KU Meter Schedule'!$G101,W101))</f>
        <v>253058.79</v>
      </c>
      <c r="Y101" s="6">
        <f>IF(Y$3=$J$3,$G101,IF($F101='KU Meter Schedule'!Y$3,'KU Meter Schedule'!X101-'KU Meter Schedule'!$G101,X101))</f>
        <v>253058.79</v>
      </c>
      <c r="Z101" s="6">
        <f>IF(Z$3=$J$3,$G101,IF($F101='KU Meter Schedule'!Z$3,'KU Meter Schedule'!Y101-'KU Meter Schedule'!$G101,Y101))</f>
        <v>253058.79</v>
      </c>
      <c r="AA101" s="6">
        <f>IF(AA$3=$J$3,$G101,IF($F101='KU Meter Schedule'!AA$3,'KU Meter Schedule'!Z101-'KU Meter Schedule'!$G101,Z101))</f>
        <v>253058.79</v>
      </c>
      <c r="AB101" s="6">
        <f>IF(AB$3=$J$3,$G101,IF($F101='KU Meter Schedule'!AB$3,'KU Meter Schedule'!AA101-'KU Meter Schedule'!$G101,AA101))</f>
        <v>253058.79</v>
      </c>
      <c r="AC101" s="6">
        <f>IF(AC$3=$J$3,$G101,IF($F101='KU Meter Schedule'!AC$3,'KU Meter Schedule'!AB101-'KU Meter Schedule'!$G101,AB101))</f>
        <v>253058.79</v>
      </c>
      <c r="AD101" s="6">
        <f>IF(AD$3=$J$3,$G101,IF($F101='KU Meter Schedule'!AD$3,'KU Meter Schedule'!AC101-'KU Meter Schedule'!$G101,AC101))</f>
        <v>253058.79</v>
      </c>
      <c r="AE101" s="6">
        <f>IF(AE$3=$J$3,$G101,IF($F101='KU Meter Schedule'!AE$3,'KU Meter Schedule'!AD101-'KU Meter Schedule'!$G101,AD101))</f>
        <v>253058.79</v>
      </c>
      <c r="AF101" s="6">
        <f>IF(AF$3=$J$3,$G101,IF($F101='KU Meter Schedule'!AF$3,'KU Meter Schedule'!AE101-'KU Meter Schedule'!$G101,AE101))</f>
        <v>253058.79</v>
      </c>
      <c r="AG101" s="6">
        <f>IF(AG$3=$J$3,$G101,IF($F101='KU Meter Schedule'!AG$3,'KU Meter Schedule'!AF101-'KU Meter Schedule'!$G101,AF101))</f>
        <v>253058.79</v>
      </c>
      <c r="AH101" s="6">
        <f>IF(AH$3=$J$3,$G101,IF($F101='KU Meter Schedule'!AH$3,'KU Meter Schedule'!AG101-'KU Meter Schedule'!$G101,AG101))</f>
        <v>253058.79</v>
      </c>
      <c r="AI101" s="6">
        <f>IF(AI$3=$J$3,$G101,IF($F101='KU Meter Schedule'!AI$3,'KU Meter Schedule'!AH101-'KU Meter Schedule'!$G101,AH101))</f>
        <v>0</v>
      </c>
      <c r="AJ101" s="6">
        <f>IF(AJ$3=$J$3,$G101,IF($F101='KU Meter Schedule'!AJ$3,'KU Meter Schedule'!AI101-'KU Meter Schedule'!$G101,AI101))</f>
        <v>0</v>
      </c>
      <c r="AK101" s="6">
        <f>IF(AK$3=$J$3,$G101,IF($F101='KU Meter Schedule'!AK$3,'KU Meter Schedule'!AJ101-'KU Meter Schedule'!$G101,AJ101))</f>
        <v>0</v>
      </c>
      <c r="AL101" s="6">
        <f>IF(AL$3=$J$3,$G101,IF($F101='KU Meter Schedule'!AL$3,'KU Meter Schedule'!AK101-'KU Meter Schedule'!$G101,AK101))</f>
        <v>0</v>
      </c>
      <c r="AM101" s="6">
        <f>IF(AM$3=$J$3,$G101,IF($F101='KU Meter Schedule'!AM$3,'KU Meter Schedule'!AL101-'KU Meter Schedule'!$G101,AL101))</f>
        <v>0</v>
      </c>
      <c r="AN101" s="6">
        <f>IF(AN$3=$J$3,$G101,IF($F101='KU Meter Schedule'!AN$3,'KU Meter Schedule'!AM101-'KU Meter Schedule'!$G101,AM101))</f>
        <v>0</v>
      </c>
      <c r="AO101" s="6">
        <f>IF(AO$3=$J$3,$G101,IF($F101='KU Meter Schedule'!AO$3,'KU Meter Schedule'!AN101-'KU Meter Schedule'!$G101,AN101))</f>
        <v>0</v>
      </c>
      <c r="AP101" s="6">
        <f>IF(AP$3=$J$3,$G101,IF($F101='KU Meter Schedule'!AP$3,'KU Meter Schedule'!AO101-'KU Meter Schedule'!$G101,AO101))</f>
        <v>0</v>
      </c>
      <c r="AQ101" s="6">
        <f>IF(AQ$3=$J$3,$G101,IF($F101='KU Meter Schedule'!AQ$3,'KU Meter Schedule'!AP101-'KU Meter Schedule'!$G101,AP101))</f>
        <v>0</v>
      </c>
      <c r="AR101" s="6">
        <f>IF(AR$3=$J$3,$G101,IF($F101='KU Meter Schedule'!AR$3,'KU Meter Schedule'!AQ101-'KU Meter Schedule'!$G101,AQ101))</f>
        <v>0</v>
      </c>
      <c r="AS101" s="6">
        <f>IF(AS$3=$J$3,$G101,IF($F101='KU Meter Schedule'!AS$3,'KU Meter Schedule'!AR101-'KU Meter Schedule'!$G101,AR101))</f>
        <v>0</v>
      </c>
      <c r="AT101" s="6">
        <f>IF(AT$3=$J$3,$G101,IF($F101='KU Meter Schedule'!AT$3,'KU Meter Schedule'!AS101-'KU Meter Schedule'!$G101,AS101))</f>
        <v>0</v>
      </c>
      <c r="AU101" s="6">
        <f>IF(AU$3=$J$3,$G101,IF($F101='KU Meter Schedule'!AU$3,'KU Meter Schedule'!AT101-'KU Meter Schedule'!$G101,AT101))</f>
        <v>0</v>
      </c>
      <c r="AV101" s="6">
        <f>IF(AV$3=$J$3,$G101,IF($F101='KU Meter Schedule'!AV$3,'KU Meter Schedule'!AU101-'KU Meter Schedule'!$G101,AU101))</f>
        <v>0</v>
      </c>
      <c r="AW101" s="6">
        <f>IF(AW$3=$J$3,$G101,IF($F101='KU Meter Schedule'!AW$3,'KU Meter Schedule'!AV101-'KU Meter Schedule'!$G101,AV101))</f>
        <v>0</v>
      </c>
      <c r="AX101" s="6">
        <f>IF(AX$3=$J$3,$G101,IF($F101='KU Meter Schedule'!AX$3,'KU Meter Schedule'!AW101-'KU Meter Schedule'!$G101,AW101))</f>
        <v>0</v>
      </c>
      <c r="AZ101" s="21">
        <f>IF(AZ$3&lt;'Depr. Rate'!$B$1,('Depr. Rate'!$B$4*'KU Meter Schedule'!J101)/12,IF(J101=0,I101/2*'Depr. Rate'!$C$4/12,('Depr. Rate'!$C$4*'KU Meter Schedule'!J101)/12))</f>
        <v>482.92052425000003</v>
      </c>
      <c r="BA101" s="21">
        <f>IF(BA$3&lt;'Depr. Rate'!$B$1,('Depr. Rate'!$B$4*'KU Meter Schedule'!K101)/12,IF(K101=0,J101/2*'Depr. Rate'!$C$4/12,('Depr. Rate'!$C$4*'KU Meter Schedule'!K101)/12))</f>
        <v>482.92052425000003</v>
      </c>
      <c r="BB101" s="21">
        <f>IF(BB$3&lt;'Depr. Rate'!$B$1,('Depr. Rate'!$B$4*'KU Meter Schedule'!L101)/12,IF(L101=0,K101/2*'Depr. Rate'!$C$4/12,('Depr. Rate'!$C$4*'KU Meter Schedule'!L101)/12))</f>
        <v>482.92052425000003</v>
      </c>
      <c r="BC101" s="21">
        <f>IF(BC$3&lt;'Depr. Rate'!$B$1,('Depr. Rate'!$B$4*'KU Meter Schedule'!M101)/12,IF(M101=0,L101/2*'Depr. Rate'!$C$4/12,('Depr. Rate'!$C$4*'KU Meter Schedule'!M101)/12))</f>
        <v>482.92052425000003</v>
      </c>
      <c r="BD101" s="21">
        <f>IF(BD$3&lt;'Depr. Rate'!$B$1,('Depr. Rate'!$B$4*'KU Meter Schedule'!N101)/12,IF(N101=0,M101/2*'Depr. Rate'!$C$4/12,('Depr. Rate'!$C$4*'KU Meter Schedule'!N101)/12))</f>
        <v>482.92052425000003</v>
      </c>
      <c r="BE101" s="21">
        <f>IF(BE$3&lt;'Depr. Rate'!$B$1,('Depr. Rate'!$B$4*'KU Meter Schedule'!O101)/12,IF(O101=0,N101/2*'Depr. Rate'!$C$4/12,('Depr. Rate'!$C$4*'KU Meter Schedule'!O101)/12))</f>
        <v>482.92052425000003</v>
      </c>
      <c r="BF101" s="21">
        <f>IF(BF$3&lt;'Depr. Rate'!$B$1,('Depr. Rate'!$B$4*'KU Meter Schedule'!P101)/12,IF(P101=0,O101/2*'Depr. Rate'!$C$4/12,('Depr. Rate'!$C$4*'KU Meter Schedule'!P101)/12))</f>
        <v>482.92052425000003</v>
      </c>
      <c r="BG101" s="21">
        <f>IF(BG$3&lt;'Depr. Rate'!$B$1,('Depr. Rate'!$B$4*'KU Meter Schedule'!Q101)/12,IF(Q101=0,P101/2*'Depr. Rate'!$C$4/12,('Depr. Rate'!$C$4*'KU Meter Schedule'!Q101)/12))</f>
        <v>482.92052425000003</v>
      </c>
      <c r="BH101" s="21">
        <f>IF(BH$3&lt;'Depr. Rate'!$B$1,('Depr. Rate'!$B$4*'KU Meter Schedule'!R101)/12,IF(R101=0,Q101/2*'Depr. Rate'!$C$4/12,('Depr. Rate'!$C$4*'KU Meter Schedule'!R101)/12))</f>
        <v>482.92052425000003</v>
      </c>
      <c r="BI101" s="21">
        <f>IF(BI$3&lt;'Depr. Rate'!$B$1,('Depr. Rate'!$B$4*'KU Meter Schedule'!S101)/12,IF(S101=0,R101/2*'Depr. Rate'!$C$4/12,('Depr. Rate'!$C$4*'KU Meter Schedule'!S101)/12))</f>
        <v>482.92052425000003</v>
      </c>
      <c r="BJ101" s="21">
        <f>IF(BJ$3&lt;'Depr. Rate'!$B$1,('Depr. Rate'!$B$4*'KU Meter Schedule'!T101)/12,IF(T101=0,S101/2*'Depr. Rate'!$C$4/12,('Depr. Rate'!$C$4*'KU Meter Schedule'!T101)/12))</f>
        <v>482.92052425000003</v>
      </c>
      <c r="BK101" s="21">
        <f>IF(BK$3&lt;'Depr. Rate'!$B$1,('Depr. Rate'!$B$4*'KU Meter Schedule'!U101)/12,IF(U101=0,T101/2*'Depr. Rate'!$C$4/12,('Depr. Rate'!$C$4*'KU Meter Schedule'!U101)/12))</f>
        <v>740.19696075000002</v>
      </c>
      <c r="BL101" s="21">
        <f>IF(BL$3&lt;'Depr. Rate'!$B$1,('Depr. Rate'!$B$4*'KU Meter Schedule'!V101)/12,IF(V101=0,U101/2*'Depr. Rate'!$C$4/12,('Depr. Rate'!$C$4*'KU Meter Schedule'!V101)/12))</f>
        <v>740.19696075000002</v>
      </c>
      <c r="BM101" s="21">
        <f>IF(BM$3&lt;'Depr. Rate'!$B$1,('Depr. Rate'!$B$4*'KU Meter Schedule'!W101)/12,IF(W101=0,V101/2*'Depr. Rate'!$C$4/12,('Depr. Rate'!$C$4*'KU Meter Schedule'!W101)/12))</f>
        <v>740.19696075000002</v>
      </c>
      <c r="BN101" s="21">
        <f>IF(BN$3&lt;'Depr. Rate'!$B$1,('Depr. Rate'!$B$4*'KU Meter Schedule'!X101)/12,IF(X101=0,W101/2*'Depr. Rate'!$C$4/12,('Depr. Rate'!$C$4*'KU Meter Schedule'!X101)/12))</f>
        <v>740.19696075000002</v>
      </c>
      <c r="BO101" s="21">
        <f>IF(BO$3&lt;'Depr. Rate'!$B$1,('Depr. Rate'!$B$4*'KU Meter Schedule'!Y101)/12,IF(Y101=0,X101/2*'Depr. Rate'!$C$4/12,('Depr. Rate'!$C$4*'KU Meter Schedule'!Y101)/12))</f>
        <v>740.19696075000002</v>
      </c>
      <c r="BP101" s="21">
        <f>IF(BP$3&lt;'Depr. Rate'!$B$1,('Depr. Rate'!$B$4*'KU Meter Schedule'!Z101)/12,IF(Z101=0,Y101/2*'Depr. Rate'!$C$4/12,('Depr. Rate'!$C$4*'KU Meter Schedule'!Z101)/12))</f>
        <v>740.19696075000002</v>
      </c>
      <c r="BQ101" s="21">
        <f>IF(BQ$3&lt;'Depr. Rate'!$B$1,('Depr. Rate'!$B$4*'KU Meter Schedule'!AA101)/12,IF(AA101=0,Z101/2*'Depr. Rate'!$C$4/12,('Depr. Rate'!$C$4*'KU Meter Schedule'!AA101)/12))</f>
        <v>740.19696075000002</v>
      </c>
      <c r="BR101" s="21">
        <f>IF(BR$3&lt;'Depr. Rate'!$B$1,('Depr. Rate'!$B$4*'KU Meter Schedule'!AB101)/12,IF(AB101=0,AA101/2*'Depr. Rate'!$C$4/12,('Depr. Rate'!$C$4*'KU Meter Schedule'!AB101)/12))</f>
        <v>740.19696075000002</v>
      </c>
      <c r="BS101" s="21">
        <f>IF(BS$3&lt;'Depr. Rate'!$B$1,('Depr. Rate'!$B$4*'KU Meter Schedule'!AC101)/12,IF(AC101=0,AB101/2*'Depr. Rate'!$C$4/12,('Depr. Rate'!$C$4*'KU Meter Schedule'!AC101)/12))</f>
        <v>740.19696075000002</v>
      </c>
      <c r="BT101" s="21">
        <f>IF(BT$3&lt;'Depr. Rate'!$B$1,('Depr. Rate'!$B$4*'KU Meter Schedule'!AD101)/12,IF(AD101=0,AC101/2*'Depr. Rate'!$C$4/12,('Depr. Rate'!$C$4*'KU Meter Schedule'!AD101)/12))</f>
        <v>740.19696075000002</v>
      </c>
      <c r="BU101" s="21">
        <f>IF(BU$3&lt;'Depr. Rate'!$B$1,('Depr. Rate'!$B$4*'KU Meter Schedule'!AE101)/12,IF(AE101=0,AD101/2*'Depr. Rate'!$C$4/12,('Depr. Rate'!$C$4*'KU Meter Schedule'!AE101)/12))</f>
        <v>740.19696075000002</v>
      </c>
      <c r="BV101" s="21">
        <f>IF(BV$3&lt;'Depr. Rate'!$B$1,('Depr. Rate'!$B$4*'KU Meter Schedule'!AF101)/12,IF(AF101=0,AE101/2*'Depr. Rate'!$C$4/12,('Depr. Rate'!$C$4*'KU Meter Schedule'!AF101)/12))</f>
        <v>740.19696075000002</v>
      </c>
      <c r="BW101" s="21">
        <f>IF(BW$3&lt;'Depr. Rate'!$B$1,('Depr. Rate'!$B$4*'KU Meter Schedule'!AG101)/12,IF(AG101=0,AF101/2*'Depr. Rate'!$C$4/12,('Depr. Rate'!$C$4*'KU Meter Schedule'!AG101)/12))</f>
        <v>740.19696075000002</v>
      </c>
      <c r="BX101" s="21">
        <f>IF(BX$3&lt;'Depr. Rate'!$B$1,('Depr. Rate'!$B$4*'KU Meter Schedule'!AH101)/12,IF(AH101=0,AG101/2*'Depr. Rate'!$C$4/12,('Depr. Rate'!$C$4*'KU Meter Schedule'!AH101)/12))</f>
        <v>740.19696075000002</v>
      </c>
      <c r="BY101" s="21">
        <f>IF(BY$3&lt;'Depr. Rate'!$B$1,('Depr. Rate'!$B$4*'KU Meter Schedule'!AI101)/12,IF(AI101=0,AH101/2*'Depr. Rate'!$C$4/12,('Depr. Rate'!$C$4*'KU Meter Schedule'!AI101)/12))</f>
        <v>370.09848037500001</v>
      </c>
      <c r="BZ101" s="21">
        <f>IF(BZ$3&lt;'Depr. Rate'!$B$1,('Depr. Rate'!$B$4*'KU Meter Schedule'!AJ101)/12,IF(AJ101=0,AI101/2*'Depr. Rate'!$C$4/12,('Depr. Rate'!$C$4*'KU Meter Schedule'!AJ101)/12))</f>
        <v>0</v>
      </c>
      <c r="CA101" s="21">
        <f>IF(CA$3&lt;'Depr. Rate'!$B$1,('Depr. Rate'!$B$4*'KU Meter Schedule'!AK101)/12,IF(AK101=0,AJ101/2*'Depr. Rate'!$C$4/12,('Depr. Rate'!$C$4*'KU Meter Schedule'!AK101)/12))</f>
        <v>0</v>
      </c>
      <c r="CB101" s="21">
        <f>IF(CB$3&lt;'Depr. Rate'!$B$1,('Depr. Rate'!$B$4*'KU Meter Schedule'!AL101)/12,IF(AL101=0,AK101/2*'Depr. Rate'!$C$4/12,('Depr. Rate'!$C$4*'KU Meter Schedule'!AL101)/12))</f>
        <v>0</v>
      </c>
      <c r="CC101" s="21">
        <f>IF(CC$3&lt;'Depr. Rate'!$B$1,('Depr. Rate'!$B$4*'KU Meter Schedule'!AM101)/12,IF(AM101=0,AL101/2*'Depr. Rate'!$C$4/12,('Depr. Rate'!$C$4*'KU Meter Schedule'!AM101)/12))</f>
        <v>0</v>
      </c>
      <c r="CD101" s="21">
        <f>IF(CD$3&lt;'Depr. Rate'!$B$1,('Depr. Rate'!$B$4*'KU Meter Schedule'!AN101)/12,IF(AN101=0,AM101/2*'Depr. Rate'!$C$4/12,('Depr. Rate'!$C$4*'KU Meter Schedule'!AN101)/12))</f>
        <v>0</v>
      </c>
      <c r="CE101" s="21">
        <f>IF(CE$3&lt;'Depr. Rate'!$B$1,('Depr. Rate'!$B$4*'KU Meter Schedule'!AO101)/12,IF(AO101=0,AN101/2*'Depr. Rate'!$C$4/12,('Depr. Rate'!$C$4*'KU Meter Schedule'!AO101)/12))</f>
        <v>0</v>
      </c>
      <c r="CF101" s="21">
        <f>IF(CF$3&lt;'Depr. Rate'!$B$1,('Depr. Rate'!$B$4*'KU Meter Schedule'!AP101)/12,IF(AP101=0,AO101/2*'Depr. Rate'!$C$4/12,('Depr. Rate'!$C$4*'KU Meter Schedule'!AP101)/12))</f>
        <v>0</v>
      </c>
      <c r="CG101" s="21">
        <f>IF(CG$3&lt;'Depr. Rate'!$B$1,('Depr. Rate'!$B$4*'KU Meter Schedule'!AQ101)/12,IF(AQ101=0,AP101/2*'Depr. Rate'!$C$4/12,('Depr. Rate'!$C$4*'KU Meter Schedule'!AQ101)/12))</f>
        <v>0</v>
      </c>
      <c r="CH101" s="21">
        <f>IF(CH$3&lt;'Depr. Rate'!$B$1,('Depr. Rate'!$B$4*'KU Meter Schedule'!AR101)/12,IF(AR101=0,AQ101/2*'Depr. Rate'!$C$4/12,('Depr. Rate'!$C$4*'KU Meter Schedule'!AR101)/12))</f>
        <v>0</v>
      </c>
      <c r="CI101" s="21">
        <f>IF(CI$3&lt;'Depr. Rate'!$B$1,('Depr. Rate'!$B$4*'KU Meter Schedule'!AS101)/12,IF(AS101=0,AR101/2*'Depr. Rate'!$C$4/12,('Depr. Rate'!$C$4*'KU Meter Schedule'!AS101)/12))</f>
        <v>0</v>
      </c>
      <c r="CJ101" s="21">
        <f>IF(CJ$3&lt;'Depr. Rate'!$B$1,('Depr. Rate'!$B$4*'KU Meter Schedule'!AT101)/12,IF(AT101=0,AS101/2*'Depr. Rate'!$C$4/12,('Depr. Rate'!$C$4*'KU Meter Schedule'!AT101)/12))</f>
        <v>0</v>
      </c>
      <c r="CK101" s="21">
        <f>IF(CK$3&lt;'Depr. Rate'!$B$1,('Depr. Rate'!$B$4*'KU Meter Schedule'!AU101)/12,IF(AU101=0,AT101/2*'Depr. Rate'!$C$4/12,('Depr. Rate'!$C$4*'KU Meter Schedule'!AU101)/12))</f>
        <v>0</v>
      </c>
      <c r="CL101" s="21">
        <f>IF(CL$3&lt;'Depr. Rate'!$B$1,('Depr. Rate'!$B$4*'KU Meter Schedule'!AV101)/12,IF(AV101=0,AU101/2*'Depr. Rate'!$C$4/12,('Depr. Rate'!$C$4*'KU Meter Schedule'!AV101)/12))</f>
        <v>0</v>
      </c>
      <c r="CM101" s="21">
        <f>IF(CM$3&lt;'Depr. Rate'!$B$1,('Depr. Rate'!$B$4*'KU Meter Schedule'!AW101)/12,IF(AW101=0,AV101/2*'Depr. Rate'!$C$4/12,('Depr. Rate'!$C$4*'KU Meter Schedule'!AW101)/12))</f>
        <v>0</v>
      </c>
      <c r="CN101" s="21">
        <f>IF(CN$3&lt;'Depr. Rate'!$B$1,('Depr. Rate'!$B$4*'KU Meter Schedule'!AX101)/12,IF(AX101=0,AW101/2*'Depr. Rate'!$C$4/12,('Depr. Rate'!$C$4*'KU Meter Schedule'!AX101)/12))</f>
        <v>0</v>
      </c>
      <c r="CP101" s="6">
        <f>IF(CP$3=$CP$3,$H101+AZ101,IF($F101='KU Meter Schedule'!CP$3,'KU Meter Schedule'!CO101+AZ101-$G101,SUM(CO101,AZ101)))</f>
        <v>149280.81590786829</v>
      </c>
      <c r="CQ101" s="6">
        <f>IF(CQ$3=$CP$3,$H101+BA101,IF($F101='KU Meter Schedule'!CQ$3,'KU Meter Schedule'!CP101+BA101-$G101,SUM(CP101,BA101)))</f>
        <v>149763.73643211828</v>
      </c>
      <c r="CR101" s="6">
        <f>IF(CR$3=$CP$3,$H101+BB101,IF($F101='KU Meter Schedule'!CR$3,'KU Meter Schedule'!CQ101+BB101-$G101,SUM(CQ101,BB101)))</f>
        <v>150246.65695636827</v>
      </c>
      <c r="CS101" s="6">
        <f>IF(CS$3=$CP$3,$H101+BC101,IF($F101='KU Meter Schedule'!CS$3,'KU Meter Schedule'!CR101+BC101-$G101,SUM(CR101,BC101)))</f>
        <v>150729.57748061826</v>
      </c>
      <c r="CT101" s="6">
        <f>IF(CT$3=$CP$3,$H101+BD101,IF($F101='KU Meter Schedule'!CT$3,'KU Meter Schedule'!CS101+BD101-$G101,SUM(CS101,BD101)))</f>
        <v>151212.49800486825</v>
      </c>
      <c r="CU101" s="6">
        <f>IF(CU$3=$CP$3,$H101+BE101,IF($F101='KU Meter Schedule'!CU$3,'KU Meter Schedule'!CT101+BE101-$G101,SUM(CT101,BE101)))</f>
        <v>151695.41852911824</v>
      </c>
      <c r="CV101" s="6">
        <f>IF(CV$3=$CP$3,$H101+BF101,IF($F101='KU Meter Schedule'!CV$3,'KU Meter Schedule'!CU101+BF101-$G101,SUM(CU101,BF101)))</f>
        <v>152178.33905336822</v>
      </c>
      <c r="CW101" s="6">
        <f>IF(CW$3=$CP$3,$H101+BG101,IF($F101='KU Meter Schedule'!CW$3,'KU Meter Schedule'!CV101+BG101-$G101,SUM(CV101,BG101)))</f>
        <v>152661.25957761821</v>
      </c>
      <c r="CX101" s="6">
        <f>IF(CX$3=$CP$3,$H101+BH101,IF($F101='KU Meter Schedule'!CX$3,'KU Meter Schedule'!CW101+BH101-$G101,SUM(CW101,BH101)))</f>
        <v>153144.1801018682</v>
      </c>
      <c r="CY101" s="6">
        <f>IF(CY$3=$CP$3,$H101+BI101,IF($F101='KU Meter Schedule'!CY$3,'KU Meter Schedule'!CX101+BI101-$G101,SUM(CX101,BI101)))</f>
        <v>153627.10062611819</v>
      </c>
      <c r="CZ101" s="6">
        <f>IF(CZ$3=$CP$3,$H101+BJ101,IF($F101='KU Meter Schedule'!CZ$3,'KU Meter Schedule'!CY101+BJ101-$G101,SUM(CY101,BJ101)))</f>
        <v>154110.02115036818</v>
      </c>
      <c r="DA101" s="6">
        <f>IF(DA$3=$CP$3,$H101+BK101,IF($F101='KU Meter Schedule'!DA$3,'KU Meter Schedule'!CZ101+BK101-$G101,SUM(CZ101,BK101)))</f>
        <v>154850.21811111819</v>
      </c>
      <c r="DB101" s="6">
        <f>IF(DB$3=$CP$3,$H101+BL101,IF($F101='KU Meter Schedule'!DB$3,'KU Meter Schedule'!DA101+BL101-$G101,SUM(DA101,BL101)))</f>
        <v>155590.41507186819</v>
      </c>
      <c r="DC101" s="6">
        <f>IF(DC$3=$CP$3,$H101+BM101,IF($F101='KU Meter Schedule'!DC$3,'KU Meter Schedule'!DB101+BM101-$G101,SUM(DB101,BM101)))</f>
        <v>156330.6120326182</v>
      </c>
      <c r="DD101" s="6">
        <f>IF(DD$3=$CP$3,$H101+BN101,IF($F101='KU Meter Schedule'!DD$3,'KU Meter Schedule'!DC101+BN101-$G101,SUM(DC101,BN101)))</f>
        <v>157070.80899336821</v>
      </c>
      <c r="DE101" s="6">
        <f>IF(DE$3=$CP$3,$H101+BO101,IF($F101='KU Meter Schedule'!DE$3,'KU Meter Schedule'!DD101+BO101-$G101,SUM(DD101,BO101)))</f>
        <v>157811.00595411821</v>
      </c>
      <c r="DF101" s="6">
        <f>IF(DF$3=$CP$3,$H101+BP101,IF($F101='KU Meter Schedule'!DF$3,'KU Meter Schedule'!DE101+BP101-$G101,SUM(DE101,BP101)))</f>
        <v>158551.20291486822</v>
      </c>
      <c r="DG101" s="6">
        <f>IF(DG$3=$CP$3,$H101+BQ101,IF($F101='KU Meter Schedule'!DG$3,'KU Meter Schedule'!DF101+BQ101-$G101,SUM(DF101,BQ101)))</f>
        <v>159291.39987561823</v>
      </c>
      <c r="DH101" s="6">
        <f>IF(DH$3=$CP$3,$H101+BR101,IF($F101='KU Meter Schedule'!DH$3,'KU Meter Schedule'!DG101+BR101-$G101,SUM(DG101,BR101)))</f>
        <v>160031.59683636823</v>
      </c>
      <c r="DI101" s="6">
        <f>IF(DI$3=$CP$3,$H101+BS101,IF($F101='KU Meter Schedule'!DI$3,'KU Meter Schedule'!DH101+BS101-$G101,SUM(DH101,BS101)))</f>
        <v>160771.79379711824</v>
      </c>
      <c r="DJ101" s="6">
        <f>IF(DJ$3=$CP$3,$H101+BT101,IF($F101='KU Meter Schedule'!DJ$3,'KU Meter Schedule'!DI101+BT101-$G101,SUM(DI101,BT101)))</f>
        <v>161511.99075786825</v>
      </c>
      <c r="DK101" s="6">
        <f>IF(DK$3=$CP$3,$H101+BU101,IF($F101='KU Meter Schedule'!DK$3,'KU Meter Schedule'!DJ101+BU101-$G101,SUM(DJ101,BU101)))</f>
        <v>162252.18771861825</v>
      </c>
      <c r="DL101" s="6">
        <f>IF(DL$3=$CP$3,$H101+BV101,IF($F101='KU Meter Schedule'!DL$3,'KU Meter Schedule'!DK101+BV101-$G101,SUM(DK101,BV101)))</f>
        <v>162992.38467936826</v>
      </c>
      <c r="DM101" s="6">
        <f>IF(DM$3=$CP$3,$H101+BW101,IF($F101='KU Meter Schedule'!DM$3,'KU Meter Schedule'!DL101+BW101-$G101,SUM(DL101,BW101)))</f>
        <v>163732.58164011827</v>
      </c>
      <c r="DN101" s="6">
        <f>IF(DN$3=$CP$3,$H101+BX101,IF($F101='KU Meter Schedule'!DN$3,'KU Meter Schedule'!DM101+BX101-$G101,SUM(DM101,BX101)))</f>
        <v>164472.77860086827</v>
      </c>
      <c r="DO101" s="6">
        <f>IF(DO$3=$CP$3,$H101+BY101,IF($F101='KU Meter Schedule'!DO$3,'KU Meter Schedule'!DN101+BY101-$G101,SUM(DN101,BY101)))</f>
        <v>-88215.912918756745</v>
      </c>
      <c r="DP101" s="6">
        <f>IF(DP$3=$CP$3,$H101+BZ101,IF($F101='KU Meter Schedule'!DP$3,'KU Meter Schedule'!DO101+BZ101-$G101,SUM(DO101,BZ101)))</f>
        <v>-88215.912918756745</v>
      </c>
      <c r="DQ101" s="6">
        <f>IF(DQ$3=$CP$3,$H101+CA101,IF($F101='KU Meter Schedule'!DQ$3,'KU Meter Schedule'!DP101+CA101-$G101,SUM(DP101,CA101)))</f>
        <v>-88215.912918756745</v>
      </c>
      <c r="DR101" s="6">
        <f>IF(DR$3=$CP$3,$H101+CB101,IF($F101='KU Meter Schedule'!DR$3,'KU Meter Schedule'!DQ101+CB101-$G101,SUM(DQ101,CB101)))</f>
        <v>-88215.912918756745</v>
      </c>
      <c r="DS101" s="6">
        <f>IF(DS$3=$CP$3,$H101+CC101,IF($F101='KU Meter Schedule'!DS$3,'KU Meter Schedule'!DR101+CC101-$G101,SUM(DR101,CC101)))</f>
        <v>-88215.912918756745</v>
      </c>
      <c r="DT101" s="6">
        <f>IF(DT$3=$CP$3,$H101+CD101,IF($F101='KU Meter Schedule'!DT$3,'KU Meter Schedule'!DS101+CD101-$G101,SUM(DS101,CD101)))</f>
        <v>-88215.912918756745</v>
      </c>
      <c r="DU101" s="6">
        <f>IF(DU$3=$CP$3,$H101+CE101,IF($F101='KU Meter Schedule'!DU$3,'KU Meter Schedule'!DT101+CE101-$G101,SUM(DT101,CE101)))</f>
        <v>-88215.912918756745</v>
      </c>
      <c r="DV101" s="6">
        <f>IF(DV$3=$CP$3,$H101+CF101,IF($F101='KU Meter Schedule'!DV$3,'KU Meter Schedule'!DU101+CF101-$G101,SUM(DU101,CF101)))</f>
        <v>-88215.912918756745</v>
      </c>
      <c r="DW101" s="6">
        <f>IF(DW$3=$CP$3,$H101+CG101,IF($F101='KU Meter Schedule'!DW$3,'KU Meter Schedule'!DV101+CG101-$G101,SUM(DV101,CG101)))</f>
        <v>-88215.912918756745</v>
      </c>
      <c r="DX101" s="6">
        <f>IF(DX$3=$CP$3,$H101+CH101,IF($F101='KU Meter Schedule'!DX$3,'KU Meter Schedule'!DW101+CH101-$G101,SUM(DW101,CH101)))</f>
        <v>-88215.912918756745</v>
      </c>
      <c r="DY101" s="6">
        <f>IF(DY$3=$CP$3,$H101+CI101,IF($F101='KU Meter Schedule'!DY$3,'KU Meter Schedule'!DX101+CI101-$G101,SUM(DX101,CI101)))</f>
        <v>-88215.912918756745</v>
      </c>
      <c r="DZ101" s="6">
        <f>IF(DZ$3=$CP$3,$H101+CJ101,IF($F101='KU Meter Schedule'!DZ$3,'KU Meter Schedule'!DY101+CJ101-$G101,SUM(DY101,CJ101)))</f>
        <v>-88215.912918756745</v>
      </c>
      <c r="EA101" s="6">
        <f>IF(EA$3=$CP$3,$H101+CK101,IF($F101='KU Meter Schedule'!EA$3,'KU Meter Schedule'!DZ101+CK101-$G101,SUM(DZ101,CK101)))</f>
        <v>-88215.912918756745</v>
      </c>
      <c r="EB101" s="6">
        <f>IF(EB$3=$CP$3,$H101+CL101,IF($F101='KU Meter Schedule'!EB$3,'KU Meter Schedule'!EA101+CL101-$G101,SUM(EA101,CL101)))</f>
        <v>-88215.912918756745</v>
      </c>
      <c r="EC101" s="6">
        <f>IF(EC$3=$CP$3,$H101+CM101,IF($F101='KU Meter Schedule'!EC$3,'KU Meter Schedule'!EB101+CM101-$G101,SUM(EB101,CM101)))</f>
        <v>-88215.912918756745</v>
      </c>
      <c r="ED101" s="6">
        <f>IF(ED$3=$CP$3,$H101+CN101,IF($F101='KU Meter Schedule'!ED$3,'KU Meter Schedule'!EC101+CN101-$G101,SUM(EC101,CN101)))</f>
        <v>-88215.912918756745</v>
      </c>
      <c r="EF101" s="8">
        <f t="shared" ref="EF101:EU116" si="22">J101-CP101</f>
        <v>103777.97409213171</v>
      </c>
      <c r="EG101" s="8">
        <f t="shared" si="22"/>
        <v>103295.05356788173</v>
      </c>
      <c r="EH101" s="8">
        <f t="shared" si="22"/>
        <v>102812.13304363174</v>
      </c>
      <c r="EI101" s="8">
        <f t="shared" si="22"/>
        <v>102329.21251938175</v>
      </c>
      <c r="EJ101" s="8">
        <f t="shared" si="22"/>
        <v>101846.29199513176</v>
      </c>
      <c r="EK101" s="8">
        <f t="shared" si="22"/>
        <v>101363.37147088177</v>
      </c>
      <c r="EL101" s="8">
        <f t="shared" si="22"/>
        <v>100880.45094663178</v>
      </c>
      <c r="EM101" s="8">
        <f t="shared" si="22"/>
        <v>100397.53042238179</v>
      </c>
      <c r="EN101" s="8">
        <f t="shared" si="22"/>
        <v>99914.609898131806</v>
      </c>
      <c r="EO101" s="8">
        <f t="shared" si="22"/>
        <v>99431.689373881818</v>
      </c>
      <c r="EP101" s="8">
        <f t="shared" si="22"/>
        <v>98948.76884963183</v>
      </c>
      <c r="EQ101" s="8">
        <f t="shared" si="22"/>
        <v>98208.571888881823</v>
      </c>
      <c r="ER101" s="8">
        <f t="shared" si="22"/>
        <v>97468.374928131816</v>
      </c>
      <c r="ES101" s="8">
        <f t="shared" si="22"/>
        <v>96728.177967381809</v>
      </c>
      <c r="ET101" s="8">
        <f t="shared" si="22"/>
        <v>95987.981006631802</v>
      </c>
      <c r="EU101" s="8">
        <f t="shared" si="22"/>
        <v>95247.784045881795</v>
      </c>
      <c r="EV101" s="8">
        <f t="shared" si="21"/>
        <v>94507.587085131789</v>
      </c>
      <c r="EW101" s="8">
        <f t="shared" si="21"/>
        <v>93767.390124381782</v>
      </c>
      <c r="EX101" s="8">
        <f t="shared" si="21"/>
        <v>93027.193163631775</v>
      </c>
      <c r="EY101" s="8">
        <f t="shared" si="21"/>
        <v>92286.996202881768</v>
      </c>
      <c r="EZ101" s="8">
        <f t="shared" si="21"/>
        <v>91546.799242131761</v>
      </c>
      <c r="FA101" s="8">
        <f t="shared" si="21"/>
        <v>90806.602281381754</v>
      </c>
      <c r="FB101" s="8">
        <f t="shared" si="21"/>
        <v>90066.405320631748</v>
      </c>
      <c r="FC101" s="8">
        <f t="shared" si="21"/>
        <v>89326.208359881741</v>
      </c>
      <c r="FD101" s="8">
        <f t="shared" si="21"/>
        <v>88586.011399131734</v>
      </c>
      <c r="FE101" s="8">
        <f t="shared" si="21"/>
        <v>88215.912918756745</v>
      </c>
      <c r="FF101" s="8">
        <f t="shared" si="21"/>
        <v>88215.912918756745</v>
      </c>
      <c r="FG101" s="8">
        <f t="shared" si="21"/>
        <v>88215.912918756745</v>
      </c>
      <c r="FH101" s="8">
        <f t="shared" si="21"/>
        <v>88215.912918756745</v>
      </c>
      <c r="FI101" s="8">
        <f t="shared" si="21"/>
        <v>88215.912918756745</v>
      </c>
      <c r="FJ101" s="8">
        <f t="shared" si="21"/>
        <v>88215.912918756745</v>
      </c>
      <c r="FK101" s="8">
        <f t="shared" si="20"/>
        <v>88215.912918756745</v>
      </c>
      <c r="FL101" s="8">
        <f t="shared" si="20"/>
        <v>88215.912918756745</v>
      </c>
      <c r="FM101" s="8">
        <f t="shared" si="20"/>
        <v>88215.912918756745</v>
      </c>
      <c r="FN101" s="8">
        <f t="shared" si="20"/>
        <v>88215.912918756745</v>
      </c>
      <c r="FO101" s="8">
        <f t="shared" si="20"/>
        <v>88215.912918756745</v>
      </c>
      <c r="FP101" s="8">
        <f t="shared" si="20"/>
        <v>88215.912918756745</v>
      </c>
      <c r="FQ101" s="8">
        <f t="shared" si="20"/>
        <v>88215.912918756745</v>
      </c>
      <c r="FR101" s="8">
        <f t="shared" si="20"/>
        <v>88215.912918756745</v>
      </c>
      <c r="FS101" s="8">
        <f t="shared" si="20"/>
        <v>88215.912918756745</v>
      </c>
      <c r="FT101" s="8">
        <f t="shared" si="20"/>
        <v>88215.912918756745</v>
      </c>
    </row>
    <row r="102" spans="1:176" x14ac:dyDescent="0.25">
      <c r="A102" s="4" t="s">
        <v>12</v>
      </c>
      <c r="B102" s="4" t="s">
        <v>2</v>
      </c>
      <c r="C102" s="3" t="s">
        <v>40</v>
      </c>
      <c r="D102" s="4" t="s">
        <v>4</v>
      </c>
      <c r="E102" s="7">
        <v>1991</v>
      </c>
      <c r="F102" s="24">
        <f>IFERROR(VLOOKUP(CONCATENATE(C102,E102),'KU Retirements'!$A$4:$E$150,5,FALSE),"N/A")</f>
        <v>43374</v>
      </c>
      <c r="G102" s="5">
        <v>1174409.2</v>
      </c>
      <c r="H102" s="5">
        <v>668594.92741353193</v>
      </c>
      <c r="I102" s="5"/>
      <c r="J102" s="6">
        <f>IF(J$3=$J$3,$G102,IF($F102='KU Meter Schedule'!J$3,'KU Meter Schedule'!I102-'KU Meter Schedule'!$G102,I102))</f>
        <v>1174409.2</v>
      </c>
      <c r="K102" s="6">
        <f>IF(K$3=$J$3,$G102,IF($F102='KU Meter Schedule'!K$3,'KU Meter Schedule'!J102-'KU Meter Schedule'!$G102,J102))</f>
        <v>1174409.2</v>
      </c>
      <c r="L102" s="6">
        <f>IF(L$3=$J$3,$G102,IF($F102='KU Meter Schedule'!L$3,'KU Meter Schedule'!K102-'KU Meter Schedule'!$G102,K102))</f>
        <v>1174409.2</v>
      </c>
      <c r="M102" s="6">
        <f>IF(M$3=$J$3,$G102,IF($F102='KU Meter Schedule'!M$3,'KU Meter Schedule'!L102-'KU Meter Schedule'!$G102,L102))</f>
        <v>1174409.2</v>
      </c>
      <c r="N102" s="6">
        <f>IF(N$3=$J$3,$G102,IF($F102='KU Meter Schedule'!N$3,'KU Meter Schedule'!M102-'KU Meter Schedule'!$G102,M102))</f>
        <v>1174409.2</v>
      </c>
      <c r="O102" s="6">
        <f>IF(O$3=$J$3,$G102,IF($F102='KU Meter Schedule'!O$3,'KU Meter Schedule'!N102-'KU Meter Schedule'!$G102,N102))</f>
        <v>1174409.2</v>
      </c>
      <c r="P102" s="6">
        <f>IF(P$3=$J$3,$G102,IF($F102='KU Meter Schedule'!P$3,'KU Meter Schedule'!O102-'KU Meter Schedule'!$G102,O102))</f>
        <v>1174409.2</v>
      </c>
      <c r="Q102" s="6">
        <f>IF(Q$3=$J$3,$G102,IF($F102='KU Meter Schedule'!Q$3,'KU Meter Schedule'!P102-'KU Meter Schedule'!$G102,P102))</f>
        <v>1174409.2</v>
      </c>
      <c r="R102" s="6">
        <f>IF(R$3=$J$3,$G102,IF($F102='KU Meter Schedule'!R$3,'KU Meter Schedule'!Q102-'KU Meter Schedule'!$G102,Q102))</f>
        <v>1174409.2</v>
      </c>
      <c r="S102" s="6">
        <f>IF(S$3=$J$3,$G102,IF($F102='KU Meter Schedule'!S$3,'KU Meter Schedule'!R102-'KU Meter Schedule'!$G102,R102))</f>
        <v>1174409.2</v>
      </c>
      <c r="T102" s="6">
        <f>IF(T$3=$J$3,$G102,IF($F102='KU Meter Schedule'!T$3,'KU Meter Schedule'!S102-'KU Meter Schedule'!$G102,S102))</f>
        <v>1174409.2</v>
      </c>
      <c r="U102" s="6">
        <f>IF(U$3=$J$3,$G102,IF($F102='KU Meter Schedule'!U$3,'KU Meter Schedule'!T102-'KU Meter Schedule'!$G102,T102))</f>
        <v>1174409.2</v>
      </c>
      <c r="V102" s="6">
        <f>IF(V$3=$J$3,$G102,IF($F102='KU Meter Schedule'!V$3,'KU Meter Schedule'!U102-'KU Meter Schedule'!$G102,U102))</f>
        <v>1174409.2</v>
      </c>
      <c r="W102" s="6">
        <f>IF(W$3=$J$3,$G102,IF($F102='KU Meter Schedule'!W$3,'KU Meter Schedule'!V102-'KU Meter Schedule'!$G102,V102))</f>
        <v>1174409.2</v>
      </c>
      <c r="X102" s="6">
        <f>IF(X$3=$J$3,$G102,IF($F102='KU Meter Schedule'!X$3,'KU Meter Schedule'!W102-'KU Meter Schedule'!$G102,W102))</f>
        <v>1174409.2</v>
      </c>
      <c r="Y102" s="6">
        <f>IF(Y$3=$J$3,$G102,IF($F102='KU Meter Schedule'!Y$3,'KU Meter Schedule'!X102-'KU Meter Schedule'!$G102,X102))</f>
        <v>1174409.2</v>
      </c>
      <c r="Z102" s="6">
        <f>IF(Z$3=$J$3,$G102,IF($F102='KU Meter Schedule'!Z$3,'KU Meter Schedule'!Y102-'KU Meter Schedule'!$G102,Y102))</f>
        <v>1174409.2</v>
      </c>
      <c r="AA102" s="6">
        <f>IF(AA$3=$J$3,$G102,IF($F102='KU Meter Schedule'!AA$3,'KU Meter Schedule'!Z102-'KU Meter Schedule'!$G102,Z102))</f>
        <v>1174409.2</v>
      </c>
      <c r="AB102" s="6">
        <f>IF(AB$3=$J$3,$G102,IF($F102='KU Meter Schedule'!AB$3,'KU Meter Schedule'!AA102-'KU Meter Schedule'!$G102,AA102))</f>
        <v>1174409.2</v>
      </c>
      <c r="AC102" s="6">
        <f>IF(AC$3=$J$3,$G102,IF($F102='KU Meter Schedule'!AC$3,'KU Meter Schedule'!AB102-'KU Meter Schedule'!$G102,AB102))</f>
        <v>1174409.2</v>
      </c>
      <c r="AD102" s="6">
        <f>IF(AD$3=$J$3,$G102,IF($F102='KU Meter Schedule'!AD$3,'KU Meter Schedule'!AC102-'KU Meter Schedule'!$G102,AC102))</f>
        <v>1174409.2</v>
      </c>
      <c r="AE102" s="6">
        <f>IF(AE$3=$J$3,$G102,IF($F102='KU Meter Schedule'!AE$3,'KU Meter Schedule'!AD102-'KU Meter Schedule'!$G102,AD102))</f>
        <v>1174409.2</v>
      </c>
      <c r="AF102" s="6">
        <f>IF(AF$3=$J$3,$G102,IF($F102='KU Meter Schedule'!AF$3,'KU Meter Schedule'!AE102-'KU Meter Schedule'!$G102,AE102))</f>
        <v>1174409.2</v>
      </c>
      <c r="AG102" s="6">
        <f>IF(AG$3=$J$3,$G102,IF($F102='KU Meter Schedule'!AG$3,'KU Meter Schedule'!AF102-'KU Meter Schedule'!$G102,AF102))</f>
        <v>1174409.2</v>
      </c>
      <c r="AH102" s="6">
        <f>IF(AH$3=$J$3,$G102,IF($F102='KU Meter Schedule'!AH$3,'KU Meter Schedule'!AG102-'KU Meter Schedule'!$G102,AG102))</f>
        <v>1174409.2</v>
      </c>
      <c r="AI102" s="6">
        <f>IF(AI$3=$J$3,$G102,IF($F102='KU Meter Schedule'!AI$3,'KU Meter Schedule'!AH102-'KU Meter Schedule'!$G102,AH102))</f>
        <v>1174409.2</v>
      </c>
      <c r="AJ102" s="6">
        <f>IF(AJ$3=$J$3,$G102,IF($F102='KU Meter Schedule'!AJ$3,'KU Meter Schedule'!AI102-'KU Meter Schedule'!$G102,AI102))</f>
        <v>0</v>
      </c>
      <c r="AK102" s="6">
        <f>IF(AK$3=$J$3,$G102,IF($F102='KU Meter Schedule'!AK$3,'KU Meter Schedule'!AJ102-'KU Meter Schedule'!$G102,AJ102))</f>
        <v>0</v>
      </c>
      <c r="AL102" s="6">
        <f>IF(AL$3=$J$3,$G102,IF($F102='KU Meter Schedule'!AL$3,'KU Meter Schedule'!AK102-'KU Meter Schedule'!$G102,AK102))</f>
        <v>0</v>
      </c>
      <c r="AM102" s="6">
        <f>IF(AM$3=$J$3,$G102,IF($F102='KU Meter Schedule'!AM$3,'KU Meter Schedule'!AL102-'KU Meter Schedule'!$G102,AL102))</f>
        <v>0</v>
      </c>
      <c r="AN102" s="6">
        <f>IF(AN$3=$J$3,$G102,IF($F102='KU Meter Schedule'!AN$3,'KU Meter Schedule'!AM102-'KU Meter Schedule'!$G102,AM102))</f>
        <v>0</v>
      </c>
      <c r="AO102" s="6">
        <f>IF(AO$3=$J$3,$G102,IF($F102='KU Meter Schedule'!AO$3,'KU Meter Schedule'!AN102-'KU Meter Schedule'!$G102,AN102))</f>
        <v>0</v>
      </c>
      <c r="AP102" s="6">
        <f>IF(AP$3=$J$3,$G102,IF($F102='KU Meter Schedule'!AP$3,'KU Meter Schedule'!AO102-'KU Meter Schedule'!$G102,AO102))</f>
        <v>0</v>
      </c>
      <c r="AQ102" s="6">
        <f>IF(AQ$3=$J$3,$G102,IF($F102='KU Meter Schedule'!AQ$3,'KU Meter Schedule'!AP102-'KU Meter Schedule'!$G102,AP102))</f>
        <v>0</v>
      </c>
      <c r="AR102" s="6">
        <f>IF(AR$3=$J$3,$G102,IF($F102='KU Meter Schedule'!AR$3,'KU Meter Schedule'!AQ102-'KU Meter Schedule'!$G102,AQ102))</f>
        <v>0</v>
      </c>
      <c r="AS102" s="6">
        <f>IF(AS$3=$J$3,$G102,IF($F102='KU Meter Schedule'!AS$3,'KU Meter Schedule'!AR102-'KU Meter Schedule'!$G102,AR102))</f>
        <v>0</v>
      </c>
      <c r="AT102" s="6">
        <f>IF(AT$3=$J$3,$G102,IF($F102='KU Meter Schedule'!AT$3,'KU Meter Schedule'!AS102-'KU Meter Schedule'!$G102,AS102))</f>
        <v>0</v>
      </c>
      <c r="AU102" s="6">
        <f>IF(AU$3=$J$3,$G102,IF($F102='KU Meter Schedule'!AU$3,'KU Meter Schedule'!AT102-'KU Meter Schedule'!$G102,AT102))</f>
        <v>0</v>
      </c>
      <c r="AV102" s="6">
        <f>IF(AV$3=$J$3,$G102,IF($F102='KU Meter Schedule'!AV$3,'KU Meter Schedule'!AU102-'KU Meter Schedule'!$G102,AU102))</f>
        <v>0</v>
      </c>
      <c r="AW102" s="6">
        <f>IF(AW$3=$J$3,$G102,IF($F102='KU Meter Schedule'!AW$3,'KU Meter Schedule'!AV102-'KU Meter Schedule'!$G102,AV102))</f>
        <v>0</v>
      </c>
      <c r="AX102" s="6">
        <f>IF(AX$3=$J$3,$G102,IF($F102='KU Meter Schedule'!AX$3,'KU Meter Schedule'!AW102-'KU Meter Schedule'!$G102,AW102))</f>
        <v>0</v>
      </c>
      <c r="AZ102" s="21">
        <f>IF(AZ$3&lt;'Depr. Rate'!$B$1,('Depr. Rate'!$B$4*'KU Meter Schedule'!J102)/12,IF(J102=0,I102/2*'Depr. Rate'!$C$4/12,('Depr. Rate'!$C$4*'KU Meter Schedule'!J102)/12))</f>
        <v>2241.1642233333332</v>
      </c>
      <c r="BA102" s="21">
        <f>IF(BA$3&lt;'Depr. Rate'!$B$1,('Depr. Rate'!$B$4*'KU Meter Schedule'!K102)/12,IF(K102=0,J102/2*'Depr. Rate'!$C$4/12,('Depr. Rate'!$C$4*'KU Meter Schedule'!K102)/12))</f>
        <v>2241.1642233333332</v>
      </c>
      <c r="BB102" s="21">
        <f>IF(BB$3&lt;'Depr. Rate'!$B$1,('Depr. Rate'!$B$4*'KU Meter Schedule'!L102)/12,IF(L102=0,K102/2*'Depr. Rate'!$C$4/12,('Depr. Rate'!$C$4*'KU Meter Schedule'!L102)/12))</f>
        <v>2241.1642233333332</v>
      </c>
      <c r="BC102" s="21">
        <f>IF(BC$3&lt;'Depr. Rate'!$B$1,('Depr. Rate'!$B$4*'KU Meter Schedule'!M102)/12,IF(M102=0,L102/2*'Depr. Rate'!$C$4/12,('Depr. Rate'!$C$4*'KU Meter Schedule'!M102)/12))</f>
        <v>2241.1642233333332</v>
      </c>
      <c r="BD102" s="21">
        <f>IF(BD$3&lt;'Depr. Rate'!$B$1,('Depr. Rate'!$B$4*'KU Meter Schedule'!N102)/12,IF(N102=0,M102/2*'Depr. Rate'!$C$4/12,('Depr. Rate'!$C$4*'KU Meter Schedule'!N102)/12))</f>
        <v>2241.1642233333332</v>
      </c>
      <c r="BE102" s="21">
        <f>IF(BE$3&lt;'Depr. Rate'!$B$1,('Depr. Rate'!$B$4*'KU Meter Schedule'!O102)/12,IF(O102=0,N102/2*'Depr. Rate'!$C$4/12,('Depr. Rate'!$C$4*'KU Meter Schedule'!O102)/12))</f>
        <v>2241.1642233333332</v>
      </c>
      <c r="BF102" s="21">
        <f>IF(BF$3&lt;'Depr. Rate'!$B$1,('Depr. Rate'!$B$4*'KU Meter Schedule'!P102)/12,IF(P102=0,O102/2*'Depr. Rate'!$C$4/12,('Depr. Rate'!$C$4*'KU Meter Schedule'!P102)/12))</f>
        <v>2241.1642233333332</v>
      </c>
      <c r="BG102" s="21">
        <f>IF(BG$3&lt;'Depr. Rate'!$B$1,('Depr. Rate'!$B$4*'KU Meter Schedule'!Q102)/12,IF(Q102=0,P102/2*'Depr. Rate'!$C$4/12,('Depr. Rate'!$C$4*'KU Meter Schedule'!Q102)/12))</f>
        <v>2241.1642233333332</v>
      </c>
      <c r="BH102" s="21">
        <f>IF(BH$3&lt;'Depr. Rate'!$B$1,('Depr. Rate'!$B$4*'KU Meter Schedule'!R102)/12,IF(R102=0,Q102/2*'Depr. Rate'!$C$4/12,('Depr. Rate'!$C$4*'KU Meter Schedule'!R102)/12))</f>
        <v>2241.1642233333332</v>
      </c>
      <c r="BI102" s="21">
        <f>IF(BI$3&lt;'Depr. Rate'!$B$1,('Depr. Rate'!$B$4*'KU Meter Schedule'!S102)/12,IF(S102=0,R102/2*'Depr. Rate'!$C$4/12,('Depr. Rate'!$C$4*'KU Meter Schedule'!S102)/12))</f>
        <v>2241.1642233333332</v>
      </c>
      <c r="BJ102" s="21">
        <f>IF(BJ$3&lt;'Depr. Rate'!$B$1,('Depr. Rate'!$B$4*'KU Meter Schedule'!T102)/12,IF(T102=0,S102/2*'Depr. Rate'!$C$4/12,('Depr. Rate'!$C$4*'KU Meter Schedule'!T102)/12))</f>
        <v>2241.1642233333332</v>
      </c>
      <c r="BK102" s="21">
        <f>IF(BK$3&lt;'Depr. Rate'!$B$1,('Depr. Rate'!$B$4*'KU Meter Schedule'!U102)/12,IF(U102=0,T102/2*'Depr. Rate'!$C$4/12,('Depr. Rate'!$C$4*'KU Meter Schedule'!U102)/12))</f>
        <v>3435.1469099999999</v>
      </c>
      <c r="BL102" s="21">
        <f>IF(BL$3&lt;'Depr. Rate'!$B$1,('Depr. Rate'!$B$4*'KU Meter Schedule'!V102)/12,IF(V102=0,U102/2*'Depr. Rate'!$C$4/12,('Depr. Rate'!$C$4*'KU Meter Schedule'!V102)/12))</f>
        <v>3435.1469099999999</v>
      </c>
      <c r="BM102" s="21">
        <f>IF(BM$3&lt;'Depr. Rate'!$B$1,('Depr. Rate'!$B$4*'KU Meter Schedule'!W102)/12,IF(W102=0,V102/2*'Depr. Rate'!$C$4/12,('Depr. Rate'!$C$4*'KU Meter Schedule'!W102)/12))</f>
        <v>3435.1469099999999</v>
      </c>
      <c r="BN102" s="21">
        <f>IF(BN$3&lt;'Depr. Rate'!$B$1,('Depr. Rate'!$B$4*'KU Meter Schedule'!X102)/12,IF(X102=0,W102/2*'Depr. Rate'!$C$4/12,('Depr. Rate'!$C$4*'KU Meter Schedule'!X102)/12))</f>
        <v>3435.1469099999999</v>
      </c>
      <c r="BO102" s="21">
        <f>IF(BO$3&lt;'Depr. Rate'!$B$1,('Depr. Rate'!$B$4*'KU Meter Schedule'!Y102)/12,IF(Y102=0,X102/2*'Depr. Rate'!$C$4/12,('Depr. Rate'!$C$4*'KU Meter Schedule'!Y102)/12))</f>
        <v>3435.1469099999999</v>
      </c>
      <c r="BP102" s="21">
        <f>IF(BP$3&lt;'Depr. Rate'!$B$1,('Depr. Rate'!$B$4*'KU Meter Schedule'!Z102)/12,IF(Z102=0,Y102/2*'Depr. Rate'!$C$4/12,('Depr. Rate'!$C$4*'KU Meter Schedule'!Z102)/12))</f>
        <v>3435.1469099999999</v>
      </c>
      <c r="BQ102" s="21">
        <f>IF(BQ$3&lt;'Depr. Rate'!$B$1,('Depr. Rate'!$B$4*'KU Meter Schedule'!AA102)/12,IF(AA102=0,Z102/2*'Depr. Rate'!$C$4/12,('Depr. Rate'!$C$4*'KU Meter Schedule'!AA102)/12))</f>
        <v>3435.1469099999999</v>
      </c>
      <c r="BR102" s="21">
        <f>IF(BR$3&lt;'Depr. Rate'!$B$1,('Depr. Rate'!$B$4*'KU Meter Schedule'!AB102)/12,IF(AB102=0,AA102/2*'Depr. Rate'!$C$4/12,('Depr. Rate'!$C$4*'KU Meter Schedule'!AB102)/12))</f>
        <v>3435.1469099999999</v>
      </c>
      <c r="BS102" s="21">
        <f>IF(BS$3&lt;'Depr. Rate'!$B$1,('Depr. Rate'!$B$4*'KU Meter Schedule'!AC102)/12,IF(AC102=0,AB102/2*'Depr. Rate'!$C$4/12,('Depr. Rate'!$C$4*'KU Meter Schedule'!AC102)/12))</f>
        <v>3435.1469099999999</v>
      </c>
      <c r="BT102" s="21">
        <f>IF(BT$3&lt;'Depr. Rate'!$B$1,('Depr. Rate'!$B$4*'KU Meter Schedule'!AD102)/12,IF(AD102=0,AC102/2*'Depr. Rate'!$C$4/12,('Depr. Rate'!$C$4*'KU Meter Schedule'!AD102)/12))</f>
        <v>3435.1469099999999</v>
      </c>
      <c r="BU102" s="21">
        <f>IF(BU$3&lt;'Depr. Rate'!$B$1,('Depr. Rate'!$B$4*'KU Meter Schedule'!AE102)/12,IF(AE102=0,AD102/2*'Depr. Rate'!$C$4/12,('Depr. Rate'!$C$4*'KU Meter Schedule'!AE102)/12))</f>
        <v>3435.1469099999999</v>
      </c>
      <c r="BV102" s="21">
        <f>IF(BV$3&lt;'Depr. Rate'!$B$1,('Depr. Rate'!$B$4*'KU Meter Schedule'!AF102)/12,IF(AF102=0,AE102/2*'Depr. Rate'!$C$4/12,('Depr. Rate'!$C$4*'KU Meter Schedule'!AF102)/12))</f>
        <v>3435.1469099999999</v>
      </c>
      <c r="BW102" s="21">
        <f>IF(BW$3&lt;'Depr. Rate'!$B$1,('Depr. Rate'!$B$4*'KU Meter Schedule'!AG102)/12,IF(AG102=0,AF102/2*'Depr. Rate'!$C$4/12,('Depr. Rate'!$C$4*'KU Meter Schedule'!AG102)/12))</f>
        <v>3435.1469099999999</v>
      </c>
      <c r="BX102" s="21">
        <f>IF(BX$3&lt;'Depr. Rate'!$B$1,('Depr. Rate'!$B$4*'KU Meter Schedule'!AH102)/12,IF(AH102=0,AG102/2*'Depr. Rate'!$C$4/12,('Depr. Rate'!$C$4*'KU Meter Schedule'!AH102)/12))</f>
        <v>3435.1469099999999</v>
      </c>
      <c r="BY102" s="21">
        <f>IF(BY$3&lt;'Depr. Rate'!$B$1,('Depr. Rate'!$B$4*'KU Meter Schedule'!AI102)/12,IF(AI102=0,AH102/2*'Depr. Rate'!$C$4/12,('Depr. Rate'!$C$4*'KU Meter Schedule'!AI102)/12))</f>
        <v>3435.1469099999999</v>
      </c>
      <c r="BZ102" s="21">
        <f>IF(BZ$3&lt;'Depr. Rate'!$B$1,('Depr. Rate'!$B$4*'KU Meter Schedule'!AJ102)/12,IF(AJ102=0,AI102/2*'Depr. Rate'!$C$4/12,('Depr. Rate'!$C$4*'KU Meter Schedule'!AJ102)/12))</f>
        <v>1717.573455</v>
      </c>
      <c r="CA102" s="21">
        <f>IF(CA$3&lt;'Depr. Rate'!$B$1,('Depr. Rate'!$B$4*'KU Meter Schedule'!AK102)/12,IF(AK102=0,AJ102/2*'Depr. Rate'!$C$4/12,('Depr. Rate'!$C$4*'KU Meter Schedule'!AK102)/12))</f>
        <v>0</v>
      </c>
      <c r="CB102" s="21">
        <f>IF(CB$3&lt;'Depr. Rate'!$B$1,('Depr. Rate'!$B$4*'KU Meter Schedule'!AL102)/12,IF(AL102=0,AK102/2*'Depr. Rate'!$C$4/12,('Depr. Rate'!$C$4*'KU Meter Schedule'!AL102)/12))</f>
        <v>0</v>
      </c>
      <c r="CC102" s="21">
        <f>IF(CC$3&lt;'Depr. Rate'!$B$1,('Depr. Rate'!$B$4*'KU Meter Schedule'!AM102)/12,IF(AM102=0,AL102/2*'Depr. Rate'!$C$4/12,('Depr. Rate'!$C$4*'KU Meter Schedule'!AM102)/12))</f>
        <v>0</v>
      </c>
      <c r="CD102" s="21">
        <f>IF(CD$3&lt;'Depr. Rate'!$B$1,('Depr. Rate'!$B$4*'KU Meter Schedule'!AN102)/12,IF(AN102=0,AM102/2*'Depr. Rate'!$C$4/12,('Depr. Rate'!$C$4*'KU Meter Schedule'!AN102)/12))</f>
        <v>0</v>
      </c>
      <c r="CE102" s="21">
        <f>IF(CE$3&lt;'Depr. Rate'!$B$1,('Depr. Rate'!$B$4*'KU Meter Schedule'!AO102)/12,IF(AO102=0,AN102/2*'Depr. Rate'!$C$4/12,('Depr. Rate'!$C$4*'KU Meter Schedule'!AO102)/12))</f>
        <v>0</v>
      </c>
      <c r="CF102" s="21">
        <f>IF(CF$3&lt;'Depr. Rate'!$B$1,('Depr. Rate'!$B$4*'KU Meter Schedule'!AP102)/12,IF(AP102=0,AO102/2*'Depr. Rate'!$C$4/12,('Depr. Rate'!$C$4*'KU Meter Schedule'!AP102)/12))</f>
        <v>0</v>
      </c>
      <c r="CG102" s="21">
        <f>IF(CG$3&lt;'Depr. Rate'!$B$1,('Depr. Rate'!$B$4*'KU Meter Schedule'!AQ102)/12,IF(AQ102=0,AP102/2*'Depr. Rate'!$C$4/12,('Depr. Rate'!$C$4*'KU Meter Schedule'!AQ102)/12))</f>
        <v>0</v>
      </c>
      <c r="CH102" s="21">
        <f>IF(CH$3&lt;'Depr. Rate'!$B$1,('Depr. Rate'!$B$4*'KU Meter Schedule'!AR102)/12,IF(AR102=0,AQ102/2*'Depr. Rate'!$C$4/12,('Depr. Rate'!$C$4*'KU Meter Schedule'!AR102)/12))</f>
        <v>0</v>
      </c>
      <c r="CI102" s="21">
        <f>IF(CI$3&lt;'Depr. Rate'!$B$1,('Depr. Rate'!$B$4*'KU Meter Schedule'!AS102)/12,IF(AS102=0,AR102/2*'Depr. Rate'!$C$4/12,('Depr. Rate'!$C$4*'KU Meter Schedule'!AS102)/12))</f>
        <v>0</v>
      </c>
      <c r="CJ102" s="21">
        <f>IF(CJ$3&lt;'Depr. Rate'!$B$1,('Depr. Rate'!$B$4*'KU Meter Schedule'!AT102)/12,IF(AT102=0,AS102/2*'Depr. Rate'!$C$4/12,('Depr. Rate'!$C$4*'KU Meter Schedule'!AT102)/12))</f>
        <v>0</v>
      </c>
      <c r="CK102" s="21">
        <f>IF(CK$3&lt;'Depr. Rate'!$B$1,('Depr. Rate'!$B$4*'KU Meter Schedule'!AU102)/12,IF(AU102=0,AT102/2*'Depr. Rate'!$C$4/12,('Depr. Rate'!$C$4*'KU Meter Schedule'!AU102)/12))</f>
        <v>0</v>
      </c>
      <c r="CL102" s="21">
        <f>IF(CL$3&lt;'Depr. Rate'!$B$1,('Depr. Rate'!$B$4*'KU Meter Schedule'!AV102)/12,IF(AV102=0,AU102/2*'Depr. Rate'!$C$4/12,('Depr. Rate'!$C$4*'KU Meter Schedule'!AV102)/12))</f>
        <v>0</v>
      </c>
      <c r="CM102" s="21">
        <f>IF(CM$3&lt;'Depr. Rate'!$B$1,('Depr. Rate'!$B$4*'KU Meter Schedule'!AW102)/12,IF(AW102=0,AV102/2*'Depr. Rate'!$C$4/12,('Depr. Rate'!$C$4*'KU Meter Schedule'!AW102)/12))</f>
        <v>0</v>
      </c>
      <c r="CN102" s="21">
        <f>IF(CN$3&lt;'Depr. Rate'!$B$1,('Depr. Rate'!$B$4*'KU Meter Schedule'!AX102)/12,IF(AX102=0,AW102/2*'Depr. Rate'!$C$4/12,('Depr. Rate'!$C$4*'KU Meter Schedule'!AX102)/12))</f>
        <v>0</v>
      </c>
      <c r="CP102" s="6">
        <f>IF(CP$3=$CP$3,$H102+AZ102,IF($F102='KU Meter Schedule'!CP$3,'KU Meter Schedule'!CO102+AZ102-$G102,SUM(CO102,AZ102)))</f>
        <v>670836.09163686528</v>
      </c>
      <c r="CQ102" s="6">
        <f>IF(CQ$3=$CP$3,$H102+BA102,IF($F102='KU Meter Schedule'!CQ$3,'KU Meter Schedule'!CP102+BA102-$G102,SUM(CP102,BA102)))</f>
        <v>673077.25586019864</v>
      </c>
      <c r="CR102" s="6">
        <f>IF(CR$3=$CP$3,$H102+BB102,IF($F102='KU Meter Schedule'!CR$3,'KU Meter Schedule'!CQ102+BB102-$G102,SUM(CQ102,BB102)))</f>
        <v>675318.42008353199</v>
      </c>
      <c r="CS102" s="6">
        <f>IF(CS$3=$CP$3,$H102+BC102,IF($F102='KU Meter Schedule'!CS$3,'KU Meter Schedule'!CR102+BC102-$G102,SUM(CR102,BC102)))</f>
        <v>677559.58430686535</v>
      </c>
      <c r="CT102" s="6">
        <f>IF(CT$3=$CP$3,$H102+BD102,IF($F102='KU Meter Schedule'!CT$3,'KU Meter Schedule'!CS102+BD102-$G102,SUM(CS102,BD102)))</f>
        <v>679800.7485301987</v>
      </c>
      <c r="CU102" s="6">
        <f>IF(CU$3=$CP$3,$H102+BE102,IF($F102='KU Meter Schedule'!CU$3,'KU Meter Schedule'!CT102+BE102-$G102,SUM(CT102,BE102)))</f>
        <v>682041.91275353206</v>
      </c>
      <c r="CV102" s="6">
        <f>IF(CV$3=$CP$3,$H102+BF102,IF($F102='KU Meter Schedule'!CV$3,'KU Meter Schedule'!CU102+BF102-$G102,SUM(CU102,BF102)))</f>
        <v>684283.07697686541</v>
      </c>
      <c r="CW102" s="6">
        <f>IF(CW$3=$CP$3,$H102+BG102,IF($F102='KU Meter Schedule'!CW$3,'KU Meter Schedule'!CV102+BG102-$G102,SUM(CV102,BG102)))</f>
        <v>686524.24120019877</v>
      </c>
      <c r="CX102" s="6">
        <f>IF(CX$3=$CP$3,$H102+BH102,IF($F102='KU Meter Schedule'!CX$3,'KU Meter Schedule'!CW102+BH102-$G102,SUM(CW102,BH102)))</f>
        <v>688765.40542353212</v>
      </c>
      <c r="CY102" s="6">
        <f>IF(CY$3=$CP$3,$H102+BI102,IF($F102='KU Meter Schedule'!CY$3,'KU Meter Schedule'!CX102+BI102-$G102,SUM(CX102,BI102)))</f>
        <v>691006.56964686548</v>
      </c>
      <c r="CZ102" s="6">
        <f>IF(CZ$3=$CP$3,$H102+BJ102,IF($F102='KU Meter Schedule'!CZ$3,'KU Meter Schedule'!CY102+BJ102-$G102,SUM(CY102,BJ102)))</f>
        <v>693247.73387019883</v>
      </c>
      <c r="DA102" s="6">
        <f>IF(DA$3=$CP$3,$H102+BK102,IF($F102='KU Meter Schedule'!DA$3,'KU Meter Schedule'!CZ102+BK102-$G102,SUM(CZ102,BK102)))</f>
        <v>696682.88078019884</v>
      </c>
      <c r="DB102" s="6">
        <f>IF(DB$3=$CP$3,$H102+BL102,IF($F102='KU Meter Schedule'!DB$3,'KU Meter Schedule'!DA102+BL102-$G102,SUM(DA102,BL102)))</f>
        <v>700118.02769019885</v>
      </c>
      <c r="DC102" s="6">
        <f>IF(DC$3=$CP$3,$H102+BM102,IF($F102='KU Meter Schedule'!DC$3,'KU Meter Schedule'!DB102+BM102-$G102,SUM(DB102,BM102)))</f>
        <v>703553.17460019886</v>
      </c>
      <c r="DD102" s="6">
        <f>IF(DD$3=$CP$3,$H102+BN102,IF($F102='KU Meter Schedule'!DD$3,'KU Meter Schedule'!DC102+BN102-$G102,SUM(DC102,BN102)))</f>
        <v>706988.32151019888</v>
      </c>
      <c r="DE102" s="6">
        <f>IF(DE$3=$CP$3,$H102+BO102,IF($F102='KU Meter Schedule'!DE$3,'KU Meter Schedule'!DD102+BO102-$G102,SUM(DD102,BO102)))</f>
        <v>710423.46842019889</v>
      </c>
      <c r="DF102" s="6">
        <f>IF(DF$3=$CP$3,$H102+BP102,IF($F102='KU Meter Schedule'!DF$3,'KU Meter Schedule'!DE102+BP102-$G102,SUM(DE102,BP102)))</f>
        <v>713858.6153301989</v>
      </c>
      <c r="DG102" s="6">
        <f>IF(DG$3=$CP$3,$H102+BQ102,IF($F102='KU Meter Schedule'!DG$3,'KU Meter Schedule'!DF102+BQ102-$G102,SUM(DF102,BQ102)))</f>
        <v>717293.76224019891</v>
      </c>
      <c r="DH102" s="6">
        <f>IF(DH$3=$CP$3,$H102+BR102,IF($F102='KU Meter Schedule'!DH$3,'KU Meter Schedule'!DG102+BR102-$G102,SUM(DG102,BR102)))</f>
        <v>720728.90915019892</v>
      </c>
      <c r="DI102" s="6">
        <f>IF(DI$3=$CP$3,$H102+BS102,IF($F102='KU Meter Schedule'!DI$3,'KU Meter Schedule'!DH102+BS102-$G102,SUM(DH102,BS102)))</f>
        <v>724164.05606019893</v>
      </c>
      <c r="DJ102" s="6">
        <f>IF(DJ$3=$CP$3,$H102+BT102,IF($F102='KU Meter Schedule'!DJ$3,'KU Meter Schedule'!DI102+BT102-$G102,SUM(DI102,BT102)))</f>
        <v>727599.20297019894</v>
      </c>
      <c r="DK102" s="6">
        <f>IF(DK$3=$CP$3,$H102+BU102,IF($F102='KU Meter Schedule'!DK$3,'KU Meter Schedule'!DJ102+BU102-$G102,SUM(DJ102,BU102)))</f>
        <v>731034.34988019895</v>
      </c>
      <c r="DL102" s="6">
        <f>IF(DL$3=$CP$3,$H102+BV102,IF($F102='KU Meter Schedule'!DL$3,'KU Meter Schedule'!DK102+BV102-$G102,SUM(DK102,BV102)))</f>
        <v>734469.49679019896</v>
      </c>
      <c r="DM102" s="6">
        <f>IF(DM$3=$CP$3,$H102+BW102,IF($F102='KU Meter Schedule'!DM$3,'KU Meter Schedule'!DL102+BW102-$G102,SUM(DL102,BW102)))</f>
        <v>737904.64370019897</v>
      </c>
      <c r="DN102" s="6">
        <f>IF(DN$3=$CP$3,$H102+BX102,IF($F102='KU Meter Schedule'!DN$3,'KU Meter Schedule'!DM102+BX102-$G102,SUM(DM102,BX102)))</f>
        <v>741339.79061019898</v>
      </c>
      <c r="DO102" s="6">
        <f>IF(DO$3=$CP$3,$H102+BY102,IF($F102='KU Meter Schedule'!DO$3,'KU Meter Schedule'!DN102+BY102-$G102,SUM(DN102,BY102)))</f>
        <v>744774.93752019899</v>
      </c>
      <c r="DP102" s="6">
        <f>IF(DP$3=$CP$3,$H102+BZ102,IF($F102='KU Meter Schedule'!DP$3,'KU Meter Schedule'!DO102+BZ102-$G102,SUM(DO102,BZ102)))</f>
        <v>-427916.68902480102</v>
      </c>
      <c r="DQ102" s="6">
        <f>IF(DQ$3=$CP$3,$H102+CA102,IF($F102='KU Meter Schedule'!DQ$3,'KU Meter Schedule'!DP102+CA102-$G102,SUM(DP102,CA102)))</f>
        <v>-427916.68902480102</v>
      </c>
      <c r="DR102" s="6">
        <f>IF(DR$3=$CP$3,$H102+CB102,IF($F102='KU Meter Schedule'!DR$3,'KU Meter Schedule'!DQ102+CB102-$G102,SUM(DQ102,CB102)))</f>
        <v>-427916.68902480102</v>
      </c>
      <c r="DS102" s="6">
        <f>IF(DS$3=$CP$3,$H102+CC102,IF($F102='KU Meter Schedule'!DS$3,'KU Meter Schedule'!DR102+CC102-$G102,SUM(DR102,CC102)))</f>
        <v>-427916.68902480102</v>
      </c>
      <c r="DT102" s="6">
        <f>IF(DT$3=$CP$3,$H102+CD102,IF($F102='KU Meter Schedule'!DT$3,'KU Meter Schedule'!DS102+CD102-$G102,SUM(DS102,CD102)))</f>
        <v>-427916.68902480102</v>
      </c>
      <c r="DU102" s="6">
        <f>IF(DU$3=$CP$3,$H102+CE102,IF($F102='KU Meter Schedule'!DU$3,'KU Meter Schedule'!DT102+CE102-$G102,SUM(DT102,CE102)))</f>
        <v>-427916.68902480102</v>
      </c>
      <c r="DV102" s="6">
        <f>IF(DV$3=$CP$3,$H102+CF102,IF($F102='KU Meter Schedule'!DV$3,'KU Meter Schedule'!DU102+CF102-$G102,SUM(DU102,CF102)))</f>
        <v>-427916.68902480102</v>
      </c>
      <c r="DW102" s="6">
        <f>IF(DW$3=$CP$3,$H102+CG102,IF($F102='KU Meter Schedule'!DW$3,'KU Meter Schedule'!DV102+CG102-$G102,SUM(DV102,CG102)))</f>
        <v>-427916.68902480102</v>
      </c>
      <c r="DX102" s="6">
        <f>IF(DX$3=$CP$3,$H102+CH102,IF($F102='KU Meter Schedule'!DX$3,'KU Meter Schedule'!DW102+CH102-$G102,SUM(DW102,CH102)))</f>
        <v>-427916.68902480102</v>
      </c>
      <c r="DY102" s="6">
        <f>IF(DY$3=$CP$3,$H102+CI102,IF($F102='KU Meter Schedule'!DY$3,'KU Meter Schedule'!DX102+CI102-$G102,SUM(DX102,CI102)))</f>
        <v>-427916.68902480102</v>
      </c>
      <c r="DZ102" s="6">
        <f>IF(DZ$3=$CP$3,$H102+CJ102,IF($F102='KU Meter Schedule'!DZ$3,'KU Meter Schedule'!DY102+CJ102-$G102,SUM(DY102,CJ102)))</f>
        <v>-427916.68902480102</v>
      </c>
      <c r="EA102" s="6">
        <f>IF(EA$3=$CP$3,$H102+CK102,IF($F102='KU Meter Schedule'!EA$3,'KU Meter Schedule'!DZ102+CK102-$G102,SUM(DZ102,CK102)))</f>
        <v>-427916.68902480102</v>
      </c>
      <c r="EB102" s="6">
        <f>IF(EB$3=$CP$3,$H102+CL102,IF($F102='KU Meter Schedule'!EB$3,'KU Meter Schedule'!EA102+CL102-$G102,SUM(EA102,CL102)))</f>
        <v>-427916.68902480102</v>
      </c>
      <c r="EC102" s="6">
        <f>IF(EC$3=$CP$3,$H102+CM102,IF($F102='KU Meter Schedule'!EC$3,'KU Meter Schedule'!EB102+CM102-$G102,SUM(EB102,CM102)))</f>
        <v>-427916.68902480102</v>
      </c>
      <c r="ED102" s="6">
        <f>IF(ED$3=$CP$3,$H102+CN102,IF($F102='KU Meter Schedule'!ED$3,'KU Meter Schedule'!EC102+CN102-$G102,SUM(EC102,CN102)))</f>
        <v>-427916.68902480102</v>
      </c>
      <c r="EF102" s="8">
        <f t="shared" si="22"/>
        <v>503573.10836313467</v>
      </c>
      <c r="EG102" s="8">
        <f t="shared" si="22"/>
        <v>501331.94413980132</v>
      </c>
      <c r="EH102" s="8">
        <f t="shared" si="22"/>
        <v>499090.77991646796</v>
      </c>
      <c r="EI102" s="8">
        <f t="shared" si="22"/>
        <v>496849.6156931346</v>
      </c>
      <c r="EJ102" s="8">
        <f t="shared" si="22"/>
        <v>494608.45146980125</v>
      </c>
      <c r="EK102" s="8">
        <f t="shared" si="22"/>
        <v>492367.28724646789</v>
      </c>
      <c r="EL102" s="8">
        <f t="shared" si="22"/>
        <v>490126.12302313454</v>
      </c>
      <c r="EM102" s="8">
        <f t="shared" si="22"/>
        <v>487884.95879980118</v>
      </c>
      <c r="EN102" s="8">
        <f t="shared" si="22"/>
        <v>485643.79457646783</v>
      </c>
      <c r="EO102" s="8">
        <f t="shared" si="22"/>
        <v>483402.63035313447</v>
      </c>
      <c r="EP102" s="8">
        <f t="shared" si="22"/>
        <v>481161.46612980112</v>
      </c>
      <c r="EQ102" s="8">
        <f t="shared" si="22"/>
        <v>477726.31921980111</v>
      </c>
      <c r="ER102" s="8">
        <f t="shared" si="22"/>
        <v>474291.1723098011</v>
      </c>
      <c r="ES102" s="8">
        <f t="shared" si="22"/>
        <v>470856.02539980109</v>
      </c>
      <c r="ET102" s="8">
        <f t="shared" si="22"/>
        <v>467420.87848980108</v>
      </c>
      <c r="EU102" s="8">
        <f t="shared" si="22"/>
        <v>463985.73157980107</v>
      </c>
      <c r="EV102" s="8">
        <f t="shared" si="21"/>
        <v>460550.58466980106</v>
      </c>
      <c r="EW102" s="8">
        <f t="shared" si="21"/>
        <v>457115.43775980105</v>
      </c>
      <c r="EX102" s="8">
        <f t="shared" si="21"/>
        <v>453680.29084980104</v>
      </c>
      <c r="EY102" s="8">
        <f t="shared" si="21"/>
        <v>450245.14393980103</v>
      </c>
      <c r="EZ102" s="8">
        <f t="shared" si="21"/>
        <v>446809.99702980102</v>
      </c>
      <c r="FA102" s="8">
        <f t="shared" si="21"/>
        <v>443374.85011980101</v>
      </c>
      <c r="FB102" s="8">
        <f t="shared" si="21"/>
        <v>439939.70320980099</v>
      </c>
      <c r="FC102" s="8">
        <f t="shared" si="21"/>
        <v>436504.55629980098</v>
      </c>
      <c r="FD102" s="8">
        <f t="shared" si="21"/>
        <v>433069.40938980097</v>
      </c>
      <c r="FE102" s="8">
        <f t="shared" si="21"/>
        <v>429634.26247980096</v>
      </c>
      <c r="FF102" s="8">
        <f t="shared" si="21"/>
        <v>427916.68902480102</v>
      </c>
      <c r="FG102" s="8">
        <f t="shared" si="21"/>
        <v>427916.68902480102</v>
      </c>
      <c r="FH102" s="8">
        <f t="shared" si="21"/>
        <v>427916.68902480102</v>
      </c>
      <c r="FI102" s="8">
        <f t="shared" si="21"/>
        <v>427916.68902480102</v>
      </c>
      <c r="FJ102" s="8">
        <f t="shared" si="21"/>
        <v>427916.68902480102</v>
      </c>
      <c r="FK102" s="8">
        <f t="shared" si="20"/>
        <v>427916.68902480102</v>
      </c>
      <c r="FL102" s="8">
        <f t="shared" si="20"/>
        <v>427916.68902480102</v>
      </c>
      <c r="FM102" s="8">
        <f t="shared" si="20"/>
        <v>427916.68902480102</v>
      </c>
      <c r="FN102" s="8">
        <f t="shared" si="20"/>
        <v>427916.68902480102</v>
      </c>
      <c r="FO102" s="8">
        <f t="shared" si="20"/>
        <v>427916.68902480102</v>
      </c>
      <c r="FP102" s="8">
        <f t="shared" si="20"/>
        <v>427916.68902480102</v>
      </c>
      <c r="FQ102" s="8">
        <f t="shared" si="20"/>
        <v>427916.68902480102</v>
      </c>
      <c r="FR102" s="8">
        <f t="shared" si="20"/>
        <v>427916.68902480102</v>
      </c>
      <c r="FS102" s="8">
        <f t="shared" si="20"/>
        <v>427916.68902480102</v>
      </c>
      <c r="FT102" s="8">
        <f t="shared" si="20"/>
        <v>427916.68902480102</v>
      </c>
    </row>
    <row r="103" spans="1:176" x14ac:dyDescent="0.25">
      <c r="A103" s="4" t="s">
        <v>12</v>
      </c>
      <c r="B103" s="4" t="s">
        <v>2</v>
      </c>
      <c r="C103" s="3" t="s">
        <v>40</v>
      </c>
      <c r="D103" s="4" t="s">
        <v>5</v>
      </c>
      <c r="E103" s="7">
        <v>1991</v>
      </c>
      <c r="F103" s="24">
        <f>IFERROR(VLOOKUP(CONCATENATE(C103,E103),'KU Retirements'!$A$4:$E$150,5,FALSE),"N/A")</f>
        <v>43374</v>
      </c>
      <c r="G103" s="5">
        <v>205239.2</v>
      </c>
      <c r="H103" s="5">
        <v>116843.335377832</v>
      </c>
      <c r="I103" s="5"/>
      <c r="J103" s="6">
        <f>IF(J$3=$J$3,$G103,IF($F103='KU Meter Schedule'!J$3,'KU Meter Schedule'!I103-'KU Meter Schedule'!$G103,I103))</f>
        <v>205239.2</v>
      </c>
      <c r="K103" s="6">
        <f>IF(K$3=$J$3,$G103,IF($F103='KU Meter Schedule'!K$3,'KU Meter Schedule'!J103-'KU Meter Schedule'!$G103,J103))</f>
        <v>205239.2</v>
      </c>
      <c r="L103" s="6">
        <f>IF(L$3=$J$3,$G103,IF($F103='KU Meter Schedule'!L$3,'KU Meter Schedule'!K103-'KU Meter Schedule'!$G103,K103))</f>
        <v>205239.2</v>
      </c>
      <c r="M103" s="6">
        <f>IF(M$3=$J$3,$G103,IF($F103='KU Meter Schedule'!M$3,'KU Meter Schedule'!L103-'KU Meter Schedule'!$G103,L103))</f>
        <v>205239.2</v>
      </c>
      <c r="N103" s="6">
        <f>IF(N$3=$J$3,$G103,IF($F103='KU Meter Schedule'!N$3,'KU Meter Schedule'!M103-'KU Meter Schedule'!$G103,M103))</f>
        <v>205239.2</v>
      </c>
      <c r="O103" s="6">
        <f>IF(O$3=$J$3,$G103,IF($F103='KU Meter Schedule'!O$3,'KU Meter Schedule'!N103-'KU Meter Schedule'!$G103,N103))</f>
        <v>205239.2</v>
      </c>
      <c r="P103" s="6">
        <f>IF(P$3=$J$3,$G103,IF($F103='KU Meter Schedule'!P$3,'KU Meter Schedule'!O103-'KU Meter Schedule'!$G103,O103))</f>
        <v>205239.2</v>
      </c>
      <c r="Q103" s="6">
        <f>IF(Q$3=$J$3,$G103,IF($F103='KU Meter Schedule'!Q$3,'KU Meter Schedule'!P103-'KU Meter Schedule'!$G103,P103))</f>
        <v>205239.2</v>
      </c>
      <c r="R103" s="6">
        <f>IF(R$3=$J$3,$G103,IF($F103='KU Meter Schedule'!R$3,'KU Meter Schedule'!Q103-'KU Meter Schedule'!$G103,Q103))</f>
        <v>205239.2</v>
      </c>
      <c r="S103" s="6">
        <f>IF(S$3=$J$3,$G103,IF($F103='KU Meter Schedule'!S$3,'KU Meter Schedule'!R103-'KU Meter Schedule'!$G103,R103))</f>
        <v>205239.2</v>
      </c>
      <c r="T103" s="6">
        <f>IF(T$3=$J$3,$G103,IF($F103='KU Meter Schedule'!T$3,'KU Meter Schedule'!S103-'KU Meter Schedule'!$G103,S103))</f>
        <v>205239.2</v>
      </c>
      <c r="U103" s="6">
        <f>IF(U$3=$J$3,$G103,IF($F103='KU Meter Schedule'!U$3,'KU Meter Schedule'!T103-'KU Meter Schedule'!$G103,T103))</f>
        <v>205239.2</v>
      </c>
      <c r="V103" s="6">
        <f>IF(V$3=$J$3,$G103,IF($F103='KU Meter Schedule'!V$3,'KU Meter Schedule'!U103-'KU Meter Schedule'!$G103,U103))</f>
        <v>205239.2</v>
      </c>
      <c r="W103" s="6">
        <f>IF(W$3=$J$3,$G103,IF($F103='KU Meter Schedule'!W$3,'KU Meter Schedule'!V103-'KU Meter Schedule'!$G103,V103))</f>
        <v>205239.2</v>
      </c>
      <c r="X103" s="6">
        <f>IF(X$3=$J$3,$G103,IF($F103='KU Meter Schedule'!X$3,'KU Meter Schedule'!W103-'KU Meter Schedule'!$G103,W103))</f>
        <v>205239.2</v>
      </c>
      <c r="Y103" s="6">
        <f>IF(Y$3=$J$3,$G103,IF($F103='KU Meter Schedule'!Y$3,'KU Meter Schedule'!X103-'KU Meter Schedule'!$G103,X103))</f>
        <v>205239.2</v>
      </c>
      <c r="Z103" s="6">
        <f>IF(Z$3=$J$3,$G103,IF($F103='KU Meter Schedule'!Z$3,'KU Meter Schedule'!Y103-'KU Meter Schedule'!$G103,Y103))</f>
        <v>205239.2</v>
      </c>
      <c r="AA103" s="6">
        <f>IF(AA$3=$J$3,$G103,IF($F103='KU Meter Schedule'!AA$3,'KU Meter Schedule'!Z103-'KU Meter Schedule'!$G103,Z103))</f>
        <v>205239.2</v>
      </c>
      <c r="AB103" s="6">
        <f>IF(AB$3=$J$3,$G103,IF($F103='KU Meter Schedule'!AB$3,'KU Meter Schedule'!AA103-'KU Meter Schedule'!$G103,AA103))</f>
        <v>205239.2</v>
      </c>
      <c r="AC103" s="6">
        <f>IF(AC$3=$J$3,$G103,IF($F103='KU Meter Schedule'!AC$3,'KU Meter Schedule'!AB103-'KU Meter Schedule'!$G103,AB103))</f>
        <v>205239.2</v>
      </c>
      <c r="AD103" s="6">
        <f>IF(AD$3=$J$3,$G103,IF($F103='KU Meter Schedule'!AD$3,'KU Meter Schedule'!AC103-'KU Meter Schedule'!$G103,AC103))</f>
        <v>205239.2</v>
      </c>
      <c r="AE103" s="6">
        <f>IF(AE$3=$J$3,$G103,IF($F103='KU Meter Schedule'!AE$3,'KU Meter Schedule'!AD103-'KU Meter Schedule'!$G103,AD103))</f>
        <v>205239.2</v>
      </c>
      <c r="AF103" s="6">
        <f>IF(AF$3=$J$3,$G103,IF($F103='KU Meter Schedule'!AF$3,'KU Meter Schedule'!AE103-'KU Meter Schedule'!$G103,AE103))</f>
        <v>205239.2</v>
      </c>
      <c r="AG103" s="6">
        <f>IF(AG$3=$J$3,$G103,IF($F103='KU Meter Schedule'!AG$3,'KU Meter Schedule'!AF103-'KU Meter Schedule'!$G103,AF103))</f>
        <v>205239.2</v>
      </c>
      <c r="AH103" s="6">
        <f>IF(AH$3=$J$3,$G103,IF($F103='KU Meter Schedule'!AH$3,'KU Meter Schedule'!AG103-'KU Meter Schedule'!$G103,AG103))</f>
        <v>205239.2</v>
      </c>
      <c r="AI103" s="6">
        <f>IF(AI$3=$J$3,$G103,IF($F103='KU Meter Schedule'!AI$3,'KU Meter Schedule'!AH103-'KU Meter Schedule'!$G103,AH103))</f>
        <v>205239.2</v>
      </c>
      <c r="AJ103" s="6">
        <f>IF(AJ$3=$J$3,$G103,IF($F103='KU Meter Schedule'!AJ$3,'KU Meter Schedule'!AI103-'KU Meter Schedule'!$G103,AI103))</f>
        <v>0</v>
      </c>
      <c r="AK103" s="6">
        <f>IF(AK$3=$J$3,$G103,IF($F103='KU Meter Schedule'!AK$3,'KU Meter Schedule'!AJ103-'KU Meter Schedule'!$G103,AJ103))</f>
        <v>0</v>
      </c>
      <c r="AL103" s="6">
        <f>IF(AL$3=$J$3,$G103,IF($F103='KU Meter Schedule'!AL$3,'KU Meter Schedule'!AK103-'KU Meter Schedule'!$G103,AK103))</f>
        <v>0</v>
      </c>
      <c r="AM103" s="6">
        <f>IF(AM$3=$J$3,$G103,IF($F103='KU Meter Schedule'!AM$3,'KU Meter Schedule'!AL103-'KU Meter Schedule'!$G103,AL103))</f>
        <v>0</v>
      </c>
      <c r="AN103" s="6">
        <f>IF(AN$3=$J$3,$G103,IF($F103='KU Meter Schedule'!AN$3,'KU Meter Schedule'!AM103-'KU Meter Schedule'!$G103,AM103))</f>
        <v>0</v>
      </c>
      <c r="AO103" s="6">
        <f>IF(AO$3=$J$3,$G103,IF($F103='KU Meter Schedule'!AO$3,'KU Meter Schedule'!AN103-'KU Meter Schedule'!$G103,AN103))</f>
        <v>0</v>
      </c>
      <c r="AP103" s="6">
        <f>IF(AP$3=$J$3,$G103,IF($F103='KU Meter Schedule'!AP$3,'KU Meter Schedule'!AO103-'KU Meter Schedule'!$G103,AO103))</f>
        <v>0</v>
      </c>
      <c r="AQ103" s="6">
        <f>IF(AQ$3=$J$3,$G103,IF($F103='KU Meter Schedule'!AQ$3,'KU Meter Schedule'!AP103-'KU Meter Schedule'!$G103,AP103))</f>
        <v>0</v>
      </c>
      <c r="AR103" s="6">
        <f>IF(AR$3=$J$3,$G103,IF($F103='KU Meter Schedule'!AR$3,'KU Meter Schedule'!AQ103-'KU Meter Schedule'!$G103,AQ103))</f>
        <v>0</v>
      </c>
      <c r="AS103" s="6">
        <f>IF(AS$3=$J$3,$G103,IF($F103='KU Meter Schedule'!AS$3,'KU Meter Schedule'!AR103-'KU Meter Schedule'!$G103,AR103))</f>
        <v>0</v>
      </c>
      <c r="AT103" s="6">
        <f>IF(AT$3=$J$3,$G103,IF($F103='KU Meter Schedule'!AT$3,'KU Meter Schedule'!AS103-'KU Meter Schedule'!$G103,AS103))</f>
        <v>0</v>
      </c>
      <c r="AU103" s="6">
        <f>IF(AU$3=$J$3,$G103,IF($F103='KU Meter Schedule'!AU$3,'KU Meter Schedule'!AT103-'KU Meter Schedule'!$G103,AT103))</f>
        <v>0</v>
      </c>
      <c r="AV103" s="6">
        <f>IF(AV$3=$J$3,$G103,IF($F103='KU Meter Schedule'!AV$3,'KU Meter Schedule'!AU103-'KU Meter Schedule'!$G103,AU103))</f>
        <v>0</v>
      </c>
      <c r="AW103" s="6">
        <f>IF(AW$3=$J$3,$G103,IF($F103='KU Meter Schedule'!AW$3,'KU Meter Schedule'!AV103-'KU Meter Schedule'!$G103,AV103))</f>
        <v>0</v>
      </c>
      <c r="AX103" s="6">
        <f>IF(AX$3=$J$3,$G103,IF($F103='KU Meter Schedule'!AX$3,'KU Meter Schedule'!AW103-'KU Meter Schedule'!$G103,AW103))</f>
        <v>0</v>
      </c>
      <c r="AZ103" s="21">
        <f>IF(AZ$3&lt;'Depr. Rate'!$B$1,('Depr. Rate'!$B$4*'KU Meter Schedule'!J103)/12,IF(J103=0,I103/2*'Depr. Rate'!$C$4/12,('Depr. Rate'!$C$4*'KU Meter Schedule'!J103)/12))</f>
        <v>391.66480666666666</v>
      </c>
      <c r="BA103" s="21">
        <f>IF(BA$3&lt;'Depr. Rate'!$B$1,('Depr. Rate'!$B$4*'KU Meter Schedule'!K103)/12,IF(K103=0,J103/2*'Depr. Rate'!$C$4/12,('Depr. Rate'!$C$4*'KU Meter Schedule'!K103)/12))</f>
        <v>391.66480666666666</v>
      </c>
      <c r="BB103" s="21">
        <f>IF(BB$3&lt;'Depr. Rate'!$B$1,('Depr. Rate'!$B$4*'KU Meter Schedule'!L103)/12,IF(L103=0,K103/2*'Depr. Rate'!$C$4/12,('Depr. Rate'!$C$4*'KU Meter Schedule'!L103)/12))</f>
        <v>391.66480666666666</v>
      </c>
      <c r="BC103" s="21">
        <f>IF(BC$3&lt;'Depr. Rate'!$B$1,('Depr. Rate'!$B$4*'KU Meter Schedule'!M103)/12,IF(M103=0,L103/2*'Depr. Rate'!$C$4/12,('Depr. Rate'!$C$4*'KU Meter Schedule'!M103)/12))</f>
        <v>391.66480666666666</v>
      </c>
      <c r="BD103" s="21">
        <f>IF(BD$3&lt;'Depr. Rate'!$B$1,('Depr. Rate'!$B$4*'KU Meter Schedule'!N103)/12,IF(N103=0,M103/2*'Depr. Rate'!$C$4/12,('Depr. Rate'!$C$4*'KU Meter Schedule'!N103)/12))</f>
        <v>391.66480666666666</v>
      </c>
      <c r="BE103" s="21">
        <f>IF(BE$3&lt;'Depr. Rate'!$B$1,('Depr. Rate'!$B$4*'KU Meter Schedule'!O103)/12,IF(O103=0,N103/2*'Depr. Rate'!$C$4/12,('Depr. Rate'!$C$4*'KU Meter Schedule'!O103)/12))</f>
        <v>391.66480666666666</v>
      </c>
      <c r="BF103" s="21">
        <f>IF(BF$3&lt;'Depr. Rate'!$B$1,('Depr. Rate'!$B$4*'KU Meter Schedule'!P103)/12,IF(P103=0,O103/2*'Depr. Rate'!$C$4/12,('Depr. Rate'!$C$4*'KU Meter Schedule'!P103)/12))</f>
        <v>391.66480666666666</v>
      </c>
      <c r="BG103" s="21">
        <f>IF(BG$3&lt;'Depr. Rate'!$B$1,('Depr. Rate'!$B$4*'KU Meter Schedule'!Q103)/12,IF(Q103=0,P103/2*'Depr. Rate'!$C$4/12,('Depr. Rate'!$C$4*'KU Meter Schedule'!Q103)/12))</f>
        <v>391.66480666666666</v>
      </c>
      <c r="BH103" s="21">
        <f>IF(BH$3&lt;'Depr. Rate'!$B$1,('Depr. Rate'!$B$4*'KU Meter Schedule'!R103)/12,IF(R103=0,Q103/2*'Depr. Rate'!$C$4/12,('Depr. Rate'!$C$4*'KU Meter Schedule'!R103)/12))</f>
        <v>391.66480666666666</v>
      </c>
      <c r="BI103" s="21">
        <f>IF(BI$3&lt;'Depr. Rate'!$B$1,('Depr. Rate'!$B$4*'KU Meter Schedule'!S103)/12,IF(S103=0,R103/2*'Depr. Rate'!$C$4/12,('Depr. Rate'!$C$4*'KU Meter Schedule'!S103)/12))</f>
        <v>391.66480666666666</v>
      </c>
      <c r="BJ103" s="21">
        <f>IF(BJ$3&lt;'Depr. Rate'!$B$1,('Depr. Rate'!$B$4*'KU Meter Schedule'!T103)/12,IF(T103=0,S103/2*'Depr. Rate'!$C$4/12,('Depr. Rate'!$C$4*'KU Meter Schedule'!T103)/12))</f>
        <v>391.66480666666666</v>
      </c>
      <c r="BK103" s="21">
        <f>IF(BK$3&lt;'Depr. Rate'!$B$1,('Depr. Rate'!$B$4*'KU Meter Schedule'!U103)/12,IF(U103=0,T103/2*'Depr. Rate'!$C$4/12,('Depr. Rate'!$C$4*'KU Meter Schedule'!U103)/12))</f>
        <v>600.32465999999999</v>
      </c>
      <c r="BL103" s="21">
        <f>IF(BL$3&lt;'Depr. Rate'!$B$1,('Depr. Rate'!$B$4*'KU Meter Schedule'!V103)/12,IF(V103=0,U103/2*'Depr. Rate'!$C$4/12,('Depr. Rate'!$C$4*'KU Meter Schedule'!V103)/12))</f>
        <v>600.32465999999999</v>
      </c>
      <c r="BM103" s="21">
        <f>IF(BM$3&lt;'Depr. Rate'!$B$1,('Depr. Rate'!$B$4*'KU Meter Schedule'!W103)/12,IF(W103=0,V103/2*'Depr. Rate'!$C$4/12,('Depr. Rate'!$C$4*'KU Meter Schedule'!W103)/12))</f>
        <v>600.32465999999999</v>
      </c>
      <c r="BN103" s="21">
        <f>IF(BN$3&lt;'Depr. Rate'!$B$1,('Depr. Rate'!$B$4*'KU Meter Schedule'!X103)/12,IF(X103=0,W103/2*'Depr. Rate'!$C$4/12,('Depr. Rate'!$C$4*'KU Meter Schedule'!X103)/12))</f>
        <v>600.32465999999999</v>
      </c>
      <c r="BO103" s="21">
        <f>IF(BO$3&lt;'Depr. Rate'!$B$1,('Depr. Rate'!$B$4*'KU Meter Schedule'!Y103)/12,IF(Y103=0,X103/2*'Depr. Rate'!$C$4/12,('Depr. Rate'!$C$4*'KU Meter Schedule'!Y103)/12))</f>
        <v>600.32465999999999</v>
      </c>
      <c r="BP103" s="21">
        <f>IF(BP$3&lt;'Depr. Rate'!$B$1,('Depr. Rate'!$B$4*'KU Meter Schedule'!Z103)/12,IF(Z103=0,Y103/2*'Depr. Rate'!$C$4/12,('Depr. Rate'!$C$4*'KU Meter Schedule'!Z103)/12))</f>
        <v>600.32465999999999</v>
      </c>
      <c r="BQ103" s="21">
        <f>IF(BQ$3&lt;'Depr. Rate'!$B$1,('Depr. Rate'!$B$4*'KU Meter Schedule'!AA103)/12,IF(AA103=0,Z103/2*'Depr. Rate'!$C$4/12,('Depr. Rate'!$C$4*'KU Meter Schedule'!AA103)/12))</f>
        <v>600.32465999999999</v>
      </c>
      <c r="BR103" s="21">
        <f>IF(BR$3&lt;'Depr. Rate'!$B$1,('Depr. Rate'!$B$4*'KU Meter Schedule'!AB103)/12,IF(AB103=0,AA103/2*'Depr. Rate'!$C$4/12,('Depr. Rate'!$C$4*'KU Meter Schedule'!AB103)/12))</f>
        <v>600.32465999999999</v>
      </c>
      <c r="BS103" s="21">
        <f>IF(BS$3&lt;'Depr. Rate'!$B$1,('Depr. Rate'!$B$4*'KU Meter Schedule'!AC103)/12,IF(AC103=0,AB103/2*'Depr. Rate'!$C$4/12,('Depr. Rate'!$C$4*'KU Meter Schedule'!AC103)/12))</f>
        <v>600.32465999999999</v>
      </c>
      <c r="BT103" s="21">
        <f>IF(BT$3&lt;'Depr. Rate'!$B$1,('Depr. Rate'!$B$4*'KU Meter Schedule'!AD103)/12,IF(AD103=0,AC103/2*'Depr. Rate'!$C$4/12,('Depr. Rate'!$C$4*'KU Meter Schedule'!AD103)/12))</f>
        <v>600.32465999999999</v>
      </c>
      <c r="BU103" s="21">
        <f>IF(BU$3&lt;'Depr. Rate'!$B$1,('Depr. Rate'!$B$4*'KU Meter Schedule'!AE103)/12,IF(AE103=0,AD103/2*'Depr. Rate'!$C$4/12,('Depr. Rate'!$C$4*'KU Meter Schedule'!AE103)/12))</f>
        <v>600.32465999999999</v>
      </c>
      <c r="BV103" s="21">
        <f>IF(BV$3&lt;'Depr. Rate'!$B$1,('Depr. Rate'!$B$4*'KU Meter Schedule'!AF103)/12,IF(AF103=0,AE103/2*'Depr. Rate'!$C$4/12,('Depr. Rate'!$C$4*'KU Meter Schedule'!AF103)/12))</f>
        <v>600.32465999999999</v>
      </c>
      <c r="BW103" s="21">
        <f>IF(BW$3&lt;'Depr. Rate'!$B$1,('Depr. Rate'!$B$4*'KU Meter Schedule'!AG103)/12,IF(AG103=0,AF103/2*'Depr. Rate'!$C$4/12,('Depr. Rate'!$C$4*'KU Meter Schedule'!AG103)/12))</f>
        <v>600.32465999999999</v>
      </c>
      <c r="BX103" s="21">
        <f>IF(BX$3&lt;'Depr. Rate'!$B$1,('Depr. Rate'!$B$4*'KU Meter Schedule'!AH103)/12,IF(AH103=0,AG103/2*'Depr. Rate'!$C$4/12,('Depr. Rate'!$C$4*'KU Meter Schedule'!AH103)/12))</f>
        <v>600.32465999999999</v>
      </c>
      <c r="BY103" s="21">
        <f>IF(BY$3&lt;'Depr. Rate'!$B$1,('Depr. Rate'!$B$4*'KU Meter Schedule'!AI103)/12,IF(AI103=0,AH103/2*'Depr. Rate'!$C$4/12,('Depr. Rate'!$C$4*'KU Meter Schedule'!AI103)/12))</f>
        <v>600.32465999999999</v>
      </c>
      <c r="BZ103" s="21">
        <f>IF(BZ$3&lt;'Depr. Rate'!$B$1,('Depr. Rate'!$B$4*'KU Meter Schedule'!AJ103)/12,IF(AJ103=0,AI103/2*'Depr. Rate'!$C$4/12,('Depr. Rate'!$C$4*'KU Meter Schedule'!AJ103)/12))</f>
        <v>300.16233</v>
      </c>
      <c r="CA103" s="21">
        <f>IF(CA$3&lt;'Depr. Rate'!$B$1,('Depr. Rate'!$B$4*'KU Meter Schedule'!AK103)/12,IF(AK103=0,AJ103/2*'Depr. Rate'!$C$4/12,('Depr. Rate'!$C$4*'KU Meter Schedule'!AK103)/12))</f>
        <v>0</v>
      </c>
      <c r="CB103" s="21">
        <f>IF(CB$3&lt;'Depr. Rate'!$B$1,('Depr. Rate'!$B$4*'KU Meter Schedule'!AL103)/12,IF(AL103=0,AK103/2*'Depr. Rate'!$C$4/12,('Depr. Rate'!$C$4*'KU Meter Schedule'!AL103)/12))</f>
        <v>0</v>
      </c>
      <c r="CC103" s="21">
        <f>IF(CC$3&lt;'Depr. Rate'!$B$1,('Depr. Rate'!$B$4*'KU Meter Schedule'!AM103)/12,IF(AM103=0,AL103/2*'Depr. Rate'!$C$4/12,('Depr. Rate'!$C$4*'KU Meter Schedule'!AM103)/12))</f>
        <v>0</v>
      </c>
      <c r="CD103" s="21">
        <f>IF(CD$3&lt;'Depr. Rate'!$B$1,('Depr. Rate'!$B$4*'KU Meter Schedule'!AN103)/12,IF(AN103=0,AM103/2*'Depr. Rate'!$C$4/12,('Depr. Rate'!$C$4*'KU Meter Schedule'!AN103)/12))</f>
        <v>0</v>
      </c>
      <c r="CE103" s="21">
        <f>IF(CE$3&lt;'Depr. Rate'!$B$1,('Depr. Rate'!$B$4*'KU Meter Schedule'!AO103)/12,IF(AO103=0,AN103/2*'Depr. Rate'!$C$4/12,('Depr. Rate'!$C$4*'KU Meter Schedule'!AO103)/12))</f>
        <v>0</v>
      </c>
      <c r="CF103" s="21">
        <f>IF(CF$3&lt;'Depr. Rate'!$B$1,('Depr. Rate'!$B$4*'KU Meter Schedule'!AP103)/12,IF(AP103=0,AO103/2*'Depr. Rate'!$C$4/12,('Depr. Rate'!$C$4*'KU Meter Schedule'!AP103)/12))</f>
        <v>0</v>
      </c>
      <c r="CG103" s="21">
        <f>IF(CG$3&lt;'Depr. Rate'!$B$1,('Depr. Rate'!$B$4*'KU Meter Schedule'!AQ103)/12,IF(AQ103=0,AP103/2*'Depr. Rate'!$C$4/12,('Depr. Rate'!$C$4*'KU Meter Schedule'!AQ103)/12))</f>
        <v>0</v>
      </c>
      <c r="CH103" s="21">
        <f>IF(CH$3&lt;'Depr. Rate'!$B$1,('Depr. Rate'!$B$4*'KU Meter Schedule'!AR103)/12,IF(AR103=0,AQ103/2*'Depr. Rate'!$C$4/12,('Depr. Rate'!$C$4*'KU Meter Schedule'!AR103)/12))</f>
        <v>0</v>
      </c>
      <c r="CI103" s="21">
        <f>IF(CI$3&lt;'Depr. Rate'!$B$1,('Depr. Rate'!$B$4*'KU Meter Schedule'!AS103)/12,IF(AS103=0,AR103/2*'Depr. Rate'!$C$4/12,('Depr. Rate'!$C$4*'KU Meter Schedule'!AS103)/12))</f>
        <v>0</v>
      </c>
      <c r="CJ103" s="21">
        <f>IF(CJ$3&lt;'Depr. Rate'!$B$1,('Depr. Rate'!$B$4*'KU Meter Schedule'!AT103)/12,IF(AT103=0,AS103/2*'Depr. Rate'!$C$4/12,('Depr. Rate'!$C$4*'KU Meter Schedule'!AT103)/12))</f>
        <v>0</v>
      </c>
      <c r="CK103" s="21">
        <f>IF(CK$3&lt;'Depr. Rate'!$B$1,('Depr. Rate'!$B$4*'KU Meter Schedule'!AU103)/12,IF(AU103=0,AT103/2*'Depr. Rate'!$C$4/12,('Depr. Rate'!$C$4*'KU Meter Schedule'!AU103)/12))</f>
        <v>0</v>
      </c>
      <c r="CL103" s="21">
        <f>IF(CL$3&lt;'Depr. Rate'!$B$1,('Depr. Rate'!$B$4*'KU Meter Schedule'!AV103)/12,IF(AV103=0,AU103/2*'Depr. Rate'!$C$4/12,('Depr. Rate'!$C$4*'KU Meter Schedule'!AV103)/12))</f>
        <v>0</v>
      </c>
      <c r="CM103" s="21">
        <f>IF(CM$3&lt;'Depr. Rate'!$B$1,('Depr. Rate'!$B$4*'KU Meter Schedule'!AW103)/12,IF(AW103=0,AV103/2*'Depr. Rate'!$C$4/12,('Depr. Rate'!$C$4*'KU Meter Schedule'!AW103)/12))</f>
        <v>0</v>
      </c>
      <c r="CN103" s="21">
        <f>IF(CN$3&lt;'Depr. Rate'!$B$1,('Depr. Rate'!$B$4*'KU Meter Schedule'!AX103)/12,IF(AX103=0,AW103/2*'Depr. Rate'!$C$4/12,('Depr. Rate'!$C$4*'KU Meter Schedule'!AX103)/12))</f>
        <v>0</v>
      </c>
      <c r="CP103" s="6">
        <f>IF(CP$3=$CP$3,$H103+AZ103,IF($F103='KU Meter Schedule'!CP$3,'KU Meter Schedule'!CO103+AZ103-$G103,SUM(CO103,AZ103)))</f>
        <v>117235.00018449867</v>
      </c>
      <c r="CQ103" s="6">
        <f>IF(CQ$3=$CP$3,$H103+BA103,IF($F103='KU Meter Schedule'!CQ$3,'KU Meter Schedule'!CP103+BA103-$G103,SUM(CP103,BA103)))</f>
        <v>117626.66499116534</v>
      </c>
      <c r="CR103" s="6">
        <f>IF(CR$3=$CP$3,$H103+BB103,IF($F103='KU Meter Schedule'!CR$3,'KU Meter Schedule'!CQ103+BB103-$G103,SUM(CQ103,BB103)))</f>
        <v>118018.329797832</v>
      </c>
      <c r="CS103" s="6">
        <f>IF(CS$3=$CP$3,$H103+BC103,IF($F103='KU Meter Schedule'!CS$3,'KU Meter Schedule'!CR103+BC103-$G103,SUM(CR103,BC103)))</f>
        <v>118409.99460449867</v>
      </c>
      <c r="CT103" s="6">
        <f>IF(CT$3=$CP$3,$H103+BD103,IF($F103='KU Meter Schedule'!CT$3,'KU Meter Schedule'!CS103+BD103-$G103,SUM(CS103,BD103)))</f>
        <v>118801.65941116534</v>
      </c>
      <c r="CU103" s="6">
        <f>IF(CU$3=$CP$3,$H103+BE103,IF($F103='KU Meter Schedule'!CU$3,'KU Meter Schedule'!CT103+BE103-$G103,SUM(CT103,BE103)))</f>
        <v>119193.32421783201</v>
      </c>
      <c r="CV103" s="6">
        <f>IF(CV$3=$CP$3,$H103+BF103,IF($F103='KU Meter Schedule'!CV$3,'KU Meter Schedule'!CU103+BF103-$G103,SUM(CU103,BF103)))</f>
        <v>119584.98902449867</v>
      </c>
      <c r="CW103" s="6">
        <f>IF(CW$3=$CP$3,$H103+BG103,IF($F103='KU Meter Schedule'!CW$3,'KU Meter Schedule'!CV103+BG103-$G103,SUM(CV103,BG103)))</f>
        <v>119976.65383116534</v>
      </c>
      <c r="CX103" s="6">
        <f>IF(CX$3=$CP$3,$H103+BH103,IF($F103='KU Meter Schedule'!CX$3,'KU Meter Schedule'!CW103+BH103-$G103,SUM(CW103,BH103)))</f>
        <v>120368.31863783201</v>
      </c>
      <c r="CY103" s="6">
        <f>IF(CY$3=$CP$3,$H103+BI103,IF($F103='KU Meter Schedule'!CY$3,'KU Meter Schedule'!CX103+BI103-$G103,SUM(CX103,BI103)))</f>
        <v>120759.98344449868</v>
      </c>
      <c r="CZ103" s="6">
        <f>IF(CZ$3=$CP$3,$H103+BJ103,IF($F103='KU Meter Schedule'!CZ$3,'KU Meter Schedule'!CY103+BJ103-$G103,SUM(CY103,BJ103)))</f>
        <v>121151.64825116534</v>
      </c>
      <c r="DA103" s="6">
        <f>IF(DA$3=$CP$3,$H103+BK103,IF($F103='KU Meter Schedule'!DA$3,'KU Meter Schedule'!CZ103+BK103-$G103,SUM(CZ103,BK103)))</f>
        <v>121751.97291116534</v>
      </c>
      <c r="DB103" s="6">
        <f>IF(DB$3=$CP$3,$H103+BL103,IF($F103='KU Meter Schedule'!DB$3,'KU Meter Schedule'!DA103+BL103-$G103,SUM(DA103,BL103)))</f>
        <v>122352.29757116534</v>
      </c>
      <c r="DC103" s="6">
        <f>IF(DC$3=$CP$3,$H103+BM103,IF($F103='KU Meter Schedule'!DC$3,'KU Meter Schedule'!DB103+BM103-$G103,SUM(DB103,BM103)))</f>
        <v>122952.62223116534</v>
      </c>
      <c r="DD103" s="6">
        <f>IF(DD$3=$CP$3,$H103+BN103,IF($F103='KU Meter Schedule'!DD$3,'KU Meter Schedule'!DC103+BN103-$G103,SUM(DC103,BN103)))</f>
        <v>123552.94689116534</v>
      </c>
      <c r="DE103" s="6">
        <f>IF(DE$3=$CP$3,$H103+BO103,IF($F103='KU Meter Schedule'!DE$3,'KU Meter Schedule'!DD103+BO103-$G103,SUM(DD103,BO103)))</f>
        <v>124153.27155116534</v>
      </c>
      <c r="DF103" s="6">
        <f>IF(DF$3=$CP$3,$H103+BP103,IF($F103='KU Meter Schedule'!DF$3,'KU Meter Schedule'!DE103+BP103-$G103,SUM(DE103,BP103)))</f>
        <v>124753.59621116534</v>
      </c>
      <c r="DG103" s="6">
        <f>IF(DG$3=$CP$3,$H103+BQ103,IF($F103='KU Meter Schedule'!DG$3,'KU Meter Schedule'!DF103+BQ103-$G103,SUM(DF103,BQ103)))</f>
        <v>125353.92087116533</v>
      </c>
      <c r="DH103" s="6">
        <f>IF(DH$3=$CP$3,$H103+BR103,IF($F103='KU Meter Schedule'!DH$3,'KU Meter Schedule'!DG103+BR103-$G103,SUM(DG103,BR103)))</f>
        <v>125954.24553116533</v>
      </c>
      <c r="DI103" s="6">
        <f>IF(DI$3=$CP$3,$H103+BS103,IF($F103='KU Meter Schedule'!DI$3,'KU Meter Schedule'!DH103+BS103-$G103,SUM(DH103,BS103)))</f>
        <v>126554.57019116533</v>
      </c>
      <c r="DJ103" s="6">
        <f>IF(DJ$3=$CP$3,$H103+BT103,IF($F103='KU Meter Schedule'!DJ$3,'KU Meter Schedule'!DI103+BT103-$G103,SUM(DI103,BT103)))</f>
        <v>127154.89485116533</v>
      </c>
      <c r="DK103" s="6">
        <f>IF(DK$3=$CP$3,$H103+BU103,IF($F103='KU Meter Schedule'!DK$3,'KU Meter Schedule'!DJ103+BU103-$G103,SUM(DJ103,BU103)))</f>
        <v>127755.21951116533</v>
      </c>
      <c r="DL103" s="6">
        <f>IF(DL$3=$CP$3,$H103+BV103,IF($F103='KU Meter Schedule'!DL$3,'KU Meter Schedule'!DK103+BV103-$G103,SUM(DK103,BV103)))</f>
        <v>128355.54417116533</v>
      </c>
      <c r="DM103" s="6">
        <f>IF(DM$3=$CP$3,$H103+BW103,IF($F103='KU Meter Schedule'!DM$3,'KU Meter Schedule'!DL103+BW103-$G103,SUM(DL103,BW103)))</f>
        <v>128955.86883116532</v>
      </c>
      <c r="DN103" s="6">
        <f>IF(DN$3=$CP$3,$H103+BX103,IF($F103='KU Meter Schedule'!DN$3,'KU Meter Schedule'!DM103+BX103-$G103,SUM(DM103,BX103)))</f>
        <v>129556.19349116532</v>
      </c>
      <c r="DO103" s="6">
        <f>IF(DO$3=$CP$3,$H103+BY103,IF($F103='KU Meter Schedule'!DO$3,'KU Meter Schedule'!DN103+BY103-$G103,SUM(DN103,BY103)))</f>
        <v>130156.51815116532</v>
      </c>
      <c r="DP103" s="6">
        <f>IF(DP$3=$CP$3,$H103+BZ103,IF($F103='KU Meter Schedule'!DP$3,'KU Meter Schedule'!DO103+BZ103-$G103,SUM(DO103,BZ103)))</f>
        <v>-74782.519518834684</v>
      </c>
      <c r="DQ103" s="6">
        <f>IF(DQ$3=$CP$3,$H103+CA103,IF($F103='KU Meter Schedule'!DQ$3,'KU Meter Schedule'!DP103+CA103-$G103,SUM(DP103,CA103)))</f>
        <v>-74782.519518834684</v>
      </c>
      <c r="DR103" s="6">
        <f>IF(DR$3=$CP$3,$H103+CB103,IF($F103='KU Meter Schedule'!DR$3,'KU Meter Schedule'!DQ103+CB103-$G103,SUM(DQ103,CB103)))</f>
        <v>-74782.519518834684</v>
      </c>
      <c r="DS103" s="6">
        <f>IF(DS$3=$CP$3,$H103+CC103,IF($F103='KU Meter Schedule'!DS$3,'KU Meter Schedule'!DR103+CC103-$G103,SUM(DR103,CC103)))</f>
        <v>-74782.519518834684</v>
      </c>
      <c r="DT103" s="6">
        <f>IF(DT$3=$CP$3,$H103+CD103,IF($F103='KU Meter Schedule'!DT$3,'KU Meter Schedule'!DS103+CD103-$G103,SUM(DS103,CD103)))</f>
        <v>-74782.519518834684</v>
      </c>
      <c r="DU103" s="6">
        <f>IF(DU$3=$CP$3,$H103+CE103,IF($F103='KU Meter Schedule'!DU$3,'KU Meter Schedule'!DT103+CE103-$G103,SUM(DT103,CE103)))</f>
        <v>-74782.519518834684</v>
      </c>
      <c r="DV103" s="6">
        <f>IF(DV$3=$CP$3,$H103+CF103,IF($F103='KU Meter Schedule'!DV$3,'KU Meter Schedule'!DU103+CF103-$G103,SUM(DU103,CF103)))</f>
        <v>-74782.519518834684</v>
      </c>
      <c r="DW103" s="6">
        <f>IF(DW$3=$CP$3,$H103+CG103,IF($F103='KU Meter Schedule'!DW$3,'KU Meter Schedule'!DV103+CG103-$G103,SUM(DV103,CG103)))</f>
        <v>-74782.519518834684</v>
      </c>
      <c r="DX103" s="6">
        <f>IF(DX$3=$CP$3,$H103+CH103,IF($F103='KU Meter Schedule'!DX$3,'KU Meter Schedule'!DW103+CH103-$G103,SUM(DW103,CH103)))</f>
        <v>-74782.519518834684</v>
      </c>
      <c r="DY103" s="6">
        <f>IF(DY$3=$CP$3,$H103+CI103,IF($F103='KU Meter Schedule'!DY$3,'KU Meter Schedule'!DX103+CI103-$G103,SUM(DX103,CI103)))</f>
        <v>-74782.519518834684</v>
      </c>
      <c r="DZ103" s="6">
        <f>IF(DZ$3=$CP$3,$H103+CJ103,IF($F103='KU Meter Schedule'!DZ$3,'KU Meter Schedule'!DY103+CJ103-$G103,SUM(DY103,CJ103)))</f>
        <v>-74782.519518834684</v>
      </c>
      <c r="EA103" s="6">
        <f>IF(EA$3=$CP$3,$H103+CK103,IF($F103='KU Meter Schedule'!EA$3,'KU Meter Schedule'!DZ103+CK103-$G103,SUM(DZ103,CK103)))</f>
        <v>-74782.519518834684</v>
      </c>
      <c r="EB103" s="6">
        <f>IF(EB$3=$CP$3,$H103+CL103,IF($F103='KU Meter Schedule'!EB$3,'KU Meter Schedule'!EA103+CL103-$G103,SUM(EA103,CL103)))</f>
        <v>-74782.519518834684</v>
      </c>
      <c r="EC103" s="6">
        <f>IF(EC$3=$CP$3,$H103+CM103,IF($F103='KU Meter Schedule'!EC$3,'KU Meter Schedule'!EB103+CM103-$G103,SUM(EB103,CM103)))</f>
        <v>-74782.519518834684</v>
      </c>
      <c r="ED103" s="6">
        <f>IF(ED$3=$CP$3,$H103+CN103,IF($F103='KU Meter Schedule'!ED$3,'KU Meter Schedule'!EC103+CN103-$G103,SUM(EC103,CN103)))</f>
        <v>-74782.519518834684</v>
      </c>
      <c r="EF103" s="8">
        <f t="shared" si="22"/>
        <v>88004.199815501343</v>
      </c>
      <c r="EG103" s="8">
        <f t="shared" si="22"/>
        <v>87612.535008834675</v>
      </c>
      <c r="EH103" s="8">
        <f t="shared" si="22"/>
        <v>87220.870202168007</v>
      </c>
      <c r="EI103" s="8">
        <f t="shared" si="22"/>
        <v>86829.20539550134</v>
      </c>
      <c r="EJ103" s="8">
        <f t="shared" si="22"/>
        <v>86437.540588834672</v>
      </c>
      <c r="EK103" s="8">
        <f t="shared" si="22"/>
        <v>86045.875782168005</v>
      </c>
      <c r="EL103" s="8">
        <f t="shared" si="22"/>
        <v>85654.210975501337</v>
      </c>
      <c r="EM103" s="8">
        <f t="shared" si="22"/>
        <v>85262.54616883467</v>
      </c>
      <c r="EN103" s="8">
        <f t="shared" si="22"/>
        <v>84870.881362168002</v>
      </c>
      <c r="EO103" s="8">
        <f t="shared" si="22"/>
        <v>84479.216555501334</v>
      </c>
      <c r="EP103" s="8">
        <f t="shared" si="22"/>
        <v>84087.551748834667</v>
      </c>
      <c r="EQ103" s="8">
        <f t="shared" si="22"/>
        <v>83487.227088834668</v>
      </c>
      <c r="ER103" s="8">
        <f t="shared" si="22"/>
        <v>82886.90242883467</v>
      </c>
      <c r="ES103" s="8">
        <f t="shared" si="22"/>
        <v>82286.577768834672</v>
      </c>
      <c r="ET103" s="8">
        <f t="shared" si="22"/>
        <v>81686.253108834673</v>
      </c>
      <c r="EU103" s="8">
        <f t="shared" si="22"/>
        <v>81085.928448834675</v>
      </c>
      <c r="EV103" s="8">
        <f t="shared" si="21"/>
        <v>80485.603788834676</v>
      </c>
      <c r="EW103" s="8">
        <f t="shared" si="21"/>
        <v>79885.279128834678</v>
      </c>
      <c r="EX103" s="8">
        <f t="shared" si="21"/>
        <v>79284.95446883468</v>
      </c>
      <c r="EY103" s="8">
        <f t="shared" si="21"/>
        <v>78684.629808834681</v>
      </c>
      <c r="EZ103" s="8">
        <f t="shared" si="21"/>
        <v>78084.305148834683</v>
      </c>
      <c r="FA103" s="8">
        <f t="shared" si="21"/>
        <v>77483.980488834684</v>
      </c>
      <c r="FB103" s="8">
        <f t="shared" si="21"/>
        <v>76883.655828834686</v>
      </c>
      <c r="FC103" s="8">
        <f t="shared" si="21"/>
        <v>76283.331168834688</v>
      </c>
      <c r="FD103" s="8">
        <f t="shared" si="21"/>
        <v>75683.006508834689</v>
      </c>
      <c r="FE103" s="8">
        <f t="shared" si="21"/>
        <v>75082.681848834691</v>
      </c>
      <c r="FF103" s="8">
        <f t="shared" si="21"/>
        <v>74782.519518834684</v>
      </c>
      <c r="FG103" s="8">
        <f t="shared" si="21"/>
        <v>74782.519518834684</v>
      </c>
      <c r="FH103" s="8">
        <f t="shared" si="21"/>
        <v>74782.519518834684</v>
      </c>
      <c r="FI103" s="8">
        <f t="shared" si="21"/>
        <v>74782.519518834684</v>
      </c>
      <c r="FJ103" s="8">
        <f t="shared" si="21"/>
        <v>74782.519518834684</v>
      </c>
      <c r="FK103" s="8">
        <f t="shared" si="20"/>
        <v>74782.519518834684</v>
      </c>
      <c r="FL103" s="8">
        <f t="shared" si="20"/>
        <v>74782.519518834684</v>
      </c>
      <c r="FM103" s="8">
        <f t="shared" si="20"/>
        <v>74782.519518834684</v>
      </c>
      <c r="FN103" s="8">
        <f t="shared" si="20"/>
        <v>74782.519518834684</v>
      </c>
      <c r="FO103" s="8">
        <f t="shared" si="20"/>
        <v>74782.519518834684</v>
      </c>
      <c r="FP103" s="8">
        <f t="shared" si="20"/>
        <v>74782.519518834684</v>
      </c>
      <c r="FQ103" s="8">
        <f t="shared" si="20"/>
        <v>74782.519518834684</v>
      </c>
      <c r="FR103" s="8">
        <f t="shared" si="20"/>
        <v>74782.519518834684</v>
      </c>
      <c r="FS103" s="8">
        <f t="shared" si="20"/>
        <v>74782.519518834684</v>
      </c>
      <c r="FT103" s="8">
        <f t="shared" si="20"/>
        <v>74782.519518834684</v>
      </c>
    </row>
    <row r="104" spans="1:176" x14ac:dyDescent="0.25">
      <c r="A104" s="4" t="s">
        <v>12</v>
      </c>
      <c r="B104" s="4" t="s">
        <v>2</v>
      </c>
      <c r="C104" s="3" t="s">
        <v>40</v>
      </c>
      <c r="D104" s="4" t="s">
        <v>6</v>
      </c>
      <c r="E104" s="7">
        <v>1991</v>
      </c>
      <c r="F104" s="24">
        <f>IFERROR(VLOOKUP(CONCATENATE(C104,E104),'KU Retirements'!$A$4:$E$150,5,FALSE),"N/A")</f>
        <v>43374</v>
      </c>
      <c r="G104" s="5">
        <v>30891.85</v>
      </c>
      <c r="H104" s="5">
        <v>17586.829367838502</v>
      </c>
      <c r="I104" s="5"/>
      <c r="J104" s="6">
        <f>IF(J$3=$J$3,$G104,IF($F104='KU Meter Schedule'!J$3,'KU Meter Schedule'!I104-'KU Meter Schedule'!$G104,I104))</f>
        <v>30891.85</v>
      </c>
      <c r="K104" s="6">
        <f>IF(K$3=$J$3,$G104,IF($F104='KU Meter Schedule'!K$3,'KU Meter Schedule'!J104-'KU Meter Schedule'!$G104,J104))</f>
        <v>30891.85</v>
      </c>
      <c r="L104" s="6">
        <f>IF(L$3=$J$3,$G104,IF($F104='KU Meter Schedule'!L$3,'KU Meter Schedule'!K104-'KU Meter Schedule'!$G104,K104))</f>
        <v>30891.85</v>
      </c>
      <c r="M104" s="6">
        <f>IF(M$3=$J$3,$G104,IF($F104='KU Meter Schedule'!M$3,'KU Meter Schedule'!L104-'KU Meter Schedule'!$G104,L104))</f>
        <v>30891.85</v>
      </c>
      <c r="N104" s="6">
        <f>IF(N$3=$J$3,$G104,IF($F104='KU Meter Schedule'!N$3,'KU Meter Schedule'!M104-'KU Meter Schedule'!$G104,M104))</f>
        <v>30891.85</v>
      </c>
      <c r="O104" s="6">
        <f>IF(O$3=$J$3,$G104,IF($F104='KU Meter Schedule'!O$3,'KU Meter Schedule'!N104-'KU Meter Schedule'!$G104,N104))</f>
        <v>30891.85</v>
      </c>
      <c r="P104" s="6">
        <f>IF(P$3=$J$3,$G104,IF($F104='KU Meter Schedule'!P$3,'KU Meter Schedule'!O104-'KU Meter Schedule'!$G104,O104))</f>
        <v>30891.85</v>
      </c>
      <c r="Q104" s="6">
        <f>IF(Q$3=$J$3,$G104,IF($F104='KU Meter Schedule'!Q$3,'KU Meter Schedule'!P104-'KU Meter Schedule'!$G104,P104))</f>
        <v>30891.85</v>
      </c>
      <c r="R104" s="6">
        <f>IF(R$3=$J$3,$G104,IF($F104='KU Meter Schedule'!R$3,'KU Meter Schedule'!Q104-'KU Meter Schedule'!$G104,Q104))</f>
        <v>30891.85</v>
      </c>
      <c r="S104" s="6">
        <f>IF(S$3=$J$3,$G104,IF($F104='KU Meter Schedule'!S$3,'KU Meter Schedule'!R104-'KU Meter Schedule'!$G104,R104))</f>
        <v>30891.85</v>
      </c>
      <c r="T104" s="6">
        <f>IF(T$3=$J$3,$G104,IF($F104='KU Meter Schedule'!T$3,'KU Meter Schedule'!S104-'KU Meter Schedule'!$G104,S104))</f>
        <v>30891.85</v>
      </c>
      <c r="U104" s="6">
        <f>IF(U$3=$J$3,$G104,IF($F104='KU Meter Schedule'!U$3,'KU Meter Schedule'!T104-'KU Meter Schedule'!$G104,T104))</f>
        <v>30891.85</v>
      </c>
      <c r="V104" s="6">
        <f>IF(V$3=$J$3,$G104,IF($F104='KU Meter Schedule'!V$3,'KU Meter Schedule'!U104-'KU Meter Schedule'!$G104,U104))</f>
        <v>30891.85</v>
      </c>
      <c r="W104" s="6">
        <f>IF(W$3=$J$3,$G104,IF($F104='KU Meter Schedule'!W$3,'KU Meter Schedule'!V104-'KU Meter Schedule'!$G104,V104))</f>
        <v>30891.85</v>
      </c>
      <c r="X104" s="6">
        <f>IF(X$3=$J$3,$G104,IF($F104='KU Meter Schedule'!X$3,'KU Meter Schedule'!W104-'KU Meter Schedule'!$G104,W104))</f>
        <v>30891.85</v>
      </c>
      <c r="Y104" s="6">
        <f>IF(Y$3=$J$3,$G104,IF($F104='KU Meter Schedule'!Y$3,'KU Meter Schedule'!X104-'KU Meter Schedule'!$G104,X104))</f>
        <v>30891.85</v>
      </c>
      <c r="Z104" s="6">
        <f>IF(Z$3=$J$3,$G104,IF($F104='KU Meter Schedule'!Z$3,'KU Meter Schedule'!Y104-'KU Meter Schedule'!$G104,Y104))</f>
        <v>30891.85</v>
      </c>
      <c r="AA104" s="6">
        <f>IF(AA$3=$J$3,$G104,IF($F104='KU Meter Schedule'!AA$3,'KU Meter Schedule'!Z104-'KU Meter Schedule'!$G104,Z104))</f>
        <v>30891.85</v>
      </c>
      <c r="AB104" s="6">
        <f>IF(AB$3=$J$3,$G104,IF($F104='KU Meter Schedule'!AB$3,'KU Meter Schedule'!AA104-'KU Meter Schedule'!$G104,AA104))</f>
        <v>30891.85</v>
      </c>
      <c r="AC104" s="6">
        <f>IF(AC$3=$J$3,$G104,IF($F104='KU Meter Schedule'!AC$3,'KU Meter Schedule'!AB104-'KU Meter Schedule'!$G104,AB104))</f>
        <v>30891.85</v>
      </c>
      <c r="AD104" s="6">
        <f>IF(AD$3=$J$3,$G104,IF($F104='KU Meter Schedule'!AD$3,'KU Meter Schedule'!AC104-'KU Meter Schedule'!$G104,AC104))</f>
        <v>30891.85</v>
      </c>
      <c r="AE104" s="6">
        <f>IF(AE$3=$J$3,$G104,IF($F104='KU Meter Schedule'!AE$3,'KU Meter Schedule'!AD104-'KU Meter Schedule'!$G104,AD104))</f>
        <v>30891.85</v>
      </c>
      <c r="AF104" s="6">
        <f>IF(AF$3=$J$3,$G104,IF($F104='KU Meter Schedule'!AF$3,'KU Meter Schedule'!AE104-'KU Meter Schedule'!$G104,AE104))</f>
        <v>30891.85</v>
      </c>
      <c r="AG104" s="6">
        <f>IF(AG$3=$J$3,$G104,IF($F104='KU Meter Schedule'!AG$3,'KU Meter Schedule'!AF104-'KU Meter Schedule'!$G104,AF104))</f>
        <v>30891.85</v>
      </c>
      <c r="AH104" s="6">
        <f>IF(AH$3=$J$3,$G104,IF($F104='KU Meter Schedule'!AH$3,'KU Meter Schedule'!AG104-'KU Meter Schedule'!$G104,AG104))</f>
        <v>30891.85</v>
      </c>
      <c r="AI104" s="6">
        <f>IF(AI$3=$J$3,$G104,IF($F104='KU Meter Schedule'!AI$3,'KU Meter Schedule'!AH104-'KU Meter Schedule'!$G104,AH104))</f>
        <v>30891.85</v>
      </c>
      <c r="AJ104" s="6">
        <f>IF(AJ$3=$J$3,$G104,IF($F104='KU Meter Schedule'!AJ$3,'KU Meter Schedule'!AI104-'KU Meter Schedule'!$G104,AI104))</f>
        <v>0</v>
      </c>
      <c r="AK104" s="6">
        <f>IF(AK$3=$J$3,$G104,IF($F104='KU Meter Schedule'!AK$3,'KU Meter Schedule'!AJ104-'KU Meter Schedule'!$G104,AJ104))</f>
        <v>0</v>
      </c>
      <c r="AL104" s="6">
        <f>IF(AL$3=$J$3,$G104,IF($F104='KU Meter Schedule'!AL$3,'KU Meter Schedule'!AK104-'KU Meter Schedule'!$G104,AK104))</f>
        <v>0</v>
      </c>
      <c r="AM104" s="6">
        <f>IF(AM$3=$J$3,$G104,IF($F104='KU Meter Schedule'!AM$3,'KU Meter Schedule'!AL104-'KU Meter Schedule'!$G104,AL104))</f>
        <v>0</v>
      </c>
      <c r="AN104" s="6">
        <f>IF(AN$3=$J$3,$G104,IF($F104='KU Meter Schedule'!AN$3,'KU Meter Schedule'!AM104-'KU Meter Schedule'!$G104,AM104))</f>
        <v>0</v>
      </c>
      <c r="AO104" s="6">
        <f>IF(AO$3=$J$3,$G104,IF($F104='KU Meter Schedule'!AO$3,'KU Meter Schedule'!AN104-'KU Meter Schedule'!$G104,AN104))</f>
        <v>0</v>
      </c>
      <c r="AP104" s="6">
        <f>IF(AP$3=$J$3,$G104,IF($F104='KU Meter Schedule'!AP$3,'KU Meter Schedule'!AO104-'KU Meter Schedule'!$G104,AO104))</f>
        <v>0</v>
      </c>
      <c r="AQ104" s="6">
        <f>IF(AQ$3=$J$3,$G104,IF($F104='KU Meter Schedule'!AQ$3,'KU Meter Schedule'!AP104-'KU Meter Schedule'!$G104,AP104))</f>
        <v>0</v>
      </c>
      <c r="AR104" s="6">
        <f>IF(AR$3=$J$3,$G104,IF($F104='KU Meter Schedule'!AR$3,'KU Meter Schedule'!AQ104-'KU Meter Schedule'!$G104,AQ104))</f>
        <v>0</v>
      </c>
      <c r="AS104" s="6">
        <f>IF(AS$3=$J$3,$G104,IF($F104='KU Meter Schedule'!AS$3,'KU Meter Schedule'!AR104-'KU Meter Schedule'!$G104,AR104))</f>
        <v>0</v>
      </c>
      <c r="AT104" s="6">
        <f>IF(AT$3=$J$3,$G104,IF($F104='KU Meter Schedule'!AT$3,'KU Meter Schedule'!AS104-'KU Meter Schedule'!$G104,AS104))</f>
        <v>0</v>
      </c>
      <c r="AU104" s="6">
        <f>IF(AU$3=$J$3,$G104,IF($F104='KU Meter Schedule'!AU$3,'KU Meter Schedule'!AT104-'KU Meter Schedule'!$G104,AT104))</f>
        <v>0</v>
      </c>
      <c r="AV104" s="6">
        <f>IF(AV$3=$J$3,$G104,IF($F104='KU Meter Schedule'!AV$3,'KU Meter Schedule'!AU104-'KU Meter Schedule'!$G104,AU104))</f>
        <v>0</v>
      </c>
      <c r="AW104" s="6">
        <f>IF(AW$3=$J$3,$G104,IF($F104='KU Meter Schedule'!AW$3,'KU Meter Schedule'!AV104-'KU Meter Schedule'!$G104,AV104))</f>
        <v>0</v>
      </c>
      <c r="AX104" s="6">
        <f>IF(AX$3=$J$3,$G104,IF($F104='KU Meter Schedule'!AX$3,'KU Meter Schedule'!AW104-'KU Meter Schedule'!$G104,AW104))</f>
        <v>0</v>
      </c>
      <c r="AZ104" s="21">
        <f>IF(AZ$3&lt;'Depr. Rate'!$B$1,('Depr. Rate'!$B$4*'KU Meter Schedule'!J104)/12,IF(J104=0,I104/2*'Depr. Rate'!$C$4/12,('Depr. Rate'!$C$4*'KU Meter Schedule'!J104)/12))</f>
        <v>58.95194708333333</v>
      </c>
      <c r="BA104" s="21">
        <f>IF(BA$3&lt;'Depr. Rate'!$B$1,('Depr. Rate'!$B$4*'KU Meter Schedule'!K104)/12,IF(K104=0,J104/2*'Depr. Rate'!$C$4/12,('Depr. Rate'!$C$4*'KU Meter Schedule'!K104)/12))</f>
        <v>58.95194708333333</v>
      </c>
      <c r="BB104" s="21">
        <f>IF(BB$3&lt;'Depr. Rate'!$B$1,('Depr. Rate'!$B$4*'KU Meter Schedule'!L104)/12,IF(L104=0,K104/2*'Depr. Rate'!$C$4/12,('Depr. Rate'!$C$4*'KU Meter Schedule'!L104)/12))</f>
        <v>58.95194708333333</v>
      </c>
      <c r="BC104" s="21">
        <f>IF(BC$3&lt;'Depr. Rate'!$B$1,('Depr. Rate'!$B$4*'KU Meter Schedule'!M104)/12,IF(M104=0,L104/2*'Depr. Rate'!$C$4/12,('Depr. Rate'!$C$4*'KU Meter Schedule'!M104)/12))</f>
        <v>58.95194708333333</v>
      </c>
      <c r="BD104" s="21">
        <f>IF(BD$3&lt;'Depr. Rate'!$B$1,('Depr. Rate'!$B$4*'KU Meter Schedule'!N104)/12,IF(N104=0,M104/2*'Depr. Rate'!$C$4/12,('Depr. Rate'!$C$4*'KU Meter Schedule'!N104)/12))</f>
        <v>58.95194708333333</v>
      </c>
      <c r="BE104" s="21">
        <f>IF(BE$3&lt;'Depr. Rate'!$B$1,('Depr. Rate'!$B$4*'KU Meter Schedule'!O104)/12,IF(O104=0,N104/2*'Depr. Rate'!$C$4/12,('Depr. Rate'!$C$4*'KU Meter Schedule'!O104)/12))</f>
        <v>58.95194708333333</v>
      </c>
      <c r="BF104" s="21">
        <f>IF(BF$3&lt;'Depr. Rate'!$B$1,('Depr. Rate'!$B$4*'KU Meter Schedule'!P104)/12,IF(P104=0,O104/2*'Depr. Rate'!$C$4/12,('Depr. Rate'!$C$4*'KU Meter Schedule'!P104)/12))</f>
        <v>58.95194708333333</v>
      </c>
      <c r="BG104" s="21">
        <f>IF(BG$3&lt;'Depr. Rate'!$B$1,('Depr. Rate'!$B$4*'KU Meter Schedule'!Q104)/12,IF(Q104=0,P104/2*'Depr. Rate'!$C$4/12,('Depr. Rate'!$C$4*'KU Meter Schedule'!Q104)/12))</f>
        <v>58.95194708333333</v>
      </c>
      <c r="BH104" s="21">
        <f>IF(BH$3&lt;'Depr. Rate'!$B$1,('Depr. Rate'!$B$4*'KU Meter Schedule'!R104)/12,IF(R104=0,Q104/2*'Depr. Rate'!$C$4/12,('Depr. Rate'!$C$4*'KU Meter Schedule'!R104)/12))</f>
        <v>58.95194708333333</v>
      </c>
      <c r="BI104" s="21">
        <f>IF(BI$3&lt;'Depr. Rate'!$B$1,('Depr. Rate'!$B$4*'KU Meter Schedule'!S104)/12,IF(S104=0,R104/2*'Depr. Rate'!$C$4/12,('Depr. Rate'!$C$4*'KU Meter Schedule'!S104)/12))</f>
        <v>58.95194708333333</v>
      </c>
      <c r="BJ104" s="21">
        <f>IF(BJ$3&lt;'Depr. Rate'!$B$1,('Depr. Rate'!$B$4*'KU Meter Schedule'!T104)/12,IF(T104=0,S104/2*'Depr. Rate'!$C$4/12,('Depr. Rate'!$C$4*'KU Meter Schedule'!T104)/12))</f>
        <v>58.95194708333333</v>
      </c>
      <c r="BK104" s="21">
        <f>IF(BK$3&lt;'Depr. Rate'!$B$1,('Depr. Rate'!$B$4*'KU Meter Schedule'!U104)/12,IF(U104=0,T104/2*'Depr. Rate'!$C$4/12,('Depr. Rate'!$C$4*'KU Meter Schedule'!U104)/12))</f>
        <v>90.358661249999997</v>
      </c>
      <c r="BL104" s="21">
        <f>IF(BL$3&lt;'Depr. Rate'!$B$1,('Depr. Rate'!$B$4*'KU Meter Schedule'!V104)/12,IF(V104=0,U104/2*'Depr. Rate'!$C$4/12,('Depr. Rate'!$C$4*'KU Meter Schedule'!V104)/12))</f>
        <v>90.358661249999997</v>
      </c>
      <c r="BM104" s="21">
        <f>IF(BM$3&lt;'Depr. Rate'!$B$1,('Depr. Rate'!$B$4*'KU Meter Schedule'!W104)/12,IF(W104=0,V104/2*'Depr. Rate'!$C$4/12,('Depr. Rate'!$C$4*'KU Meter Schedule'!W104)/12))</f>
        <v>90.358661249999997</v>
      </c>
      <c r="BN104" s="21">
        <f>IF(BN$3&lt;'Depr. Rate'!$B$1,('Depr. Rate'!$B$4*'KU Meter Schedule'!X104)/12,IF(X104=0,W104/2*'Depr. Rate'!$C$4/12,('Depr. Rate'!$C$4*'KU Meter Schedule'!X104)/12))</f>
        <v>90.358661249999997</v>
      </c>
      <c r="BO104" s="21">
        <f>IF(BO$3&lt;'Depr. Rate'!$B$1,('Depr. Rate'!$B$4*'KU Meter Schedule'!Y104)/12,IF(Y104=0,X104/2*'Depr. Rate'!$C$4/12,('Depr. Rate'!$C$4*'KU Meter Schedule'!Y104)/12))</f>
        <v>90.358661249999997</v>
      </c>
      <c r="BP104" s="21">
        <f>IF(BP$3&lt;'Depr. Rate'!$B$1,('Depr. Rate'!$B$4*'KU Meter Schedule'!Z104)/12,IF(Z104=0,Y104/2*'Depr. Rate'!$C$4/12,('Depr. Rate'!$C$4*'KU Meter Schedule'!Z104)/12))</f>
        <v>90.358661249999997</v>
      </c>
      <c r="BQ104" s="21">
        <f>IF(BQ$3&lt;'Depr. Rate'!$B$1,('Depr. Rate'!$B$4*'KU Meter Schedule'!AA104)/12,IF(AA104=0,Z104/2*'Depr. Rate'!$C$4/12,('Depr. Rate'!$C$4*'KU Meter Schedule'!AA104)/12))</f>
        <v>90.358661249999997</v>
      </c>
      <c r="BR104" s="21">
        <f>IF(BR$3&lt;'Depr. Rate'!$B$1,('Depr. Rate'!$B$4*'KU Meter Schedule'!AB104)/12,IF(AB104=0,AA104/2*'Depr. Rate'!$C$4/12,('Depr. Rate'!$C$4*'KU Meter Schedule'!AB104)/12))</f>
        <v>90.358661249999997</v>
      </c>
      <c r="BS104" s="21">
        <f>IF(BS$3&lt;'Depr. Rate'!$B$1,('Depr. Rate'!$B$4*'KU Meter Schedule'!AC104)/12,IF(AC104=0,AB104/2*'Depr. Rate'!$C$4/12,('Depr. Rate'!$C$4*'KU Meter Schedule'!AC104)/12))</f>
        <v>90.358661249999997</v>
      </c>
      <c r="BT104" s="21">
        <f>IF(BT$3&lt;'Depr. Rate'!$B$1,('Depr. Rate'!$B$4*'KU Meter Schedule'!AD104)/12,IF(AD104=0,AC104/2*'Depr. Rate'!$C$4/12,('Depr. Rate'!$C$4*'KU Meter Schedule'!AD104)/12))</f>
        <v>90.358661249999997</v>
      </c>
      <c r="BU104" s="21">
        <f>IF(BU$3&lt;'Depr. Rate'!$B$1,('Depr. Rate'!$B$4*'KU Meter Schedule'!AE104)/12,IF(AE104=0,AD104/2*'Depr. Rate'!$C$4/12,('Depr. Rate'!$C$4*'KU Meter Schedule'!AE104)/12))</f>
        <v>90.358661249999997</v>
      </c>
      <c r="BV104" s="21">
        <f>IF(BV$3&lt;'Depr. Rate'!$B$1,('Depr. Rate'!$B$4*'KU Meter Schedule'!AF104)/12,IF(AF104=0,AE104/2*'Depr. Rate'!$C$4/12,('Depr. Rate'!$C$4*'KU Meter Schedule'!AF104)/12))</f>
        <v>90.358661249999997</v>
      </c>
      <c r="BW104" s="21">
        <f>IF(BW$3&lt;'Depr. Rate'!$B$1,('Depr. Rate'!$B$4*'KU Meter Schedule'!AG104)/12,IF(AG104=0,AF104/2*'Depr. Rate'!$C$4/12,('Depr. Rate'!$C$4*'KU Meter Schedule'!AG104)/12))</f>
        <v>90.358661249999997</v>
      </c>
      <c r="BX104" s="21">
        <f>IF(BX$3&lt;'Depr. Rate'!$B$1,('Depr. Rate'!$B$4*'KU Meter Schedule'!AH104)/12,IF(AH104=0,AG104/2*'Depr. Rate'!$C$4/12,('Depr. Rate'!$C$4*'KU Meter Schedule'!AH104)/12))</f>
        <v>90.358661249999997</v>
      </c>
      <c r="BY104" s="21">
        <f>IF(BY$3&lt;'Depr. Rate'!$B$1,('Depr. Rate'!$B$4*'KU Meter Schedule'!AI104)/12,IF(AI104=0,AH104/2*'Depr. Rate'!$C$4/12,('Depr. Rate'!$C$4*'KU Meter Schedule'!AI104)/12))</f>
        <v>90.358661249999997</v>
      </c>
      <c r="BZ104" s="21">
        <f>IF(BZ$3&lt;'Depr. Rate'!$B$1,('Depr. Rate'!$B$4*'KU Meter Schedule'!AJ104)/12,IF(AJ104=0,AI104/2*'Depr. Rate'!$C$4/12,('Depr. Rate'!$C$4*'KU Meter Schedule'!AJ104)/12))</f>
        <v>45.179330624999999</v>
      </c>
      <c r="CA104" s="21">
        <f>IF(CA$3&lt;'Depr. Rate'!$B$1,('Depr. Rate'!$B$4*'KU Meter Schedule'!AK104)/12,IF(AK104=0,AJ104/2*'Depr. Rate'!$C$4/12,('Depr. Rate'!$C$4*'KU Meter Schedule'!AK104)/12))</f>
        <v>0</v>
      </c>
      <c r="CB104" s="21">
        <f>IF(CB$3&lt;'Depr. Rate'!$B$1,('Depr. Rate'!$B$4*'KU Meter Schedule'!AL104)/12,IF(AL104=0,AK104/2*'Depr. Rate'!$C$4/12,('Depr. Rate'!$C$4*'KU Meter Schedule'!AL104)/12))</f>
        <v>0</v>
      </c>
      <c r="CC104" s="21">
        <f>IF(CC$3&lt;'Depr. Rate'!$B$1,('Depr. Rate'!$B$4*'KU Meter Schedule'!AM104)/12,IF(AM104=0,AL104/2*'Depr. Rate'!$C$4/12,('Depr. Rate'!$C$4*'KU Meter Schedule'!AM104)/12))</f>
        <v>0</v>
      </c>
      <c r="CD104" s="21">
        <f>IF(CD$3&lt;'Depr. Rate'!$B$1,('Depr. Rate'!$B$4*'KU Meter Schedule'!AN104)/12,IF(AN104=0,AM104/2*'Depr. Rate'!$C$4/12,('Depr. Rate'!$C$4*'KU Meter Schedule'!AN104)/12))</f>
        <v>0</v>
      </c>
      <c r="CE104" s="21">
        <f>IF(CE$3&lt;'Depr. Rate'!$B$1,('Depr. Rate'!$B$4*'KU Meter Schedule'!AO104)/12,IF(AO104=0,AN104/2*'Depr. Rate'!$C$4/12,('Depr. Rate'!$C$4*'KU Meter Schedule'!AO104)/12))</f>
        <v>0</v>
      </c>
      <c r="CF104" s="21">
        <f>IF(CF$3&lt;'Depr. Rate'!$B$1,('Depr. Rate'!$B$4*'KU Meter Schedule'!AP104)/12,IF(AP104=0,AO104/2*'Depr. Rate'!$C$4/12,('Depr. Rate'!$C$4*'KU Meter Schedule'!AP104)/12))</f>
        <v>0</v>
      </c>
      <c r="CG104" s="21">
        <f>IF(CG$3&lt;'Depr. Rate'!$B$1,('Depr. Rate'!$B$4*'KU Meter Schedule'!AQ104)/12,IF(AQ104=0,AP104/2*'Depr. Rate'!$C$4/12,('Depr. Rate'!$C$4*'KU Meter Schedule'!AQ104)/12))</f>
        <v>0</v>
      </c>
      <c r="CH104" s="21">
        <f>IF(CH$3&lt;'Depr. Rate'!$B$1,('Depr. Rate'!$B$4*'KU Meter Schedule'!AR104)/12,IF(AR104=0,AQ104/2*'Depr. Rate'!$C$4/12,('Depr. Rate'!$C$4*'KU Meter Schedule'!AR104)/12))</f>
        <v>0</v>
      </c>
      <c r="CI104" s="21">
        <f>IF(CI$3&lt;'Depr. Rate'!$B$1,('Depr. Rate'!$B$4*'KU Meter Schedule'!AS104)/12,IF(AS104=0,AR104/2*'Depr. Rate'!$C$4/12,('Depr. Rate'!$C$4*'KU Meter Schedule'!AS104)/12))</f>
        <v>0</v>
      </c>
      <c r="CJ104" s="21">
        <f>IF(CJ$3&lt;'Depr. Rate'!$B$1,('Depr. Rate'!$B$4*'KU Meter Schedule'!AT104)/12,IF(AT104=0,AS104/2*'Depr. Rate'!$C$4/12,('Depr. Rate'!$C$4*'KU Meter Schedule'!AT104)/12))</f>
        <v>0</v>
      </c>
      <c r="CK104" s="21">
        <f>IF(CK$3&lt;'Depr. Rate'!$B$1,('Depr. Rate'!$B$4*'KU Meter Schedule'!AU104)/12,IF(AU104=0,AT104/2*'Depr. Rate'!$C$4/12,('Depr. Rate'!$C$4*'KU Meter Schedule'!AU104)/12))</f>
        <v>0</v>
      </c>
      <c r="CL104" s="21">
        <f>IF(CL$3&lt;'Depr. Rate'!$B$1,('Depr. Rate'!$B$4*'KU Meter Schedule'!AV104)/12,IF(AV104=0,AU104/2*'Depr. Rate'!$C$4/12,('Depr. Rate'!$C$4*'KU Meter Schedule'!AV104)/12))</f>
        <v>0</v>
      </c>
      <c r="CM104" s="21">
        <f>IF(CM$3&lt;'Depr. Rate'!$B$1,('Depr. Rate'!$B$4*'KU Meter Schedule'!AW104)/12,IF(AW104=0,AV104/2*'Depr. Rate'!$C$4/12,('Depr. Rate'!$C$4*'KU Meter Schedule'!AW104)/12))</f>
        <v>0</v>
      </c>
      <c r="CN104" s="21">
        <f>IF(CN$3&lt;'Depr. Rate'!$B$1,('Depr. Rate'!$B$4*'KU Meter Schedule'!AX104)/12,IF(AX104=0,AW104/2*'Depr. Rate'!$C$4/12,('Depr. Rate'!$C$4*'KU Meter Schedule'!AX104)/12))</f>
        <v>0</v>
      </c>
      <c r="CP104" s="6">
        <f>IF(CP$3=$CP$3,$H104+AZ104,IF($F104='KU Meter Schedule'!CP$3,'KU Meter Schedule'!CO104+AZ104-$G104,SUM(CO104,AZ104)))</f>
        <v>17645.781314921835</v>
      </c>
      <c r="CQ104" s="6">
        <f>IF(CQ$3=$CP$3,$H104+BA104,IF($F104='KU Meter Schedule'!CQ$3,'KU Meter Schedule'!CP104+BA104-$G104,SUM(CP104,BA104)))</f>
        <v>17704.733262005167</v>
      </c>
      <c r="CR104" s="6">
        <f>IF(CR$3=$CP$3,$H104+BB104,IF($F104='KU Meter Schedule'!CR$3,'KU Meter Schedule'!CQ104+BB104-$G104,SUM(CQ104,BB104)))</f>
        <v>17763.6852090885</v>
      </c>
      <c r="CS104" s="6">
        <f>IF(CS$3=$CP$3,$H104+BC104,IF($F104='KU Meter Schedule'!CS$3,'KU Meter Schedule'!CR104+BC104-$G104,SUM(CR104,BC104)))</f>
        <v>17822.637156171833</v>
      </c>
      <c r="CT104" s="6">
        <f>IF(CT$3=$CP$3,$H104+BD104,IF($F104='KU Meter Schedule'!CT$3,'KU Meter Schedule'!CS104+BD104-$G104,SUM(CS104,BD104)))</f>
        <v>17881.589103255166</v>
      </c>
      <c r="CU104" s="6">
        <f>IF(CU$3=$CP$3,$H104+BE104,IF($F104='KU Meter Schedule'!CU$3,'KU Meter Schedule'!CT104+BE104-$G104,SUM(CT104,BE104)))</f>
        <v>17940.541050338499</v>
      </c>
      <c r="CV104" s="6">
        <f>IF(CV$3=$CP$3,$H104+BF104,IF($F104='KU Meter Schedule'!CV$3,'KU Meter Schedule'!CU104+BF104-$G104,SUM(CU104,BF104)))</f>
        <v>17999.492997421832</v>
      </c>
      <c r="CW104" s="6">
        <f>IF(CW$3=$CP$3,$H104+BG104,IF($F104='KU Meter Schedule'!CW$3,'KU Meter Schedule'!CV104+BG104-$G104,SUM(CV104,BG104)))</f>
        <v>18058.444944505165</v>
      </c>
      <c r="CX104" s="6">
        <f>IF(CX$3=$CP$3,$H104+BH104,IF($F104='KU Meter Schedule'!CX$3,'KU Meter Schedule'!CW104+BH104-$G104,SUM(CW104,BH104)))</f>
        <v>18117.396891588498</v>
      </c>
      <c r="CY104" s="6">
        <f>IF(CY$3=$CP$3,$H104+BI104,IF($F104='KU Meter Schedule'!CY$3,'KU Meter Schedule'!CX104+BI104-$G104,SUM(CX104,BI104)))</f>
        <v>18176.348838671831</v>
      </c>
      <c r="CZ104" s="6">
        <f>IF(CZ$3=$CP$3,$H104+BJ104,IF($F104='KU Meter Schedule'!CZ$3,'KU Meter Schedule'!CY104+BJ104-$G104,SUM(CY104,BJ104)))</f>
        <v>18235.300785755164</v>
      </c>
      <c r="DA104" s="6">
        <f>IF(DA$3=$CP$3,$H104+BK104,IF($F104='KU Meter Schedule'!DA$3,'KU Meter Schedule'!CZ104+BK104-$G104,SUM(CZ104,BK104)))</f>
        <v>18325.659447005164</v>
      </c>
      <c r="DB104" s="6">
        <f>IF(DB$3=$CP$3,$H104+BL104,IF($F104='KU Meter Schedule'!DB$3,'KU Meter Schedule'!DA104+BL104-$G104,SUM(DA104,BL104)))</f>
        <v>18416.018108255164</v>
      </c>
      <c r="DC104" s="6">
        <f>IF(DC$3=$CP$3,$H104+BM104,IF($F104='KU Meter Schedule'!DC$3,'KU Meter Schedule'!DB104+BM104-$G104,SUM(DB104,BM104)))</f>
        <v>18506.376769505165</v>
      </c>
      <c r="DD104" s="6">
        <f>IF(DD$3=$CP$3,$H104+BN104,IF($F104='KU Meter Schedule'!DD$3,'KU Meter Schedule'!DC104+BN104-$G104,SUM(DC104,BN104)))</f>
        <v>18596.735430755165</v>
      </c>
      <c r="DE104" s="6">
        <f>IF(DE$3=$CP$3,$H104+BO104,IF($F104='KU Meter Schedule'!DE$3,'KU Meter Schedule'!DD104+BO104-$G104,SUM(DD104,BO104)))</f>
        <v>18687.094092005165</v>
      </c>
      <c r="DF104" s="6">
        <f>IF(DF$3=$CP$3,$H104+BP104,IF($F104='KU Meter Schedule'!DF$3,'KU Meter Schedule'!DE104+BP104-$G104,SUM(DE104,BP104)))</f>
        <v>18777.452753255166</v>
      </c>
      <c r="DG104" s="6">
        <f>IF(DG$3=$CP$3,$H104+BQ104,IF($F104='KU Meter Schedule'!DG$3,'KU Meter Schedule'!DF104+BQ104-$G104,SUM(DF104,BQ104)))</f>
        <v>18867.811414505166</v>
      </c>
      <c r="DH104" s="6">
        <f>IF(DH$3=$CP$3,$H104+BR104,IF($F104='KU Meter Schedule'!DH$3,'KU Meter Schedule'!DG104+BR104-$G104,SUM(DG104,BR104)))</f>
        <v>18958.170075755166</v>
      </c>
      <c r="DI104" s="6">
        <f>IF(DI$3=$CP$3,$H104+BS104,IF($F104='KU Meter Schedule'!DI$3,'KU Meter Schedule'!DH104+BS104-$G104,SUM(DH104,BS104)))</f>
        <v>19048.528737005166</v>
      </c>
      <c r="DJ104" s="6">
        <f>IF(DJ$3=$CP$3,$H104+BT104,IF($F104='KU Meter Schedule'!DJ$3,'KU Meter Schedule'!DI104+BT104-$G104,SUM(DI104,BT104)))</f>
        <v>19138.887398255167</v>
      </c>
      <c r="DK104" s="6">
        <f>IF(DK$3=$CP$3,$H104+BU104,IF($F104='KU Meter Schedule'!DK$3,'KU Meter Schedule'!DJ104+BU104-$G104,SUM(DJ104,BU104)))</f>
        <v>19229.246059505167</v>
      </c>
      <c r="DL104" s="6">
        <f>IF(DL$3=$CP$3,$H104+BV104,IF($F104='KU Meter Schedule'!DL$3,'KU Meter Schedule'!DK104+BV104-$G104,SUM(DK104,BV104)))</f>
        <v>19319.604720755167</v>
      </c>
      <c r="DM104" s="6">
        <f>IF(DM$3=$CP$3,$H104+BW104,IF($F104='KU Meter Schedule'!DM$3,'KU Meter Schedule'!DL104+BW104-$G104,SUM(DL104,BW104)))</f>
        <v>19409.963382005168</v>
      </c>
      <c r="DN104" s="6">
        <f>IF(DN$3=$CP$3,$H104+BX104,IF($F104='KU Meter Schedule'!DN$3,'KU Meter Schedule'!DM104+BX104-$G104,SUM(DM104,BX104)))</f>
        <v>19500.322043255168</v>
      </c>
      <c r="DO104" s="6">
        <f>IF(DO$3=$CP$3,$H104+BY104,IF($F104='KU Meter Schedule'!DO$3,'KU Meter Schedule'!DN104+BY104-$G104,SUM(DN104,BY104)))</f>
        <v>19590.680704505168</v>
      </c>
      <c r="DP104" s="6">
        <f>IF(DP$3=$CP$3,$H104+BZ104,IF($F104='KU Meter Schedule'!DP$3,'KU Meter Schedule'!DO104+BZ104-$G104,SUM(DO104,BZ104)))</f>
        <v>-11255.98996486983</v>
      </c>
      <c r="DQ104" s="6">
        <f>IF(DQ$3=$CP$3,$H104+CA104,IF($F104='KU Meter Schedule'!DQ$3,'KU Meter Schedule'!DP104+CA104-$G104,SUM(DP104,CA104)))</f>
        <v>-11255.98996486983</v>
      </c>
      <c r="DR104" s="6">
        <f>IF(DR$3=$CP$3,$H104+CB104,IF($F104='KU Meter Schedule'!DR$3,'KU Meter Schedule'!DQ104+CB104-$G104,SUM(DQ104,CB104)))</f>
        <v>-11255.98996486983</v>
      </c>
      <c r="DS104" s="6">
        <f>IF(DS$3=$CP$3,$H104+CC104,IF($F104='KU Meter Schedule'!DS$3,'KU Meter Schedule'!DR104+CC104-$G104,SUM(DR104,CC104)))</f>
        <v>-11255.98996486983</v>
      </c>
      <c r="DT104" s="6">
        <f>IF(DT$3=$CP$3,$H104+CD104,IF($F104='KU Meter Schedule'!DT$3,'KU Meter Schedule'!DS104+CD104-$G104,SUM(DS104,CD104)))</f>
        <v>-11255.98996486983</v>
      </c>
      <c r="DU104" s="6">
        <f>IF(DU$3=$CP$3,$H104+CE104,IF($F104='KU Meter Schedule'!DU$3,'KU Meter Schedule'!DT104+CE104-$G104,SUM(DT104,CE104)))</f>
        <v>-11255.98996486983</v>
      </c>
      <c r="DV104" s="6">
        <f>IF(DV$3=$CP$3,$H104+CF104,IF($F104='KU Meter Schedule'!DV$3,'KU Meter Schedule'!DU104+CF104-$G104,SUM(DU104,CF104)))</f>
        <v>-11255.98996486983</v>
      </c>
      <c r="DW104" s="6">
        <f>IF(DW$3=$CP$3,$H104+CG104,IF($F104='KU Meter Schedule'!DW$3,'KU Meter Schedule'!DV104+CG104-$G104,SUM(DV104,CG104)))</f>
        <v>-11255.98996486983</v>
      </c>
      <c r="DX104" s="6">
        <f>IF(DX$3=$CP$3,$H104+CH104,IF($F104='KU Meter Schedule'!DX$3,'KU Meter Schedule'!DW104+CH104-$G104,SUM(DW104,CH104)))</f>
        <v>-11255.98996486983</v>
      </c>
      <c r="DY104" s="6">
        <f>IF(DY$3=$CP$3,$H104+CI104,IF($F104='KU Meter Schedule'!DY$3,'KU Meter Schedule'!DX104+CI104-$G104,SUM(DX104,CI104)))</f>
        <v>-11255.98996486983</v>
      </c>
      <c r="DZ104" s="6">
        <f>IF(DZ$3=$CP$3,$H104+CJ104,IF($F104='KU Meter Schedule'!DZ$3,'KU Meter Schedule'!DY104+CJ104-$G104,SUM(DY104,CJ104)))</f>
        <v>-11255.98996486983</v>
      </c>
      <c r="EA104" s="6">
        <f>IF(EA$3=$CP$3,$H104+CK104,IF($F104='KU Meter Schedule'!EA$3,'KU Meter Schedule'!DZ104+CK104-$G104,SUM(DZ104,CK104)))</f>
        <v>-11255.98996486983</v>
      </c>
      <c r="EB104" s="6">
        <f>IF(EB$3=$CP$3,$H104+CL104,IF($F104='KU Meter Schedule'!EB$3,'KU Meter Schedule'!EA104+CL104-$G104,SUM(EA104,CL104)))</f>
        <v>-11255.98996486983</v>
      </c>
      <c r="EC104" s="6">
        <f>IF(EC$3=$CP$3,$H104+CM104,IF($F104='KU Meter Schedule'!EC$3,'KU Meter Schedule'!EB104+CM104-$G104,SUM(EB104,CM104)))</f>
        <v>-11255.98996486983</v>
      </c>
      <c r="ED104" s="6">
        <f>IF(ED$3=$CP$3,$H104+CN104,IF($F104='KU Meter Schedule'!ED$3,'KU Meter Schedule'!EC104+CN104-$G104,SUM(EC104,CN104)))</f>
        <v>-11255.98996486983</v>
      </c>
      <c r="EF104" s="8">
        <f t="shared" si="22"/>
        <v>13246.068685078164</v>
      </c>
      <c r="EG104" s="8">
        <f t="shared" si="22"/>
        <v>13187.116737994831</v>
      </c>
      <c r="EH104" s="8">
        <f t="shared" si="22"/>
        <v>13128.164790911498</v>
      </c>
      <c r="EI104" s="8">
        <f t="shared" si="22"/>
        <v>13069.212843828165</v>
      </c>
      <c r="EJ104" s="8">
        <f t="shared" si="22"/>
        <v>13010.260896744832</v>
      </c>
      <c r="EK104" s="8">
        <f t="shared" si="22"/>
        <v>12951.308949661499</v>
      </c>
      <c r="EL104" s="8">
        <f t="shared" si="22"/>
        <v>12892.357002578166</v>
      </c>
      <c r="EM104" s="8">
        <f t="shared" si="22"/>
        <v>12833.405055494834</v>
      </c>
      <c r="EN104" s="8">
        <f t="shared" si="22"/>
        <v>12774.453108411501</v>
      </c>
      <c r="EO104" s="8">
        <f t="shared" si="22"/>
        <v>12715.501161328168</v>
      </c>
      <c r="EP104" s="8">
        <f t="shared" si="22"/>
        <v>12656.549214244835</v>
      </c>
      <c r="EQ104" s="8">
        <f t="shared" si="22"/>
        <v>12566.190552994834</v>
      </c>
      <c r="ER104" s="8">
        <f t="shared" si="22"/>
        <v>12475.831891744834</v>
      </c>
      <c r="ES104" s="8">
        <f t="shared" si="22"/>
        <v>12385.473230494834</v>
      </c>
      <c r="ET104" s="8">
        <f t="shared" si="22"/>
        <v>12295.114569244834</v>
      </c>
      <c r="EU104" s="8">
        <f t="shared" si="22"/>
        <v>12204.755907994833</v>
      </c>
      <c r="EV104" s="8">
        <f t="shared" si="21"/>
        <v>12114.397246744833</v>
      </c>
      <c r="EW104" s="8">
        <f t="shared" si="21"/>
        <v>12024.038585494833</v>
      </c>
      <c r="EX104" s="8">
        <f t="shared" si="21"/>
        <v>11933.679924244832</v>
      </c>
      <c r="EY104" s="8">
        <f t="shared" si="21"/>
        <v>11843.321262994832</v>
      </c>
      <c r="EZ104" s="8">
        <f t="shared" si="21"/>
        <v>11752.962601744832</v>
      </c>
      <c r="FA104" s="8">
        <f t="shared" si="21"/>
        <v>11662.603940494831</v>
      </c>
      <c r="FB104" s="8">
        <f t="shared" si="21"/>
        <v>11572.245279244831</v>
      </c>
      <c r="FC104" s="8">
        <f t="shared" si="21"/>
        <v>11481.886617994831</v>
      </c>
      <c r="FD104" s="8">
        <f t="shared" si="21"/>
        <v>11391.527956744831</v>
      </c>
      <c r="FE104" s="8">
        <f t="shared" si="21"/>
        <v>11301.16929549483</v>
      </c>
      <c r="FF104" s="8">
        <f t="shared" si="21"/>
        <v>11255.98996486983</v>
      </c>
      <c r="FG104" s="8">
        <f t="shared" si="21"/>
        <v>11255.98996486983</v>
      </c>
      <c r="FH104" s="8">
        <f t="shared" si="21"/>
        <v>11255.98996486983</v>
      </c>
      <c r="FI104" s="8">
        <f t="shared" si="21"/>
        <v>11255.98996486983</v>
      </c>
      <c r="FJ104" s="8">
        <f t="shared" si="21"/>
        <v>11255.98996486983</v>
      </c>
      <c r="FK104" s="8">
        <f t="shared" si="20"/>
        <v>11255.98996486983</v>
      </c>
      <c r="FL104" s="8">
        <f t="shared" si="20"/>
        <v>11255.98996486983</v>
      </c>
      <c r="FM104" s="8">
        <f t="shared" si="20"/>
        <v>11255.98996486983</v>
      </c>
      <c r="FN104" s="8">
        <f t="shared" si="20"/>
        <v>11255.98996486983</v>
      </c>
      <c r="FO104" s="8">
        <f t="shared" si="20"/>
        <v>11255.98996486983</v>
      </c>
      <c r="FP104" s="8">
        <f t="shared" si="20"/>
        <v>11255.98996486983</v>
      </c>
      <c r="FQ104" s="8">
        <f t="shared" si="20"/>
        <v>11255.98996486983</v>
      </c>
      <c r="FR104" s="8">
        <f t="shared" si="20"/>
        <v>11255.98996486983</v>
      </c>
      <c r="FS104" s="8">
        <f t="shared" si="20"/>
        <v>11255.98996486983</v>
      </c>
      <c r="FT104" s="8">
        <f t="shared" si="20"/>
        <v>11255.98996486983</v>
      </c>
    </row>
    <row r="105" spans="1:176" x14ac:dyDescent="0.25">
      <c r="A105" s="4" t="s">
        <v>12</v>
      </c>
      <c r="B105" s="4" t="s">
        <v>2</v>
      </c>
      <c r="C105" s="3" t="s">
        <v>40</v>
      </c>
      <c r="D105" s="4" t="s">
        <v>4</v>
      </c>
      <c r="E105" s="7">
        <v>1992</v>
      </c>
      <c r="F105" s="24">
        <f>IFERROR(VLOOKUP(CONCATENATE(C105,E105),'KU Retirements'!$A$4:$E$150,5,FALSE),"N/A")</f>
        <v>43374</v>
      </c>
      <c r="G105" s="5">
        <v>1326379.81</v>
      </c>
      <c r="H105" s="5">
        <v>729680.52904741361</v>
      </c>
      <c r="I105" s="5"/>
      <c r="J105" s="6">
        <f>IF(J$3=$J$3,$G105,IF($F105='KU Meter Schedule'!J$3,'KU Meter Schedule'!I105-'KU Meter Schedule'!$G105,I105))</f>
        <v>1326379.81</v>
      </c>
      <c r="K105" s="6">
        <f>IF(K$3=$J$3,$G105,IF($F105='KU Meter Schedule'!K$3,'KU Meter Schedule'!J105-'KU Meter Schedule'!$G105,J105))</f>
        <v>1326379.81</v>
      </c>
      <c r="L105" s="6">
        <f>IF(L$3=$J$3,$G105,IF($F105='KU Meter Schedule'!L$3,'KU Meter Schedule'!K105-'KU Meter Schedule'!$G105,K105))</f>
        <v>1326379.81</v>
      </c>
      <c r="M105" s="6">
        <f>IF(M$3=$J$3,$G105,IF($F105='KU Meter Schedule'!M$3,'KU Meter Schedule'!L105-'KU Meter Schedule'!$G105,L105))</f>
        <v>1326379.81</v>
      </c>
      <c r="N105" s="6">
        <f>IF(N$3=$J$3,$G105,IF($F105='KU Meter Schedule'!N$3,'KU Meter Schedule'!M105-'KU Meter Schedule'!$G105,M105))</f>
        <v>1326379.81</v>
      </c>
      <c r="O105" s="6">
        <f>IF(O$3=$J$3,$G105,IF($F105='KU Meter Schedule'!O$3,'KU Meter Schedule'!N105-'KU Meter Schedule'!$G105,N105))</f>
        <v>1326379.81</v>
      </c>
      <c r="P105" s="6">
        <f>IF(P$3=$J$3,$G105,IF($F105='KU Meter Schedule'!P$3,'KU Meter Schedule'!O105-'KU Meter Schedule'!$G105,O105))</f>
        <v>1326379.81</v>
      </c>
      <c r="Q105" s="6">
        <f>IF(Q$3=$J$3,$G105,IF($F105='KU Meter Schedule'!Q$3,'KU Meter Schedule'!P105-'KU Meter Schedule'!$G105,P105))</f>
        <v>1326379.81</v>
      </c>
      <c r="R105" s="6">
        <f>IF(R$3=$J$3,$G105,IF($F105='KU Meter Schedule'!R$3,'KU Meter Schedule'!Q105-'KU Meter Schedule'!$G105,Q105))</f>
        <v>1326379.81</v>
      </c>
      <c r="S105" s="6">
        <f>IF(S$3=$J$3,$G105,IF($F105='KU Meter Schedule'!S$3,'KU Meter Schedule'!R105-'KU Meter Schedule'!$G105,R105))</f>
        <v>1326379.81</v>
      </c>
      <c r="T105" s="6">
        <f>IF(T$3=$J$3,$G105,IF($F105='KU Meter Schedule'!T$3,'KU Meter Schedule'!S105-'KU Meter Schedule'!$G105,S105))</f>
        <v>1326379.81</v>
      </c>
      <c r="U105" s="6">
        <f>IF(U$3=$J$3,$G105,IF($F105='KU Meter Schedule'!U$3,'KU Meter Schedule'!T105-'KU Meter Schedule'!$G105,T105))</f>
        <v>1326379.81</v>
      </c>
      <c r="V105" s="6">
        <f>IF(V$3=$J$3,$G105,IF($F105='KU Meter Schedule'!V$3,'KU Meter Schedule'!U105-'KU Meter Schedule'!$G105,U105))</f>
        <v>1326379.81</v>
      </c>
      <c r="W105" s="6">
        <f>IF(W$3=$J$3,$G105,IF($F105='KU Meter Schedule'!W$3,'KU Meter Schedule'!V105-'KU Meter Schedule'!$G105,V105))</f>
        <v>1326379.81</v>
      </c>
      <c r="X105" s="6">
        <f>IF(X$3=$J$3,$G105,IF($F105='KU Meter Schedule'!X$3,'KU Meter Schedule'!W105-'KU Meter Schedule'!$G105,W105))</f>
        <v>1326379.81</v>
      </c>
      <c r="Y105" s="6">
        <f>IF(Y$3=$J$3,$G105,IF($F105='KU Meter Schedule'!Y$3,'KU Meter Schedule'!X105-'KU Meter Schedule'!$G105,X105))</f>
        <v>1326379.81</v>
      </c>
      <c r="Z105" s="6">
        <f>IF(Z$3=$J$3,$G105,IF($F105='KU Meter Schedule'!Z$3,'KU Meter Schedule'!Y105-'KU Meter Schedule'!$G105,Y105))</f>
        <v>1326379.81</v>
      </c>
      <c r="AA105" s="6">
        <f>IF(AA$3=$J$3,$G105,IF($F105='KU Meter Schedule'!AA$3,'KU Meter Schedule'!Z105-'KU Meter Schedule'!$G105,Z105))</f>
        <v>1326379.81</v>
      </c>
      <c r="AB105" s="6">
        <f>IF(AB$3=$J$3,$G105,IF($F105='KU Meter Schedule'!AB$3,'KU Meter Schedule'!AA105-'KU Meter Schedule'!$G105,AA105))</f>
        <v>1326379.81</v>
      </c>
      <c r="AC105" s="6">
        <f>IF(AC$3=$J$3,$G105,IF($F105='KU Meter Schedule'!AC$3,'KU Meter Schedule'!AB105-'KU Meter Schedule'!$G105,AB105))</f>
        <v>1326379.81</v>
      </c>
      <c r="AD105" s="6">
        <f>IF(AD$3=$J$3,$G105,IF($F105='KU Meter Schedule'!AD$3,'KU Meter Schedule'!AC105-'KU Meter Schedule'!$G105,AC105))</f>
        <v>1326379.81</v>
      </c>
      <c r="AE105" s="6">
        <f>IF(AE$3=$J$3,$G105,IF($F105='KU Meter Schedule'!AE$3,'KU Meter Schedule'!AD105-'KU Meter Schedule'!$G105,AD105))</f>
        <v>1326379.81</v>
      </c>
      <c r="AF105" s="6">
        <f>IF(AF$3=$J$3,$G105,IF($F105='KU Meter Schedule'!AF$3,'KU Meter Schedule'!AE105-'KU Meter Schedule'!$G105,AE105))</f>
        <v>1326379.81</v>
      </c>
      <c r="AG105" s="6">
        <f>IF(AG$3=$J$3,$G105,IF($F105='KU Meter Schedule'!AG$3,'KU Meter Schedule'!AF105-'KU Meter Schedule'!$G105,AF105))</f>
        <v>1326379.81</v>
      </c>
      <c r="AH105" s="6">
        <f>IF(AH$3=$J$3,$G105,IF($F105='KU Meter Schedule'!AH$3,'KU Meter Schedule'!AG105-'KU Meter Schedule'!$G105,AG105))</f>
        <v>1326379.81</v>
      </c>
      <c r="AI105" s="6">
        <f>IF(AI$3=$J$3,$G105,IF($F105='KU Meter Schedule'!AI$3,'KU Meter Schedule'!AH105-'KU Meter Schedule'!$G105,AH105))</f>
        <v>1326379.81</v>
      </c>
      <c r="AJ105" s="6">
        <f>IF(AJ$3=$J$3,$G105,IF($F105='KU Meter Schedule'!AJ$3,'KU Meter Schedule'!AI105-'KU Meter Schedule'!$G105,AI105))</f>
        <v>0</v>
      </c>
      <c r="AK105" s="6">
        <f>IF(AK$3=$J$3,$G105,IF($F105='KU Meter Schedule'!AK$3,'KU Meter Schedule'!AJ105-'KU Meter Schedule'!$G105,AJ105))</f>
        <v>0</v>
      </c>
      <c r="AL105" s="6">
        <f>IF(AL$3=$J$3,$G105,IF($F105='KU Meter Schedule'!AL$3,'KU Meter Schedule'!AK105-'KU Meter Schedule'!$G105,AK105))</f>
        <v>0</v>
      </c>
      <c r="AM105" s="6">
        <f>IF(AM$3=$J$3,$G105,IF($F105='KU Meter Schedule'!AM$3,'KU Meter Schedule'!AL105-'KU Meter Schedule'!$G105,AL105))</f>
        <v>0</v>
      </c>
      <c r="AN105" s="6">
        <f>IF(AN$3=$J$3,$G105,IF($F105='KU Meter Schedule'!AN$3,'KU Meter Schedule'!AM105-'KU Meter Schedule'!$G105,AM105))</f>
        <v>0</v>
      </c>
      <c r="AO105" s="6">
        <f>IF(AO$3=$J$3,$G105,IF($F105='KU Meter Schedule'!AO$3,'KU Meter Schedule'!AN105-'KU Meter Schedule'!$G105,AN105))</f>
        <v>0</v>
      </c>
      <c r="AP105" s="6">
        <f>IF(AP$3=$J$3,$G105,IF($F105='KU Meter Schedule'!AP$3,'KU Meter Schedule'!AO105-'KU Meter Schedule'!$G105,AO105))</f>
        <v>0</v>
      </c>
      <c r="AQ105" s="6">
        <f>IF(AQ$3=$J$3,$G105,IF($F105='KU Meter Schedule'!AQ$3,'KU Meter Schedule'!AP105-'KU Meter Schedule'!$G105,AP105))</f>
        <v>0</v>
      </c>
      <c r="AR105" s="6">
        <f>IF(AR$3=$J$3,$G105,IF($F105='KU Meter Schedule'!AR$3,'KU Meter Schedule'!AQ105-'KU Meter Schedule'!$G105,AQ105))</f>
        <v>0</v>
      </c>
      <c r="AS105" s="6">
        <f>IF(AS$3=$J$3,$G105,IF($F105='KU Meter Schedule'!AS$3,'KU Meter Schedule'!AR105-'KU Meter Schedule'!$G105,AR105))</f>
        <v>0</v>
      </c>
      <c r="AT105" s="6">
        <f>IF(AT$3=$J$3,$G105,IF($F105='KU Meter Schedule'!AT$3,'KU Meter Schedule'!AS105-'KU Meter Schedule'!$G105,AS105))</f>
        <v>0</v>
      </c>
      <c r="AU105" s="6">
        <f>IF(AU$3=$J$3,$G105,IF($F105='KU Meter Schedule'!AU$3,'KU Meter Schedule'!AT105-'KU Meter Schedule'!$G105,AT105))</f>
        <v>0</v>
      </c>
      <c r="AV105" s="6">
        <f>IF(AV$3=$J$3,$G105,IF($F105='KU Meter Schedule'!AV$3,'KU Meter Schedule'!AU105-'KU Meter Schedule'!$G105,AU105))</f>
        <v>0</v>
      </c>
      <c r="AW105" s="6">
        <f>IF(AW$3=$J$3,$G105,IF($F105='KU Meter Schedule'!AW$3,'KU Meter Schedule'!AV105-'KU Meter Schedule'!$G105,AV105))</f>
        <v>0</v>
      </c>
      <c r="AX105" s="6">
        <f>IF(AX$3=$J$3,$G105,IF($F105='KU Meter Schedule'!AX$3,'KU Meter Schedule'!AW105-'KU Meter Schedule'!$G105,AW105))</f>
        <v>0</v>
      </c>
      <c r="AZ105" s="21">
        <f>IF(AZ$3&lt;'Depr. Rate'!$B$1,('Depr. Rate'!$B$4*'KU Meter Schedule'!J105)/12,IF(J105=0,I105/2*'Depr. Rate'!$C$4/12,('Depr. Rate'!$C$4*'KU Meter Schedule'!J105)/12))</f>
        <v>2531.1748040833336</v>
      </c>
      <c r="BA105" s="21">
        <f>IF(BA$3&lt;'Depr. Rate'!$B$1,('Depr. Rate'!$B$4*'KU Meter Schedule'!K105)/12,IF(K105=0,J105/2*'Depr. Rate'!$C$4/12,('Depr. Rate'!$C$4*'KU Meter Schedule'!K105)/12))</f>
        <v>2531.1748040833336</v>
      </c>
      <c r="BB105" s="21">
        <f>IF(BB$3&lt;'Depr. Rate'!$B$1,('Depr. Rate'!$B$4*'KU Meter Schedule'!L105)/12,IF(L105=0,K105/2*'Depr. Rate'!$C$4/12,('Depr. Rate'!$C$4*'KU Meter Schedule'!L105)/12))</f>
        <v>2531.1748040833336</v>
      </c>
      <c r="BC105" s="21">
        <f>IF(BC$3&lt;'Depr. Rate'!$B$1,('Depr. Rate'!$B$4*'KU Meter Schedule'!M105)/12,IF(M105=0,L105/2*'Depr. Rate'!$C$4/12,('Depr. Rate'!$C$4*'KU Meter Schedule'!M105)/12))</f>
        <v>2531.1748040833336</v>
      </c>
      <c r="BD105" s="21">
        <f>IF(BD$3&lt;'Depr. Rate'!$B$1,('Depr. Rate'!$B$4*'KU Meter Schedule'!N105)/12,IF(N105=0,M105/2*'Depr. Rate'!$C$4/12,('Depr. Rate'!$C$4*'KU Meter Schedule'!N105)/12))</f>
        <v>2531.1748040833336</v>
      </c>
      <c r="BE105" s="21">
        <f>IF(BE$3&lt;'Depr. Rate'!$B$1,('Depr. Rate'!$B$4*'KU Meter Schedule'!O105)/12,IF(O105=0,N105/2*'Depr. Rate'!$C$4/12,('Depr. Rate'!$C$4*'KU Meter Schedule'!O105)/12))</f>
        <v>2531.1748040833336</v>
      </c>
      <c r="BF105" s="21">
        <f>IF(BF$3&lt;'Depr. Rate'!$B$1,('Depr. Rate'!$B$4*'KU Meter Schedule'!P105)/12,IF(P105=0,O105/2*'Depr. Rate'!$C$4/12,('Depr. Rate'!$C$4*'KU Meter Schedule'!P105)/12))</f>
        <v>2531.1748040833336</v>
      </c>
      <c r="BG105" s="21">
        <f>IF(BG$3&lt;'Depr. Rate'!$B$1,('Depr. Rate'!$B$4*'KU Meter Schedule'!Q105)/12,IF(Q105=0,P105/2*'Depr. Rate'!$C$4/12,('Depr. Rate'!$C$4*'KU Meter Schedule'!Q105)/12))</f>
        <v>2531.1748040833336</v>
      </c>
      <c r="BH105" s="21">
        <f>IF(BH$3&lt;'Depr. Rate'!$B$1,('Depr. Rate'!$B$4*'KU Meter Schedule'!R105)/12,IF(R105=0,Q105/2*'Depr. Rate'!$C$4/12,('Depr. Rate'!$C$4*'KU Meter Schedule'!R105)/12))</f>
        <v>2531.1748040833336</v>
      </c>
      <c r="BI105" s="21">
        <f>IF(BI$3&lt;'Depr. Rate'!$B$1,('Depr. Rate'!$B$4*'KU Meter Schedule'!S105)/12,IF(S105=0,R105/2*'Depr. Rate'!$C$4/12,('Depr. Rate'!$C$4*'KU Meter Schedule'!S105)/12))</f>
        <v>2531.1748040833336</v>
      </c>
      <c r="BJ105" s="21">
        <f>IF(BJ$3&lt;'Depr. Rate'!$B$1,('Depr. Rate'!$B$4*'KU Meter Schedule'!T105)/12,IF(T105=0,S105/2*'Depr. Rate'!$C$4/12,('Depr. Rate'!$C$4*'KU Meter Schedule'!T105)/12))</f>
        <v>2531.1748040833336</v>
      </c>
      <c r="BK105" s="21">
        <f>IF(BK$3&lt;'Depr. Rate'!$B$1,('Depr. Rate'!$B$4*'KU Meter Schedule'!U105)/12,IF(U105=0,T105/2*'Depr. Rate'!$C$4/12,('Depr. Rate'!$C$4*'KU Meter Schedule'!U105)/12))</f>
        <v>3879.6609442499998</v>
      </c>
      <c r="BL105" s="21">
        <f>IF(BL$3&lt;'Depr. Rate'!$B$1,('Depr. Rate'!$B$4*'KU Meter Schedule'!V105)/12,IF(V105=0,U105/2*'Depr. Rate'!$C$4/12,('Depr. Rate'!$C$4*'KU Meter Schedule'!V105)/12))</f>
        <v>3879.6609442499998</v>
      </c>
      <c r="BM105" s="21">
        <f>IF(BM$3&lt;'Depr. Rate'!$B$1,('Depr. Rate'!$B$4*'KU Meter Schedule'!W105)/12,IF(W105=0,V105/2*'Depr. Rate'!$C$4/12,('Depr. Rate'!$C$4*'KU Meter Schedule'!W105)/12))</f>
        <v>3879.6609442499998</v>
      </c>
      <c r="BN105" s="21">
        <f>IF(BN$3&lt;'Depr. Rate'!$B$1,('Depr. Rate'!$B$4*'KU Meter Schedule'!X105)/12,IF(X105=0,W105/2*'Depr. Rate'!$C$4/12,('Depr. Rate'!$C$4*'KU Meter Schedule'!X105)/12))</f>
        <v>3879.6609442499998</v>
      </c>
      <c r="BO105" s="21">
        <f>IF(BO$3&lt;'Depr. Rate'!$B$1,('Depr. Rate'!$B$4*'KU Meter Schedule'!Y105)/12,IF(Y105=0,X105/2*'Depr. Rate'!$C$4/12,('Depr. Rate'!$C$4*'KU Meter Schedule'!Y105)/12))</f>
        <v>3879.6609442499998</v>
      </c>
      <c r="BP105" s="21">
        <f>IF(BP$3&lt;'Depr. Rate'!$B$1,('Depr. Rate'!$B$4*'KU Meter Schedule'!Z105)/12,IF(Z105=0,Y105/2*'Depr. Rate'!$C$4/12,('Depr. Rate'!$C$4*'KU Meter Schedule'!Z105)/12))</f>
        <v>3879.6609442499998</v>
      </c>
      <c r="BQ105" s="21">
        <f>IF(BQ$3&lt;'Depr. Rate'!$B$1,('Depr. Rate'!$B$4*'KU Meter Schedule'!AA105)/12,IF(AA105=0,Z105/2*'Depr. Rate'!$C$4/12,('Depr. Rate'!$C$4*'KU Meter Schedule'!AA105)/12))</f>
        <v>3879.6609442499998</v>
      </c>
      <c r="BR105" s="21">
        <f>IF(BR$3&lt;'Depr. Rate'!$B$1,('Depr. Rate'!$B$4*'KU Meter Schedule'!AB105)/12,IF(AB105=0,AA105/2*'Depr. Rate'!$C$4/12,('Depr. Rate'!$C$4*'KU Meter Schedule'!AB105)/12))</f>
        <v>3879.6609442499998</v>
      </c>
      <c r="BS105" s="21">
        <f>IF(BS$3&lt;'Depr. Rate'!$B$1,('Depr. Rate'!$B$4*'KU Meter Schedule'!AC105)/12,IF(AC105=0,AB105/2*'Depr. Rate'!$C$4/12,('Depr. Rate'!$C$4*'KU Meter Schedule'!AC105)/12))</f>
        <v>3879.6609442499998</v>
      </c>
      <c r="BT105" s="21">
        <f>IF(BT$3&lt;'Depr. Rate'!$B$1,('Depr. Rate'!$B$4*'KU Meter Schedule'!AD105)/12,IF(AD105=0,AC105/2*'Depr. Rate'!$C$4/12,('Depr. Rate'!$C$4*'KU Meter Schedule'!AD105)/12))</f>
        <v>3879.6609442499998</v>
      </c>
      <c r="BU105" s="21">
        <f>IF(BU$3&lt;'Depr. Rate'!$B$1,('Depr. Rate'!$B$4*'KU Meter Schedule'!AE105)/12,IF(AE105=0,AD105/2*'Depr. Rate'!$C$4/12,('Depr. Rate'!$C$4*'KU Meter Schedule'!AE105)/12))</f>
        <v>3879.6609442499998</v>
      </c>
      <c r="BV105" s="21">
        <f>IF(BV$3&lt;'Depr. Rate'!$B$1,('Depr. Rate'!$B$4*'KU Meter Schedule'!AF105)/12,IF(AF105=0,AE105/2*'Depr. Rate'!$C$4/12,('Depr. Rate'!$C$4*'KU Meter Schedule'!AF105)/12))</f>
        <v>3879.6609442499998</v>
      </c>
      <c r="BW105" s="21">
        <f>IF(BW$3&lt;'Depr. Rate'!$B$1,('Depr. Rate'!$B$4*'KU Meter Schedule'!AG105)/12,IF(AG105=0,AF105/2*'Depr. Rate'!$C$4/12,('Depr. Rate'!$C$4*'KU Meter Schedule'!AG105)/12))</f>
        <v>3879.6609442499998</v>
      </c>
      <c r="BX105" s="21">
        <f>IF(BX$3&lt;'Depr. Rate'!$B$1,('Depr. Rate'!$B$4*'KU Meter Schedule'!AH105)/12,IF(AH105=0,AG105/2*'Depr. Rate'!$C$4/12,('Depr. Rate'!$C$4*'KU Meter Schedule'!AH105)/12))</f>
        <v>3879.6609442499998</v>
      </c>
      <c r="BY105" s="21">
        <f>IF(BY$3&lt;'Depr. Rate'!$B$1,('Depr. Rate'!$B$4*'KU Meter Schedule'!AI105)/12,IF(AI105=0,AH105/2*'Depr. Rate'!$C$4/12,('Depr. Rate'!$C$4*'KU Meter Schedule'!AI105)/12))</f>
        <v>3879.6609442499998</v>
      </c>
      <c r="BZ105" s="21">
        <f>IF(BZ$3&lt;'Depr. Rate'!$B$1,('Depr. Rate'!$B$4*'KU Meter Schedule'!AJ105)/12,IF(AJ105=0,AI105/2*'Depr. Rate'!$C$4/12,('Depr. Rate'!$C$4*'KU Meter Schedule'!AJ105)/12))</f>
        <v>1939.8304721249999</v>
      </c>
      <c r="CA105" s="21">
        <f>IF(CA$3&lt;'Depr. Rate'!$B$1,('Depr. Rate'!$B$4*'KU Meter Schedule'!AK105)/12,IF(AK105=0,AJ105/2*'Depr. Rate'!$C$4/12,('Depr. Rate'!$C$4*'KU Meter Schedule'!AK105)/12))</f>
        <v>0</v>
      </c>
      <c r="CB105" s="21">
        <f>IF(CB$3&lt;'Depr. Rate'!$B$1,('Depr. Rate'!$B$4*'KU Meter Schedule'!AL105)/12,IF(AL105=0,AK105/2*'Depr. Rate'!$C$4/12,('Depr. Rate'!$C$4*'KU Meter Schedule'!AL105)/12))</f>
        <v>0</v>
      </c>
      <c r="CC105" s="21">
        <f>IF(CC$3&lt;'Depr. Rate'!$B$1,('Depr. Rate'!$B$4*'KU Meter Schedule'!AM105)/12,IF(AM105=0,AL105/2*'Depr. Rate'!$C$4/12,('Depr. Rate'!$C$4*'KU Meter Schedule'!AM105)/12))</f>
        <v>0</v>
      </c>
      <c r="CD105" s="21">
        <f>IF(CD$3&lt;'Depr. Rate'!$B$1,('Depr. Rate'!$B$4*'KU Meter Schedule'!AN105)/12,IF(AN105=0,AM105/2*'Depr. Rate'!$C$4/12,('Depr. Rate'!$C$4*'KU Meter Schedule'!AN105)/12))</f>
        <v>0</v>
      </c>
      <c r="CE105" s="21">
        <f>IF(CE$3&lt;'Depr. Rate'!$B$1,('Depr. Rate'!$B$4*'KU Meter Schedule'!AO105)/12,IF(AO105=0,AN105/2*'Depr. Rate'!$C$4/12,('Depr. Rate'!$C$4*'KU Meter Schedule'!AO105)/12))</f>
        <v>0</v>
      </c>
      <c r="CF105" s="21">
        <f>IF(CF$3&lt;'Depr. Rate'!$B$1,('Depr. Rate'!$B$4*'KU Meter Schedule'!AP105)/12,IF(AP105=0,AO105/2*'Depr. Rate'!$C$4/12,('Depr. Rate'!$C$4*'KU Meter Schedule'!AP105)/12))</f>
        <v>0</v>
      </c>
      <c r="CG105" s="21">
        <f>IF(CG$3&lt;'Depr. Rate'!$B$1,('Depr. Rate'!$B$4*'KU Meter Schedule'!AQ105)/12,IF(AQ105=0,AP105/2*'Depr. Rate'!$C$4/12,('Depr. Rate'!$C$4*'KU Meter Schedule'!AQ105)/12))</f>
        <v>0</v>
      </c>
      <c r="CH105" s="21">
        <f>IF(CH$3&lt;'Depr. Rate'!$B$1,('Depr. Rate'!$B$4*'KU Meter Schedule'!AR105)/12,IF(AR105=0,AQ105/2*'Depr. Rate'!$C$4/12,('Depr. Rate'!$C$4*'KU Meter Schedule'!AR105)/12))</f>
        <v>0</v>
      </c>
      <c r="CI105" s="21">
        <f>IF(CI$3&lt;'Depr. Rate'!$B$1,('Depr. Rate'!$B$4*'KU Meter Schedule'!AS105)/12,IF(AS105=0,AR105/2*'Depr. Rate'!$C$4/12,('Depr. Rate'!$C$4*'KU Meter Schedule'!AS105)/12))</f>
        <v>0</v>
      </c>
      <c r="CJ105" s="21">
        <f>IF(CJ$3&lt;'Depr. Rate'!$B$1,('Depr. Rate'!$B$4*'KU Meter Schedule'!AT105)/12,IF(AT105=0,AS105/2*'Depr. Rate'!$C$4/12,('Depr. Rate'!$C$4*'KU Meter Schedule'!AT105)/12))</f>
        <v>0</v>
      </c>
      <c r="CK105" s="21">
        <f>IF(CK$3&lt;'Depr. Rate'!$B$1,('Depr. Rate'!$B$4*'KU Meter Schedule'!AU105)/12,IF(AU105=0,AT105/2*'Depr. Rate'!$C$4/12,('Depr. Rate'!$C$4*'KU Meter Schedule'!AU105)/12))</f>
        <v>0</v>
      </c>
      <c r="CL105" s="21">
        <f>IF(CL$3&lt;'Depr. Rate'!$B$1,('Depr. Rate'!$B$4*'KU Meter Schedule'!AV105)/12,IF(AV105=0,AU105/2*'Depr. Rate'!$C$4/12,('Depr. Rate'!$C$4*'KU Meter Schedule'!AV105)/12))</f>
        <v>0</v>
      </c>
      <c r="CM105" s="21">
        <f>IF(CM$3&lt;'Depr. Rate'!$B$1,('Depr. Rate'!$B$4*'KU Meter Schedule'!AW105)/12,IF(AW105=0,AV105/2*'Depr. Rate'!$C$4/12,('Depr. Rate'!$C$4*'KU Meter Schedule'!AW105)/12))</f>
        <v>0</v>
      </c>
      <c r="CN105" s="21">
        <f>IF(CN$3&lt;'Depr. Rate'!$B$1,('Depr. Rate'!$B$4*'KU Meter Schedule'!AX105)/12,IF(AX105=0,AW105/2*'Depr. Rate'!$C$4/12,('Depr. Rate'!$C$4*'KU Meter Schedule'!AX105)/12))</f>
        <v>0</v>
      </c>
      <c r="CP105" s="6">
        <f>IF(CP$3=$CP$3,$H105+AZ105,IF($F105='KU Meter Schedule'!CP$3,'KU Meter Schedule'!CO105+AZ105-$G105,SUM(CO105,AZ105)))</f>
        <v>732211.70385149692</v>
      </c>
      <c r="CQ105" s="6">
        <f>IF(CQ$3=$CP$3,$H105+BA105,IF($F105='KU Meter Schedule'!CQ$3,'KU Meter Schedule'!CP105+BA105-$G105,SUM(CP105,BA105)))</f>
        <v>734742.87865558022</v>
      </c>
      <c r="CR105" s="6">
        <f>IF(CR$3=$CP$3,$H105+BB105,IF($F105='KU Meter Schedule'!CR$3,'KU Meter Schedule'!CQ105+BB105-$G105,SUM(CQ105,BB105)))</f>
        <v>737274.05345966353</v>
      </c>
      <c r="CS105" s="6">
        <f>IF(CS$3=$CP$3,$H105+BC105,IF($F105='KU Meter Schedule'!CS$3,'KU Meter Schedule'!CR105+BC105-$G105,SUM(CR105,BC105)))</f>
        <v>739805.22826374683</v>
      </c>
      <c r="CT105" s="6">
        <f>IF(CT$3=$CP$3,$H105+BD105,IF($F105='KU Meter Schedule'!CT$3,'KU Meter Schedule'!CS105+BD105-$G105,SUM(CS105,BD105)))</f>
        <v>742336.40306783014</v>
      </c>
      <c r="CU105" s="6">
        <f>IF(CU$3=$CP$3,$H105+BE105,IF($F105='KU Meter Schedule'!CU$3,'KU Meter Schedule'!CT105+BE105-$G105,SUM(CT105,BE105)))</f>
        <v>744867.57787191344</v>
      </c>
      <c r="CV105" s="6">
        <f>IF(CV$3=$CP$3,$H105+BF105,IF($F105='KU Meter Schedule'!CV$3,'KU Meter Schedule'!CU105+BF105-$G105,SUM(CU105,BF105)))</f>
        <v>747398.75267599674</v>
      </c>
      <c r="CW105" s="6">
        <f>IF(CW$3=$CP$3,$H105+BG105,IF($F105='KU Meter Schedule'!CW$3,'KU Meter Schedule'!CV105+BG105-$G105,SUM(CV105,BG105)))</f>
        <v>749929.92748008005</v>
      </c>
      <c r="CX105" s="6">
        <f>IF(CX$3=$CP$3,$H105+BH105,IF($F105='KU Meter Schedule'!CX$3,'KU Meter Schedule'!CW105+BH105-$G105,SUM(CW105,BH105)))</f>
        <v>752461.10228416335</v>
      </c>
      <c r="CY105" s="6">
        <f>IF(CY$3=$CP$3,$H105+BI105,IF($F105='KU Meter Schedule'!CY$3,'KU Meter Schedule'!CX105+BI105-$G105,SUM(CX105,BI105)))</f>
        <v>754992.27708824666</v>
      </c>
      <c r="CZ105" s="6">
        <f>IF(CZ$3=$CP$3,$H105+BJ105,IF($F105='KU Meter Schedule'!CZ$3,'KU Meter Schedule'!CY105+BJ105-$G105,SUM(CY105,BJ105)))</f>
        <v>757523.45189232996</v>
      </c>
      <c r="DA105" s="6">
        <f>IF(DA$3=$CP$3,$H105+BK105,IF($F105='KU Meter Schedule'!DA$3,'KU Meter Schedule'!CZ105+BK105-$G105,SUM(CZ105,BK105)))</f>
        <v>761403.11283657991</v>
      </c>
      <c r="DB105" s="6">
        <f>IF(DB$3=$CP$3,$H105+BL105,IF($F105='KU Meter Schedule'!DB$3,'KU Meter Schedule'!DA105+BL105-$G105,SUM(DA105,BL105)))</f>
        <v>765282.77378082986</v>
      </c>
      <c r="DC105" s="6">
        <f>IF(DC$3=$CP$3,$H105+BM105,IF($F105='KU Meter Schedule'!DC$3,'KU Meter Schedule'!DB105+BM105-$G105,SUM(DB105,BM105)))</f>
        <v>769162.4347250798</v>
      </c>
      <c r="DD105" s="6">
        <f>IF(DD$3=$CP$3,$H105+BN105,IF($F105='KU Meter Schedule'!DD$3,'KU Meter Schedule'!DC105+BN105-$G105,SUM(DC105,BN105)))</f>
        <v>773042.09566932975</v>
      </c>
      <c r="DE105" s="6">
        <f>IF(DE$3=$CP$3,$H105+BO105,IF($F105='KU Meter Schedule'!DE$3,'KU Meter Schedule'!DD105+BO105-$G105,SUM(DD105,BO105)))</f>
        <v>776921.7566135797</v>
      </c>
      <c r="DF105" s="6">
        <f>IF(DF$3=$CP$3,$H105+BP105,IF($F105='KU Meter Schedule'!DF$3,'KU Meter Schedule'!DE105+BP105-$G105,SUM(DE105,BP105)))</f>
        <v>780801.41755782964</v>
      </c>
      <c r="DG105" s="6">
        <f>IF(DG$3=$CP$3,$H105+BQ105,IF($F105='KU Meter Schedule'!DG$3,'KU Meter Schedule'!DF105+BQ105-$G105,SUM(DF105,BQ105)))</f>
        <v>784681.07850207959</v>
      </c>
      <c r="DH105" s="6">
        <f>IF(DH$3=$CP$3,$H105+BR105,IF($F105='KU Meter Schedule'!DH$3,'KU Meter Schedule'!DG105+BR105-$G105,SUM(DG105,BR105)))</f>
        <v>788560.73944632953</v>
      </c>
      <c r="DI105" s="6">
        <f>IF(DI$3=$CP$3,$H105+BS105,IF($F105='KU Meter Schedule'!DI$3,'KU Meter Schedule'!DH105+BS105-$G105,SUM(DH105,BS105)))</f>
        <v>792440.40039057948</v>
      </c>
      <c r="DJ105" s="6">
        <f>IF(DJ$3=$CP$3,$H105+BT105,IF($F105='KU Meter Schedule'!DJ$3,'KU Meter Schedule'!DI105+BT105-$G105,SUM(DI105,BT105)))</f>
        <v>796320.06133482943</v>
      </c>
      <c r="DK105" s="6">
        <f>IF(DK$3=$CP$3,$H105+BU105,IF($F105='KU Meter Schedule'!DK$3,'KU Meter Schedule'!DJ105+BU105-$G105,SUM(DJ105,BU105)))</f>
        <v>800199.72227907937</v>
      </c>
      <c r="DL105" s="6">
        <f>IF(DL$3=$CP$3,$H105+BV105,IF($F105='KU Meter Schedule'!DL$3,'KU Meter Schedule'!DK105+BV105-$G105,SUM(DK105,BV105)))</f>
        <v>804079.38322332932</v>
      </c>
      <c r="DM105" s="6">
        <f>IF(DM$3=$CP$3,$H105+BW105,IF($F105='KU Meter Schedule'!DM$3,'KU Meter Schedule'!DL105+BW105-$G105,SUM(DL105,BW105)))</f>
        <v>807959.04416757927</v>
      </c>
      <c r="DN105" s="6">
        <f>IF(DN$3=$CP$3,$H105+BX105,IF($F105='KU Meter Schedule'!DN$3,'KU Meter Schedule'!DM105+BX105-$G105,SUM(DM105,BX105)))</f>
        <v>811838.70511182921</v>
      </c>
      <c r="DO105" s="6">
        <f>IF(DO$3=$CP$3,$H105+BY105,IF($F105='KU Meter Schedule'!DO$3,'KU Meter Schedule'!DN105+BY105-$G105,SUM(DN105,BY105)))</f>
        <v>815718.36605607916</v>
      </c>
      <c r="DP105" s="6">
        <f>IF(DP$3=$CP$3,$H105+BZ105,IF($F105='KU Meter Schedule'!DP$3,'KU Meter Schedule'!DO105+BZ105-$G105,SUM(DO105,BZ105)))</f>
        <v>-508721.61347179592</v>
      </c>
      <c r="DQ105" s="6">
        <f>IF(DQ$3=$CP$3,$H105+CA105,IF($F105='KU Meter Schedule'!DQ$3,'KU Meter Schedule'!DP105+CA105-$G105,SUM(DP105,CA105)))</f>
        <v>-508721.61347179592</v>
      </c>
      <c r="DR105" s="6">
        <f>IF(DR$3=$CP$3,$H105+CB105,IF($F105='KU Meter Schedule'!DR$3,'KU Meter Schedule'!DQ105+CB105-$G105,SUM(DQ105,CB105)))</f>
        <v>-508721.61347179592</v>
      </c>
      <c r="DS105" s="6">
        <f>IF(DS$3=$CP$3,$H105+CC105,IF($F105='KU Meter Schedule'!DS$3,'KU Meter Schedule'!DR105+CC105-$G105,SUM(DR105,CC105)))</f>
        <v>-508721.61347179592</v>
      </c>
      <c r="DT105" s="6">
        <f>IF(DT$3=$CP$3,$H105+CD105,IF($F105='KU Meter Schedule'!DT$3,'KU Meter Schedule'!DS105+CD105-$G105,SUM(DS105,CD105)))</f>
        <v>-508721.61347179592</v>
      </c>
      <c r="DU105" s="6">
        <f>IF(DU$3=$CP$3,$H105+CE105,IF($F105='KU Meter Schedule'!DU$3,'KU Meter Schedule'!DT105+CE105-$G105,SUM(DT105,CE105)))</f>
        <v>-508721.61347179592</v>
      </c>
      <c r="DV105" s="6">
        <f>IF(DV$3=$CP$3,$H105+CF105,IF($F105='KU Meter Schedule'!DV$3,'KU Meter Schedule'!DU105+CF105-$G105,SUM(DU105,CF105)))</f>
        <v>-508721.61347179592</v>
      </c>
      <c r="DW105" s="6">
        <f>IF(DW$3=$CP$3,$H105+CG105,IF($F105='KU Meter Schedule'!DW$3,'KU Meter Schedule'!DV105+CG105-$G105,SUM(DV105,CG105)))</f>
        <v>-508721.61347179592</v>
      </c>
      <c r="DX105" s="6">
        <f>IF(DX$3=$CP$3,$H105+CH105,IF($F105='KU Meter Schedule'!DX$3,'KU Meter Schedule'!DW105+CH105-$G105,SUM(DW105,CH105)))</f>
        <v>-508721.61347179592</v>
      </c>
      <c r="DY105" s="6">
        <f>IF(DY$3=$CP$3,$H105+CI105,IF($F105='KU Meter Schedule'!DY$3,'KU Meter Schedule'!DX105+CI105-$G105,SUM(DX105,CI105)))</f>
        <v>-508721.61347179592</v>
      </c>
      <c r="DZ105" s="6">
        <f>IF(DZ$3=$CP$3,$H105+CJ105,IF($F105='KU Meter Schedule'!DZ$3,'KU Meter Schedule'!DY105+CJ105-$G105,SUM(DY105,CJ105)))</f>
        <v>-508721.61347179592</v>
      </c>
      <c r="EA105" s="6">
        <f>IF(EA$3=$CP$3,$H105+CK105,IF($F105='KU Meter Schedule'!EA$3,'KU Meter Schedule'!DZ105+CK105-$G105,SUM(DZ105,CK105)))</f>
        <v>-508721.61347179592</v>
      </c>
      <c r="EB105" s="6">
        <f>IF(EB$3=$CP$3,$H105+CL105,IF($F105='KU Meter Schedule'!EB$3,'KU Meter Schedule'!EA105+CL105-$G105,SUM(EA105,CL105)))</f>
        <v>-508721.61347179592</v>
      </c>
      <c r="EC105" s="6">
        <f>IF(EC$3=$CP$3,$H105+CM105,IF($F105='KU Meter Schedule'!EC$3,'KU Meter Schedule'!EB105+CM105-$G105,SUM(EB105,CM105)))</f>
        <v>-508721.61347179592</v>
      </c>
      <c r="ED105" s="6">
        <f>IF(ED$3=$CP$3,$H105+CN105,IF($F105='KU Meter Schedule'!ED$3,'KU Meter Schedule'!EC105+CN105-$G105,SUM(EC105,CN105)))</f>
        <v>-508721.61347179592</v>
      </c>
      <c r="EF105" s="8">
        <f t="shared" si="22"/>
        <v>594168.10614850314</v>
      </c>
      <c r="EG105" s="8">
        <f t="shared" si="22"/>
        <v>591636.93134441983</v>
      </c>
      <c r="EH105" s="8">
        <f t="shared" si="22"/>
        <v>589105.75654033653</v>
      </c>
      <c r="EI105" s="8">
        <f t="shared" si="22"/>
        <v>586574.58173625323</v>
      </c>
      <c r="EJ105" s="8">
        <f t="shared" si="22"/>
        <v>584043.40693216992</v>
      </c>
      <c r="EK105" s="8">
        <f t="shared" si="22"/>
        <v>581512.23212808662</v>
      </c>
      <c r="EL105" s="8">
        <f t="shared" si="22"/>
        <v>578981.05732400331</v>
      </c>
      <c r="EM105" s="8">
        <f t="shared" si="22"/>
        <v>576449.88251992001</v>
      </c>
      <c r="EN105" s="8">
        <f t="shared" si="22"/>
        <v>573918.7077158367</v>
      </c>
      <c r="EO105" s="8">
        <f t="shared" si="22"/>
        <v>571387.5329117534</v>
      </c>
      <c r="EP105" s="8">
        <f t="shared" si="22"/>
        <v>568856.35810767009</v>
      </c>
      <c r="EQ105" s="8">
        <f t="shared" si="22"/>
        <v>564976.69716342015</v>
      </c>
      <c r="ER105" s="8">
        <f t="shared" si="22"/>
        <v>561097.0362191702</v>
      </c>
      <c r="ES105" s="8">
        <f t="shared" si="22"/>
        <v>557217.37527492025</v>
      </c>
      <c r="ET105" s="8">
        <f t="shared" si="22"/>
        <v>553337.71433067031</v>
      </c>
      <c r="EU105" s="8">
        <f t="shared" si="22"/>
        <v>549458.05338642036</v>
      </c>
      <c r="EV105" s="8">
        <f t="shared" si="21"/>
        <v>545578.39244217041</v>
      </c>
      <c r="EW105" s="8">
        <f t="shared" si="21"/>
        <v>541698.73149792047</v>
      </c>
      <c r="EX105" s="8">
        <f t="shared" si="21"/>
        <v>537819.07055367052</v>
      </c>
      <c r="EY105" s="8">
        <f t="shared" si="21"/>
        <v>533939.40960942057</v>
      </c>
      <c r="EZ105" s="8">
        <f t="shared" si="21"/>
        <v>530059.74866517063</v>
      </c>
      <c r="FA105" s="8">
        <f t="shared" si="21"/>
        <v>526180.08772092068</v>
      </c>
      <c r="FB105" s="8">
        <f t="shared" si="21"/>
        <v>522300.42677667073</v>
      </c>
      <c r="FC105" s="8">
        <f t="shared" si="21"/>
        <v>518420.76583242079</v>
      </c>
      <c r="FD105" s="8">
        <f t="shared" si="21"/>
        <v>514541.10488817084</v>
      </c>
      <c r="FE105" s="8">
        <f t="shared" si="21"/>
        <v>510661.44394392089</v>
      </c>
      <c r="FF105" s="8">
        <f t="shared" si="21"/>
        <v>508721.61347179592</v>
      </c>
      <c r="FG105" s="8">
        <f t="shared" si="21"/>
        <v>508721.61347179592</v>
      </c>
      <c r="FH105" s="8">
        <f t="shared" si="21"/>
        <v>508721.61347179592</v>
      </c>
      <c r="FI105" s="8">
        <f t="shared" si="21"/>
        <v>508721.61347179592</v>
      </c>
      <c r="FJ105" s="8">
        <f t="shared" si="21"/>
        <v>508721.61347179592</v>
      </c>
      <c r="FK105" s="8">
        <f t="shared" si="20"/>
        <v>508721.61347179592</v>
      </c>
      <c r="FL105" s="8">
        <f t="shared" si="20"/>
        <v>508721.61347179592</v>
      </c>
      <c r="FM105" s="8">
        <f t="shared" si="20"/>
        <v>508721.61347179592</v>
      </c>
      <c r="FN105" s="8">
        <f t="shared" si="20"/>
        <v>508721.61347179592</v>
      </c>
      <c r="FO105" s="8">
        <f t="shared" si="20"/>
        <v>508721.61347179592</v>
      </c>
      <c r="FP105" s="8">
        <f t="shared" si="20"/>
        <v>508721.61347179592</v>
      </c>
      <c r="FQ105" s="8">
        <f t="shared" si="20"/>
        <v>508721.61347179592</v>
      </c>
      <c r="FR105" s="8">
        <f t="shared" si="20"/>
        <v>508721.61347179592</v>
      </c>
      <c r="FS105" s="8">
        <f t="shared" si="20"/>
        <v>508721.61347179592</v>
      </c>
      <c r="FT105" s="8">
        <f t="shared" si="20"/>
        <v>508721.61347179592</v>
      </c>
    </row>
    <row r="106" spans="1:176" x14ac:dyDescent="0.25">
      <c r="A106" s="4" t="s">
        <v>12</v>
      </c>
      <c r="B106" s="4" t="s">
        <v>2</v>
      </c>
      <c r="C106" s="3" t="s">
        <v>40</v>
      </c>
      <c r="D106" s="4" t="s">
        <v>5</v>
      </c>
      <c r="E106" s="7">
        <v>1992</v>
      </c>
      <c r="F106" s="24">
        <f>IFERROR(VLOOKUP(CONCATENATE(C106,E106),'KU Retirements'!$A$4:$E$150,5,FALSE),"N/A")</f>
        <v>43374</v>
      </c>
      <c r="G106" s="5">
        <v>187658.47</v>
      </c>
      <c r="H106" s="5">
        <v>103236.44150601822</v>
      </c>
      <c r="I106" s="5"/>
      <c r="J106" s="6">
        <f>IF(J$3=$J$3,$G106,IF($F106='KU Meter Schedule'!J$3,'KU Meter Schedule'!I106-'KU Meter Schedule'!$G106,I106))</f>
        <v>187658.47</v>
      </c>
      <c r="K106" s="6">
        <f>IF(K$3=$J$3,$G106,IF($F106='KU Meter Schedule'!K$3,'KU Meter Schedule'!J106-'KU Meter Schedule'!$G106,J106))</f>
        <v>187658.47</v>
      </c>
      <c r="L106" s="6">
        <f>IF(L$3=$J$3,$G106,IF($F106='KU Meter Schedule'!L$3,'KU Meter Schedule'!K106-'KU Meter Schedule'!$G106,K106))</f>
        <v>187658.47</v>
      </c>
      <c r="M106" s="6">
        <f>IF(M$3=$J$3,$G106,IF($F106='KU Meter Schedule'!M$3,'KU Meter Schedule'!L106-'KU Meter Schedule'!$G106,L106))</f>
        <v>187658.47</v>
      </c>
      <c r="N106" s="6">
        <f>IF(N$3=$J$3,$G106,IF($F106='KU Meter Schedule'!N$3,'KU Meter Schedule'!M106-'KU Meter Schedule'!$G106,M106))</f>
        <v>187658.47</v>
      </c>
      <c r="O106" s="6">
        <f>IF(O$3=$J$3,$G106,IF($F106='KU Meter Schedule'!O$3,'KU Meter Schedule'!N106-'KU Meter Schedule'!$G106,N106))</f>
        <v>187658.47</v>
      </c>
      <c r="P106" s="6">
        <f>IF(P$3=$J$3,$G106,IF($F106='KU Meter Schedule'!P$3,'KU Meter Schedule'!O106-'KU Meter Schedule'!$G106,O106))</f>
        <v>187658.47</v>
      </c>
      <c r="Q106" s="6">
        <f>IF(Q$3=$J$3,$G106,IF($F106='KU Meter Schedule'!Q$3,'KU Meter Schedule'!P106-'KU Meter Schedule'!$G106,P106))</f>
        <v>187658.47</v>
      </c>
      <c r="R106" s="6">
        <f>IF(R$3=$J$3,$G106,IF($F106='KU Meter Schedule'!R$3,'KU Meter Schedule'!Q106-'KU Meter Schedule'!$G106,Q106))</f>
        <v>187658.47</v>
      </c>
      <c r="S106" s="6">
        <f>IF(S$3=$J$3,$G106,IF($F106='KU Meter Schedule'!S$3,'KU Meter Schedule'!R106-'KU Meter Schedule'!$G106,R106))</f>
        <v>187658.47</v>
      </c>
      <c r="T106" s="6">
        <f>IF(T$3=$J$3,$G106,IF($F106='KU Meter Schedule'!T$3,'KU Meter Schedule'!S106-'KU Meter Schedule'!$G106,S106))</f>
        <v>187658.47</v>
      </c>
      <c r="U106" s="6">
        <f>IF(U$3=$J$3,$G106,IF($F106='KU Meter Schedule'!U$3,'KU Meter Schedule'!T106-'KU Meter Schedule'!$G106,T106))</f>
        <v>187658.47</v>
      </c>
      <c r="V106" s="6">
        <f>IF(V$3=$J$3,$G106,IF($F106='KU Meter Schedule'!V$3,'KU Meter Schedule'!U106-'KU Meter Schedule'!$G106,U106))</f>
        <v>187658.47</v>
      </c>
      <c r="W106" s="6">
        <f>IF(W$3=$J$3,$G106,IF($F106='KU Meter Schedule'!W$3,'KU Meter Schedule'!V106-'KU Meter Schedule'!$G106,V106))</f>
        <v>187658.47</v>
      </c>
      <c r="X106" s="6">
        <f>IF(X$3=$J$3,$G106,IF($F106='KU Meter Schedule'!X$3,'KU Meter Schedule'!W106-'KU Meter Schedule'!$G106,W106))</f>
        <v>187658.47</v>
      </c>
      <c r="Y106" s="6">
        <f>IF(Y$3=$J$3,$G106,IF($F106='KU Meter Schedule'!Y$3,'KU Meter Schedule'!X106-'KU Meter Schedule'!$G106,X106))</f>
        <v>187658.47</v>
      </c>
      <c r="Z106" s="6">
        <f>IF(Z$3=$J$3,$G106,IF($F106='KU Meter Schedule'!Z$3,'KU Meter Schedule'!Y106-'KU Meter Schedule'!$G106,Y106))</f>
        <v>187658.47</v>
      </c>
      <c r="AA106" s="6">
        <f>IF(AA$3=$J$3,$G106,IF($F106='KU Meter Schedule'!AA$3,'KU Meter Schedule'!Z106-'KU Meter Schedule'!$G106,Z106))</f>
        <v>187658.47</v>
      </c>
      <c r="AB106" s="6">
        <f>IF(AB$3=$J$3,$G106,IF($F106='KU Meter Schedule'!AB$3,'KU Meter Schedule'!AA106-'KU Meter Schedule'!$G106,AA106))</f>
        <v>187658.47</v>
      </c>
      <c r="AC106" s="6">
        <f>IF(AC$3=$J$3,$G106,IF($F106='KU Meter Schedule'!AC$3,'KU Meter Schedule'!AB106-'KU Meter Schedule'!$G106,AB106))</f>
        <v>187658.47</v>
      </c>
      <c r="AD106" s="6">
        <f>IF(AD$3=$J$3,$G106,IF($F106='KU Meter Schedule'!AD$3,'KU Meter Schedule'!AC106-'KU Meter Schedule'!$G106,AC106))</f>
        <v>187658.47</v>
      </c>
      <c r="AE106" s="6">
        <f>IF(AE$3=$J$3,$G106,IF($F106='KU Meter Schedule'!AE$3,'KU Meter Schedule'!AD106-'KU Meter Schedule'!$G106,AD106))</f>
        <v>187658.47</v>
      </c>
      <c r="AF106" s="6">
        <f>IF(AF$3=$J$3,$G106,IF($F106='KU Meter Schedule'!AF$3,'KU Meter Schedule'!AE106-'KU Meter Schedule'!$G106,AE106))</f>
        <v>187658.47</v>
      </c>
      <c r="AG106" s="6">
        <f>IF(AG$3=$J$3,$G106,IF($F106='KU Meter Schedule'!AG$3,'KU Meter Schedule'!AF106-'KU Meter Schedule'!$G106,AF106))</f>
        <v>187658.47</v>
      </c>
      <c r="AH106" s="6">
        <f>IF(AH$3=$J$3,$G106,IF($F106='KU Meter Schedule'!AH$3,'KU Meter Schedule'!AG106-'KU Meter Schedule'!$G106,AG106))</f>
        <v>187658.47</v>
      </c>
      <c r="AI106" s="6">
        <f>IF(AI$3=$J$3,$G106,IF($F106='KU Meter Schedule'!AI$3,'KU Meter Schedule'!AH106-'KU Meter Schedule'!$G106,AH106))</f>
        <v>187658.47</v>
      </c>
      <c r="AJ106" s="6">
        <f>IF(AJ$3=$J$3,$G106,IF($F106='KU Meter Schedule'!AJ$3,'KU Meter Schedule'!AI106-'KU Meter Schedule'!$G106,AI106))</f>
        <v>0</v>
      </c>
      <c r="AK106" s="6">
        <f>IF(AK$3=$J$3,$G106,IF($F106='KU Meter Schedule'!AK$3,'KU Meter Schedule'!AJ106-'KU Meter Schedule'!$G106,AJ106))</f>
        <v>0</v>
      </c>
      <c r="AL106" s="6">
        <f>IF(AL$3=$J$3,$G106,IF($F106='KU Meter Schedule'!AL$3,'KU Meter Schedule'!AK106-'KU Meter Schedule'!$G106,AK106))</f>
        <v>0</v>
      </c>
      <c r="AM106" s="6">
        <f>IF(AM$3=$J$3,$G106,IF($F106='KU Meter Schedule'!AM$3,'KU Meter Schedule'!AL106-'KU Meter Schedule'!$G106,AL106))</f>
        <v>0</v>
      </c>
      <c r="AN106" s="6">
        <f>IF(AN$3=$J$3,$G106,IF($F106='KU Meter Schedule'!AN$3,'KU Meter Schedule'!AM106-'KU Meter Schedule'!$G106,AM106))</f>
        <v>0</v>
      </c>
      <c r="AO106" s="6">
        <f>IF(AO$3=$J$3,$G106,IF($F106='KU Meter Schedule'!AO$3,'KU Meter Schedule'!AN106-'KU Meter Schedule'!$G106,AN106))</f>
        <v>0</v>
      </c>
      <c r="AP106" s="6">
        <f>IF(AP$3=$J$3,$G106,IF($F106='KU Meter Schedule'!AP$3,'KU Meter Schedule'!AO106-'KU Meter Schedule'!$G106,AO106))</f>
        <v>0</v>
      </c>
      <c r="AQ106" s="6">
        <f>IF(AQ$3=$J$3,$G106,IF($F106='KU Meter Schedule'!AQ$3,'KU Meter Schedule'!AP106-'KU Meter Schedule'!$G106,AP106))</f>
        <v>0</v>
      </c>
      <c r="AR106" s="6">
        <f>IF(AR$3=$J$3,$G106,IF($F106='KU Meter Schedule'!AR$3,'KU Meter Schedule'!AQ106-'KU Meter Schedule'!$G106,AQ106))</f>
        <v>0</v>
      </c>
      <c r="AS106" s="6">
        <f>IF(AS$3=$J$3,$G106,IF($F106='KU Meter Schedule'!AS$3,'KU Meter Schedule'!AR106-'KU Meter Schedule'!$G106,AR106))</f>
        <v>0</v>
      </c>
      <c r="AT106" s="6">
        <f>IF(AT$3=$J$3,$G106,IF($F106='KU Meter Schedule'!AT$3,'KU Meter Schedule'!AS106-'KU Meter Schedule'!$G106,AS106))</f>
        <v>0</v>
      </c>
      <c r="AU106" s="6">
        <f>IF(AU$3=$J$3,$G106,IF($F106='KU Meter Schedule'!AU$3,'KU Meter Schedule'!AT106-'KU Meter Schedule'!$G106,AT106))</f>
        <v>0</v>
      </c>
      <c r="AV106" s="6">
        <f>IF(AV$3=$J$3,$G106,IF($F106='KU Meter Schedule'!AV$3,'KU Meter Schedule'!AU106-'KU Meter Schedule'!$G106,AU106))</f>
        <v>0</v>
      </c>
      <c r="AW106" s="6">
        <f>IF(AW$3=$J$3,$G106,IF($F106='KU Meter Schedule'!AW$3,'KU Meter Schedule'!AV106-'KU Meter Schedule'!$G106,AV106))</f>
        <v>0</v>
      </c>
      <c r="AX106" s="6">
        <f>IF(AX$3=$J$3,$G106,IF($F106='KU Meter Schedule'!AX$3,'KU Meter Schedule'!AW106-'KU Meter Schedule'!$G106,AW106))</f>
        <v>0</v>
      </c>
      <c r="AZ106" s="21">
        <f>IF(AZ$3&lt;'Depr. Rate'!$B$1,('Depr. Rate'!$B$4*'KU Meter Schedule'!J106)/12,IF(J106=0,I106/2*'Depr. Rate'!$C$4/12,('Depr. Rate'!$C$4*'KU Meter Schedule'!J106)/12))</f>
        <v>358.11491358333336</v>
      </c>
      <c r="BA106" s="21">
        <f>IF(BA$3&lt;'Depr. Rate'!$B$1,('Depr. Rate'!$B$4*'KU Meter Schedule'!K106)/12,IF(K106=0,J106/2*'Depr. Rate'!$C$4/12,('Depr. Rate'!$C$4*'KU Meter Schedule'!K106)/12))</f>
        <v>358.11491358333336</v>
      </c>
      <c r="BB106" s="21">
        <f>IF(BB$3&lt;'Depr. Rate'!$B$1,('Depr. Rate'!$B$4*'KU Meter Schedule'!L106)/12,IF(L106=0,K106/2*'Depr. Rate'!$C$4/12,('Depr. Rate'!$C$4*'KU Meter Schedule'!L106)/12))</f>
        <v>358.11491358333336</v>
      </c>
      <c r="BC106" s="21">
        <f>IF(BC$3&lt;'Depr. Rate'!$B$1,('Depr. Rate'!$B$4*'KU Meter Schedule'!M106)/12,IF(M106=0,L106/2*'Depr. Rate'!$C$4/12,('Depr. Rate'!$C$4*'KU Meter Schedule'!M106)/12))</f>
        <v>358.11491358333336</v>
      </c>
      <c r="BD106" s="21">
        <f>IF(BD$3&lt;'Depr. Rate'!$B$1,('Depr. Rate'!$B$4*'KU Meter Schedule'!N106)/12,IF(N106=0,M106/2*'Depr. Rate'!$C$4/12,('Depr. Rate'!$C$4*'KU Meter Schedule'!N106)/12))</f>
        <v>358.11491358333336</v>
      </c>
      <c r="BE106" s="21">
        <f>IF(BE$3&lt;'Depr. Rate'!$B$1,('Depr. Rate'!$B$4*'KU Meter Schedule'!O106)/12,IF(O106=0,N106/2*'Depr. Rate'!$C$4/12,('Depr. Rate'!$C$4*'KU Meter Schedule'!O106)/12))</f>
        <v>358.11491358333336</v>
      </c>
      <c r="BF106" s="21">
        <f>IF(BF$3&lt;'Depr. Rate'!$B$1,('Depr. Rate'!$B$4*'KU Meter Schedule'!P106)/12,IF(P106=0,O106/2*'Depr. Rate'!$C$4/12,('Depr. Rate'!$C$4*'KU Meter Schedule'!P106)/12))</f>
        <v>358.11491358333336</v>
      </c>
      <c r="BG106" s="21">
        <f>IF(BG$3&lt;'Depr. Rate'!$B$1,('Depr. Rate'!$B$4*'KU Meter Schedule'!Q106)/12,IF(Q106=0,P106/2*'Depr. Rate'!$C$4/12,('Depr. Rate'!$C$4*'KU Meter Schedule'!Q106)/12))</f>
        <v>358.11491358333336</v>
      </c>
      <c r="BH106" s="21">
        <f>IF(BH$3&lt;'Depr. Rate'!$B$1,('Depr. Rate'!$B$4*'KU Meter Schedule'!R106)/12,IF(R106=0,Q106/2*'Depr. Rate'!$C$4/12,('Depr. Rate'!$C$4*'KU Meter Schedule'!R106)/12))</f>
        <v>358.11491358333336</v>
      </c>
      <c r="BI106" s="21">
        <f>IF(BI$3&lt;'Depr. Rate'!$B$1,('Depr. Rate'!$B$4*'KU Meter Schedule'!S106)/12,IF(S106=0,R106/2*'Depr. Rate'!$C$4/12,('Depr. Rate'!$C$4*'KU Meter Schedule'!S106)/12))</f>
        <v>358.11491358333336</v>
      </c>
      <c r="BJ106" s="21">
        <f>IF(BJ$3&lt;'Depr. Rate'!$B$1,('Depr. Rate'!$B$4*'KU Meter Schedule'!T106)/12,IF(T106=0,S106/2*'Depr. Rate'!$C$4/12,('Depr. Rate'!$C$4*'KU Meter Schedule'!T106)/12))</f>
        <v>358.11491358333336</v>
      </c>
      <c r="BK106" s="21">
        <f>IF(BK$3&lt;'Depr. Rate'!$B$1,('Depr. Rate'!$B$4*'KU Meter Schedule'!U106)/12,IF(U106=0,T106/2*'Depr. Rate'!$C$4/12,('Depr. Rate'!$C$4*'KU Meter Schedule'!U106)/12))</f>
        <v>548.90102474999992</v>
      </c>
      <c r="BL106" s="21">
        <f>IF(BL$3&lt;'Depr. Rate'!$B$1,('Depr. Rate'!$B$4*'KU Meter Schedule'!V106)/12,IF(V106=0,U106/2*'Depr. Rate'!$C$4/12,('Depr. Rate'!$C$4*'KU Meter Schedule'!V106)/12))</f>
        <v>548.90102474999992</v>
      </c>
      <c r="BM106" s="21">
        <f>IF(BM$3&lt;'Depr. Rate'!$B$1,('Depr. Rate'!$B$4*'KU Meter Schedule'!W106)/12,IF(W106=0,V106/2*'Depr. Rate'!$C$4/12,('Depr. Rate'!$C$4*'KU Meter Schedule'!W106)/12))</f>
        <v>548.90102474999992</v>
      </c>
      <c r="BN106" s="21">
        <f>IF(BN$3&lt;'Depr. Rate'!$B$1,('Depr. Rate'!$B$4*'KU Meter Schedule'!X106)/12,IF(X106=0,W106/2*'Depr. Rate'!$C$4/12,('Depr. Rate'!$C$4*'KU Meter Schedule'!X106)/12))</f>
        <v>548.90102474999992</v>
      </c>
      <c r="BO106" s="21">
        <f>IF(BO$3&lt;'Depr. Rate'!$B$1,('Depr. Rate'!$B$4*'KU Meter Schedule'!Y106)/12,IF(Y106=0,X106/2*'Depr. Rate'!$C$4/12,('Depr. Rate'!$C$4*'KU Meter Schedule'!Y106)/12))</f>
        <v>548.90102474999992</v>
      </c>
      <c r="BP106" s="21">
        <f>IF(BP$3&lt;'Depr. Rate'!$B$1,('Depr. Rate'!$B$4*'KU Meter Schedule'!Z106)/12,IF(Z106=0,Y106/2*'Depr. Rate'!$C$4/12,('Depr. Rate'!$C$4*'KU Meter Schedule'!Z106)/12))</f>
        <v>548.90102474999992</v>
      </c>
      <c r="BQ106" s="21">
        <f>IF(BQ$3&lt;'Depr. Rate'!$B$1,('Depr. Rate'!$B$4*'KU Meter Schedule'!AA106)/12,IF(AA106=0,Z106/2*'Depr. Rate'!$C$4/12,('Depr. Rate'!$C$4*'KU Meter Schedule'!AA106)/12))</f>
        <v>548.90102474999992</v>
      </c>
      <c r="BR106" s="21">
        <f>IF(BR$3&lt;'Depr. Rate'!$B$1,('Depr. Rate'!$B$4*'KU Meter Schedule'!AB106)/12,IF(AB106=0,AA106/2*'Depr. Rate'!$C$4/12,('Depr. Rate'!$C$4*'KU Meter Schedule'!AB106)/12))</f>
        <v>548.90102474999992</v>
      </c>
      <c r="BS106" s="21">
        <f>IF(BS$3&lt;'Depr. Rate'!$B$1,('Depr. Rate'!$B$4*'KU Meter Schedule'!AC106)/12,IF(AC106=0,AB106/2*'Depr. Rate'!$C$4/12,('Depr. Rate'!$C$4*'KU Meter Schedule'!AC106)/12))</f>
        <v>548.90102474999992</v>
      </c>
      <c r="BT106" s="21">
        <f>IF(BT$3&lt;'Depr. Rate'!$B$1,('Depr. Rate'!$B$4*'KU Meter Schedule'!AD106)/12,IF(AD106=0,AC106/2*'Depr. Rate'!$C$4/12,('Depr. Rate'!$C$4*'KU Meter Schedule'!AD106)/12))</f>
        <v>548.90102474999992</v>
      </c>
      <c r="BU106" s="21">
        <f>IF(BU$3&lt;'Depr. Rate'!$B$1,('Depr. Rate'!$B$4*'KU Meter Schedule'!AE106)/12,IF(AE106=0,AD106/2*'Depr. Rate'!$C$4/12,('Depr. Rate'!$C$4*'KU Meter Schedule'!AE106)/12))</f>
        <v>548.90102474999992</v>
      </c>
      <c r="BV106" s="21">
        <f>IF(BV$3&lt;'Depr. Rate'!$B$1,('Depr. Rate'!$B$4*'KU Meter Schedule'!AF106)/12,IF(AF106=0,AE106/2*'Depr. Rate'!$C$4/12,('Depr. Rate'!$C$4*'KU Meter Schedule'!AF106)/12))</f>
        <v>548.90102474999992</v>
      </c>
      <c r="BW106" s="21">
        <f>IF(BW$3&lt;'Depr. Rate'!$B$1,('Depr. Rate'!$B$4*'KU Meter Schedule'!AG106)/12,IF(AG106=0,AF106/2*'Depr. Rate'!$C$4/12,('Depr. Rate'!$C$4*'KU Meter Schedule'!AG106)/12))</f>
        <v>548.90102474999992</v>
      </c>
      <c r="BX106" s="21">
        <f>IF(BX$3&lt;'Depr. Rate'!$B$1,('Depr. Rate'!$B$4*'KU Meter Schedule'!AH106)/12,IF(AH106=0,AG106/2*'Depr. Rate'!$C$4/12,('Depr. Rate'!$C$4*'KU Meter Schedule'!AH106)/12))</f>
        <v>548.90102474999992</v>
      </c>
      <c r="BY106" s="21">
        <f>IF(BY$3&lt;'Depr. Rate'!$B$1,('Depr. Rate'!$B$4*'KU Meter Schedule'!AI106)/12,IF(AI106=0,AH106/2*'Depr. Rate'!$C$4/12,('Depr. Rate'!$C$4*'KU Meter Schedule'!AI106)/12))</f>
        <v>548.90102474999992</v>
      </c>
      <c r="BZ106" s="21">
        <f>IF(BZ$3&lt;'Depr. Rate'!$B$1,('Depr. Rate'!$B$4*'KU Meter Schedule'!AJ106)/12,IF(AJ106=0,AI106/2*'Depr. Rate'!$C$4/12,('Depr. Rate'!$C$4*'KU Meter Schedule'!AJ106)/12))</f>
        <v>274.45051237499996</v>
      </c>
      <c r="CA106" s="21">
        <f>IF(CA$3&lt;'Depr. Rate'!$B$1,('Depr. Rate'!$B$4*'KU Meter Schedule'!AK106)/12,IF(AK106=0,AJ106/2*'Depr. Rate'!$C$4/12,('Depr. Rate'!$C$4*'KU Meter Schedule'!AK106)/12))</f>
        <v>0</v>
      </c>
      <c r="CB106" s="21">
        <f>IF(CB$3&lt;'Depr. Rate'!$B$1,('Depr. Rate'!$B$4*'KU Meter Schedule'!AL106)/12,IF(AL106=0,AK106/2*'Depr. Rate'!$C$4/12,('Depr. Rate'!$C$4*'KU Meter Schedule'!AL106)/12))</f>
        <v>0</v>
      </c>
      <c r="CC106" s="21">
        <f>IF(CC$3&lt;'Depr. Rate'!$B$1,('Depr. Rate'!$B$4*'KU Meter Schedule'!AM106)/12,IF(AM106=0,AL106/2*'Depr. Rate'!$C$4/12,('Depr. Rate'!$C$4*'KU Meter Schedule'!AM106)/12))</f>
        <v>0</v>
      </c>
      <c r="CD106" s="21">
        <f>IF(CD$3&lt;'Depr. Rate'!$B$1,('Depr. Rate'!$B$4*'KU Meter Schedule'!AN106)/12,IF(AN106=0,AM106/2*'Depr. Rate'!$C$4/12,('Depr. Rate'!$C$4*'KU Meter Schedule'!AN106)/12))</f>
        <v>0</v>
      </c>
      <c r="CE106" s="21">
        <f>IF(CE$3&lt;'Depr. Rate'!$B$1,('Depr. Rate'!$B$4*'KU Meter Schedule'!AO106)/12,IF(AO106=0,AN106/2*'Depr. Rate'!$C$4/12,('Depr. Rate'!$C$4*'KU Meter Schedule'!AO106)/12))</f>
        <v>0</v>
      </c>
      <c r="CF106" s="21">
        <f>IF(CF$3&lt;'Depr. Rate'!$B$1,('Depr. Rate'!$B$4*'KU Meter Schedule'!AP106)/12,IF(AP106=0,AO106/2*'Depr. Rate'!$C$4/12,('Depr. Rate'!$C$4*'KU Meter Schedule'!AP106)/12))</f>
        <v>0</v>
      </c>
      <c r="CG106" s="21">
        <f>IF(CG$3&lt;'Depr. Rate'!$B$1,('Depr. Rate'!$B$4*'KU Meter Schedule'!AQ106)/12,IF(AQ106=0,AP106/2*'Depr. Rate'!$C$4/12,('Depr. Rate'!$C$4*'KU Meter Schedule'!AQ106)/12))</f>
        <v>0</v>
      </c>
      <c r="CH106" s="21">
        <f>IF(CH$3&lt;'Depr. Rate'!$B$1,('Depr. Rate'!$B$4*'KU Meter Schedule'!AR106)/12,IF(AR106=0,AQ106/2*'Depr. Rate'!$C$4/12,('Depr. Rate'!$C$4*'KU Meter Schedule'!AR106)/12))</f>
        <v>0</v>
      </c>
      <c r="CI106" s="21">
        <f>IF(CI$3&lt;'Depr. Rate'!$B$1,('Depr. Rate'!$B$4*'KU Meter Schedule'!AS106)/12,IF(AS106=0,AR106/2*'Depr. Rate'!$C$4/12,('Depr. Rate'!$C$4*'KU Meter Schedule'!AS106)/12))</f>
        <v>0</v>
      </c>
      <c r="CJ106" s="21">
        <f>IF(CJ$3&lt;'Depr. Rate'!$B$1,('Depr. Rate'!$B$4*'KU Meter Schedule'!AT106)/12,IF(AT106=0,AS106/2*'Depr. Rate'!$C$4/12,('Depr. Rate'!$C$4*'KU Meter Schedule'!AT106)/12))</f>
        <v>0</v>
      </c>
      <c r="CK106" s="21">
        <f>IF(CK$3&lt;'Depr. Rate'!$B$1,('Depr. Rate'!$B$4*'KU Meter Schedule'!AU106)/12,IF(AU106=0,AT106/2*'Depr. Rate'!$C$4/12,('Depr. Rate'!$C$4*'KU Meter Schedule'!AU106)/12))</f>
        <v>0</v>
      </c>
      <c r="CL106" s="21">
        <f>IF(CL$3&lt;'Depr. Rate'!$B$1,('Depr. Rate'!$B$4*'KU Meter Schedule'!AV106)/12,IF(AV106=0,AU106/2*'Depr. Rate'!$C$4/12,('Depr. Rate'!$C$4*'KU Meter Schedule'!AV106)/12))</f>
        <v>0</v>
      </c>
      <c r="CM106" s="21">
        <f>IF(CM$3&lt;'Depr. Rate'!$B$1,('Depr. Rate'!$B$4*'KU Meter Schedule'!AW106)/12,IF(AW106=0,AV106/2*'Depr. Rate'!$C$4/12,('Depr. Rate'!$C$4*'KU Meter Schedule'!AW106)/12))</f>
        <v>0</v>
      </c>
      <c r="CN106" s="21">
        <f>IF(CN$3&lt;'Depr. Rate'!$B$1,('Depr. Rate'!$B$4*'KU Meter Schedule'!AX106)/12,IF(AX106=0,AW106/2*'Depr. Rate'!$C$4/12,('Depr. Rate'!$C$4*'KU Meter Schedule'!AX106)/12))</f>
        <v>0</v>
      </c>
      <c r="CP106" s="6">
        <f>IF(CP$3=$CP$3,$H106+AZ106,IF($F106='KU Meter Schedule'!CP$3,'KU Meter Schedule'!CO106+AZ106-$G106,SUM(CO106,AZ106)))</f>
        <v>103594.55641960156</v>
      </c>
      <c r="CQ106" s="6">
        <f>IF(CQ$3=$CP$3,$H106+BA106,IF($F106='KU Meter Schedule'!CQ$3,'KU Meter Schedule'!CP106+BA106-$G106,SUM(CP106,BA106)))</f>
        <v>103952.6713331849</v>
      </c>
      <c r="CR106" s="6">
        <f>IF(CR$3=$CP$3,$H106+BB106,IF($F106='KU Meter Schedule'!CR$3,'KU Meter Schedule'!CQ106+BB106-$G106,SUM(CQ106,BB106)))</f>
        <v>104310.78624676824</v>
      </c>
      <c r="CS106" s="6">
        <f>IF(CS$3=$CP$3,$H106+BC106,IF($F106='KU Meter Schedule'!CS$3,'KU Meter Schedule'!CR106+BC106-$G106,SUM(CR106,BC106)))</f>
        <v>104668.90116035158</v>
      </c>
      <c r="CT106" s="6">
        <f>IF(CT$3=$CP$3,$H106+BD106,IF($F106='KU Meter Schedule'!CT$3,'KU Meter Schedule'!CS106+BD106-$G106,SUM(CS106,BD106)))</f>
        <v>105027.01607393492</v>
      </c>
      <c r="CU106" s="6">
        <f>IF(CU$3=$CP$3,$H106+BE106,IF($F106='KU Meter Schedule'!CU$3,'KU Meter Schedule'!CT106+BE106-$G106,SUM(CT106,BE106)))</f>
        <v>105385.13098751826</v>
      </c>
      <c r="CV106" s="6">
        <f>IF(CV$3=$CP$3,$H106+BF106,IF($F106='KU Meter Schedule'!CV$3,'KU Meter Schedule'!CU106+BF106-$G106,SUM(CU106,BF106)))</f>
        <v>105743.2459011016</v>
      </c>
      <c r="CW106" s="6">
        <f>IF(CW$3=$CP$3,$H106+BG106,IF($F106='KU Meter Schedule'!CW$3,'KU Meter Schedule'!CV106+BG106-$G106,SUM(CV106,BG106)))</f>
        <v>106101.36081468494</v>
      </c>
      <c r="CX106" s="6">
        <f>IF(CX$3=$CP$3,$H106+BH106,IF($F106='KU Meter Schedule'!CX$3,'KU Meter Schedule'!CW106+BH106-$G106,SUM(CW106,BH106)))</f>
        <v>106459.47572826828</v>
      </c>
      <c r="CY106" s="6">
        <f>IF(CY$3=$CP$3,$H106+BI106,IF($F106='KU Meter Schedule'!CY$3,'KU Meter Schedule'!CX106+BI106-$G106,SUM(CX106,BI106)))</f>
        <v>106817.59064185162</v>
      </c>
      <c r="CZ106" s="6">
        <f>IF(CZ$3=$CP$3,$H106+BJ106,IF($F106='KU Meter Schedule'!CZ$3,'KU Meter Schedule'!CY106+BJ106-$G106,SUM(CY106,BJ106)))</f>
        <v>107175.70555543496</v>
      </c>
      <c r="DA106" s="6">
        <f>IF(DA$3=$CP$3,$H106+BK106,IF($F106='KU Meter Schedule'!DA$3,'KU Meter Schedule'!CZ106+BK106-$G106,SUM(CZ106,BK106)))</f>
        <v>107724.60658018496</v>
      </c>
      <c r="DB106" s="6">
        <f>IF(DB$3=$CP$3,$H106+BL106,IF($F106='KU Meter Schedule'!DB$3,'KU Meter Schedule'!DA106+BL106-$G106,SUM(DA106,BL106)))</f>
        <v>108273.50760493496</v>
      </c>
      <c r="DC106" s="6">
        <f>IF(DC$3=$CP$3,$H106+BM106,IF($F106='KU Meter Schedule'!DC$3,'KU Meter Schedule'!DB106+BM106-$G106,SUM(DB106,BM106)))</f>
        <v>108822.40862968496</v>
      </c>
      <c r="DD106" s="6">
        <f>IF(DD$3=$CP$3,$H106+BN106,IF($F106='KU Meter Schedule'!DD$3,'KU Meter Schedule'!DC106+BN106-$G106,SUM(DC106,BN106)))</f>
        <v>109371.30965443495</v>
      </c>
      <c r="DE106" s="6">
        <f>IF(DE$3=$CP$3,$H106+BO106,IF($F106='KU Meter Schedule'!DE$3,'KU Meter Schedule'!DD106+BO106-$G106,SUM(DD106,BO106)))</f>
        <v>109920.21067918495</v>
      </c>
      <c r="DF106" s="6">
        <f>IF(DF$3=$CP$3,$H106+BP106,IF($F106='KU Meter Schedule'!DF$3,'KU Meter Schedule'!DE106+BP106-$G106,SUM(DE106,BP106)))</f>
        <v>110469.11170393495</v>
      </c>
      <c r="DG106" s="6">
        <f>IF(DG$3=$CP$3,$H106+BQ106,IF($F106='KU Meter Schedule'!DG$3,'KU Meter Schedule'!DF106+BQ106-$G106,SUM(DF106,BQ106)))</f>
        <v>111018.01272868495</v>
      </c>
      <c r="DH106" s="6">
        <f>IF(DH$3=$CP$3,$H106+BR106,IF($F106='KU Meter Schedule'!DH$3,'KU Meter Schedule'!DG106+BR106-$G106,SUM(DG106,BR106)))</f>
        <v>111566.91375343494</v>
      </c>
      <c r="DI106" s="6">
        <f>IF(DI$3=$CP$3,$H106+BS106,IF($F106='KU Meter Schedule'!DI$3,'KU Meter Schedule'!DH106+BS106-$G106,SUM(DH106,BS106)))</f>
        <v>112115.81477818494</v>
      </c>
      <c r="DJ106" s="6">
        <f>IF(DJ$3=$CP$3,$H106+BT106,IF($F106='KU Meter Schedule'!DJ$3,'KU Meter Schedule'!DI106+BT106-$G106,SUM(DI106,BT106)))</f>
        <v>112664.71580293494</v>
      </c>
      <c r="DK106" s="6">
        <f>IF(DK$3=$CP$3,$H106+BU106,IF($F106='KU Meter Schedule'!DK$3,'KU Meter Schedule'!DJ106+BU106-$G106,SUM(DJ106,BU106)))</f>
        <v>113213.61682768493</v>
      </c>
      <c r="DL106" s="6">
        <f>IF(DL$3=$CP$3,$H106+BV106,IF($F106='KU Meter Schedule'!DL$3,'KU Meter Schedule'!DK106+BV106-$G106,SUM(DK106,BV106)))</f>
        <v>113762.51785243493</v>
      </c>
      <c r="DM106" s="6">
        <f>IF(DM$3=$CP$3,$H106+BW106,IF($F106='KU Meter Schedule'!DM$3,'KU Meter Schedule'!DL106+BW106-$G106,SUM(DL106,BW106)))</f>
        <v>114311.41887718493</v>
      </c>
      <c r="DN106" s="6">
        <f>IF(DN$3=$CP$3,$H106+BX106,IF($F106='KU Meter Schedule'!DN$3,'KU Meter Schedule'!DM106+BX106-$G106,SUM(DM106,BX106)))</f>
        <v>114860.31990193493</v>
      </c>
      <c r="DO106" s="6">
        <f>IF(DO$3=$CP$3,$H106+BY106,IF($F106='KU Meter Schedule'!DO$3,'KU Meter Schedule'!DN106+BY106-$G106,SUM(DN106,BY106)))</f>
        <v>115409.22092668492</v>
      </c>
      <c r="DP106" s="6">
        <f>IF(DP$3=$CP$3,$H106+BZ106,IF($F106='KU Meter Schedule'!DP$3,'KU Meter Schedule'!DO106+BZ106-$G106,SUM(DO106,BZ106)))</f>
        <v>-71974.798560940078</v>
      </c>
      <c r="DQ106" s="6">
        <f>IF(DQ$3=$CP$3,$H106+CA106,IF($F106='KU Meter Schedule'!DQ$3,'KU Meter Schedule'!DP106+CA106-$G106,SUM(DP106,CA106)))</f>
        <v>-71974.798560940078</v>
      </c>
      <c r="DR106" s="6">
        <f>IF(DR$3=$CP$3,$H106+CB106,IF($F106='KU Meter Schedule'!DR$3,'KU Meter Schedule'!DQ106+CB106-$G106,SUM(DQ106,CB106)))</f>
        <v>-71974.798560940078</v>
      </c>
      <c r="DS106" s="6">
        <f>IF(DS$3=$CP$3,$H106+CC106,IF($F106='KU Meter Schedule'!DS$3,'KU Meter Schedule'!DR106+CC106-$G106,SUM(DR106,CC106)))</f>
        <v>-71974.798560940078</v>
      </c>
      <c r="DT106" s="6">
        <f>IF(DT$3=$CP$3,$H106+CD106,IF($F106='KU Meter Schedule'!DT$3,'KU Meter Schedule'!DS106+CD106-$G106,SUM(DS106,CD106)))</f>
        <v>-71974.798560940078</v>
      </c>
      <c r="DU106" s="6">
        <f>IF(DU$3=$CP$3,$H106+CE106,IF($F106='KU Meter Schedule'!DU$3,'KU Meter Schedule'!DT106+CE106-$G106,SUM(DT106,CE106)))</f>
        <v>-71974.798560940078</v>
      </c>
      <c r="DV106" s="6">
        <f>IF(DV$3=$CP$3,$H106+CF106,IF($F106='KU Meter Schedule'!DV$3,'KU Meter Schedule'!DU106+CF106-$G106,SUM(DU106,CF106)))</f>
        <v>-71974.798560940078</v>
      </c>
      <c r="DW106" s="6">
        <f>IF(DW$3=$CP$3,$H106+CG106,IF($F106='KU Meter Schedule'!DW$3,'KU Meter Schedule'!DV106+CG106-$G106,SUM(DV106,CG106)))</f>
        <v>-71974.798560940078</v>
      </c>
      <c r="DX106" s="6">
        <f>IF(DX$3=$CP$3,$H106+CH106,IF($F106='KU Meter Schedule'!DX$3,'KU Meter Schedule'!DW106+CH106-$G106,SUM(DW106,CH106)))</f>
        <v>-71974.798560940078</v>
      </c>
      <c r="DY106" s="6">
        <f>IF(DY$3=$CP$3,$H106+CI106,IF($F106='KU Meter Schedule'!DY$3,'KU Meter Schedule'!DX106+CI106-$G106,SUM(DX106,CI106)))</f>
        <v>-71974.798560940078</v>
      </c>
      <c r="DZ106" s="6">
        <f>IF(DZ$3=$CP$3,$H106+CJ106,IF($F106='KU Meter Schedule'!DZ$3,'KU Meter Schedule'!DY106+CJ106-$G106,SUM(DY106,CJ106)))</f>
        <v>-71974.798560940078</v>
      </c>
      <c r="EA106" s="6">
        <f>IF(EA$3=$CP$3,$H106+CK106,IF($F106='KU Meter Schedule'!EA$3,'KU Meter Schedule'!DZ106+CK106-$G106,SUM(DZ106,CK106)))</f>
        <v>-71974.798560940078</v>
      </c>
      <c r="EB106" s="6">
        <f>IF(EB$3=$CP$3,$H106+CL106,IF($F106='KU Meter Schedule'!EB$3,'KU Meter Schedule'!EA106+CL106-$G106,SUM(EA106,CL106)))</f>
        <v>-71974.798560940078</v>
      </c>
      <c r="EC106" s="6">
        <f>IF(EC$3=$CP$3,$H106+CM106,IF($F106='KU Meter Schedule'!EC$3,'KU Meter Schedule'!EB106+CM106-$G106,SUM(EB106,CM106)))</f>
        <v>-71974.798560940078</v>
      </c>
      <c r="ED106" s="6">
        <f>IF(ED$3=$CP$3,$H106+CN106,IF($F106='KU Meter Schedule'!ED$3,'KU Meter Schedule'!EC106+CN106-$G106,SUM(EC106,CN106)))</f>
        <v>-71974.798560940078</v>
      </c>
      <c r="EF106" s="8">
        <f t="shared" si="22"/>
        <v>84063.913580398439</v>
      </c>
      <c r="EG106" s="8">
        <f t="shared" si="22"/>
        <v>83705.798666815099</v>
      </c>
      <c r="EH106" s="8">
        <f t="shared" si="22"/>
        <v>83347.683753231759</v>
      </c>
      <c r="EI106" s="8">
        <f t="shared" si="22"/>
        <v>82989.568839648418</v>
      </c>
      <c r="EJ106" s="8">
        <f t="shared" si="22"/>
        <v>82631.453926065078</v>
      </c>
      <c r="EK106" s="8">
        <f t="shared" si="22"/>
        <v>82273.339012481738</v>
      </c>
      <c r="EL106" s="8">
        <f t="shared" si="22"/>
        <v>81915.224098898398</v>
      </c>
      <c r="EM106" s="8">
        <f t="shared" si="22"/>
        <v>81557.109185315057</v>
      </c>
      <c r="EN106" s="8">
        <f t="shared" si="22"/>
        <v>81198.994271731717</v>
      </c>
      <c r="EO106" s="8">
        <f t="shared" si="22"/>
        <v>80840.879358148377</v>
      </c>
      <c r="EP106" s="8">
        <f t="shared" si="22"/>
        <v>80482.764444565037</v>
      </c>
      <c r="EQ106" s="8">
        <f t="shared" si="22"/>
        <v>79933.863419815039</v>
      </c>
      <c r="ER106" s="8">
        <f t="shared" si="22"/>
        <v>79384.962395065042</v>
      </c>
      <c r="ES106" s="8">
        <f t="shared" si="22"/>
        <v>78836.061370315045</v>
      </c>
      <c r="ET106" s="8">
        <f t="shared" si="22"/>
        <v>78287.160345565047</v>
      </c>
      <c r="EU106" s="8">
        <f t="shared" si="22"/>
        <v>77738.25932081505</v>
      </c>
      <c r="EV106" s="8">
        <f t="shared" si="21"/>
        <v>77189.358296065053</v>
      </c>
      <c r="EW106" s="8">
        <f t="shared" si="21"/>
        <v>76640.457271315056</v>
      </c>
      <c r="EX106" s="8">
        <f t="shared" si="21"/>
        <v>76091.556246565058</v>
      </c>
      <c r="EY106" s="8">
        <f t="shared" si="21"/>
        <v>75542.655221815061</v>
      </c>
      <c r="EZ106" s="8">
        <f t="shared" si="21"/>
        <v>74993.754197065064</v>
      </c>
      <c r="FA106" s="8">
        <f t="shared" si="21"/>
        <v>74444.853172315066</v>
      </c>
      <c r="FB106" s="8">
        <f t="shared" si="21"/>
        <v>73895.952147565069</v>
      </c>
      <c r="FC106" s="8">
        <f t="shared" si="21"/>
        <v>73347.051122815072</v>
      </c>
      <c r="FD106" s="8">
        <f t="shared" si="21"/>
        <v>72798.150098065074</v>
      </c>
      <c r="FE106" s="8">
        <f t="shared" si="21"/>
        <v>72249.249073315077</v>
      </c>
      <c r="FF106" s="8">
        <f t="shared" si="21"/>
        <v>71974.798560940078</v>
      </c>
      <c r="FG106" s="8">
        <f t="shared" si="21"/>
        <v>71974.798560940078</v>
      </c>
      <c r="FH106" s="8">
        <f t="shared" si="21"/>
        <v>71974.798560940078</v>
      </c>
      <c r="FI106" s="8">
        <f t="shared" si="21"/>
        <v>71974.798560940078</v>
      </c>
      <c r="FJ106" s="8">
        <f t="shared" si="21"/>
        <v>71974.798560940078</v>
      </c>
      <c r="FK106" s="8">
        <f t="shared" si="20"/>
        <v>71974.798560940078</v>
      </c>
      <c r="FL106" s="8">
        <f t="shared" si="20"/>
        <v>71974.798560940078</v>
      </c>
      <c r="FM106" s="8">
        <f t="shared" si="20"/>
        <v>71974.798560940078</v>
      </c>
      <c r="FN106" s="8">
        <f t="shared" si="20"/>
        <v>71974.798560940078</v>
      </c>
      <c r="FO106" s="8">
        <f t="shared" si="20"/>
        <v>71974.798560940078</v>
      </c>
      <c r="FP106" s="8">
        <f t="shared" si="20"/>
        <v>71974.798560940078</v>
      </c>
      <c r="FQ106" s="8">
        <f t="shared" si="20"/>
        <v>71974.798560940078</v>
      </c>
      <c r="FR106" s="8">
        <f t="shared" si="20"/>
        <v>71974.798560940078</v>
      </c>
      <c r="FS106" s="8">
        <f t="shared" si="20"/>
        <v>71974.798560940078</v>
      </c>
      <c r="FT106" s="8">
        <f t="shared" si="20"/>
        <v>71974.798560940078</v>
      </c>
    </row>
    <row r="107" spans="1:176" x14ac:dyDescent="0.25">
      <c r="A107" s="4" t="s">
        <v>12</v>
      </c>
      <c r="B107" s="4" t="s">
        <v>2</v>
      </c>
      <c r="C107" s="3" t="s">
        <v>40</v>
      </c>
      <c r="D107" s="4" t="s">
        <v>6</v>
      </c>
      <c r="E107" s="7">
        <v>1992</v>
      </c>
      <c r="F107" s="24">
        <f>IFERROR(VLOOKUP(CONCATENATE(C107,E107),'KU Retirements'!$A$4:$E$150,5,FALSE),"N/A")</f>
        <v>43374</v>
      </c>
      <c r="G107" s="5">
        <v>38813.96</v>
      </c>
      <c r="H107" s="5">
        <v>21352.700526424</v>
      </c>
      <c r="I107" s="5"/>
      <c r="J107" s="6">
        <f>IF(J$3=$J$3,$G107,IF($F107='KU Meter Schedule'!J$3,'KU Meter Schedule'!I107-'KU Meter Schedule'!$G107,I107))</f>
        <v>38813.96</v>
      </c>
      <c r="K107" s="6">
        <f>IF(K$3=$J$3,$G107,IF($F107='KU Meter Schedule'!K$3,'KU Meter Schedule'!J107-'KU Meter Schedule'!$G107,J107))</f>
        <v>38813.96</v>
      </c>
      <c r="L107" s="6">
        <f>IF(L$3=$J$3,$G107,IF($F107='KU Meter Schedule'!L$3,'KU Meter Schedule'!K107-'KU Meter Schedule'!$G107,K107))</f>
        <v>38813.96</v>
      </c>
      <c r="M107" s="6">
        <f>IF(M$3=$J$3,$G107,IF($F107='KU Meter Schedule'!M$3,'KU Meter Schedule'!L107-'KU Meter Schedule'!$G107,L107))</f>
        <v>38813.96</v>
      </c>
      <c r="N107" s="6">
        <f>IF(N$3=$J$3,$G107,IF($F107='KU Meter Schedule'!N$3,'KU Meter Schedule'!M107-'KU Meter Schedule'!$G107,M107))</f>
        <v>38813.96</v>
      </c>
      <c r="O107" s="6">
        <f>IF(O$3=$J$3,$G107,IF($F107='KU Meter Schedule'!O$3,'KU Meter Schedule'!N107-'KU Meter Schedule'!$G107,N107))</f>
        <v>38813.96</v>
      </c>
      <c r="P107" s="6">
        <f>IF(P$3=$J$3,$G107,IF($F107='KU Meter Schedule'!P$3,'KU Meter Schedule'!O107-'KU Meter Schedule'!$G107,O107))</f>
        <v>38813.96</v>
      </c>
      <c r="Q107" s="6">
        <f>IF(Q$3=$J$3,$G107,IF($F107='KU Meter Schedule'!Q$3,'KU Meter Schedule'!P107-'KU Meter Schedule'!$G107,P107))</f>
        <v>38813.96</v>
      </c>
      <c r="R107" s="6">
        <f>IF(R$3=$J$3,$G107,IF($F107='KU Meter Schedule'!R$3,'KU Meter Schedule'!Q107-'KU Meter Schedule'!$G107,Q107))</f>
        <v>38813.96</v>
      </c>
      <c r="S107" s="6">
        <f>IF(S$3=$J$3,$G107,IF($F107='KU Meter Schedule'!S$3,'KU Meter Schedule'!R107-'KU Meter Schedule'!$G107,R107))</f>
        <v>38813.96</v>
      </c>
      <c r="T107" s="6">
        <f>IF(T$3=$J$3,$G107,IF($F107='KU Meter Schedule'!T$3,'KU Meter Schedule'!S107-'KU Meter Schedule'!$G107,S107))</f>
        <v>38813.96</v>
      </c>
      <c r="U107" s="6">
        <f>IF(U$3=$J$3,$G107,IF($F107='KU Meter Schedule'!U$3,'KU Meter Schedule'!T107-'KU Meter Schedule'!$G107,T107))</f>
        <v>38813.96</v>
      </c>
      <c r="V107" s="6">
        <f>IF(V$3=$J$3,$G107,IF($F107='KU Meter Schedule'!V$3,'KU Meter Schedule'!U107-'KU Meter Schedule'!$G107,U107))</f>
        <v>38813.96</v>
      </c>
      <c r="W107" s="6">
        <f>IF(W$3=$J$3,$G107,IF($F107='KU Meter Schedule'!W$3,'KU Meter Schedule'!V107-'KU Meter Schedule'!$G107,V107))</f>
        <v>38813.96</v>
      </c>
      <c r="X107" s="6">
        <f>IF(X$3=$J$3,$G107,IF($F107='KU Meter Schedule'!X$3,'KU Meter Schedule'!W107-'KU Meter Schedule'!$G107,W107))</f>
        <v>38813.96</v>
      </c>
      <c r="Y107" s="6">
        <f>IF(Y$3=$J$3,$G107,IF($F107='KU Meter Schedule'!Y$3,'KU Meter Schedule'!X107-'KU Meter Schedule'!$G107,X107))</f>
        <v>38813.96</v>
      </c>
      <c r="Z107" s="6">
        <f>IF(Z$3=$J$3,$G107,IF($F107='KU Meter Schedule'!Z$3,'KU Meter Schedule'!Y107-'KU Meter Schedule'!$G107,Y107))</f>
        <v>38813.96</v>
      </c>
      <c r="AA107" s="6">
        <f>IF(AA$3=$J$3,$G107,IF($F107='KU Meter Schedule'!AA$3,'KU Meter Schedule'!Z107-'KU Meter Schedule'!$G107,Z107))</f>
        <v>38813.96</v>
      </c>
      <c r="AB107" s="6">
        <f>IF(AB$3=$J$3,$G107,IF($F107='KU Meter Schedule'!AB$3,'KU Meter Schedule'!AA107-'KU Meter Schedule'!$G107,AA107))</f>
        <v>38813.96</v>
      </c>
      <c r="AC107" s="6">
        <f>IF(AC$3=$J$3,$G107,IF($F107='KU Meter Schedule'!AC$3,'KU Meter Schedule'!AB107-'KU Meter Schedule'!$G107,AB107))</f>
        <v>38813.96</v>
      </c>
      <c r="AD107" s="6">
        <f>IF(AD$3=$J$3,$G107,IF($F107='KU Meter Schedule'!AD$3,'KU Meter Schedule'!AC107-'KU Meter Schedule'!$G107,AC107))</f>
        <v>38813.96</v>
      </c>
      <c r="AE107" s="6">
        <f>IF(AE$3=$J$3,$G107,IF($F107='KU Meter Schedule'!AE$3,'KU Meter Schedule'!AD107-'KU Meter Schedule'!$G107,AD107))</f>
        <v>38813.96</v>
      </c>
      <c r="AF107" s="6">
        <f>IF(AF$3=$J$3,$G107,IF($F107='KU Meter Schedule'!AF$3,'KU Meter Schedule'!AE107-'KU Meter Schedule'!$G107,AE107))</f>
        <v>38813.96</v>
      </c>
      <c r="AG107" s="6">
        <f>IF(AG$3=$J$3,$G107,IF($F107='KU Meter Schedule'!AG$3,'KU Meter Schedule'!AF107-'KU Meter Schedule'!$G107,AF107))</f>
        <v>38813.96</v>
      </c>
      <c r="AH107" s="6">
        <f>IF(AH$3=$J$3,$G107,IF($F107='KU Meter Schedule'!AH$3,'KU Meter Schedule'!AG107-'KU Meter Schedule'!$G107,AG107))</f>
        <v>38813.96</v>
      </c>
      <c r="AI107" s="6">
        <f>IF(AI$3=$J$3,$G107,IF($F107='KU Meter Schedule'!AI$3,'KU Meter Schedule'!AH107-'KU Meter Schedule'!$G107,AH107))</f>
        <v>38813.96</v>
      </c>
      <c r="AJ107" s="6">
        <f>IF(AJ$3=$J$3,$G107,IF($F107='KU Meter Schedule'!AJ$3,'KU Meter Schedule'!AI107-'KU Meter Schedule'!$G107,AI107))</f>
        <v>0</v>
      </c>
      <c r="AK107" s="6">
        <f>IF(AK$3=$J$3,$G107,IF($F107='KU Meter Schedule'!AK$3,'KU Meter Schedule'!AJ107-'KU Meter Schedule'!$G107,AJ107))</f>
        <v>0</v>
      </c>
      <c r="AL107" s="6">
        <f>IF(AL$3=$J$3,$G107,IF($F107='KU Meter Schedule'!AL$3,'KU Meter Schedule'!AK107-'KU Meter Schedule'!$G107,AK107))</f>
        <v>0</v>
      </c>
      <c r="AM107" s="6">
        <f>IF(AM$3=$J$3,$G107,IF($F107='KU Meter Schedule'!AM$3,'KU Meter Schedule'!AL107-'KU Meter Schedule'!$G107,AL107))</f>
        <v>0</v>
      </c>
      <c r="AN107" s="6">
        <f>IF(AN$3=$J$3,$G107,IF($F107='KU Meter Schedule'!AN$3,'KU Meter Schedule'!AM107-'KU Meter Schedule'!$G107,AM107))</f>
        <v>0</v>
      </c>
      <c r="AO107" s="6">
        <f>IF(AO$3=$J$3,$G107,IF($F107='KU Meter Schedule'!AO$3,'KU Meter Schedule'!AN107-'KU Meter Schedule'!$G107,AN107))</f>
        <v>0</v>
      </c>
      <c r="AP107" s="6">
        <f>IF(AP$3=$J$3,$G107,IF($F107='KU Meter Schedule'!AP$3,'KU Meter Schedule'!AO107-'KU Meter Schedule'!$G107,AO107))</f>
        <v>0</v>
      </c>
      <c r="AQ107" s="6">
        <f>IF(AQ$3=$J$3,$G107,IF($F107='KU Meter Schedule'!AQ$3,'KU Meter Schedule'!AP107-'KU Meter Schedule'!$G107,AP107))</f>
        <v>0</v>
      </c>
      <c r="AR107" s="6">
        <f>IF(AR$3=$J$3,$G107,IF($F107='KU Meter Schedule'!AR$3,'KU Meter Schedule'!AQ107-'KU Meter Schedule'!$G107,AQ107))</f>
        <v>0</v>
      </c>
      <c r="AS107" s="6">
        <f>IF(AS$3=$J$3,$G107,IF($F107='KU Meter Schedule'!AS$3,'KU Meter Schedule'!AR107-'KU Meter Schedule'!$G107,AR107))</f>
        <v>0</v>
      </c>
      <c r="AT107" s="6">
        <f>IF(AT$3=$J$3,$G107,IF($F107='KU Meter Schedule'!AT$3,'KU Meter Schedule'!AS107-'KU Meter Schedule'!$G107,AS107))</f>
        <v>0</v>
      </c>
      <c r="AU107" s="6">
        <f>IF(AU$3=$J$3,$G107,IF($F107='KU Meter Schedule'!AU$3,'KU Meter Schedule'!AT107-'KU Meter Schedule'!$G107,AT107))</f>
        <v>0</v>
      </c>
      <c r="AV107" s="6">
        <f>IF(AV$3=$J$3,$G107,IF($F107='KU Meter Schedule'!AV$3,'KU Meter Schedule'!AU107-'KU Meter Schedule'!$G107,AU107))</f>
        <v>0</v>
      </c>
      <c r="AW107" s="6">
        <f>IF(AW$3=$J$3,$G107,IF($F107='KU Meter Schedule'!AW$3,'KU Meter Schedule'!AV107-'KU Meter Schedule'!$G107,AV107))</f>
        <v>0</v>
      </c>
      <c r="AX107" s="6">
        <f>IF(AX$3=$J$3,$G107,IF($F107='KU Meter Schedule'!AX$3,'KU Meter Schedule'!AW107-'KU Meter Schedule'!$G107,AW107))</f>
        <v>0</v>
      </c>
      <c r="AZ107" s="21">
        <f>IF(AZ$3&lt;'Depr. Rate'!$B$1,('Depr. Rate'!$B$4*'KU Meter Schedule'!J107)/12,IF(J107=0,I107/2*'Depr. Rate'!$C$4/12,('Depr. Rate'!$C$4*'KU Meter Schedule'!J107)/12))</f>
        <v>74.069973666666669</v>
      </c>
      <c r="BA107" s="21">
        <f>IF(BA$3&lt;'Depr. Rate'!$B$1,('Depr. Rate'!$B$4*'KU Meter Schedule'!K107)/12,IF(K107=0,J107/2*'Depr. Rate'!$C$4/12,('Depr. Rate'!$C$4*'KU Meter Schedule'!K107)/12))</f>
        <v>74.069973666666669</v>
      </c>
      <c r="BB107" s="21">
        <f>IF(BB$3&lt;'Depr. Rate'!$B$1,('Depr. Rate'!$B$4*'KU Meter Schedule'!L107)/12,IF(L107=0,K107/2*'Depr. Rate'!$C$4/12,('Depr. Rate'!$C$4*'KU Meter Schedule'!L107)/12))</f>
        <v>74.069973666666669</v>
      </c>
      <c r="BC107" s="21">
        <f>IF(BC$3&lt;'Depr. Rate'!$B$1,('Depr. Rate'!$B$4*'KU Meter Schedule'!M107)/12,IF(M107=0,L107/2*'Depr. Rate'!$C$4/12,('Depr. Rate'!$C$4*'KU Meter Schedule'!M107)/12))</f>
        <v>74.069973666666669</v>
      </c>
      <c r="BD107" s="21">
        <f>IF(BD$3&lt;'Depr. Rate'!$B$1,('Depr. Rate'!$B$4*'KU Meter Schedule'!N107)/12,IF(N107=0,M107/2*'Depr. Rate'!$C$4/12,('Depr. Rate'!$C$4*'KU Meter Schedule'!N107)/12))</f>
        <v>74.069973666666669</v>
      </c>
      <c r="BE107" s="21">
        <f>IF(BE$3&lt;'Depr. Rate'!$B$1,('Depr. Rate'!$B$4*'KU Meter Schedule'!O107)/12,IF(O107=0,N107/2*'Depr. Rate'!$C$4/12,('Depr. Rate'!$C$4*'KU Meter Schedule'!O107)/12))</f>
        <v>74.069973666666669</v>
      </c>
      <c r="BF107" s="21">
        <f>IF(BF$3&lt;'Depr. Rate'!$B$1,('Depr. Rate'!$B$4*'KU Meter Schedule'!P107)/12,IF(P107=0,O107/2*'Depr. Rate'!$C$4/12,('Depr. Rate'!$C$4*'KU Meter Schedule'!P107)/12))</f>
        <v>74.069973666666669</v>
      </c>
      <c r="BG107" s="21">
        <f>IF(BG$3&lt;'Depr. Rate'!$B$1,('Depr. Rate'!$B$4*'KU Meter Schedule'!Q107)/12,IF(Q107=0,P107/2*'Depr. Rate'!$C$4/12,('Depr. Rate'!$C$4*'KU Meter Schedule'!Q107)/12))</f>
        <v>74.069973666666669</v>
      </c>
      <c r="BH107" s="21">
        <f>IF(BH$3&lt;'Depr. Rate'!$B$1,('Depr. Rate'!$B$4*'KU Meter Schedule'!R107)/12,IF(R107=0,Q107/2*'Depr. Rate'!$C$4/12,('Depr. Rate'!$C$4*'KU Meter Schedule'!R107)/12))</f>
        <v>74.069973666666669</v>
      </c>
      <c r="BI107" s="21">
        <f>IF(BI$3&lt;'Depr. Rate'!$B$1,('Depr. Rate'!$B$4*'KU Meter Schedule'!S107)/12,IF(S107=0,R107/2*'Depr. Rate'!$C$4/12,('Depr. Rate'!$C$4*'KU Meter Schedule'!S107)/12))</f>
        <v>74.069973666666669</v>
      </c>
      <c r="BJ107" s="21">
        <f>IF(BJ$3&lt;'Depr. Rate'!$B$1,('Depr. Rate'!$B$4*'KU Meter Schedule'!T107)/12,IF(T107=0,S107/2*'Depr. Rate'!$C$4/12,('Depr. Rate'!$C$4*'KU Meter Schedule'!T107)/12))</f>
        <v>74.069973666666669</v>
      </c>
      <c r="BK107" s="21">
        <f>IF(BK$3&lt;'Depr. Rate'!$B$1,('Depr. Rate'!$B$4*'KU Meter Schedule'!U107)/12,IF(U107=0,T107/2*'Depr. Rate'!$C$4/12,('Depr. Rate'!$C$4*'KU Meter Schedule'!U107)/12))</f>
        <v>113.53083299999999</v>
      </c>
      <c r="BL107" s="21">
        <f>IF(BL$3&lt;'Depr. Rate'!$B$1,('Depr. Rate'!$B$4*'KU Meter Schedule'!V107)/12,IF(V107=0,U107/2*'Depr. Rate'!$C$4/12,('Depr. Rate'!$C$4*'KU Meter Schedule'!V107)/12))</f>
        <v>113.53083299999999</v>
      </c>
      <c r="BM107" s="21">
        <f>IF(BM$3&lt;'Depr. Rate'!$B$1,('Depr. Rate'!$B$4*'KU Meter Schedule'!W107)/12,IF(W107=0,V107/2*'Depr. Rate'!$C$4/12,('Depr. Rate'!$C$4*'KU Meter Schedule'!W107)/12))</f>
        <v>113.53083299999999</v>
      </c>
      <c r="BN107" s="21">
        <f>IF(BN$3&lt;'Depr. Rate'!$B$1,('Depr. Rate'!$B$4*'KU Meter Schedule'!X107)/12,IF(X107=0,W107/2*'Depr. Rate'!$C$4/12,('Depr. Rate'!$C$4*'KU Meter Schedule'!X107)/12))</f>
        <v>113.53083299999999</v>
      </c>
      <c r="BO107" s="21">
        <f>IF(BO$3&lt;'Depr. Rate'!$B$1,('Depr. Rate'!$B$4*'KU Meter Schedule'!Y107)/12,IF(Y107=0,X107/2*'Depr. Rate'!$C$4/12,('Depr. Rate'!$C$4*'KU Meter Schedule'!Y107)/12))</f>
        <v>113.53083299999999</v>
      </c>
      <c r="BP107" s="21">
        <f>IF(BP$3&lt;'Depr. Rate'!$B$1,('Depr. Rate'!$B$4*'KU Meter Schedule'!Z107)/12,IF(Z107=0,Y107/2*'Depr. Rate'!$C$4/12,('Depr. Rate'!$C$4*'KU Meter Schedule'!Z107)/12))</f>
        <v>113.53083299999999</v>
      </c>
      <c r="BQ107" s="21">
        <f>IF(BQ$3&lt;'Depr. Rate'!$B$1,('Depr. Rate'!$B$4*'KU Meter Schedule'!AA107)/12,IF(AA107=0,Z107/2*'Depr. Rate'!$C$4/12,('Depr. Rate'!$C$4*'KU Meter Schedule'!AA107)/12))</f>
        <v>113.53083299999999</v>
      </c>
      <c r="BR107" s="21">
        <f>IF(BR$3&lt;'Depr. Rate'!$B$1,('Depr. Rate'!$B$4*'KU Meter Schedule'!AB107)/12,IF(AB107=0,AA107/2*'Depr. Rate'!$C$4/12,('Depr. Rate'!$C$4*'KU Meter Schedule'!AB107)/12))</f>
        <v>113.53083299999999</v>
      </c>
      <c r="BS107" s="21">
        <f>IF(BS$3&lt;'Depr. Rate'!$B$1,('Depr. Rate'!$B$4*'KU Meter Schedule'!AC107)/12,IF(AC107=0,AB107/2*'Depr. Rate'!$C$4/12,('Depr. Rate'!$C$4*'KU Meter Schedule'!AC107)/12))</f>
        <v>113.53083299999999</v>
      </c>
      <c r="BT107" s="21">
        <f>IF(BT$3&lt;'Depr. Rate'!$B$1,('Depr. Rate'!$B$4*'KU Meter Schedule'!AD107)/12,IF(AD107=0,AC107/2*'Depr. Rate'!$C$4/12,('Depr. Rate'!$C$4*'KU Meter Schedule'!AD107)/12))</f>
        <v>113.53083299999999</v>
      </c>
      <c r="BU107" s="21">
        <f>IF(BU$3&lt;'Depr. Rate'!$B$1,('Depr. Rate'!$B$4*'KU Meter Schedule'!AE107)/12,IF(AE107=0,AD107/2*'Depr. Rate'!$C$4/12,('Depr. Rate'!$C$4*'KU Meter Schedule'!AE107)/12))</f>
        <v>113.53083299999999</v>
      </c>
      <c r="BV107" s="21">
        <f>IF(BV$3&lt;'Depr. Rate'!$B$1,('Depr. Rate'!$B$4*'KU Meter Schedule'!AF107)/12,IF(AF107=0,AE107/2*'Depr. Rate'!$C$4/12,('Depr. Rate'!$C$4*'KU Meter Schedule'!AF107)/12))</f>
        <v>113.53083299999999</v>
      </c>
      <c r="BW107" s="21">
        <f>IF(BW$3&lt;'Depr. Rate'!$B$1,('Depr. Rate'!$B$4*'KU Meter Schedule'!AG107)/12,IF(AG107=0,AF107/2*'Depr. Rate'!$C$4/12,('Depr. Rate'!$C$4*'KU Meter Schedule'!AG107)/12))</f>
        <v>113.53083299999999</v>
      </c>
      <c r="BX107" s="21">
        <f>IF(BX$3&lt;'Depr. Rate'!$B$1,('Depr. Rate'!$B$4*'KU Meter Schedule'!AH107)/12,IF(AH107=0,AG107/2*'Depr. Rate'!$C$4/12,('Depr. Rate'!$C$4*'KU Meter Schedule'!AH107)/12))</f>
        <v>113.53083299999999</v>
      </c>
      <c r="BY107" s="21">
        <f>IF(BY$3&lt;'Depr. Rate'!$B$1,('Depr. Rate'!$B$4*'KU Meter Schedule'!AI107)/12,IF(AI107=0,AH107/2*'Depr. Rate'!$C$4/12,('Depr. Rate'!$C$4*'KU Meter Schedule'!AI107)/12))</f>
        <v>113.53083299999999</v>
      </c>
      <c r="BZ107" s="21">
        <f>IF(BZ$3&lt;'Depr. Rate'!$B$1,('Depr. Rate'!$B$4*'KU Meter Schedule'!AJ107)/12,IF(AJ107=0,AI107/2*'Depr. Rate'!$C$4/12,('Depr. Rate'!$C$4*'KU Meter Schedule'!AJ107)/12))</f>
        <v>56.765416499999994</v>
      </c>
      <c r="CA107" s="21">
        <f>IF(CA$3&lt;'Depr. Rate'!$B$1,('Depr. Rate'!$B$4*'KU Meter Schedule'!AK107)/12,IF(AK107=0,AJ107/2*'Depr. Rate'!$C$4/12,('Depr. Rate'!$C$4*'KU Meter Schedule'!AK107)/12))</f>
        <v>0</v>
      </c>
      <c r="CB107" s="21">
        <f>IF(CB$3&lt;'Depr. Rate'!$B$1,('Depr. Rate'!$B$4*'KU Meter Schedule'!AL107)/12,IF(AL107=0,AK107/2*'Depr. Rate'!$C$4/12,('Depr. Rate'!$C$4*'KU Meter Schedule'!AL107)/12))</f>
        <v>0</v>
      </c>
      <c r="CC107" s="21">
        <f>IF(CC$3&lt;'Depr. Rate'!$B$1,('Depr. Rate'!$B$4*'KU Meter Schedule'!AM107)/12,IF(AM107=0,AL107/2*'Depr. Rate'!$C$4/12,('Depr. Rate'!$C$4*'KU Meter Schedule'!AM107)/12))</f>
        <v>0</v>
      </c>
      <c r="CD107" s="21">
        <f>IF(CD$3&lt;'Depr. Rate'!$B$1,('Depr. Rate'!$B$4*'KU Meter Schedule'!AN107)/12,IF(AN107=0,AM107/2*'Depr. Rate'!$C$4/12,('Depr. Rate'!$C$4*'KU Meter Schedule'!AN107)/12))</f>
        <v>0</v>
      </c>
      <c r="CE107" s="21">
        <f>IF(CE$3&lt;'Depr. Rate'!$B$1,('Depr. Rate'!$B$4*'KU Meter Schedule'!AO107)/12,IF(AO107=0,AN107/2*'Depr. Rate'!$C$4/12,('Depr. Rate'!$C$4*'KU Meter Schedule'!AO107)/12))</f>
        <v>0</v>
      </c>
      <c r="CF107" s="21">
        <f>IF(CF$3&lt;'Depr. Rate'!$B$1,('Depr. Rate'!$B$4*'KU Meter Schedule'!AP107)/12,IF(AP107=0,AO107/2*'Depr. Rate'!$C$4/12,('Depr. Rate'!$C$4*'KU Meter Schedule'!AP107)/12))</f>
        <v>0</v>
      </c>
      <c r="CG107" s="21">
        <f>IF(CG$3&lt;'Depr. Rate'!$B$1,('Depr. Rate'!$B$4*'KU Meter Schedule'!AQ107)/12,IF(AQ107=0,AP107/2*'Depr. Rate'!$C$4/12,('Depr. Rate'!$C$4*'KU Meter Schedule'!AQ107)/12))</f>
        <v>0</v>
      </c>
      <c r="CH107" s="21">
        <f>IF(CH$3&lt;'Depr. Rate'!$B$1,('Depr. Rate'!$B$4*'KU Meter Schedule'!AR107)/12,IF(AR107=0,AQ107/2*'Depr. Rate'!$C$4/12,('Depr. Rate'!$C$4*'KU Meter Schedule'!AR107)/12))</f>
        <v>0</v>
      </c>
      <c r="CI107" s="21">
        <f>IF(CI$3&lt;'Depr. Rate'!$B$1,('Depr. Rate'!$B$4*'KU Meter Schedule'!AS107)/12,IF(AS107=0,AR107/2*'Depr. Rate'!$C$4/12,('Depr. Rate'!$C$4*'KU Meter Schedule'!AS107)/12))</f>
        <v>0</v>
      </c>
      <c r="CJ107" s="21">
        <f>IF(CJ$3&lt;'Depr. Rate'!$B$1,('Depr. Rate'!$B$4*'KU Meter Schedule'!AT107)/12,IF(AT107=0,AS107/2*'Depr. Rate'!$C$4/12,('Depr. Rate'!$C$4*'KU Meter Schedule'!AT107)/12))</f>
        <v>0</v>
      </c>
      <c r="CK107" s="21">
        <f>IF(CK$3&lt;'Depr. Rate'!$B$1,('Depr. Rate'!$B$4*'KU Meter Schedule'!AU107)/12,IF(AU107=0,AT107/2*'Depr. Rate'!$C$4/12,('Depr. Rate'!$C$4*'KU Meter Schedule'!AU107)/12))</f>
        <v>0</v>
      </c>
      <c r="CL107" s="21">
        <f>IF(CL$3&lt;'Depr. Rate'!$B$1,('Depr. Rate'!$B$4*'KU Meter Schedule'!AV107)/12,IF(AV107=0,AU107/2*'Depr. Rate'!$C$4/12,('Depr. Rate'!$C$4*'KU Meter Schedule'!AV107)/12))</f>
        <v>0</v>
      </c>
      <c r="CM107" s="21">
        <f>IF(CM$3&lt;'Depr. Rate'!$B$1,('Depr. Rate'!$B$4*'KU Meter Schedule'!AW107)/12,IF(AW107=0,AV107/2*'Depr. Rate'!$C$4/12,('Depr. Rate'!$C$4*'KU Meter Schedule'!AW107)/12))</f>
        <v>0</v>
      </c>
      <c r="CN107" s="21">
        <f>IF(CN$3&lt;'Depr. Rate'!$B$1,('Depr. Rate'!$B$4*'KU Meter Schedule'!AX107)/12,IF(AX107=0,AW107/2*'Depr. Rate'!$C$4/12,('Depr. Rate'!$C$4*'KU Meter Schedule'!AX107)/12))</f>
        <v>0</v>
      </c>
      <c r="CP107" s="6">
        <f>IF(CP$3=$CP$3,$H107+AZ107,IF($F107='KU Meter Schedule'!CP$3,'KU Meter Schedule'!CO107+AZ107-$G107,SUM(CO107,AZ107)))</f>
        <v>21426.770500090668</v>
      </c>
      <c r="CQ107" s="6">
        <f>IF(CQ$3=$CP$3,$H107+BA107,IF($F107='KU Meter Schedule'!CQ$3,'KU Meter Schedule'!CP107+BA107-$G107,SUM(CP107,BA107)))</f>
        <v>21500.840473757336</v>
      </c>
      <c r="CR107" s="6">
        <f>IF(CR$3=$CP$3,$H107+BB107,IF($F107='KU Meter Schedule'!CR$3,'KU Meter Schedule'!CQ107+BB107-$G107,SUM(CQ107,BB107)))</f>
        <v>21574.910447424005</v>
      </c>
      <c r="CS107" s="6">
        <f>IF(CS$3=$CP$3,$H107+BC107,IF($F107='KU Meter Schedule'!CS$3,'KU Meter Schedule'!CR107+BC107-$G107,SUM(CR107,BC107)))</f>
        <v>21648.980421090673</v>
      </c>
      <c r="CT107" s="6">
        <f>IF(CT$3=$CP$3,$H107+BD107,IF($F107='KU Meter Schedule'!CT$3,'KU Meter Schedule'!CS107+BD107-$G107,SUM(CS107,BD107)))</f>
        <v>21723.050394757342</v>
      </c>
      <c r="CU107" s="6">
        <f>IF(CU$3=$CP$3,$H107+BE107,IF($F107='KU Meter Schedule'!CU$3,'KU Meter Schedule'!CT107+BE107-$G107,SUM(CT107,BE107)))</f>
        <v>21797.12036842401</v>
      </c>
      <c r="CV107" s="6">
        <f>IF(CV$3=$CP$3,$H107+BF107,IF($F107='KU Meter Schedule'!CV$3,'KU Meter Schedule'!CU107+BF107-$G107,SUM(CU107,BF107)))</f>
        <v>21871.190342090678</v>
      </c>
      <c r="CW107" s="6">
        <f>IF(CW$3=$CP$3,$H107+BG107,IF($F107='KU Meter Schedule'!CW$3,'KU Meter Schedule'!CV107+BG107-$G107,SUM(CV107,BG107)))</f>
        <v>21945.260315757347</v>
      </c>
      <c r="CX107" s="6">
        <f>IF(CX$3=$CP$3,$H107+BH107,IF($F107='KU Meter Schedule'!CX$3,'KU Meter Schedule'!CW107+BH107-$G107,SUM(CW107,BH107)))</f>
        <v>22019.330289424015</v>
      </c>
      <c r="CY107" s="6">
        <f>IF(CY$3=$CP$3,$H107+BI107,IF($F107='KU Meter Schedule'!CY$3,'KU Meter Schedule'!CX107+BI107-$G107,SUM(CX107,BI107)))</f>
        <v>22093.400263090683</v>
      </c>
      <c r="CZ107" s="6">
        <f>IF(CZ$3=$CP$3,$H107+BJ107,IF($F107='KU Meter Schedule'!CZ$3,'KU Meter Schedule'!CY107+BJ107-$G107,SUM(CY107,BJ107)))</f>
        <v>22167.470236757352</v>
      </c>
      <c r="DA107" s="6">
        <f>IF(DA$3=$CP$3,$H107+BK107,IF($F107='KU Meter Schedule'!DA$3,'KU Meter Schedule'!CZ107+BK107-$G107,SUM(CZ107,BK107)))</f>
        <v>22281.001069757353</v>
      </c>
      <c r="DB107" s="6">
        <f>IF(DB$3=$CP$3,$H107+BL107,IF($F107='KU Meter Schedule'!DB$3,'KU Meter Schedule'!DA107+BL107-$G107,SUM(DA107,BL107)))</f>
        <v>22394.531902757353</v>
      </c>
      <c r="DC107" s="6">
        <f>IF(DC$3=$CP$3,$H107+BM107,IF($F107='KU Meter Schedule'!DC$3,'KU Meter Schedule'!DB107+BM107-$G107,SUM(DB107,BM107)))</f>
        <v>22508.062735757354</v>
      </c>
      <c r="DD107" s="6">
        <f>IF(DD$3=$CP$3,$H107+BN107,IF($F107='KU Meter Schedule'!DD$3,'KU Meter Schedule'!DC107+BN107-$G107,SUM(DC107,BN107)))</f>
        <v>22621.593568757355</v>
      </c>
      <c r="DE107" s="6">
        <f>IF(DE$3=$CP$3,$H107+BO107,IF($F107='KU Meter Schedule'!DE$3,'KU Meter Schedule'!DD107+BO107-$G107,SUM(DD107,BO107)))</f>
        <v>22735.124401757355</v>
      </c>
      <c r="DF107" s="6">
        <f>IF(DF$3=$CP$3,$H107+BP107,IF($F107='KU Meter Schedule'!DF$3,'KU Meter Schedule'!DE107+BP107-$G107,SUM(DE107,BP107)))</f>
        <v>22848.655234757356</v>
      </c>
      <c r="DG107" s="6">
        <f>IF(DG$3=$CP$3,$H107+BQ107,IF($F107='KU Meter Schedule'!DG$3,'KU Meter Schedule'!DF107+BQ107-$G107,SUM(DF107,BQ107)))</f>
        <v>22962.186067757357</v>
      </c>
      <c r="DH107" s="6">
        <f>IF(DH$3=$CP$3,$H107+BR107,IF($F107='KU Meter Schedule'!DH$3,'KU Meter Schedule'!DG107+BR107-$G107,SUM(DG107,BR107)))</f>
        <v>23075.716900757358</v>
      </c>
      <c r="DI107" s="6">
        <f>IF(DI$3=$CP$3,$H107+BS107,IF($F107='KU Meter Schedule'!DI$3,'KU Meter Schedule'!DH107+BS107-$G107,SUM(DH107,BS107)))</f>
        <v>23189.247733757358</v>
      </c>
      <c r="DJ107" s="6">
        <f>IF(DJ$3=$CP$3,$H107+BT107,IF($F107='KU Meter Schedule'!DJ$3,'KU Meter Schedule'!DI107+BT107-$G107,SUM(DI107,BT107)))</f>
        <v>23302.778566757359</v>
      </c>
      <c r="DK107" s="6">
        <f>IF(DK$3=$CP$3,$H107+BU107,IF($F107='KU Meter Schedule'!DK$3,'KU Meter Schedule'!DJ107+BU107-$G107,SUM(DJ107,BU107)))</f>
        <v>23416.30939975736</v>
      </c>
      <c r="DL107" s="6">
        <f>IF(DL$3=$CP$3,$H107+BV107,IF($F107='KU Meter Schedule'!DL$3,'KU Meter Schedule'!DK107+BV107-$G107,SUM(DK107,BV107)))</f>
        <v>23529.84023275736</v>
      </c>
      <c r="DM107" s="6">
        <f>IF(DM$3=$CP$3,$H107+BW107,IF($F107='KU Meter Schedule'!DM$3,'KU Meter Schedule'!DL107+BW107-$G107,SUM(DL107,BW107)))</f>
        <v>23643.371065757361</v>
      </c>
      <c r="DN107" s="6">
        <f>IF(DN$3=$CP$3,$H107+BX107,IF($F107='KU Meter Schedule'!DN$3,'KU Meter Schedule'!DM107+BX107-$G107,SUM(DM107,BX107)))</f>
        <v>23756.901898757362</v>
      </c>
      <c r="DO107" s="6">
        <f>IF(DO$3=$CP$3,$H107+BY107,IF($F107='KU Meter Schedule'!DO$3,'KU Meter Schedule'!DN107+BY107-$G107,SUM(DN107,BY107)))</f>
        <v>23870.432731757362</v>
      </c>
      <c r="DP107" s="6">
        <f>IF(DP$3=$CP$3,$H107+BZ107,IF($F107='KU Meter Schedule'!DP$3,'KU Meter Schedule'!DO107+BZ107-$G107,SUM(DO107,BZ107)))</f>
        <v>-14886.761851742638</v>
      </c>
      <c r="DQ107" s="6">
        <f>IF(DQ$3=$CP$3,$H107+CA107,IF($F107='KU Meter Schedule'!DQ$3,'KU Meter Schedule'!DP107+CA107-$G107,SUM(DP107,CA107)))</f>
        <v>-14886.761851742638</v>
      </c>
      <c r="DR107" s="6">
        <f>IF(DR$3=$CP$3,$H107+CB107,IF($F107='KU Meter Schedule'!DR$3,'KU Meter Schedule'!DQ107+CB107-$G107,SUM(DQ107,CB107)))</f>
        <v>-14886.761851742638</v>
      </c>
      <c r="DS107" s="6">
        <f>IF(DS$3=$CP$3,$H107+CC107,IF($F107='KU Meter Schedule'!DS$3,'KU Meter Schedule'!DR107+CC107-$G107,SUM(DR107,CC107)))</f>
        <v>-14886.761851742638</v>
      </c>
      <c r="DT107" s="6">
        <f>IF(DT$3=$CP$3,$H107+CD107,IF($F107='KU Meter Schedule'!DT$3,'KU Meter Schedule'!DS107+CD107-$G107,SUM(DS107,CD107)))</f>
        <v>-14886.761851742638</v>
      </c>
      <c r="DU107" s="6">
        <f>IF(DU$3=$CP$3,$H107+CE107,IF($F107='KU Meter Schedule'!DU$3,'KU Meter Schedule'!DT107+CE107-$G107,SUM(DT107,CE107)))</f>
        <v>-14886.761851742638</v>
      </c>
      <c r="DV107" s="6">
        <f>IF(DV$3=$CP$3,$H107+CF107,IF($F107='KU Meter Schedule'!DV$3,'KU Meter Schedule'!DU107+CF107-$G107,SUM(DU107,CF107)))</f>
        <v>-14886.761851742638</v>
      </c>
      <c r="DW107" s="6">
        <f>IF(DW$3=$CP$3,$H107+CG107,IF($F107='KU Meter Schedule'!DW$3,'KU Meter Schedule'!DV107+CG107-$G107,SUM(DV107,CG107)))</f>
        <v>-14886.761851742638</v>
      </c>
      <c r="DX107" s="6">
        <f>IF(DX$3=$CP$3,$H107+CH107,IF($F107='KU Meter Schedule'!DX$3,'KU Meter Schedule'!DW107+CH107-$G107,SUM(DW107,CH107)))</f>
        <v>-14886.761851742638</v>
      </c>
      <c r="DY107" s="6">
        <f>IF(DY$3=$CP$3,$H107+CI107,IF($F107='KU Meter Schedule'!DY$3,'KU Meter Schedule'!DX107+CI107-$G107,SUM(DX107,CI107)))</f>
        <v>-14886.761851742638</v>
      </c>
      <c r="DZ107" s="6">
        <f>IF(DZ$3=$CP$3,$H107+CJ107,IF($F107='KU Meter Schedule'!DZ$3,'KU Meter Schedule'!DY107+CJ107-$G107,SUM(DY107,CJ107)))</f>
        <v>-14886.761851742638</v>
      </c>
      <c r="EA107" s="6">
        <f>IF(EA$3=$CP$3,$H107+CK107,IF($F107='KU Meter Schedule'!EA$3,'KU Meter Schedule'!DZ107+CK107-$G107,SUM(DZ107,CK107)))</f>
        <v>-14886.761851742638</v>
      </c>
      <c r="EB107" s="6">
        <f>IF(EB$3=$CP$3,$H107+CL107,IF($F107='KU Meter Schedule'!EB$3,'KU Meter Schedule'!EA107+CL107-$G107,SUM(EA107,CL107)))</f>
        <v>-14886.761851742638</v>
      </c>
      <c r="EC107" s="6">
        <f>IF(EC$3=$CP$3,$H107+CM107,IF($F107='KU Meter Schedule'!EC$3,'KU Meter Schedule'!EB107+CM107-$G107,SUM(EB107,CM107)))</f>
        <v>-14886.761851742638</v>
      </c>
      <c r="ED107" s="6">
        <f>IF(ED$3=$CP$3,$H107+CN107,IF($F107='KU Meter Schedule'!ED$3,'KU Meter Schedule'!EC107+CN107-$G107,SUM(EC107,CN107)))</f>
        <v>-14886.761851742638</v>
      </c>
      <c r="EF107" s="8">
        <f t="shared" si="22"/>
        <v>17387.189499909331</v>
      </c>
      <c r="EG107" s="8">
        <f t="shared" si="22"/>
        <v>17313.119526242663</v>
      </c>
      <c r="EH107" s="8">
        <f t="shared" si="22"/>
        <v>17239.049552575994</v>
      </c>
      <c r="EI107" s="8">
        <f t="shared" si="22"/>
        <v>17164.979578909326</v>
      </c>
      <c r="EJ107" s="8">
        <f t="shared" si="22"/>
        <v>17090.909605242658</v>
      </c>
      <c r="EK107" s="8">
        <f t="shared" si="22"/>
        <v>17016.839631575989</v>
      </c>
      <c r="EL107" s="8">
        <f t="shared" si="22"/>
        <v>16942.769657909321</v>
      </c>
      <c r="EM107" s="8">
        <f t="shared" si="22"/>
        <v>16868.699684242652</v>
      </c>
      <c r="EN107" s="8">
        <f t="shared" si="22"/>
        <v>16794.629710575984</v>
      </c>
      <c r="EO107" s="8">
        <f t="shared" si="22"/>
        <v>16720.559736909316</v>
      </c>
      <c r="EP107" s="8">
        <f t="shared" si="22"/>
        <v>16646.489763242647</v>
      </c>
      <c r="EQ107" s="8">
        <f t="shared" si="22"/>
        <v>16532.958930242647</v>
      </c>
      <c r="ER107" s="8">
        <f t="shared" si="22"/>
        <v>16419.428097242646</v>
      </c>
      <c r="ES107" s="8">
        <f t="shared" si="22"/>
        <v>16305.897264242645</v>
      </c>
      <c r="ET107" s="8">
        <f t="shared" si="22"/>
        <v>16192.366431242644</v>
      </c>
      <c r="EU107" s="8">
        <f t="shared" si="22"/>
        <v>16078.835598242644</v>
      </c>
      <c r="EV107" s="8">
        <f t="shared" si="21"/>
        <v>15965.304765242643</v>
      </c>
      <c r="EW107" s="8">
        <f t="shared" si="21"/>
        <v>15851.773932242642</v>
      </c>
      <c r="EX107" s="8">
        <f t="shared" si="21"/>
        <v>15738.243099242642</v>
      </c>
      <c r="EY107" s="8">
        <f t="shared" si="21"/>
        <v>15624.712266242641</v>
      </c>
      <c r="EZ107" s="8">
        <f t="shared" si="21"/>
        <v>15511.18143324264</v>
      </c>
      <c r="FA107" s="8">
        <f t="shared" si="21"/>
        <v>15397.650600242639</v>
      </c>
      <c r="FB107" s="8">
        <f t="shared" si="21"/>
        <v>15284.119767242639</v>
      </c>
      <c r="FC107" s="8">
        <f t="shared" si="21"/>
        <v>15170.588934242638</v>
      </c>
      <c r="FD107" s="8">
        <f t="shared" si="21"/>
        <v>15057.058101242637</v>
      </c>
      <c r="FE107" s="8">
        <f t="shared" si="21"/>
        <v>14943.527268242637</v>
      </c>
      <c r="FF107" s="8">
        <f t="shared" si="21"/>
        <v>14886.761851742638</v>
      </c>
      <c r="FG107" s="8">
        <f t="shared" si="21"/>
        <v>14886.761851742638</v>
      </c>
      <c r="FH107" s="8">
        <f t="shared" si="21"/>
        <v>14886.761851742638</v>
      </c>
      <c r="FI107" s="8">
        <f t="shared" si="21"/>
        <v>14886.761851742638</v>
      </c>
      <c r="FJ107" s="8">
        <f t="shared" si="21"/>
        <v>14886.761851742638</v>
      </c>
      <c r="FK107" s="8">
        <f t="shared" si="20"/>
        <v>14886.761851742638</v>
      </c>
      <c r="FL107" s="8">
        <f t="shared" si="20"/>
        <v>14886.761851742638</v>
      </c>
      <c r="FM107" s="8">
        <f t="shared" si="20"/>
        <v>14886.761851742638</v>
      </c>
      <c r="FN107" s="8">
        <f t="shared" si="20"/>
        <v>14886.761851742638</v>
      </c>
      <c r="FO107" s="8">
        <f t="shared" si="20"/>
        <v>14886.761851742638</v>
      </c>
      <c r="FP107" s="8">
        <f t="shared" si="20"/>
        <v>14886.761851742638</v>
      </c>
      <c r="FQ107" s="8">
        <f t="shared" si="20"/>
        <v>14886.761851742638</v>
      </c>
      <c r="FR107" s="8">
        <f t="shared" si="20"/>
        <v>14886.761851742638</v>
      </c>
      <c r="FS107" s="8">
        <f t="shared" si="20"/>
        <v>14886.761851742638</v>
      </c>
      <c r="FT107" s="8">
        <f t="shared" si="20"/>
        <v>14886.761851742638</v>
      </c>
    </row>
    <row r="108" spans="1:176" x14ac:dyDescent="0.25">
      <c r="A108" s="4" t="s">
        <v>12</v>
      </c>
      <c r="B108" s="4" t="s">
        <v>2</v>
      </c>
      <c r="C108" s="3" t="s">
        <v>40</v>
      </c>
      <c r="D108" s="4" t="s">
        <v>4</v>
      </c>
      <c r="E108" s="7">
        <v>1993</v>
      </c>
      <c r="F108" s="24">
        <f>IFERROR(VLOOKUP(CONCATENATE(C108,E108),'KU Retirements'!$A$4:$E$150,5,FALSE),"N/A")</f>
        <v>43405</v>
      </c>
      <c r="G108" s="5">
        <v>920478.91</v>
      </c>
      <c r="H108" s="5">
        <v>488297.67723040201</v>
      </c>
      <c r="I108" s="5"/>
      <c r="J108" s="6">
        <f>IF(J$3=$J$3,$G108,IF($F108='KU Meter Schedule'!J$3,'KU Meter Schedule'!I108-'KU Meter Schedule'!$G108,I108))</f>
        <v>920478.91</v>
      </c>
      <c r="K108" s="6">
        <f>IF(K$3=$J$3,$G108,IF($F108='KU Meter Schedule'!K$3,'KU Meter Schedule'!J108-'KU Meter Schedule'!$G108,J108))</f>
        <v>920478.91</v>
      </c>
      <c r="L108" s="6">
        <f>IF(L$3=$J$3,$G108,IF($F108='KU Meter Schedule'!L$3,'KU Meter Schedule'!K108-'KU Meter Schedule'!$G108,K108))</f>
        <v>920478.91</v>
      </c>
      <c r="M108" s="6">
        <f>IF(M$3=$J$3,$G108,IF($F108='KU Meter Schedule'!M$3,'KU Meter Schedule'!L108-'KU Meter Schedule'!$G108,L108))</f>
        <v>920478.91</v>
      </c>
      <c r="N108" s="6">
        <f>IF(N$3=$J$3,$G108,IF($F108='KU Meter Schedule'!N$3,'KU Meter Schedule'!M108-'KU Meter Schedule'!$G108,M108))</f>
        <v>920478.91</v>
      </c>
      <c r="O108" s="6">
        <f>IF(O$3=$J$3,$G108,IF($F108='KU Meter Schedule'!O$3,'KU Meter Schedule'!N108-'KU Meter Schedule'!$G108,N108))</f>
        <v>920478.91</v>
      </c>
      <c r="P108" s="6">
        <f>IF(P$3=$J$3,$G108,IF($F108='KU Meter Schedule'!P$3,'KU Meter Schedule'!O108-'KU Meter Schedule'!$G108,O108))</f>
        <v>920478.91</v>
      </c>
      <c r="Q108" s="6">
        <f>IF(Q$3=$J$3,$G108,IF($F108='KU Meter Schedule'!Q$3,'KU Meter Schedule'!P108-'KU Meter Schedule'!$G108,P108))</f>
        <v>920478.91</v>
      </c>
      <c r="R108" s="6">
        <f>IF(R$3=$J$3,$G108,IF($F108='KU Meter Schedule'!R$3,'KU Meter Schedule'!Q108-'KU Meter Schedule'!$G108,Q108))</f>
        <v>920478.91</v>
      </c>
      <c r="S108" s="6">
        <f>IF(S$3=$J$3,$G108,IF($F108='KU Meter Schedule'!S$3,'KU Meter Schedule'!R108-'KU Meter Schedule'!$G108,R108))</f>
        <v>920478.91</v>
      </c>
      <c r="T108" s="6">
        <f>IF(T$3=$J$3,$G108,IF($F108='KU Meter Schedule'!T$3,'KU Meter Schedule'!S108-'KU Meter Schedule'!$G108,S108))</f>
        <v>920478.91</v>
      </c>
      <c r="U108" s="6">
        <f>IF(U$3=$J$3,$G108,IF($F108='KU Meter Schedule'!U$3,'KU Meter Schedule'!T108-'KU Meter Schedule'!$G108,T108))</f>
        <v>920478.91</v>
      </c>
      <c r="V108" s="6">
        <f>IF(V$3=$J$3,$G108,IF($F108='KU Meter Schedule'!V$3,'KU Meter Schedule'!U108-'KU Meter Schedule'!$G108,U108))</f>
        <v>920478.91</v>
      </c>
      <c r="W108" s="6">
        <f>IF(W$3=$J$3,$G108,IF($F108='KU Meter Schedule'!W$3,'KU Meter Schedule'!V108-'KU Meter Schedule'!$G108,V108))</f>
        <v>920478.91</v>
      </c>
      <c r="X108" s="6">
        <f>IF(X$3=$J$3,$G108,IF($F108='KU Meter Schedule'!X$3,'KU Meter Schedule'!W108-'KU Meter Schedule'!$G108,W108))</f>
        <v>920478.91</v>
      </c>
      <c r="Y108" s="6">
        <f>IF(Y$3=$J$3,$G108,IF($F108='KU Meter Schedule'!Y$3,'KU Meter Schedule'!X108-'KU Meter Schedule'!$G108,X108))</f>
        <v>920478.91</v>
      </c>
      <c r="Z108" s="6">
        <f>IF(Z$3=$J$3,$G108,IF($F108='KU Meter Schedule'!Z$3,'KU Meter Schedule'!Y108-'KU Meter Schedule'!$G108,Y108))</f>
        <v>920478.91</v>
      </c>
      <c r="AA108" s="6">
        <f>IF(AA$3=$J$3,$G108,IF($F108='KU Meter Schedule'!AA$3,'KU Meter Schedule'!Z108-'KU Meter Schedule'!$G108,Z108))</f>
        <v>920478.91</v>
      </c>
      <c r="AB108" s="6">
        <f>IF(AB$3=$J$3,$G108,IF($F108='KU Meter Schedule'!AB$3,'KU Meter Schedule'!AA108-'KU Meter Schedule'!$G108,AA108))</f>
        <v>920478.91</v>
      </c>
      <c r="AC108" s="6">
        <f>IF(AC$3=$J$3,$G108,IF($F108='KU Meter Schedule'!AC$3,'KU Meter Schedule'!AB108-'KU Meter Schedule'!$G108,AB108))</f>
        <v>920478.91</v>
      </c>
      <c r="AD108" s="6">
        <f>IF(AD$3=$J$3,$G108,IF($F108='KU Meter Schedule'!AD$3,'KU Meter Schedule'!AC108-'KU Meter Schedule'!$G108,AC108))</f>
        <v>920478.91</v>
      </c>
      <c r="AE108" s="6">
        <f>IF(AE$3=$J$3,$G108,IF($F108='KU Meter Schedule'!AE$3,'KU Meter Schedule'!AD108-'KU Meter Schedule'!$G108,AD108))</f>
        <v>920478.91</v>
      </c>
      <c r="AF108" s="6">
        <f>IF(AF$3=$J$3,$G108,IF($F108='KU Meter Schedule'!AF$3,'KU Meter Schedule'!AE108-'KU Meter Schedule'!$G108,AE108))</f>
        <v>920478.91</v>
      </c>
      <c r="AG108" s="6">
        <f>IF(AG$3=$J$3,$G108,IF($F108='KU Meter Schedule'!AG$3,'KU Meter Schedule'!AF108-'KU Meter Schedule'!$G108,AF108))</f>
        <v>920478.91</v>
      </c>
      <c r="AH108" s="6">
        <f>IF(AH$3=$J$3,$G108,IF($F108='KU Meter Schedule'!AH$3,'KU Meter Schedule'!AG108-'KU Meter Schedule'!$G108,AG108))</f>
        <v>920478.91</v>
      </c>
      <c r="AI108" s="6">
        <f>IF(AI$3=$J$3,$G108,IF($F108='KU Meter Schedule'!AI$3,'KU Meter Schedule'!AH108-'KU Meter Schedule'!$G108,AH108))</f>
        <v>920478.91</v>
      </c>
      <c r="AJ108" s="6">
        <f>IF(AJ$3=$J$3,$G108,IF($F108='KU Meter Schedule'!AJ$3,'KU Meter Schedule'!AI108-'KU Meter Schedule'!$G108,AI108))</f>
        <v>920478.91</v>
      </c>
      <c r="AK108" s="6">
        <f>IF(AK$3=$J$3,$G108,IF($F108='KU Meter Schedule'!AK$3,'KU Meter Schedule'!AJ108-'KU Meter Schedule'!$G108,AJ108))</f>
        <v>0</v>
      </c>
      <c r="AL108" s="6">
        <f>IF(AL$3=$J$3,$G108,IF($F108='KU Meter Schedule'!AL$3,'KU Meter Schedule'!AK108-'KU Meter Schedule'!$G108,AK108))</f>
        <v>0</v>
      </c>
      <c r="AM108" s="6">
        <f>IF(AM$3=$J$3,$G108,IF($F108='KU Meter Schedule'!AM$3,'KU Meter Schedule'!AL108-'KU Meter Schedule'!$G108,AL108))</f>
        <v>0</v>
      </c>
      <c r="AN108" s="6">
        <f>IF(AN$3=$J$3,$G108,IF($F108='KU Meter Schedule'!AN$3,'KU Meter Schedule'!AM108-'KU Meter Schedule'!$G108,AM108))</f>
        <v>0</v>
      </c>
      <c r="AO108" s="6">
        <f>IF(AO$3=$J$3,$G108,IF($F108='KU Meter Schedule'!AO$3,'KU Meter Schedule'!AN108-'KU Meter Schedule'!$G108,AN108))</f>
        <v>0</v>
      </c>
      <c r="AP108" s="6">
        <f>IF(AP$3=$J$3,$G108,IF($F108='KU Meter Schedule'!AP$3,'KU Meter Schedule'!AO108-'KU Meter Schedule'!$G108,AO108))</f>
        <v>0</v>
      </c>
      <c r="AQ108" s="6">
        <f>IF(AQ$3=$J$3,$G108,IF($F108='KU Meter Schedule'!AQ$3,'KU Meter Schedule'!AP108-'KU Meter Schedule'!$G108,AP108))</f>
        <v>0</v>
      </c>
      <c r="AR108" s="6">
        <f>IF(AR$3=$J$3,$G108,IF($F108='KU Meter Schedule'!AR$3,'KU Meter Schedule'!AQ108-'KU Meter Schedule'!$G108,AQ108))</f>
        <v>0</v>
      </c>
      <c r="AS108" s="6">
        <f>IF(AS$3=$J$3,$G108,IF($F108='KU Meter Schedule'!AS$3,'KU Meter Schedule'!AR108-'KU Meter Schedule'!$G108,AR108))</f>
        <v>0</v>
      </c>
      <c r="AT108" s="6">
        <f>IF(AT$3=$J$3,$G108,IF($F108='KU Meter Schedule'!AT$3,'KU Meter Schedule'!AS108-'KU Meter Schedule'!$G108,AS108))</f>
        <v>0</v>
      </c>
      <c r="AU108" s="6">
        <f>IF(AU$3=$J$3,$G108,IF($F108='KU Meter Schedule'!AU$3,'KU Meter Schedule'!AT108-'KU Meter Schedule'!$G108,AT108))</f>
        <v>0</v>
      </c>
      <c r="AV108" s="6">
        <f>IF(AV$3=$J$3,$G108,IF($F108='KU Meter Schedule'!AV$3,'KU Meter Schedule'!AU108-'KU Meter Schedule'!$G108,AU108))</f>
        <v>0</v>
      </c>
      <c r="AW108" s="6">
        <f>IF(AW$3=$J$3,$G108,IF($F108='KU Meter Schedule'!AW$3,'KU Meter Schedule'!AV108-'KU Meter Schedule'!$G108,AV108))</f>
        <v>0</v>
      </c>
      <c r="AX108" s="6">
        <f>IF(AX$3=$J$3,$G108,IF($F108='KU Meter Schedule'!AX$3,'KU Meter Schedule'!AW108-'KU Meter Schedule'!$G108,AW108))</f>
        <v>0</v>
      </c>
      <c r="AZ108" s="21">
        <f>IF(AZ$3&lt;'Depr. Rate'!$B$1,('Depr. Rate'!$B$4*'KU Meter Schedule'!J108)/12,IF(J108=0,I108/2*'Depr. Rate'!$C$4/12,('Depr. Rate'!$C$4*'KU Meter Schedule'!J108)/12))</f>
        <v>1756.5805865833333</v>
      </c>
      <c r="BA108" s="21">
        <f>IF(BA$3&lt;'Depr. Rate'!$B$1,('Depr. Rate'!$B$4*'KU Meter Schedule'!K108)/12,IF(K108=0,J108/2*'Depr. Rate'!$C$4/12,('Depr. Rate'!$C$4*'KU Meter Schedule'!K108)/12))</f>
        <v>1756.5805865833333</v>
      </c>
      <c r="BB108" s="21">
        <f>IF(BB$3&lt;'Depr. Rate'!$B$1,('Depr. Rate'!$B$4*'KU Meter Schedule'!L108)/12,IF(L108=0,K108/2*'Depr. Rate'!$C$4/12,('Depr. Rate'!$C$4*'KU Meter Schedule'!L108)/12))</f>
        <v>1756.5805865833333</v>
      </c>
      <c r="BC108" s="21">
        <f>IF(BC$3&lt;'Depr. Rate'!$B$1,('Depr. Rate'!$B$4*'KU Meter Schedule'!M108)/12,IF(M108=0,L108/2*'Depr. Rate'!$C$4/12,('Depr. Rate'!$C$4*'KU Meter Schedule'!M108)/12))</f>
        <v>1756.5805865833333</v>
      </c>
      <c r="BD108" s="21">
        <f>IF(BD$3&lt;'Depr. Rate'!$B$1,('Depr. Rate'!$B$4*'KU Meter Schedule'!N108)/12,IF(N108=0,M108/2*'Depr. Rate'!$C$4/12,('Depr. Rate'!$C$4*'KU Meter Schedule'!N108)/12))</f>
        <v>1756.5805865833333</v>
      </c>
      <c r="BE108" s="21">
        <f>IF(BE$3&lt;'Depr. Rate'!$B$1,('Depr. Rate'!$B$4*'KU Meter Schedule'!O108)/12,IF(O108=0,N108/2*'Depr. Rate'!$C$4/12,('Depr. Rate'!$C$4*'KU Meter Schedule'!O108)/12))</f>
        <v>1756.5805865833333</v>
      </c>
      <c r="BF108" s="21">
        <f>IF(BF$3&lt;'Depr. Rate'!$B$1,('Depr. Rate'!$B$4*'KU Meter Schedule'!P108)/12,IF(P108=0,O108/2*'Depr. Rate'!$C$4/12,('Depr. Rate'!$C$4*'KU Meter Schedule'!P108)/12))</f>
        <v>1756.5805865833333</v>
      </c>
      <c r="BG108" s="21">
        <f>IF(BG$3&lt;'Depr. Rate'!$B$1,('Depr. Rate'!$B$4*'KU Meter Schedule'!Q108)/12,IF(Q108=0,P108/2*'Depr. Rate'!$C$4/12,('Depr. Rate'!$C$4*'KU Meter Schedule'!Q108)/12))</f>
        <v>1756.5805865833333</v>
      </c>
      <c r="BH108" s="21">
        <f>IF(BH$3&lt;'Depr. Rate'!$B$1,('Depr. Rate'!$B$4*'KU Meter Schedule'!R108)/12,IF(R108=0,Q108/2*'Depr. Rate'!$C$4/12,('Depr. Rate'!$C$4*'KU Meter Schedule'!R108)/12))</f>
        <v>1756.5805865833333</v>
      </c>
      <c r="BI108" s="21">
        <f>IF(BI$3&lt;'Depr. Rate'!$B$1,('Depr. Rate'!$B$4*'KU Meter Schedule'!S108)/12,IF(S108=0,R108/2*'Depr. Rate'!$C$4/12,('Depr. Rate'!$C$4*'KU Meter Schedule'!S108)/12))</f>
        <v>1756.5805865833333</v>
      </c>
      <c r="BJ108" s="21">
        <f>IF(BJ$3&lt;'Depr. Rate'!$B$1,('Depr. Rate'!$B$4*'KU Meter Schedule'!T108)/12,IF(T108=0,S108/2*'Depr. Rate'!$C$4/12,('Depr. Rate'!$C$4*'KU Meter Schedule'!T108)/12))</f>
        <v>1756.5805865833333</v>
      </c>
      <c r="BK108" s="21">
        <f>IF(BK$3&lt;'Depr. Rate'!$B$1,('Depr. Rate'!$B$4*'KU Meter Schedule'!U108)/12,IF(U108=0,T108/2*'Depr. Rate'!$C$4/12,('Depr. Rate'!$C$4*'KU Meter Schedule'!U108)/12))</f>
        <v>2692.4008117500002</v>
      </c>
      <c r="BL108" s="21">
        <f>IF(BL$3&lt;'Depr. Rate'!$B$1,('Depr. Rate'!$B$4*'KU Meter Schedule'!V108)/12,IF(V108=0,U108/2*'Depr. Rate'!$C$4/12,('Depr. Rate'!$C$4*'KU Meter Schedule'!V108)/12))</f>
        <v>2692.4008117500002</v>
      </c>
      <c r="BM108" s="21">
        <f>IF(BM$3&lt;'Depr. Rate'!$B$1,('Depr. Rate'!$B$4*'KU Meter Schedule'!W108)/12,IF(W108=0,V108/2*'Depr. Rate'!$C$4/12,('Depr. Rate'!$C$4*'KU Meter Schedule'!W108)/12))</f>
        <v>2692.4008117500002</v>
      </c>
      <c r="BN108" s="21">
        <f>IF(BN$3&lt;'Depr. Rate'!$B$1,('Depr. Rate'!$B$4*'KU Meter Schedule'!X108)/12,IF(X108=0,W108/2*'Depr. Rate'!$C$4/12,('Depr. Rate'!$C$4*'KU Meter Schedule'!X108)/12))</f>
        <v>2692.4008117500002</v>
      </c>
      <c r="BO108" s="21">
        <f>IF(BO$3&lt;'Depr. Rate'!$B$1,('Depr. Rate'!$B$4*'KU Meter Schedule'!Y108)/12,IF(Y108=0,X108/2*'Depr. Rate'!$C$4/12,('Depr. Rate'!$C$4*'KU Meter Schedule'!Y108)/12))</f>
        <v>2692.4008117500002</v>
      </c>
      <c r="BP108" s="21">
        <f>IF(BP$3&lt;'Depr. Rate'!$B$1,('Depr. Rate'!$B$4*'KU Meter Schedule'!Z108)/12,IF(Z108=0,Y108/2*'Depr. Rate'!$C$4/12,('Depr. Rate'!$C$4*'KU Meter Schedule'!Z108)/12))</f>
        <v>2692.4008117500002</v>
      </c>
      <c r="BQ108" s="21">
        <f>IF(BQ$3&lt;'Depr. Rate'!$B$1,('Depr. Rate'!$B$4*'KU Meter Schedule'!AA108)/12,IF(AA108=0,Z108/2*'Depr. Rate'!$C$4/12,('Depr. Rate'!$C$4*'KU Meter Schedule'!AA108)/12))</f>
        <v>2692.4008117500002</v>
      </c>
      <c r="BR108" s="21">
        <f>IF(BR$3&lt;'Depr. Rate'!$B$1,('Depr. Rate'!$B$4*'KU Meter Schedule'!AB108)/12,IF(AB108=0,AA108/2*'Depr. Rate'!$C$4/12,('Depr. Rate'!$C$4*'KU Meter Schedule'!AB108)/12))</f>
        <v>2692.4008117500002</v>
      </c>
      <c r="BS108" s="21">
        <f>IF(BS$3&lt;'Depr. Rate'!$B$1,('Depr. Rate'!$B$4*'KU Meter Schedule'!AC108)/12,IF(AC108=0,AB108/2*'Depr. Rate'!$C$4/12,('Depr. Rate'!$C$4*'KU Meter Schedule'!AC108)/12))</f>
        <v>2692.4008117500002</v>
      </c>
      <c r="BT108" s="21">
        <f>IF(BT$3&lt;'Depr. Rate'!$B$1,('Depr. Rate'!$B$4*'KU Meter Schedule'!AD108)/12,IF(AD108=0,AC108/2*'Depr. Rate'!$C$4/12,('Depr. Rate'!$C$4*'KU Meter Schedule'!AD108)/12))</f>
        <v>2692.4008117500002</v>
      </c>
      <c r="BU108" s="21">
        <f>IF(BU$3&lt;'Depr. Rate'!$B$1,('Depr. Rate'!$B$4*'KU Meter Schedule'!AE108)/12,IF(AE108=0,AD108/2*'Depr. Rate'!$C$4/12,('Depr. Rate'!$C$4*'KU Meter Schedule'!AE108)/12))</f>
        <v>2692.4008117500002</v>
      </c>
      <c r="BV108" s="21">
        <f>IF(BV$3&lt;'Depr. Rate'!$B$1,('Depr. Rate'!$B$4*'KU Meter Schedule'!AF108)/12,IF(AF108=0,AE108/2*'Depr. Rate'!$C$4/12,('Depr. Rate'!$C$4*'KU Meter Schedule'!AF108)/12))</f>
        <v>2692.4008117500002</v>
      </c>
      <c r="BW108" s="21">
        <f>IF(BW$3&lt;'Depr. Rate'!$B$1,('Depr. Rate'!$B$4*'KU Meter Schedule'!AG108)/12,IF(AG108=0,AF108/2*'Depr. Rate'!$C$4/12,('Depr. Rate'!$C$4*'KU Meter Schedule'!AG108)/12))</f>
        <v>2692.4008117500002</v>
      </c>
      <c r="BX108" s="21">
        <f>IF(BX$3&lt;'Depr. Rate'!$B$1,('Depr. Rate'!$B$4*'KU Meter Schedule'!AH108)/12,IF(AH108=0,AG108/2*'Depr. Rate'!$C$4/12,('Depr. Rate'!$C$4*'KU Meter Schedule'!AH108)/12))</f>
        <v>2692.4008117500002</v>
      </c>
      <c r="BY108" s="21">
        <f>IF(BY$3&lt;'Depr. Rate'!$B$1,('Depr. Rate'!$B$4*'KU Meter Schedule'!AI108)/12,IF(AI108=0,AH108/2*'Depr. Rate'!$C$4/12,('Depr. Rate'!$C$4*'KU Meter Schedule'!AI108)/12))</f>
        <v>2692.4008117500002</v>
      </c>
      <c r="BZ108" s="21">
        <f>IF(BZ$3&lt;'Depr. Rate'!$B$1,('Depr. Rate'!$B$4*'KU Meter Schedule'!AJ108)/12,IF(AJ108=0,AI108/2*'Depr. Rate'!$C$4/12,('Depr. Rate'!$C$4*'KU Meter Schedule'!AJ108)/12))</f>
        <v>2692.4008117500002</v>
      </c>
      <c r="CA108" s="21">
        <f>IF(CA$3&lt;'Depr. Rate'!$B$1,('Depr. Rate'!$B$4*'KU Meter Schedule'!AK108)/12,IF(AK108=0,AJ108/2*'Depr. Rate'!$C$4/12,('Depr. Rate'!$C$4*'KU Meter Schedule'!AK108)/12))</f>
        <v>1346.2004058750001</v>
      </c>
      <c r="CB108" s="21">
        <f>IF(CB$3&lt;'Depr. Rate'!$B$1,('Depr. Rate'!$B$4*'KU Meter Schedule'!AL108)/12,IF(AL108=0,AK108/2*'Depr. Rate'!$C$4/12,('Depr. Rate'!$C$4*'KU Meter Schedule'!AL108)/12))</f>
        <v>0</v>
      </c>
      <c r="CC108" s="21">
        <f>IF(CC$3&lt;'Depr. Rate'!$B$1,('Depr. Rate'!$B$4*'KU Meter Schedule'!AM108)/12,IF(AM108=0,AL108/2*'Depr. Rate'!$C$4/12,('Depr. Rate'!$C$4*'KU Meter Schedule'!AM108)/12))</f>
        <v>0</v>
      </c>
      <c r="CD108" s="21">
        <f>IF(CD$3&lt;'Depr. Rate'!$B$1,('Depr. Rate'!$B$4*'KU Meter Schedule'!AN108)/12,IF(AN108=0,AM108/2*'Depr. Rate'!$C$4/12,('Depr. Rate'!$C$4*'KU Meter Schedule'!AN108)/12))</f>
        <v>0</v>
      </c>
      <c r="CE108" s="21">
        <f>IF(CE$3&lt;'Depr. Rate'!$B$1,('Depr. Rate'!$B$4*'KU Meter Schedule'!AO108)/12,IF(AO108=0,AN108/2*'Depr. Rate'!$C$4/12,('Depr. Rate'!$C$4*'KU Meter Schedule'!AO108)/12))</f>
        <v>0</v>
      </c>
      <c r="CF108" s="21">
        <f>IF(CF$3&lt;'Depr. Rate'!$B$1,('Depr. Rate'!$B$4*'KU Meter Schedule'!AP108)/12,IF(AP108=0,AO108/2*'Depr. Rate'!$C$4/12,('Depr. Rate'!$C$4*'KU Meter Schedule'!AP108)/12))</f>
        <v>0</v>
      </c>
      <c r="CG108" s="21">
        <f>IF(CG$3&lt;'Depr. Rate'!$B$1,('Depr. Rate'!$B$4*'KU Meter Schedule'!AQ108)/12,IF(AQ108=0,AP108/2*'Depr. Rate'!$C$4/12,('Depr. Rate'!$C$4*'KU Meter Schedule'!AQ108)/12))</f>
        <v>0</v>
      </c>
      <c r="CH108" s="21">
        <f>IF(CH$3&lt;'Depr. Rate'!$B$1,('Depr. Rate'!$B$4*'KU Meter Schedule'!AR108)/12,IF(AR108=0,AQ108/2*'Depr. Rate'!$C$4/12,('Depr. Rate'!$C$4*'KU Meter Schedule'!AR108)/12))</f>
        <v>0</v>
      </c>
      <c r="CI108" s="21">
        <f>IF(CI$3&lt;'Depr. Rate'!$B$1,('Depr. Rate'!$B$4*'KU Meter Schedule'!AS108)/12,IF(AS108=0,AR108/2*'Depr. Rate'!$C$4/12,('Depr. Rate'!$C$4*'KU Meter Schedule'!AS108)/12))</f>
        <v>0</v>
      </c>
      <c r="CJ108" s="21">
        <f>IF(CJ$3&lt;'Depr. Rate'!$B$1,('Depr. Rate'!$B$4*'KU Meter Schedule'!AT108)/12,IF(AT108=0,AS108/2*'Depr. Rate'!$C$4/12,('Depr. Rate'!$C$4*'KU Meter Schedule'!AT108)/12))</f>
        <v>0</v>
      </c>
      <c r="CK108" s="21">
        <f>IF(CK$3&lt;'Depr. Rate'!$B$1,('Depr. Rate'!$B$4*'KU Meter Schedule'!AU108)/12,IF(AU108=0,AT108/2*'Depr. Rate'!$C$4/12,('Depr. Rate'!$C$4*'KU Meter Schedule'!AU108)/12))</f>
        <v>0</v>
      </c>
      <c r="CL108" s="21">
        <f>IF(CL$3&lt;'Depr. Rate'!$B$1,('Depr. Rate'!$B$4*'KU Meter Schedule'!AV108)/12,IF(AV108=0,AU108/2*'Depr. Rate'!$C$4/12,('Depr. Rate'!$C$4*'KU Meter Schedule'!AV108)/12))</f>
        <v>0</v>
      </c>
      <c r="CM108" s="21">
        <f>IF(CM$3&lt;'Depr. Rate'!$B$1,('Depr. Rate'!$B$4*'KU Meter Schedule'!AW108)/12,IF(AW108=0,AV108/2*'Depr. Rate'!$C$4/12,('Depr. Rate'!$C$4*'KU Meter Schedule'!AW108)/12))</f>
        <v>0</v>
      </c>
      <c r="CN108" s="21">
        <f>IF(CN$3&lt;'Depr. Rate'!$B$1,('Depr. Rate'!$B$4*'KU Meter Schedule'!AX108)/12,IF(AX108=0,AW108/2*'Depr. Rate'!$C$4/12,('Depr. Rate'!$C$4*'KU Meter Schedule'!AX108)/12))</f>
        <v>0</v>
      </c>
      <c r="CP108" s="6">
        <f>IF(CP$3=$CP$3,$H108+AZ108,IF($F108='KU Meter Schedule'!CP$3,'KU Meter Schedule'!CO108+AZ108-$G108,SUM(CO108,AZ108)))</f>
        <v>490054.25781698537</v>
      </c>
      <c r="CQ108" s="6">
        <f>IF(CQ$3=$CP$3,$H108+BA108,IF($F108='KU Meter Schedule'!CQ$3,'KU Meter Schedule'!CP108+BA108-$G108,SUM(CP108,BA108)))</f>
        <v>491810.83840356872</v>
      </c>
      <c r="CR108" s="6">
        <f>IF(CR$3=$CP$3,$H108+BB108,IF($F108='KU Meter Schedule'!CR$3,'KU Meter Schedule'!CQ108+BB108-$G108,SUM(CQ108,BB108)))</f>
        <v>493567.41899015207</v>
      </c>
      <c r="CS108" s="6">
        <f>IF(CS$3=$CP$3,$H108+BC108,IF($F108='KU Meter Schedule'!CS$3,'KU Meter Schedule'!CR108+BC108-$G108,SUM(CR108,BC108)))</f>
        <v>495323.99957673543</v>
      </c>
      <c r="CT108" s="6">
        <f>IF(CT$3=$CP$3,$H108+BD108,IF($F108='KU Meter Schedule'!CT$3,'KU Meter Schedule'!CS108+BD108-$G108,SUM(CS108,BD108)))</f>
        <v>497080.58016331878</v>
      </c>
      <c r="CU108" s="6">
        <f>IF(CU$3=$CP$3,$H108+BE108,IF($F108='KU Meter Schedule'!CU$3,'KU Meter Schedule'!CT108+BE108-$G108,SUM(CT108,BE108)))</f>
        <v>498837.16074990213</v>
      </c>
      <c r="CV108" s="6">
        <f>IF(CV$3=$CP$3,$H108+BF108,IF($F108='KU Meter Schedule'!CV$3,'KU Meter Schedule'!CU108+BF108-$G108,SUM(CU108,BF108)))</f>
        <v>500593.74133648549</v>
      </c>
      <c r="CW108" s="6">
        <f>IF(CW$3=$CP$3,$H108+BG108,IF($F108='KU Meter Schedule'!CW$3,'KU Meter Schedule'!CV108+BG108-$G108,SUM(CV108,BG108)))</f>
        <v>502350.32192306884</v>
      </c>
      <c r="CX108" s="6">
        <f>IF(CX$3=$CP$3,$H108+BH108,IF($F108='KU Meter Schedule'!CX$3,'KU Meter Schedule'!CW108+BH108-$G108,SUM(CW108,BH108)))</f>
        <v>504106.90250965219</v>
      </c>
      <c r="CY108" s="6">
        <f>IF(CY$3=$CP$3,$H108+BI108,IF($F108='KU Meter Schedule'!CY$3,'KU Meter Schedule'!CX108+BI108-$G108,SUM(CX108,BI108)))</f>
        <v>505863.48309623555</v>
      </c>
      <c r="CZ108" s="6">
        <f>IF(CZ$3=$CP$3,$H108+BJ108,IF($F108='KU Meter Schedule'!CZ$3,'KU Meter Schedule'!CY108+BJ108-$G108,SUM(CY108,BJ108)))</f>
        <v>507620.0636828189</v>
      </c>
      <c r="DA108" s="6">
        <f>IF(DA$3=$CP$3,$H108+BK108,IF($F108='KU Meter Schedule'!DA$3,'KU Meter Schedule'!CZ108+BK108-$G108,SUM(CZ108,BK108)))</f>
        <v>510312.46449456888</v>
      </c>
      <c r="DB108" s="6">
        <f>IF(DB$3=$CP$3,$H108+BL108,IF($F108='KU Meter Schedule'!DB$3,'KU Meter Schedule'!DA108+BL108-$G108,SUM(DA108,BL108)))</f>
        <v>513004.86530631885</v>
      </c>
      <c r="DC108" s="6">
        <f>IF(DC$3=$CP$3,$H108+BM108,IF($F108='KU Meter Schedule'!DC$3,'KU Meter Schedule'!DB108+BM108-$G108,SUM(DB108,BM108)))</f>
        <v>515697.26611806883</v>
      </c>
      <c r="DD108" s="6">
        <f>IF(DD$3=$CP$3,$H108+BN108,IF($F108='KU Meter Schedule'!DD$3,'KU Meter Schedule'!DC108+BN108-$G108,SUM(DC108,BN108)))</f>
        <v>518389.66692981881</v>
      </c>
      <c r="DE108" s="6">
        <f>IF(DE$3=$CP$3,$H108+BO108,IF($F108='KU Meter Schedule'!DE$3,'KU Meter Schedule'!DD108+BO108-$G108,SUM(DD108,BO108)))</f>
        <v>521082.06774156878</v>
      </c>
      <c r="DF108" s="6">
        <f>IF(DF$3=$CP$3,$H108+BP108,IF($F108='KU Meter Schedule'!DF$3,'KU Meter Schedule'!DE108+BP108-$G108,SUM(DE108,BP108)))</f>
        <v>523774.46855331876</v>
      </c>
      <c r="DG108" s="6">
        <f>IF(DG$3=$CP$3,$H108+BQ108,IF($F108='KU Meter Schedule'!DG$3,'KU Meter Schedule'!DF108+BQ108-$G108,SUM(DF108,BQ108)))</f>
        <v>526466.86936506873</v>
      </c>
      <c r="DH108" s="6">
        <f>IF(DH$3=$CP$3,$H108+BR108,IF($F108='KU Meter Schedule'!DH$3,'KU Meter Schedule'!DG108+BR108-$G108,SUM(DG108,BR108)))</f>
        <v>529159.27017681871</v>
      </c>
      <c r="DI108" s="6">
        <f>IF(DI$3=$CP$3,$H108+BS108,IF($F108='KU Meter Schedule'!DI$3,'KU Meter Schedule'!DH108+BS108-$G108,SUM(DH108,BS108)))</f>
        <v>531851.67098856869</v>
      </c>
      <c r="DJ108" s="6">
        <f>IF(DJ$3=$CP$3,$H108+BT108,IF($F108='KU Meter Schedule'!DJ$3,'KU Meter Schedule'!DI108+BT108-$G108,SUM(DI108,BT108)))</f>
        <v>534544.07180031866</v>
      </c>
      <c r="DK108" s="6">
        <f>IF(DK$3=$CP$3,$H108+BU108,IF($F108='KU Meter Schedule'!DK$3,'KU Meter Schedule'!DJ108+BU108-$G108,SUM(DJ108,BU108)))</f>
        <v>537236.47261206864</v>
      </c>
      <c r="DL108" s="6">
        <f>IF(DL$3=$CP$3,$H108+BV108,IF($F108='KU Meter Schedule'!DL$3,'KU Meter Schedule'!DK108+BV108-$G108,SUM(DK108,BV108)))</f>
        <v>539928.87342381862</v>
      </c>
      <c r="DM108" s="6">
        <f>IF(DM$3=$CP$3,$H108+BW108,IF($F108='KU Meter Schedule'!DM$3,'KU Meter Schedule'!DL108+BW108-$G108,SUM(DL108,BW108)))</f>
        <v>542621.27423556859</v>
      </c>
      <c r="DN108" s="6">
        <f>IF(DN$3=$CP$3,$H108+BX108,IF($F108='KU Meter Schedule'!DN$3,'KU Meter Schedule'!DM108+BX108-$G108,SUM(DM108,BX108)))</f>
        <v>545313.67504731857</v>
      </c>
      <c r="DO108" s="6">
        <f>IF(DO$3=$CP$3,$H108+BY108,IF($F108='KU Meter Schedule'!DO$3,'KU Meter Schedule'!DN108+BY108-$G108,SUM(DN108,BY108)))</f>
        <v>548006.07585906854</v>
      </c>
      <c r="DP108" s="6">
        <f>IF(DP$3=$CP$3,$H108+BZ108,IF($F108='KU Meter Schedule'!DP$3,'KU Meter Schedule'!DO108+BZ108-$G108,SUM(DO108,BZ108)))</f>
        <v>550698.47667081852</v>
      </c>
      <c r="DQ108" s="6">
        <f>IF(DQ$3=$CP$3,$H108+CA108,IF($F108='KU Meter Schedule'!DQ$3,'KU Meter Schedule'!DP108+CA108-$G108,SUM(DP108,CA108)))</f>
        <v>-368434.23292330652</v>
      </c>
      <c r="DR108" s="6">
        <f>IF(DR$3=$CP$3,$H108+CB108,IF($F108='KU Meter Schedule'!DR$3,'KU Meter Schedule'!DQ108+CB108-$G108,SUM(DQ108,CB108)))</f>
        <v>-368434.23292330652</v>
      </c>
      <c r="DS108" s="6">
        <f>IF(DS$3=$CP$3,$H108+CC108,IF($F108='KU Meter Schedule'!DS$3,'KU Meter Schedule'!DR108+CC108-$G108,SUM(DR108,CC108)))</f>
        <v>-368434.23292330652</v>
      </c>
      <c r="DT108" s="6">
        <f>IF(DT$3=$CP$3,$H108+CD108,IF($F108='KU Meter Schedule'!DT$3,'KU Meter Schedule'!DS108+CD108-$G108,SUM(DS108,CD108)))</f>
        <v>-368434.23292330652</v>
      </c>
      <c r="DU108" s="6">
        <f>IF(DU$3=$CP$3,$H108+CE108,IF($F108='KU Meter Schedule'!DU$3,'KU Meter Schedule'!DT108+CE108-$G108,SUM(DT108,CE108)))</f>
        <v>-368434.23292330652</v>
      </c>
      <c r="DV108" s="6">
        <f>IF(DV$3=$CP$3,$H108+CF108,IF($F108='KU Meter Schedule'!DV$3,'KU Meter Schedule'!DU108+CF108-$G108,SUM(DU108,CF108)))</f>
        <v>-368434.23292330652</v>
      </c>
      <c r="DW108" s="6">
        <f>IF(DW$3=$CP$3,$H108+CG108,IF($F108='KU Meter Schedule'!DW$3,'KU Meter Schedule'!DV108+CG108-$G108,SUM(DV108,CG108)))</f>
        <v>-368434.23292330652</v>
      </c>
      <c r="DX108" s="6">
        <f>IF(DX$3=$CP$3,$H108+CH108,IF($F108='KU Meter Schedule'!DX$3,'KU Meter Schedule'!DW108+CH108-$G108,SUM(DW108,CH108)))</f>
        <v>-368434.23292330652</v>
      </c>
      <c r="DY108" s="6">
        <f>IF(DY$3=$CP$3,$H108+CI108,IF($F108='KU Meter Schedule'!DY$3,'KU Meter Schedule'!DX108+CI108-$G108,SUM(DX108,CI108)))</f>
        <v>-368434.23292330652</v>
      </c>
      <c r="DZ108" s="6">
        <f>IF(DZ$3=$CP$3,$H108+CJ108,IF($F108='KU Meter Schedule'!DZ$3,'KU Meter Schedule'!DY108+CJ108-$G108,SUM(DY108,CJ108)))</f>
        <v>-368434.23292330652</v>
      </c>
      <c r="EA108" s="6">
        <f>IF(EA$3=$CP$3,$H108+CK108,IF($F108='KU Meter Schedule'!EA$3,'KU Meter Schedule'!DZ108+CK108-$G108,SUM(DZ108,CK108)))</f>
        <v>-368434.23292330652</v>
      </c>
      <c r="EB108" s="6">
        <f>IF(EB$3=$CP$3,$H108+CL108,IF($F108='KU Meter Schedule'!EB$3,'KU Meter Schedule'!EA108+CL108-$G108,SUM(EA108,CL108)))</f>
        <v>-368434.23292330652</v>
      </c>
      <c r="EC108" s="6">
        <f>IF(EC$3=$CP$3,$H108+CM108,IF($F108='KU Meter Schedule'!EC$3,'KU Meter Schedule'!EB108+CM108-$G108,SUM(EB108,CM108)))</f>
        <v>-368434.23292330652</v>
      </c>
      <c r="ED108" s="6">
        <f>IF(ED$3=$CP$3,$H108+CN108,IF($F108='KU Meter Schedule'!ED$3,'KU Meter Schedule'!EC108+CN108-$G108,SUM(EC108,CN108)))</f>
        <v>-368434.23292330652</v>
      </c>
      <c r="EF108" s="8">
        <f t="shared" si="22"/>
        <v>430424.65218301467</v>
      </c>
      <c r="EG108" s="8">
        <f t="shared" si="22"/>
        <v>428668.07159643131</v>
      </c>
      <c r="EH108" s="8">
        <f t="shared" si="22"/>
        <v>426911.49100984796</v>
      </c>
      <c r="EI108" s="8">
        <f t="shared" si="22"/>
        <v>425154.91042326461</v>
      </c>
      <c r="EJ108" s="8">
        <f t="shared" si="22"/>
        <v>423398.32983668125</v>
      </c>
      <c r="EK108" s="8">
        <f t="shared" si="22"/>
        <v>421641.7492500979</v>
      </c>
      <c r="EL108" s="8">
        <f t="shared" si="22"/>
        <v>419885.16866351455</v>
      </c>
      <c r="EM108" s="8">
        <f t="shared" si="22"/>
        <v>418128.58807693119</v>
      </c>
      <c r="EN108" s="8">
        <f t="shared" si="22"/>
        <v>416372.00749034784</v>
      </c>
      <c r="EO108" s="8">
        <f t="shared" si="22"/>
        <v>414615.42690376448</v>
      </c>
      <c r="EP108" s="8">
        <f t="shared" si="22"/>
        <v>412858.84631718113</v>
      </c>
      <c r="EQ108" s="8">
        <f t="shared" si="22"/>
        <v>410166.44550543115</v>
      </c>
      <c r="ER108" s="8">
        <f t="shared" si="22"/>
        <v>407474.04469368118</v>
      </c>
      <c r="ES108" s="8">
        <f t="shared" si="22"/>
        <v>404781.6438819312</v>
      </c>
      <c r="ET108" s="8">
        <f t="shared" si="22"/>
        <v>402089.24307018123</v>
      </c>
      <c r="EU108" s="8">
        <f t="shared" si="22"/>
        <v>399396.84225843125</v>
      </c>
      <c r="EV108" s="8">
        <f t="shared" si="21"/>
        <v>396704.44144668127</v>
      </c>
      <c r="EW108" s="8">
        <f t="shared" si="21"/>
        <v>394012.0406349313</v>
      </c>
      <c r="EX108" s="8">
        <f t="shared" si="21"/>
        <v>391319.63982318132</v>
      </c>
      <c r="EY108" s="8">
        <f t="shared" si="21"/>
        <v>388627.23901143135</v>
      </c>
      <c r="EZ108" s="8">
        <f t="shared" si="21"/>
        <v>385934.83819968137</v>
      </c>
      <c r="FA108" s="8">
        <f t="shared" si="21"/>
        <v>383242.43738793139</v>
      </c>
      <c r="FB108" s="8">
        <f t="shared" si="21"/>
        <v>380550.03657618142</v>
      </c>
      <c r="FC108" s="8">
        <f t="shared" si="21"/>
        <v>377857.63576443144</v>
      </c>
      <c r="FD108" s="8">
        <f t="shared" si="21"/>
        <v>375165.23495268147</v>
      </c>
      <c r="FE108" s="8">
        <f t="shared" si="21"/>
        <v>372472.83414093149</v>
      </c>
      <c r="FF108" s="8">
        <f t="shared" si="21"/>
        <v>369780.43332918151</v>
      </c>
      <c r="FG108" s="8">
        <f t="shared" si="21"/>
        <v>368434.23292330652</v>
      </c>
      <c r="FH108" s="8">
        <f t="shared" si="21"/>
        <v>368434.23292330652</v>
      </c>
      <c r="FI108" s="8">
        <f t="shared" si="21"/>
        <v>368434.23292330652</v>
      </c>
      <c r="FJ108" s="8">
        <f t="shared" si="21"/>
        <v>368434.23292330652</v>
      </c>
      <c r="FK108" s="8">
        <f t="shared" si="20"/>
        <v>368434.23292330652</v>
      </c>
      <c r="FL108" s="8">
        <f t="shared" si="20"/>
        <v>368434.23292330652</v>
      </c>
      <c r="FM108" s="8">
        <f t="shared" si="20"/>
        <v>368434.23292330652</v>
      </c>
      <c r="FN108" s="8">
        <f t="shared" si="20"/>
        <v>368434.23292330652</v>
      </c>
      <c r="FO108" s="8">
        <f t="shared" si="20"/>
        <v>368434.23292330652</v>
      </c>
      <c r="FP108" s="8">
        <f t="shared" si="20"/>
        <v>368434.23292330652</v>
      </c>
      <c r="FQ108" s="8">
        <f t="shared" si="20"/>
        <v>368434.23292330652</v>
      </c>
      <c r="FR108" s="8">
        <f t="shared" si="20"/>
        <v>368434.23292330652</v>
      </c>
      <c r="FS108" s="8">
        <f t="shared" si="20"/>
        <v>368434.23292330652</v>
      </c>
      <c r="FT108" s="8">
        <f t="shared" si="20"/>
        <v>368434.23292330652</v>
      </c>
    </row>
    <row r="109" spans="1:176" x14ac:dyDescent="0.25">
      <c r="A109" s="4" t="s">
        <v>12</v>
      </c>
      <c r="B109" s="4" t="s">
        <v>2</v>
      </c>
      <c r="C109" s="3" t="s">
        <v>40</v>
      </c>
      <c r="D109" s="4" t="s">
        <v>5</v>
      </c>
      <c r="E109" s="7">
        <v>1993</v>
      </c>
      <c r="F109" s="24">
        <f>IFERROR(VLOOKUP(CONCATENATE(C109,E109),'KU Retirements'!$A$4:$E$150,5,FALSE),"N/A")</f>
        <v>43405</v>
      </c>
      <c r="G109" s="5">
        <v>250710.2</v>
      </c>
      <c r="H109" s="5">
        <v>132997.29845844</v>
      </c>
      <c r="I109" s="5"/>
      <c r="J109" s="6">
        <f>IF(J$3=$J$3,$G109,IF($F109='KU Meter Schedule'!J$3,'KU Meter Schedule'!I109-'KU Meter Schedule'!$G109,I109))</f>
        <v>250710.2</v>
      </c>
      <c r="K109" s="6">
        <f>IF(K$3=$J$3,$G109,IF($F109='KU Meter Schedule'!K$3,'KU Meter Schedule'!J109-'KU Meter Schedule'!$G109,J109))</f>
        <v>250710.2</v>
      </c>
      <c r="L109" s="6">
        <f>IF(L$3=$J$3,$G109,IF($F109='KU Meter Schedule'!L$3,'KU Meter Schedule'!K109-'KU Meter Schedule'!$G109,K109))</f>
        <v>250710.2</v>
      </c>
      <c r="M109" s="6">
        <f>IF(M$3=$J$3,$G109,IF($F109='KU Meter Schedule'!M$3,'KU Meter Schedule'!L109-'KU Meter Schedule'!$G109,L109))</f>
        <v>250710.2</v>
      </c>
      <c r="N109" s="6">
        <f>IF(N$3=$J$3,$G109,IF($F109='KU Meter Schedule'!N$3,'KU Meter Schedule'!M109-'KU Meter Schedule'!$G109,M109))</f>
        <v>250710.2</v>
      </c>
      <c r="O109" s="6">
        <f>IF(O$3=$J$3,$G109,IF($F109='KU Meter Schedule'!O$3,'KU Meter Schedule'!N109-'KU Meter Schedule'!$G109,N109))</f>
        <v>250710.2</v>
      </c>
      <c r="P109" s="6">
        <f>IF(P$3=$J$3,$G109,IF($F109='KU Meter Schedule'!P$3,'KU Meter Schedule'!O109-'KU Meter Schedule'!$G109,O109))</f>
        <v>250710.2</v>
      </c>
      <c r="Q109" s="6">
        <f>IF(Q$3=$J$3,$G109,IF($F109='KU Meter Schedule'!Q$3,'KU Meter Schedule'!P109-'KU Meter Schedule'!$G109,P109))</f>
        <v>250710.2</v>
      </c>
      <c r="R109" s="6">
        <f>IF(R$3=$J$3,$G109,IF($F109='KU Meter Schedule'!R$3,'KU Meter Schedule'!Q109-'KU Meter Schedule'!$G109,Q109))</f>
        <v>250710.2</v>
      </c>
      <c r="S109" s="6">
        <f>IF(S$3=$J$3,$G109,IF($F109='KU Meter Schedule'!S$3,'KU Meter Schedule'!R109-'KU Meter Schedule'!$G109,R109))</f>
        <v>250710.2</v>
      </c>
      <c r="T109" s="6">
        <f>IF(T$3=$J$3,$G109,IF($F109='KU Meter Schedule'!T$3,'KU Meter Schedule'!S109-'KU Meter Schedule'!$G109,S109))</f>
        <v>250710.2</v>
      </c>
      <c r="U109" s="6">
        <f>IF(U$3=$J$3,$G109,IF($F109='KU Meter Schedule'!U$3,'KU Meter Schedule'!T109-'KU Meter Schedule'!$G109,T109))</f>
        <v>250710.2</v>
      </c>
      <c r="V109" s="6">
        <f>IF(V$3=$J$3,$G109,IF($F109='KU Meter Schedule'!V$3,'KU Meter Schedule'!U109-'KU Meter Schedule'!$G109,U109))</f>
        <v>250710.2</v>
      </c>
      <c r="W109" s="6">
        <f>IF(W$3=$J$3,$G109,IF($F109='KU Meter Schedule'!W$3,'KU Meter Schedule'!V109-'KU Meter Schedule'!$G109,V109))</f>
        <v>250710.2</v>
      </c>
      <c r="X109" s="6">
        <f>IF(X$3=$J$3,$G109,IF($F109='KU Meter Schedule'!X$3,'KU Meter Schedule'!W109-'KU Meter Schedule'!$G109,W109))</f>
        <v>250710.2</v>
      </c>
      <c r="Y109" s="6">
        <f>IF(Y$3=$J$3,$G109,IF($F109='KU Meter Schedule'!Y$3,'KU Meter Schedule'!X109-'KU Meter Schedule'!$G109,X109))</f>
        <v>250710.2</v>
      </c>
      <c r="Z109" s="6">
        <f>IF(Z$3=$J$3,$G109,IF($F109='KU Meter Schedule'!Z$3,'KU Meter Schedule'!Y109-'KU Meter Schedule'!$G109,Y109))</f>
        <v>250710.2</v>
      </c>
      <c r="AA109" s="6">
        <f>IF(AA$3=$J$3,$G109,IF($F109='KU Meter Schedule'!AA$3,'KU Meter Schedule'!Z109-'KU Meter Schedule'!$G109,Z109))</f>
        <v>250710.2</v>
      </c>
      <c r="AB109" s="6">
        <f>IF(AB$3=$J$3,$G109,IF($F109='KU Meter Schedule'!AB$3,'KU Meter Schedule'!AA109-'KU Meter Schedule'!$G109,AA109))</f>
        <v>250710.2</v>
      </c>
      <c r="AC109" s="6">
        <f>IF(AC$3=$J$3,$G109,IF($F109='KU Meter Schedule'!AC$3,'KU Meter Schedule'!AB109-'KU Meter Schedule'!$G109,AB109))</f>
        <v>250710.2</v>
      </c>
      <c r="AD109" s="6">
        <f>IF(AD$3=$J$3,$G109,IF($F109='KU Meter Schedule'!AD$3,'KU Meter Schedule'!AC109-'KU Meter Schedule'!$G109,AC109))</f>
        <v>250710.2</v>
      </c>
      <c r="AE109" s="6">
        <f>IF(AE$3=$J$3,$G109,IF($F109='KU Meter Schedule'!AE$3,'KU Meter Schedule'!AD109-'KU Meter Schedule'!$G109,AD109))</f>
        <v>250710.2</v>
      </c>
      <c r="AF109" s="6">
        <f>IF(AF$3=$J$3,$G109,IF($F109='KU Meter Schedule'!AF$3,'KU Meter Schedule'!AE109-'KU Meter Schedule'!$G109,AE109))</f>
        <v>250710.2</v>
      </c>
      <c r="AG109" s="6">
        <f>IF(AG$3=$J$3,$G109,IF($F109='KU Meter Schedule'!AG$3,'KU Meter Schedule'!AF109-'KU Meter Schedule'!$G109,AF109))</f>
        <v>250710.2</v>
      </c>
      <c r="AH109" s="6">
        <f>IF(AH$3=$J$3,$G109,IF($F109='KU Meter Schedule'!AH$3,'KU Meter Schedule'!AG109-'KU Meter Schedule'!$G109,AG109))</f>
        <v>250710.2</v>
      </c>
      <c r="AI109" s="6">
        <f>IF(AI$3=$J$3,$G109,IF($F109='KU Meter Schedule'!AI$3,'KU Meter Schedule'!AH109-'KU Meter Schedule'!$G109,AH109))</f>
        <v>250710.2</v>
      </c>
      <c r="AJ109" s="6">
        <f>IF(AJ$3=$J$3,$G109,IF($F109='KU Meter Schedule'!AJ$3,'KU Meter Schedule'!AI109-'KU Meter Schedule'!$G109,AI109))</f>
        <v>250710.2</v>
      </c>
      <c r="AK109" s="6">
        <f>IF(AK$3=$J$3,$G109,IF($F109='KU Meter Schedule'!AK$3,'KU Meter Schedule'!AJ109-'KU Meter Schedule'!$G109,AJ109))</f>
        <v>0</v>
      </c>
      <c r="AL109" s="6">
        <f>IF(AL$3=$J$3,$G109,IF($F109='KU Meter Schedule'!AL$3,'KU Meter Schedule'!AK109-'KU Meter Schedule'!$G109,AK109))</f>
        <v>0</v>
      </c>
      <c r="AM109" s="6">
        <f>IF(AM$3=$J$3,$G109,IF($F109='KU Meter Schedule'!AM$3,'KU Meter Schedule'!AL109-'KU Meter Schedule'!$G109,AL109))</f>
        <v>0</v>
      </c>
      <c r="AN109" s="6">
        <f>IF(AN$3=$J$3,$G109,IF($F109='KU Meter Schedule'!AN$3,'KU Meter Schedule'!AM109-'KU Meter Schedule'!$G109,AM109))</f>
        <v>0</v>
      </c>
      <c r="AO109" s="6">
        <f>IF(AO$3=$J$3,$G109,IF($F109='KU Meter Schedule'!AO$3,'KU Meter Schedule'!AN109-'KU Meter Schedule'!$G109,AN109))</f>
        <v>0</v>
      </c>
      <c r="AP109" s="6">
        <f>IF(AP$3=$J$3,$G109,IF($F109='KU Meter Schedule'!AP$3,'KU Meter Schedule'!AO109-'KU Meter Schedule'!$G109,AO109))</f>
        <v>0</v>
      </c>
      <c r="AQ109" s="6">
        <f>IF(AQ$3=$J$3,$G109,IF($F109='KU Meter Schedule'!AQ$3,'KU Meter Schedule'!AP109-'KU Meter Schedule'!$G109,AP109))</f>
        <v>0</v>
      </c>
      <c r="AR109" s="6">
        <f>IF(AR$3=$J$3,$G109,IF($F109='KU Meter Schedule'!AR$3,'KU Meter Schedule'!AQ109-'KU Meter Schedule'!$G109,AQ109))</f>
        <v>0</v>
      </c>
      <c r="AS109" s="6">
        <f>IF(AS$3=$J$3,$G109,IF($F109='KU Meter Schedule'!AS$3,'KU Meter Schedule'!AR109-'KU Meter Schedule'!$G109,AR109))</f>
        <v>0</v>
      </c>
      <c r="AT109" s="6">
        <f>IF(AT$3=$J$3,$G109,IF($F109='KU Meter Schedule'!AT$3,'KU Meter Schedule'!AS109-'KU Meter Schedule'!$G109,AS109))</f>
        <v>0</v>
      </c>
      <c r="AU109" s="6">
        <f>IF(AU$3=$J$3,$G109,IF($F109='KU Meter Schedule'!AU$3,'KU Meter Schedule'!AT109-'KU Meter Schedule'!$G109,AT109))</f>
        <v>0</v>
      </c>
      <c r="AV109" s="6">
        <f>IF(AV$3=$J$3,$G109,IF($F109='KU Meter Schedule'!AV$3,'KU Meter Schedule'!AU109-'KU Meter Schedule'!$G109,AU109))</f>
        <v>0</v>
      </c>
      <c r="AW109" s="6">
        <f>IF(AW$3=$J$3,$G109,IF($F109='KU Meter Schedule'!AW$3,'KU Meter Schedule'!AV109-'KU Meter Schedule'!$G109,AV109))</f>
        <v>0</v>
      </c>
      <c r="AX109" s="6">
        <f>IF(AX$3=$J$3,$G109,IF($F109='KU Meter Schedule'!AX$3,'KU Meter Schedule'!AW109-'KU Meter Schedule'!$G109,AW109))</f>
        <v>0</v>
      </c>
      <c r="AZ109" s="21">
        <f>IF(AZ$3&lt;'Depr. Rate'!$B$1,('Depr. Rate'!$B$4*'KU Meter Schedule'!J109)/12,IF(J109=0,I109/2*'Depr. Rate'!$C$4/12,('Depr. Rate'!$C$4*'KU Meter Schedule'!J109)/12))</f>
        <v>478.43863166666671</v>
      </c>
      <c r="BA109" s="21">
        <f>IF(BA$3&lt;'Depr. Rate'!$B$1,('Depr. Rate'!$B$4*'KU Meter Schedule'!K109)/12,IF(K109=0,J109/2*'Depr. Rate'!$C$4/12,('Depr. Rate'!$C$4*'KU Meter Schedule'!K109)/12))</f>
        <v>478.43863166666671</v>
      </c>
      <c r="BB109" s="21">
        <f>IF(BB$3&lt;'Depr. Rate'!$B$1,('Depr. Rate'!$B$4*'KU Meter Schedule'!L109)/12,IF(L109=0,K109/2*'Depr. Rate'!$C$4/12,('Depr. Rate'!$C$4*'KU Meter Schedule'!L109)/12))</f>
        <v>478.43863166666671</v>
      </c>
      <c r="BC109" s="21">
        <f>IF(BC$3&lt;'Depr. Rate'!$B$1,('Depr. Rate'!$B$4*'KU Meter Schedule'!M109)/12,IF(M109=0,L109/2*'Depr. Rate'!$C$4/12,('Depr. Rate'!$C$4*'KU Meter Schedule'!M109)/12))</f>
        <v>478.43863166666671</v>
      </c>
      <c r="BD109" s="21">
        <f>IF(BD$3&lt;'Depr. Rate'!$B$1,('Depr. Rate'!$B$4*'KU Meter Schedule'!N109)/12,IF(N109=0,M109/2*'Depr. Rate'!$C$4/12,('Depr. Rate'!$C$4*'KU Meter Schedule'!N109)/12))</f>
        <v>478.43863166666671</v>
      </c>
      <c r="BE109" s="21">
        <f>IF(BE$3&lt;'Depr. Rate'!$B$1,('Depr. Rate'!$B$4*'KU Meter Schedule'!O109)/12,IF(O109=0,N109/2*'Depr. Rate'!$C$4/12,('Depr. Rate'!$C$4*'KU Meter Schedule'!O109)/12))</f>
        <v>478.43863166666671</v>
      </c>
      <c r="BF109" s="21">
        <f>IF(BF$3&lt;'Depr. Rate'!$B$1,('Depr. Rate'!$B$4*'KU Meter Schedule'!P109)/12,IF(P109=0,O109/2*'Depr. Rate'!$C$4/12,('Depr. Rate'!$C$4*'KU Meter Schedule'!P109)/12))</f>
        <v>478.43863166666671</v>
      </c>
      <c r="BG109" s="21">
        <f>IF(BG$3&lt;'Depr. Rate'!$B$1,('Depr. Rate'!$B$4*'KU Meter Schedule'!Q109)/12,IF(Q109=0,P109/2*'Depr. Rate'!$C$4/12,('Depr. Rate'!$C$4*'KU Meter Schedule'!Q109)/12))</f>
        <v>478.43863166666671</v>
      </c>
      <c r="BH109" s="21">
        <f>IF(BH$3&lt;'Depr. Rate'!$B$1,('Depr. Rate'!$B$4*'KU Meter Schedule'!R109)/12,IF(R109=0,Q109/2*'Depr. Rate'!$C$4/12,('Depr. Rate'!$C$4*'KU Meter Schedule'!R109)/12))</f>
        <v>478.43863166666671</v>
      </c>
      <c r="BI109" s="21">
        <f>IF(BI$3&lt;'Depr. Rate'!$B$1,('Depr. Rate'!$B$4*'KU Meter Schedule'!S109)/12,IF(S109=0,R109/2*'Depr. Rate'!$C$4/12,('Depr. Rate'!$C$4*'KU Meter Schedule'!S109)/12))</f>
        <v>478.43863166666671</v>
      </c>
      <c r="BJ109" s="21">
        <f>IF(BJ$3&lt;'Depr. Rate'!$B$1,('Depr. Rate'!$B$4*'KU Meter Schedule'!T109)/12,IF(T109=0,S109/2*'Depr. Rate'!$C$4/12,('Depr. Rate'!$C$4*'KU Meter Schedule'!T109)/12))</f>
        <v>478.43863166666671</v>
      </c>
      <c r="BK109" s="21">
        <f>IF(BK$3&lt;'Depr. Rate'!$B$1,('Depr. Rate'!$B$4*'KU Meter Schedule'!U109)/12,IF(U109=0,T109/2*'Depr. Rate'!$C$4/12,('Depr. Rate'!$C$4*'KU Meter Schedule'!U109)/12))</f>
        <v>733.32733499999995</v>
      </c>
      <c r="BL109" s="21">
        <f>IF(BL$3&lt;'Depr. Rate'!$B$1,('Depr. Rate'!$B$4*'KU Meter Schedule'!V109)/12,IF(V109=0,U109/2*'Depr. Rate'!$C$4/12,('Depr. Rate'!$C$4*'KU Meter Schedule'!V109)/12))</f>
        <v>733.32733499999995</v>
      </c>
      <c r="BM109" s="21">
        <f>IF(BM$3&lt;'Depr. Rate'!$B$1,('Depr. Rate'!$B$4*'KU Meter Schedule'!W109)/12,IF(W109=0,V109/2*'Depr. Rate'!$C$4/12,('Depr. Rate'!$C$4*'KU Meter Schedule'!W109)/12))</f>
        <v>733.32733499999995</v>
      </c>
      <c r="BN109" s="21">
        <f>IF(BN$3&lt;'Depr. Rate'!$B$1,('Depr. Rate'!$B$4*'KU Meter Schedule'!X109)/12,IF(X109=0,W109/2*'Depr. Rate'!$C$4/12,('Depr. Rate'!$C$4*'KU Meter Schedule'!X109)/12))</f>
        <v>733.32733499999995</v>
      </c>
      <c r="BO109" s="21">
        <f>IF(BO$3&lt;'Depr. Rate'!$B$1,('Depr. Rate'!$B$4*'KU Meter Schedule'!Y109)/12,IF(Y109=0,X109/2*'Depr. Rate'!$C$4/12,('Depr. Rate'!$C$4*'KU Meter Schedule'!Y109)/12))</f>
        <v>733.32733499999995</v>
      </c>
      <c r="BP109" s="21">
        <f>IF(BP$3&lt;'Depr. Rate'!$B$1,('Depr. Rate'!$B$4*'KU Meter Schedule'!Z109)/12,IF(Z109=0,Y109/2*'Depr. Rate'!$C$4/12,('Depr. Rate'!$C$4*'KU Meter Schedule'!Z109)/12))</f>
        <v>733.32733499999995</v>
      </c>
      <c r="BQ109" s="21">
        <f>IF(BQ$3&lt;'Depr. Rate'!$B$1,('Depr. Rate'!$B$4*'KU Meter Schedule'!AA109)/12,IF(AA109=0,Z109/2*'Depr. Rate'!$C$4/12,('Depr. Rate'!$C$4*'KU Meter Schedule'!AA109)/12))</f>
        <v>733.32733499999995</v>
      </c>
      <c r="BR109" s="21">
        <f>IF(BR$3&lt;'Depr. Rate'!$B$1,('Depr. Rate'!$B$4*'KU Meter Schedule'!AB109)/12,IF(AB109=0,AA109/2*'Depr. Rate'!$C$4/12,('Depr. Rate'!$C$4*'KU Meter Schedule'!AB109)/12))</f>
        <v>733.32733499999995</v>
      </c>
      <c r="BS109" s="21">
        <f>IF(BS$3&lt;'Depr. Rate'!$B$1,('Depr. Rate'!$B$4*'KU Meter Schedule'!AC109)/12,IF(AC109=0,AB109/2*'Depr. Rate'!$C$4/12,('Depr. Rate'!$C$4*'KU Meter Schedule'!AC109)/12))</f>
        <v>733.32733499999995</v>
      </c>
      <c r="BT109" s="21">
        <f>IF(BT$3&lt;'Depr. Rate'!$B$1,('Depr. Rate'!$B$4*'KU Meter Schedule'!AD109)/12,IF(AD109=0,AC109/2*'Depr. Rate'!$C$4/12,('Depr. Rate'!$C$4*'KU Meter Schedule'!AD109)/12))</f>
        <v>733.32733499999995</v>
      </c>
      <c r="BU109" s="21">
        <f>IF(BU$3&lt;'Depr. Rate'!$B$1,('Depr. Rate'!$B$4*'KU Meter Schedule'!AE109)/12,IF(AE109=0,AD109/2*'Depr. Rate'!$C$4/12,('Depr. Rate'!$C$4*'KU Meter Schedule'!AE109)/12))</f>
        <v>733.32733499999995</v>
      </c>
      <c r="BV109" s="21">
        <f>IF(BV$3&lt;'Depr. Rate'!$B$1,('Depr. Rate'!$B$4*'KU Meter Schedule'!AF109)/12,IF(AF109=0,AE109/2*'Depr. Rate'!$C$4/12,('Depr. Rate'!$C$4*'KU Meter Schedule'!AF109)/12))</f>
        <v>733.32733499999995</v>
      </c>
      <c r="BW109" s="21">
        <f>IF(BW$3&lt;'Depr. Rate'!$B$1,('Depr. Rate'!$B$4*'KU Meter Schedule'!AG109)/12,IF(AG109=0,AF109/2*'Depr. Rate'!$C$4/12,('Depr. Rate'!$C$4*'KU Meter Schedule'!AG109)/12))</f>
        <v>733.32733499999995</v>
      </c>
      <c r="BX109" s="21">
        <f>IF(BX$3&lt;'Depr. Rate'!$B$1,('Depr. Rate'!$B$4*'KU Meter Schedule'!AH109)/12,IF(AH109=0,AG109/2*'Depr. Rate'!$C$4/12,('Depr. Rate'!$C$4*'KU Meter Schedule'!AH109)/12))</f>
        <v>733.32733499999995</v>
      </c>
      <c r="BY109" s="21">
        <f>IF(BY$3&lt;'Depr. Rate'!$B$1,('Depr. Rate'!$B$4*'KU Meter Schedule'!AI109)/12,IF(AI109=0,AH109/2*'Depr. Rate'!$C$4/12,('Depr. Rate'!$C$4*'KU Meter Schedule'!AI109)/12))</f>
        <v>733.32733499999995</v>
      </c>
      <c r="BZ109" s="21">
        <f>IF(BZ$3&lt;'Depr. Rate'!$B$1,('Depr. Rate'!$B$4*'KU Meter Schedule'!AJ109)/12,IF(AJ109=0,AI109/2*'Depr. Rate'!$C$4/12,('Depr. Rate'!$C$4*'KU Meter Schedule'!AJ109)/12))</f>
        <v>733.32733499999995</v>
      </c>
      <c r="CA109" s="21">
        <f>IF(CA$3&lt;'Depr. Rate'!$B$1,('Depr. Rate'!$B$4*'KU Meter Schedule'!AK109)/12,IF(AK109=0,AJ109/2*'Depr. Rate'!$C$4/12,('Depr. Rate'!$C$4*'KU Meter Schedule'!AK109)/12))</f>
        <v>366.66366749999997</v>
      </c>
      <c r="CB109" s="21">
        <f>IF(CB$3&lt;'Depr. Rate'!$B$1,('Depr. Rate'!$B$4*'KU Meter Schedule'!AL109)/12,IF(AL109=0,AK109/2*'Depr. Rate'!$C$4/12,('Depr. Rate'!$C$4*'KU Meter Schedule'!AL109)/12))</f>
        <v>0</v>
      </c>
      <c r="CC109" s="21">
        <f>IF(CC$3&lt;'Depr. Rate'!$B$1,('Depr. Rate'!$B$4*'KU Meter Schedule'!AM109)/12,IF(AM109=0,AL109/2*'Depr. Rate'!$C$4/12,('Depr. Rate'!$C$4*'KU Meter Schedule'!AM109)/12))</f>
        <v>0</v>
      </c>
      <c r="CD109" s="21">
        <f>IF(CD$3&lt;'Depr. Rate'!$B$1,('Depr. Rate'!$B$4*'KU Meter Schedule'!AN109)/12,IF(AN109=0,AM109/2*'Depr. Rate'!$C$4/12,('Depr. Rate'!$C$4*'KU Meter Schedule'!AN109)/12))</f>
        <v>0</v>
      </c>
      <c r="CE109" s="21">
        <f>IF(CE$3&lt;'Depr. Rate'!$B$1,('Depr. Rate'!$B$4*'KU Meter Schedule'!AO109)/12,IF(AO109=0,AN109/2*'Depr. Rate'!$C$4/12,('Depr. Rate'!$C$4*'KU Meter Schedule'!AO109)/12))</f>
        <v>0</v>
      </c>
      <c r="CF109" s="21">
        <f>IF(CF$3&lt;'Depr. Rate'!$B$1,('Depr. Rate'!$B$4*'KU Meter Schedule'!AP109)/12,IF(AP109=0,AO109/2*'Depr. Rate'!$C$4/12,('Depr. Rate'!$C$4*'KU Meter Schedule'!AP109)/12))</f>
        <v>0</v>
      </c>
      <c r="CG109" s="21">
        <f>IF(CG$3&lt;'Depr. Rate'!$B$1,('Depr. Rate'!$B$4*'KU Meter Schedule'!AQ109)/12,IF(AQ109=0,AP109/2*'Depr. Rate'!$C$4/12,('Depr. Rate'!$C$4*'KU Meter Schedule'!AQ109)/12))</f>
        <v>0</v>
      </c>
      <c r="CH109" s="21">
        <f>IF(CH$3&lt;'Depr. Rate'!$B$1,('Depr. Rate'!$B$4*'KU Meter Schedule'!AR109)/12,IF(AR109=0,AQ109/2*'Depr. Rate'!$C$4/12,('Depr. Rate'!$C$4*'KU Meter Schedule'!AR109)/12))</f>
        <v>0</v>
      </c>
      <c r="CI109" s="21">
        <f>IF(CI$3&lt;'Depr. Rate'!$B$1,('Depr. Rate'!$B$4*'KU Meter Schedule'!AS109)/12,IF(AS109=0,AR109/2*'Depr. Rate'!$C$4/12,('Depr. Rate'!$C$4*'KU Meter Schedule'!AS109)/12))</f>
        <v>0</v>
      </c>
      <c r="CJ109" s="21">
        <f>IF(CJ$3&lt;'Depr. Rate'!$B$1,('Depr. Rate'!$B$4*'KU Meter Schedule'!AT109)/12,IF(AT109=0,AS109/2*'Depr. Rate'!$C$4/12,('Depr. Rate'!$C$4*'KU Meter Schedule'!AT109)/12))</f>
        <v>0</v>
      </c>
      <c r="CK109" s="21">
        <f>IF(CK$3&lt;'Depr. Rate'!$B$1,('Depr. Rate'!$B$4*'KU Meter Schedule'!AU109)/12,IF(AU109=0,AT109/2*'Depr. Rate'!$C$4/12,('Depr. Rate'!$C$4*'KU Meter Schedule'!AU109)/12))</f>
        <v>0</v>
      </c>
      <c r="CL109" s="21">
        <f>IF(CL$3&lt;'Depr. Rate'!$B$1,('Depr. Rate'!$B$4*'KU Meter Schedule'!AV109)/12,IF(AV109=0,AU109/2*'Depr. Rate'!$C$4/12,('Depr. Rate'!$C$4*'KU Meter Schedule'!AV109)/12))</f>
        <v>0</v>
      </c>
      <c r="CM109" s="21">
        <f>IF(CM$3&lt;'Depr. Rate'!$B$1,('Depr. Rate'!$B$4*'KU Meter Schedule'!AW109)/12,IF(AW109=0,AV109/2*'Depr. Rate'!$C$4/12,('Depr. Rate'!$C$4*'KU Meter Schedule'!AW109)/12))</f>
        <v>0</v>
      </c>
      <c r="CN109" s="21">
        <f>IF(CN$3&lt;'Depr. Rate'!$B$1,('Depr. Rate'!$B$4*'KU Meter Schedule'!AX109)/12,IF(AX109=0,AW109/2*'Depr. Rate'!$C$4/12,('Depr. Rate'!$C$4*'KU Meter Schedule'!AX109)/12))</f>
        <v>0</v>
      </c>
      <c r="CP109" s="6">
        <f>IF(CP$3=$CP$3,$H109+AZ109,IF($F109='KU Meter Schedule'!CP$3,'KU Meter Schedule'!CO109+AZ109-$G109,SUM(CO109,AZ109)))</f>
        <v>133475.73709010668</v>
      </c>
      <c r="CQ109" s="6">
        <f>IF(CQ$3=$CP$3,$H109+BA109,IF($F109='KU Meter Schedule'!CQ$3,'KU Meter Schedule'!CP109+BA109-$G109,SUM(CP109,BA109)))</f>
        <v>133954.17572177335</v>
      </c>
      <c r="CR109" s="6">
        <f>IF(CR$3=$CP$3,$H109+BB109,IF($F109='KU Meter Schedule'!CR$3,'KU Meter Schedule'!CQ109+BB109-$G109,SUM(CQ109,BB109)))</f>
        <v>134432.61435344003</v>
      </c>
      <c r="CS109" s="6">
        <f>IF(CS$3=$CP$3,$H109+BC109,IF($F109='KU Meter Schedule'!CS$3,'KU Meter Schedule'!CR109+BC109-$G109,SUM(CR109,BC109)))</f>
        <v>134911.05298510671</v>
      </c>
      <c r="CT109" s="6">
        <f>IF(CT$3=$CP$3,$H109+BD109,IF($F109='KU Meter Schedule'!CT$3,'KU Meter Schedule'!CS109+BD109-$G109,SUM(CS109,BD109)))</f>
        <v>135389.49161677339</v>
      </c>
      <c r="CU109" s="6">
        <f>IF(CU$3=$CP$3,$H109+BE109,IF($F109='KU Meter Schedule'!CU$3,'KU Meter Schedule'!CT109+BE109-$G109,SUM(CT109,BE109)))</f>
        <v>135867.93024844007</v>
      </c>
      <c r="CV109" s="6">
        <f>IF(CV$3=$CP$3,$H109+BF109,IF($F109='KU Meter Schedule'!CV$3,'KU Meter Schedule'!CU109+BF109-$G109,SUM(CU109,BF109)))</f>
        <v>136346.36888010675</v>
      </c>
      <c r="CW109" s="6">
        <f>IF(CW$3=$CP$3,$H109+BG109,IF($F109='KU Meter Schedule'!CW$3,'KU Meter Schedule'!CV109+BG109-$G109,SUM(CV109,BG109)))</f>
        <v>136824.80751177343</v>
      </c>
      <c r="CX109" s="6">
        <f>IF(CX$3=$CP$3,$H109+BH109,IF($F109='KU Meter Schedule'!CX$3,'KU Meter Schedule'!CW109+BH109-$G109,SUM(CW109,BH109)))</f>
        <v>137303.2461434401</v>
      </c>
      <c r="CY109" s="6">
        <f>IF(CY$3=$CP$3,$H109+BI109,IF($F109='KU Meter Schedule'!CY$3,'KU Meter Schedule'!CX109+BI109-$G109,SUM(CX109,BI109)))</f>
        <v>137781.68477510678</v>
      </c>
      <c r="CZ109" s="6">
        <f>IF(CZ$3=$CP$3,$H109+BJ109,IF($F109='KU Meter Schedule'!CZ$3,'KU Meter Schedule'!CY109+BJ109-$G109,SUM(CY109,BJ109)))</f>
        <v>138260.12340677346</v>
      </c>
      <c r="DA109" s="6">
        <f>IF(DA$3=$CP$3,$H109+BK109,IF($F109='KU Meter Schedule'!DA$3,'KU Meter Schedule'!CZ109+BK109-$G109,SUM(CZ109,BK109)))</f>
        <v>138993.45074177347</v>
      </c>
      <c r="DB109" s="6">
        <f>IF(DB$3=$CP$3,$H109+BL109,IF($F109='KU Meter Schedule'!DB$3,'KU Meter Schedule'!DA109+BL109-$G109,SUM(DA109,BL109)))</f>
        <v>139726.77807677348</v>
      </c>
      <c r="DC109" s="6">
        <f>IF(DC$3=$CP$3,$H109+BM109,IF($F109='KU Meter Schedule'!DC$3,'KU Meter Schedule'!DB109+BM109-$G109,SUM(DB109,BM109)))</f>
        <v>140460.10541177349</v>
      </c>
      <c r="DD109" s="6">
        <f>IF(DD$3=$CP$3,$H109+BN109,IF($F109='KU Meter Schedule'!DD$3,'KU Meter Schedule'!DC109+BN109-$G109,SUM(DC109,BN109)))</f>
        <v>141193.4327467735</v>
      </c>
      <c r="DE109" s="6">
        <f>IF(DE$3=$CP$3,$H109+BO109,IF($F109='KU Meter Schedule'!DE$3,'KU Meter Schedule'!DD109+BO109-$G109,SUM(DD109,BO109)))</f>
        <v>141926.76008177351</v>
      </c>
      <c r="DF109" s="6">
        <f>IF(DF$3=$CP$3,$H109+BP109,IF($F109='KU Meter Schedule'!DF$3,'KU Meter Schedule'!DE109+BP109-$G109,SUM(DE109,BP109)))</f>
        <v>142660.08741677352</v>
      </c>
      <c r="DG109" s="6">
        <f>IF(DG$3=$CP$3,$H109+BQ109,IF($F109='KU Meter Schedule'!DG$3,'KU Meter Schedule'!DF109+BQ109-$G109,SUM(DF109,BQ109)))</f>
        <v>143393.41475177353</v>
      </c>
      <c r="DH109" s="6">
        <f>IF(DH$3=$CP$3,$H109+BR109,IF($F109='KU Meter Schedule'!DH$3,'KU Meter Schedule'!DG109+BR109-$G109,SUM(DG109,BR109)))</f>
        <v>144126.74208677353</v>
      </c>
      <c r="DI109" s="6">
        <f>IF(DI$3=$CP$3,$H109+BS109,IF($F109='KU Meter Schedule'!DI$3,'KU Meter Schedule'!DH109+BS109-$G109,SUM(DH109,BS109)))</f>
        <v>144860.06942177354</v>
      </c>
      <c r="DJ109" s="6">
        <f>IF(DJ$3=$CP$3,$H109+BT109,IF($F109='KU Meter Schedule'!DJ$3,'KU Meter Schedule'!DI109+BT109-$G109,SUM(DI109,BT109)))</f>
        <v>145593.39675677355</v>
      </c>
      <c r="DK109" s="6">
        <f>IF(DK$3=$CP$3,$H109+BU109,IF($F109='KU Meter Schedule'!DK$3,'KU Meter Schedule'!DJ109+BU109-$G109,SUM(DJ109,BU109)))</f>
        <v>146326.72409177356</v>
      </c>
      <c r="DL109" s="6">
        <f>IF(DL$3=$CP$3,$H109+BV109,IF($F109='KU Meter Schedule'!DL$3,'KU Meter Schedule'!DK109+BV109-$G109,SUM(DK109,BV109)))</f>
        <v>147060.05142677357</v>
      </c>
      <c r="DM109" s="6">
        <f>IF(DM$3=$CP$3,$H109+BW109,IF($F109='KU Meter Schedule'!DM$3,'KU Meter Schedule'!DL109+BW109-$G109,SUM(DL109,BW109)))</f>
        <v>147793.37876177358</v>
      </c>
      <c r="DN109" s="6">
        <f>IF(DN$3=$CP$3,$H109+BX109,IF($F109='KU Meter Schedule'!DN$3,'KU Meter Schedule'!DM109+BX109-$G109,SUM(DM109,BX109)))</f>
        <v>148526.70609677359</v>
      </c>
      <c r="DO109" s="6">
        <f>IF(DO$3=$CP$3,$H109+BY109,IF($F109='KU Meter Schedule'!DO$3,'KU Meter Schedule'!DN109+BY109-$G109,SUM(DN109,BY109)))</f>
        <v>149260.0334317736</v>
      </c>
      <c r="DP109" s="6">
        <f>IF(DP$3=$CP$3,$H109+BZ109,IF($F109='KU Meter Schedule'!DP$3,'KU Meter Schedule'!DO109+BZ109-$G109,SUM(DO109,BZ109)))</f>
        <v>149993.36076677361</v>
      </c>
      <c r="DQ109" s="6">
        <f>IF(DQ$3=$CP$3,$H109+CA109,IF($F109='KU Meter Schedule'!DQ$3,'KU Meter Schedule'!DP109+CA109-$G109,SUM(DP109,CA109)))</f>
        <v>-100350.17556572641</v>
      </c>
      <c r="DR109" s="6">
        <f>IF(DR$3=$CP$3,$H109+CB109,IF($F109='KU Meter Schedule'!DR$3,'KU Meter Schedule'!DQ109+CB109-$G109,SUM(DQ109,CB109)))</f>
        <v>-100350.17556572641</v>
      </c>
      <c r="DS109" s="6">
        <f>IF(DS$3=$CP$3,$H109+CC109,IF($F109='KU Meter Schedule'!DS$3,'KU Meter Schedule'!DR109+CC109-$G109,SUM(DR109,CC109)))</f>
        <v>-100350.17556572641</v>
      </c>
      <c r="DT109" s="6">
        <f>IF(DT$3=$CP$3,$H109+CD109,IF($F109='KU Meter Schedule'!DT$3,'KU Meter Schedule'!DS109+CD109-$G109,SUM(DS109,CD109)))</f>
        <v>-100350.17556572641</v>
      </c>
      <c r="DU109" s="6">
        <f>IF(DU$3=$CP$3,$H109+CE109,IF($F109='KU Meter Schedule'!DU$3,'KU Meter Schedule'!DT109+CE109-$G109,SUM(DT109,CE109)))</f>
        <v>-100350.17556572641</v>
      </c>
      <c r="DV109" s="6">
        <f>IF(DV$3=$CP$3,$H109+CF109,IF($F109='KU Meter Schedule'!DV$3,'KU Meter Schedule'!DU109+CF109-$G109,SUM(DU109,CF109)))</f>
        <v>-100350.17556572641</v>
      </c>
      <c r="DW109" s="6">
        <f>IF(DW$3=$CP$3,$H109+CG109,IF($F109='KU Meter Schedule'!DW$3,'KU Meter Schedule'!DV109+CG109-$G109,SUM(DV109,CG109)))</f>
        <v>-100350.17556572641</v>
      </c>
      <c r="DX109" s="6">
        <f>IF(DX$3=$CP$3,$H109+CH109,IF($F109='KU Meter Schedule'!DX$3,'KU Meter Schedule'!DW109+CH109-$G109,SUM(DW109,CH109)))</f>
        <v>-100350.17556572641</v>
      </c>
      <c r="DY109" s="6">
        <f>IF(DY$3=$CP$3,$H109+CI109,IF($F109='KU Meter Schedule'!DY$3,'KU Meter Schedule'!DX109+CI109-$G109,SUM(DX109,CI109)))</f>
        <v>-100350.17556572641</v>
      </c>
      <c r="DZ109" s="6">
        <f>IF(DZ$3=$CP$3,$H109+CJ109,IF($F109='KU Meter Schedule'!DZ$3,'KU Meter Schedule'!DY109+CJ109-$G109,SUM(DY109,CJ109)))</f>
        <v>-100350.17556572641</v>
      </c>
      <c r="EA109" s="6">
        <f>IF(EA$3=$CP$3,$H109+CK109,IF($F109='KU Meter Schedule'!EA$3,'KU Meter Schedule'!DZ109+CK109-$G109,SUM(DZ109,CK109)))</f>
        <v>-100350.17556572641</v>
      </c>
      <c r="EB109" s="6">
        <f>IF(EB$3=$CP$3,$H109+CL109,IF($F109='KU Meter Schedule'!EB$3,'KU Meter Schedule'!EA109+CL109-$G109,SUM(EA109,CL109)))</f>
        <v>-100350.17556572641</v>
      </c>
      <c r="EC109" s="6">
        <f>IF(EC$3=$CP$3,$H109+CM109,IF($F109='KU Meter Schedule'!EC$3,'KU Meter Schedule'!EB109+CM109-$G109,SUM(EB109,CM109)))</f>
        <v>-100350.17556572641</v>
      </c>
      <c r="ED109" s="6">
        <f>IF(ED$3=$CP$3,$H109+CN109,IF($F109='KU Meter Schedule'!ED$3,'KU Meter Schedule'!EC109+CN109-$G109,SUM(EC109,CN109)))</f>
        <v>-100350.17556572641</v>
      </c>
      <c r="EF109" s="8">
        <f t="shared" si="22"/>
        <v>117234.46290989334</v>
      </c>
      <c r="EG109" s="8">
        <f t="shared" si="22"/>
        <v>116756.02427822666</v>
      </c>
      <c r="EH109" s="8">
        <f t="shared" si="22"/>
        <v>116277.58564655998</v>
      </c>
      <c r="EI109" s="8">
        <f t="shared" si="22"/>
        <v>115799.1470148933</v>
      </c>
      <c r="EJ109" s="8">
        <f t="shared" si="22"/>
        <v>115320.70838322662</v>
      </c>
      <c r="EK109" s="8">
        <f t="shared" si="22"/>
        <v>114842.26975155994</v>
      </c>
      <c r="EL109" s="8">
        <f t="shared" si="22"/>
        <v>114363.83111989326</v>
      </c>
      <c r="EM109" s="8">
        <f t="shared" si="22"/>
        <v>113885.39248822659</v>
      </c>
      <c r="EN109" s="8">
        <f t="shared" si="22"/>
        <v>113406.95385655991</v>
      </c>
      <c r="EO109" s="8">
        <f t="shared" si="22"/>
        <v>112928.51522489323</v>
      </c>
      <c r="EP109" s="8">
        <f t="shared" si="22"/>
        <v>112450.07659322655</v>
      </c>
      <c r="EQ109" s="8">
        <f t="shared" si="22"/>
        <v>111716.74925822654</v>
      </c>
      <c r="ER109" s="8">
        <f t="shared" si="22"/>
        <v>110983.42192322653</v>
      </c>
      <c r="ES109" s="8">
        <f t="shared" si="22"/>
        <v>110250.09458822652</v>
      </c>
      <c r="ET109" s="8">
        <f t="shared" si="22"/>
        <v>109516.76725322651</v>
      </c>
      <c r="EU109" s="8">
        <f t="shared" si="22"/>
        <v>108783.4399182265</v>
      </c>
      <c r="EV109" s="8">
        <f t="shared" si="21"/>
        <v>108050.1125832265</v>
      </c>
      <c r="EW109" s="8">
        <f t="shared" si="21"/>
        <v>107316.78524822649</v>
      </c>
      <c r="EX109" s="8">
        <f t="shared" si="21"/>
        <v>106583.45791322648</v>
      </c>
      <c r="EY109" s="8">
        <f t="shared" si="21"/>
        <v>105850.13057822647</v>
      </c>
      <c r="EZ109" s="8">
        <f t="shared" si="21"/>
        <v>105116.80324322646</v>
      </c>
      <c r="FA109" s="8">
        <f t="shared" si="21"/>
        <v>104383.47590822645</v>
      </c>
      <c r="FB109" s="8">
        <f t="shared" si="21"/>
        <v>103650.14857322644</v>
      </c>
      <c r="FC109" s="8">
        <f t="shared" si="21"/>
        <v>102916.82123822643</v>
      </c>
      <c r="FD109" s="8">
        <f t="shared" si="21"/>
        <v>102183.49390322642</v>
      </c>
      <c r="FE109" s="8">
        <f t="shared" si="21"/>
        <v>101450.16656822641</v>
      </c>
      <c r="FF109" s="8">
        <f t="shared" si="21"/>
        <v>100716.8392332264</v>
      </c>
      <c r="FG109" s="8">
        <f t="shared" si="21"/>
        <v>100350.17556572641</v>
      </c>
      <c r="FH109" s="8">
        <f t="shared" si="21"/>
        <v>100350.17556572641</v>
      </c>
      <c r="FI109" s="8">
        <f t="shared" si="21"/>
        <v>100350.17556572641</v>
      </c>
      <c r="FJ109" s="8">
        <f t="shared" si="21"/>
        <v>100350.17556572641</v>
      </c>
      <c r="FK109" s="8">
        <f t="shared" si="20"/>
        <v>100350.17556572641</v>
      </c>
      <c r="FL109" s="8">
        <f t="shared" si="20"/>
        <v>100350.17556572641</v>
      </c>
      <c r="FM109" s="8">
        <f t="shared" si="20"/>
        <v>100350.17556572641</v>
      </c>
      <c r="FN109" s="8">
        <f t="shared" si="20"/>
        <v>100350.17556572641</v>
      </c>
      <c r="FO109" s="8">
        <f t="shared" si="20"/>
        <v>100350.17556572641</v>
      </c>
      <c r="FP109" s="8">
        <f t="shared" si="20"/>
        <v>100350.17556572641</v>
      </c>
      <c r="FQ109" s="8">
        <f t="shared" si="20"/>
        <v>100350.17556572641</v>
      </c>
      <c r="FR109" s="8">
        <f t="shared" si="20"/>
        <v>100350.17556572641</v>
      </c>
      <c r="FS109" s="8">
        <f t="shared" si="20"/>
        <v>100350.17556572641</v>
      </c>
      <c r="FT109" s="8">
        <f t="shared" si="20"/>
        <v>100350.17556572641</v>
      </c>
    </row>
    <row r="110" spans="1:176" x14ac:dyDescent="0.25">
      <c r="A110" s="4" t="s">
        <v>12</v>
      </c>
      <c r="B110" s="4" t="s">
        <v>2</v>
      </c>
      <c r="C110" s="3" t="s">
        <v>40</v>
      </c>
      <c r="D110" s="4" t="s">
        <v>6</v>
      </c>
      <c r="E110" s="7">
        <v>1993</v>
      </c>
      <c r="F110" s="24">
        <f>IFERROR(VLOOKUP(CONCATENATE(C110,E110),'KU Retirements'!$A$4:$E$150,5,FALSE),"N/A")</f>
        <v>43405</v>
      </c>
      <c r="G110" s="5">
        <v>28133.439999999999</v>
      </c>
      <c r="H110" s="5">
        <v>14924.289144767999</v>
      </c>
      <c r="I110" s="5"/>
      <c r="J110" s="6">
        <f>IF(J$3=$J$3,$G110,IF($F110='KU Meter Schedule'!J$3,'KU Meter Schedule'!I110-'KU Meter Schedule'!$G110,I110))</f>
        <v>28133.439999999999</v>
      </c>
      <c r="K110" s="6">
        <f>IF(K$3=$J$3,$G110,IF($F110='KU Meter Schedule'!K$3,'KU Meter Schedule'!J110-'KU Meter Schedule'!$G110,J110))</f>
        <v>28133.439999999999</v>
      </c>
      <c r="L110" s="6">
        <f>IF(L$3=$J$3,$G110,IF($F110='KU Meter Schedule'!L$3,'KU Meter Schedule'!K110-'KU Meter Schedule'!$G110,K110))</f>
        <v>28133.439999999999</v>
      </c>
      <c r="M110" s="6">
        <f>IF(M$3=$J$3,$G110,IF($F110='KU Meter Schedule'!M$3,'KU Meter Schedule'!L110-'KU Meter Schedule'!$G110,L110))</f>
        <v>28133.439999999999</v>
      </c>
      <c r="N110" s="6">
        <f>IF(N$3=$J$3,$G110,IF($F110='KU Meter Schedule'!N$3,'KU Meter Schedule'!M110-'KU Meter Schedule'!$G110,M110))</f>
        <v>28133.439999999999</v>
      </c>
      <c r="O110" s="6">
        <f>IF(O$3=$J$3,$G110,IF($F110='KU Meter Schedule'!O$3,'KU Meter Schedule'!N110-'KU Meter Schedule'!$G110,N110))</f>
        <v>28133.439999999999</v>
      </c>
      <c r="P110" s="6">
        <f>IF(P$3=$J$3,$G110,IF($F110='KU Meter Schedule'!P$3,'KU Meter Schedule'!O110-'KU Meter Schedule'!$G110,O110))</f>
        <v>28133.439999999999</v>
      </c>
      <c r="Q110" s="6">
        <f>IF(Q$3=$J$3,$G110,IF($F110='KU Meter Schedule'!Q$3,'KU Meter Schedule'!P110-'KU Meter Schedule'!$G110,P110))</f>
        <v>28133.439999999999</v>
      </c>
      <c r="R110" s="6">
        <f>IF(R$3=$J$3,$G110,IF($F110='KU Meter Schedule'!R$3,'KU Meter Schedule'!Q110-'KU Meter Schedule'!$G110,Q110))</f>
        <v>28133.439999999999</v>
      </c>
      <c r="S110" s="6">
        <f>IF(S$3=$J$3,$G110,IF($F110='KU Meter Schedule'!S$3,'KU Meter Schedule'!R110-'KU Meter Schedule'!$G110,R110))</f>
        <v>28133.439999999999</v>
      </c>
      <c r="T110" s="6">
        <f>IF(T$3=$J$3,$G110,IF($F110='KU Meter Schedule'!T$3,'KU Meter Schedule'!S110-'KU Meter Schedule'!$G110,S110))</f>
        <v>28133.439999999999</v>
      </c>
      <c r="U110" s="6">
        <f>IF(U$3=$J$3,$G110,IF($F110='KU Meter Schedule'!U$3,'KU Meter Schedule'!T110-'KU Meter Schedule'!$G110,T110))</f>
        <v>28133.439999999999</v>
      </c>
      <c r="V110" s="6">
        <f>IF(V$3=$J$3,$G110,IF($F110='KU Meter Schedule'!V$3,'KU Meter Schedule'!U110-'KU Meter Schedule'!$G110,U110))</f>
        <v>28133.439999999999</v>
      </c>
      <c r="W110" s="6">
        <f>IF(W$3=$J$3,$G110,IF($F110='KU Meter Schedule'!W$3,'KU Meter Schedule'!V110-'KU Meter Schedule'!$G110,V110))</f>
        <v>28133.439999999999</v>
      </c>
      <c r="X110" s="6">
        <f>IF(X$3=$J$3,$G110,IF($F110='KU Meter Schedule'!X$3,'KU Meter Schedule'!W110-'KU Meter Schedule'!$G110,W110))</f>
        <v>28133.439999999999</v>
      </c>
      <c r="Y110" s="6">
        <f>IF(Y$3=$J$3,$G110,IF($F110='KU Meter Schedule'!Y$3,'KU Meter Schedule'!X110-'KU Meter Schedule'!$G110,X110))</f>
        <v>28133.439999999999</v>
      </c>
      <c r="Z110" s="6">
        <f>IF(Z$3=$J$3,$G110,IF($F110='KU Meter Schedule'!Z$3,'KU Meter Schedule'!Y110-'KU Meter Schedule'!$G110,Y110))</f>
        <v>28133.439999999999</v>
      </c>
      <c r="AA110" s="6">
        <f>IF(AA$3=$J$3,$G110,IF($F110='KU Meter Schedule'!AA$3,'KU Meter Schedule'!Z110-'KU Meter Schedule'!$G110,Z110))</f>
        <v>28133.439999999999</v>
      </c>
      <c r="AB110" s="6">
        <f>IF(AB$3=$J$3,$G110,IF($F110='KU Meter Schedule'!AB$3,'KU Meter Schedule'!AA110-'KU Meter Schedule'!$G110,AA110))</f>
        <v>28133.439999999999</v>
      </c>
      <c r="AC110" s="6">
        <f>IF(AC$3=$J$3,$G110,IF($F110='KU Meter Schedule'!AC$3,'KU Meter Schedule'!AB110-'KU Meter Schedule'!$G110,AB110))</f>
        <v>28133.439999999999</v>
      </c>
      <c r="AD110" s="6">
        <f>IF(AD$3=$J$3,$G110,IF($F110='KU Meter Schedule'!AD$3,'KU Meter Schedule'!AC110-'KU Meter Schedule'!$G110,AC110))</f>
        <v>28133.439999999999</v>
      </c>
      <c r="AE110" s="6">
        <f>IF(AE$3=$J$3,$G110,IF($F110='KU Meter Schedule'!AE$3,'KU Meter Schedule'!AD110-'KU Meter Schedule'!$G110,AD110))</f>
        <v>28133.439999999999</v>
      </c>
      <c r="AF110" s="6">
        <f>IF(AF$3=$J$3,$G110,IF($F110='KU Meter Schedule'!AF$3,'KU Meter Schedule'!AE110-'KU Meter Schedule'!$G110,AE110))</f>
        <v>28133.439999999999</v>
      </c>
      <c r="AG110" s="6">
        <f>IF(AG$3=$J$3,$G110,IF($F110='KU Meter Schedule'!AG$3,'KU Meter Schedule'!AF110-'KU Meter Schedule'!$G110,AF110))</f>
        <v>28133.439999999999</v>
      </c>
      <c r="AH110" s="6">
        <f>IF(AH$3=$J$3,$G110,IF($F110='KU Meter Schedule'!AH$3,'KU Meter Schedule'!AG110-'KU Meter Schedule'!$G110,AG110))</f>
        <v>28133.439999999999</v>
      </c>
      <c r="AI110" s="6">
        <f>IF(AI$3=$J$3,$G110,IF($F110='KU Meter Schedule'!AI$3,'KU Meter Schedule'!AH110-'KU Meter Schedule'!$G110,AH110))</f>
        <v>28133.439999999999</v>
      </c>
      <c r="AJ110" s="6">
        <f>IF(AJ$3=$J$3,$G110,IF($F110='KU Meter Schedule'!AJ$3,'KU Meter Schedule'!AI110-'KU Meter Schedule'!$G110,AI110))</f>
        <v>28133.439999999999</v>
      </c>
      <c r="AK110" s="6">
        <f>IF(AK$3=$J$3,$G110,IF($F110='KU Meter Schedule'!AK$3,'KU Meter Schedule'!AJ110-'KU Meter Schedule'!$G110,AJ110))</f>
        <v>0</v>
      </c>
      <c r="AL110" s="6">
        <f>IF(AL$3=$J$3,$G110,IF($F110='KU Meter Schedule'!AL$3,'KU Meter Schedule'!AK110-'KU Meter Schedule'!$G110,AK110))</f>
        <v>0</v>
      </c>
      <c r="AM110" s="6">
        <f>IF(AM$3=$J$3,$G110,IF($F110='KU Meter Schedule'!AM$3,'KU Meter Schedule'!AL110-'KU Meter Schedule'!$G110,AL110))</f>
        <v>0</v>
      </c>
      <c r="AN110" s="6">
        <f>IF(AN$3=$J$3,$G110,IF($F110='KU Meter Schedule'!AN$3,'KU Meter Schedule'!AM110-'KU Meter Schedule'!$G110,AM110))</f>
        <v>0</v>
      </c>
      <c r="AO110" s="6">
        <f>IF(AO$3=$J$3,$G110,IF($F110='KU Meter Schedule'!AO$3,'KU Meter Schedule'!AN110-'KU Meter Schedule'!$G110,AN110))</f>
        <v>0</v>
      </c>
      <c r="AP110" s="6">
        <f>IF(AP$3=$J$3,$G110,IF($F110='KU Meter Schedule'!AP$3,'KU Meter Schedule'!AO110-'KU Meter Schedule'!$G110,AO110))</f>
        <v>0</v>
      </c>
      <c r="AQ110" s="6">
        <f>IF(AQ$3=$J$3,$G110,IF($F110='KU Meter Schedule'!AQ$3,'KU Meter Schedule'!AP110-'KU Meter Schedule'!$G110,AP110))</f>
        <v>0</v>
      </c>
      <c r="AR110" s="6">
        <f>IF(AR$3=$J$3,$G110,IF($F110='KU Meter Schedule'!AR$3,'KU Meter Schedule'!AQ110-'KU Meter Schedule'!$G110,AQ110))</f>
        <v>0</v>
      </c>
      <c r="AS110" s="6">
        <f>IF(AS$3=$J$3,$G110,IF($F110='KU Meter Schedule'!AS$3,'KU Meter Schedule'!AR110-'KU Meter Schedule'!$G110,AR110))</f>
        <v>0</v>
      </c>
      <c r="AT110" s="6">
        <f>IF(AT$3=$J$3,$G110,IF($F110='KU Meter Schedule'!AT$3,'KU Meter Schedule'!AS110-'KU Meter Schedule'!$G110,AS110))</f>
        <v>0</v>
      </c>
      <c r="AU110" s="6">
        <f>IF(AU$3=$J$3,$G110,IF($F110='KU Meter Schedule'!AU$3,'KU Meter Schedule'!AT110-'KU Meter Schedule'!$G110,AT110))</f>
        <v>0</v>
      </c>
      <c r="AV110" s="6">
        <f>IF(AV$3=$J$3,$G110,IF($F110='KU Meter Schedule'!AV$3,'KU Meter Schedule'!AU110-'KU Meter Schedule'!$G110,AU110))</f>
        <v>0</v>
      </c>
      <c r="AW110" s="6">
        <f>IF(AW$3=$J$3,$G110,IF($F110='KU Meter Schedule'!AW$3,'KU Meter Schedule'!AV110-'KU Meter Schedule'!$G110,AV110))</f>
        <v>0</v>
      </c>
      <c r="AX110" s="6">
        <f>IF(AX$3=$J$3,$G110,IF($F110='KU Meter Schedule'!AX$3,'KU Meter Schedule'!AW110-'KU Meter Schedule'!$G110,AW110))</f>
        <v>0</v>
      </c>
      <c r="AZ110" s="21">
        <f>IF(AZ$3&lt;'Depr. Rate'!$B$1,('Depr. Rate'!$B$4*'KU Meter Schedule'!J110)/12,IF(J110=0,I110/2*'Depr. Rate'!$C$4/12,('Depr. Rate'!$C$4*'KU Meter Schedule'!J110)/12))</f>
        <v>53.687981333333333</v>
      </c>
      <c r="BA110" s="21">
        <f>IF(BA$3&lt;'Depr. Rate'!$B$1,('Depr. Rate'!$B$4*'KU Meter Schedule'!K110)/12,IF(K110=0,J110/2*'Depr. Rate'!$C$4/12,('Depr. Rate'!$C$4*'KU Meter Schedule'!K110)/12))</f>
        <v>53.687981333333333</v>
      </c>
      <c r="BB110" s="21">
        <f>IF(BB$3&lt;'Depr. Rate'!$B$1,('Depr. Rate'!$B$4*'KU Meter Schedule'!L110)/12,IF(L110=0,K110/2*'Depr. Rate'!$C$4/12,('Depr. Rate'!$C$4*'KU Meter Schedule'!L110)/12))</f>
        <v>53.687981333333333</v>
      </c>
      <c r="BC110" s="21">
        <f>IF(BC$3&lt;'Depr. Rate'!$B$1,('Depr. Rate'!$B$4*'KU Meter Schedule'!M110)/12,IF(M110=0,L110/2*'Depr. Rate'!$C$4/12,('Depr. Rate'!$C$4*'KU Meter Schedule'!M110)/12))</f>
        <v>53.687981333333333</v>
      </c>
      <c r="BD110" s="21">
        <f>IF(BD$3&lt;'Depr. Rate'!$B$1,('Depr. Rate'!$B$4*'KU Meter Schedule'!N110)/12,IF(N110=0,M110/2*'Depr. Rate'!$C$4/12,('Depr. Rate'!$C$4*'KU Meter Schedule'!N110)/12))</f>
        <v>53.687981333333333</v>
      </c>
      <c r="BE110" s="21">
        <f>IF(BE$3&lt;'Depr. Rate'!$B$1,('Depr. Rate'!$B$4*'KU Meter Schedule'!O110)/12,IF(O110=0,N110/2*'Depr. Rate'!$C$4/12,('Depr. Rate'!$C$4*'KU Meter Schedule'!O110)/12))</f>
        <v>53.687981333333333</v>
      </c>
      <c r="BF110" s="21">
        <f>IF(BF$3&lt;'Depr. Rate'!$B$1,('Depr. Rate'!$B$4*'KU Meter Schedule'!P110)/12,IF(P110=0,O110/2*'Depr. Rate'!$C$4/12,('Depr. Rate'!$C$4*'KU Meter Schedule'!P110)/12))</f>
        <v>53.687981333333333</v>
      </c>
      <c r="BG110" s="21">
        <f>IF(BG$3&lt;'Depr. Rate'!$B$1,('Depr. Rate'!$B$4*'KU Meter Schedule'!Q110)/12,IF(Q110=0,P110/2*'Depr. Rate'!$C$4/12,('Depr. Rate'!$C$4*'KU Meter Schedule'!Q110)/12))</f>
        <v>53.687981333333333</v>
      </c>
      <c r="BH110" s="21">
        <f>IF(BH$3&lt;'Depr. Rate'!$B$1,('Depr. Rate'!$B$4*'KU Meter Schedule'!R110)/12,IF(R110=0,Q110/2*'Depr. Rate'!$C$4/12,('Depr. Rate'!$C$4*'KU Meter Schedule'!R110)/12))</f>
        <v>53.687981333333333</v>
      </c>
      <c r="BI110" s="21">
        <f>IF(BI$3&lt;'Depr. Rate'!$B$1,('Depr. Rate'!$B$4*'KU Meter Schedule'!S110)/12,IF(S110=0,R110/2*'Depr. Rate'!$C$4/12,('Depr. Rate'!$C$4*'KU Meter Schedule'!S110)/12))</f>
        <v>53.687981333333333</v>
      </c>
      <c r="BJ110" s="21">
        <f>IF(BJ$3&lt;'Depr. Rate'!$B$1,('Depr. Rate'!$B$4*'KU Meter Schedule'!T110)/12,IF(T110=0,S110/2*'Depr. Rate'!$C$4/12,('Depr. Rate'!$C$4*'KU Meter Schedule'!T110)/12))</f>
        <v>53.687981333333333</v>
      </c>
      <c r="BK110" s="21">
        <f>IF(BK$3&lt;'Depr. Rate'!$B$1,('Depr. Rate'!$B$4*'KU Meter Schedule'!U110)/12,IF(U110=0,T110/2*'Depr. Rate'!$C$4/12,('Depr. Rate'!$C$4*'KU Meter Schedule'!U110)/12))</f>
        <v>82.290311999999986</v>
      </c>
      <c r="BL110" s="21">
        <f>IF(BL$3&lt;'Depr. Rate'!$B$1,('Depr. Rate'!$B$4*'KU Meter Schedule'!V110)/12,IF(V110=0,U110/2*'Depr. Rate'!$C$4/12,('Depr. Rate'!$C$4*'KU Meter Schedule'!V110)/12))</f>
        <v>82.290311999999986</v>
      </c>
      <c r="BM110" s="21">
        <f>IF(BM$3&lt;'Depr. Rate'!$B$1,('Depr. Rate'!$B$4*'KU Meter Schedule'!W110)/12,IF(W110=0,V110/2*'Depr. Rate'!$C$4/12,('Depr. Rate'!$C$4*'KU Meter Schedule'!W110)/12))</f>
        <v>82.290311999999986</v>
      </c>
      <c r="BN110" s="21">
        <f>IF(BN$3&lt;'Depr. Rate'!$B$1,('Depr. Rate'!$B$4*'KU Meter Schedule'!X110)/12,IF(X110=0,W110/2*'Depr. Rate'!$C$4/12,('Depr. Rate'!$C$4*'KU Meter Schedule'!X110)/12))</f>
        <v>82.290311999999986</v>
      </c>
      <c r="BO110" s="21">
        <f>IF(BO$3&lt;'Depr. Rate'!$B$1,('Depr. Rate'!$B$4*'KU Meter Schedule'!Y110)/12,IF(Y110=0,X110/2*'Depr. Rate'!$C$4/12,('Depr. Rate'!$C$4*'KU Meter Schedule'!Y110)/12))</f>
        <v>82.290311999999986</v>
      </c>
      <c r="BP110" s="21">
        <f>IF(BP$3&lt;'Depr. Rate'!$B$1,('Depr. Rate'!$B$4*'KU Meter Schedule'!Z110)/12,IF(Z110=0,Y110/2*'Depr. Rate'!$C$4/12,('Depr. Rate'!$C$4*'KU Meter Schedule'!Z110)/12))</f>
        <v>82.290311999999986</v>
      </c>
      <c r="BQ110" s="21">
        <f>IF(BQ$3&lt;'Depr. Rate'!$B$1,('Depr. Rate'!$B$4*'KU Meter Schedule'!AA110)/12,IF(AA110=0,Z110/2*'Depr. Rate'!$C$4/12,('Depr. Rate'!$C$4*'KU Meter Schedule'!AA110)/12))</f>
        <v>82.290311999999986</v>
      </c>
      <c r="BR110" s="21">
        <f>IF(BR$3&lt;'Depr. Rate'!$B$1,('Depr. Rate'!$B$4*'KU Meter Schedule'!AB110)/12,IF(AB110=0,AA110/2*'Depr. Rate'!$C$4/12,('Depr. Rate'!$C$4*'KU Meter Schedule'!AB110)/12))</f>
        <v>82.290311999999986</v>
      </c>
      <c r="BS110" s="21">
        <f>IF(BS$3&lt;'Depr. Rate'!$B$1,('Depr. Rate'!$B$4*'KU Meter Schedule'!AC110)/12,IF(AC110=0,AB110/2*'Depr. Rate'!$C$4/12,('Depr. Rate'!$C$4*'KU Meter Schedule'!AC110)/12))</f>
        <v>82.290311999999986</v>
      </c>
      <c r="BT110" s="21">
        <f>IF(BT$3&lt;'Depr. Rate'!$B$1,('Depr. Rate'!$B$4*'KU Meter Schedule'!AD110)/12,IF(AD110=0,AC110/2*'Depr. Rate'!$C$4/12,('Depr. Rate'!$C$4*'KU Meter Schedule'!AD110)/12))</f>
        <v>82.290311999999986</v>
      </c>
      <c r="BU110" s="21">
        <f>IF(BU$3&lt;'Depr. Rate'!$B$1,('Depr. Rate'!$B$4*'KU Meter Schedule'!AE110)/12,IF(AE110=0,AD110/2*'Depr. Rate'!$C$4/12,('Depr. Rate'!$C$4*'KU Meter Schedule'!AE110)/12))</f>
        <v>82.290311999999986</v>
      </c>
      <c r="BV110" s="21">
        <f>IF(BV$3&lt;'Depr. Rate'!$B$1,('Depr. Rate'!$B$4*'KU Meter Schedule'!AF110)/12,IF(AF110=0,AE110/2*'Depr. Rate'!$C$4/12,('Depr. Rate'!$C$4*'KU Meter Schedule'!AF110)/12))</f>
        <v>82.290311999999986</v>
      </c>
      <c r="BW110" s="21">
        <f>IF(BW$3&lt;'Depr. Rate'!$B$1,('Depr. Rate'!$B$4*'KU Meter Schedule'!AG110)/12,IF(AG110=0,AF110/2*'Depr. Rate'!$C$4/12,('Depr. Rate'!$C$4*'KU Meter Schedule'!AG110)/12))</f>
        <v>82.290311999999986</v>
      </c>
      <c r="BX110" s="21">
        <f>IF(BX$3&lt;'Depr. Rate'!$B$1,('Depr. Rate'!$B$4*'KU Meter Schedule'!AH110)/12,IF(AH110=0,AG110/2*'Depr. Rate'!$C$4/12,('Depr. Rate'!$C$4*'KU Meter Schedule'!AH110)/12))</f>
        <v>82.290311999999986</v>
      </c>
      <c r="BY110" s="21">
        <f>IF(BY$3&lt;'Depr. Rate'!$B$1,('Depr. Rate'!$B$4*'KU Meter Schedule'!AI110)/12,IF(AI110=0,AH110/2*'Depr. Rate'!$C$4/12,('Depr. Rate'!$C$4*'KU Meter Schedule'!AI110)/12))</f>
        <v>82.290311999999986</v>
      </c>
      <c r="BZ110" s="21">
        <f>IF(BZ$3&lt;'Depr. Rate'!$B$1,('Depr. Rate'!$B$4*'KU Meter Schedule'!AJ110)/12,IF(AJ110=0,AI110/2*'Depr. Rate'!$C$4/12,('Depr. Rate'!$C$4*'KU Meter Schedule'!AJ110)/12))</f>
        <v>82.290311999999986</v>
      </c>
      <c r="CA110" s="21">
        <f>IF(CA$3&lt;'Depr. Rate'!$B$1,('Depr. Rate'!$B$4*'KU Meter Schedule'!AK110)/12,IF(AK110=0,AJ110/2*'Depr. Rate'!$C$4/12,('Depr. Rate'!$C$4*'KU Meter Schedule'!AK110)/12))</f>
        <v>41.145155999999993</v>
      </c>
      <c r="CB110" s="21">
        <f>IF(CB$3&lt;'Depr. Rate'!$B$1,('Depr. Rate'!$B$4*'KU Meter Schedule'!AL110)/12,IF(AL110=0,AK110/2*'Depr. Rate'!$C$4/12,('Depr. Rate'!$C$4*'KU Meter Schedule'!AL110)/12))</f>
        <v>0</v>
      </c>
      <c r="CC110" s="21">
        <f>IF(CC$3&lt;'Depr. Rate'!$B$1,('Depr. Rate'!$B$4*'KU Meter Schedule'!AM110)/12,IF(AM110=0,AL110/2*'Depr. Rate'!$C$4/12,('Depr. Rate'!$C$4*'KU Meter Schedule'!AM110)/12))</f>
        <v>0</v>
      </c>
      <c r="CD110" s="21">
        <f>IF(CD$3&lt;'Depr. Rate'!$B$1,('Depr. Rate'!$B$4*'KU Meter Schedule'!AN110)/12,IF(AN110=0,AM110/2*'Depr. Rate'!$C$4/12,('Depr. Rate'!$C$4*'KU Meter Schedule'!AN110)/12))</f>
        <v>0</v>
      </c>
      <c r="CE110" s="21">
        <f>IF(CE$3&lt;'Depr. Rate'!$B$1,('Depr. Rate'!$B$4*'KU Meter Schedule'!AO110)/12,IF(AO110=0,AN110/2*'Depr. Rate'!$C$4/12,('Depr. Rate'!$C$4*'KU Meter Schedule'!AO110)/12))</f>
        <v>0</v>
      </c>
      <c r="CF110" s="21">
        <f>IF(CF$3&lt;'Depr. Rate'!$B$1,('Depr. Rate'!$B$4*'KU Meter Schedule'!AP110)/12,IF(AP110=0,AO110/2*'Depr. Rate'!$C$4/12,('Depr. Rate'!$C$4*'KU Meter Schedule'!AP110)/12))</f>
        <v>0</v>
      </c>
      <c r="CG110" s="21">
        <f>IF(CG$3&lt;'Depr. Rate'!$B$1,('Depr. Rate'!$B$4*'KU Meter Schedule'!AQ110)/12,IF(AQ110=0,AP110/2*'Depr. Rate'!$C$4/12,('Depr. Rate'!$C$4*'KU Meter Schedule'!AQ110)/12))</f>
        <v>0</v>
      </c>
      <c r="CH110" s="21">
        <f>IF(CH$3&lt;'Depr. Rate'!$B$1,('Depr. Rate'!$B$4*'KU Meter Schedule'!AR110)/12,IF(AR110=0,AQ110/2*'Depr. Rate'!$C$4/12,('Depr. Rate'!$C$4*'KU Meter Schedule'!AR110)/12))</f>
        <v>0</v>
      </c>
      <c r="CI110" s="21">
        <f>IF(CI$3&lt;'Depr. Rate'!$B$1,('Depr. Rate'!$B$4*'KU Meter Schedule'!AS110)/12,IF(AS110=0,AR110/2*'Depr. Rate'!$C$4/12,('Depr. Rate'!$C$4*'KU Meter Schedule'!AS110)/12))</f>
        <v>0</v>
      </c>
      <c r="CJ110" s="21">
        <f>IF(CJ$3&lt;'Depr. Rate'!$B$1,('Depr. Rate'!$B$4*'KU Meter Schedule'!AT110)/12,IF(AT110=0,AS110/2*'Depr. Rate'!$C$4/12,('Depr. Rate'!$C$4*'KU Meter Schedule'!AT110)/12))</f>
        <v>0</v>
      </c>
      <c r="CK110" s="21">
        <f>IF(CK$3&lt;'Depr. Rate'!$B$1,('Depr. Rate'!$B$4*'KU Meter Schedule'!AU110)/12,IF(AU110=0,AT110/2*'Depr. Rate'!$C$4/12,('Depr. Rate'!$C$4*'KU Meter Schedule'!AU110)/12))</f>
        <v>0</v>
      </c>
      <c r="CL110" s="21">
        <f>IF(CL$3&lt;'Depr. Rate'!$B$1,('Depr. Rate'!$B$4*'KU Meter Schedule'!AV110)/12,IF(AV110=0,AU110/2*'Depr. Rate'!$C$4/12,('Depr. Rate'!$C$4*'KU Meter Schedule'!AV110)/12))</f>
        <v>0</v>
      </c>
      <c r="CM110" s="21">
        <f>IF(CM$3&lt;'Depr. Rate'!$B$1,('Depr. Rate'!$B$4*'KU Meter Schedule'!AW110)/12,IF(AW110=0,AV110/2*'Depr. Rate'!$C$4/12,('Depr. Rate'!$C$4*'KU Meter Schedule'!AW110)/12))</f>
        <v>0</v>
      </c>
      <c r="CN110" s="21">
        <f>IF(CN$3&lt;'Depr. Rate'!$B$1,('Depr. Rate'!$B$4*'KU Meter Schedule'!AX110)/12,IF(AX110=0,AW110/2*'Depr. Rate'!$C$4/12,('Depr. Rate'!$C$4*'KU Meter Schedule'!AX110)/12))</f>
        <v>0</v>
      </c>
      <c r="CP110" s="6">
        <f>IF(CP$3=$CP$3,$H110+AZ110,IF($F110='KU Meter Schedule'!CP$3,'KU Meter Schedule'!CO110+AZ110-$G110,SUM(CO110,AZ110)))</f>
        <v>14977.977126101332</v>
      </c>
      <c r="CQ110" s="6">
        <f>IF(CQ$3=$CP$3,$H110+BA110,IF($F110='KU Meter Schedule'!CQ$3,'KU Meter Schedule'!CP110+BA110-$G110,SUM(CP110,BA110)))</f>
        <v>15031.665107434665</v>
      </c>
      <c r="CR110" s="6">
        <f>IF(CR$3=$CP$3,$H110+BB110,IF($F110='KU Meter Schedule'!CR$3,'KU Meter Schedule'!CQ110+BB110-$G110,SUM(CQ110,BB110)))</f>
        <v>15085.353088767997</v>
      </c>
      <c r="CS110" s="6">
        <f>IF(CS$3=$CP$3,$H110+BC110,IF($F110='KU Meter Schedule'!CS$3,'KU Meter Schedule'!CR110+BC110-$G110,SUM(CR110,BC110)))</f>
        <v>15139.04107010133</v>
      </c>
      <c r="CT110" s="6">
        <f>IF(CT$3=$CP$3,$H110+BD110,IF($F110='KU Meter Schedule'!CT$3,'KU Meter Schedule'!CS110+BD110-$G110,SUM(CS110,BD110)))</f>
        <v>15192.729051434662</v>
      </c>
      <c r="CU110" s="6">
        <f>IF(CU$3=$CP$3,$H110+BE110,IF($F110='KU Meter Schedule'!CU$3,'KU Meter Schedule'!CT110+BE110-$G110,SUM(CT110,BE110)))</f>
        <v>15246.417032767995</v>
      </c>
      <c r="CV110" s="6">
        <f>IF(CV$3=$CP$3,$H110+BF110,IF($F110='KU Meter Schedule'!CV$3,'KU Meter Schedule'!CU110+BF110-$G110,SUM(CU110,BF110)))</f>
        <v>15300.105014101327</v>
      </c>
      <c r="CW110" s="6">
        <f>IF(CW$3=$CP$3,$H110+BG110,IF($F110='KU Meter Schedule'!CW$3,'KU Meter Schedule'!CV110+BG110-$G110,SUM(CV110,BG110)))</f>
        <v>15353.79299543466</v>
      </c>
      <c r="CX110" s="6">
        <f>IF(CX$3=$CP$3,$H110+BH110,IF($F110='KU Meter Schedule'!CX$3,'KU Meter Schedule'!CW110+BH110-$G110,SUM(CW110,BH110)))</f>
        <v>15407.480976767993</v>
      </c>
      <c r="CY110" s="6">
        <f>IF(CY$3=$CP$3,$H110+BI110,IF($F110='KU Meter Schedule'!CY$3,'KU Meter Schedule'!CX110+BI110-$G110,SUM(CX110,BI110)))</f>
        <v>15461.168958101325</v>
      </c>
      <c r="CZ110" s="6">
        <f>IF(CZ$3=$CP$3,$H110+BJ110,IF($F110='KU Meter Schedule'!CZ$3,'KU Meter Schedule'!CY110+BJ110-$G110,SUM(CY110,BJ110)))</f>
        <v>15514.856939434658</v>
      </c>
      <c r="DA110" s="6">
        <f>IF(DA$3=$CP$3,$H110+BK110,IF($F110='KU Meter Schedule'!DA$3,'KU Meter Schedule'!CZ110+BK110-$G110,SUM(CZ110,BK110)))</f>
        <v>15597.147251434657</v>
      </c>
      <c r="DB110" s="6">
        <f>IF(DB$3=$CP$3,$H110+BL110,IF($F110='KU Meter Schedule'!DB$3,'KU Meter Schedule'!DA110+BL110-$G110,SUM(DA110,BL110)))</f>
        <v>15679.437563434656</v>
      </c>
      <c r="DC110" s="6">
        <f>IF(DC$3=$CP$3,$H110+BM110,IF($F110='KU Meter Schedule'!DC$3,'KU Meter Schedule'!DB110+BM110-$G110,SUM(DB110,BM110)))</f>
        <v>15761.727875434655</v>
      </c>
      <c r="DD110" s="6">
        <f>IF(DD$3=$CP$3,$H110+BN110,IF($F110='KU Meter Schedule'!DD$3,'KU Meter Schedule'!DC110+BN110-$G110,SUM(DC110,BN110)))</f>
        <v>15844.018187434654</v>
      </c>
      <c r="DE110" s="6">
        <f>IF(DE$3=$CP$3,$H110+BO110,IF($F110='KU Meter Schedule'!DE$3,'KU Meter Schedule'!DD110+BO110-$G110,SUM(DD110,BO110)))</f>
        <v>15926.308499434654</v>
      </c>
      <c r="DF110" s="6">
        <f>IF(DF$3=$CP$3,$H110+BP110,IF($F110='KU Meter Schedule'!DF$3,'KU Meter Schedule'!DE110+BP110-$G110,SUM(DE110,BP110)))</f>
        <v>16008.598811434653</v>
      </c>
      <c r="DG110" s="6">
        <f>IF(DG$3=$CP$3,$H110+BQ110,IF($F110='KU Meter Schedule'!DG$3,'KU Meter Schedule'!DF110+BQ110-$G110,SUM(DF110,BQ110)))</f>
        <v>16090.889123434652</v>
      </c>
      <c r="DH110" s="6">
        <f>IF(DH$3=$CP$3,$H110+BR110,IF($F110='KU Meter Schedule'!DH$3,'KU Meter Schedule'!DG110+BR110-$G110,SUM(DG110,BR110)))</f>
        <v>16173.179435434651</v>
      </c>
      <c r="DI110" s="6">
        <f>IF(DI$3=$CP$3,$H110+BS110,IF($F110='KU Meter Schedule'!DI$3,'KU Meter Schedule'!DH110+BS110-$G110,SUM(DH110,BS110)))</f>
        <v>16255.46974743465</v>
      </c>
      <c r="DJ110" s="6">
        <f>IF(DJ$3=$CP$3,$H110+BT110,IF($F110='KU Meter Schedule'!DJ$3,'KU Meter Schedule'!DI110+BT110-$G110,SUM(DI110,BT110)))</f>
        <v>16337.76005943465</v>
      </c>
      <c r="DK110" s="6">
        <f>IF(DK$3=$CP$3,$H110+BU110,IF($F110='KU Meter Schedule'!DK$3,'KU Meter Schedule'!DJ110+BU110-$G110,SUM(DJ110,BU110)))</f>
        <v>16420.050371434649</v>
      </c>
      <c r="DL110" s="6">
        <f>IF(DL$3=$CP$3,$H110+BV110,IF($F110='KU Meter Schedule'!DL$3,'KU Meter Schedule'!DK110+BV110-$G110,SUM(DK110,BV110)))</f>
        <v>16502.34068343465</v>
      </c>
      <c r="DM110" s="6">
        <f>IF(DM$3=$CP$3,$H110+BW110,IF($F110='KU Meter Schedule'!DM$3,'KU Meter Schedule'!DL110+BW110-$G110,SUM(DL110,BW110)))</f>
        <v>16584.630995434651</v>
      </c>
      <c r="DN110" s="6">
        <f>IF(DN$3=$CP$3,$H110+BX110,IF($F110='KU Meter Schedule'!DN$3,'KU Meter Schedule'!DM110+BX110-$G110,SUM(DM110,BX110)))</f>
        <v>16666.921307434652</v>
      </c>
      <c r="DO110" s="6">
        <f>IF(DO$3=$CP$3,$H110+BY110,IF($F110='KU Meter Schedule'!DO$3,'KU Meter Schedule'!DN110+BY110-$G110,SUM(DN110,BY110)))</f>
        <v>16749.211619434653</v>
      </c>
      <c r="DP110" s="6">
        <f>IF(DP$3=$CP$3,$H110+BZ110,IF($F110='KU Meter Schedule'!DP$3,'KU Meter Schedule'!DO110+BZ110-$G110,SUM(DO110,BZ110)))</f>
        <v>16831.501931434654</v>
      </c>
      <c r="DQ110" s="6">
        <f>IF(DQ$3=$CP$3,$H110+CA110,IF($F110='KU Meter Schedule'!DQ$3,'KU Meter Schedule'!DP110+CA110-$G110,SUM(DP110,CA110)))</f>
        <v>-11260.792912565346</v>
      </c>
      <c r="DR110" s="6">
        <f>IF(DR$3=$CP$3,$H110+CB110,IF($F110='KU Meter Schedule'!DR$3,'KU Meter Schedule'!DQ110+CB110-$G110,SUM(DQ110,CB110)))</f>
        <v>-11260.792912565346</v>
      </c>
      <c r="DS110" s="6">
        <f>IF(DS$3=$CP$3,$H110+CC110,IF($F110='KU Meter Schedule'!DS$3,'KU Meter Schedule'!DR110+CC110-$G110,SUM(DR110,CC110)))</f>
        <v>-11260.792912565346</v>
      </c>
      <c r="DT110" s="6">
        <f>IF(DT$3=$CP$3,$H110+CD110,IF($F110='KU Meter Schedule'!DT$3,'KU Meter Schedule'!DS110+CD110-$G110,SUM(DS110,CD110)))</f>
        <v>-11260.792912565346</v>
      </c>
      <c r="DU110" s="6">
        <f>IF(DU$3=$CP$3,$H110+CE110,IF($F110='KU Meter Schedule'!DU$3,'KU Meter Schedule'!DT110+CE110-$G110,SUM(DT110,CE110)))</f>
        <v>-11260.792912565346</v>
      </c>
      <c r="DV110" s="6">
        <f>IF(DV$3=$CP$3,$H110+CF110,IF($F110='KU Meter Schedule'!DV$3,'KU Meter Schedule'!DU110+CF110-$G110,SUM(DU110,CF110)))</f>
        <v>-11260.792912565346</v>
      </c>
      <c r="DW110" s="6">
        <f>IF(DW$3=$CP$3,$H110+CG110,IF($F110='KU Meter Schedule'!DW$3,'KU Meter Schedule'!DV110+CG110-$G110,SUM(DV110,CG110)))</f>
        <v>-11260.792912565346</v>
      </c>
      <c r="DX110" s="6">
        <f>IF(DX$3=$CP$3,$H110+CH110,IF($F110='KU Meter Schedule'!DX$3,'KU Meter Schedule'!DW110+CH110-$G110,SUM(DW110,CH110)))</f>
        <v>-11260.792912565346</v>
      </c>
      <c r="DY110" s="6">
        <f>IF(DY$3=$CP$3,$H110+CI110,IF($F110='KU Meter Schedule'!DY$3,'KU Meter Schedule'!DX110+CI110-$G110,SUM(DX110,CI110)))</f>
        <v>-11260.792912565346</v>
      </c>
      <c r="DZ110" s="6">
        <f>IF(DZ$3=$CP$3,$H110+CJ110,IF($F110='KU Meter Schedule'!DZ$3,'KU Meter Schedule'!DY110+CJ110-$G110,SUM(DY110,CJ110)))</f>
        <v>-11260.792912565346</v>
      </c>
      <c r="EA110" s="6">
        <f>IF(EA$3=$CP$3,$H110+CK110,IF($F110='KU Meter Schedule'!EA$3,'KU Meter Schedule'!DZ110+CK110-$G110,SUM(DZ110,CK110)))</f>
        <v>-11260.792912565346</v>
      </c>
      <c r="EB110" s="6">
        <f>IF(EB$3=$CP$3,$H110+CL110,IF($F110='KU Meter Schedule'!EB$3,'KU Meter Schedule'!EA110+CL110-$G110,SUM(EA110,CL110)))</f>
        <v>-11260.792912565346</v>
      </c>
      <c r="EC110" s="6">
        <f>IF(EC$3=$CP$3,$H110+CM110,IF($F110='KU Meter Schedule'!EC$3,'KU Meter Schedule'!EB110+CM110-$G110,SUM(EB110,CM110)))</f>
        <v>-11260.792912565346</v>
      </c>
      <c r="ED110" s="6">
        <f>IF(ED$3=$CP$3,$H110+CN110,IF($F110='KU Meter Schedule'!ED$3,'KU Meter Schedule'!EC110+CN110-$G110,SUM(EC110,CN110)))</f>
        <v>-11260.792912565346</v>
      </c>
      <c r="EF110" s="8">
        <f t="shared" si="22"/>
        <v>13155.462873898667</v>
      </c>
      <c r="EG110" s="8">
        <f t="shared" si="22"/>
        <v>13101.774892565334</v>
      </c>
      <c r="EH110" s="8">
        <f t="shared" si="22"/>
        <v>13048.086911232002</v>
      </c>
      <c r="EI110" s="8">
        <f t="shared" si="22"/>
        <v>12994.398929898669</v>
      </c>
      <c r="EJ110" s="8">
        <f t="shared" si="22"/>
        <v>12940.710948565336</v>
      </c>
      <c r="EK110" s="8">
        <f t="shared" si="22"/>
        <v>12887.022967232004</v>
      </c>
      <c r="EL110" s="8">
        <f t="shared" si="22"/>
        <v>12833.334985898671</v>
      </c>
      <c r="EM110" s="8">
        <f t="shared" si="22"/>
        <v>12779.647004565339</v>
      </c>
      <c r="EN110" s="8">
        <f t="shared" si="22"/>
        <v>12725.959023232006</v>
      </c>
      <c r="EO110" s="8">
        <f t="shared" si="22"/>
        <v>12672.271041898674</v>
      </c>
      <c r="EP110" s="8">
        <f t="shared" si="22"/>
        <v>12618.583060565341</v>
      </c>
      <c r="EQ110" s="8">
        <f t="shared" si="22"/>
        <v>12536.292748565342</v>
      </c>
      <c r="ER110" s="8">
        <f t="shared" si="22"/>
        <v>12454.002436565343</v>
      </c>
      <c r="ES110" s="8">
        <f t="shared" si="22"/>
        <v>12371.712124565343</v>
      </c>
      <c r="ET110" s="8">
        <f t="shared" si="22"/>
        <v>12289.421812565344</v>
      </c>
      <c r="EU110" s="8">
        <f t="shared" si="22"/>
        <v>12207.131500565345</v>
      </c>
      <c r="EV110" s="8">
        <f t="shared" si="21"/>
        <v>12124.841188565346</v>
      </c>
      <c r="EW110" s="8">
        <f t="shared" si="21"/>
        <v>12042.550876565347</v>
      </c>
      <c r="EX110" s="8">
        <f t="shared" si="21"/>
        <v>11960.260564565348</v>
      </c>
      <c r="EY110" s="8">
        <f t="shared" si="21"/>
        <v>11877.970252565348</v>
      </c>
      <c r="EZ110" s="8">
        <f t="shared" si="21"/>
        <v>11795.679940565349</v>
      </c>
      <c r="FA110" s="8">
        <f t="shared" si="21"/>
        <v>11713.38962856535</v>
      </c>
      <c r="FB110" s="8">
        <f t="shared" si="21"/>
        <v>11631.099316565349</v>
      </c>
      <c r="FC110" s="8">
        <f t="shared" si="21"/>
        <v>11548.809004565348</v>
      </c>
      <c r="FD110" s="8">
        <f t="shared" si="21"/>
        <v>11466.518692565347</v>
      </c>
      <c r="FE110" s="8">
        <f t="shared" si="21"/>
        <v>11384.228380565346</v>
      </c>
      <c r="FF110" s="8">
        <f t="shared" si="21"/>
        <v>11301.938068565345</v>
      </c>
      <c r="FG110" s="8">
        <f t="shared" si="21"/>
        <v>11260.792912565346</v>
      </c>
      <c r="FH110" s="8">
        <f t="shared" si="21"/>
        <v>11260.792912565346</v>
      </c>
      <c r="FI110" s="8">
        <f t="shared" si="21"/>
        <v>11260.792912565346</v>
      </c>
      <c r="FJ110" s="8">
        <f t="shared" si="21"/>
        <v>11260.792912565346</v>
      </c>
      <c r="FK110" s="8">
        <f t="shared" si="20"/>
        <v>11260.792912565346</v>
      </c>
      <c r="FL110" s="8">
        <f t="shared" si="20"/>
        <v>11260.792912565346</v>
      </c>
      <c r="FM110" s="8">
        <f t="shared" si="20"/>
        <v>11260.792912565346</v>
      </c>
      <c r="FN110" s="8">
        <f t="shared" si="20"/>
        <v>11260.792912565346</v>
      </c>
      <c r="FO110" s="8">
        <f t="shared" si="20"/>
        <v>11260.792912565346</v>
      </c>
      <c r="FP110" s="8">
        <f t="shared" si="20"/>
        <v>11260.792912565346</v>
      </c>
      <c r="FQ110" s="8">
        <f t="shared" si="20"/>
        <v>11260.792912565346</v>
      </c>
      <c r="FR110" s="8">
        <f t="shared" si="20"/>
        <v>11260.792912565346</v>
      </c>
      <c r="FS110" s="8">
        <f t="shared" si="20"/>
        <v>11260.792912565346</v>
      </c>
      <c r="FT110" s="8">
        <f t="shared" si="20"/>
        <v>11260.792912565346</v>
      </c>
    </row>
    <row r="111" spans="1:176" x14ac:dyDescent="0.25">
      <c r="A111" s="4" t="s">
        <v>12</v>
      </c>
      <c r="B111" s="4" t="s">
        <v>2</v>
      </c>
      <c r="C111" s="3" t="s">
        <v>40</v>
      </c>
      <c r="D111" s="4" t="s">
        <v>4</v>
      </c>
      <c r="E111" s="7">
        <v>1994</v>
      </c>
      <c r="F111" s="24">
        <f>IFERROR(VLOOKUP(CONCATENATE(C111,E111),'KU Retirements'!$A$4:$E$150,5,FALSE),"N/A")</f>
        <v>43405</v>
      </c>
      <c r="G111" s="5">
        <v>1133293.5</v>
      </c>
      <c r="H111" s="5">
        <v>578410.33653000032</v>
      </c>
      <c r="I111" s="5"/>
      <c r="J111" s="6">
        <f>IF(J$3=$J$3,$G111,IF($F111='KU Meter Schedule'!J$3,'KU Meter Schedule'!I111-'KU Meter Schedule'!$G111,I111))</f>
        <v>1133293.5</v>
      </c>
      <c r="K111" s="6">
        <f>IF(K$3=$J$3,$G111,IF($F111='KU Meter Schedule'!K$3,'KU Meter Schedule'!J111-'KU Meter Schedule'!$G111,J111))</f>
        <v>1133293.5</v>
      </c>
      <c r="L111" s="6">
        <f>IF(L$3=$J$3,$G111,IF($F111='KU Meter Schedule'!L$3,'KU Meter Schedule'!K111-'KU Meter Schedule'!$G111,K111))</f>
        <v>1133293.5</v>
      </c>
      <c r="M111" s="6">
        <f>IF(M$3=$J$3,$G111,IF($F111='KU Meter Schedule'!M$3,'KU Meter Schedule'!L111-'KU Meter Schedule'!$G111,L111))</f>
        <v>1133293.5</v>
      </c>
      <c r="N111" s="6">
        <f>IF(N$3=$J$3,$G111,IF($F111='KU Meter Schedule'!N$3,'KU Meter Schedule'!M111-'KU Meter Schedule'!$G111,M111))</f>
        <v>1133293.5</v>
      </c>
      <c r="O111" s="6">
        <f>IF(O$3=$J$3,$G111,IF($F111='KU Meter Schedule'!O$3,'KU Meter Schedule'!N111-'KU Meter Schedule'!$G111,N111))</f>
        <v>1133293.5</v>
      </c>
      <c r="P111" s="6">
        <f>IF(P$3=$J$3,$G111,IF($F111='KU Meter Schedule'!P$3,'KU Meter Schedule'!O111-'KU Meter Schedule'!$G111,O111))</f>
        <v>1133293.5</v>
      </c>
      <c r="Q111" s="6">
        <f>IF(Q$3=$J$3,$G111,IF($F111='KU Meter Schedule'!Q$3,'KU Meter Schedule'!P111-'KU Meter Schedule'!$G111,P111))</f>
        <v>1133293.5</v>
      </c>
      <c r="R111" s="6">
        <f>IF(R$3=$J$3,$G111,IF($F111='KU Meter Schedule'!R$3,'KU Meter Schedule'!Q111-'KU Meter Schedule'!$G111,Q111))</f>
        <v>1133293.5</v>
      </c>
      <c r="S111" s="6">
        <f>IF(S$3=$J$3,$G111,IF($F111='KU Meter Schedule'!S$3,'KU Meter Schedule'!R111-'KU Meter Schedule'!$G111,R111))</f>
        <v>1133293.5</v>
      </c>
      <c r="T111" s="6">
        <f>IF(T$3=$J$3,$G111,IF($F111='KU Meter Schedule'!T$3,'KU Meter Schedule'!S111-'KU Meter Schedule'!$G111,S111))</f>
        <v>1133293.5</v>
      </c>
      <c r="U111" s="6">
        <f>IF(U$3=$J$3,$G111,IF($F111='KU Meter Schedule'!U$3,'KU Meter Schedule'!T111-'KU Meter Schedule'!$G111,T111))</f>
        <v>1133293.5</v>
      </c>
      <c r="V111" s="6">
        <f>IF(V$3=$J$3,$G111,IF($F111='KU Meter Schedule'!V$3,'KU Meter Schedule'!U111-'KU Meter Schedule'!$G111,U111))</f>
        <v>1133293.5</v>
      </c>
      <c r="W111" s="6">
        <f>IF(W$3=$J$3,$G111,IF($F111='KU Meter Schedule'!W$3,'KU Meter Schedule'!V111-'KU Meter Schedule'!$G111,V111))</f>
        <v>1133293.5</v>
      </c>
      <c r="X111" s="6">
        <f>IF(X$3=$J$3,$G111,IF($F111='KU Meter Schedule'!X$3,'KU Meter Schedule'!W111-'KU Meter Schedule'!$G111,W111))</f>
        <v>1133293.5</v>
      </c>
      <c r="Y111" s="6">
        <f>IF(Y$3=$J$3,$G111,IF($F111='KU Meter Schedule'!Y$3,'KU Meter Schedule'!X111-'KU Meter Schedule'!$G111,X111))</f>
        <v>1133293.5</v>
      </c>
      <c r="Z111" s="6">
        <f>IF(Z$3=$J$3,$G111,IF($F111='KU Meter Schedule'!Z$3,'KU Meter Schedule'!Y111-'KU Meter Schedule'!$G111,Y111))</f>
        <v>1133293.5</v>
      </c>
      <c r="AA111" s="6">
        <f>IF(AA$3=$J$3,$G111,IF($F111='KU Meter Schedule'!AA$3,'KU Meter Schedule'!Z111-'KU Meter Schedule'!$G111,Z111))</f>
        <v>1133293.5</v>
      </c>
      <c r="AB111" s="6">
        <f>IF(AB$3=$J$3,$G111,IF($F111='KU Meter Schedule'!AB$3,'KU Meter Schedule'!AA111-'KU Meter Schedule'!$G111,AA111))</f>
        <v>1133293.5</v>
      </c>
      <c r="AC111" s="6">
        <f>IF(AC$3=$J$3,$G111,IF($F111='KU Meter Schedule'!AC$3,'KU Meter Schedule'!AB111-'KU Meter Schedule'!$G111,AB111))</f>
        <v>1133293.5</v>
      </c>
      <c r="AD111" s="6">
        <f>IF(AD$3=$J$3,$G111,IF($F111='KU Meter Schedule'!AD$3,'KU Meter Schedule'!AC111-'KU Meter Schedule'!$G111,AC111))</f>
        <v>1133293.5</v>
      </c>
      <c r="AE111" s="6">
        <f>IF(AE$3=$J$3,$G111,IF($F111='KU Meter Schedule'!AE$3,'KU Meter Schedule'!AD111-'KU Meter Schedule'!$G111,AD111))</f>
        <v>1133293.5</v>
      </c>
      <c r="AF111" s="6">
        <f>IF(AF$3=$J$3,$G111,IF($F111='KU Meter Schedule'!AF$3,'KU Meter Schedule'!AE111-'KU Meter Schedule'!$G111,AE111))</f>
        <v>1133293.5</v>
      </c>
      <c r="AG111" s="6">
        <f>IF(AG$3=$J$3,$G111,IF($F111='KU Meter Schedule'!AG$3,'KU Meter Schedule'!AF111-'KU Meter Schedule'!$G111,AF111))</f>
        <v>1133293.5</v>
      </c>
      <c r="AH111" s="6">
        <f>IF(AH$3=$J$3,$G111,IF($F111='KU Meter Schedule'!AH$3,'KU Meter Schedule'!AG111-'KU Meter Schedule'!$G111,AG111))</f>
        <v>1133293.5</v>
      </c>
      <c r="AI111" s="6">
        <f>IF(AI$3=$J$3,$G111,IF($F111='KU Meter Schedule'!AI$3,'KU Meter Schedule'!AH111-'KU Meter Schedule'!$G111,AH111))</f>
        <v>1133293.5</v>
      </c>
      <c r="AJ111" s="6">
        <f>IF(AJ$3=$J$3,$G111,IF($F111='KU Meter Schedule'!AJ$3,'KU Meter Schedule'!AI111-'KU Meter Schedule'!$G111,AI111))</f>
        <v>1133293.5</v>
      </c>
      <c r="AK111" s="6">
        <f>IF(AK$3=$J$3,$G111,IF($F111='KU Meter Schedule'!AK$3,'KU Meter Schedule'!AJ111-'KU Meter Schedule'!$G111,AJ111))</f>
        <v>0</v>
      </c>
      <c r="AL111" s="6">
        <f>IF(AL$3=$J$3,$G111,IF($F111='KU Meter Schedule'!AL$3,'KU Meter Schedule'!AK111-'KU Meter Schedule'!$G111,AK111))</f>
        <v>0</v>
      </c>
      <c r="AM111" s="6">
        <f>IF(AM$3=$J$3,$G111,IF($F111='KU Meter Schedule'!AM$3,'KU Meter Schedule'!AL111-'KU Meter Schedule'!$G111,AL111))</f>
        <v>0</v>
      </c>
      <c r="AN111" s="6">
        <f>IF(AN$3=$J$3,$G111,IF($F111='KU Meter Schedule'!AN$3,'KU Meter Schedule'!AM111-'KU Meter Schedule'!$G111,AM111))</f>
        <v>0</v>
      </c>
      <c r="AO111" s="6">
        <f>IF(AO$3=$J$3,$G111,IF($F111='KU Meter Schedule'!AO$3,'KU Meter Schedule'!AN111-'KU Meter Schedule'!$G111,AN111))</f>
        <v>0</v>
      </c>
      <c r="AP111" s="6">
        <f>IF(AP$3=$J$3,$G111,IF($F111='KU Meter Schedule'!AP$3,'KU Meter Schedule'!AO111-'KU Meter Schedule'!$G111,AO111))</f>
        <v>0</v>
      </c>
      <c r="AQ111" s="6">
        <f>IF(AQ$3=$J$3,$G111,IF($F111='KU Meter Schedule'!AQ$3,'KU Meter Schedule'!AP111-'KU Meter Schedule'!$G111,AP111))</f>
        <v>0</v>
      </c>
      <c r="AR111" s="6">
        <f>IF(AR$3=$J$3,$G111,IF($F111='KU Meter Schedule'!AR$3,'KU Meter Schedule'!AQ111-'KU Meter Schedule'!$G111,AQ111))</f>
        <v>0</v>
      </c>
      <c r="AS111" s="6">
        <f>IF(AS$3=$J$3,$G111,IF($F111='KU Meter Schedule'!AS$3,'KU Meter Schedule'!AR111-'KU Meter Schedule'!$G111,AR111))</f>
        <v>0</v>
      </c>
      <c r="AT111" s="6">
        <f>IF(AT$3=$J$3,$G111,IF($F111='KU Meter Schedule'!AT$3,'KU Meter Schedule'!AS111-'KU Meter Schedule'!$G111,AS111))</f>
        <v>0</v>
      </c>
      <c r="AU111" s="6">
        <f>IF(AU$3=$J$3,$G111,IF($F111='KU Meter Schedule'!AU$3,'KU Meter Schedule'!AT111-'KU Meter Schedule'!$G111,AT111))</f>
        <v>0</v>
      </c>
      <c r="AV111" s="6">
        <f>IF(AV$3=$J$3,$G111,IF($F111='KU Meter Schedule'!AV$3,'KU Meter Schedule'!AU111-'KU Meter Schedule'!$G111,AU111))</f>
        <v>0</v>
      </c>
      <c r="AW111" s="6">
        <f>IF(AW$3=$J$3,$G111,IF($F111='KU Meter Schedule'!AW$3,'KU Meter Schedule'!AV111-'KU Meter Schedule'!$G111,AV111))</f>
        <v>0</v>
      </c>
      <c r="AX111" s="6">
        <f>IF(AX$3=$J$3,$G111,IF($F111='KU Meter Schedule'!AX$3,'KU Meter Schedule'!AW111-'KU Meter Schedule'!$G111,AW111))</f>
        <v>0</v>
      </c>
      <c r="AZ111" s="21">
        <f>IF(AZ$3&lt;'Depr. Rate'!$B$1,('Depr. Rate'!$B$4*'KU Meter Schedule'!J111)/12,IF(J111=0,I111/2*'Depr. Rate'!$C$4/12,('Depr. Rate'!$C$4*'KU Meter Schedule'!J111)/12))</f>
        <v>2162.7017625000003</v>
      </c>
      <c r="BA111" s="21">
        <f>IF(BA$3&lt;'Depr. Rate'!$B$1,('Depr. Rate'!$B$4*'KU Meter Schedule'!K111)/12,IF(K111=0,J111/2*'Depr. Rate'!$C$4/12,('Depr. Rate'!$C$4*'KU Meter Schedule'!K111)/12))</f>
        <v>2162.7017625000003</v>
      </c>
      <c r="BB111" s="21">
        <f>IF(BB$3&lt;'Depr. Rate'!$B$1,('Depr. Rate'!$B$4*'KU Meter Schedule'!L111)/12,IF(L111=0,K111/2*'Depr. Rate'!$C$4/12,('Depr. Rate'!$C$4*'KU Meter Schedule'!L111)/12))</f>
        <v>2162.7017625000003</v>
      </c>
      <c r="BC111" s="21">
        <f>IF(BC$3&lt;'Depr. Rate'!$B$1,('Depr. Rate'!$B$4*'KU Meter Schedule'!M111)/12,IF(M111=0,L111/2*'Depr. Rate'!$C$4/12,('Depr. Rate'!$C$4*'KU Meter Schedule'!M111)/12))</f>
        <v>2162.7017625000003</v>
      </c>
      <c r="BD111" s="21">
        <f>IF(BD$3&lt;'Depr. Rate'!$B$1,('Depr. Rate'!$B$4*'KU Meter Schedule'!N111)/12,IF(N111=0,M111/2*'Depr. Rate'!$C$4/12,('Depr. Rate'!$C$4*'KU Meter Schedule'!N111)/12))</f>
        <v>2162.7017625000003</v>
      </c>
      <c r="BE111" s="21">
        <f>IF(BE$3&lt;'Depr. Rate'!$B$1,('Depr. Rate'!$B$4*'KU Meter Schedule'!O111)/12,IF(O111=0,N111/2*'Depr. Rate'!$C$4/12,('Depr. Rate'!$C$4*'KU Meter Schedule'!O111)/12))</f>
        <v>2162.7017625000003</v>
      </c>
      <c r="BF111" s="21">
        <f>IF(BF$3&lt;'Depr. Rate'!$B$1,('Depr. Rate'!$B$4*'KU Meter Schedule'!P111)/12,IF(P111=0,O111/2*'Depr. Rate'!$C$4/12,('Depr. Rate'!$C$4*'KU Meter Schedule'!P111)/12))</f>
        <v>2162.7017625000003</v>
      </c>
      <c r="BG111" s="21">
        <f>IF(BG$3&lt;'Depr. Rate'!$B$1,('Depr. Rate'!$B$4*'KU Meter Schedule'!Q111)/12,IF(Q111=0,P111/2*'Depr. Rate'!$C$4/12,('Depr. Rate'!$C$4*'KU Meter Schedule'!Q111)/12))</f>
        <v>2162.7017625000003</v>
      </c>
      <c r="BH111" s="21">
        <f>IF(BH$3&lt;'Depr. Rate'!$B$1,('Depr. Rate'!$B$4*'KU Meter Schedule'!R111)/12,IF(R111=0,Q111/2*'Depr. Rate'!$C$4/12,('Depr. Rate'!$C$4*'KU Meter Schedule'!R111)/12))</f>
        <v>2162.7017625000003</v>
      </c>
      <c r="BI111" s="21">
        <f>IF(BI$3&lt;'Depr. Rate'!$B$1,('Depr. Rate'!$B$4*'KU Meter Schedule'!S111)/12,IF(S111=0,R111/2*'Depr. Rate'!$C$4/12,('Depr. Rate'!$C$4*'KU Meter Schedule'!S111)/12))</f>
        <v>2162.7017625000003</v>
      </c>
      <c r="BJ111" s="21">
        <f>IF(BJ$3&lt;'Depr. Rate'!$B$1,('Depr. Rate'!$B$4*'KU Meter Schedule'!T111)/12,IF(T111=0,S111/2*'Depr. Rate'!$C$4/12,('Depr. Rate'!$C$4*'KU Meter Schedule'!T111)/12))</f>
        <v>2162.7017625000003</v>
      </c>
      <c r="BK111" s="21">
        <f>IF(BK$3&lt;'Depr. Rate'!$B$1,('Depr. Rate'!$B$4*'KU Meter Schedule'!U111)/12,IF(U111=0,T111/2*'Depr. Rate'!$C$4/12,('Depr. Rate'!$C$4*'KU Meter Schedule'!U111)/12))</f>
        <v>3314.8834874999998</v>
      </c>
      <c r="BL111" s="21">
        <f>IF(BL$3&lt;'Depr. Rate'!$B$1,('Depr. Rate'!$B$4*'KU Meter Schedule'!V111)/12,IF(V111=0,U111/2*'Depr. Rate'!$C$4/12,('Depr. Rate'!$C$4*'KU Meter Schedule'!V111)/12))</f>
        <v>3314.8834874999998</v>
      </c>
      <c r="BM111" s="21">
        <f>IF(BM$3&lt;'Depr. Rate'!$B$1,('Depr. Rate'!$B$4*'KU Meter Schedule'!W111)/12,IF(W111=0,V111/2*'Depr. Rate'!$C$4/12,('Depr. Rate'!$C$4*'KU Meter Schedule'!W111)/12))</f>
        <v>3314.8834874999998</v>
      </c>
      <c r="BN111" s="21">
        <f>IF(BN$3&lt;'Depr. Rate'!$B$1,('Depr. Rate'!$B$4*'KU Meter Schedule'!X111)/12,IF(X111=0,W111/2*'Depr. Rate'!$C$4/12,('Depr. Rate'!$C$4*'KU Meter Schedule'!X111)/12))</f>
        <v>3314.8834874999998</v>
      </c>
      <c r="BO111" s="21">
        <f>IF(BO$3&lt;'Depr. Rate'!$B$1,('Depr. Rate'!$B$4*'KU Meter Schedule'!Y111)/12,IF(Y111=0,X111/2*'Depr. Rate'!$C$4/12,('Depr. Rate'!$C$4*'KU Meter Schedule'!Y111)/12))</f>
        <v>3314.8834874999998</v>
      </c>
      <c r="BP111" s="21">
        <f>IF(BP$3&lt;'Depr. Rate'!$B$1,('Depr. Rate'!$B$4*'KU Meter Schedule'!Z111)/12,IF(Z111=0,Y111/2*'Depr. Rate'!$C$4/12,('Depr. Rate'!$C$4*'KU Meter Schedule'!Z111)/12))</f>
        <v>3314.8834874999998</v>
      </c>
      <c r="BQ111" s="21">
        <f>IF(BQ$3&lt;'Depr. Rate'!$B$1,('Depr. Rate'!$B$4*'KU Meter Schedule'!AA111)/12,IF(AA111=0,Z111/2*'Depr. Rate'!$C$4/12,('Depr. Rate'!$C$4*'KU Meter Schedule'!AA111)/12))</f>
        <v>3314.8834874999998</v>
      </c>
      <c r="BR111" s="21">
        <f>IF(BR$3&lt;'Depr. Rate'!$B$1,('Depr. Rate'!$B$4*'KU Meter Schedule'!AB111)/12,IF(AB111=0,AA111/2*'Depr. Rate'!$C$4/12,('Depr. Rate'!$C$4*'KU Meter Schedule'!AB111)/12))</f>
        <v>3314.8834874999998</v>
      </c>
      <c r="BS111" s="21">
        <f>IF(BS$3&lt;'Depr. Rate'!$B$1,('Depr. Rate'!$B$4*'KU Meter Schedule'!AC111)/12,IF(AC111=0,AB111/2*'Depr. Rate'!$C$4/12,('Depr. Rate'!$C$4*'KU Meter Schedule'!AC111)/12))</f>
        <v>3314.8834874999998</v>
      </c>
      <c r="BT111" s="21">
        <f>IF(BT$3&lt;'Depr. Rate'!$B$1,('Depr. Rate'!$B$4*'KU Meter Schedule'!AD111)/12,IF(AD111=0,AC111/2*'Depr. Rate'!$C$4/12,('Depr. Rate'!$C$4*'KU Meter Schedule'!AD111)/12))</f>
        <v>3314.8834874999998</v>
      </c>
      <c r="BU111" s="21">
        <f>IF(BU$3&lt;'Depr. Rate'!$B$1,('Depr. Rate'!$B$4*'KU Meter Schedule'!AE111)/12,IF(AE111=0,AD111/2*'Depr. Rate'!$C$4/12,('Depr. Rate'!$C$4*'KU Meter Schedule'!AE111)/12))</f>
        <v>3314.8834874999998</v>
      </c>
      <c r="BV111" s="21">
        <f>IF(BV$3&lt;'Depr. Rate'!$B$1,('Depr. Rate'!$B$4*'KU Meter Schedule'!AF111)/12,IF(AF111=0,AE111/2*'Depr. Rate'!$C$4/12,('Depr. Rate'!$C$4*'KU Meter Schedule'!AF111)/12))</f>
        <v>3314.8834874999998</v>
      </c>
      <c r="BW111" s="21">
        <f>IF(BW$3&lt;'Depr. Rate'!$B$1,('Depr. Rate'!$B$4*'KU Meter Schedule'!AG111)/12,IF(AG111=0,AF111/2*'Depr. Rate'!$C$4/12,('Depr. Rate'!$C$4*'KU Meter Schedule'!AG111)/12))</f>
        <v>3314.8834874999998</v>
      </c>
      <c r="BX111" s="21">
        <f>IF(BX$3&lt;'Depr. Rate'!$B$1,('Depr. Rate'!$B$4*'KU Meter Schedule'!AH111)/12,IF(AH111=0,AG111/2*'Depr. Rate'!$C$4/12,('Depr. Rate'!$C$4*'KU Meter Schedule'!AH111)/12))</f>
        <v>3314.8834874999998</v>
      </c>
      <c r="BY111" s="21">
        <f>IF(BY$3&lt;'Depr. Rate'!$B$1,('Depr. Rate'!$B$4*'KU Meter Schedule'!AI111)/12,IF(AI111=0,AH111/2*'Depr. Rate'!$C$4/12,('Depr. Rate'!$C$4*'KU Meter Schedule'!AI111)/12))</f>
        <v>3314.8834874999998</v>
      </c>
      <c r="BZ111" s="21">
        <f>IF(BZ$3&lt;'Depr. Rate'!$B$1,('Depr. Rate'!$B$4*'KU Meter Schedule'!AJ111)/12,IF(AJ111=0,AI111/2*'Depr. Rate'!$C$4/12,('Depr. Rate'!$C$4*'KU Meter Schedule'!AJ111)/12))</f>
        <v>3314.8834874999998</v>
      </c>
      <c r="CA111" s="21">
        <f>IF(CA$3&lt;'Depr. Rate'!$B$1,('Depr. Rate'!$B$4*'KU Meter Schedule'!AK111)/12,IF(AK111=0,AJ111/2*'Depr. Rate'!$C$4/12,('Depr. Rate'!$C$4*'KU Meter Schedule'!AK111)/12))</f>
        <v>1657.4417437499999</v>
      </c>
      <c r="CB111" s="21">
        <f>IF(CB$3&lt;'Depr. Rate'!$B$1,('Depr. Rate'!$B$4*'KU Meter Schedule'!AL111)/12,IF(AL111=0,AK111/2*'Depr. Rate'!$C$4/12,('Depr. Rate'!$C$4*'KU Meter Schedule'!AL111)/12))</f>
        <v>0</v>
      </c>
      <c r="CC111" s="21">
        <f>IF(CC$3&lt;'Depr. Rate'!$B$1,('Depr. Rate'!$B$4*'KU Meter Schedule'!AM111)/12,IF(AM111=0,AL111/2*'Depr. Rate'!$C$4/12,('Depr. Rate'!$C$4*'KU Meter Schedule'!AM111)/12))</f>
        <v>0</v>
      </c>
      <c r="CD111" s="21">
        <f>IF(CD$3&lt;'Depr. Rate'!$B$1,('Depr. Rate'!$B$4*'KU Meter Schedule'!AN111)/12,IF(AN111=0,AM111/2*'Depr. Rate'!$C$4/12,('Depr. Rate'!$C$4*'KU Meter Schedule'!AN111)/12))</f>
        <v>0</v>
      </c>
      <c r="CE111" s="21">
        <f>IF(CE$3&lt;'Depr. Rate'!$B$1,('Depr. Rate'!$B$4*'KU Meter Schedule'!AO111)/12,IF(AO111=0,AN111/2*'Depr. Rate'!$C$4/12,('Depr. Rate'!$C$4*'KU Meter Schedule'!AO111)/12))</f>
        <v>0</v>
      </c>
      <c r="CF111" s="21">
        <f>IF(CF$3&lt;'Depr. Rate'!$B$1,('Depr. Rate'!$B$4*'KU Meter Schedule'!AP111)/12,IF(AP111=0,AO111/2*'Depr. Rate'!$C$4/12,('Depr. Rate'!$C$4*'KU Meter Schedule'!AP111)/12))</f>
        <v>0</v>
      </c>
      <c r="CG111" s="21">
        <f>IF(CG$3&lt;'Depr. Rate'!$B$1,('Depr. Rate'!$B$4*'KU Meter Schedule'!AQ111)/12,IF(AQ111=0,AP111/2*'Depr. Rate'!$C$4/12,('Depr. Rate'!$C$4*'KU Meter Schedule'!AQ111)/12))</f>
        <v>0</v>
      </c>
      <c r="CH111" s="21">
        <f>IF(CH$3&lt;'Depr. Rate'!$B$1,('Depr. Rate'!$B$4*'KU Meter Schedule'!AR111)/12,IF(AR111=0,AQ111/2*'Depr. Rate'!$C$4/12,('Depr. Rate'!$C$4*'KU Meter Schedule'!AR111)/12))</f>
        <v>0</v>
      </c>
      <c r="CI111" s="21">
        <f>IF(CI$3&lt;'Depr. Rate'!$B$1,('Depr. Rate'!$B$4*'KU Meter Schedule'!AS111)/12,IF(AS111=0,AR111/2*'Depr. Rate'!$C$4/12,('Depr. Rate'!$C$4*'KU Meter Schedule'!AS111)/12))</f>
        <v>0</v>
      </c>
      <c r="CJ111" s="21">
        <f>IF(CJ$3&lt;'Depr. Rate'!$B$1,('Depr. Rate'!$B$4*'KU Meter Schedule'!AT111)/12,IF(AT111=0,AS111/2*'Depr. Rate'!$C$4/12,('Depr. Rate'!$C$4*'KU Meter Schedule'!AT111)/12))</f>
        <v>0</v>
      </c>
      <c r="CK111" s="21">
        <f>IF(CK$3&lt;'Depr. Rate'!$B$1,('Depr. Rate'!$B$4*'KU Meter Schedule'!AU111)/12,IF(AU111=0,AT111/2*'Depr. Rate'!$C$4/12,('Depr. Rate'!$C$4*'KU Meter Schedule'!AU111)/12))</f>
        <v>0</v>
      </c>
      <c r="CL111" s="21">
        <f>IF(CL$3&lt;'Depr. Rate'!$B$1,('Depr. Rate'!$B$4*'KU Meter Schedule'!AV111)/12,IF(AV111=0,AU111/2*'Depr. Rate'!$C$4/12,('Depr. Rate'!$C$4*'KU Meter Schedule'!AV111)/12))</f>
        <v>0</v>
      </c>
      <c r="CM111" s="21">
        <f>IF(CM$3&lt;'Depr. Rate'!$B$1,('Depr. Rate'!$B$4*'KU Meter Schedule'!AW111)/12,IF(AW111=0,AV111/2*'Depr. Rate'!$C$4/12,('Depr. Rate'!$C$4*'KU Meter Schedule'!AW111)/12))</f>
        <v>0</v>
      </c>
      <c r="CN111" s="21">
        <f>IF(CN$3&lt;'Depr. Rate'!$B$1,('Depr. Rate'!$B$4*'KU Meter Schedule'!AX111)/12,IF(AX111=0,AW111/2*'Depr. Rate'!$C$4/12,('Depr. Rate'!$C$4*'KU Meter Schedule'!AX111)/12))</f>
        <v>0</v>
      </c>
      <c r="CP111" s="6">
        <f>IF(CP$3=$CP$3,$H111+AZ111,IF($F111='KU Meter Schedule'!CP$3,'KU Meter Schedule'!CO111+AZ111-$G111,SUM(CO111,AZ111)))</f>
        <v>580573.03829250031</v>
      </c>
      <c r="CQ111" s="6">
        <f>IF(CQ$3=$CP$3,$H111+BA111,IF($F111='KU Meter Schedule'!CQ$3,'KU Meter Schedule'!CP111+BA111-$G111,SUM(CP111,BA111)))</f>
        <v>582735.74005500029</v>
      </c>
      <c r="CR111" s="6">
        <f>IF(CR$3=$CP$3,$H111+BB111,IF($F111='KU Meter Schedule'!CR$3,'KU Meter Schedule'!CQ111+BB111-$G111,SUM(CQ111,BB111)))</f>
        <v>584898.44181750028</v>
      </c>
      <c r="CS111" s="6">
        <f>IF(CS$3=$CP$3,$H111+BC111,IF($F111='KU Meter Schedule'!CS$3,'KU Meter Schedule'!CR111+BC111-$G111,SUM(CR111,BC111)))</f>
        <v>587061.14358000027</v>
      </c>
      <c r="CT111" s="6">
        <f>IF(CT$3=$CP$3,$H111+BD111,IF($F111='KU Meter Schedule'!CT$3,'KU Meter Schedule'!CS111+BD111-$G111,SUM(CS111,BD111)))</f>
        <v>589223.84534250025</v>
      </c>
      <c r="CU111" s="6">
        <f>IF(CU$3=$CP$3,$H111+BE111,IF($F111='KU Meter Schedule'!CU$3,'KU Meter Schedule'!CT111+BE111-$G111,SUM(CT111,BE111)))</f>
        <v>591386.54710500024</v>
      </c>
      <c r="CV111" s="6">
        <f>IF(CV$3=$CP$3,$H111+BF111,IF($F111='KU Meter Schedule'!CV$3,'KU Meter Schedule'!CU111+BF111-$G111,SUM(CU111,BF111)))</f>
        <v>593549.24886750022</v>
      </c>
      <c r="CW111" s="6">
        <f>IF(CW$3=$CP$3,$H111+BG111,IF($F111='KU Meter Schedule'!CW$3,'KU Meter Schedule'!CV111+BG111-$G111,SUM(CV111,BG111)))</f>
        <v>595711.95063000021</v>
      </c>
      <c r="CX111" s="6">
        <f>IF(CX$3=$CP$3,$H111+BH111,IF($F111='KU Meter Schedule'!CX$3,'KU Meter Schedule'!CW111+BH111-$G111,SUM(CW111,BH111)))</f>
        <v>597874.6523925002</v>
      </c>
      <c r="CY111" s="6">
        <f>IF(CY$3=$CP$3,$H111+BI111,IF($F111='KU Meter Schedule'!CY$3,'KU Meter Schedule'!CX111+BI111-$G111,SUM(CX111,BI111)))</f>
        <v>600037.35415500018</v>
      </c>
      <c r="CZ111" s="6">
        <f>IF(CZ$3=$CP$3,$H111+BJ111,IF($F111='KU Meter Schedule'!CZ$3,'KU Meter Schedule'!CY111+BJ111-$G111,SUM(CY111,BJ111)))</f>
        <v>602200.05591750017</v>
      </c>
      <c r="DA111" s="6">
        <f>IF(DA$3=$CP$3,$H111+BK111,IF($F111='KU Meter Schedule'!DA$3,'KU Meter Schedule'!CZ111+BK111-$G111,SUM(CZ111,BK111)))</f>
        <v>605514.93940500019</v>
      </c>
      <c r="DB111" s="6">
        <f>IF(DB$3=$CP$3,$H111+BL111,IF($F111='KU Meter Schedule'!DB$3,'KU Meter Schedule'!DA111+BL111-$G111,SUM(DA111,BL111)))</f>
        <v>608829.8228925002</v>
      </c>
      <c r="DC111" s="6">
        <f>IF(DC$3=$CP$3,$H111+BM111,IF($F111='KU Meter Schedule'!DC$3,'KU Meter Schedule'!DB111+BM111-$G111,SUM(DB111,BM111)))</f>
        <v>612144.70638000022</v>
      </c>
      <c r="DD111" s="6">
        <f>IF(DD$3=$CP$3,$H111+BN111,IF($F111='KU Meter Schedule'!DD$3,'KU Meter Schedule'!DC111+BN111-$G111,SUM(DC111,BN111)))</f>
        <v>615459.58986750024</v>
      </c>
      <c r="DE111" s="6">
        <f>IF(DE$3=$CP$3,$H111+BO111,IF($F111='KU Meter Schedule'!DE$3,'KU Meter Schedule'!DD111+BO111-$G111,SUM(DD111,BO111)))</f>
        <v>618774.47335500026</v>
      </c>
      <c r="DF111" s="6">
        <f>IF(DF$3=$CP$3,$H111+BP111,IF($F111='KU Meter Schedule'!DF$3,'KU Meter Schedule'!DE111+BP111-$G111,SUM(DE111,BP111)))</f>
        <v>622089.35684250027</v>
      </c>
      <c r="DG111" s="6">
        <f>IF(DG$3=$CP$3,$H111+BQ111,IF($F111='KU Meter Schedule'!DG$3,'KU Meter Schedule'!DF111+BQ111-$G111,SUM(DF111,BQ111)))</f>
        <v>625404.24033000029</v>
      </c>
      <c r="DH111" s="6">
        <f>IF(DH$3=$CP$3,$H111+BR111,IF($F111='KU Meter Schedule'!DH$3,'KU Meter Schedule'!DG111+BR111-$G111,SUM(DG111,BR111)))</f>
        <v>628719.12381750031</v>
      </c>
      <c r="DI111" s="6">
        <f>IF(DI$3=$CP$3,$H111+BS111,IF($F111='KU Meter Schedule'!DI$3,'KU Meter Schedule'!DH111+BS111-$G111,SUM(DH111,BS111)))</f>
        <v>632034.00730500033</v>
      </c>
      <c r="DJ111" s="6">
        <f>IF(DJ$3=$CP$3,$H111+BT111,IF($F111='KU Meter Schedule'!DJ$3,'KU Meter Schedule'!DI111+BT111-$G111,SUM(DI111,BT111)))</f>
        <v>635348.89079250034</v>
      </c>
      <c r="DK111" s="6">
        <f>IF(DK$3=$CP$3,$H111+BU111,IF($F111='KU Meter Schedule'!DK$3,'KU Meter Schedule'!DJ111+BU111-$G111,SUM(DJ111,BU111)))</f>
        <v>638663.77428000036</v>
      </c>
      <c r="DL111" s="6">
        <f>IF(DL$3=$CP$3,$H111+BV111,IF($F111='KU Meter Schedule'!DL$3,'KU Meter Schedule'!DK111+BV111-$G111,SUM(DK111,BV111)))</f>
        <v>641978.65776750038</v>
      </c>
      <c r="DM111" s="6">
        <f>IF(DM$3=$CP$3,$H111+BW111,IF($F111='KU Meter Schedule'!DM$3,'KU Meter Schedule'!DL111+BW111-$G111,SUM(DL111,BW111)))</f>
        <v>645293.5412550004</v>
      </c>
      <c r="DN111" s="6">
        <f>IF(DN$3=$CP$3,$H111+BX111,IF($F111='KU Meter Schedule'!DN$3,'KU Meter Schedule'!DM111+BX111-$G111,SUM(DM111,BX111)))</f>
        <v>648608.42474250041</v>
      </c>
      <c r="DO111" s="6">
        <f>IF(DO$3=$CP$3,$H111+BY111,IF($F111='KU Meter Schedule'!DO$3,'KU Meter Schedule'!DN111+BY111-$G111,SUM(DN111,BY111)))</f>
        <v>651923.30823000043</v>
      </c>
      <c r="DP111" s="6">
        <f>IF(DP$3=$CP$3,$H111+BZ111,IF($F111='KU Meter Schedule'!DP$3,'KU Meter Schedule'!DO111+BZ111-$G111,SUM(DO111,BZ111)))</f>
        <v>655238.19171750045</v>
      </c>
      <c r="DQ111" s="6">
        <f>IF(DQ$3=$CP$3,$H111+CA111,IF($F111='KU Meter Schedule'!DQ$3,'KU Meter Schedule'!DP111+CA111-$G111,SUM(DP111,CA111)))</f>
        <v>-476397.86653874954</v>
      </c>
      <c r="DR111" s="6">
        <f>IF(DR$3=$CP$3,$H111+CB111,IF($F111='KU Meter Schedule'!DR$3,'KU Meter Schedule'!DQ111+CB111-$G111,SUM(DQ111,CB111)))</f>
        <v>-476397.86653874954</v>
      </c>
      <c r="DS111" s="6">
        <f>IF(DS$3=$CP$3,$H111+CC111,IF($F111='KU Meter Schedule'!DS$3,'KU Meter Schedule'!DR111+CC111-$G111,SUM(DR111,CC111)))</f>
        <v>-476397.86653874954</v>
      </c>
      <c r="DT111" s="6">
        <f>IF(DT$3=$CP$3,$H111+CD111,IF($F111='KU Meter Schedule'!DT$3,'KU Meter Schedule'!DS111+CD111-$G111,SUM(DS111,CD111)))</f>
        <v>-476397.86653874954</v>
      </c>
      <c r="DU111" s="6">
        <f>IF(DU$3=$CP$3,$H111+CE111,IF($F111='KU Meter Schedule'!DU$3,'KU Meter Schedule'!DT111+CE111-$G111,SUM(DT111,CE111)))</f>
        <v>-476397.86653874954</v>
      </c>
      <c r="DV111" s="6">
        <f>IF(DV$3=$CP$3,$H111+CF111,IF($F111='KU Meter Schedule'!DV$3,'KU Meter Schedule'!DU111+CF111-$G111,SUM(DU111,CF111)))</f>
        <v>-476397.86653874954</v>
      </c>
      <c r="DW111" s="6">
        <f>IF(DW$3=$CP$3,$H111+CG111,IF($F111='KU Meter Schedule'!DW$3,'KU Meter Schedule'!DV111+CG111-$G111,SUM(DV111,CG111)))</f>
        <v>-476397.86653874954</v>
      </c>
      <c r="DX111" s="6">
        <f>IF(DX$3=$CP$3,$H111+CH111,IF($F111='KU Meter Schedule'!DX$3,'KU Meter Schedule'!DW111+CH111-$G111,SUM(DW111,CH111)))</f>
        <v>-476397.86653874954</v>
      </c>
      <c r="DY111" s="6">
        <f>IF(DY$3=$CP$3,$H111+CI111,IF($F111='KU Meter Schedule'!DY$3,'KU Meter Schedule'!DX111+CI111-$G111,SUM(DX111,CI111)))</f>
        <v>-476397.86653874954</v>
      </c>
      <c r="DZ111" s="6">
        <f>IF(DZ$3=$CP$3,$H111+CJ111,IF($F111='KU Meter Schedule'!DZ$3,'KU Meter Schedule'!DY111+CJ111-$G111,SUM(DY111,CJ111)))</f>
        <v>-476397.86653874954</v>
      </c>
      <c r="EA111" s="6">
        <f>IF(EA$3=$CP$3,$H111+CK111,IF($F111='KU Meter Schedule'!EA$3,'KU Meter Schedule'!DZ111+CK111-$G111,SUM(DZ111,CK111)))</f>
        <v>-476397.86653874954</v>
      </c>
      <c r="EB111" s="6">
        <f>IF(EB$3=$CP$3,$H111+CL111,IF($F111='KU Meter Schedule'!EB$3,'KU Meter Schedule'!EA111+CL111-$G111,SUM(EA111,CL111)))</f>
        <v>-476397.86653874954</v>
      </c>
      <c r="EC111" s="6">
        <f>IF(EC$3=$CP$3,$H111+CM111,IF($F111='KU Meter Schedule'!EC$3,'KU Meter Schedule'!EB111+CM111-$G111,SUM(EB111,CM111)))</f>
        <v>-476397.86653874954</v>
      </c>
      <c r="ED111" s="6">
        <f>IF(ED$3=$CP$3,$H111+CN111,IF($F111='KU Meter Schedule'!ED$3,'KU Meter Schedule'!EC111+CN111-$G111,SUM(EC111,CN111)))</f>
        <v>-476397.86653874954</v>
      </c>
      <c r="EF111" s="8">
        <f t="shared" si="22"/>
        <v>552720.46170749969</v>
      </c>
      <c r="EG111" s="8">
        <f t="shared" si="22"/>
        <v>550557.75994499971</v>
      </c>
      <c r="EH111" s="8">
        <f t="shared" si="22"/>
        <v>548395.05818249972</v>
      </c>
      <c r="EI111" s="8">
        <f t="shared" si="22"/>
        <v>546232.35641999973</v>
      </c>
      <c r="EJ111" s="8">
        <f t="shared" si="22"/>
        <v>544069.65465749975</v>
      </c>
      <c r="EK111" s="8">
        <f t="shared" si="22"/>
        <v>541906.95289499976</v>
      </c>
      <c r="EL111" s="8">
        <f t="shared" si="22"/>
        <v>539744.25113249978</v>
      </c>
      <c r="EM111" s="8">
        <f t="shared" si="22"/>
        <v>537581.54936999979</v>
      </c>
      <c r="EN111" s="8">
        <f t="shared" si="22"/>
        <v>535418.8476074998</v>
      </c>
      <c r="EO111" s="8">
        <f t="shared" si="22"/>
        <v>533256.14584499982</v>
      </c>
      <c r="EP111" s="8">
        <f t="shared" si="22"/>
        <v>531093.44408249983</v>
      </c>
      <c r="EQ111" s="8">
        <f t="shared" si="22"/>
        <v>527778.56059499981</v>
      </c>
      <c r="ER111" s="8">
        <f t="shared" si="22"/>
        <v>524463.6771074998</v>
      </c>
      <c r="ES111" s="8">
        <f t="shared" si="22"/>
        <v>521148.79361999978</v>
      </c>
      <c r="ET111" s="8">
        <f t="shared" si="22"/>
        <v>517833.91013249976</v>
      </c>
      <c r="EU111" s="8">
        <f t="shared" si="22"/>
        <v>514519.02664499974</v>
      </c>
      <c r="EV111" s="8">
        <f t="shared" si="21"/>
        <v>511204.14315749973</v>
      </c>
      <c r="EW111" s="8">
        <f t="shared" si="21"/>
        <v>507889.25966999971</v>
      </c>
      <c r="EX111" s="8">
        <f t="shared" si="21"/>
        <v>504574.37618249969</v>
      </c>
      <c r="EY111" s="8">
        <f t="shared" si="21"/>
        <v>501259.49269499967</v>
      </c>
      <c r="EZ111" s="8">
        <f t="shared" si="21"/>
        <v>497944.60920749966</v>
      </c>
      <c r="FA111" s="8">
        <f t="shared" si="21"/>
        <v>494629.72571999964</v>
      </c>
      <c r="FB111" s="8">
        <f t="shared" si="21"/>
        <v>491314.84223249962</v>
      </c>
      <c r="FC111" s="8">
        <f t="shared" si="21"/>
        <v>487999.9587449996</v>
      </c>
      <c r="FD111" s="8">
        <f t="shared" si="21"/>
        <v>484685.07525749959</v>
      </c>
      <c r="FE111" s="8">
        <f t="shared" si="21"/>
        <v>481370.19176999957</v>
      </c>
      <c r="FF111" s="8">
        <f t="shared" si="21"/>
        <v>478055.30828249955</v>
      </c>
      <c r="FG111" s="8">
        <f t="shared" si="21"/>
        <v>476397.86653874954</v>
      </c>
      <c r="FH111" s="8">
        <f t="shared" si="21"/>
        <v>476397.86653874954</v>
      </c>
      <c r="FI111" s="8">
        <f t="shared" si="21"/>
        <v>476397.86653874954</v>
      </c>
      <c r="FJ111" s="8">
        <f t="shared" si="21"/>
        <v>476397.86653874954</v>
      </c>
      <c r="FK111" s="8">
        <f t="shared" si="20"/>
        <v>476397.86653874954</v>
      </c>
      <c r="FL111" s="8">
        <f t="shared" si="20"/>
        <v>476397.86653874954</v>
      </c>
      <c r="FM111" s="8">
        <f t="shared" si="20"/>
        <v>476397.86653874954</v>
      </c>
      <c r="FN111" s="8">
        <f t="shared" si="20"/>
        <v>476397.86653874954</v>
      </c>
      <c r="FO111" s="8">
        <f t="shared" si="20"/>
        <v>476397.86653874954</v>
      </c>
      <c r="FP111" s="8">
        <f t="shared" si="20"/>
        <v>476397.86653874954</v>
      </c>
      <c r="FQ111" s="8">
        <f t="shared" si="20"/>
        <v>476397.86653874954</v>
      </c>
      <c r="FR111" s="8">
        <f t="shared" si="20"/>
        <v>476397.86653874954</v>
      </c>
      <c r="FS111" s="8">
        <f t="shared" si="20"/>
        <v>476397.86653874954</v>
      </c>
      <c r="FT111" s="8">
        <f t="shared" si="20"/>
        <v>476397.86653874954</v>
      </c>
    </row>
    <row r="112" spans="1:176" x14ac:dyDescent="0.25">
      <c r="A112" s="4" t="s">
        <v>12</v>
      </c>
      <c r="B112" s="4" t="s">
        <v>2</v>
      </c>
      <c r="C112" s="3" t="s">
        <v>40</v>
      </c>
      <c r="D112" s="4" t="s">
        <v>5</v>
      </c>
      <c r="E112" s="7">
        <v>1994</v>
      </c>
      <c r="F112" s="24">
        <f>IFERROR(VLOOKUP(CONCATENATE(C112,E112),'KU Retirements'!$A$4:$E$150,5,FALSE),"N/A")</f>
        <v>43405</v>
      </c>
      <c r="G112" s="5">
        <v>291636.03000000003</v>
      </c>
      <c r="H112" s="5">
        <v>148845.19699139983</v>
      </c>
      <c r="I112" s="5"/>
      <c r="J112" s="6">
        <f>IF(J$3=$J$3,$G112,IF($F112='KU Meter Schedule'!J$3,'KU Meter Schedule'!I112-'KU Meter Schedule'!$G112,I112))</f>
        <v>291636.03000000003</v>
      </c>
      <c r="K112" s="6">
        <f>IF(K$3=$J$3,$G112,IF($F112='KU Meter Schedule'!K$3,'KU Meter Schedule'!J112-'KU Meter Schedule'!$G112,J112))</f>
        <v>291636.03000000003</v>
      </c>
      <c r="L112" s="6">
        <f>IF(L$3=$J$3,$G112,IF($F112='KU Meter Schedule'!L$3,'KU Meter Schedule'!K112-'KU Meter Schedule'!$G112,K112))</f>
        <v>291636.03000000003</v>
      </c>
      <c r="M112" s="6">
        <f>IF(M$3=$J$3,$G112,IF($F112='KU Meter Schedule'!M$3,'KU Meter Schedule'!L112-'KU Meter Schedule'!$G112,L112))</f>
        <v>291636.03000000003</v>
      </c>
      <c r="N112" s="6">
        <f>IF(N$3=$J$3,$G112,IF($F112='KU Meter Schedule'!N$3,'KU Meter Schedule'!M112-'KU Meter Schedule'!$G112,M112))</f>
        <v>291636.03000000003</v>
      </c>
      <c r="O112" s="6">
        <f>IF(O$3=$J$3,$G112,IF($F112='KU Meter Schedule'!O$3,'KU Meter Schedule'!N112-'KU Meter Schedule'!$G112,N112))</f>
        <v>291636.03000000003</v>
      </c>
      <c r="P112" s="6">
        <f>IF(P$3=$J$3,$G112,IF($F112='KU Meter Schedule'!P$3,'KU Meter Schedule'!O112-'KU Meter Schedule'!$G112,O112))</f>
        <v>291636.03000000003</v>
      </c>
      <c r="Q112" s="6">
        <f>IF(Q$3=$J$3,$G112,IF($F112='KU Meter Schedule'!Q$3,'KU Meter Schedule'!P112-'KU Meter Schedule'!$G112,P112))</f>
        <v>291636.03000000003</v>
      </c>
      <c r="R112" s="6">
        <f>IF(R$3=$J$3,$G112,IF($F112='KU Meter Schedule'!R$3,'KU Meter Schedule'!Q112-'KU Meter Schedule'!$G112,Q112))</f>
        <v>291636.03000000003</v>
      </c>
      <c r="S112" s="6">
        <f>IF(S$3=$J$3,$G112,IF($F112='KU Meter Schedule'!S$3,'KU Meter Schedule'!R112-'KU Meter Schedule'!$G112,R112))</f>
        <v>291636.03000000003</v>
      </c>
      <c r="T112" s="6">
        <f>IF(T$3=$J$3,$G112,IF($F112='KU Meter Schedule'!T$3,'KU Meter Schedule'!S112-'KU Meter Schedule'!$G112,S112))</f>
        <v>291636.03000000003</v>
      </c>
      <c r="U112" s="6">
        <f>IF(U$3=$J$3,$G112,IF($F112='KU Meter Schedule'!U$3,'KU Meter Schedule'!T112-'KU Meter Schedule'!$G112,T112))</f>
        <v>291636.03000000003</v>
      </c>
      <c r="V112" s="6">
        <f>IF(V$3=$J$3,$G112,IF($F112='KU Meter Schedule'!V$3,'KU Meter Schedule'!U112-'KU Meter Schedule'!$G112,U112))</f>
        <v>291636.03000000003</v>
      </c>
      <c r="W112" s="6">
        <f>IF(W$3=$J$3,$G112,IF($F112='KU Meter Schedule'!W$3,'KU Meter Schedule'!V112-'KU Meter Schedule'!$G112,V112))</f>
        <v>291636.03000000003</v>
      </c>
      <c r="X112" s="6">
        <f>IF(X$3=$J$3,$G112,IF($F112='KU Meter Schedule'!X$3,'KU Meter Schedule'!W112-'KU Meter Schedule'!$G112,W112))</f>
        <v>291636.03000000003</v>
      </c>
      <c r="Y112" s="6">
        <f>IF(Y$3=$J$3,$G112,IF($F112='KU Meter Schedule'!Y$3,'KU Meter Schedule'!X112-'KU Meter Schedule'!$G112,X112))</f>
        <v>291636.03000000003</v>
      </c>
      <c r="Z112" s="6">
        <f>IF(Z$3=$J$3,$G112,IF($F112='KU Meter Schedule'!Z$3,'KU Meter Schedule'!Y112-'KU Meter Schedule'!$G112,Y112))</f>
        <v>291636.03000000003</v>
      </c>
      <c r="AA112" s="6">
        <f>IF(AA$3=$J$3,$G112,IF($F112='KU Meter Schedule'!AA$3,'KU Meter Schedule'!Z112-'KU Meter Schedule'!$G112,Z112))</f>
        <v>291636.03000000003</v>
      </c>
      <c r="AB112" s="6">
        <f>IF(AB$3=$J$3,$G112,IF($F112='KU Meter Schedule'!AB$3,'KU Meter Schedule'!AA112-'KU Meter Schedule'!$G112,AA112))</f>
        <v>291636.03000000003</v>
      </c>
      <c r="AC112" s="6">
        <f>IF(AC$3=$J$3,$G112,IF($F112='KU Meter Schedule'!AC$3,'KU Meter Schedule'!AB112-'KU Meter Schedule'!$G112,AB112))</f>
        <v>291636.03000000003</v>
      </c>
      <c r="AD112" s="6">
        <f>IF(AD$3=$J$3,$G112,IF($F112='KU Meter Schedule'!AD$3,'KU Meter Schedule'!AC112-'KU Meter Schedule'!$G112,AC112))</f>
        <v>291636.03000000003</v>
      </c>
      <c r="AE112" s="6">
        <f>IF(AE$3=$J$3,$G112,IF($F112='KU Meter Schedule'!AE$3,'KU Meter Schedule'!AD112-'KU Meter Schedule'!$G112,AD112))</f>
        <v>291636.03000000003</v>
      </c>
      <c r="AF112" s="6">
        <f>IF(AF$3=$J$3,$G112,IF($F112='KU Meter Schedule'!AF$3,'KU Meter Schedule'!AE112-'KU Meter Schedule'!$G112,AE112))</f>
        <v>291636.03000000003</v>
      </c>
      <c r="AG112" s="6">
        <f>IF(AG$3=$J$3,$G112,IF($F112='KU Meter Schedule'!AG$3,'KU Meter Schedule'!AF112-'KU Meter Schedule'!$G112,AF112))</f>
        <v>291636.03000000003</v>
      </c>
      <c r="AH112" s="6">
        <f>IF(AH$3=$J$3,$G112,IF($F112='KU Meter Schedule'!AH$3,'KU Meter Schedule'!AG112-'KU Meter Schedule'!$G112,AG112))</f>
        <v>291636.03000000003</v>
      </c>
      <c r="AI112" s="6">
        <f>IF(AI$3=$J$3,$G112,IF($F112='KU Meter Schedule'!AI$3,'KU Meter Schedule'!AH112-'KU Meter Schedule'!$G112,AH112))</f>
        <v>291636.03000000003</v>
      </c>
      <c r="AJ112" s="6">
        <f>IF(AJ$3=$J$3,$G112,IF($F112='KU Meter Schedule'!AJ$3,'KU Meter Schedule'!AI112-'KU Meter Schedule'!$G112,AI112))</f>
        <v>291636.03000000003</v>
      </c>
      <c r="AK112" s="6">
        <f>IF(AK$3=$J$3,$G112,IF($F112='KU Meter Schedule'!AK$3,'KU Meter Schedule'!AJ112-'KU Meter Schedule'!$G112,AJ112))</f>
        <v>0</v>
      </c>
      <c r="AL112" s="6">
        <f>IF(AL$3=$J$3,$G112,IF($F112='KU Meter Schedule'!AL$3,'KU Meter Schedule'!AK112-'KU Meter Schedule'!$G112,AK112))</f>
        <v>0</v>
      </c>
      <c r="AM112" s="6">
        <f>IF(AM$3=$J$3,$G112,IF($F112='KU Meter Schedule'!AM$3,'KU Meter Schedule'!AL112-'KU Meter Schedule'!$G112,AL112))</f>
        <v>0</v>
      </c>
      <c r="AN112" s="6">
        <f>IF(AN$3=$J$3,$G112,IF($F112='KU Meter Schedule'!AN$3,'KU Meter Schedule'!AM112-'KU Meter Schedule'!$G112,AM112))</f>
        <v>0</v>
      </c>
      <c r="AO112" s="6">
        <f>IF(AO$3=$J$3,$G112,IF($F112='KU Meter Schedule'!AO$3,'KU Meter Schedule'!AN112-'KU Meter Schedule'!$G112,AN112))</f>
        <v>0</v>
      </c>
      <c r="AP112" s="6">
        <f>IF(AP$3=$J$3,$G112,IF($F112='KU Meter Schedule'!AP$3,'KU Meter Schedule'!AO112-'KU Meter Schedule'!$G112,AO112))</f>
        <v>0</v>
      </c>
      <c r="AQ112" s="6">
        <f>IF(AQ$3=$J$3,$G112,IF($F112='KU Meter Schedule'!AQ$3,'KU Meter Schedule'!AP112-'KU Meter Schedule'!$G112,AP112))</f>
        <v>0</v>
      </c>
      <c r="AR112" s="6">
        <f>IF(AR$3=$J$3,$G112,IF($F112='KU Meter Schedule'!AR$3,'KU Meter Schedule'!AQ112-'KU Meter Schedule'!$G112,AQ112))</f>
        <v>0</v>
      </c>
      <c r="AS112" s="6">
        <f>IF(AS$3=$J$3,$G112,IF($F112='KU Meter Schedule'!AS$3,'KU Meter Schedule'!AR112-'KU Meter Schedule'!$G112,AR112))</f>
        <v>0</v>
      </c>
      <c r="AT112" s="6">
        <f>IF(AT$3=$J$3,$G112,IF($F112='KU Meter Schedule'!AT$3,'KU Meter Schedule'!AS112-'KU Meter Schedule'!$G112,AS112))</f>
        <v>0</v>
      </c>
      <c r="AU112" s="6">
        <f>IF(AU$3=$J$3,$G112,IF($F112='KU Meter Schedule'!AU$3,'KU Meter Schedule'!AT112-'KU Meter Schedule'!$G112,AT112))</f>
        <v>0</v>
      </c>
      <c r="AV112" s="6">
        <f>IF(AV$3=$J$3,$G112,IF($F112='KU Meter Schedule'!AV$3,'KU Meter Schedule'!AU112-'KU Meter Schedule'!$G112,AU112))</f>
        <v>0</v>
      </c>
      <c r="AW112" s="6">
        <f>IF(AW$3=$J$3,$G112,IF($F112='KU Meter Schedule'!AW$3,'KU Meter Schedule'!AV112-'KU Meter Schedule'!$G112,AV112))</f>
        <v>0</v>
      </c>
      <c r="AX112" s="6">
        <f>IF(AX$3=$J$3,$G112,IF($F112='KU Meter Schedule'!AX$3,'KU Meter Schedule'!AW112-'KU Meter Schedule'!$G112,AW112))</f>
        <v>0</v>
      </c>
      <c r="AZ112" s="21">
        <f>IF(AZ$3&lt;'Depr. Rate'!$B$1,('Depr. Rate'!$B$4*'KU Meter Schedule'!J112)/12,IF(J112=0,I112/2*'Depr. Rate'!$C$4/12,('Depr. Rate'!$C$4*'KU Meter Schedule'!J112)/12))</f>
        <v>556.53875725</v>
      </c>
      <c r="BA112" s="21">
        <f>IF(BA$3&lt;'Depr. Rate'!$B$1,('Depr. Rate'!$B$4*'KU Meter Schedule'!K112)/12,IF(K112=0,J112/2*'Depr. Rate'!$C$4/12,('Depr. Rate'!$C$4*'KU Meter Schedule'!K112)/12))</f>
        <v>556.53875725</v>
      </c>
      <c r="BB112" s="21">
        <f>IF(BB$3&lt;'Depr. Rate'!$B$1,('Depr. Rate'!$B$4*'KU Meter Schedule'!L112)/12,IF(L112=0,K112/2*'Depr. Rate'!$C$4/12,('Depr. Rate'!$C$4*'KU Meter Schedule'!L112)/12))</f>
        <v>556.53875725</v>
      </c>
      <c r="BC112" s="21">
        <f>IF(BC$3&lt;'Depr. Rate'!$B$1,('Depr. Rate'!$B$4*'KU Meter Schedule'!M112)/12,IF(M112=0,L112/2*'Depr. Rate'!$C$4/12,('Depr. Rate'!$C$4*'KU Meter Schedule'!M112)/12))</f>
        <v>556.53875725</v>
      </c>
      <c r="BD112" s="21">
        <f>IF(BD$3&lt;'Depr. Rate'!$B$1,('Depr. Rate'!$B$4*'KU Meter Schedule'!N112)/12,IF(N112=0,M112/2*'Depr. Rate'!$C$4/12,('Depr. Rate'!$C$4*'KU Meter Schedule'!N112)/12))</f>
        <v>556.53875725</v>
      </c>
      <c r="BE112" s="21">
        <f>IF(BE$3&lt;'Depr. Rate'!$B$1,('Depr. Rate'!$B$4*'KU Meter Schedule'!O112)/12,IF(O112=0,N112/2*'Depr. Rate'!$C$4/12,('Depr. Rate'!$C$4*'KU Meter Schedule'!O112)/12))</f>
        <v>556.53875725</v>
      </c>
      <c r="BF112" s="21">
        <f>IF(BF$3&lt;'Depr. Rate'!$B$1,('Depr. Rate'!$B$4*'KU Meter Schedule'!P112)/12,IF(P112=0,O112/2*'Depr. Rate'!$C$4/12,('Depr. Rate'!$C$4*'KU Meter Schedule'!P112)/12))</f>
        <v>556.53875725</v>
      </c>
      <c r="BG112" s="21">
        <f>IF(BG$3&lt;'Depr. Rate'!$B$1,('Depr. Rate'!$B$4*'KU Meter Schedule'!Q112)/12,IF(Q112=0,P112/2*'Depr. Rate'!$C$4/12,('Depr. Rate'!$C$4*'KU Meter Schedule'!Q112)/12))</f>
        <v>556.53875725</v>
      </c>
      <c r="BH112" s="21">
        <f>IF(BH$3&lt;'Depr. Rate'!$B$1,('Depr. Rate'!$B$4*'KU Meter Schedule'!R112)/12,IF(R112=0,Q112/2*'Depr. Rate'!$C$4/12,('Depr. Rate'!$C$4*'KU Meter Schedule'!R112)/12))</f>
        <v>556.53875725</v>
      </c>
      <c r="BI112" s="21">
        <f>IF(BI$3&lt;'Depr. Rate'!$B$1,('Depr. Rate'!$B$4*'KU Meter Schedule'!S112)/12,IF(S112=0,R112/2*'Depr. Rate'!$C$4/12,('Depr. Rate'!$C$4*'KU Meter Schedule'!S112)/12))</f>
        <v>556.53875725</v>
      </c>
      <c r="BJ112" s="21">
        <f>IF(BJ$3&lt;'Depr. Rate'!$B$1,('Depr. Rate'!$B$4*'KU Meter Schedule'!T112)/12,IF(T112=0,S112/2*'Depr. Rate'!$C$4/12,('Depr. Rate'!$C$4*'KU Meter Schedule'!T112)/12))</f>
        <v>556.53875725</v>
      </c>
      <c r="BK112" s="21">
        <f>IF(BK$3&lt;'Depr. Rate'!$B$1,('Depr. Rate'!$B$4*'KU Meter Schedule'!U112)/12,IF(U112=0,T112/2*'Depr. Rate'!$C$4/12,('Depr. Rate'!$C$4*'KU Meter Schedule'!U112)/12))</f>
        <v>853.03538775000004</v>
      </c>
      <c r="BL112" s="21">
        <f>IF(BL$3&lt;'Depr. Rate'!$B$1,('Depr. Rate'!$B$4*'KU Meter Schedule'!V112)/12,IF(V112=0,U112/2*'Depr. Rate'!$C$4/12,('Depr. Rate'!$C$4*'KU Meter Schedule'!V112)/12))</f>
        <v>853.03538775000004</v>
      </c>
      <c r="BM112" s="21">
        <f>IF(BM$3&lt;'Depr. Rate'!$B$1,('Depr. Rate'!$B$4*'KU Meter Schedule'!W112)/12,IF(W112=0,V112/2*'Depr. Rate'!$C$4/12,('Depr. Rate'!$C$4*'KU Meter Schedule'!W112)/12))</f>
        <v>853.03538775000004</v>
      </c>
      <c r="BN112" s="21">
        <f>IF(BN$3&lt;'Depr. Rate'!$B$1,('Depr. Rate'!$B$4*'KU Meter Schedule'!X112)/12,IF(X112=0,W112/2*'Depr. Rate'!$C$4/12,('Depr. Rate'!$C$4*'KU Meter Schedule'!X112)/12))</f>
        <v>853.03538775000004</v>
      </c>
      <c r="BO112" s="21">
        <f>IF(BO$3&lt;'Depr. Rate'!$B$1,('Depr. Rate'!$B$4*'KU Meter Schedule'!Y112)/12,IF(Y112=0,X112/2*'Depr. Rate'!$C$4/12,('Depr. Rate'!$C$4*'KU Meter Schedule'!Y112)/12))</f>
        <v>853.03538775000004</v>
      </c>
      <c r="BP112" s="21">
        <f>IF(BP$3&lt;'Depr. Rate'!$B$1,('Depr. Rate'!$B$4*'KU Meter Schedule'!Z112)/12,IF(Z112=0,Y112/2*'Depr. Rate'!$C$4/12,('Depr. Rate'!$C$4*'KU Meter Schedule'!Z112)/12))</f>
        <v>853.03538775000004</v>
      </c>
      <c r="BQ112" s="21">
        <f>IF(BQ$3&lt;'Depr. Rate'!$B$1,('Depr. Rate'!$B$4*'KU Meter Schedule'!AA112)/12,IF(AA112=0,Z112/2*'Depr. Rate'!$C$4/12,('Depr. Rate'!$C$4*'KU Meter Schedule'!AA112)/12))</f>
        <v>853.03538775000004</v>
      </c>
      <c r="BR112" s="21">
        <f>IF(BR$3&lt;'Depr. Rate'!$B$1,('Depr. Rate'!$B$4*'KU Meter Schedule'!AB112)/12,IF(AB112=0,AA112/2*'Depr. Rate'!$C$4/12,('Depr. Rate'!$C$4*'KU Meter Schedule'!AB112)/12))</f>
        <v>853.03538775000004</v>
      </c>
      <c r="BS112" s="21">
        <f>IF(BS$3&lt;'Depr. Rate'!$B$1,('Depr. Rate'!$B$4*'KU Meter Schedule'!AC112)/12,IF(AC112=0,AB112/2*'Depr. Rate'!$C$4/12,('Depr. Rate'!$C$4*'KU Meter Schedule'!AC112)/12))</f>
        <v>853.03538775000004</v>
      </c>
      <c r="BT112" s="21">
        <f>IF(BT$3&lt;'Depr. Rate'!$B$1,('Depr. Rate'!$B$4*'KU Meter Schedule'!AD112)/12,IF(AD112=0,AC112/2*'Depr. Rate'!$C$4/12,('Depr. Rate'!$C$4*'KU Meter Schedule'!AD112)/12))</f>
        <v>853.03538775000004</v>
      </c>
      <c r="BU112" s="21">
        <f>IF(BU$3&lt;'Depr. Rate'!$B$1,('Depr. Rate'!$B$4*'KU Meter Schedule'!AE112)/12,IF(AE112=0,AD112/2*'Depr. Rate'!$C$4/12,('Depr. Rate'!$C$4*'KU Meter Schedule'!AE112)/12))</f>
        <v>853.03538775000004</v>
      </c>
      <c r="BV112" s="21">
        <f>IF(BV$3&lt;'Depr. Rate'!$B$1,('Depr. Rate'!$B$4*'KU Meter Schedule'!AF112)/12,IF(AF112=0,AE112/2*'Depr. Rate'!$C$4/12,('Depr. Rate'!$C$4*'KU Meter Schedule'!AF112)/12))</f>
        <v>853.03538775000004</v>
      </c>
      <c r="BW112" s="21">
        <f>IF(BW$3&lt;'Depr. Rate'!$B$1,('Depr. Rate'!$B$4*'KU Meter Schedule'!AG112)/12,IF(AG112=0,AF112/2*'Depr. Rate'!$C$4/12,('Depr. Rate'!$C$4*'KU Meter Schedule'!AG112)/12))</f>
        <v>853.03538775000004</v>
      </c>
      <c r="BX112" s="21">
        <f>IF(BX$3&lt;'Depr. Rate'!$B$1,('Depr. Rate'!$B$4*'KU Meter Schedule'!AH112)/12,IF(AH112=0,AG112/2*'Depr. Rate'!$C$4/12,('Depr. Rate'!$C$4*'KU Meter Schedule'!AH112)/12))</f>
        <v>853.03538775000004</v>
      </c>
      <c r="BY112" s="21">
        <f>IF(BY$3&lt;'Depr. Rate'!$B$1,('Depr. Rate'!$B$4*'KU Meter Schedule'!AI112)/12,IF(AI112=0,AH112/2*'Depr. Rate'!$C$4/12,('Depr. Rate'!$C$4*'KU Meter Schedule'!AI112)/12))</f>
        <v>853.03538775000004</v>
      </c>
      <c r="BZ112" s="21">
        <f>IF(BZ$3&lt;'Depr. Rate'!$B$1,('Depr. Rate'!$B$4*'KU Meter Schedule'!AJ112)/12,IF(AJ112=0,AI112/2*'Depr. Rate'!$C$4/12,('Depr. Rate'!$C$4*'KU Meter Schedule'!AJ112)/12))</f>
        <v>853.03538775000004</v>
      </c>
      <c r="CA112" s="21">
        <f>IF(CA$3&lt;'Depr. Rate'!$B$1,('Depr. Rate'!$B$4*'KU Meter Schedule'!AK112)/12,IF(AK112=0,AJ112/2*'Depr. Rate'!$C$4/12,('Depr. Rate'!$C$4*'KU Meter Schedule'!AK112)/12))</f>
        <v>426.51769387500002</v>
      </c>
      <c r="CB112" s="21">
        <f>IF(CB$3&lt;'Depr. Rate'!$B$1,('Depr. Rate'!$B$4*'KU Meter Schedule'!AL112)/12,IF(AL112=0,AK112/2*'Depr. Rate'!$C$4/12,('Depr. Rate'!$C$4*'KU Meter Schedule'!AL112)/12))</f>
        <v>0</v>
      </c>
      <c r="CC112" s="21">
        <f>IF(CC$3&lt;'Depr. Rate'!$B$1,('Depr. Rate'!$B$4*'KU Meter Schedule'!AM112)/12,IF(AM112=0,AL112/2*'Depr. Rate'!$C$4/12,('Depr. Rate'!$C$4*'KU Meter Schedule'!AM112)/12))</f>
        <v>0</v>
      </c>
      <c r="CD112" s="21">
        <f>IF(CD$3&lt;'Depr. Rate'!$B$1,('Depr. Rate'!$B$4*'KU Meter Schedule'!AN112)/12,IF(AN112=0,AM112/2*'Depr. Rate'!$C$4/12,('Depr. Rate'!$C$4*'KU Meter Schedule'!AN112)/12))</f>
        <v>0</v>
      </c>
      <c r="CE112" s="21">
        <f>IF(CE$3&lt;'Depr. Rate'!$B$1,('Depr. Rate'!$B$4*'KU Meter Schedule'!AO112)/12,IF(AO112=0,AN112/2*'Depr. Rate'!$C$4/12,('Depr. Rate'!$C$4*'KU Meter Schedule'!AO112)/12))</f>
        <v>0</v>
      </c>
      <c r="CF112" s="21">
        <f>IF(CF$3&lt;'Depr. Rate'!$B$1,('Depr. Rate'!$B$4*'KU Meter Schedule'!AP112)/12,IF(AP112=0,AO112/2*'Depr. Rate'!$C$4/12,('Depr. Rate'!$C$4*'KU Meter Schedule'!AP112)/12))</f>
        <v>0</v>
      </c>
      <c r="CG112" s="21">
        <f>IF(CG$3&lt;'Depr. Rate'!$B$1,('Depr. Rate'!$B$4*'KU Meter Schedule'!AQ112)/12,IF(AQ112=0,AP112/2*'Depr. Rate'!$C$4/12,('Depr. Rate'!$C$4*'KU Meter Schedule'!AQ112)/12))</f>
        <v>0</v>
      </c>
      <c r="CH112" s="21">
        <f>IF(CH$3&lt;'Depr. Rate'!$B$1,('Depr. Rate'!$B$4*'KU Meter Schedule'!AR112)/12,IF(AR112=0,AQ112/2*'Depr. Rate'!$C$4/12,('Depr. Rate'!$C$4*'KU Meter Schedule'!AR112)/12))</f>
        <v>0</v>
      </c>
      <c r="CI112" s="21">
        <f>IF(CI$3&lt;'Depr. Rate'!$B$1,('Depr. Rate'!$B$4*'KU Meter Schedule'!AS112)/12,IF(AS112=0,AR112/2*'Depr. Rate'!$C$4/12,('Depr. Rate'!$C$4*'KU Meter Schedule'!AS112)/12))</f>
        <v>0</v>
      </c>
      <c r="CJ112" s="21">
        <f>IF(CJ$3&lt;'Depr. Rate'!$B$1,('Depr. Rate'!$B$4*'KU Meter Schedule'!AT112)/12,IF(AT112=0,AS112/2*'Depr. Rate'!$C$4/12,('Depr. Rate'!$C$4*'KU Meter Schedule'!AT112)/12))</f>
        <v>0</v>
      </c>
      <c r="CK112" s="21">
        <f>IF(CK$3&lt;'Depr. Rate'!$B$1,('Depr. Rate'!$B$4*'KU Meter Schedule'!AU112)/12,IF(AU112=0,AT112/2*'Depr. Rate'!$C$4/12,('Depr. Rate'!$C$4*'KU Meter Schedule'!AU112)/12))</f>
        <v>0</v>
      </c>
      <c r="CL112" s="21">
        <f>IF(CL$3&lt;'Depr. Rate'!$B$1,('Depr. Rate'!$B$4*'KU Meter Schedule'!AV112)/12,IF(AV112=0,AU112/2*'Depr. Rate'!$C$4/12,('Depr. Rate'!$C$4*'KU Meter Schedule'!AV112)/12))</f>
        <v>0</v>
      </c>
      <c r="CM112" s="21">
        <f>IF(CM$3&lt;'Depr. Rate'!$B$1,('Depr. Rate'!$B$4*'KU Meter Schedule'!AW112)/12,IF(AW112=0,AV112/2*'Depr. Rate'!$C$4/12,('Depr. Rate'!$C$4*'KU Meter Schedule'!AW112)/12))</f>
        <v>0</v>
      </c>
      <c r="CN112" s="21">
        <f>IF(CN$3&lt;'Depr. Rate'!$B$1,('Depr. Rate'!$B$4*'KU Meter Schedule'!AX112)/12,IF(AX112=0,AW112/2*'Depr. Rate'!$C$4/12,('Depr. Rate'!$C$4*'KU Meter Schedule'!AX112)/12))</f>
        <v>0</v>
      </c>
      <c r="CP112" s="6">
        <f>IF(CP$3=$CP$3,$H112+AZ112,IF($F112='KU Meter Schedule'!CP$3,'KU Meter Schedule'!CO112+AZ112-$G112,SUM(CO112,AZ112)))</f>
        <v>149401.73574864984</v>
      </c>
      <c r="CQ112" s="6">
        <f>IF(CQ$3=$CP$3,$H112+BA112,IF($F112='KU Meter Schedule'!CQ$3,'KU Meter Schedule'!CP112+BA112-$G112,SUM(CP112,BA112)))</f>
        <v>149958.27450589984</v>
      </c>
      <c r="CR112" s="6">
        <f>IF(CR$3=$CP$3,$H112+BB112,IF($F112='KU Meter Schedule'!CR$3,'KU Meter Schedule'!CQ112+BB112-$G112,SUM(CQ112,BB112)))</f>
        <v>150514.81326314984</v>
      </c>
      <c r="CS112" s="6">
        <f>IF(CS$3=$CP$3,$H112+BC112,IF($F112='KU Meter Schedule'!CS$3,'KU Meter Schedule'!CR112+BC112-$G112,SUM(CR112,BC112)))</f>
        <v>151071.35202039985</v>
      </c>
      <c r="CT112" s="6">
        <f>IF(CT$3=$CP$3,$H112+BD112,IF($F112='KU Meter Schedule'!CT$3,'KU Meter Schedule'!CS112+BD112-$G112,SUM(CS112,BD112)))</f>
        <v>151627.89077764985</v>
      </c>
      <c r="CU112" s="6">
        <f>IF(CU$3=$CP$3,$H112+BE112,IF($F112='KU Meter Schedule'!CU$3,'KU Meter Schedule'!CT112+BE112-$G112,SUM(CT112,BE112)))</f>
        <v>152184.42953489986</v>
      </c>
      <c r="CV112" s="6">
        <f>IF(CV$3=$CP$3,$H112+BF112,IF($F112='KU Meter Schedule'!CV$3,'KU Meter Schedule'!CU112+BF112-$G112,SUM(CU112,BF112)))</f>
        <v>152740.96829214986</v>
      </c>
      <c r="CW112" s="6">
        <f>IF(CW$3=$CP$3,$H112+BG112,IF($F112='KU Meter Schedule'!CW$3,'KU Meter Schedule'!CV112+BG112-$G112,SUM(CV112,BG112)))</f>
        <v>153297.50704939986</v>
      </c>
      <c r="CX112" s="6">
        <f>IF(CX$3=$CP$3,$H112+BH112,IF($F112='KU Meter Schedule'!CX$3,'KU Meter Schedule'!CW112+BH112-$G112,SUM(CW112,BH112)))</f>
        <v>153854.04580664987</v>
      </c>
      <c r="CY112" s="6">
        <f>IF(CY$3=$CP$3,$H112+BI112,IF($F112='KU Meter Schedule'!CY$3,'KU Meter Schedule'!CX112+BI112-$G112,SUM(CX112,BI112)))</f>
        <v>154410.58456389987</v>
      </c>
      <c r="CZ112" s="6">
        <f>IF(CZ$3=$CP$3,$H112+BJ112,IF($F112='KU Meter Schedule'!CZ$3,'KU Meter Schedule'!CY112+BJ112-$G112,SUM(CY112,BJ112)))</f>
        <v>154967.12332114988</v>
      </c>
      <c r="DA112" s="6">
        <f>IF(DA$3=$CP$3,$H112+BK112,IF($F112='KU Meter Schedule'!DA$3,'KU Meter Schedule'!CZ112+BK112-$G112,SUM(CZ112,BK112)))</f>
        <v>155820.15870889986</v>
      </c>
      <c r="DB112" s="6">
        <f>IF(DB$3=$CP$3,$H112+BL112,IF($F112='KU Meter Schedule'!DB$3,'KU Meter Schedule'!DA112+BL112-$G112,SUM(DA112,BL112)))</f>
        <v>156673.19409664985</v>
      </c>
      <c r="DC112" s="6">
        <f>IF(DC$3=$CP$3,$H112+BM112,IF($F112='KU Meter Schedule'!DC$3,'KU Meter Schedule'!DB112+BM112-$G112,SUM(DB112,BM112)))</f>
        <v>157526.22948439984</v>
      </c>
      <c r="DD112" s="6">
        <f>IF(DD$3=$CP$3,$H112+BN112,IF($F112='KU Meter Schedule'!DD$3,'KU Meter Schedule'!DC112+BN112-$G112,SUM(DC112,BN112)))</f>
        <v>158379.26487214983</v>
      </c>
      <c r="DE112" s="6">
        <f>IF(DE$3=$CP$3,$H112+BO112,IF($F112='KU Meter Schedule'!DE$3,'KU Meter Schedule'!DD112+BO112-$G112,SUM(DD112,BO112)))</f>
        <v>159232.30025989981</v>
      </c>
      <c r="DF112" s="6">
        <f>IF(DF$3=$CP$3,$H112+BP112,IF($F112='KU Meter Schedule'!DF$3,'KU Meter Schedule'!DE112+BP112-$G112,SUM(DE112,BP112)))</f>
        <v>160085.3356476498</v>
      </c>
      <c r="DG112" s="6">
        <f>IF(DG$3=$CP$3,$H112+BQ112,IF($F112='KU Meter Schedule'!DG$3,'KU Meter Schedule'!DF112+BQ112-$G112,SUM(DF112,BQ112)))</f>
        <v>160938.37103539979</v>
      </c>
      <c r="DH112" s="6">
        <f>IF(DH$3=$CP$3,$H112+BR112,IF($F112='KU Meter Schedule'!DH$3,'KU Meter Schedule'!DG112+BR112-$G112,SUM(DG112,BR112)))</f>
        <v>161791.40642314978</v>
      </c>
      <c r="DI112" s="6">
        <f>IF(DI$3=$CP$3,$H112+BS112,IF($F112='KU Meter Schedule'!DI$3,'KU Meter Schedule'!DH112+BS112-$G112,SUM(DH112,BS112)))</f>
        <v>162644.44181089976</v>
      </c>
      <c r="DJ112" s="6">
        <f>IF(DJ$3=$CP$3,$H112+BT112,IF($F112='KU Meter Schedule'!DJ$3,'KU Meter Schedule'!DI112+BT112-$G112,SUM(DI112,BT112)))</f>
        <v>163497.47719864975</v>
      </c>
      <c r="DK112" s="6">
        <f>IF(DK$3=$CP$3,$H112+BU112,IF($F112='KU Meter Schedule'!DK$3,'KU Meter Schedule'!DJ112+BU112-$G112,SUM(DJ112,BU112)))</f>
        <v>164350.51258639974</v>
      </c>
      <c r="DL112" s="6">
        <f>IF(DL$3=$CP$3,$H112+BV112,IF($F112='KU Meter Schedule'!DL$3,'KU Meter Schedule'!DK112+BV112-$G112,SUM(DK112,BV112)))</f>
        <v>165203.54797414973</v>
      </c>
      <c r="DM112" s="6">
        <f>IF(DM$3=$CP$3,$H112+BW112,IF($F112='KU Meter Schedule'!DM$3,'KU Meter Schedule'!DL112+BW112-$G112,SUM(DL112,BW112)))</f>
        <v>166056.58336189971</v>
      </c>
      <c r="DN112" s="6">
        <f>IF(DN$3=$CP$3,$H112+BX112,IF($F112='KU Meter Schedule'!DN$3,'KU Meter Schedule'!DM112+BX112-$G112,SUM(DM112,BX112)))</f>
        <v>166909.6187496497</v>
      </c>
      <c r="DO112" s="6">
        <f>IF(DO$3=$CP$3,$H112+BY112,IF($F112='KU Meter Schedule'!DO$3,'KU Meter Schedule'!DN112+BY112-$G112,SUM(DN112,BY112)))</f>
        <v>167762.65413739969</v>
      </c>
      <c r="DP112" s="6">
        <f>IF(DP$3=$CP$3,$H112+BZ112,IF($F112='KU Meter Schedule'!DP$3,'KU Meter Schedule'!DO112+BZ112-$G112,SUM(DO112,BZ112)))</f>
        <v>168615.68952514968</v>
      </c>
      <c r="DQ112" s="6">
        <f>IF(DQ$3=$CP$3,$H112+CA112,IF($F112='KU Meter Schedule'!DQ$3,'KU Meter Schedule'!DP112+CA112-$G112,SUM(DP112,CA112)))</f>
        <v>-122593.82278097534</v>
      </c>
      <c r="DR112" s="6">
        <f>IF(DR$3=$CP$3,$H112+CB112,IF($F112='KU Meter Schedule'!DR$3,'KU Meter Schedule'!DQ112+CB112-$G112,SUM(DQ112,CB112)))</f>
        <v>-122593.82278097534</v>
      </c>
      <c r="DS112" s="6">
        <f>IF(DS$3=$CP$3,$H112+CC112,IF($F112='KU Meter Schedule'!DS$3,'KU Meter Schedule'!DR112+CC112-$G112,SUM(DR112,CC112)))</f>
        <v>-122593.82278097534</v>
      </c>
      <c r="DT112" s="6">
        <f>IF(DT$3=$CP$3,$H112+CD112,IF($F112='KU Meter Schedule'!DT$3,'KU Meter Schedule'!DS112+CD112-$G112,SUM(DS112,CD112)))</f>
        <v>-122593.82278097534</v>
      </c>
      <c r="DU112" s="6">
        <f>IF(DU$3=$CP$3,$H112+CE112,IF($F112='KU Meter Schedule'!DU$3,'KU Meter Schedule'!DT112+CE112-$G112,SUM(DT112,CE112)))</f>
        <v>-122593.82278097534</v>
      </c>
      <c r="DV112" s="6">
        <f>IF(DV$3=$CP$3,$H112+CF112,IF($F112='KU Meter Schedule'!DV$3,'KU Meter Schedule'!DU112+CF112-$G112,SUM(DU112,CF112)))</f>
        <v>-122593.82278097534</v>
      </c>
      <c r="DW112" s="6">
        <f>IF(DW$3=$CP$3,$H112+CG112,IF($F112='KU Meter Schedule'!DW$3,'KU Meter Schedule'!DV112+CG112-$G112,SUM(DV112,CG112)))</f>
        <v>-122593.82278097534</v>
      </c>
      <c r="DX112" s="6">
        <f>IF(DX$3=$CP$3,$H112+CH112,IF($F112='KU Meter Schedule'!DX$3,'KU Meter Schedule'!DW112+CH112-$G112,SUM(DW112,CH112)))</f>
        <v>-122593.82278097534</v>
      </c>
      <c r="DY112" s="6">
        <f>IF(DY$3=$CP$3,$H112+CI112,IF($F112='KU Meter Schedule'!DY$3,'KU Meter Schedule'!DX112+CI112-$G112,SUM(DX112,CI112)))</f>
        <v>-122593.82278097534</v>
      </c>
      <c r="DZ112" s="6">
        <f>IF(DZ$3=$CP$3,$H112+CJ112,IF($F112='KU Meter Schedule'!DZ$3,'KU Meter Schedule'!DY112+CJ112-$G112,SUM(DY112,CJ112)))</f>
        <v>-122593.82278097534</v>
      </c>
      <c r="EA112" s="6">
        <f>IF(EA$3=$CP$3,$H112+CK112,IF($F112='KU Meter Schedule'!EA$3,'KU Meter Schedule'!DZ112+CK112-$G112,SUM(DZ112,CK112)))</f>
        <v>-122593.82278097534</v>
      </c>
      <c r="EB112" s="6">
        <f>IF(EB$3=$CP$3,$H112+CL112,IF($F112='KU Meter Schedule'!EB$3,'KU Meter Schedule'!EA112+CL112-$G112,SUM(EA112,CL112)))</f>
        <v>-122593.82278097534</v>
      </c>
      <c r="EC112" s="6">
        <f>IF(EC$3=$CP$3,$H112+CM112,IF($F112='KU Meter Schedule'!EC$3,'KU Meter Schedule'!EB112+CM112-$G112,SUM(EB112,CM112)))</f>
        <v>-122593.82278097534</v>
      </c>
      <c r="ED112" s="6">
        <f>IF(ED$3=$CP$3,$H112+CN112,IF($F112='KU Meter Schedule'!ED$3,'KU Meter Schedule'!EC112+CN112-$G112,SUM(EC112,CN112)))</f>
        <v>-122593.82278097534</v>
      </c>
      <c r="EF112" s="8">
        <f t="shared" si="22"/>
        <v>142234.29425135019</v>
      </c>
      <c r="EG112" s="8">
        <f t="shared" si="22"/>
        <v>141677.75549410019</v>
      </c>
      <c r="EH112" s="8">
        <f t="shared" si="22"/>
        <v>141121.21673685018</v>
      </c>
      <c r="EI112" s="8">
        <f t="shared" si="22"/>
        <v>140564.67797960018</v>
      </c>
      <c r="EJ112" s="8">
        <f t="shared" si="22"/>
        <v>140008.13922235018</v>
      </c>
      <c r="EK112" s="8">
        <f t="shared" si="22"/>
        <v>139451.60046510017</v>
      </c>
      <c r="EL112" s="8">
        <f t="shared" si="22"/>
        <v>138895.06170785017</v>
      </c>
      <c r="EM112" s="8">
        <f t="shared" si="22"/>
        <v>138338.52295060016</v>
      </c>
      <c r="EN112" s="8">
        <f t="shared" si="22"/>
        <v>137781.98419335016</v>
      </c>
      <c r="EO112" s="8">
        <f t="shared" si="22"/>
        <v>137225.44543610016</v>
      </c>
      <c r="EP112" s="8">
        <f t="shared" si="22"/>
        <v>136668.90667885015</v>
      </c>
      <c r="EQ112" s="8">
        <f t="shared" si="22"/>
        <v>135815.87129110016</v>
      </c>
      <c r="ER112" s="8">
        <f t="shared" si="22"/>
        <v>134962.83590335018</v>
      </c>
      <c r="ES112" s="8">
        <f t="shared" si="22"/>
        <v>134109.80051560019</v>
      </c>
      <c r="ET112" s="8">
        <f t="shared" si="22"/>
        <v>133256.7651278502</v>
      </c>
      <c r="EU112" s="8">
        <f t="shared" si="22"/>
        <v>132403.72974010021</v>
      </c>
      <c r="EV112" s="8">
        <f t="shared" si="21"/>
        <v>131550.69435235023</v>
      </c>
      <c r="EW112" s="8">
        <f t="shared" si="21"/>
        <v>130697.65896460024</v>
      </c>
      <c r="EX112" s="8">
        <f t="shared" si="21"/>
        <v>129844.62357685025</v>
      </c>
      <c r="EY112" s="8">
        <f t="shared" si="21"/>
        <v>128991.58818910026</v>
      </c>
      <c r="EZ112" s="8">
        <f t="shared" si="21"/>
        <v>128138.55280135028</v>
      </c>
      <c r="FA112" s="8">
        <f t="shared" si="21"/>
        <v>127285.51741360029</v>
      </c>
      <c r="FB112" s="8">
        <f t="shared" si="21"/>
        <v>126432.4820258503</v>
      </c>
      <c r="FC112" s="8">
        <f t="shared" si="21"/>
        <v>125579.44663810031</v>
      </c>
      <c r="FD112" s="8">
        <f t="shared" si="21"/>
        <v>124726.41125035033</v>
      </c>
      <c r="FE112" s="8">
        <f t="shared" si="21"/>
        <v>123873.37586260034</v>
      </c>
      <c r="FF112" s="8">
        <f t="shared" si="21"/>
        <v>123020.34047485035</v>
      </c>
      <c r="FG112" s="8">
        <f t="shared" si="21"/>
        <v>122593.82278097534</v>
      </c>
      <c r="FH112" s="8">
        <f t="shared" si="21"/>
        <v>122593.82278097534</v>
      </c>
      <c r="FI112" s="8">
        <f t="shared" si="21"/>
        <v>122593.82278097534</v>
      </c>
      <c r="FJ112" s="8">
        <f t="shared" si="21"/>
        <v>122593.82278097534</v>
      </c>
      <c r="FK112" s="8">
        <f t="shared" si="20"/>
        <v>122593.82278097534</v>
      </c>
      <c r="FL112" s="8">
        <f t="shared" si="20"/>
        <v>122593.82278097534</v>
      </c>
      <c r="FM112" s="8">
        <f t="shared" si="20"/>
        <v>122593.82278097534</v>
      </c>
      <c r="FN112" s="8">
        <f t="shared" si="20"/>
        <v>122593.82278097534</v>
      </c>
      <c r="FO112" s="8">
        <f t="shared" si="20"/>
        <v>122593.82278097534</v>
      </c>
      <c r="FP112" s="8">
        <f t="shared" ref="FP112:FT112" si="23">AT112-DZ112</f>
        <v>122593.82278097534</v>
      </c>
      <c r="FQ112" s="8">
        <f t="shared" si="23"/>
        <v>122593.82278097534</v>
      </c>
      <c r="FR112" s="8">
        <f t="shared" si="23"/>
        <v>122593.82278097534</v>
      </c>
      <c r="FS112" s="8">
        <f t="shared" si="23"/>
        <v>122593.82278097534</v>
      </c>
      <c r="FT112" s="8">
        <f t="shared" si="23"/>
        <v>122593.82278097534</v>
      </c>
    </row>
    <row r="113" spans="1:176" x14ac:dyDescent="0.25">
      <c r="A113" s="4" t="s">
        <v>12</v>
      </c>
      <c r="B113" s="4" t="s">
        <v>2</v>
      </c>
      <c r="C113" s="3" t="s">
        <v>40</v>
      </c>
      <c r="D113" s="4" t="s">
        <v>6</v>
      </c>
      <c r="E113" s="7">
        <v>1994</v>
      </c>
      <c r="F113" s="24">
        <f>IFERROR(VLOOKUP(CONCATENATE(C113,E113),'KU Retirements'!$A$4:$E$150,5,FALSE),"N/A")</f>
        <v>43405</v>
      </c>
      <c r="G113" s="5">
        <v>26098.959999999999</v>
      </c>
      <c r="H113" s="5">
        <v>13320.387204799999</v>
      </c>
      <c r="I113" s="5"/>
      <c r="J113" s="6">
        <f>IF(J$3=$J$3,$G113,IF($F113='KU Meter Schedule'!J$3,'KU Meter Schedule'!I113-'KU Meter Schedule'!$G113,I113))</f>
        <v>26098.959999999999</v>
      </c>
      <c r="K113" s="6">
        <f>IF(K$3=$J$3,$G113,IF($F113='KU Meter Schedule'!K$3,'KU Meter Schedule'!J113-'KU Meter Schedule'!$G113,J113))</f>
        <v>26098.959999999999</v>
      </c>
      <c r="L113" s="6">
        <f>IF(L$3=$J$3,$G113,IF($F113='KU Meter Schedule'!L$3,'KU Meter Schedule'!K113-'KU Meter Schedule'!$G113,K113))</f>
        <v>26098.959999999999</v>
      </c>
      <c r="M113" s="6">
        <f>IF(M$3=$J$3,$G113,IF($F113='KU Meter Schedule'!M$3,'KU Meter Schedule'!L113-'KU Meter Schedule'!$G113,L113))</f>
        <v>26098.959999999999</v>
      </c>
      <c r="N113" s="6">
        <f>IF(N$3=$J$3,$G113,IF($F113='KU Meter Schedule'!N$3,'KU Meter Schedule'!M113-'KU Meter Schedule'!$G113,M113))</f>
        <v>26098.959999999999</v>
      </c>
      <c r="O113" s="6">
        <f>IF(O$3=$J$3,$G113,IF($F113='KU Meter Schedule'!O$3,'KU Meter Schedule'!N113-'KU Meter Schedule'!$G113,N113))</f>
        <v>26098.959999999999</v>
      </c>
      <c r="P113" s="6">
        <f>IF(P$3=$J$3,$G113,IF($F113='KU Meter Schedule'!P$3,'KU Meter Schedule'!O113-'KU Meter Schedule'!$G113,O113))</f>
        <v>26098.959999999999</v>
      </c>
      <c r="Q113" s="6">
        <f>IF(Q$3=$J$3,$G113,IF($F113='KU Meter Schedule'!Q$3,'KU Meter Schedule'!P113-'KU Meter Schedule'!$G113,P113))</f>
        <v>26098.959999999999</v>
      </c>
      <c r="R113" s="6">
        <f>IF(R$3=$J$3,$G113,IF($F113='KU Meter Schedule'!R$3,'KU Meter Schedule'!Q113-'KU Meter Schedule'!$G113,Q113))</f>
        <v>26098.959999999999</v>
      </c>
      <c r="S113" s="6">
        <f>IF(S$3=$J$3,$G113,IF($F113='KU Meter Schedule'!S$3,'KU Meter Schedule'!R113-'KU Meter Schedule'!$G113,R113))</f>
        <v>26098.959999999999</v>
      </c>
      <c r="T113" s="6">
        <f>IF(T$3=$J$3,$G113,IF($F113='KU Meter Schedule'!T$3,'KU Meter Schedule'!S113-'KU Meter Schedule'!$G113,S113))</f>
        <v>26098.959999999999</v>
      </c>
      <c r="U113" s="6">
        <f>IF(U$3=$J$3,$G113,IF($F113='KU Meter Schedule'!U$3,'KU Meter Schedule'!T113-'KU Meter Schedule'!$G113,T113))</f>
        <v>26098.959999999999</v>
      </c>
      <c r="V113" s="6">
        <f>IF(V$3=$J$3,$G113,IF($F113='KU Meter Schedule'!V$3,'KU Meter Schedule'!U113-'KU Meter Schedule'!$G113,U113))</f>
        <v>26098.959999999999</v>
      </c>
      <c r="W113" s="6">
        <f>IF(W$3=$J$3,$G113,IF($F113='KU Meter Schedule'!W$3,'KU Meter Schedule'!V113-'KU Meter Schedule'!$G113,V113))</f>
        <v>26098.959999999999</v>
      </c>
      <c r="X113" s="6">
        <f>IF(X$3=$J$3,$G113,IF($F113='KU Meter Schedule'!X$3,'KU Meter Schedule'!W113-'KU Meter Schedule'!$G113,W113))</f>
        <v>26098.959999999999</v>
      </c>
      <c r="Y113" s="6">
        <f>IF(Y$3=$J$3,$G113,IF($F113='KU Meter Schedule'!Y$3,'KU Meter Schedule'!X113-'KU Meter Schedule'!$G113,X113))</f>
        <v>26098.959999999999</v>
      </c>
      <c r="Z113" s="6">
        <f>IF(Z$3=$J$3,$G113,IF($F113='KU Meter Schedule'!Z$3,'KU Meter Schedule'!Y113-'KU Meter Schedule'!$G113,Y113))</f>
        <v>26098.959999999999</v>
      </c>
      <c r="AA113" s="6">
        <f>IF(AA$3=$J$3,$G113,IF($F113='KU Meter Schedule'!AA$3,'KU Meter Schedule'!Z113-'KU Meter Schedule'!$G113,Z113))</f>
        <v>26098.959999999999</v>
      </c>
      <c r="AB113" s="6">
        <f>IF(AB$3=$J$3,$G113,IF($F113='KU Meter Schedule'!AB$3,'KU Meter Schedule'!AA113-'KU Meter Schedule'!$G113,AA113))</f>
        <v>26098.959999999999</v>
      </c>
      <c r="AC113" s="6">
        <f>IF(AC$3=$J$3,$G113,IF($F113='KU Meter Schedule'!AC$3,'KU Meter Schedule'!AB113-'KU Meter Schedule'!$G113,AB113))</f>
        <v>26098.959999999999</v>
      </c>
      <c r="AD113" s="6">
        <f>IF(AD$3=$J$3,$G113,IF($F113='KU Meter Schedule'!AD$3,'KU Meter Schedule'!AC113-'KU Meter Schedule'!$G113,AC113))</f>
        <v>26098.959999999999</v>
      </c>
      <c r="AE113" s="6">
        <f>IF(AE$3=$J$3,$G113,IF($F113='KU Meter Schedule'!AE$3,'KU Meter Schedule'!AD113-'KU Meter Schedule'!$G113,AD113))</f>
        <v>26098.959999999999</v>
      </c>
      <c r="AF113" s="6">
        <f>IF(AF$3=$J$3,$G113,IF($F113='KU Meter Schedule'!AF$3,'KU Meter Schedule'!AE113-'KU Meter Schedule'!$G113,AE113))</f>
        <v>26098.959999999999</v>
      </c>
      <c r="AG113" s="6">
        <f>IF(AG$3=$J$3,$G113,IF($F113='KU Meter Schedule'!AG$3,'KU Meter Schedule'!AF113-'KU Meter Schedule'!$G113,AF113))</f>
        <v>26098.959999999999</v>
      </c>
      <c r="AH113" s="6">
        <f>IF(AH$3=$J$3,$G113,IF($F113='KU Meter Schedule'!AH$3,'KU Meter Schedule'!AG113-'KU Meter Schedule'!$G113,AG113))</f>
        <v>26098.959999999999</v>
      </c>
      <c r="AI113" s="6">
        <f>IF(AI$3=$J$3,$G113,IF($F113='KU Meter Schedule'!AI$3,'KU Meter Schedule'!AH113-'KU Meter Schedule'!$G113,AH113))</f>
        <v>26098.959999999999</v>
      </c>
      <c r="AJ113" s="6">
        <f>IF(AJ$3=$J$3,$G113,IF($F113='KU Meter Schedule'!AJ$3,'KU Meter Schedule'!AI113-'KU Meter Schedule'!$G113,AI113))</f>
        <v>26098.959999999999</v>
      </c>
      <c r="AK113" s="6">
        <f>IF(AK$3=$J$3,$G113,IF($F113='KU Meter Schedule'!AK$3,'KU Meter Schedule'!AJ113-'KU Meter Schedule'!$G113,AJ113))</f>
        <v>0</v>
      </c>
      <c r="AL113" s="6">
        <f>IF(AL$3=$J$3,$G113,IF($F113='KU Meter Schedule'!AL$3,'KU Meter Schedule'!AK113-'KU Meter Schedule'!$G113,AK113))</f>
        <v>0</v>
      </c>
      <c r="AM113" s="6">
        <f>IF(AM$3=$J$3,$G113,IF($F113='KU Meter Schedule'!AM$3,'KU Meter Schedule'!AL113-'KU Meter Schedule'!$G113,AL113))</f>
        <v>0</v>
      </c>
      <c r="AN113" s="6">
        <f>IF(AN$3=$J$3,$G113,IF($F113='KU Meter Schedule'!AN$3,'KU Meter Schedule'!AM113-'KU Meter Schedule'!$G113,AM113))</f>
        <v>0</v>
      </c>
      <c r="AO113" s="6">
        <f>IF(AO$3=$J$3,$G113,IF($F113='KU Meter Schedule'!AO$3,'KU Meter Schedule'!AN113-'KU Meter Schedule'!$G113,AN113))</f>
        <v>0</v>
      </c>
      <c r="AP113" s="6">
        <f>IF(AP$3=$J$3,$G113,IF($F113='KU Meter Schedule'!AP$3,'KU Meter Schedule'!AO113-'KU Meter Schedule'!$G113,AO113))</f>
        <v>0</v>
      </c>
      <c r="AQ113" s="6">
        <f>IF(AQ$3=$J$3,$G113,IF($F113='KU Meter Schedule'!AQ$3,'KU Meter Schedule'!AP113-'KU Meter Schedule'!$G113,AP113))</f>
        <v>0</v>
      </c>
      <c r="AR113" s="6">
        <f>IF(AR$3=$J$3,$G113,IF($F113='KU Meter Schedule'!AR$3,'KU Meter Schedule'!AQ113-'KU Meter Schedule'!$G113,AQ113))</f>
        <v>0</v>
      </c>
      <c r="AS113" s="6">
        <f>IF(AS$3=$J$3,$G113,IF($F113='KU Meter Schedule'!AS$3,'KU Meter Schedule'!AR113-'KU Meter Schedule'!$G113,AR113))</f>
        <v>0</v>
      </c>
      <c r="AT113" s="6">
        <f>IF(AT$3=$J$3,$G113,IF($F113='KU Meter Schedule'!AT$3,'KU Meter Schedule'!AS113-'KU Meter Schedule'!$G113,AS113))</f>
        <v>0</v>
      </c>
      <c r="AU113" s="6">
        <f>IF(AU$3=$J$3,$G113,IF($F113='KU Meter Schedule'!AU$3,'KU Meter Schedule'!AT113-'KU Meter Schedule'!$G113,AT113))</f>
        <v>0</v>
      </c>
      <c r="AV113" s="6">
        <f>IF(AV$3=$J$3,$G113,IF($F113='KU Meter Schedule'!AV$3,'KU Meter Schedule'!AU113-'KU Meter Schedule'!$G113,AU113))</f>
        <v>0</v>
      </c>
      <c r="AW113" s="6">
        <f>IF(AW$3=$J$3,$G113,IF($F113='KU Meter Schedule'!AW$3,'KU Meter Schedule'!AV113-'KU Meter Schedule'!$G113,AV113))</f>
        <v>0</v>
      </c>
      <c r="AX113" s="6">
        <f>IF(AX$3=$J$3,$G113,IF($F113='KU Meter Schedule'!AX$3,'KU Meter Schedule'!AW113-'KU Meter Schedule'!$G113,AW113))</f>
        <v>0</v>
      </c>
      <c r="AZ113" s="21">
        <f>IF(AZ$3&lt;'Depr. Rate'!$B$1,('Depr. Rate'!$B$4*'KU Meter Schedule'!J113)/12,IF(J113=0,I113/2*'Depr. Rate'!$C$4/12,('Depr. Rate'!$C$4*'KU Meter Schedule'!J113)/12))</f>
        <v>49.805515333333325</v>
      </c>
      <c r="BA113" s="21">
        <f>IF(BA$3&lt;'Depr. Rate'!$B$1,('Depr. Rate'!$B$4*'KU Meter Schedule'!K113)/12,IF(K113=0,J113/2*'Depr. Rate'!$C$4/12,('Depr. Rate'!$C$4*'KU Meter Schedule'!K113)/12))</f>
        <v>49.805515333333325</v>
      </c>
      <c r="BB113" s="21">
        <f>IF(BB$3&lt;'Depr. Rate'!$B$1,('Depr. Rate'!$B$4*'KU Meter Schedule'!L113)/12,IF(L113=0,K113/2*'Depr. Rate'!$C$4/12,('Depr. Rate'!$C$4*'KU Meter Schedule'!L113)/12))</f>
        <v>49.805515333333325</v>
      </c>
      <c r="BC113" s="21">
        <f>IF(BC$3&lt;'Depr. Rate'!$B$1,('Depr. Rate'!$B$4*'KU Meter Schedule'!M113)/12,IF(M113=0,L113/2*'Depr. Rate'!$C$4/12,('Depr. Rate'!$C$4*'KU Meter Schedule'!M113)/12))</f>
        <v>49.805515333333325</v>
      </c>
      <c r="BD113" s="21">
        <f>IF(BD$3&lt;'Depr. Rate'!$B$1,('Depr. Rate'!$B$4*'KU Meter Schedule'!N113)/12,IF(N113=0,M113/2*'Depr. Rate'!$C$4/12,('Depr. Rate'!$C$4*'KU Meter Schedule'!N113)/12))</f>
        <v>49.805515333333325</v>
      </c>
      <c r="BE113" s="21">
        <f>IF(BE$3&lt;'Depr. Rate'!$B$1,('Depr. Rate'!$B$4*'KU Meter Schedule'!O113)/12,IF(O113=0,N113/2*'Depr. Rate'!$C$4/12,('Depr. Rate'!$C$4*'KU Meter Schedule'!O113)/12))</f>
        <v>49.805515333333325</v>
      </c>
      <c r="BF113" s="21">
        <f>IF(BF$3&lt;'Depr. Rate'!$B$1,('Depr. Rate'!$B$4*'KU Meter Schedule'!P113)/12,IF(P113=0,O113/2*'Depr. Rate'!$C$4/12,('Depr. Rate'!$C$4*'KU Meter Schedule'!P113)/12))</f>
        <v>49.805515333333325</v>
      </c>
      <c r="BG113" s="21">
        <f>IF(BG$3&lt;'Depr. Rate'!$B$1,('Depr. Rate'!$B$4*'KU Meter Schedule'!Q113)/12,IF(Q113=0,P113/2*'Depr. Rate'!$C$4/12,('Depr. Rate'!$C$4*'KU Meter Schedule'!Q113)/12))</f>
        <v>49.805515333333325</v>
      </c>
      <c r="BH113" s="21">
        <f>IF(BH$3&lt;'Depr. Rate'!$B$1,('Depr. Rate'!$B$4*'KU Meter Schedule'!R113)/12,IF(R113=0,Q113/2*'Depr. Rate'!$C$4/12,('Depr. Rate'!$C$4*'KU Meter Schedule'!R113)/12))</f>
        <v>49.805515333333325</v>
      </c>
      <c r="BI113" s="21">
        <f>IF(BI$3&lt;'Depr. Rate'!$B$1,('Depr. Rate'!$B$4*'KU Meter Schedule'!S113)/12,IF(S113=0,R113/2*'Depr. Rate'!$C$4/12,('Depr. Rate'!$C$4*'KU Meter Schedule'!S113)/12))</f>
        <v>49.805515333333325</v>
      </c>
      <c r="BJ113" s="21">
        <f>IF(BJ$3&lt;'Depr. Rate'!$B$1,('Depr. Rate'!$B$4*'KU Meter Schedule'!T113)/12,IF(T113=0,S113/2*'Depr. Rate'!$C$4/12,('Depr. Rate'!$C$4*'KU Meter Schedule'!T113)/12))</f>
        <v>49.805515333333325</v>
      </c>
      <c r="BK113" s="21">
        <f>IF(BK$3&lt;'Depr. Rate'!$B$1,('Depr. Rate'!$B$4*'KU Meter Schedule'!U113)/12,IF(U113=0,T113/2*'Depr. Rate'!$C$4/12,('Depr. Rate'!$C$4*'KU Meter Schedule'!U113)/12))</f>
        <v>76.339457999999993</v>
      </c>
      <c r="BL113" s="21">
        <f>IF(BL$3&lt;'Depr. Rate'!$B$1,('Depr. Rate'!$B$4*'KU Meter Schedule'!V113)/12,IF(V113=0,U113/2*'Depr. Rate'!$C$4/12,('Depr. Rate'!$C$4*'KU Meter Schedule'!V113)/12))</f>
        <v>76.339457999999993</v>
      </c>
      <c r="BM113" s="21">
        <f>IF(BM$3&lt;'Depr. Rate'!$B$1,('Depr. Rate'!$B$4*'KU Meter Schedule'!W113)/12,IF(W113=0,V113/2*'Depr. Rate'!$C$4/12,('Depr. Rate'!$C$4*'KU Meter Schedule'!W113)/12))</f>
        <v>76.339457999999993</v>
      </c>
      <c r="BN113" s="21">
        <f>IF(BN$3&lt;'Depr. Rate'!$B$1,('Depr. Rate'!$B$4*'KU Meter Schedule'!X113)/12,IF(X113=0,W113/2*'Depr. Rate'!$C$4/12,('Depr. Rate'!$C$4*'KU Meter Schedule'!X113)/12))</f>
        <v>76.339457999999993</v>
      </c>
      <c r="BO113" s="21">
        <f>IF(BO$3&lt;'Depr. Rate'!$B$1,('Depr. Rate'!$B$4*'KU Meter Schedule'!Y113)/12,IF(Y113=0,X113/2*'Depr. Rate'!$C$4/12,('Depr. Rate'!$C$4*'KU Meter Schedule'!Y113)/12))</f>
        <v>76.339457999999993</v>
      </c>
      <c r="BP113" s="21">
        <f>IF(BP$3&lt;'Depr. Rate'!$B$1,('Depr. Rate'!$B$4*'KU Meter Schedule'!Z113)/12,IF(Z113=0,Y113/2*'Depr. Rate'!$C$4/12,('Depr. Rate'!$C$4*'KU Meter Schedule'!Z113)/12))</f>
        <v>76.339457999999993</v>
      </c>
      <c r="BQ113" s="21">
        <f>IF(BQ$3&lt;'Depr. Rate'!$B$1,('Depr. Rate'!$B$4*'KU Meter Schedule'!AA113)/12,IF(AA113=0,Z113/2*'Depr. Rate'!$C$4/12,('Depr. Rate'!$C$4*'KU Meter Schedule'!AA113)/12))</f>
        <v>76.339457999999993</v>
      </c>
      <c r="BR113" s="21">
        <f>IF(BR$3&lt;'Depr. Rate'!$B$1,('Depr. Rate'!$B$4*'KU Meter Schedule'!AB113)/12,IF(AB113=0,AA113/2*'Depr. Rate'!$C$4/12,('Depr. Rate'!$C$4*'KU Meter Schedule'!AB113)/12))</f>
        <v>76.339457999999993</v>
      </c>
      <c r="BS113" s="21">
        <f>IF(BS$3&lt;'Depr. Rate'!$B$1,('Depr. Rate'!$B$4*'KU Meter Schedule'!AC113)/12,IF(AC113=0,AB113/2*'Depr. Rate'!$C$4/12,('Depr. Rate'!$C$4*'KU Meter Schedule'!AC113)/12))</f>
        <v>76.339457999999993</v>
      </c>
      <c r="BT113" s="21">
        <f>IF(BT$3&lt;'Depr. Rate'!$B$1,('Depr. Rate'!$B$4*'KU Meter Schedule'!AD113)/12,IF(AD113=0,AC113/2*'Depr. Rate'!$C$4/12,('Depr. Rate'!$C$4*'KU Meter Schedule'!AD113)/12))</f>
        <v>76.339457999999993</v>
      </c>
      <c r="BU113" s="21">
        <f>IF(BU$3&lt;'Depr. Rate'!$B$1,('Depr. Rate'!$B$4*'KU Meter Schedule'!AE113)/12,IF(AE113=0,AD113/2*'Depr. Rate'!$C$4/12,('Depr. Rate'!$C$4*'KU Meter Schedule'!AE113)/12))</f>
        <v>76.339457999999993</v>
      </c>
      <c r="BV113" s="21">
        <f>IF(BV$3&lt;'Depr. Rate'!$B$1,('Depr. Rate'!$B$4*'KU Meter Schedule'!AF113)/12,IF(AF113=0,AE113/2*'Depr. Rate'!$C$4/12,('Depr. Rate'!$C$4*'KU Meter Schedule'!AF113)/12))</f>
        <v>76.339457999999993</v>
      </c>
      <c r="BW113" s="21">
        <f>IF(BW$3&lt;'Depr. Rate'!$B$1,('Depr. Rate'!$B$4*'KU Meter Schedule'!AG113)/12,IF(AG113=0,AF113/2*'Depr. Rate'!$C$4/12,('Depr. Rate'!$C$4*'KU Meter Schedule'!AG113)/12))</f>
        <v>76.339457999999993</v>
      </c>
      <c r="BX113" s="21">
        <f>IF(BX$3&lt;'Depr. Rate'!$B$1,('Depr. Rate'!$B$4*'KU Meter Schedule'!AH113)/12,IF(AH113=0,AG113/2*'Depr. Rate'!$C$4/12,('Depr. Rate'!$C$4*'KU Meter Schedule'!AH113)/12))</f>
        <v>76.339457999999993</v>
      </c>
      <c r="BY113" s="21">
        <f>IF(BY$3&lt;'Depr. Rate'!$B$1,('Depr. Rate'!$B$4*'KU Meter Schedule'!AI113)/12,IF(AI113=0,AH113/2*'Depr. Rate'!$C$4/12,('Depr. Rate'!$C$4*'KU Meter Schedule'!AI113)/12))</f>
        <v>76.339457999999993</v>
      </c>
      <c r="BZ113" s="21">
        <f>IF(BZ$3&lt;'Depr. Rate'!$B$1,('Depr. Rate'!$B$4*'KU Meter Schedule'!AJ113)/12,IF(AJ113=0,AI113/2*'Depr. Rate'!$C$4/12,('Depr. Rate'!$C$4*'KU Meter Schedule'!AJ113)/12))</f>
        <v>76.339457999999993</v>
      </c>
      <c r="CA113" s="21">
        <f>IF(CA$3&lt;'Depr. Rate'!$B$1,('Depr. Rate'!$B$4*'KU Meter Schedule'!AK113)/12,IF(AK113=0,AJ113/2*'Depr. Rate'!$C$4/12,('Depr. Rate'!$C$4*'KU Meter Schedule'!AK113)/12))</f>
        <v>38.169728999999997</v>
      </c>
      <c r="CB113" s="21">
        <f>IF(CB$3&lt;'Depr. Rate'!$B$1,('Depr. Rate'!$B$4*'KU Meter Schedule'!AL113)/12,IF(AL113=0,AK113/2*'Depr. Rate'!$C$4/12,('Depr. Rate'!$C$4*'KU Meter Schedule'!AL113)/12))</f>
        <v>0</v>
      </c>
      <c r="CC113" s="21">
        <f>IF(CC$3&lt;'Depr. Rate'!$B$1,('Depr. Rate'!$B$4*'KU Meter Schedule'!AM113)/12,IF(AM113=0,AL113/2*'Depr. Rate'!$C$4/12,('Depr. Rate'!$C$4*'KU Meter Schedule'!AM113)/12))</f>
        <v>0</v>
      </c>
      <c r="CD113" s="21">
        <f>IF(CD$3&lt;'Depr. Rate'!$B$1,('Depr. Rate'!$B$4*'KU Meter Schedule'!AN113)/12,IF(AN113=0,AM113/2*'Depr. Rate'!$C$4/12,('Depr. Rate'!$C$4*'KU Meter Schedule'!AN113)/12))</f>
        <v>0</v>
      </c>
      <c r="CE113" s="21">
        <f>IF(CE$3&lt;'Depr. Rate'!$B$1,('Depr. Rate'!$B$4*'KU Meter Schedule'!AO113)/12,IF(AO113=0,AN113/2*'Depr. Rate'!$C$4/12,('Depr. Rate'!$C$4*'KU Meter Schedule'!AO113)/12))</f>
        <v>0</v>
      </c>
      <c r="CF113" s="21">
        <f>IF(CF$3&lt;'Depr. Rate'!$B$1,('Depr. Rate'!$B$4*'KU Meter Schedule'!AP113)/12,IF(AP113=0,AO113/2*'Depr. Rate'!$C$4/12,('Depr. Rate'!$C$4*'KU Meter Schedule'!AP113)/12))</f>
        <v>0</v>
      </c>
      <c r="CG113" s="21">
        <f>IF(CG$3&lt;'Depr. Rate'!$B$1,('Depr. Rate'!$B$4*'KU Meter Schedule'!AQ113)/12,IF(AQ113=0,AP113/2*'Depr. Rate'!$C$4/12,('Depr. Rate'!$C$4*'KU Meter Schedule'!AQ113)/12))</f>
        <v>0</v>
      </c>
      <c r="CH113" s="21">
        <f>IF(CH$3&lt;'Depr. Rate'!$B$1,('Depr. Rate'!$B$4*'KU Meter Schedule'!AR113)/12,IF(AR113=0,AQ113/2*'Depr. Rate'!$C$4/12,('Depr. Rate'!$C$4*'KU Meter Schedule'!AR113)/12))</f>
        <v>0</v>
      </c>
      <c r="CI113" s="21">
        <f>IF(CI$3&lt;'Depr. Rate'!$B$1,('Depr. Rate'!$B$4*'KU Meter Schedule'!AS113)/12,IF(AS113=0,AR113/2*'Depr. Rate'!$C$4/12,('Depr. Rate'!$C$4*'KU Meter Schedule'!AS113)/12))</f>
        <v>0</v>
      </c>
      <c r="CJ113" s="21">
        <f>IF(CJ$3&lt;'Depr. Rate'!$B$1,('Depr. Rate'!$B$4*'KU Meter Schedule'!AT113)/12,IF(AT113=0,AS113/2*'Depr. Rate'!$C$4/12,('Depr. Rate'!$C$4*'KU Meter Schedule'!AT113)/12))</f>
        <v>0</v>
      </c>
      <c r="CK113" s="21">
        <f>IF(CK$3&lt;'Depr. Rate'!$B$1,('Depr. Rate'!$B$4*'KU Meter Schedule'!AU113)/12,IF(AU113=0,AT113/2*'Depr. Rate'!$C$4/12,('Depr. Rate'!$C$4*'KU Meter Schedule'!AU113)/12))</f>
        <v>0</v>
      </c>
      <c r="CL113" s="21">
        <f>IF(CL$3&lt;'Depr. Rate'!$B$1,('Depr. Rate'!$B$4*'KU Meter Schedule'!AV113)/12,IF(AV113=0,AU113/2*'Depr. Rate'!$C$4/12,('Depr. Rate'!$C$4*'KU Meter Schedule'!AV113)/12))</f>
        <v>0</v>
      </c>
      <c r="CM113" s="21">
        <f>IF(CM$3&lt;'Depr. Rate'!$B$1,('Depr. Rate'!$B$4*'KU Meter Schedule'!AW113)/12,IF(AW113=0,AV113/2*'Depr. Rate'!$C$4/12,('Depr. Rate'!$C$4*'KU Meter Schedule'!AW113)/12))</f>
        <v>0</v>
      </c>
      <c r="CN113" s="21">
        <f>IF(CN$3&lt;'Depr. Rate'!$B$1,('Depr. Rate'!$B$4*'KU Meter Schedule'!AX113)/12,IF(AX113=0,AW113/2*'Depr. Rate'!$C$4/12,('Depr. Rate'!$C$4*'KU Meter Schedule'!AX113)/12))</f>
        <v>0</v>
      </c>
      <c r="CP113" s="6">
        <f>IF(CP$3=$CP$3,$H113+AZ113,IF($F113='KU Meter Schedule'!CP$3,'KU Meter Schedule'!CO113+AZ113-$G113,SUM(CO113,AZ113)))</f>
        <v>13370.192720133333</v>
      </c>
      <c r="CQ113" s="6">
        <f>IF(CQ$3=$CP$3,$H113+BA113,IF($F113='KU Meter Schedule'!CQ$3,'KU Meter Schedule'!CP113+BA113-$G113,SUM(CP113,BA113)))</f>
        <v>13419.998235466666</v>
      </c>
      <c r="CR113" s="6">
        <f>IF(CR$3=$CP$3,$H113+BB113,IF($F113='KU Meter Schedule'!CR$3,'KU Meter Schedule'!CQ113+BB113-$G113,SUM(CQ113,BB113)))</f>
        <v>13469.8037508</v>
      </c>
      <c r="CS113" s="6">
        <f>IF(CS$3=$CP$3,$H113+BC113,IF($F113='KU Meter Schedule'!CS$3,'KU Meter Schedule'!CR113+BC113-$G113,SUM(CR113,BC113)))</f>
        <v>13519.609266133333</v>
      </c>
      <c r="CT113" s="6">
        <f>IF(CT$3=$CP$3,$H113+BD113,IF($F113='KU Meter Schedule'!CT$3,'KU Meter Schedule'!CS113+BD113-$G113,SUM(CS113,BD113)))</f>
        <v>13569.414781466667</v>
      </c>
      <c r="CU113" s="6">
        <f>IF(CU$3=$CP$3,$H113+BE113,IF($F113='KU Meter Schedule'!CU$3,'KU Meter Schedule'!CT113+BE113-$G113,SUM(CT113,BE113)))</f>
        <v>13619.2202968</v>
      </c>
      <c r="CV113" s="6">
        <f>IF(CV$3=$CP$3,$H113+BF113,IF($F113='KU Meter Schedule'!CV$3,'KU Meter Schedule'!CU113+BF113-$G113,SUM(CU113,BF113)))</f>
        <v>13669.025812133334</v>
      </c>
      <c r="CW113" s="6">
        <f>IF(CW$3=$CP$3,$H113+BG113,IF($F113='KU Meter Schedule'!CW$3,'KU Meter Schedule'!CV113+BG113-$G113,SUM(CV113,BG113)))</f>
        <v>13718.831327466667</v>
      </c>
      <c r="CX113" s="6">
        <f>IF(CX$3=$CP$3,$H113+BH113,IF($F113='KU Meter Schedule'!CX$3,'KU Meter Schedule'!CW113+BH113-$G113,SUM(CW113,BH113)))</f>
        <v>13768.636842800001</v>
      </c>
      <c r="CY113" s="6">
        <f>IF(CY$3=$CP$3,$H113+BI113,IF($F113='KU Meter Schedule'!CY$3,'KU Meter Schedule'!CX113+BI113-$G113,SUM(CX113,BI113)))</f>
        <v>13818.442358133334</v>
      </c>
      <c r="CZ113" s="6">
        <f>IF(CZ$3=$CP$3,$H113+BJ113,IF($F113='KU Meter Schedule'!CZ$3,'KU Meter Schedule'!CY113+BJ113-$G113,SUM(CY113,BJ113)))</f>
        <v>13868.247873466667</v>
      </c>
      <c r="DA113" s="6">
        <f>IF(DA$3=$CP$3,$H113+BK113,IF($F113='KU Meter Schedule'!DA$3,'KU Meter Schedule'!CZ113+BK113-$G113,SUM(CZ113,BK113)))</f>
        <v>13944.587331466668</v>
      </c>
      <c r="DB113" s="6">
        <f>IF(DB$3=$CP$3,$H113+BL113,IF($F113='KU Meter Schedule'!DB$3,'KU Meter Schedule'!DA113+BL113-$G113,SUM(DA113,BL113)))</f>
        <v>14020.926789466668</v>
      </c>
      <c r="DC113" s="6">
        <f>IF(DC$3=$CP$3,$H113+BM113,IF($F113='KU Meter Schedule'!DC$3,'KU Meter Schedule'!DB113+BM113-$G113,SUM(DB113,BM113)))</f>
        <v>14097.266247466669</v>
      </c>
      <c r="DD113" s="6">
        <f>IF(DD$3=$CP$3,$H113+BN113,IF($F113='KU Meter Schedule'!DD$3,'KU Meter Schedule'!DC113+BN113-$G113,SUM(DC113,BN113)))</f>
        <v>14173.605705466669</v>
      </c>
      <c r="DE113" s="6">
        <f>IF(DE$3=$CP$3,$H113+BO113,IF($F113='KU Meter Schedule'!DE$3,'KU Meter Schedule'!DD113+BO113-$G113,SUM(DD113,BO113)))</f>
        <v>14249.945163466669</v>
      </c>
      <c r="DF113" s="6">
        <f>IF(DF$3=$CP$3,$H113+BP113,IF($F113='KU Meter Schedule'!DF$3,'KU Meter Schedule'!DE113+BP113-$G113,SUM(DE113,BP113)))</f>
        <v>14326.28462146667</v>
      </c>
      <c r="DG113" s="6">
        <f>IF(DG$3=$CP$3,$H113+BQ113,IF($F113='KU Meter Schedule'!DG$3,'KU Meter Schedule'!DF113+BQ113-$G113,SUM(DF113,BQ113)))</f>
        <v>14402.62407946667</v>
      </c>
      <c r="DH113" s="6">
        <f>IF(DH$3=$CP$3,$H113+BR113,IF($F113='KU Meter Schedule'!DH$3,'KU Meter Schedule'!DG113+BR113-$G113,SUM(DG113,BR113)))</f>
        <v>14478.96353746667</v>
      </c>
      <c r="DI113" s="6">
        <f>IF(DI$3=$CP$3,$H113+BS113,IF($F113='KU Meter Schedule'!DI$3,'KU Meter Schedule'!DH113+BS113-$G113,SUM(DH113,BS113)))</f>
        <v>14555.302995466671</v>
      </c>
      <c r="DJ113" s="6">
        <f>IF(DJ$3=$CP$3,$H113+BT113,IF($F113='KU Meter Schedule'!DJ$3,'KU Meter Schedule'!DI113+BT113-$G113,SUM(DI113,BT113)))</f>
        <v>14631.642453466671</v>
      </c>
      <c r="DK113" s="6">
        <f>IF(DK$3=$CP$3,$H113+BU113,IF($F113='KU Meter Schedule'!DK$3,'KU Meter Schedule'!DJ113+BU113-$G113,SUM(DJ113,BU113)))</f>
        <v>14707.981911466672</v>
      </c>
      <c r="DL113" s="6">
        <f>IF(DL$3=$CP$3,$H113+BV113,IF($F113='KU Meter Schedule'!DL$3,'KU Meter Schedule'!DK113+BV113-$G113,SUM(DK113,BV113)))</f>
        <v>14784.321369466672</v>
      </c>
      <c r="DM113" s="6">
        <f>IF(DM$3=$CP$3,$H113+BW113,IF($F113='KU Meter Schedule'!DM$3,'KU Meter Schedule'!DL113+BW113-$G113,SUM(DL113,BW113)))</f>
        <v>14860.660827466672</v>
      </c>
      <c r="DN113" s="6">
        <f>IF(DN$3=$CP$3,$H113+BX113,IF($F113='KU Meter Schedule'!DN$3,'KU Meter Schedule'!DM113+BX113-$G113,SUM(DM113,BX113)))</f>
        <v>14937.000285466673</v>
      </c>
      <c r="DO113" s="6">
        <f>IF(DO$3=$CP$3,$H113+BY113,IF($F113='KU Meter Schedule'!DO$3,'KU Meter Schedule'!DN113+BY113-$G113,SUM(DN113,BY113)))</f>
        <v>15013.339743466673</v>
      </c>
      <c r="DP113" s="6">
        <f>IF(DP$3=$CP$3,$H113+BZ113,IF($F113='KU Meter Schedule'!DP$3,'KU Meter Schedule'!DO113+BZ113-$G113,SUM(DO113,BZ113)))</f>
        <v>15089.679201466673</v>
      </c>
      <c r="DQ113" s="6">
        <f>IF(DQ$3=$CP$3,$H113+CA113,IF($F113='KU Meter Schedule'!DQ$3,'KU Meter Schedule'!DP113+CA113-$G113,SUM(DP113,CA113)))</f>
        <v>-10971.111069533326</v>
      </c>
      <c r="DR113" s="6">
        <f>IF(DR$3=$CP$3,$H113+CB113,IF($F113='KU Meter Schedule'!DR$3,'KU Meter Schedule'!DQ113+CB113-$G113,SUM(DQ113,CB113)))</f>
        <v>-10971.111069533326</v>
      </c>
      <c r="DS113" s="6">
        <f>IF(DS$3=$CP$3,$H113+CC113,IF($F113='KU Meter Schedule'!DS$3,'KU Meter Schedule'!DR113+CC113-$G113,SUM(DR113,CC113)))</f>
        <v>-10971.111069533326</v>
      </c>
      <c r="DT113" s="6">
        <f>IF(DT$3=$CP$3,$H113+CD113,IF($F113='KU Meter Schedule'!DT$3,'KU Meter Schedule'!DS113+CD113-$G113,SUM(DS113,CD113)))</f>
        <v>-10971.111069533326</v>
      </c>
      <c r="DU113" s="6">
        <f>IF(DU$3=$CP$3,$H113+CE113,IF($F113='KU Meter Schedule'!DU$3,'KU Meter Schedule'!DT113+CE113-$G113,SUM(DT113,CE113)))</f>
        <v>-10971.111069533326</v>
      </c>
      <c r="DV113" s="6">
        <f>IF(DV$3=$CP$3,$H113+CF113,IF($F113='KU Meter Schedule'!DV$3,'KU Meter Schedule'!DU113+CF113-$G113,SUM(DU113,CF113)))</f>
        <v>-10971.111069533326</v>
      </c>
      <c r="DW113" s="6">
        <f>IF(DW$3=$CP$3,$H113+CG113,IF($F113='KU Meter Schedule'!DW$3,'KU Meter Schedule'!DV113+CG113-$G113,SUM(DV113,CG113)))</f>
        <v>-10971.111069533326</v>
      </c>
      <c r="DX113" s="6">
        <f>IF(DX$3=$CP$3,$H113+CH113,IF($F113='KU Meter Schedule'!DX$3,'KU Meter Schedule'!DW113+CH113-$G113,SUM(DW113,CH113)))</f>
        <v>-10971.111069533326</v>
      </c>
      <c r="DY113" s="6">
        <f>IF(DY$3=$CP$3,$H113+CI113,IF($F113='KU Meter Schedule'!DY$3,'KU Meter Schedule'!DX113+CI113-$G113,SUM(DX113,CI113)))</f>
        <v>-10971.111069533326</v>
      </c>
      <c r="DZ113" s="6">
        <f>IF(DZ$3=$CP$3,$H113+CJ113,IF($F113='KU Meter Schedule'!DZ$3,'KU Meter Schedule'!DY113+CJ113-$G113,SUM(DY113,CJ113)))</f>
        <v>-10971.111069533326</v>
      </c>
      <c r="EA113" s="6">
        <f>IF(EA$3=$CP$3,$H113+CK113,IF($F113='KU Meter Schedule'!EA$3,'KU Meter Schedule'!DZ113+CK113-$G113,SUM(DZ113,CK113)))</f>
        <v>-10971.111069533326</v>
      </c>
      <c r="EB113" s="6">
        <f>IF(EB$3=$CP$3,$H113+CL113,IF($F113='KU Meter Schedule'!EB$3,'KU Meter Schedule'!EA113+CL113-$G113,SUM(EA113,CL113)))</f>
        <v>-10971.111069533326</v>
      </c>
      <c r="EC113" s="6">
        <f>IF(EC$3=$CP$3,$H113+CM113,IF($F113='KU Meter Schedule'!EC$3,'KU Meter Schedule'!EB113+CM113-$G113,SUM(EB113,CM113)))</f>
        <v>-10971.111069533326</v>
      </c>
      <c r="ED113" s="6">
        <f>IF(ED$3=$CP$3,$H113+CN113,IF($F113='KU Meter Schedule'!ED$3,'KU Meter Schedule'!EC113+CN113-$G113,SUM(EC113,CN113)))</f>
        <v>-10971.111069533326</v>
      </c>
      <c r="EF113" s="8">
        <f t="shared" si="22"/>
        <v>12728.767279866666</v>
      </c>
      <c r="EG113" s="8">
        <f t="shared" si="22"/>
        <v>12678.961764533333</v>
      </c>
      <c r="EH113" s="8">
        <f t="shared" si="22"/>
        <v>12629.156249199999</v>
      </c>
      <c r="EI113" s="8">
        <f t="shared" si="22"/>
        <v>12579.350733866666</v>
      </c>
      <c r="EJ113" s="8">
        <f t="shared" si="22"/>
        <v>12529.545218533332</v>
      </c>
      <c r="EK113" s="8">
        <f t="shared" si="22"/>
        <v>12479.739703199999</v>
      </c>
      <c r="EL113" s="8">
        <f t="shared" si="22"/>
        <v>12429.934187866666</v>
      </c>
      <c r="EM113" s="8">
        <f t="shared" si="22"/>
        <v>12380.128672533332</v>
      </c>
      <c r="EN113" s="8">
        <f t="shared" si="22"/>
        <v>12330.323157199999</v>
      </c>
      <c r="EO113" s="8">
        <f t="shared" si="22"/>
        <v>12280.517641866665</v>
      </c>
      <c r="EP113" s="8">
        <f t="shared" si="22"/>
        <v>12230.712126533332</v>
      </c>
      <c r="EQ113" s="8">
        <f t="shared" si="22"/>
        <v>12154.372668533331</v>
      </c>
      <c r="ER113" s="8">
        <f t="shared" si="22"/>
        <v>12078.033210533331</v>
      </c>
      <c r="ES113" s="8">
        <f t="shared" si="22"/>
        <v>12001.693752533331</v>
      </c>
      <c r="ET113" s="8">
        <f t="shared" si="22"/>
        <v>11925.35429453333</v>
      </c>
      <c r="EU113" s="8">
        <f t="shared" si="22"/>
        <v>11849.01483653333</v>
      </c>
      <c r="EV113" s="8">
        <f t="shared" si="21"/>
        <v>11772.675378533329</v>
      </c>
      <c r="EW113" s="8">
        <f t="shared" si="21"/>
        <v>11696.335920533329</v>
      </c>
      <c r="EX113" s="8">
        <f t="shared" si="21"/>
        <v>11619.996462533329</v>
      </c>
      <c r="EY113" s="8">
        <f t="shared" si="21"/>
        <v>11543.657004533328</v>
      </c>
      <c r="EZ113" s="8">
        <f t="shared" si="21"/>
        <v>11467.317546533328</v>
      </c>
      <c r="FA113" s="8">
        <f t="shared" si="21"/>
        <v>11390.978088533328</v>
      </c>
      <c r="FB113" s="8">
        <f t="shared" si="21"/>
        <v>11314.638630533327</v>
      </c>
      <c r="FC113" s="8">
        <f t="shared" si="21"/>
        <v>11238.299172533327</v>
      </c>
      <c r="FD113" s="8">
        <f t="shared" si="21"/>
        <v>11161.959714533326</v>
      </c>
      <c r="FE113" s="8">
        <f t="shared" si="21"/>
        <v>11085.620256533326</v>
      </c>
      <c r="FF113" s="8">
        <f t="shared" si="21"/>
        <v>11009.280798533326</v>
      </c>
      <c r="FG113" s="8">
        <f t="shared" si="21"/>
        <v>10971.111069533326</v>
      </c>
      <c r="FH113" s="8">
        <f t="shared" si="21"/>
        <v>10971.111069533326</v>
      </c>
      <c r="FI113" s="8">
        <f t="shared" si="21"/>
        <v>10971.111069533326</v>
      </c>
      <c r="FJ113" s="8">
        <f t="shared" si="21"/>
        <v>10971.111069533326</v>
      </c>
      <c r="FK113" s="8">
        <f t="shared" ref="FK113:FT138" si="24">AO113-DU113</f>
        <v>10971.111069533326</v>
      </c>
      <c r="FL113" s="8">
        <f t="shared" si="24"/>
        <v>10971.111069533326</v>
      </c>
      <c r="FM113" s="8">
        <f t="shared" si="24"/>
        <v>10971.111069533326</v>
      </c>
      <c r="FN113" s="8">
        <f t="shared" si="24"/>
        <v>10971.111069533326</v>
      </c>
      <c r="FO113" s="8">
        <f t="shared" si="24"/>
        <v>10971.111069533326</v>
      </c>
      <c r="FP113" s="8">
        <f t="shared" si="24"/>
        <v>10971.111069533326</v>
      </c>
      <c r="FQ113" s="8">
        <f t="shared" si="24"/>
        <v>10971.111069533326</v>
      </c>
      <c r="FR113" s="8">
        <f t="shared" si="24"/>
        <v>10971.111069533326</v>
      </c>
      <c r="FS113" s="8">
        <f t="shared" si="24"/>
        <v>10971.111069533326</v>
      </c>
      <c r="FT113" s="8">
        <f t="shared" si="24"/>
        <v>10971.111069533326</v>
      </c>
    </row>
    <row r="114" spans="1:176" x14ac:dyDescent="0.25">
      <c r="A114" s="4" t="s">
        <v>12</v>
      </c>
      <c r="B114" s="4" t="s">
        <v>2</v>
      </c>
      <c r="C114" s="3" t="s">
        <v>40</v>
      </c>
      <c r="D114" s="4" t="s">
        <v>4</v>
      </c>
      <c r="E114" s="7">
        <v>1995</v>
      </c>
      <c r="F114" s="24">
        <f>IFERROR(VLOOKUP(CONCATENATE(C114,E114),'KU Retirements'!$A$4:$E$150,5,FALSE),"N/A")</f>
        <v>43435</v>
      </c>
      <c r="G114" s="5">
        <v>1360850.79</v>
      </c>
      <c r="H114" s="5">
        <v>666599.20540763217</v>
      </c>
      <c r="I114" s="5"/>
      <c r="J114" s="6">
        <f>IF(J$3=$J$3,$G114,IF($F114='KU Meter Schedule'!J$3,'KU Meter Schedule'!I114-'KU Meter Schedule'!$G114,I114))</f>
        <v>1360850.79</v>
      </c>
      <c r="K114" s="6">
        <f>IF(K$3=$J$3,$G114,IF($F114='KU Meter Schedule'!K$3,'KU Meter Schedule'!J114-'KU Meter Schedule'!$G114,J114))</f>
        <v>1360850.79</v>
      </c>
      <c r="L114" s="6">
        <f>IF(L$3=$J$3,$G114,IF($F114='KU Meter Schedule'!L$3,'KU Meter Schedule'!K114-'KU Meter Schedule'!$G114,K114))</f>
        <v>1360850.79</v>
      </c>
      <c r="M114" s="6">
        <f>IF(M$3=$J$3,$G114,IF($F114='KU Meter Schedule'!M$3,'KU Meter Schedule'!L114-'KU Meter Schedule'!$G114,L114))</f>
        <v>1360850.79</v>
      </c>
      <c r="N114" s="6">
        <f>IF(N$3=$J$3,$G114,IF($F114='KU Meter Schedule'!N$3,'KU Meter Schedule'!M114-'KU Meter Schedule'!$G114,M114))</f>
        <v>1360850.79</v>
      </c>
      <c r="O114" s="6">
        <f>IF(O$3=$J$3,$G114,IF($F114='KU Meter Schedule'!O$3,'KU Meter Schedule'!N114-'KU Meter Schedule'!$G114,N114))</f>
        <v>1360850.79</v>
      </c>
      <c r="P114" s="6">
        <f>IF(P$3=$J$3,$G114,IF($F114='KU Meter Schedule'!P$3,'KU Meter Schedule'!O114-'KU Meter Schedule'!$G114,O114))</f>
        <v>1360850.79</v>
      </c>
      <c r="Q114" s="6">
        <f>IF(Q$3=$J$3,$G114,IF($F114='KU Meter Schedule'!Q$3,'KU Meter Schedule'!P114-'KU Meter Schedule'!$G114,P114))</f>
        <v>1360850.79</v>
      </c>
      <c r="R114" s="6">
        <f>IF(R$3=$J$3,$G114,IF($F114='KU Meter Schedule'!R$3,'KU Meter Schedule'!Q114-'KU Meter Schedule'!$G114,Q114))</f>
        <v>1360850.79</v>
      </c>
      <c r="S114" s="6">
        <f>IF(S$3=$J$3,$G114,IF($F114='KU Meter Schedule'!S$3,'KU Meter Schedule'!R114-'KU Meter Schedule'!$G114,R114))</f>
        <v>1360850.79</v>
      </c>
      <c r="T114" s="6">
        <f>IF(T$3=$J$3,$G114,IF($F114='KU Meter Schedule'!T$3,'KU Meter Schedule'!S114-'KU Meter Schedule'!$G114,S114))</f>
        <v>1360850.79</v>
      </c>
      <c r="U114" s="6">
        <f>IF(U$3=$J$3,$G114,IF($F114='KU Meter Schedule'!U$3,'KU Meter Schedule'!T114-'KU Meter Schedule'!$G114,T114))</f>
        <v>1360850.79</v>
      </c>
      <c r="V114" s="6">
        <f>IF(V$3=$J$3,$G114,IF($F114='KU Meter Schedule'!V$3,'KU Meter Schedule'!U114-'KU Meter Schedule'!$G114,U114))</f>
        <v>1360850.79</v>
      </c>
      <c r="W114" s="6">
        <f>IF(W$3=$J$3,$G114,IF($F114='KU Meter Schedule'!W$3,'KU Meter Schedule'!V114-'KU Meter Schedule'!$G114,V114))</f>
        <v>1360850.79</v>
      </c>
      <c r="X114" s="6">
        <f>IF(X$3=$J$3,$G114,IF($F114='KU Meter Schedule'!X$3,'KU Meter Schedule'!W114-'KU Meter Schedule'!$G114,W114))</f>
        <v>1360850.79</v>
      </c>
      <c r="Y114" s="6">
        <f>IF(Y$3=$J$3,$G114,IF($F114='KU Meter Schedule'!Y$3,'KU Meter Schedule'!X114-'KU Meter Schedule'!$G114,X114))</f>
        <v>1360850.79</v>
      </c>
      <c r="Z114" s="6">
        <f>IF(Z$3=$J$3,$G114,IF($F114='KU Meter Schedule'!Z$3,'KU Meter Schedule'!Y114-'KU Meter Schedule'!$G114,Y114))</f>
        <v>1360850.79</v>
      </c>
      <c r="AA114" s="6">
        <f>IF(AA$3=$J$3,$G114,IF($F114='KU Meter Schedule'!AA$3,'KU Meter Schedule'!Z114-'KU Meter Schedule'!$G114,Z114))</f>
        <v>1360850.79</v>
      </c>
      <c r="AB114" s="6">
        <f>IF(AB$3=$J$3,$G114,IF($F114='KU Meter Schedule'!AB$3,'KU Meter Schedule'!AA114-'KU Meter Schedule'!$G114,AA114))</f>
        <v>1360850.79</v>
      </c>
      <c r="AC114" s="6">
        <f>IF(AC$3=$J$3,$G114,IF($F114='KU Meter Schedule'!AC$3,'KU Meter Schedule'!AB114-'KU Meter Schedule'!$G114,AB114))</f>
        <v>1360850.79</v>
      </c>
      <c r="AD114" s="6">
        <f>IF(AD$3=$J$3,$G114,IF($F114='KU Meter Schedule'!AD$3,'KU Meter Schedule'!AC114-'KU Meter Schedule'!$G114,AC114))</f>
        <v>1360850.79</v>
      </c>
      <c r="AE114" s="6">
        <f>IF(AE$3=$J$3,$G114,IF($F114='KU Meter Schedule'!AE$3,'KU Meter Schedule'!AD114-'KU Meter Schedule'!$G114,AD114))</f>
        <v>1360850.79</v>
      </c>
      <c r="AF114" s="6">
        <f>IF(AF$3=$J$3,$G114,IF($F114='KU Meter Schedule'!AF$3,'KU Meter Schedule'!AE114-'KU Meter Schedule'!$G114,AE114))</f>
        <v>1360850.79</v>
      </c>
      <c r="AG114" s="6">
        <f>IF(AG$3=$J$3,$G114,IF($F114='KU Meter Schedule'!AG$3,'KU Meter Schedule'!AF114-'KU Meter Schedule'!$G114,AF114))</f>
        <v>1360850.79</v>
      </c>
      <c r="AH114" s="6">
        <f>IF(AH$3=$J$3,$G114,IF($F114='KU Meter Schedule'!AH$3,'KU Meter Schedule'!AG114-'KU Meter Schedule'!$G114,AG114))</f>
        <v>1360850.79</v>
      </c>
      <c r="AI114" s="6">
        <f>IF(AI$3=$J$3,$G114,IF($F114='KU Meter Schedule'!AI$3,'KU Meter Schedule'!AH114-'KU Meter Schedule'!$G114,AH114))</f>
        <v>1360850.79</v>
      </c>
      <c r="AJ114" s="6">
        <f>IF(AJ$3=$J$3,$G114,IF($F114='KU Meter Schedule'!AJ$3,'KU Meter Schedule'!AI114-'KU Meter Schedule'!$G114,AI114))</f>
        <v>1360850.79</v>
      </c>
      <c r="AK114" s="6">
        <f>IF(AK$3=$J$3,$G114,IF($F114='KU Meter Schedule'!AK$3,'KU Meter Schedule'!AJ114-'KU Meter Schedule'!$G114,AJ114))</f>
        <v>1360850.79</v>
      </c>
      <c r="AL114" s="6">
        <f>IF(AL$3=$J$3,$G114,IF($F114='KU Meter Schedule'!AL$3,'KU Meter Schedule'!AK114-'KU Meter Schedule'!$G114,AK114))</f>
        <v>0</v>
      </c>
      <c r="AM114" s="6">
        <f>IF(AM$3=$J$3,$G114,IF($F114='KU Meter Schedule'!AM$3,'KU Meter Schedule'!AL114-'KU Meter Schedule'!$G114,AL114))</f>
        <v>0</v>
      </c>
      <c r="AN114" s="6">
        <f>IF(AN$3=$J$3,$G114,IF($F114='KU Meter Schedule'!AN$3,'KU Meter Schedule'!AM114-'KU Meter Schedule'!$G114,AM114))</f>
        <v>0</v>
      </c>
      <c r="AO114" s="6">
        <f>IF(AO$3=$J$3,$G114,IF($F114='KU Meter Schedule'!AO$3,'KU Meter Schedule'!AN114-'KU Meter Schedule'!$G114,AN114))</f>
        <v>0</v>
      </c>
      <c r="AP114" s="6">
        <f>IF(AP$3=$J$3,$G114,IF($F114='KU Meter Schedule'!AP$3,'KU Meter Schedule'!AO114-'KU Meter Schedule'!$G114,AO114))</f>
        <v>0</v>
      </c>
      <c r="AQ114" s="6">
        <f>IF(AQ$3=$J$3,$G114,IF($F114='KU Meter Schedule'!AQ$3,'KU Meter Schedule'!AP114-'KU Meter Schedule'!$G114,AP114))</f>
        <v>0</v>
      </c>
      <c r="AR114" s="6">
        <f>IF(AR$3=$J$3,$G114,IF($F114='KU Meter Schedule'!AR$3,'KU Meter Schedule'!AQ114-'KU Meter Schedule'!$G114,AQ114))</f>
        <v>0</v>
      </c>
      <c r="AS114" s="6">
        <f>IF(AS$3=$J$3,$G114,IF($F114='KU Meter Schedule'!AS$3,'KU Meter Schedule'!AR114-'KU Meter Schedule'!$G114,AR114))</f>
        <v>0</v>
      </c>
      <c r="AT114" s="6">
        <f>IF(AT$3=$J$3,$G114,IF($F114='KU Meter Schedule'!AT$3,'KU Meter Schedule'!AS114-'KU Meter Schedule'!$G114,AS114))</f>
        <v>0</v>
      </c>
      <c r="AU114" s="6">
        <f>IF(AU$3=$J$3,$G114,IF($F114='KU Meter Schedule'!AU$3,'KU Meter Schedule'!AT114-'KU Meter Schedule'!$G114,AT114))</f>
        <v>0</v>
      </c>
      <c r="AV114" s="6">
        <f>IF(AV$3=$J$3,$G114,IF($F114='KU Meter Schedule'!AV$3,'KU Meter Schedule'!AU114-'KU Meter Schedule'!$G114,AU114))</f>
        <v>0</v>
      </c>
      <c r="AW114" s="6">
        <f>IF(AW$3=$J$3,$G114,IF($F114='KU Meter Schedule'!AW$3,'KU Meter Schedule'!AV114-'KU Meter Schedule'!$G114,AV114))</f>
        <v>0</v>
      </c>
      <c r="AX114" s="6">
        <f>IF(AX$3=$J$3,$G114,IF($F114='KU Meter Schedule'!AX$3,'KU Meter Schedule'!AW114-'KU Meter Schedule'!$G114,AW114))</f>
        <v>0</v>
      </c>
      <c r="AZ114" s="21">
        <f>IF(AZ$3&lt;'Depr. Rate'!$B$1,('Depr. Rate'!$B$4*'KU Meter Schedule'!J114)/12,IF(J114=0,I114/2*'Depr. Rate'!$C$4/12,('Depr. Rate'!$C$4*'KU Meter Schedule'!J114)/12))</f>
        <v>2596.9569242500002</v>
      </c>
      <c r="BA114" s="21">
        <f>IF(BA$3&lt;'Depr. Rate'!$B$1,('Depr. Rate'!$B$4*'KU Meter Schedule'!K114)/12,IF(K114=0,J114/2*'Depr. Rate'!$C$4/12,('Depr. Rate'!$C$4*'KU Meter Schedule'!K114)/12))</f>
        <v>2596.9569242500002</v>
      </c>
      <c r="BB114" s="21">
        <f>IF(BB$3&lt;'Depr. Rate'!$B$1,('Depr. Rate'!$B$4*'KU Meter Schedule'!L114)/12,IF(L114=0,K114/2*'Depr. Rate'!$C$4/12,('Depr. Rate'!$C$4*'KU Meter Schedule'!L114)/12))</f>
        <v>2596.9569242500002</v>
      </c>
      <c r="BC114" s="21">
        <f>IF(BC$3&lt;'Depr. Rate'!$B$1,('Depr. Rate'!$B$4*'KU Meter Schedule'!M114)/12,IF(M114=0,L114/2*'Depr. Rate'!$C$4/12,('Depr. Rate'!$C$4*'KU Meter Schedule'!M114)/12))</f>
        <v>2596.9569242500002</v>
      </c>
      <c r="BD114" s="21">
        <f>IF(BD$3&lt;'Depr. Rate'!$B$1,('Depr. Rate'!$B$4*'KU Meter Schedule'!N114)/12,IF(N114=0,M114/2*'Depr. Rate'!$C$4/12,('Depr. Rate'!$C$4*'KU Meter Schedule'!N114)/12))</f>
        <v>2596.9569242500002</v>
      </c>
      <c r="BE114" s="21">
        <f>IF(BE$3&lt;'Depr. Rate'!$B$1,('Depr. Rate'!$B$4*'KU Meter Schedule'!O114)/12,IF(O114=0,N114/2*'Depr. Rate'!$C$4/12,('Depr. Rate'!$C$4*'KU Meter Schedule'!O114)/12))</f>
        <v>2596.9569242500002</v>
      </c>
      <c r="BF114" s="21">
        <f>IF(BF$3&lt;'Depr. Rate'!$B$1,('Depr. Rate'!$B$4*'KU Meter Schedule'!P114)/12,IF(P114=0,O114/2*'Depr. Rate'!$C$4/12,('Depr. Rate'!$C$4*'KU Meter Schedule'!P114)/12))</f>
        <v>2596.9569242500002</v>
      </c>
      <c r="BG114" s="21">
        <f>IF(BG$3&lt;'Depr. Rate'!$B$1,('Depr. Rate'!$B$4*'KU Meter Schedule'!Q114)/12,IF(Q114=0,P114/2*'Depr. Rate'!$C$4/12,('Depr. Rate'!$C$4*'KU Meter Schedule'!Q114)/12))</f>
        <v>2596.9569242500002</v>
      </c>
      <c r="BH114" s="21">
        <f>IF(BH$3&lt;'Depr. Rate'!$B$1,('Depr. Rate'!$B$4*'KU Meter Schedule'!R114)/12,IF(R114=0,Q114/2*'Depr. Rate'!$C$4/12,('Depr. Rate'!$C$4*'KU Meter Schedule'!R114)/12))</f>
        <v>2596.9569242500002</v>
      </c>
      <c r="BI114" s="21">
        <f>IF(BI$3&lt;'Depr. Rate'!$B$1,('Depr. Rate'!$B$4*'KU Meter Schedule'!S114)/12,IF(S114=0,R114/2*'Depr. Rate'!$C$4/12,('Depr. Rate'!$C$4*'KU Meter Schedule'!S114)/12))</f>
        <v>2596.9569242500002</v>
      </c>
      <c r="BJ114" s="21">
        <f>IF(BJ$3&lt;'Depr. Rate'!$B$1,('Depr. Rate'!$B$4*'KU Meter Schedule'!T114)/12,IF(T114=0,S114/2*'Depr. Rate'!$C$4/12,('Depr. Rate'!$C$4*'KU Meter Schedule'!T114)/12))</f>
        <v>2596.9569242500002</v>
      </c>
      <c r="BK114" s="21">
        <f>IF(BK$3&lt;'Depr. Rate'!$B$1,('Depr. Rate'!$B$4*'KU Meter Schedule'!U114)/12,IF(U114=0,T114/2*'Depr. Rate'!$C$4/12,('Depr. Rate'!$C$4*'KU Meter Schedule'!U114)/12))</f>
        <v>3980.48856075</v>
      </c>
      <c r="BL114" s="21">
        <f>IF(BL$3&lt;'Depr. Rate'!$B$1,('Depr. Rate'!$B$4*'KU Meter Schedule'!V114)/12,IF(V114=0,U114/2*'Depr. Rate'!$C$4/12,('Depr. Rate'!$C$4*'KU Meter Schedule'!V114)/12))</f>
        <v>3980.48856075</v>
      </c>
      <c r="BM114" s="21">
        <f>IF(BM$3&lt;'Depr. Rate'!$B$1,('Depr. Rate'!$B$4*'KU Meter Schedule'!W114)/12,IF(W114=0,V114/2*'Depr. Rate'!$C$4/12,('Depr. Rate'!$C$4*'KU Meter Schedule'!W114)/12))</f>
        <v>3980.48856075</v>
      </c>
      <c r="BN114" s="21">
        <f>IF(BN$3&lt;'Depr. Rate'!$B$1,('Depr. Rate'!$B$4*'KU Meter Schedule'!X114)/12,IF(X114=0,W114/2*'Depr. Rate'!$C$4/12,('Depr. Rate'!$C$4*'KU Meter Schedule'!X114)/12))</f>
        <v>3980.48856075</v>
      </c>
      <c r="BO114" s="21">
        <f>IF(BO$3&lt;'Depr. Rate'!$B$1,('Depr. Rate'!$B$4*'KU Meter Schedule'!Y114)/12,IF(Y114=0,X114/2*'Depr. Rate'!$C$4/12,('Depr. Rate'!$C$4*'KU Meter Schedule'!Y114)/12))</f>
        <v>3980.48856075</v>
      </c>
      <c r="BP114" s="21">
        <f>IF(BP$3&lt;'Depr. Rate'!$B$1,('Depr. Rate'!$B$4*'KU Meter Schedule'!Z114)/12,IF(Z114=0,Y114/2*'Depr. Rate'!$C$4/12,('Depr. Rate'!$C$4*'KU Meter Schedule'!Z114)/12))</f>
        <v>3980.48856075</v>
      </c>
      <c r="BQ114" s="21">
        <f>IF(BQ$3&lt;'Depr. Rate'!$B$1,('Depr. Rate'!$B$4*'KU Meter Schedule'!AA114)/12,IF(AA114=0,Z114/2*'Depr. Rate'!$C$4/12,('Depr. Rate'!$C$4*'KU Meter Schedule'!AA114)/12))</f>
        <v>3980.48856075</v>
      </c>
      <c r="BR114" s="21">
        <f>IF(BR$3&lt;'Depr. Rate'!$B$1,('Depr. Rate'!$B$4*'KU Meter Schedule'!AB114)/12,IF(AB114=0,AA114/2*'Depr. Rate'!$C$4/12,('Depr. Rate'!$C$4*'KU Meter Schedule'!AB114)/12))</f>
        <v>3980.48856075</v>
      </c>
      <c r="BS114" s="21">
        <f>IF(BS$3&lt;'Depr. Rate'!$B$1,('Depr. Rate'!$B$4*'KU Meter Schedule'!AC114)/12,IF(AC114=0,AB114/2*'Depr. Rate'!$C$4/12,('Depr. Rate'!$C$4*'KU Meter Schedule'!AC114)/12))</f>
        <v>3980.48856075</v>
      </c>
      <c r="BT114" s="21">
        <f>IF(BT$3&lt;'Depr. Rate'!$B$1,('Depr. Rate'!$B$4*'KU Meter Schedule'!AD114)/12,IF(AD114=0,AC114/2*'Depr. Rate'!$C$4/12,('Depr. Rate'!$C$4*'KU Meter Schedule'!AD114)/12))</f>
        <v>3980.48856075</v>
      </c>
      <c r="BU114" s="21">
        <f>IF(BU$3&lt;'Depr. Rate'!$B$1,('Depr. Rate'!$B$4*'KU Meter Schedule'!AE114)/12,IF(AE114=0,AD114/2*'Depr. Rate'!$C$4/12,('Depr. Rate'!$C$4*'KU Meter Schedule'!AE114)/12))</f>
        <v>3980.48856075</v>
      </c>
      <c r="BV114" s="21">
        <f>IF(BV$3&lt;'Depr. Rate'!$B$1,('Depr. Rate'!$B$4*'KU Meter Schedule'!AF114)/12,IF(AF114=0,AE114/2*'Depr. Rate'!$C$4/12,('Depr. Rate'!$C$4*'KU Meter Schedule'!AF114)/12))</f>
        <v>3980.48856075</v>
      </c>
      <c r="BW114" s="21">
        <f>IF(BW$3&lt;'Depr. Rate'!$B$1,('Depr. Rate'!$B$4*'KU Meter Schedule'!AG114)/12,IF(AG114=0,AF114/2*'Depr. Rate'!$C$4/12,('Depr. Rate'!$C$4*'KU Meter Schedule'!AG114)/12))</f>
        <v>3980.48856075</v>
      </c>
      <c r="BX114" s="21">
        <f>IF(BX$3&lt;'Depr. Rate'!$B$1,('Depr. Rate'!$B$4*'KU Meter Schedule'!AH114)/12,IF(AH114=0,AG114/2*'Depr. Rate'!$C$4/12,('Depr. Rate'!$C$4*'KU Meter Schedule'!AH114)/12))</f>
        <v>3980.48856075</v>
      </c>
      <c r="BY114" s="21">
        <f>IF(BY$3&lt;'Depr. Rate'!$B$1,('Depr. Rate'!$B$4*'KU Meter Schedule'!AI114)/12,IF(AI114=0,AH114/2*'Depr. Rate'!$C$4/12,('Depr. Rate'!$C$4*'KU Meter Schedule'!AI114)/12))</f>
        <v>3980.48856075</v>
      </c>
      <c r="BZ114" s="21">
        <f>IF(BZ$3&lt;'Depr. Rate'!$B$1,('Depr. Rate'!$B$4*'KU Meter Schedule'!AJ114)/12,IF(AJ114=0,AI114/2*'Depr. Rate'!$C$4/12,('Depr. Rate'!$C$4*'KU Meter Schedule'!AJ114)/12))</f>
        <v>3980.48856075</v>
      </c>
      <c r="CA114" s="21">
        <f>IF(CA$3&lt;'Depr. Rate'!$B$1,('Depr. Rate'!$B$4*'KU Meter Schedule'!AK114)/12,IF(AK114=0,AJ114/2*'Depr. Rate'!$C$4/12,('Depr. Rate'!$C$4*'KU Meter Schedule'!AK114)/12))</f>
        <v>3980.48856075</v>
      </c>
      <c r="CB114" s="21">
        <f>IF(CB$3&lt;'Depr. Rate'!$B$1,('Depr. Rate'!$B$4*'KU Meter Schedule'!AL114)/12,IF(AL114=0,AK114/2*'Depr. Rate'!$C$4/12,('Depr. Rate'!$C$4*'KU Meter Schedule'!AL114)/12))</f>
        <v>1990.244280375</v>
      </c>
      <c r="CC114" s="21">
        <f>IF(CC$3&lt;'Depr. Rate'!$B$1,('Depr. Rate'!$B$4*'KU Meter Schedule'!AM114)/12,IF(AM114=0,AL114/2*'Depr. Rate'!$C$4/12,('Depr. Rate'!$C$4*'KU Meter Schedule'!AM114)/12))</f>
        <v>0</v>
      </c>
      <c r="CD114" s="21">
        <f>IF(CD$3&lt;'Depr. Rate'!$B$1,('Depr. Rate'!$B$4*'KU Meter Schedule'!AN114)/12,IF(AN114=0,AM114/2*'Depr. Rate'!$C$4/12,('Depr. Rate'!$C$4*'KU Meter Schedule'!AN114)/12))</f>
        <v>0</v>
      </c>
      <c r="CE114" s="21">
        <f>IF(CE$3&lt;'Depr. Rate'!$B$1,('Depr. Rate'!$B$4*'KU Meter Schedule'!AO114)/12,IF(AO114=0,AN114/2*'Depr. Rate'!$C$4/12,('Depr. Rate'!$C$4*'KU Meter Schedule'!AO114)/12))</f>
        <v>0</v>
      </c>
      <c r="CF114" s="21">
        <f>IF(CF$3&lt;'Depr. Rate'!$B$1,('Depr. Rate'!$B$4*'KU Meter Schedule'!AP114)/12,IF(AP114=0,AO114/2*'Depr. Rate'!$C$4/12,('Depr. Rate'!$C$4*'KU Meter Schedule'!AP114)/12))</f>
        <v>0</v>
      </c>
      <c r="CG114" s="21">
        <f>IF(CG$3&lt;'Depr. Rate'!$B$1,('Depr. Rate'!$B$4*'KU Meter Schedule'!AQ114)/12,IF(AQ114=0,AP114/2*'Depr. Rate'!$C$4/12,('Depr. Rate'!$C$4*'KU Meter Schedule'!AQ114)/12))</f>
        <v>0</v>
      </c>
      <c r="CH114" s="21">
        <f>IF(CH$3&lt;'Depr. Rate'!$B$1,('Depr. Rate'!$B$4*'KU Meter Schedule'!AR114)/12,IF(AR114=0,AQ114/2*'Depr. Rate'!$C$4/12,('Depr. Rate'!$C$4*'KU Meter Schedule'!AR114)/12))</f>
        <v>0</v>
      </c>
      <c r="CI114" s="21">
        <f>IF(CI$3&lt;'Depr. Rate'!$B$1,('Depr. Rate'!$B$4*'KU Meter Schedule'!AS114)/12,IF(AS114=0,AR114/2*'Depr. Rate'!$C$4/12,('Depr. Rate'!$C$4*'KU Meter Schedule'!AS114)/12))</f>
        <v>0</v>
      </c>
      <c r="CJ114" s="21">
        <f>IF(CJ$3&lt;'Depr. Rate'!$B$1,('Depr. Rate'!$B$4*'KU Meter Schedule'!AT114)/12,IF(AT114=0,AS114/2*'Depr. Rate'!$C$4/12,('Depr. Rate'!$C$4*'KU Meter Schedule'!AT114)/12))</f>
        <v>0</v>
      </c>
      <c r="CK114" s="21">
        <f>IF(CK$3&lt;'Depr. Rate'!$B$1,('Depr. Rate'!$B$4*'KU Meter Schedule'!AU114)/12,IF(AU114=0,AT114/2*'Depr. Rate'!$C$4/12,('Depr. Rate'!$C$4*'KU Meter Schedule'!AU114)/12))</f>
        <v>0</v>
      </c>
      <c r="CL114" s="21">
        <f>IF(CL$3&lt;'Depr. Rate'!$B$1,('Depr. Rate'!$B$4*'KU Meter Schedule'!AV114)/12,IF(AV114=0,AU114/2*'Depr. Rate'!$C$4/12,('Depr. Rate'!$C$4*'KU Meter Schedule'!AV114)/12))</f>
        <v>0</v>
      </c>
      <c r="CM114" s="21">
        <f>IF(CM$3&lt;'Depr. Rate'!$B$1,('Depr. Rate'!$B$4*'KU Meter Schedule'!AW114)/12,IF(AW114=0,AV114/2*'Depr. Rate'!$C$4/12,('Depr. Rate'!$C$4*'KU Meter Schedule'!AW114)/12))</f>
        <v>0</v>
      </c>
      <c r="CN114" s="21">
        <f>IF(CN$3&lt;'Depr. Rate'!$B$1,('Depr. Rate'!$B$4*'KU Meter Schedule'!AX114)/12,IF(AX114=0,AW114/2*'Depr. Rate'!$C$4/12,('Depr. Rate'!$C$4*'KU Meter Schedule'!AX114)/12))</f>
        <v>0</v>
      </c>
      <c r="CP114" s="6">
        <f>IF(CP$3=$CP$3,$H114+AZ114,IF($F114='KU Meter Schedule'!CP$3,'KU Meter Schedule'!CO114+AZ114-$G114,SUM(CO114,AZ114)))</f>
        <v>669196.16233188217</v>
      </c>
      <c r="CQ114" s="6">
        <f>IF(CQ$3=$CP$3,$H114+BA114,IF($F114='KU Meter Schedule'!CQ$3,'KU Meter Schedule'!CP114+BA114-$G114,SUM(CP114,BA114)))</f>
        <v>671793.11925613217</v>
      </c>
      <c r="CR114" s="6">
        <f>IF(CR$3=$CP$3,$H114+BB114,IF($F114='KU Meter Schedule'!CR$3,'KU Meter Schedule'!CQ114+BB114-$G114,SUM(CQ114,BB114)))</f>
        <v>674390.07618038217</v>
      </c>
      <c r="CS114" s="6">
        <f>IF(CS$3=$CP$3,$H114+BC114,IF($F114='KU Meter Schedule'!CS$3,'KU Meter Schedule'!CR114+BC114-$G114,SUM(CR114,BC114)))</f>
        <v>676987.03310463217</v>
      </c>
      <c r="CT114" s="6">
        <f>IF(CT$3=$CP$3,$H114+BD114,IF($F114='KU Meter Schedule'!CT$3,'KU Meter Schedule'!CS114+BD114-$G114,SUM(CS114,BD114)))</f>
        <v>679583.99002888217</v>
      </c>
      <c r="CU114" s="6">
        <f>IF(CU$3=$CP$3,$H114+BE114,IF($F114='KU Meter Schedule'!CU$3,'KU Meter Schedule'!CT114+BE114-$G114,SUM(CT114,BE114)))</f>
        <v>682180.94695313217</v>
      </c>
      <c r="CV114" s="6">
        <f>IF(CV$3=$CP$3,$H114+BF114,IF($F114='KU Meter Schedule'!CV$3,'KU Meter Schedule'!CU114+BF114-$G114,SUM(CU114,BF114)))</f>
        <v>684777.90387738217</v>
      </c>
      <c r="CW114" s="6">
        <f>IF(CW$3=$CP$3,$H114+BG114,IF($F114='KU Meter Schedule'!CW$3,'KU Meter Schedule'!CV114+BG114-$G114,SUM(CV114,BG114)))</f>
        <v>687374.86080163217</v>
      </c>
      <c r="CX114" s="6">
        <f>IF(CX$3=$CP$3,$H114+BH114,IF($F114='KU Meter Schedule'!CX$3,'KU Meter Schedule'!CW114+BH114-$G114,SUM(CW114,BH114)))</f>
        <v>689971.81772588217</v>
      </c>
      <c r="CY114" s="6">
        <f>IF(CY$3=$CP$3,$H114+BI114,IF($F114='KU Meter Schedule'!CY$3,'KU Meter Schedule'!CX114+BI114-$G114,SUM(CX114,BI114)))</f>
        <v>692568.77465013217</v>
      </c>
      <c r="CZ114" s="6">
        <f>IF(CZ$3=$CP$3,$H114+BJ114,IF($F114='KU Meter Schedule'!CZ$3,'KU Meter Schedule'!CY114+BJ114-$G114,SUM(CY114,BJ114)))</f>
        <v>695165.73157438217</v>
      </c>
      <c r="DA114" s="6">
        <f>IF(DA$3=$CP$3,$H114+BK114,IF($F114='KU Meter Schedule'!DA$3,'KU Meter Schedule'!CZ114+BK114-$G114,SUM(CZ114,BK114)))</f>
        <v>699146.2201351322</v>
      </c>
      <c r="DB114" s="6">
        <f>IF(DB$3=$CP$3,$H114+BL114,IF($F114='KU Meter Schedule'!DB$3,'KU Meter Schedule'!DA114+BL114-$G114,SUM(DA114,BL114)))</f>
        <v>703126.70869588223</v>
      </c>
      <c r="DC114" s="6">
        <f>IF(DC$3=$CP$3,$H114+BM114,IF($F114='KU Meter Schedule'!DC$3,'KU Meter Schedule'!DB114+BM114-$G114,SUM(DB114,BM114)))</f>
        <v>707107.19725663227</v>
      </c>
      <c r="DD114" s="6">
        <f>IF(DD$3=$CP$3,$H114+BN114,IF($F114='KU Meter Schedule'!DD$3,'KU Meter Schedule'!DC114+BN114-$G114,SUM(DC114,BN114)))</f>
        <v>711087.6858173823</v>
      </c>
      <c r="DE114" s="6">
        <f>IF(DE$3=$CP$3,$H114+BO114,IF($F114='KU Meter Schedule'!DE$3,'KU Meter Schedule'!DD114+BO114-$G114,SUM(DD114,BO114)))</f>
        <v>715068.17437813233</v>
      </c>
      <c r="DF114" s="6">
        <f>IF(DF$3=$CP$3,$H114+BP114,IF($F114='KU Meter Schedule'!DF$3,'KU Meter Schedule'!DE114+BP114-$G114,SUM(DE114,BP114)))</f>
        <v>719048.66293888236</v>
      </c>
      <c r="DG114" s="6">
        <f>IF(DG$3=$CP$3,$H114+BQ114,IF($F114='KU Meter Schedule'!DG$3,'KU Meter Schedule'!DF114+BQ114-$G114,SUM(DF114,BQ114)))</f>
        <v>723029.1514996324</v>
      </c>
      <c r="DH114" s="6">
        <f>IF(DH$3=$CP$3,$H114+BR114,IF($F114='KU Meter Schedule'!DH$3,'KU Meter Schedule'!DG114+BR114-$G114,SUM(DG114,BR114)))</f>
        <v>727009.64006038243</v>
      </c>
      <c r="DI114" s="6">
        <f>IF(DI$3=$CP$3,$H114+BS114,IF($F114='KU Meter Schedule'!DI$3,'KU Meter Schedule'!DH114+BS114-$G114,SUM(DH114,BS114)))</f>
        <v>730990.12862113246</v>
      </c>
      <c r="DJ114" s="6">
        <f>IF(DJ$3=$CP$3,$H114+BT114,IF($F114='KU Meter Schedule'!DJ$3,'KU Meter Schedule'!DI114+BT114-$G114,SUM(DI114,BT114)))</f>
        <v>734970.6171818825</v>
      </c>
      <c r="DK114" s="6">
        <f>IF(DK$3=$CP$3,$H114+BU114,IF($F114='KU Meter Schedule'!DK$3,'KU Meter Schedule'!DJ114+BU114-$G114,SUM(DJ114,BU114)))</f>
        <v>738951.10574263253</v>
      </c>
      <c r="DL114" s="6">
        <f>IF(DL$3=$CP$3,$H114+BV114,IF($F114='KU Meter Schedule'!DL$3,'KU Meter Schedule'!DK114+BV114-$G114,SUM(DK114,BV114)))</f>
        <v>742931.59430338256</v>
      </c>
      <c r="DM114" s="6">
        <f>IF(DM$3=$CP$3,$H114+BW114,IF($F114='KU Meter Schedule'!DM$3,'KU Meter Schedule'!DL114+BW114-$G114,SUM(DL114,BW114)))</f>
        <v>746912.08286413259</v>
      </c>
      <c r="DN114" s="6">
        <f>IF(DN$3=$CP$3,$H114+BX114,IF($F114='KU Meter Schedule'!DN$3,'KU Meter Schedule'!DM114+BX114-$G114,SUM(DM114,BX114)))</f>
        <v>750892.57142488263</v>
      </c>
      <c r="DO114" s="6">
        <f>IF(DO$3=$CP$3,$H114+BY114,IF($F114='KU Meter Schedule'!DO$3,'KU Meter Schedule'!DN114+BY114-$G114,SUM(DN114,BY114)))</f>
        <v>754873.05998563266</v>
      </c>
      <c r="DP114" s="6">
        <f>IF(DP$3=$CP$3,$H114+BZ114,IF($F114='KU Meter Schedule'!DP$3,'KU Meter Schedule'!DO114+BZ114-$G114,SUM(DO114,BZ114)))</f>
        <v>758853.54854638269</v>
      </c>
      <c r="DQ114" s="6">
        <f>IF(DQ$3=$CP$3,$H114+CA114,IF($F114='KU Meter Schedule'!DQ$3,'KU Meter Schedule'!DP114+CA114-$G114,SUM(DP114,CA114)))</f>
        <v>762834.03710713272</v>
      </c>
      <c r="DR114" s="6">
        <f>IF(DR$3=$CP$3,$H114+CB114,IF($F114='KU Meter Schedule'!DR$3,'KU Meter Schedule'!DQ114+CB114-$G114,SUM(DQ114,CB114)))</f>
        <v>-596026.50861249235</v>
      </c>
      <c r="DS114" s="6">
        <f>IF(DS$3=$CP$3,$H114+CC114,IF($F114='KU Meter Schedule'!DS$3,'KU Meter Schedule'!DR114+CC114-$G114,SUM(DR114,CC114)))</f>
        <v>-596026.50861249235</v>
      </c>
      <c r="DT114" s="6">
        <f>IF(DT$3=$CP$3,$H114+CD114,IF($F114='KU Meter Schedule'!DT$3,'KU Meter Schedule'!DS114+CD114-$G114,SUM(DS114,CD114)))</f>
        <v>-596026.50861249235</v>
      </c>
      <c r="DU114" s="6">
        <f>IF(DU$3=$CP$3,$H114+CE114,IF($F114='KU Meter Schedule'!DU$3,'KU Meter Schedule'!DT114+CE114-$G114,SUM(DT114,CE114)))</f>
        <v>-596026.50861249235</v>
      </c>
      <c r="DV114" s="6">
        <f>IF(DV$3=$CP$3,$H114+CF114,IF($F114='KU Meter Schedule'!DV$3,'KU Meter Schedule'!DU114+CF114-$G114,SUM(DU114,CF114)))</f>
        <v>-596026.50861249235</v>
      </c>
      <c r="DW114" s="6">
        <f>IF(DW$3=$CP$3,$H114+CG114,IF($F114='KU Meter Schedule'!DW$3,'KU Meter Schedule'!DV114+CG114-$G114,SUM(DV114,CG114)))</f>
        <v>-596026.50861249235</v>
      </c>
      <c r="DX114" s="6">
        <f>IF(DX$3=$CP$3,$H114+CH114,IF($F114='KU Meter Schedule'!DX$3,'KU Meter Schedule'!DW114+CH114-$G114,SUM(DW114,CH114)))</f>
        <v>-596026.50861249235</v>
      </c>
      <c r="DY114" s="6">
        <f>IF(DY$3=$CP$3,$H114+CI114,IF($F114='KU Meter Schedule'!DY$3,'KU Meter Schedule'!DX114+CI114-$G114,SUM(DX114,CI114)))</f>
        <v>-596026.50861249235</v>
      </c>
      <c r="DZ114" s="6">
        <f>IF(DZ$3=$CP$3,$H114+CJ114,IF($F114='KU Meter Schedule'!DZ$3,'KU Meter Schedule'!DY114+CJ114-$G114,SUM(DY114,CJ114)))</f>
        <v>-596026.50861249235</v>
      </c>
      <c r="EA114" s="6">
        <f>IF(EA$3=$CP$3,$H114+CK114,IF($F114='KU Meter Schedule'!EA$3,'KU Meter Schedule'!DZ114+CK114-$G114,SUM(DZ114,CK114)))</f>
        <v>-596026.50861249235</v>
      </c>
      <c r="EB114" s="6">
        <f>IF(EB$3=$CP$3,$H114+CL114,IF($F114='KU Meter Schedule'!EB$3,'KU Meter Schedule'!EA114+CL114-$G114,SUM(EA114,CL114)))</f>
        <v>-596026.50861249235</v>
      </c>
      <c r="EC114" s="6">
        <f>IF(EC$3=$CP$3,$H114+CM114,IF($F114='KU Meter Schedule'!EC$3,'KU Meter Schedule'!EB114+CM114-$G114,SUM(EB114,CM114)))</f>
        <v>-596026.50861249235</v>
      </c>
      <c r="ED114" s="6">
        <f>IF(ED$3=$CP$3,$H114+CN114,IF($F114='KU Meter Schedule'!ED$3,'KU Meter Schedule'!EC114+CN114-$G114,SUM(EC114,CN114)))</f>
        <v>-596026.50861249235</v>
      </c>
      <c r="EF114" s="8">
        <f t="shared" si="22"/>
        <v>691654.62766811787</v>
      </c>
      <c r="EG114" s="8">
        <f t="shared" si="22"/>
        <v>689057.67074386787</v>
      </c>
      <c r="EH114" s="8">
        <f t="shared" si="22"/>
        <v>686460.71381961787</v>
      </c>
      <c r="EI114" s="8">
        <f t="shared" si="22"/>
        <v>683863.75689536787</v>
      </c>
      <c r="EJ114" s="8">
        <f t="shared" si="22"/>
        <v>681266.79997111787</v>
      </c>
      <c r="EK114" s="8">
        <f t="shared" si="22"/>
        <v>678669.84304686787</v>
      </c>
      <c r="EL114" s="8">
        <f t="shared" si="22"/>
        <v>676072.88612261787</v>
      </c>
      <c r="EM114" s="8">
        <f t="shared" si="22"/>
        <v>673475.92919836787</v>
      </c>
      <c r="EN114" s="8">
        <f t="shared" si="22"/>
        <v>670878.97227411787</v>
      </c>
      <c r="EO114" s="8">
        <f t="shared" si="22"/>
        <v>668282.01534986787</v>
      </c>
      <c r="EP114" s="8">
        <f t="shared" si="22"/>
        <v>665685.05842561787</v>
      </c>
      <c r="EQ114" s="8">
        <f t="shared" si="22"/>
        <v>661704.56986486784</v>
      </c>
      <c r="ER114" s="8">
        <f t="shared" si="22"/>
        <v>657724.0813041178</v>
      </c>
      <c r="ES114" s="8">
        <f t="shared" si="22"/>
        <v>653743.59274336777</v>
      </c>
      <c r="ET114" s="8">
        <f t="shared" si="22"/>
        <v>649763.10418261774</v>
      </c>
      <c r="EU114" s="8">
        <f t="shared" si="22"/>
        <v>645782.61562186771</v>
      </c>
      <c r="EV114" s="8">
        <f t="shared" si="21"/>
        <v>641802.12706111767</v>
      </c>
      <c r="EW114" s="8">
        <f t="shared" si="21"/>
        <v>637821.63850036764</v>
      </c>
      <c r="EX114" s="8">
        <f t="shared" si="21"/>
        <v>633841.14993961761</v>
      </c>
      <c r="EY114" s="8">
        <f t="shared" si="21"/>
        <v>629860.66137886757</v>
      </c>
      <c r="EZ114" s="8">
        <f t="shared" si="21"/>
        <v>625880.17281811754</v>
      </c>
      <c r="FA114" s="8">
        <f t="shared" si="21"/>
        <v>621899.68425736751</v>
      </c>
      <c r="FB114" s="8">
        <f t="shared" si="21"/>
        <v>617919.19569661748</v>
      </c>
      <c r="FC114" s="8">
        <f t="shared" si="21"/>
        <v>613938.70713586744</v>
      </c>
      <c r="FD114" s="8">
        <f t="shared" si="21"/>
        <v>609958.21857511741</v>
      </c>
      <c r="FE114" s="8">
        <f t="shared" si="21"/>
        <v>605977.73001436738</v>
      </c>
      <c r="FF114" s="8">
        <f t="shared" si="21"/>
        <v>601997.24145361735</v>
      </c>
      <c r="FG114" s="8">
        <f t="shared" si="21"/>
        <v>598016.75289286731</v>
      </c>
      <c r="FH114" s="8">
        <f t="shared" si="21"/>
        <v>596026.50861249235</v>
      </c>
      <c r="FI114" s="8">
        <f t="shared" si="21"/>
        <v>596026.50861249235</v>
      </c>
      <c r="FJ114" s="8">
        <f t="shared" si="21"/>
        <v>596026.50861249235</v>
      </c>
      <c r="FK114" s="8">
        <f t="shared" si="24"/>
        <v>596026.50861249235</v>
      </c>
      <c r="FL114" s="8">
        <f t="shared" si="24"/>
        <v>596026.50861249235</v>
      </c>
      <c r="FM114" s="8">
        <f t="shared" si="24"/>
        <v>596026.50861249235</v>
      </c>
      <c r="FN114" s="8">
        <f t="shared" si="24"/>
        <v>596026.50861249235</v>
      </c>
      <c r="FO114" s="8">
        <f t="shared" si="24"/>
        <v>596026.50861249235</v>
      </c>
      <c r="FP114" s="8">
        <f t="shared" si="24"/>
        <v>596026.50861249235</v>
      </c>
      <c r="FQ114" s="8">
        <f t="shared" si="24"/>
        <v>596026.50861249235</v>
      </c>
      <c r="FR114" s="8">
        <f t="shared" si="24"/>
        <v>596026.50861249235</v>
      </c>
      <c r="FS114" s="8">
        <f t="shared" si="24"/>
        <v>596026.50861249235</v>
      </c>
      <c r="FT114" s="8">
        <f t="shared" si="24"/>
        <v>596026.50861249235</v>
      </c>
    </row>
    <row r="115" spans="1:176" x14ac:dyDescent="0.25">
      <c r="A115" s="4" t="s">
        <v>12</v>
      </c>
      <c r="B115" s="4" t="s">
        <v>2</v>
      </c>
      <c r="C115" s="3" t="s">
        <v>40</v>
      </c>
      <c r="D115" s="4" t="s">
        <v>5</v>
      </c>
      <c r="E115" s="7">
        <v>1995</v>
      </c>
      <c r="F115" s="24">
        <f>IFERROR(VLOOKUP(CONCATENATE(C115,E115),'KU Retirements'!$A$4:$E$150,5,FALSE),"N/A")</f>
        <v>43435</v>
      </c>
      <c r="G115" s="5">
        <v>413788.81</v>
      </c>
      <c r="H115" s="5">
        <v>202690.32724195279</v>
      </c>
      <c r="I115" s="5"/>
      <c r="J115" s="6">
        <f>IF(J$3=$J$3,$G115,IF($F115='KU Meter Schedule'!J$3,'KU Meter Schedule'!I115-'KU Meter Schedule'!$G115,I115))</f>
        <v>413788.81</v>
      </c>
      <c r="K115" s="6">
        <f>IF(K$3=$J$3,$G115,IF($F115='KU Meter Schedule'!K$3,'KU Meter Schedule'!J115-'KU Meter Schedule'!$G115,J115))</f>
        <v>413788.81</v>
      </c>
      <c r="L115" s="6">
        <f>IF(L$3=$J$3,$G115,IF($F115='KU Meter Schedule'!L$3,'KU Meter Schedule'!K115-'KU Meter Schedule'!$G115,K115))</f>
        <v>413788.81</v>
      </c>
      <c r="M115" s="6">
        <f>IF(M$3=$J$3,$G115,IF($F115='KU Meter Schedule'!M$3,'KU Meter Schedule'!L115-'KU Meter Schedule'!$G115,L115))</f>
        <v>413788.81</v>
      </c>
      <c r="N115" s="6">
        <f>IF(N$3=$J$3,$G115,IF($F115='KU Meter Schedule'!N$3,'KU Meter Schedule'!M115-'KU Meter Schedule'!$G115,M115))</f>
        <v>413788.81</v>
      </c>
      <c r="O115" s="6">
        <f>IF(O$3=$J$3,$G115,IF($F115='KU Meter Schedule'!O$3,'KU Meter Schedule'!N115-'KU Meter Schedule'!$G115,N115))</f>
        <v>413788.81</v>
      </c>
      <c r="P115" s="6">
        <f>IF(P$3=$J$3,$G115,IF($F115='KU Meter Schedule'!P$3,'KU Meter Schedule'!O115-'KU Meter Schedule'!$G115,O115))</f>
        <v>413788.81</v>
      </c>
      <c r="Q115" s="6">
        <f>IF(Q$3=$J$3,$G115,IF($F115='KU Meter Schedule'!Q$3,'KU Meter Schedule'!P115-'KU Meter Schedule'!$G115,P115))</f>
        <v>413788.81</v>
      </c>
      <c r="R115" s="6">
        <f>IF(R$3=$J$3,$G115,IF($F115='KU Meter Schedule'!R$3,'KU Meter Schedule'!Q115-'KU Meter Schedule'!$G115,Q115))</f>
        <v>413788.81</v>
      </c>
      <c r="S115" s="6">
        <f>IF(S$3=$J$3,$G115,IF($F115='KU Meter Schedule'!S$3,'KU Meter Schedule'!R115-'KU Meter Schedule'!$G115,R115))</f>
        <v>413788.81</v>
      </c>
      <c r="T115" s="6">
        <f>IF(T$3=$J$3,$G115,IF($F115='KU Meter Schedule'!T$3,'KU Meter Schedule'!S115-'KU Meter Schedule'!$G115,S115))</f>
        <v>413788.81</v>
      </c>
      <c r="U115" s="6">
        <f>IF(U$3=$J$3,$G115,IF($F115='KU Meter Schedule'!U$3,'KU Meter Schedule'!T115-'KU Meter Schedule'!$G115,T115))</f>
        <v>413788.81</v>
      </c>
      <c r="V115" s="6">
        <f>IF(V$3=$J$3,$G115,IF($F115='KU Meter Schedule'!V$3,'KU Meter Schedule'!U115-'KU Meter Schedule'!$G115,U115))</f>
        <v>413788.81</v>
      </c>
      <c r="W115" s="6">
        <f>IF(W$3=$J$3,$G115,IF($F115='KU Meter Schedule'!W$3,'KU Meter Schedule'!V115-'KU Meter Schedule'!$G115,V115))</f>
        <v>413788.81</v>
      </c>
      <c r="X115" s="6">
        <f>IF(X$3=$J$3,$G115,IF($F115='KU Meter Schedule'!X$3,'KU Meter Schedule'!W115-'KU Meter Schedule'!$G115,W115))</f>
        <v>413788.81</v>
      </c>
      <c r="Y115" s="6">
        <f>IF(Y$3=$J$3,$G115,IF($F115='KU Meter Schedule'!Y$3,'KU Meter Schedule'!X115-'KU Meter Schedule'!$G115,X115))</f>
        <v>413788.81</v>
      </c>
      <c r="Z115" s="6">
        <f>IF(Z$3=$J$3,$G115,IF($F115='KU Meter Schedule'!Z$3,'KU Meter Schedule'!Y115-'KU Meter Schedule'!$G115,Y115))</f>
        <v>413788.81</v>
      </c>
      <c r="AA115" s="6">
        <f>IF(AA$3=$J$3,$G115,IF($F115='KU Meter Schedule'!AA$3,'KU Meter Schedule'!Z115-'KU Meter Schedule'!$G115,Z115))</f>
        <v>413788.81</v>
      </c>
      <c r="AB115" s="6">
        <f>IF(AB$3=$J$3,$G115,IF($F115='KU Meter Schedule'!AB$3,'KU Meter Schedule'!AA115-'KU Meter Schedule'!$G115,AA115))</f>
        <v>413788.81</v>
      </c>
      <c r="AC115" s="6">
        <f>IF(AC$3=$J$3,$G115,IF($F115='KU Meter Schedule'!AC$3,'KU Meter Schedule'!AB115-'KU Meter Schedule'!$G115,AB115))</f>
        <v>413788.81</v>
      </c>
      <c r="AD115" s="6">
        <f>IF(AD$3=$J$3,$G115,IF($F115='KU Meter Schedule'!AD$3,'KU Meter Schedule'!AC115-'KU Meter Schedule'!$G115,AC115))</f>
        <v>413788.81</v>
      </c>
      <c r="AE115" s="6">
        <f>IF(AE$3=$J$3,$G115,IF($F115='KU Meter Schedule'!AE$3,'KU Meter Schedule'!AD115-'KU Meter Schedule'!$G115,AD115))</f>
        <v>413788.81</v>
      </c>
      <c r="AF115" s="6">
        <f>IF(AF$3=$J$3,$G115,IF($F115='KU Meter Schedule'!AF$3,'KU Meter Schedule'!AE115-'KU Meter Schedule'!$G115,AE115))</f>
        <v>413788.81</v>
      </c>
      <c r="AG115" s="6">
        <f>IF(AG$3=$J$3,$G115,IF($F115='KU Meter Schedule'!AG$3,'KU Meter Schedule'!AF115-'KU Meter Schedule'!$G115,AF115))</f>
        <v>413788.81</v>
      </c>
      <c r="AH115" s="6">
        <f>IF(AH$3=$J$3,$G115,IF($F115='KU Meter Schedule'!AH$3,'KU Meter Schedule'!AG115-'KU Meter Schedule'!$G115,AG115))</f>
        <v>413788.81</v>
      </c>
      <c r="AI115" s="6">
        <f>IF(AI$3=$J$3,$G115,IF($F115='KU Meter Schedule'!AI$3,'KU Meter Schedule'!AH115-'KU Meter Schedule'!$G115,AH115))</f>
        <v>413788.81</v>
      </c>
      <c r="AJ115" s="6">
        <f>IF(AJ$3=$J$3,$G115,IF($F115='KU Meter Schedule'!AJ$3,'KU Meter Schedule'!AI115-'KU Meter Schedule'!$G115,AI115))</f>
        <v>413788.81</v>
      </c>
      <c r="AK115" s="6">
        <f>IF(AK$3=$J$3,$G115,IF($F115='KU Meter Schedule'!AK$3,'KU Meter Schedule'!AJ115-'KU Meter Schedule'!$G115,AJ115))</f>
        <v>413788.81</v>
      </c>
      <c r="AL115" s="6">
        <f>IF(AL$3=$J$3,$G115,IF($F115='KU Meter Schedule'!AL$3,'KU Meter Schedule'!AK115-'KU Meter Schedule'!$G115,AK115))</f>
        <v>0</v>
      </c>
      <c r="AM115" s="6">
        <f>IF(AM$3=$J$3,$G115,IF($F115='KU Meter Schedule'!AM$3,'KU Meter Schedule'!AL115-'KU Meter Schedule'!$G115,AL115))</f>
        <v>0</v>
      </c>
      <c r="AN115" s="6">
        <f>IF(AN$3=$J$3,$G115,IF($F115='KU Meter Schedule'!AN$3,'KU Meter Schedule'!AM115-'KU Meter Schedule'!$G115,AM115))</f>
        <v>0</v>
      </c>
      <c r="AO115" s="6">
        <f>IF(AO$3=$J$3,$G115,IF($F115='KU Meter Schedule'!AO$3,'KU Meter Schedule'!AN115-'KU Meter Schedule'!$G115,AN115))</f>
        <v>0</v>
      </c>
      <c r="AP115" s="6">
        <f>IF(AP$3=$J$3,$G115,IF($F115='KU Meter Schedule'!AP$3,'KU Meter Schedule'!AO115-'KU Meter Schedule'!$G115,AO115))</f>
        <v>0</v>
      </c>
      <c r="AQ115" s="6">
        <f>IF(AQ$3=$J$3,$G115,IF($F115='KU Meter Schedule'!AQ$3,'KU Meter Schedule'!AP115-'KU Meter Schedule'!$G115,AP115))</f>
        <v>0</v>
      </c>
      <c r="AR115" s="6">
        <f>IF(AR$3=$J$3,$G115,IF($F115='KU Meter Schedule'!AR$3,'KU Meter Schedule'!AQ115-'KU Meter Schedule'!$G115,AQ115))</f>
        <v>0</v>
      </c>
      <c r="AS115" s="6">
        <f>IF(AS$3=$J$3,$G115,IF($F115='KU Meter Schedule'!AS$3,'KU Meter Schedule'!AR115-'KU Meter Schedule'!$G115,AR115))</f>
        <v>0</v>
      </c>
      <c r="AT115" s="6">
        <f>IF(AT$3=$J$3,$G115,IF($F115='KU Meter Schedule'!AT$3,'KU Meter Schedule'!AS115-'KU Meter Schedule'!$G115,AS115))</f>
        <v>0</v>
      </c>
      <c r="AU115" s="6">
        <f>IF(AU$3=$J$3,$G115,IF($F115='KU Meter Schedule'!AU$3,'KU Meter Schedule'!AT115-'KU Meter Schedule'!$G115,AT115))</f>
        <v>0</v>
      </c>
      <c r="AV115" s="6">
        <f>IF(AV$3=$J$3,$G115,IF($F115='KU Meter Schedule'!AV$3,'KU Meter Schedule'!AU115-'KU Meter Schedule'!$G115,AU115))</f>
        <v>0</v>
      </c>
      <c r="AW115" s="6">
        <f>IF(AW$3=$J$3,$G115,IF($F115='KU Meter Schedule'!AW$3,'KU Meter Schedule'!AV115-'KU Meter Schedule'!$G115,AV115))</f>
        <v>0</v>
      </c>
      <c r="AX115" s="6">
        <f>IF(AX$3=$J$3,$G115,IF($F115='KU Meter Schedule'!AX$3,'KU Meter Schedule'!AW115-'KU Meter Schedule'!$G115,AW115))</f>
        <v>0</v>
      </c>
      <c r="AZ115" s="21">
        <f>IF(AZ$3&lt;'Depr. Rate'!$B$1,('Depr. Rate'!$B$4*'KU Meter Schedule'!J115)/12,IF(J115=0,I115/2*'Depr. Rate'!$C$4/12,('Depr. Rate'!$C$4*'KU Meter Schedule'!J115)/12))</f>
        <v>789.64697908333335</v>
      </c>
      <c r="BA115" s="21">
        <f>IF(BA$3&lt;'Depr. Rate'!$B$1,('Depr. Rate'!$B$4*'KU Meter Schedule'!K115)/12,IF(K115=0,J115/2*'Depr. Rate'!$C$4/12,('Depr. Rate'!$C$4*'KU Meter Schedule'!K115)/12))</f>
        <v>789.64697908333335</v>
      </c>
      <c r="BB115" s="21">
        <f>IF(BB$3&lt;'Depr. Rate'!$B$1,('Depr. Rate'!$B$4*'KU Meter Schedule'!L115)/12,IF(L115=0,K115/2*'Depr. Rate'!$C$4/12,('Depr. Rate'!$C$4*'KU Meter Schedule'!L115)/12))</f>
        <v>789.64697908333335</v>
      </c>
      <c r="BC115" s="21">
        <f>IF(BC$3&lt;'Depr. Rate'!$B$1,('Depr. Rate'!$B$4*'KU Meter Schedule'!M115)/12,IF(M115=0,L115/2*'Depr. Rate'!$C$4/12,('Depr. Rate'!$C$4*'KU Meter Schedule'!M115)/12))</f>
        <v>789.64697908333335</v>
      </c>
      <c r="BD115" s="21">
        <f>IF(BD$3&lt;'Depr. Rate'!$B$1,('Depr. Rate'!$B$4*'KU Meter Schedule'!N115)/12,IF(N115=0,M115/2*'Depr. Rate'!$C$4/12,('Depr. Rate'!$C$4*'KU Meter Schedule'!N115)/12))</f>
        <v>789.64697908333335</v>
      </c>
      <c r="BE115" s="21">
        <f>IF(BE$3&lt;'Depr. Rate'!$B$1,('Depr. Rate'!$B$4*'KU Meter Schedule'!O115)/12,IF(O115=0,N115/2*'Depr. Rate'!$C$4/12,('Depr. Rate'!$C$4*'KU Meter Schedule'!O115)/12))</f>
        <v>789.64697908333335</v>
      </c>
      <c r="BF115" s="21">
        <f>IF(BF$3&lt;'Depr. Rate'!$B$1,('Depr. Rate'!$B$4*'KU Meter Schedule'!P115)/12,IF(P115=0,O115/2*'Depr. Rate'!$C$4/12,('Depr. Rate'!$C$4*'KU Meter Schedule'!P115)/12))</f>
        <v>789.64697908333335</v>
      </c>
      <c r="BG115" s="21">
        <f>IF(BG$3&lt;'Depr. Rate'!$B$1,('Depr. Rate'!$B$4*'KU Meter Schedule'!Q115)/12,IF(Q115=0,P115/2*'Depr. Rate'!$C$4/12,('Depr. Rate'!$C$4*'KU Meter Schedule'!Q115)/12))</f>
        <v>789.64697908333335</v>
      </c>
      <c r="BH115" s="21">
        <f>IF(BH$3&lt;'Depr. Rate'!$B$1,('Depr. Rate'!$B$4*'KU Meter Schedule'!R115)/12,IF(R115=0,Q115/2*'Depr. Rate'!$C$4/12,('Depr. Rate'!$C$4*'KU Meter Schedule'!R115)/12))</f>
        <v>789.64697908333335</v>
      </c>
      <c r="BI115" s="21">
        <f>IF(BI$3&lt;'Depr. Rate'!$B$1,('Depr. Rate'!$B$4*'KU Meter Schedule'!S115)/12,IF(S115=0,R115/2*'Depr. Rate'!$C$4/12,('Depr. Rate'!$C$4*'KU Meter Schedule'!S115)/12))</f>
        <v>789.64697908333335</v>
      </c>
      <c r="BJ115" s="21">
        <f>IF(BJ$3&lt;'Depr. Rate'!$B$1,('Depr. Rate'!$B$4*'KU Meter Schedule'!T115)/12,IF(T115=0,S115/2*'Depr. Rate'!$C$4/12,('Depr. Rate'!$C$4*'KU Meter Schedule'!T115)/12))</f>
        <v>789.64697908333335</v>
      </c>
      <c r="BK115" s="21">
        <f>IF(BK$3&lt;'Depr. Rate'!$B$1,('Depr. Rate'!$B$4*'KU Meter Schedule'!U115)/12,IF(U115=0,T115/2*'Depr. Rate'!$C$4/12,('Depr. Rate'!$C$4*'KU Meter Schedule'!U115)/12))</f>
        <v>1210.3322692499999</v>
      </c>
      <c r="BL115" s="21">
        <f>IF(BL$3&lt;'Depr. Rate'!$B$1,('Depr. Rate'!$B$4*'KU Meter Schedule'!V115)/12,IF(V115=0,U115/2*'Depr. Rate'!$C$4/12,('Depr. Rate'!$C$4*'KU Meter Schedule'!V115)/12))</f>
        <v>1210.3322692499999</v>
      </c>
      <c r="BM115" s="21">
        <f>IF(BM$3&lt;'Depr. Rate'!$B$1,('Depr. Rate'!$B$4*'KU Meter Schedule'!W115)/12,IF(W115=0,V115/2*'Depr. Rate'!$C$4/12,('Depr. Rate'!$C$4*'KU Meter Schedule'!W115)/12))</f>
        <v>1210.3322692499999</v>
      </c>
      <c r="BN115" s="21">
        <f>IF(BN$3&lt;'Depr. Rate'!$B$1,('Depr. Rate'!$B$4*'KU Meter Schedule'!X115)/12,IF(X115=0,W115/2*'Depr. Rate'!$C$4/12,('Depr. Rate'!$C$4*'KU Meter Schedule'!X115)/12))</f>
        <v>1210.3322692499999</v>
      </c>
      <c r="BO115" s="21">
        <f>IF(BO$3&lt;'Depr. Rate'!$B$1,('Depr. Rate'!$B$4*'KU Meter Schedule'!Y115)/12,IF(Y115=0,X115/2*'Depr. Rate'!$C$4/12,('Depr. Rate'!$C$4*'KU Meter Schedule'!Y115)/12))</f>
        <v>1210.3322692499999</v>
      </c>
      <c r="BP115" s="21">
        <f>IF(BP$3&lt;'Depr. Rate'!$B$1,('Depr. Rate'!$B$4*'KU Meter Schedule'!Z115)/12,IF(Z115=0,Y115/2*'Depr. Rate'!$C$4/12,('Depr. Rate'!$C$4*'KU Meter Schedule'!Z115)/12))</f>
        <v>1210.3322692499999</v>
      </c>
      <c r="BQ115" s="21">
        <f>IF(BQ$3&lt;'Depr. Rate'!$B$1,('Depr. Rate'!$B$4*'KU Meter Schedule'!AA115)/12,IF(AA115=0,Z115/2*'Depr. Rate'!$C$4/12,('Depr. Rate'!$C$4*'KU Meter Schedule'!AA115)/12))</f>
        <v>1210.3322692499999</v>
      </c>
      <c r="BR115" s="21">
        <f>IF(BR$3&lt;'Depr. Rate'!$B$1,('Depr. Rate'!$B$4*'KU Meter Schedule'!AB115)/12,IF(AB115=0,AA115/2*'Depr. Rate'!$C$4/12,('Depr. Rate'!$C$4*'KU Meter Schedule'!AB115)/12))</f>
        <v>1210.3322692499999</v>
      </c>
      <c r="BS115" s="21">
        <f>IF(BS$3&lt;'Depr. Rate'!$B$1,('Depr. Rate'!$B$4*'KU Meter Schedule'!AC115)/12,IF(AC115=0,AB115/2*'Depr. Rate'!$C$4/12,('Depr. Rate'!$C$4*'KU Meter Schedule'!AC115)/12))</f>
        <v>1210.3322692499999</v>
      </c>
      <c r="BT115" s="21">
        <f>IF(BT$3&lt;'Depr. Rate'!$B$1,('Depr. Rate'!$B$4*'KU Meter Schedule'!AD115)/12,IF(AD115=0,AC115/2*'Depr. Rate'!$C$4/12,('Depr. Rate'!$C$4*'KU Meter Schedule'!AD115)/12))</f>
        <v>1210.3322692499999</v>
      </c>
      <c r="BU115" s="21">
        <f>IF(BU$3&lt;'Depr. Rate'!$B$1,('Depr. Rate'!$B$4*'KU Meter Schedule'!AE115)/12,IF(AE115=0,AD115/2*'Depr. Rate'!$C$4/12,('Depr. Rate'!$C$4*'KU Meter Schedule'!AE115)/12))</f>
        <v>1210.3322692499999</v>
      </c>
      <c r="BV115" s="21">
        <f>IF(BV$3&lt;'Depr. Rate'!$B$1,('Depr. Rate'!$B$4*'KU Meter Schedule'!AF115)/12,IF(AF115=0,AE115/2*'Depr. Rate'!$C$4/12,('Depr. Rate'!$C$4*'KU Meter Schedule'!AF115)/12))</f>
        <v>1210.3322692499999</v>
      </c>
      <c r="BW115" s="21">
        <f>IF(BW$3&lt;'Depr. Rate'!$B$1,('Depr. Rate'!$B$4*'KU Meter Schedule'!AG115)/12,IF(AG115=0,AF115/2*'Depr. Rate'!$C$4/12,('Depr. Rate'!$C$4*'KU Meter Schedule'!AG115)/12))</f>
        <v>1210.3322692499999</v>
      </c>
      <c r="BX115" s="21">
        <f>IF(BX$3&lt;'Depr. Rate'!$B$1,('Depr. Rate'!$B$4*'KU Meter Schedule'!AH115)/12,IF(AH115=0,AG115/2*'Depr. Rate'!$C$4/12,('Depr. Rate'!$C$4*'KU Meter Schedule'!AH115)/12))</f>
        <v>1210.3322692499999</v>
      </c>
      <c r="BY115" s="21">
        <f>IF(BY$3&lt;'Depr. Rate'!$B$1,('Depr. Rate'!$B$4*'KU Meter Schedule'!AI115)/12,IF(AI115=0,AH115/2*'Depr. Rate'!$C$4/12,('Depr. Rate'!$C$4*'KU Meter Schedule'!AI115)/12))</f>
        <v>1210.3322692499999</v>
      </c>
      <c r="BZ115" s="21">
        <f>IF(BZ$3&lt;'Depr. Rate'!$B$1,('Depr. Rate'!$B$4*'KU Meter Schedule'!AJ115)/12,IF(AJ115=0,AI115/2*'Depr. Rate'!$C$4/12,('Depr. Rate'!$C$4*'KU Meter Schedule'!AJ115)/12))</f>
        <v>1210.3322692499999</v>
      </c>
      <c r="CA115" s="21">
        <f>IF(CA$3&lt;'Depr. Rate'!$B$1,('Depr. Rate'!$B$4*'KU Meter Schedule'!AK115)/12,IF(AK115=0,AJ115/2*'Depr. Rate'!$C$4/12,('Depr. Rate'!$C$4*'KU Meter Schedule'!AK115)/12))</f>
        <v>1210.3322692499999</v>
      </c>
      <c r="CB115" s="21">
        <f>IF(CB$3&lt;'Depr. Rate'!$B$1,('Depr. Rate'!$B$4*'KU Meter Schedule'!AL115)/12,IF(AL115=0,AK115/2*'Depr. Rate'!$C$4/12,('Depr. Rate'!$C$4*'KU Meter Schedule'!AL115)/12))</f>
        <v>605.16613462499993</v>
      </c>
      <c r="CC115" s="21">
        <f>IF(CC$3&lt;'Depr. Rate'!$B$1,('Depr. Rate'!$B$4*'KU Meter Schedule'!AM115)/12,IF(AM115=0,AL115/2*'Depr. Rate'!$C$4/12,('Depr. Rate'!$C$4*'KU Meter Schedule'!AM115)/12))</f>
        <v>0</v>
      </c>
      <c r="CD115" s="21">
        <f>IF(CD$3&lt;'Depr. Rate'!$B$1,('Depr. Rate'!$B$4*'KU Meter Schedule'!AN115)/12,IF(AN115=0,AM115/2*'Depr. Rate'!$C$4/12,('Depr. Rate'!$C$4*'KU Meter Schedule'!AN115)/12))</f>
        <v>0</v>
      </c>
      <c r="CE115" s="21">
        <f>IF(CE$3&lt;'Depr. Rate'!$B$1,('Depr. Rate'!$B$4*'KU Meter Schedule'!AO115)/12,IF(AO115=0,AN115/2*'Depr. Rate'!$C$4/12,('Depr. Rate'!$C$4*'KU Meter Schedule'!AO115)/12))</f>
        <v>0</v>
      </c>
      <c r="CF115" s="21">
        <f>IF(CF$3&lt;'Depr. Rate'!$B$1,('Depr. Rate'!$B$4*'KU Meter Schedule'!AP115)/12,IF(AP115=0,AO115/2*'Depr. Rate'!$C$4/12,('Depr. Rate'!$C$4*'KU Meter Schedule'!AP115)/12))</f>
        <v>0</v>
      </c>
      <c r="CG115" s="21">
        <f>IF(CG$3&lt;'Depr. Rate'!$B$1,('Depr. Rate'!$B$4*'KU Meter Schedule'!AQ115)/12,IF(AQ115=0,AP115/2*'Depr. Rate'!$C$4/12,('Depr. Rate'!$C$4*'KU Meter Schedule'!AQ115)/12))</f>
        <v>0</v>
      </c>
      <c r="CH115" s="21">
        <f>IF(CH$3&lt;'Depr. Rate'!$B$1,('Depr. Rate'!$B$4*'KU Meter Schedule'!AR115)/12,IF(AR115=0,AQ115/2*'Depr. Rate'!$C$4/12,('Depr. Rate'!$C$4*'KU Meter Schedule'!AR115)/12))</f>
        <v>0</v>
      </c>
      <c r="CI115" s="21">
        <f>IF(CI$3&lt;'Depr. Rate'!$B$1,('Depr. Rate'!$B$4*'KU Meter Schedule'!AS115)/12,IF(AS115=0,AR115/2*'Depr. Rate'!$C$4/12,('Depr. Rate'!$C$4*'KU Meter Schedule'!AS115)/12))</f>
        <v>0</v>
      </c>
      <c r="CJ115" s="21">
        <f>IF(CJ$3&lt;'Depr. Rate'!$B$1,('Depr. Rate'!$B$4*'KU Meter Schedule'!AT115)/12,IF(AT115=0,AS115/2*'Depr. Rate'!$C$4/12,('Depr. Rate'!$C$4*'KU Meter Schedule'!AT115)/12))</f>
        <v>0</v>
      </c>
      <c r="CK115" s="21">
        <f>IF(CK$3&lt;'Depr. Rate'!$B$1,('Depr. Rate'!$B$4*'KU Meter Schedule'!AU115)/12,IF(AU115=0,AT115/2*'Depr. Rate'!$C$4/12,('Depr. Rate'!$C$4*'KU Meter Schedule'!AU115)/12))</f>
        <v>0</v>
      </c>
      <c r="CL115" s="21">
        <f>IF(CL$3&lt;'Depr. Rate'!$B$1,('Depr. Rate'!$B$4*'KU Meter Schedule'!AV115)/12,IF(AV115=0,AU115/2*'Depr. Rate'!$C$4/12,('Depr. Rate'!$C$4*'KU Meter Schedule'!AV115)/12))</f>
        <v>0</v>
      </c>
      <c r="CM115" s="21">
        <f>IF(CM$3&lt;'Depr. Rate'!$B$1,('Depr. Rate'!$B$4*'KU Meter Schedule'!AW115)/12,IF(AW115=0,AV115/2*'Depr. Rate'!$C$4/12,('Depr. Rate'!$C$4*'KU Meter Schedule'!AW115)/12))</f>
        <v>0</v>
      </c>
      <c r="CN115" s="21">
        <f>IF(CN$3&lt;'Depr. Rate'!$B$1,('Depr. Rate'!$B$4*'KU Meter Schedule'!AX115)/12,IF(AX115=0,AW115/2*'Depr. Rate'!$C$4/12,('Depr. Rate'!$C$4*'KU Meter Schedule'!AX115)/12))</f>
        <v>0</v>
      </c>
      <c r="CP115" s="6">
        <f>IF(CP$3=$CP$3,$H115+AZ115,IF($F115='KU Meter Schedule'!CP$3,'KU Meter Schedule'!CO115+AZ115-$G115,SUM(CO115,AZ115)))</f>
        <v>203479.97422103613</v>
      </c>
      <c r="CQ115" s="6">
        <f>IF(CQ$3=$CP$3,$H115+BA115,IF($F115='KU Meter Schedule'!CQ$3,'KU Meter Schedule'!CP115+BA115-$G115,SUM(CP115,BA115)))</f>
        <v>204269.62120011947</v>
      </c>
      <c r="CR115" s="6">
        <f>IF(CR$3=$CP$3,$H115+BB115,IF($F115='KU Meter Schedule'!CR$3,'KU Meter Schedule'!CQ115+BB115-$G115,SUM(CQ115,BB115)))</f>
        <v>205059.2681792028</v>
      </c>
      <c r="CS115" s="6">
        <f>IF(CS$3=$CP$3,$H115+BC115,IF($F115='KU Meter Schedule'!CS$3,'KU Meter Schedule'!CR115+BC115-$G115,SUM(CR115,BC115)))</f>
        <v>205848.91515828614</v>
      </c>
      <c r="CT115" s="6">
        <f>IF(CT$3=$CP$3,$H115+BD115,IF($F115='KU Meter Schedule'!CT$3,'KU Meter Schedule'!CS115+BD115-$G115,SUM(CS115,BD115)))</f>
        <v>206638.56213736947</v>
      </c>
      <c r="CU115" s="6">
        <f>IF(CU$3=$CP$3,$H115+BE115,IF($F115='KU Meter Schedule'!CU$3,'KU Meter Schedule'!CT115+BE115-$G115,SUM(CT115,BE115)))</f>
        <v>207428.20911645281</v>
      </c>
      <c r="CV115" s="6">
        <f>IF(CV$3=$CP$3,$H115+BF115,IF($F115='KU Meter Schedule'!CV$3,'KU Meter Schedule'!CU115+BF115-$G115,SUM(CU115,BF115)))</f>
        <v>208217.85609553615</v>
      </c>
      <c r="CW115" s="6">
        <f>IF(CW$3=$CP$3,$H115+BG115,IF($F115='KU Meter Schedule'!CW$3,'KU Meter Schedule'!CV115+BG115-$G115,SUM(CV115,BG115)))</f>
        <v>209007.50307461948</v>
      </c>
      <c r="CX115" s="6">
        <f>IF(CX$3=$CP$3,$H115+BH115,IF($F115='KU Meter Schedule'!CX$3,'KU Meter Schedule'!CW115+BH115-$G115,SUM(CW115,BH115)))</f>
        <v>209797.15005370282</v>
      </c>
      <c r="CY115" s="6">
        <f>IF(CY$3=$CP$3,$H115+BI115,IF($F115='KU Meter Schedule'!CY$3,'KU Meter Schedule'!CX115+BI115-$G115,SUM(CX115,BI115)))</f>
        <v>210586.79703278615</v>
      </c>
      <c r="CZ115" s="6">
        <f>IF(CZ$3=$CP$3,$H115+BJ115,IF($F115='KU Meter Schedule'!CZ$3,'KU Meter Schedule'!CY115+BJ115-$G115,SUM(CY115,BJ115)))</f>
        <v>211376.44401186949</v>
      </c>
      <c r="DA115" s="6">
        <f>IF(DA$3=$CP$3,$H115+BK115,IF($F115='KU Meter Schedule'!DA$3,'KU Meter Schedule'!CZ115+BK115-$G115,SUM(CZ115,BK115)))</f>
        <v>212586.7762811195</v>
      </c>
      <c r="DB115" s="6">
        <f>IF(DB$3=$CP$3,$H115+BL115,IF($F115='KU Meter Schedule'!DB$3,'KU Meter Schedule'!DA115+BL115-$G115,SUM(DA115,BL115)))</f>
        <v>213797.10855036951</v>
      </c>
      <c r="DC115" s="6">
        <f>IF(DC$3=$CP$3,$H115+BM115,IF($F115='KU Meter Schedule'!DC$3,'KU Meter Schedule'!DB115+BM115-$G115,SUM(DB115,BM115)))</f>
        <v>215007.44081961951</v>
      </c>
      <c r="DD115" s="6">
        <f>IF(DD$3=$CP$3,$H115+BN115,IF($F115='KU Meter Schedule'!DD$3,'KU Meter Schedule'!DC115+BN115-$G115,SUM(DC115,BN115)))</f>
        <v>216217.77308886952</v>
      </c>
      <c r="DE115" s="6">
        <f>IF(DE$3=$CP$3,$H115+BO115,IF($F115='KU Meter Schedule'!DE$3,'KU Meter Schedule'!DD115+BO115-$G115,SUM(DD115,BO115)))</f>
        <v>217428.10535811953</v>
      </c>
      <c r="DF115" s="6">
        <f>IF(DF$3=$CP$3,$H115+BP115,IF($F115='KU Meter Schedule'!DF$3,'KU Meter Schedule'!DE115+BP115-$G115,SUM(DE115,BP115)))</f>
        <v>218638.43762736954</v>
      </c>
      <c r="DG115" s="6">
        <f>IF(DG$3=$CP$3,$H115+BQ115,IF($F115='KU Meter Schedule'!DG$3,'KU Meter Schedule'!DF115+BQ115-$G115,SUM(DF115,BQ115)))</f>
        <v>219848.76989661955</v>
      </c>
      <c r="DH115" s="6">
        <f>IF(DH$3=$CP$3,$H115+BR115,IF($F115='KU Meter Schedule'!DH$3,'KU Meter Schedule'!DG115+BR115-$G115,SUM(DG115,BR115)))</f>
        <v>221059.10216586955</v>
      </c>
      <c r="DI115" s="6">
        <f>IF(DI$3=$CP$3,$H115+BS115,IF($F115='KU Meter Schedule'!DI$3,'KU Meter Schedule'!DH115+BS115-$G115,SUM(DH115,BS115)))</f>
        <v>222269.43443511956</v>
      </c>
      <c r="DJ115" s="6">
        <f>IF(DJ$3=$CP$3,$H115+BT115,IF($F115='KU Meter Schedule'!DJ$3,'KU Meter Schedule'!DI115+BT115-$G115,SUM(DI115,BT115)))</f>
        <v>223479.76670436957</v>
      </c>
      <c r="DK115" s="6">
        <f>IF(DK$3=$CP$3,$H115+BU115,IF($F115='KU Meter Schedule'!DK$3,'KU Meter Schedule'!DJ115+BU115-$G115,SUM(DJ115,BU115)))</f>
        <v>224690.09897361958</v>
      </c>
      <c r="DL115" s="6">
        <f>IF(DL$3=$CP$3,$H115+BV115,IF($F115='KU Meter Schedule'!DL$3,'KU Meter Schedule'!DK115+BV115-$G115,SUM(DK115,BV115)))</f>
        <v>225900.43124286958</v>
      </c>
      <c r="DM115" s="6">
        <f>IF(DM$3=$CP$3,$H115+BW115,IF($F115='KU Meter Schedule'!DM$3,'KU Meter Schedule'!DL115+BW115-$G115,SUM(DL115,BW115)))</f>
        <v>227110.76351211959</v>
      </c>
      <c r="DN115" s="6">
        <f>IF(DN$3=$CP$3,$H115+BX115,IF($F115='KU Meter Schedule'!DN$3,'KU Meter Schedule'!DM115+BX115-$G115,SUM(DM115,BX115)))</f>
        <v>228321.0957813696</v>
      </c>
      <c r="DO115" s="6">
        <f>IF(DO$3=$CP$3,$H115+BY115,IF($F115='KU Meter Schedule'!DO$3,'KU Meter Schedule'!DN115+BY115-$G115,SUM(DN115,BY115)))</f>
        <v>229531.42805061961</v>
      </c>
      <c r="DP115" s="6">
        <f>IF(DP$3=$CP$3,$H115+BZ115,IF($F115='KU Meter Schedule'!DP$3,'KU Meter Schedule'!DO115+BZ115-$G115,SUM(DO115,BZ115)))</f>
        <v>230741.76031986962</v>
      </c>
      <c r="DQ115" s="6">
        <f>IF(DQ$3=$CP$3,$H115+CA115,IF($F115='KU Meter Schedule'!DQ$3,'KU Meter Schedule'!DP115+CA115-$G115,SUM(DP115,CA115)))</f>
        <v>231952.09258911962</v>
      </c>
      <c r="DR115" s="6">
        <f>IF(DR$3=$CP$3,$H115+CB115,IF($F115='KU Meter Schedule'!DR$3,'KU Meter Schedule'!DQ115+CB115-$G115,SUM(DQ115,CB115)))</f>
        <v>-181231.55127625537</v>
      </c>
      <c r="DS115" s="6">
        <f>IF(DS$3=$CP$3,$H115+CC115,IF($F115='KU Meter Schedule'!DS$3,'KU Meter Schedule'!DR115+CC115-$G115,SUM(DR115,CC115)))</f>
        <v>-181231.55127625537</v>
      </c>
      <c r="DT115" s="6">
        <f>IF(DT$3=$CP$3,$H115+CD115,IF($F115='KU Meter Schedule'!DT$3,'KU Meter Schedule'!DS115+CD115-$G115,SUM(DS115,CD115)))</f>
        <v>-181231.55127625537</v>
      </c>
      <c r="DU115" s="6">
        <f>IF(DU$3=$CP$3,$H115+CE115,IF($F115='KU Meter Schedule'!DU$3,'KU Meter Schedule'!DT115+CE115-$G115,SUM(DT115,CE115)))</f>
        <v>-181231.55127625537</v>
      </c>
      <c r="DV115" s="6">
        <f>IF(DV$3=$CP$3,$H115+CF115,IF($F115='KU Meter Schedule'!DV$3,'KU Meter Schedule'!DU115+CF115-$G115,SUM(DU115,CF115)))</f>
        <v>-181231.55127625537</v>
      </c>
      <c r="DW115" s="6">
        <f>IF(DW$3=$CP$3,$H115+CG115,IF($F115='KU Meter Schedule'!DW$3,'KU Meter Schedule'!DV115+CG115-$G115,SUM(DV115,CG115)))</f>
        <v>-181231.55127625537</v>
      </c>
      <c r="DX115" s="6">
        <f>IF(DX$3=$CP$3,$H115+CH115,IF($F115='KU Meter Schedule'!DX$3,'KU Meter Schedule'!DW115+CH115-$G115,SUM(DW115,CH115)))</f>
        <v>-181231.55127625537</v>
      </c>
      <c r="DY115" s="6">
        <f>IF(DY$3=$CP$3,$H115+CI115,IF($F115='KU Meter Schedule'!DY$3,'KU Meter Schedule'!DX115+CI115-$G115,SUM(DX115,CI115)))</f>
        <v>-181231.55127625537</v>
      </c>
      <c r="DZ115" s="6">
        <f>IF(DZ$3=$CP$3,$H115+CJ115,IF($F115='KU Meter Schedule'!DZ$3,'KU Meter Schedule'!DY115+CJ115-$G115,SUM(DY115,CJ115)))</f>
        <v>-181231.55127625537</v>
      </c>
      <c r="EA115" s="6">
        <f>IF(EA$3=$CP$3,$H115+CK115,IF($F115='KU Meter Schedule'!EA$3,'KU Meter Schedule'!DZ115+CK115-$G115,SUM(DZ115,CK115)))</f>
        <v>-181231.55127625537</v>
      </c>
      <c r="EB115" s="6">
        <f>IF(EB$3=$CP$3,$H115+CL115,IF($F115='KU Meter Schedule'!EB$3,'KU Meter Schedule'!EA115+CL115-$G115,SUM(EA115,CL115)))</f>
        <v>-181231.55127625537</v>
      </c>
      <c r="EC115" s="6">
        <f>IF(EC$3=$CP$3,$H115+CM115,IF($F115='KU Meter Schedule'!EC$3,'KU Meter Schedule'!EB115+CM115-$G115,SUM(EB115,CM115)))</f>
        <v>-181231.55127625537</v>
      </c>
      <c r="ED115" s="6">
        <f>IF(ED$3=$CP$3,$H115+CN115,IF($F115='KU Meter Schedule'!ED$3,'KU Meter Schedule'!EC115+CN115-$G115,SUM(EC115,CN115)))</f>
        <v>-181231.55127625537</v>
      </c>
      <c r="EF115" s="8">
        <f t="shared" si="22"/>
        <v>210308.83577896387</v>
      </c>
      <c r="EG115" s="8">
        <f t="shared" si="22"/>
        <v>209519.18879988053</v>
      </c>
      <c r="EH115" s="8">
        <f t="shared" si="22"/>
        <v>208729.5418207972</v>
      </c>
      <c r="EI115" s="8">
        <f t="shared" si="22"/>
        <v>207939.89484171386</v>
      </c>
      <c r="EJ115" s="8">
        <f t="shared" si="22"/>
        <v>207150.24786263052</v>
      </c>
      <c r="EK115" s="8">
        <f t="shared" si="22"/>
        <v>206360.60088354719</v>
      </c>
      <c r="EL115" s="8">
        <f t="shared" si="22"/>
        <v>205570.95390446385</v>
      </c>
      <c r="EM115" s="8">
        <f t="shared" si="22"/>
        <v>204781.30692538052</v>
      </c>
      <c r="EN115" s="8">
        <f t="shared" si="22"/>
        <v>203991.65994629718</v>
      </c>
      <c r="EO115" s="8">
        <f t="shared" si="22"/>
        <v>203202.01296721384</v>
      </c>
      <c r="EP115" s="8">
        <f t="shared" si="22"/>
        <v>202412.36598813051</v>
      </c>
      <c r="EQ115" s="8">
        <f t="shared" si="22"/>
        <v>201202.0337188805</v>
      </c>
      <c r="ER115" s="8">
        <f t="shared" si="22"/>
        <v>199991.70144963049</v>
      </c>
      <c r="ES115" s="8">
        <f t="shared" si="22"/>
        <v>198781.36918038048</v>
      </c>
      <c r="ET115" s="8">
        <f t="shared" si="22"/>
        <v>197571.03691113048</v>
      </c>
      <c r="EU115" s="8">
        <f t="shared" si="22"/>
        <v>196360.70464188047</v>
      </c>
      <c r="EV115" s="8">
        <f t="shared" si="21"/>
        <v>195150.37237263046</v>
      </c>
      <c r="EW115" s="8">
        <f t="shared" si="21"/>
        <v>193940.04010338045</v>
      </c>
      <c r="EX115" s="8">
        <f t="shared" si="21"/>
        <v>192729.70783413044</v>
      </c>
      <c r="EY115" s="8">
        <f t="shared" si="21"/>
        <v>191519.37556488044</v>
      </c>
      <c r="EZ115" s="8">
        <f t="shared" si="21"/>
        <v>190309.04329563043</v>
      </c>
      <c r="FA115" s="8">
        <f t="shared" si="21"/>
        <v>189098.71102638042</v>
      </c>
      <c r="FB115" s="8">
        <f t="shared" si="21"/>
        <v>187888.37875713041</v>
      </c>
      <c r="FC115" s="8">
        <f t="shared" si="21"/>
        <v>186678.04648788041</v>
      </c>
      <c r="FD115" s="8">
        <f t="shared" si="21"/>
        <v>185467.7142186304</v>
      </c>
      <c r="FE115" s="8">
        <f t="shared" si="21"/>
        <v>184257.38194938039</v>
      </c>
      <c r="FF115" s="8">
        <f t="shared" si="21"/>
        <v>183047.04968013038</v>
      </c>
      <c r="FG115" s="8">
        <f t="shared" si="21"/>
        <v>181836.71741088037</v>
      </c>
      <c r="FH115" s="8">
        <f t="shared" si="21"/>
        <v>181231.55127625537</v>
      </c>
      <c r="FI115" s="8">
        <f t="shared" si="21"/>
        <v>181231.55127625537</v>
      </c>
      <c r="FJ115" s="8">
        <f t="shared" si="21"/>
        <v>181231.55127625537</v>
      </c>
      <c r="FK115" s="8">
        <f t="shared" si="24"/>
        <v>181231.55127625537</v>
      </c>
      <c r="FL115" s="8">
        <f t="shared" si="24"/>
        <v>181231.55127625537</v>
      </c>
      <c r="FM115" s="8">
        <f t="shared" si="24"/>
        <v>181231.55127625537</v>
      </c>
      <c r="FN115" s="8">
        <f t="shared" si="24"/>
        <v>181231.55127625537</v>
      </c>
      <c r="FO115" s="8">
        <f t="shared" si="24"/>
        <v>181231.55127625537</v>
      </c>
      <c r="FP115" s="8">
        <f t="shared" si="24"/>
        <v>181231.55127625537</v>
      </c>
      <c r="FQ115" s="8">
        <f t="shared" si="24"/>
        <v>181231.55127625537</v>
      </c>
      <c r="FR115" s="8">
        <f t="shared" si="24"/>
        <v>181231.55127625537</v>
      </c>
      <c r="FS115" s="8">
        <f t="shared" si="24"/>
        <v>181231.55127625537</v>
      </c>
      <c r="FT115" s="8">
        <f t="shared" si="24"/>
        <v>181231.55127625537</v>
      </c>
    </row>
    <row r="116" spans="1:176" x14ac:dyDescent="0.25">
      <c r="A116" s="4" t="s">
        <v>12</v>
      </c>
      <c r="B116" s="4" t="s">
        <v>2</v>
      </c>
      <c r="C116" s="3" t="s">
        <v>40</v>
      </c>
      <c r="D116" s="4" t="s">
        <v>4</v>
      </c>
      <c r="E116" s="7">
        <v>1996</v>
      </c>
      <c r="F116" s="24">
        <f>IFERROR(VLOOKUP(CONCATENATE(C116,E116),'KU Retirements'!$A$4:$E$150,5,FALSE),"N/A")</f>
        <v>43466</v>
      </c>
      <c r="G116" s="5">
        <v>660025.82999999996</v>
      </c>
      <c r="H116" s="5">
        <v>309471.73632442305</v>
      </c>
      <c r="I116" s="5"/>
      <c r="J116" s="6">
        <f>IF(J$3=$J$3,$G116,IF($F116='KU Meter Schedule'!J$3,'KU Meter Schedule'!I116-'KU Meter Schedule'!$G116,I116))</f>
        <v>660025.82999999996</v>
      </c>
      <c r="K116" s="6">
        <f>IF(K$3=$J$3,$G116,IF($F116='KU Meter Schedule'!K$3,'KU Meter Schedule'!J116-'KU Meter Schedule'!$G116,J116))</f>
        <v>660025.82999999996</v>
      </c>
      <c r="L116" s="6">
        <f>IF(L$3=$J$3,$G116,IF($F116='KU Meter Schedule'!L$3,'KU Meter Schedule'!K116-'KU Meter Schedule'!$G116,K116))</f>
        <v>660025.82999999996</v>
      </c>
      <c r="M116" s="6">
        <f>IF(M$3=$J$3,$G116,IF($F116='KU Meter Schedule'!M$3,'KU Meter Schedule'!L116-'KU Meter Schedule'!$G116,L116))</f>
        <v>660025.82999999996</v>
      </c>
      <c r="N116" s="6">
        <f>IF(N$3=$J$3,$G116,IF($F116='KU Meter Schedule'!N$3,'KU Meter Schedule'!M116-'KU Meter Schedule'!$G116,M116))</f>
        <v>660025.82999999996</v>
      </c>
      <c r="O116" s="6">
        <f>IF(O$3=$J$3,$G116,IF($F116='KU Meter Schedule'!O$3,'KU Meter Schedule'!N116-'KU Meter Schedule'!$G116,N116))</f>
        <v>660025.82999999996</v>
      </c>
      <c r="P116" s="6">
        <f>IF(P$3=$J$3,$G116,IF($F116='KU Meter Schedule'!P$3,'KU Meter Schedule'!O116-'KU Meter Schedule'!$G116,O116))</f>
        <v>660025.82999999996</v>
      </c>
      <c r="Q116" s="6">
        <f>IF(Q$3=$J$3,$G116,IF($F116='KU Meter Schedule'!Q$3,'KU Meter Schedule'!P116-'KU Meter Schedule'!$G116,P116))</f>
        <v>660025.82999999996</v>
      </c>
      <c r="R116" s="6">
        <f>IF(R$3=$J$3,$G116,IF($F116='KU Meter Schedule'!R$3,'KU Meter Schedule'!Q116-'KU Meter Schedule'!$G116,Q116))</f>
        <v>660025.82999999996</v>
      </c>
      <c r="S116" s="6">
        <f>IF(S$3=$J$3,$G116,IF($F116='KU Meter Schedule'!S$3,'KU Meter Schedule'!R116-'KU Meter Schedule'!$G116,R116))</f>
        <v>660025.82999999996</v>
      </c>
      <c r="T116" s="6">
        <f>IF(T$3=$J$3,$G116,IF($F116='KU Meter Schedule'!T$3,'KU Meter Schedule'!S116-'KU Meter Schedule'!$G116,S116))</f>
        <v>660025.82999999996</v>
      </c>
      <c r="U116" s="6">
        <f>IF(U$3=$J$3,$G116,IF($F116='KU Meter Schedule'!U$3,'KU Meter Schedule'!T116-'KU Meter Schedule'!$G116,T116))</f>
        <v>660025.82999999996</v>
      </c>
      <c r="V116" s="6">
        <f>IF(V$3=$J$3,$G116,IF($F116='KU Meter Schedule'!V$3,'KU Meter Schedule'!U116-'KU Meter Schedule'!$G116,U116))</f>
        <v>660025.82999999996</v>
      </c>
      <c r="W116" s="6">
        <f>IF(W$3=$J$3,$G116,IF($F116='KU Meter Schedule'!W$3,'KU Meter Schedule'!V116-'KU Meter Schedule'!$G116,V116))</f>
        <v>660025.82999999996</v>
      </c>
      <c r="X116" s="6">
        <f>IF(X$3=$J$3,$G116,IF($F116='KU Meter Schedule'!X$3,'KU Meter Schedule'!W116-'KU Meter Schedule'!$G116,W116))</f>
        <v>660025.82999999996</v>
      </c>
      <c r="Y116" s="6">
        <f>IF(Y$3=$J$3,$G116,IF($F116='KU Meter Schedule'!Y$3,'KU Meter Schedule'!X116-'KU Meter Schedule'!$G116,X116))</f>
        <v>660025.82999999996</v>
      </c>
      <c r="Z116" s="6">
        <f>IF(Z$3=$J$3,$G116,IF($F116='KU Meter Schedule'!Z$3,'KU Meter Schedule'!Y116-'KU Meter Schedule'!$G116,Y116))</f>
        <v>660025.82999999996</v>
      </c>
      <c r="AA116" s="6">
        <f>IF(AA$3=$J$3,$G116,IF($F116='KU Meter Schedule'!AA$3,'KU Meter Schedule'!Z116-'KU Meter Schedule'!$G116,Z116))</f>
        <v>660025.82999999996</v>
      </c>
      <c r="AB116" s="6">
        <f>IF(AB$3=$J$3,$G116,IF($F116='KU Meter Schedule'!AB$3,'KU Meter Schedule'!AA116-'KU Meter Schedule'!$G116,AA116))</f>
        <v>660025.82999999996</v>
      </c>
      <c r="AC116" s="6">
        <f>IF(AC$3=$J$3,$G116,IF($F116='KU Meter Schedule'!AC$3,'KU Meter Schedule'!AB116-'KU Meter Schedule'!$G116,AB116))</f>
        <v>660025.82999999996</v>
      </c>
      <c r="AD116" s="6">
        <f>IF(AD$3=$J$3,$G116,IF($F116='KU Meter Schedule'!AD$3,'KU Meter Schedule'!AC116-'KU Meter Schedule'!$G116,AC116))</f>
        <v>660025.82999999996</v>
      </c>
      <c r="AE116" s="6">
        <f>IF(AE$3=$J$3,$G116,IF($F116='KU Meter Schedule'!AE$3,'KU Meter Schedule'!AD116-'KU Meter Schedule'!$G116,AD116))</f>
        <v>660025.82999999996</v>
      </c>
      <c r="AF116" s="6">
        <f>IF(AF$3=$J$3,$G116,IF($F116='KU Meter Schedule'!AF$3,'KU Meter Schedule'!AE116-'KU Meter Schedule'!$G116,AE116))</f>
        <v>660025.82999999996</v>
      </c>
      <c r="AG116" s="6">
        <f>IF(AG$3=$J$3,$G116,IF($F116='KU Meter Schedule'!AG$3,'KU Meter Schedule'!AF116-'KU Meter Schedule'!$G116,AF116))</f>
        <v>660025.82999999996</v>
      </c>
      <c r="AH116" s="6">
        <f>IF(AH$3=$J$3,$G116,IF($F116='KU Meter Schedule'!AH$3,'KU Meter Schedule'!AG116-'KU Meter Schedule'!$G116,AG116))</f>
        <v>660025.82999999996</v>
      </c>
      <c r="AI116" s="6">
        <f>IF(AI$3=$J$3,$G116,IF($F116='KU Meter Schedule'!AI$3,'KU Meter Schedule'!AH116-'KU Meter Schedule'!$G116,AH116))</f>
        <v>660025.82999999996</v>
      </c>
      <c r="AJ116" s="6">
        <f>IF(AJ$3=$J$3,$G116,IF($F116='KU Meter Schedule'!AJ$3,'KU Meter Schedule'!AI116-'KU Meter Schedule'!$G116,AI116))</f>
        <v>660025.82999999996</v>
      </c>
      <c r="AK116" s="6">
        <f>IF(AK$3=$J$3,$G116,IF($F116='KU Meter Schedule'!AK$3,'KU Meter Schedule'!AJ116-'KU Meter Schedule'!$G116,AJ116))</f>
        <v>660025.82999999996</v>
      </c>
      <c r="AL116" s="6">
        <f>IF(AL$3=$J$3,$G116,IF($F116='KU Meter Schedule'!AL$3,'KU Meter Schedule'!AK116-'KU Meter Schedule'!$G116,AK116))</f>
        <v>660025.82999999996</v>
      </c>
      <c r="AM116" s="6">
        <f>IF(AM$3=$J$3,$G116,IF($F116='KU Meter Schedule'!AM$3,'KU Meter Schedule'!AL116-'KU Meter Schedule'!$G116,AL116))</f>
        <v>0</v>
      </c>
      <c r="AN116" s="6">
        <f>IF(AN$3=$J$3,$G116,IF($F116='KU Meter Schedule'!AN$3,'KU Meter Schedule'!AM116-'KU Meter Schedule'!$G116,AM116))</f>
        <v>0</v>
      </c>
      <c r="AO116" s="6">
        <f>IF(AO$3=$J$3,$G116,IF($F116='KU Meter Schedule'!AO$3,'KU Meter Schedule'!AN116-'KU Meter Schedule'!$G116,AN116))</f>
        <v>0</v>
      </c>
      <c r="AP116" s="6">
        <f>IF(AP$3=$J$3,$G116,IF($F116='KU Meter Schedule'!AP$3,'KU Meter Schedule'!AO116-'KU Meter Schedule'!$G116,AO116))</f>
        <v>0</v>
      </c>
      <c r="AQ116" s="6">
        <f>IF(AQ$3=$J$3,$G116,IF($F116='KU Meter Schedule'!AQ$3,'KU Meter Schedule'!AP116-'KU Meter Schedule'!$G116,AP116))</f>
        <v>0</v>
      </c>
      <c r="AR116" s="6">
        <f>IF(AR$3=$J$3,$G116,IF($F116='KU Meter Schedule'!AR$3,'KU Meter Schedule'!AQ116-'KU Meter Schedule'!$G116,AQ116))</f>
        <v>0</v>
      </c>
      <c r="AS116" s="6">
        <f>IF(AS$3=$J$3,$G116,IF($F116='KU Meter Schedule'!AS$3,'KU Meter Schedule'!AR116-'KU Meter Schedule'!$G116,AR116))</f>
        <v>0</v>
      </c>
      <c r="AT116" s="6">
        <f>IF(AT$3=$J$3,$G116,IF($F116='KU Meter Schedule'!AT$3,'KU Meter Schedule'!AS116-'KU Meter Schedule'!$G116,AS116))</f>
        <v>0</v>
      </c>
      <c r="AU116" s="6">
        <f>IF(AU$3=$J$3,$G116,IF($F116='KU Meter Schedule'!AU$3,'KU Meter Schedule'!AT116-'KU Meter Schedule'!$G116,AT116))</f>
        <v>0</v>
      </c>
      <c r="AV116" s="6">
        <f>IF(AV$3=$J$3,$G116,IF($F116='KU Meter Schedule'!AV$3,'KU Meter Schedule'!AU116-'KU Meter Schedule'!$G116,AU116))</f>
        <v>0</v>
      </c>
      <c r="AW116" s="6">
        <f>IF(AW$3=$J$3,$G116,IF($F116='KU Meter Schedule'!AW$3,'KU Meter Schedule'!AV116-'KU Meter Schedule'!$G116,AV116))</f>
        <v>0</v>
      </c>
      <c r="AX116" s="6">
        <f>IF(AX$3=$J$3,$G116,IF($F116='KU Meter Schedule'!AX$3,'KU Meter Schedule'!AW116-'KU Meter Schedule'!$G116,AW116))</f>
        <v>0</v>
      </c>
      <c r="AZ116" s="21">
        <f>IF(AZ$3&lt;'Depr. Rate'!$B$1,('Depr. Rate'!$B$4*'KU Meter Schedule'!J116)/12,IF(J116=0,I116/2*'Depr. Rate'!$C$4/12,('Depr. Rate'!$C$4*'KU Meter Schedule'!J116)/12))</f>
        <v>1259.54929225</v>
      </c>
      <c r="BA116" s="21">
        <f>IF(BA$3&lt;'Depr. Rate'!$B$1,('Depr. Rate'!$B$4*'KU Meter Schedule'!K116)/12,IF(K116=0,J116/2*'Depr. Rate'!$C$4/12,('Depr. Rate'!$C$4*'KU Meter Schedule'!K116)/12))</f>
        <v>1259.54929225</v>
      </c>
      <c r="BB116" s="21">
        <f>IF(BB$3&lt;'Depr. Rate'!$B$1,('Depr. Rate'!$B$4*'KU Meter Schedule'!L116)/12,IF(L116=0,K116/2*'Depr. Rate'!$C$4/12,('Depr. Rate'!$C$4*'KU Meter Schedule'!L116)/12))</f>
        <v>1259.54929225</v>
      </c>
      <c r="BC116" s="21">
        <f>IF(BC$3&lt;'Depr. Rate'!$B$1,('Depr. Rate'!$B$4*'KU Meter Schedule'!M116)/12,IF(M116=0,L116/2*'Depr. Rate'!$C$4/12,('Depr. Rate'!$C$4*'KU Meter Schedule'!M116)/12))</f>
        <v>1259.54929225</v>
      </c>
      <c r="BD116" s="21">
        <f>IF(BD$3&lt;'Depr. Rate'!$B$1,('Depr. Rate'!$B$4*'KU Meter Schedule'!N116)/12,IF(N116=0,M116/2*'Depr. Rate'!$C$4/12,('Depr. Rate'!$C$4*'KU Meter Schedule'!N116)/12))</f>
        <v>1259.54929225</v>
      </c>
      <c r="BE116" s="21">
        <f>IF(BE$3&lt;'Depr. Rate'!$B$1,('Depr. Rate'!$B$4*'KU Meter Schedule'!O116)/12,IF(O116=0,N116/2*'Depr. Rate'!$C$4/12,('Depr. Rate'!$C$4*'KU Meter Schedule'!O116)/12))</f>
        <v>1259.54929225</v>
      </c>
      <c r="BF116" s="21">
        <f>IF(BF$3&lt;'Depr. Rate'!$B$1,('Depr. Rate'!$B$4*'KU Meter Schedule'!P116)/12,IF(P116=0,O116/2*'Depr. Rate'!$C$4/12,('Depr. Rate'!$C$4*'KU Meter Schedule'!P116)/12))</f>
        <v>1259.54929225</v>
      </c>
      <c r="BG116" s="21">
        <f>IF(BG$3&lt;'Depr. Rate'!$B$1,('Depr. Rate'!$B$4*'KU Meter Schedule'!Q116)/12,IF(Q116=0,P116/2*'Depr. Rate'!$C$4/12,('Depr. Rate'!$C$4*'KU Meter Schedule'!Q116)/12))</f>
        <v>1259.54929225</v>
      </c>
      <c r="BH116" s="21">
        <f>IF(BH$3&lt;'Depr. Rate'!$B$1,('Depr. Rate'!$B$4*'KU Meter Schedule'!R116)/12,IF(R116=0,Q116/2*'Depr. Rate'!$C$4/12,('Depr. Rate'!$C$4*'KU Meter Schedule'!R116)/12))</f>
        <v>1259.54929225</v>
      </c>
      <c r="BI116" s="21">
        <f>IF(BI$3&lt;'Depr. Rate'!$B$1,('Depr. Rate'!$B$4*'KU Meter Schedule'!S116)/12,IF(S116=0,R116/2*'Depr. Rate'!$C$4/12,('Depr. Rate'!$C$4*'KU Meter Schedule'!S116)/12))</f>
        <v>1259.54929225</v>
      </c>
      <c r="BJ116" s="21">
        <f>IF(BJ$3&lt;'Depr. Rate'!$B$1,('Depr. Rate'!$B$4*'KU Meter Schedule'!T116)/12,IF(T116=0,S116/2*'Depr. Rate'!$C$4/12,('Depr. Rate'!$C$4*'KU Meter Schedule'!T116)/12))</f>
        <v>1259.54929225</v>
      </c>
      <c r="BK116" s="21">
        <f>IF(BK$3&lt;'Depr. Rate'!$B$1,('Depr. Rate'!$B$4*'KU Meter Schedule'!U116)/12,IF(U116=0,T116/2*'Depr. Rate'!$C$4/12,('Depr. Rate'!$C$4*'KU Meter Schedule'!U116)/12))</f>
        <v>1930.5755527499998</v>
      </c>
      <c r="BL116" s="21">
        <f>IF(BL$3&lt;'Depr. Rate'!$B$1,('Depr. Rate'!$B$4*'KU Meter Schedule'!V116)/12,IF(V116=0,U116/2*'Depr. Rate'!$C$4/12,('Depr. Rate'!$C$4*'KU Meter Schedule'!V116)/12))</f>
        <v>1930.5755527499998</v>
      </c>
      <c r="BM116" s="21">
        <f>IF(BM$3&lt;'Depr. Rate'!$B$1,('Depr. Rate'!$B$4*'KU Meter Schedule'!W116)/12,IF(W116=0,V116/2*'Depr. Rate'!$C$4/12,('Depr. Rate'!$C$4*'KU Meter Schedule'!W116)/12))</f>
        <v>1930.5755527499998</v>
      </c>
      <c r="BN116" s="21">
        <f>IF(BN$3&lt;'Depr. Rate'!$B$1,('Depr. Rate'!$B$4*'KU Meter Schedule'!X116)/12,IF(X116=0,W116/2*'Depr. Rate'!$C$4/12,('Depr. Rate'!$C$4*'KU Meter Schedule'!X116)/12))</f>
        <v>1930.5755527499998</v>
      </c>
      <c r="BO116" s="21">
        <f>IF(BO$3&lt;'Depr. Rate'!$B$1,('Depr. Rate'!$B$4*'KU Meter Schedule'!Y116)/12,IF(Y116=0,X116/2*'Depr. Rate'!$C$4/12,('Depr. Rate'!$C$4*'KU Meter Schedule'!Y116)/12))</f>
        <v>1930.5755527499998</v>
      </c>
      <c r="BP116" s="21">
        <f>IF(BP$3&lt;'Depr. Rate'!$B$1,('Depr. Rate'!$B$4*'KU Meter Schedule'!Z116)/12,IF(Z116=0,Y116/2*'Depr. Rate'!$C$4/12,('Depr. Rate'!$C$4*'KU Meter Schedule'!Z116)/12))</f>
        <v>1930.5755527499998</v>
      </c>
      <c r="BQ116" s="21">
        <f>IF(BQ$3&lt;'Depr. Rate'!$B$1,('Depr. Rate'!$B$4*'KU Meter Schedule'!AA116)/12,IF(AA116=0,Z116/2*'Depr. Rate'!$C$4/12,('Depr. Rate'!$C$4*'KU Meter Schedule'!AA116)/12))</f>
        <v>1930.5755527499998</v>
      </c>
      <c r="BR116" s="21">
        <f>IF(BR$3&lt;'Depr. Rate'!$B$1,('Depr. Rate'!$B$4*'KU Meter Schedule'!AB116)/12,IF(AB116=0,AA116/2*'Depr. Rate'!$C$4/12,('Depr. Rate'!$C$4*'KU Meter Schedule'!AB116)/12))</f>
        <v>1930.5755527499998</v>
      </c>
      <c r="BS116" s="21">
        <f>IF(BS$3&lt;'Depr. Rate'!$B$1,('Depr. Rate'!$B$4*'KU Meter Schedule'!AC116)/12,IF(AC116=0,AB116/2*'Depr. Rate'!$C$4/12,('Depr. Rate'!$C$4*'KU Meter Schedule'!AC116)/12))</f>
        <v>1930.5755527499998</v>
      </c>
      <c r="BT116" s="21">
        <f>IF(BT$3&lt;'Depr. Rate'!$B$1,('Depr. Rate'!$B$4*'KU Meter Schedule'!AD116)/12,IF(AD116=0,AC116/2*'Depr. Rate'!$C$4/12,('Depr. Rate'!$C$4*'KU Meter Schedule'!AD116)/12))</f>
        <v>1930.5755527499998</v>
      </c>
      <c r="BU116" s="21">
        <f>IF(BU$3&lt;'Depr. Rate'!$B$1,('Depr. Rate'!$B$4*'KU Meter Schedule'!AE116)/12,IF(AE116=0,AD116/2*'Depr. Rate'!$C$4/12,('Depr. Rate'!$C$4*'KU Meter Schedule'!AE116)/12))</f>
        <v>1930.5755527499998</v>
      </c>
      <c r="BV116" s="21">
        <f>IF(BV$3&lt;'Depr. Rate'!$B$1,('Depr. Rate'!$B$4*'KU Meter Schedule'!AF116)/12,IF(AF116=0,AE116/2*'Depr. Rate'!$C$4/12,('Depr. Rate'!$C$4*'KU Meter Schedule'!AF116)/12))</f>
        <v>1930.5755527499998</v>
      </c>
      <c r="BW116" s="21">
        <f>IF(BW$3&lt;'Depr. Rate'!$B$1,('Depr. Rate'!$B$4*'KU Meter Schedule'!AG116)/12,IF(AG116=0,AF116/2*'Depr. Rate'!$C$4/12,('Depr. Rate'!$C$4*'KU Meter Schedule'!AG116)/12))</f>
        <v>1930.5755527499998</v>
      </c>
      <c r="BX116" s="21">
        <f>IF(BX$3&lt;'Depr. Rate'!$B$1,('Depr. Rate'!$B$4*'KU Meter Schedule'!AH116)/12,IF(AH116=0,AG116/2*'Depr. Rate'!$C$4/12,('Depr. Rate'!$C$4*'KU Meter Schedule'!AH116)/12))</f>
        <v>1930.5755527499998</v>
      </c>
      <c r="BY116" s="21">
        <f>IF(BY$3&lt;'Depr. Rate'!$B$1,('Depr. Rate'!$B$4*'KU Meter Schedule'!AI116)/12,IF(AI116=0,AH116/2*'Depr. Rate'!$C$4/12,('Depr. Rate'!$C$4*'KU Meter Schedule'!AI116)/12))</f>
        <v>1930.5755527499998</v>
      </c>
      <c r="BZ116" s="21">
        <f>IF(BZ$3&lt;'Depr. Rate'!$B$1,('Depr. Rate'!$B$4*'KU Meter Schedule'!AJ116)/12,IF(AJ116=0,AI116/2*'Depr. Rate'!$C$4/12,('Depr. Rate'!$C$4*'KU Meter Schedule'!AJ116)/12))</f>
        <v>1930.5755527499998</v>
      </c>
      <c r="CA116" s="21">
        <f>IF(CA$3&lt;'Depr. Rate'!$B$1,('Depr. Rate'!$B$4*'KU Meter Schedule'!AK116)/12,IF(AK116=0,AJ116/2*'Depr. Rate'!$C$4/12,('Depr. Rate'!$C$4*'KU Meter Schedule'!AK116)/12))</f>
        <v>1930.5755527499998</v>
      </c>
      <c r="CB116" s="21">
        <f>IF(CB$3&lt;'Depr. Rate'!$B$1,('Depr. Rate'!$B$4*'KU Meter Schedule'!AL116)/12,IF(AL116=0,AK116/2*'Depr. Rate'!$C$4/12,('Depr. Rate'!$C$4*'KU Meter Schedule'!AL116)/12))</f>
        <v>1930.5755527499998</v>
      </c>
      <c r="CC116" s="21">
        <f>IF(CC$3&lt;'Depr. Rate'!$B$1,('Depr. Rate'!$B$4*'KU Meter Schedule'!AM116)/12,IF(AM116=0,AL116/2*'Depr. Rate'!$C$4/12,('Depr. Rate'!$C$4*'KU Meter Schedule'!AM116)/12))</f>
        <v>965.28777637499991</v>
      </c>
      <c r="CD116" s="21">
        <f>IF(CD$3&lt;'Depr. Rate'!$B$1,('Depr. Rate'!$B$4*'KU Meter Schedule'!AN116)/12,IF(AN116=0,AM116/2*'Depr. Rate'!$C$4/12,('Depr. Rate'!$C$4*'KU Meter Schedule'!AN116)/12))</f>
        <v>0</v>
      </c>
      <c r="CE116" s="21">
        <f>IF(CE$3&lt;'Depr. Rate'!$B$1,('Depr. Rate'!$B$4*'KU Meter Schedule'!AO116)/12,IF(AO116=0,AN116/2*'Depr. Rate'!$C$4/12,('Depr. Rate'!$C$4*'KU Meter Schedule'!AO116)/12))</f>
        <v>0</v>
      </c>
      <c r="CF116" s="21">
        <f>IF(CF$3&lt;'Depr. Rate'!$B$1,('Depr. Rate'!$B$4*'KU Meter Schedule'!AP116)/12,IF(AP116=0,AO116/2*'Depr. Rate'!$C$4/12,('Depr. Rate'!$C$4*'KU Meter Schedule'!AP116)/12))</f>
        <v>0</v>
      </c>
      <c r="CG116" s="21">
        <f>IF(CG$3&lt;'Depr. Rate'!$B$1,('Depr. Rate'!$B$4*'KU Meter Schedule'!AQ116)/12,IF(AQ116=0,AP116/2*'Depr. Rate'!$C$4/12,('Depr. Rate'!$C$4*'KU Meter Schedule'!AQ116)/12))</f>
        <v>0</v>
      </c>
      <c r="CH116" s="21">
        <f>IF(CH$3&lt;'Depr. Rate'!$B$1,('Depr. Rate'!$B$4*'KU Meter Schedule'!AR116)/12,IF(AR116=0,AQ116/2*'Depr. Rate'!$C$4/12,('Depr. Rate'!$C$4*'KU Meter Schedule'!AR116)/12))</f>
        <v>0</v>
      </c>
      <c r="CI116" s="21">
        <f>IF(CI$3&lt;'Depr. Rate'!$B$1,('Depr. Rate'!$B$4*'KU Meter Schedule'!AS116)/12,IF(AS116=0,AR116/2*'Depr. Rate'!$C$4/12,('Depr. Rate'!$C$4*'KU Meter Schedule'!AS116)/12))</f>
        <v>0</v>
      </c>
      <c r="CJ116" s="21">
        <f>IF(CJ$3&lt;'Depr. Rate'!$B$1,('Depr. Rate'!$B$4*'KU Meter Schedule'!AT116)/12,IF(AT116=0,AS116/2*'Depr. Rate'!$C$4/12,('Depr. Rate'!$C$4*'KU Meter Schedule'!AT116)/12))</f>
        <v>0</v>
      </c>
      <c r="CK116" s="21">
        <f>IF(CK$3&lt;'Depr. Rate'!$B$1,('Depr. Rate'!$B$4*'KU Meter Schedule'!AU116)/12,IF(AU116=0,AT116/2*'Depr. Rate'!$C$4/12,('Depr. Rate'!$C$4*'KU Meter Schedule'!AU116)/12))</f>
        <v>0</v>
      </c>
      <c r="CL116" s="21">
        <f>IF(CL$3&lt;'Depr. Rate'!$B$1,('Depr. Rate'!$B$4*'KU Meter Schedule'!AV116)/12,IF(AV116=0,AU116/2*'Depr. Rate'!$C$4/12,('Depr. Rate'!$C$4*'KU Meter Schedule'!AV116)/12))</f>
        <v>0</v>
      </c>
      <c r="CM116" s="21">
        <f>IF(CM$3&lt;'Depr. Rate'!$B$1,('Depr. Rate'!$B$4*'KU Meter Schedule'!AW116)/12,IF(AW116=0,AV116/2*'Depr. Rate'!$C$4/12,('Depr. Rate'!$C$4*'KU Meter Schedule'!AW116)/12))</f>
        <v>0</v>
      </c>
      <c r="CN116" s="21">
        <f>IF(CN$3&lt;'Depr. Rate'!$B$1,('Depr. Rate'!$B$4*'KU Meter Schedule'!AX116)/12,IF(AX116=0,AW116/2*'Depr. Rate'!$C$4/12,('Depr. Rate'!$C$4*'KU Meter Schedule'!AX116)/12))</f>
        <v>0</v>
      </c>
      <c r="CP116" s="6">
        <f>IF(CP$3=$CP$3,$H116+AZ116,IF($F116='KU Meter Schedule'!CP$3,'KU Meter Schedule'!CO116+AZ116-$G116,SUM(CO116,AZ116)))</f>
        <v>310731.28561667306</v>
      </c>
      <c r="CQ116" s="6">
        <f>IF(CQ$3=$CP$3,$H116+BA116,IF($F116='KU Meter Schedule'!CQ$3,'KU Meter Schedule'!CP116+BA116-$G116,SUM(CP116,BA116)))</f>
        <v>311990.83490892308</v>
      </c>
      <c r="CR116" s="6">
        <f>IF(CR$3=$CP$3,$H116+BB116,IF($F116='KU Meter Schedule'!CR$3,'KU Meter Schedule'!CQ116+BB116-$G116,SUM(CQ116,BB116)))</f>
        <v>313250.38420117309</v>
      </c>
      <c r="CS116" s="6">
        <f>IF(CS$3=$CP$3,$H116+BC116,IF($F116='KU Meter Schedule'!CS$3,'KU Meter Schedule'!CR116+BC116-$G116,SUM(CR116,BC116)))</f>
        <v>314509.9334934231</v>
      </c>
      <c r="CT116" s="6">
        <f>IF(CT$3=$CP$3,$H116+BD116,IF($F116='KU Meter Schedule'!CT$3,'KU Meter Schedule'!CS116+BD116-$G116,SUM(CS116,BD116)))</f>
        <v>315769.48278567311</v>
      </c>
      <c r="CU116" s="6">
        <f>IF(CU$3=$CP$3,$H116+BE116,IF($F116='KU Meter Schedule'!CU$3,'KU Meter Schedule'!CT116+BE116-$G116,SUM(CT116,BE116)))</f>
        <v>317029.03207792313</v>
      </c>
      <c r="CV116" s="6">
        <f>IF(CV$3=$CP$3,$H116+BF116,IF($F116='KU Meter Schedule'!CV$3,'KU Meter Schedule'!CU116+BF116-$G116,SUM(CU116,BF116)))</f>
        <v>318288.58137017314</v>
      </c>
      <c r="CW116" s="6">
        <f>IF(CW$3=$CP$3,$H116+BG116,IF($F116='KU Meter Schedule'!CW$3,'KU Meter Schedule'!CV116+BG116-$G116,SUM(CV116,BG116)))</f>
        <v>319548.13066242315</v>
      </c>
      <c r="CX116" s="6">
        <f>IF(CX$3=$CP$3,$H116+BH116,IF($F116='KU Meter Schedule'!CX$3,'KU Meter Schedule'!CW116+BH116-$G116,SUM(CW116,BH116)))</f>
        <v>320807.67995467316</v>
      </c>
      <c r="CY116" s="6">
        <f>IF(CY$3=$CP$3,$H116+BI116,IF($F116='KU Meter Schedule'!CY$3,'KU Meter Schedule'!CX116+BI116-$G116,SUM(CX116,BI116)))</f>
        <v>322067.22924692318</v>
      </c>
      <c r="CZ116" s="6">
        <f>IF(CZ$3=$CP$3,$H116+BJ116,IF($F116='KU Meter Schedule'!CZ$3,'KU Meter Schedule'!CY116+BJ116-$G116,SUM(CY116,BJ116)))</f>
        <v>323326.77853917319</v>
      </c>
      <c r="DA116" s="6">
        <f>IF(DA$3=$CP$3,$H116+BK116,IF($F116='KU Meter Schedule'!DA$3,'KU Meter Schedule'!CZ116+BK116-$G116,SUM(CZ116,BK116)))</f>
        <v>325257.35409192316</v>
      </c>
      <c r="DB116" s="6">
        <f>IF(DB$3=$CP$3,$H116+BL116,IF($F116='KU Meter Schedule'!DB$3,'KU Meter Schedule'!DA116+BL116-$G116,SUM(DA116,BL116)))</f>
        <v>327187.92964467313</v>
      </c>
      <c r="DC116" s="6">
        <f>IF(DC$3=$CP$3,$H116+BM116,IF($F116='KU Meter Schedule'!DC$3,'KU Meter Schedule'!DB116+BM116-$G116,SUM(DB116,BM116)))</f>
        <v>329118.5051974231</v>
      </c>
      <c r="DD116" s="6">
        <f>IF(DD$3=$CP$3,$H116+BN116,IF($F116='KU Meter Schedule'!DD$3,'KU Meter Schedule'!DC116+BN116-$G116,SUM(DC116,BN116)))</f>
        <v>331049.08075017307</v>
      </c>
      <c r="DE116" s="6">
        <f>IF(DE$3=$CP$3,$H116+BO116,IF($F116='KU Meter Schedule'!DE$3,'KU Meter Schedule'!DD116+BO116-$G116,SUM(DD116,BO116)))</f>
        <v>332979.65630292305</v>
      </c>
      <c r="DF116" s="6">
        <f>IF(DF$3=$CP$3,$H116+BP116,IF($F116='KU Meter Schedule'!DF$3,'KU Meter Schedule'!DE116+BP116-$G116,SUM(DE116,BP116)))</f>
        <v>334910.23185567302</v>
      </c>
      <c r="DG116" s="6">
        <f>IF(DG$3=$CP$3,$H116+BQ116,IF($F116='KU Meter Schedule'!DG$3,'KU Meter Schedule'!DF116+BQ116-$G116,SUM(DF116,BQ116)))</f>
        <v>336840.80740842299</v>
      </c>
      <c r="DH116" s="6">
        <f>IF(DH$3=$CP$3,$H116+BR116,IF($F116='KU Meter Schedule'!DH$3,'KU Meter Schedule'!DG116+BR116-$G116,SUM(DG116,BR116)))</f>
        <v>338771.38296117296</v>
      </c>
      <c r="DI116" s="6">
        <f>IF(DI$3=$CP$3,$H116+BS116,IF($F116='KU Meter Schedule'!DI$3,'KU Meter Schedule'!DH116+BS116-$G116,SUM(DH116,BS116)))</f>
        <v>340701.95851392293</v>
      </c>
      <c r="DJ116" s="6">
        <f>IF(DJ$3=$CP$3,$H116+BT116,IF($F116='KU Meter Schedule'!DJ$3,'KU Meter Schedule'!DI116+BT116-$G116,SUM(DI116,BT116)))</f>
        <v>342632.5340666729</v>
      </c>
      <c r="DK116" s="6">
        <f>IF(DK$3=$CP$3,$H116+BU116,IF($F116='KU Meter Schedule'!DK$3,'KU Meter Schedule'!DJ116+BU116-$G116,SUM(DJ116,BU116)))</f>
        <v>344563.10961942287</v>
      </c>
      <c r="DL116" s="6">
        <f>IF(DL$3=$CP$3,$H116+BV116,IF($F116='KU Meter Schedule'!DL$3,'KU Meter Schedule'!DK116+BV116-$G116,SUM(DK116,BV116)))</f>
        <v>346493.68517217285</v>
      </c>
      <c r="DM116" s="6">
        <f>IF(DM$3=$CP$3,$H116+BW116,IF($F116='KU Meter Schedule'!DM$3,'KU Meter Schedule'!DL116+BW116-$G116,SUM(DL116,BW116)))</f>
        <v>348424.26072492282</v>
      </c>
      <c r="DN116" s="6">
        <f>IF(DN$3=$CP$3,$H116+BX116,IF($F116='KU Meter Schedule'!DN$3,'KU Meter Schedule'!DM116+BX116-$G116,SUM(DM116,BX116)))</f>
        <v>350354.83627767279</v>
      </c>
      <c r="DO116" s="6">
        <f>IF(DO$3=$CP$3,$H116+BY116,IF($F116='KU Meter Schedule'!DO$3,'KU Meter Schedule'!DN116+BY116-$G116,SUM(DN116,BY116)))</f>
        <v>352285.41183042276</v>
      </c>
      <c r="DP116" s="6">
        <f>IF(DP$3=$CP$3,$H116+BZ116,IF($F116='KU Meter Schedule'!DP$3,'KU Meter Schedule'!DO116+BZ116-$G116,SUM(DO116,BZ116)))</f>
        <v>354215.98738317273</v>
      </c>
      <c r="DQ116" s="6">
        <f>IF(DQ$3=$CP$3,$H116+CA116,IF($F116='KU Meter Schedule'!DQ$3,'KU Meter Schedule'!DP116+CA116-$G116,SUM(DP116,CA116)))</f>
        <v>356146.5629359227</v>
      </c>
      <c r="DR116" s="6">
        <f>IF(DR$3=$CP$3,$H116+CB116,IF($F116='KU Meter Schedule'!DR$3,'KU Meter Schedule'!DQ116+CB116-$G116,SUM(DQ116,CB116)))</f>
        <v>358077.13848867267</v>
      </c>
      <c r="DS116" s="6">
        <f>IF(DS$3=$CP$3,$H116+CC116,IF($F116='KU Meter Schedule'!DS$3,'KU Meter Schedule'!DR116+CC116-$G116,SUM(DR116,CC116)))</f>
        <v>-300983.40373495227</v>
      </c>
      <c r="DT116" s="6">
        <f>IF(DT$3=$CP$3,$H116+CD116,IF($F116='KU Meter Schedule'!DT$3,'KU Meter Schedule'!DS116+CD116-$G116,SUM(DS116,CD116)))</f>
        <v>-300983.40373495227</v>
      </c>
      <c r="DU116" s="6">
        <f>IF(DU$3=$CP$3,$H116+CE116,IF($F116='KU Meter Schedule'!DU$3,'KU Meter Schedule'!DT116+CE116-$G116,SUM(DT116,CE116)))</f>
        <v>-300983.40373495227</v>
      </c>
      <c r="DV116" s="6">
        <f>IF(DV$3=$CP$3,$H116+CF116,IF($F116='KU Meter Schedule'!DV$3,'KU Meter Schedule'!DU116+CF116-$G116,SUM(DU116,CF116)))</f>
        <v>-300983.40373495227</v>
      </c>
      <c r="DW116" s="6">
        <f>IF(DW$3=$CP$3,$H116+CG116,IF($F116='KU Meter Schedule'!DW$3,'KU Meter Schedule'!DV116+CG116-$G116,SUM(DV116,CG116)))</f>
        <v>-300983.40373495227</v>
      </c>
      <c r="DX116" s="6">
        <f>IF(DX$3=$CP$3,$H116+CH116,IF($F116='KU Meter Schedule'!DX$3,'KU Meter Schedule'!DW116+CH116-$G116,SUM(DW116,CH116)))</f>
        <v>-300983.40373495227</v>
      </c>
      <c r="DY116" s="6">
        <f>IF(DY$3=$CP$3,$H116+CI116,IF($F116='KU Meter Schedule'!DY$3,'KU Meter Schedule'!DX116+CI116-$G116,SUM(DX116,CI116)))</f>
        <v>-300983.40373495227</v>
      </c>
      <c r="DZ116" s="6">
        <f>IF(DZ$3=$CP$3,$H116+CJ116,IF($F116='KU Meter Schedule'!DZ$3,'KU Meter Schedule'!DY116+CJ116-$G116,SUM(DY116,CJ116)))</f>
        <v>-300983.40373495227</v>
      </c>
      <c r="EA116" s="6">
        <f>IF(EA$3=$CP$3,$H116+CK116,IF($F116='KU Meter Schedule'!EA$3,'KU Meter Schedule'!DZ116+CK116-$G116,SUM(DZ116,CK116)))</f>
        <v>-300983.40373495227</v>
      </c>
      <c r="EB116" s="6">
        <f>IF(EB$3=$CP$3,$H116+CL116,IF($F116='KU Meter Schedule'!EB$3,'KU Meter Schedule'!EA116+CL116-$G116,SUM(EA116,CL116)))</f>
        <v>-300983.40373495227</v>
      </c>
      <c r="EC116" s="6">
        <f>IF(EC$3=$CP$3,$H116+CM116,IF($F116='KU Meter Schedule'!EC$3,'KU Meter Schedule'!EB116+CM116-$G116,SUM(EB116,CM116)))</f>
        <v>-300983.40373495227</v>
      </c>
      <c r="ED116" s="6">
        <f>IF(ED$3=$CP$3,$H116+CN116,IF($F116='KU Meter Schedule'!ED$3,'KU Meter Schedule'!EC116+CN116-$G116,SUM(EC116,CN116)))</f>
        <v>-300983.40373495227</v>
      </c>
      <c r="EF116" s="8">
        <f t="shared" si="22"/>
        <v>349294.54438332689</v>
      </c>
      <c r="EG116" s="8">
        <f t="shared" si="22"/>
        <v>348034.99509107688</v>
      </c>
      <c r="EH116" s="8">
        <f t="shared" si="22"/>
        <v>346775.44579882687</v>
      </c>
      <c r="EI116" s="8">
        <f t="shared" si="22"/>
        <v>345515.89650657686</v>
      </c>
      <c r="EJ116" s="8">
        <f t="shared" si="22"/>
        <v>344256.34721432684</v>
      </c>
      <c r="EK116" s="8">
        <f t="shared" si="22"/>
        <v>342996.79792207683</v>
      </c>
      <c r="EL116" s="8">
        <f t="shared" si="22"/>
        <v>341737.24862982682</v>
      </c>
      <c r="EM116" s="8">
        <f t="shared" si="22"/>
        <v>340477.69933757681</v>
      </c>
      <c r="EN116" s="8">
        <f t="shared" si="22"/>
        <v>339218.15004532679</v>
      </c>
      <c r="EO116" s="8">
        <f t="shared" si="22"/>
        <v>337958.60075307678</v>
      </c>
      <c r="EP116" s="8">
        <f t="shared" si="22"/>
        <v>336699.05146082677</v>
      </c>
      <c r="EQ116" s="8">
        <f t="shared" si="22"/>
        <v>334768.4759080768</v>
      </c>
      <c r="ER116" s="8">
        <f t="shared" si="22"/>
        <v>332837.90035532683</v>
      </c>
      <c r="ES116" s="8">
        <f t="shared" si="22"/>
        <v>330907.32480257686</v>
      </c>
      <c r="ET116" s="8">
        <f t="shared" si="22"/>
        <v>328976.74924982688</v>
      </c>
      <c r="EU116" s="8">
        <f t="shared" ref="EU116:FJ131" si="25">Y116-DE116</f>
        <v>327046.17369707691</v>
      </c>
      <c r="EV116" s="8">
        <f t="shared" si="25"/>
        <v>325115.59814432694</v>
      </c>
      <c r="EW116" s="8">
        <f t="shared" si="25"/>
        <v>323185.02259157697</v>
      </c>
      <c r="EX116" s="8">
        <f t="shared" si="25"/>
        <v>321254.447038827</v>
      </c>
      <c r="EY116" s="8">
        <f t="shared" si="25"/>
        <v>319323.87148607703</v>
      </c>
      <c r="EZ116" s="8">
        <f t="shared" si="25"/>
        <v>317393.29593332706</v>
      </c>
      <c r="FA116" s="8">
        <f t="shared" si="25"/>
        <v>315462.72038057708</v>
      </c>
      <c r="FB116" s="8">
        <f t="shared" si="25"/>
        <v>313532.14482782711</v>
      </c>
      <c r="FC116" s="8">
        <f t="shared" si="25"/>
        <v>311601.56927507714</v>
      </c>
      <c r="FD116" s="8">
        <f t="shared" si="25"/>
        <v>309670.99372232717</v>
      </c>
      <c r="FE116" s="8">
        <f t="shared" si="25"/>
        <v>307740.4181695772</v>
      </c>
      <c r="FF116" s="8">
        <f t="shared" si="25"/>
        <v>305809.84261682723</v>
      </c>
      <c r="FG116" s="8">
        <f t="shared" si="25"/>
        <v>303879.26706407726</v>
      </c>
      <c r="FH116" s="8">
        <f t="shared" si="25"/>
        <v>301948.69151132728</v>
      </c>
      <c r="FI116" s="8">
        <f t="shared" si="25"/>
        <v>300983.40373495227</v>
      </c>
      <c r="FJ116" s="8">
        <f t="shared" si="25"/>
        <v>300983.40373495227</v>
      </c>
      <c r="FK116" s="8">
        <f t="shared" si="24"/>
        <v>300983.40373495227</v>
      </c>
      <c r="FL116" s="8">
        <f t="shared" si="24"/>
        <v>300983.40373495227</v>
      </c>
      <c r="FM116" s="8">
        <f t="shared" si="24"/>
        <v>300983.40373495227</v>
      </c>
      <c r="FN116" s="8">
        <f t="shared" si="24"/>
        <v>300983.40373495227</v>
      </c>
      <c r="FO116" s="8">
        <f t="shared" si="24"/>
        <v>300983.40373495227</v>
      </c>
      <c r="FP116" s="8">
        <f t="shared" si="24"/>
        <v>300983.40373495227</v>
      </c>
      <c r="FQ116" s="8">
        <f t="shared" si="24"/>
        <v>300983.40373495227</v>
      </c>
      <c r="FR116" s="8">
        <f t="shared" si="24"/>
        <v>300983.40373495227</v>
      </c>
      <c r="FS116" s="8">
        <f t="shared" si="24"/>
        <v>300983.40373495227</v>
      </c>
      <c r="FT116" s="8">
        <f t="shared" si="24"/>
        <v>300983.40373495227</v>
      </c>
    </row>
    <row r="117" spans="1:176" x14ac:dyDescent="0.25">
      <c r="A117" s="4" t="s">
        <v>12</v>
      </c>
      <c r="B117" s="4" t="s">
        <v>2</v>
      </c>
      <c r="C117" s="3" t="s">
        <v>40</v>
      </c>
      <c r="D117" s="4" t="s">
        <v>5</v>
      </c>
      <c r="E117" s="7">
        <v>1996</v>
      </c>
      <c r="F117" s="24">
        <f>IFERROR(VLOOKUP(CONCATENATE(C117,E117),'KU Retirements'!$A$4:$E$150,5,FALSE),"N/A")</f>
        <v>43466</v>
      </c>
      <c r="G117" s="5">
        <v>342593.57999999996</v>
      </c>
      <c r="H117" s="5">
        <v>160634.66797382777</v>
      </c>
      <c r="I117" s="5"/>
      <c r="J117" s="6">
        <f>IF(J$3=$J$3,$G117,IF($F117='KU Meter Schedule'!J$3,'KU Meter Schedule'!I117-'KU Meter Schedule'!$G117,I117))</f>
        <v>342593.57999999996</v>
      </c>
      <c r="K117" s="6">
        <f>IF(K$3=$J$3,$G117,IF($F117='KU Meter Schedule'!K$3,'KU Meter Schedule'!J117-'KU Meter Schedule'!$G117,J117))</f>
        <v>342593.57999999996</v>
      </c>
      <c r="L117" s="6">
        <f>IF(L$3=$J$3,$G117,IF($F117='KU Meter Schedule'!L$3,'KU Meter Schedule'!K117-'KU Meter Schedule'!$G117,K117))</f>
        <v>342593.57999999996</v>
      </c>
      <c r="M117" s="6">
        <f>IF(M$3=$J$3,$G117,IF($F117='KU Meter Schedule'!M$3,'KU Meter Schedule'!L117-'KU Meter Schedule'!$G117,L117))</f>
        <v>342593.57999999996</v>
      </c>
      <c r="N117" s="6">
        <f>IF(N$3=$J$3,$G117,IF($F117='KU Meter Schedule'!N$3,'KU Meter Schedule'!M117-'KU Meter Schedule'!$G117,M117))</f>
        <v>342593.57999999996</v>
      </c>
      <c r="O117" s="6">
        <f>IF(O$3=$J$3,$G117,IF($F117='KU Meter Schedule'!O$3,'KU Meter Schedule'!N117-'KU Meter Schedule'!$G117,N117))</f>
        <v>342593.57999999996</v>
      </c>
      <c r="P117" s="6">
        <f>IF(P$3=$J$3,$G117,IF($F117='KU Meter Schedule'!P$3,'KU Meter Schedule'!O117-'KU Meter Schedule'!$G117,O117))</f>
        <v>342593.57999999996</v>
      </c>
      <c r="Q117" s="6">
        <f>IF(Q$3=$J$3,$G117,IF($F117='KU Meter Schedule'!Q$3,'KU Meter Schedule'!P117-'KU Meter Schedule'!$G117,P117))</f>
        <v>342593.57999999996</v>
      </c>
      <c r="R117" s="6">
        <f>IF(R$3=$J$3,$G117,IF($F117='KU Meter Schedule'!R$3,'KU Meter Schedule'!Q117-'KU Meter Schedule'!$G117,Q117))</f>
        <v>342593.57999999996</v>
      </c>
      <c r="S117" s="6">
        <f>IF(S$3=$J$3,$G117,IF($F117='KU Meter Schedule'!S$3,'KU Meter Schedule'!R117-'KU Meter Schedule'!$G117,R117))</f>
        <v>342593.57999999996</v>
      </c>
      <c r="T117" s="6">
        <f>IF(T$3=$J$3,$G117,IF($F117='KU Meter Schedule'!T$3,'KU Meter Schedule'!S117-'KU Meter Schedule'!$G117,S117))</f>
        <v>342593.57999999996</v>
      </c>
      <c r="U117" s="6">
        <f>IF(U$3=$J$3,$G117,IF($F117='KU Meter Schedule'!U$3,'KU Meter Schedule'!T117-'KU Meter Schedule'!$G117,T117))</f>
        <v>342593.57999999996</v>
      </c>
      <c r="V117" s="6">
        <f>IF(V$3=$J$3,$G117,IF($F117='KU Meter Schedule'!V$3,'KU Meter Schedule'!U117-'KU Meter Schedule'!$G117,U117))</f>
        <v>342593.57999999996</v>
      </c>
      <c r="W117" s="6">
        <f>IF(W$3=$J$3,$G117,IF($F117='KU Meter Schedule'!W$3,'KU Meter Schedule'!V117-'KU Meter Schedule'!$G117,V117))</f>
        <v>342593.57999999996</v>
      </c>
      <c r="X117" s="6">
        <f>IF(X$3=$J$3,$G117,IF($F117='KU Meter Schedule'!X$3,'KU Meter Schedule'!W117-'KU Meter Schedule'!$G117,W117))</f>
        <v>342593.57999999996</v>
      </c>
      <c r="Y117" s="6">
        <f>IF(Y$3=$J$3,$G117,IF($F117='KU Meter Schedule'!Y$3,'KU Meter Schedule'!X117-'KU Meter Schedule'!$G117,X117))</f>
        <v>342593.57999999996</v>
      </c>
      <c r="Z117" s="6">
        <f>IF(Z$3=$J$3,$G117,IF($F117='KU Meter Schedule'!Z$3,'KU Meter Schedule'!Y117-'KU Meter Schedule'!$G117,Y117))</f>
        <v>342593.57999999996</v>
      </c>
      <c r="AA117" s="6">
        <f>IF(AA$3=$J$3,$G117,IF($F117='KU Meter Schedule'!AA$3,'KU Meter Schedule'!Z117-'KU Meter Schedule'!$G117,Z117))</f>
        <v>342593.57999999996</v>
      </c>
      <c r="AB117" s="6">
        <f>IF(AB$3=$J$3,$G117,IF($F117='KU Meter Schedule'!AB$3,'KU Meter Schedule'!AA117-'KU Meter Schedule'!$G117,AA117))</f>
        <v>342593.57999999996</v>
      </c>
      <c r="AC117" s="6">
        <f>IF(AC$3=$J$3,$G117,IF($F117='KU Meter Schedule'!AC$3,'KU Meter Schedule'!AB117-'KU Meter Schedule'!$G117,AB117))</f>
        <v>342593.57999999996</v>
      </c>
      <c r="AD117" s="6">
        <f>IF(AD$3=$J$3,$G117,IF($F117='KU Meter Schedule'!AD$3,'KU Meter Schedule'!AC117-'KU Meter Schedule'!$G117,AC117))</f>
        <v>342593.57999999996</v>
      </c>
      <c r="AE117" s="6">
        <f>IF(AE$3=$J$3,$G117,IF($F117='KU Meter Schedule'!AE$3,'KU Meter Schedule'!AD117-'KU Meter Schedule'!$G117,AD117))</f>
        <v>342593.57999999996</v>
      </c>
      <c r="AF117" s="6">
        <f>IF(AF$3=$J$3,$G117,IF($F117='KU Meter Schedule'!AF$3,'KU Meter Schedule'!AE117-'KU Meter Schedule'!$G117,AE117))</f>
        <v>342593.57999999996</v>
      </c>
      <c r="AG117" s="6">
        <f>IF(AG$3=$J$3,$G117,IF($F117='KU Meter Schedule'!AG$3,'KU Meter Schedule'!AF117-'KU Meter Schedule'!$G117,AF117))</f>
        <v>342593.57999999996</v>
      </c>
      <c r="AH117" s="6">
        <f>IF(AH$3=$J$3,$G117,IF($F117='KU Meter Schedule'!AH$3,'KU Meter Schedule'!AG117-'KU Meter Schedule'!$G117,AG117))</f>
        <v>342593.57999999996</v>
      </c>
      <c r="AI117" s="6">
        <f>IF(AI$3=$J$3,$G117,IF($F117='KU Meter Schedule'!AI$3,'KU Meter Schedule'!AH117-'KU Meter Schedule'!$G117,AH117))</f>
        <v>342593.57999999996</v>
      </c>
      <c r="AJ117" s="6">
        <f>IF(AJ$3=$J$3,$G117,IF($F117='KU Meter Schedule'!AJ$3,'KU Meter Schedule'!AI117-'KU Meter Schedule'!$G117,AI117))</f>
        <v>342593.57999999996</v>
      </c>
      <c r="AK117" s="6">
        <f>IF(AK$3=$J$3,$G117,IF($F117='KU Meter Schedule'!AK$3,'KU Meter Schedule'!AJ117-'KU Meter Schedule'!$G117,AJ117))</f>
        <v>342593.57999999996</v>
      </c>
      <c r="AL117" s="6">
        <f>IF(AL$3=$J$3,$G117,IF($F117='KU Meter Schedule'!AL$3,'KU Meter Schedule'!AK117-'KU Meter Schedule'!$G117,AK117))</f>
        <v>342593.57999999996</v>
      </c>
      <c r="AM117" s="6">
        <f>IF(AM$3=$J$3,$G117,IF($F117='KU Meter Schedule'!AM$3,'KU Meter Schedule'!AL117-'KU Meter Schedule'!$G117,AL117))</f>
        <v>0</v>
      </c>
      <c r="AN117" s="6">
        <f>IF(AN$3=$J$3,$G117,IF($F117='KU Meter Schedule'!AN$3,'KU Meter Schedule'!AM117-'KU Meter Schedule'!$G117,AM117))</f>
        <v>0</v>
      </c>
      <c r="AO117" s="6">
        <f>IF(AO$3=$J$3,$G117,IF($F117='KU Meter Schedule'!AO$3,'KU Meter Schedule'!AN117-'KU Meter Schedule'!$G117,AN117))</f>
        <v>0</v>
      </c>
      <c r="AP117" s="6">
        <f>IF(AP$3=$J$3,$G117,IF($F117='KU Meter Schedule'!AP$3,'KU Meter Schedule'!AO117-'KU Meter Schedule'!$G117,AO117))</f>
        <v>0</v>
      </c>
      <c r="AQ117" s="6">
        <f>IF(AQ$3=$J$3,$G117,IF($F117='KU Meter Schedule'!AQ$3,'KU Meter Schedule'!AP117-'KU Meter Schedule'!$G117,AP117))</f>
        <v>0</v>
      </c>
      <c r="AR117" s="6">
        <f>IF(AR$3=$J$3,$G117,IF($F117='KU Meter Schedule'!AR$3,'KU Meter Schedule'!AQ117-'KU Meter Schedule'!$G117,AQ117))</f>
        <v>0</v>
      </c>
      <c r="AS117" s="6">
        <f>IF(AS$3=$J$3,$G117,IF($F117='KU Meter Schedule'!AS$3,'KU Meter Schedule'!AR117-'KU Meter Schedule'!$G117,AR117))</f>
        <v>0</v>
      </c>
      <c r="AT117" s="6">
        <f>IF(AT$3=$J$3,$G117,IF($F117='KU Meter Schedule'!AT$3,'KU Meter Schedule'!AS117-'KU Meter Schedule'!$G117,AS117))</f>
        <v>0</v>
      </c>
      <c r="AU117" s="6">
        <f>IF(AU$3=$J$3,$G117,IF($F117='KU Meter Schedule'!AU$3,'KU Meter Schedule'!AT117-'KU Meter Schedule'!$G117,AT117))</f>
        <v>0</v>
      </c>
      <c r="AV117" s="6">
        <f>IF(AV$3=$J$3,$G117,IF($F117='KU Meter Schedule'!AV$3,'KU Meter Schedule'!AU117-'KU Meter Schedule'!$G117,AU117))</f>
        <v>0</v>
      </c>
      <c r="AW117" s="6">
        <f>IF(AW$3=$J$3,$G117,IF($F117='KU Meter Schedule'!AW$3,'KU Meter Schedule'!AV117-'KU Meter Schedule'!$G117,AV117))</f>
        <v>0</v>
      </c>
      <c r="AX117" s="6">
        <f>IF(AX$3=$J$3,$G117,IF($F117='KU Meter Schedule'!AX$3,'KU Meter Schedule'!AW117-'KU Meter Schedule'!$G117,AW117))</f>
        <v>0</v>
      </c>
      <c r="AZ117" s="21">
        <f>IF(AZ$3&lt;'Depr. Rate'!$B$1,('Depr. Rate'!$B$4*'KU Meter Schedule'!J117)/12,IF(J117=0,I117/2*'Depr. Rate'!$C$4/12,('Depr. Rate'!$C$4*'KU Meter Schedule'!J117)/12))</f>
        <v>653.78274849999991</v>
      </c>
      <c r="BA117" s="21">
        <f>IF(BA$3&lt;'Depr. Rate'!$B$1,('Depr. Rate'!$B$4*'KU Meter Schedule'!K117)/12,IF(K117=0,J117/2*'Depr. Rate'!$C$4/12,('Depr. Rate'!$C$4*'KU Meter Schedule'!K117)/12))</f>
        <v>653.78274849999991</v>
      </c>
      <c r="BB117" s="21">
        <f>IF(BB$3&lt;'Depr. Rate'!$B$1,('Depr. Rate'!$B$4*'KU Meter Schedule'!L117)/12,IF(L117=0,K117/2*'Depr. Rate'!$C$4/12,('Depr. Rate'!$C$4*'KU Meter Schedule'!L117)/12))</f>
        <v>653.78274849999991</v>
      </c>
      <c r="BC117" s="21">
        <f>IF(BC$3&lt;'Depr. Rate'!$B$1,('Depr. Rate'!$B$4*'KU Meter Schedule'!M117)/12,IF(M117=0,L117/2*'Depr. Rate'!$C$4/12,('Depr. Rate'!$C$4*'KU Meter Schedule'!M117)/12))</f>
        <v>653.78274849999991</v>
      </c>
      <c r="BD117" s="21">
        <f>IF(BD$3&lt;'Depr. Rate'!$B$1,('Depr. Rate'!$B$4*'KU Meter Schedule'!N117)/12,IF(N117=0,M117/2*'Depr. Rate'!$C$4/12,('Depr. Rate'!$C$4*'KU Meter Schedule'!N117)/12))</f>
        <v>653.78274849999991</v>
      </c>
      <c r="BE117" s="21">
        <f>IF(BE$3&lt;'Depr. Rate'!$B$1,('Depr. Rate'!$B$4*'KU Meter Schedule'!O117)/12,IF(O117=0,N117/2*'Depr. Rate'!$C$4/12,('Depr. Rate'!$C$4*'KU Meter Schedule'!O117)/12))</f>
        <v>653.78274849999991</v>
      </c>
      <c r="BF117" s="21">
        <f>IF(BF$3&lt;'Depr. Rate'!$B$1,('Depr. Rate'!$B$4*'KU Meter Schedule'!P117)/12,IF(P117=0,O117/2*'Depr. Rate'!$C$4/12,('Depr. Rate'!$C$4*'KU Meter Schedule'!P117)/12))</f>
        <v>653.78274849999991</v>
      </c>
      <c r="BG117" s="21">
        <f>IF(BG$3&lt;'Depr. Rate'!$B$1,('Depr. Rate'!$B$4*'KU Meter Schedule'!Q117)/12,IF(Q117=0,P117/2*'Depr. Rate'!$C$4/12,('Depr. Rate'!$C$4*'KU Meter Schedule'!Q117)/12))</f>
        <v>653.78274849999991</v>
      </c>
      <c r="BH117" s="21">
        <f>IF(BH$3&lt;'Depr. Rate'!$B$1,('Depr. Rate'!$B$4*'KU Meter Schedule'!R117)/12,IF(R117=0,Q117/2*'Depr. Rate'!$C$4/12,('Depr. Rate'!$C$4*'KU Meter Schedule'!R117)/12))</f>
        <v>653.78274849999991</v>
      </c>
      <c r="BI117" s="21">
        <f>IF(BI$3&lt;'Depr. Rate'!$B$1,('Depr. Rate'!$B$4*'KU Meter Schedule'!S117)/12,IF(S117=0,R117/2*'Depr. Rate'!$C$4/12,('Depr. Rate'!$C$4*'KU Meter Schedule'!S117)/12))</f>
        <v>653.78274849999991</v>
      </c>
      <c r="BJ117" s="21">
        <f>IF(BJ$3&lt;'Depr. Rate'!$B$1,('Depr. Rate'!$B$4*'KU Meter Schedule'!T117)/12,IF(T117=0,S117/2*'Depr. Rate'!$C$4/12,('Depr. Rate'!$C$4*'KU Meter Schedule'!T117)/12))</f>
        <v>653.78274849999991</v>
      </c>
      <c r="BK117" s="21">
        <f>IF(BK$3&lt;'Depr. Rate'!$B$1,('Depr. Rate'!$B$4*'KU Meter Schedule'!U117)/12,IF(U117=0,T117/2*'Depr. Rate'!$C$4/12,('Depr. Rate'!$C$4*'KU Meter Schedule'!U117)/12))</f>
        <v>1002.0862214999999</v>
      </c>
      <c r="BL117" s="21">
        <f>IF(BL$3&lt;'Depr. Rate'!$B$1,('Depr. Rate'!$B$4*'KU Meter Schedule'!V117)/12,IF(V117=0,U117/2*'Depr. Rate'!$C$4/12,('Depr. Rate'!$C$4*'KU Meter Schedule'!V117)/12))</f>
        <v>1002.0862214999999</v>
      </c>
      <c r="BM117" s="21">
        <f>IF(BM$3&lt;'Depr. Rate'!$B$1,('Depr. Rate'!$B$4*'KU Meter Schedule'!W117)/12,IF(W117=0,V117/2*'Depr. Rate'!$C$4/12,('Depr. Rate'!$C$4*'KU Meter Schedule'!W117)/12))</f>
        <v>1002.0862214999999</v>
      </c>
      <c r="BN117" s="21">
        <f>IF(BN$3&lt;'Depr. Rate'!$B$1,('Depr. Rate'!$B$4*'KU Meter Schedule'!X117)/12,IF(X117=0,W117/2*'Depr. Rate'!$C$4/12,('Depr. Rate'!$C$4*'KU Meter Schedule'!X117)/12))</f>
        <v>1002.0862214999999</v>
      </c>
      <c r="BO117" s="21">
        <f>IF(BO$3&lt;'Depr. Rate'!$B$1,('Depr. Rate'!$B$4*'KU Meter Schedule'!Y117)/12,IF(Y117=0,X117/2*'Depr. Rate'!$C$4/12,('Depr. Rate'!$C$4*'KU Meter Schedule'!Y117)/12))</f>
        <v>1002.0862214999999</v>
      </c>
      <c r="BP117" s="21">
        <f>IF(BP$3&lt;'Depr. Rate'!$B$1,('Depr. Rate'!$B$4*'KU Meter Schedule'!Z117)/12,IF(Z117=0,Y117/2*'Depr. Rate'!$C$4/12,('Depr. Rate'!$C$4*'KU Meter Schedule'!Z117)/12))</f>
        <v>1002.0862214999999</v>
      </c>
      <c r="BQ117" s="21">
        <f>IF(BQ$3&lt;'Depr. Rate'!$B$1,('Depr. Rate'!$B$4*'KU Meter Schedule'!AA117)/12,IF(AA117=0,Z117/2*'Depr. Rate'!$C$4/12,('Depr. Rate'!$C$4*'KU Meter Schedule'!AA117)/12))</f>
        <v>1002.0862214999999</v>
      </c>
      <c r="BR117" s="21">
        <f>IF(BR$3&lt;'Depr. Rate'!$B$1,('Depr. Rate'!$B$4*'KU Meter Schedule'!AB117)/12,IF(AB117=0,AA117/2*'Depr. Rate'!$C$4/12,('Depr. Rate'!$C$4*'KU Meter Schedule'!AB117)/12))</f>
        <v>1002.0862214999999</v>
      </c>
      <c r="BS117" s="21">
        <f>IF(BS$3&lt;'Depr. Rate'!$B$1,('Depr. Rate'!$B$4*'KU Meter Schedule'!AC117)/12,IF(AC117=0,AB117/2*'Depr. Rate'!$C$4/12,('Depr. Rate'!$C$4*'KU Meter Schedule'!AC117)/12))</f>
        <v>1002.0862214999999</v>
      </c>
      <c r="BT117" s="21">
        <f>IF(BT$3&lt;'Depr. Rate'!$B$1,('Depr. Rate'!$B$4*'KU Meter Schedule'!AD117)/12,IF(AD117=0,AC117/2*'Depr. Rate'!$C$4/12,('Depr. Rate'!$C$4*'KU Meter Schedule'!AD117)/12))</f>
        <v>1002.0862214999999</v>
      </c>
      <c r="BU117" s="21">
        <f>IF(BU$3&lt;'Depr. Rate'!$B$1,('Depr. Rate'!$B$4*'KU Meter Schedule'!AE117)/12,IF(AE117=0,AD117/2*'Depr. Rate'!$C$4/12,('Depr. Rate'!$C$4*'KU Meter Schedule'!AE117)/12))</f>
        <v>1002.0862214999999</v>
      </c>
      <c r="BV117" s="21">
        <f>IF(BV$3&lt;'Depr. Rate'!$B$1,('Depr. Rate'!$B$4*'KU Meter Schedule'!AF117)/12,IF(AF117=0,AE117/2*'Depr. Rate'!$C$4/12,('Depr. Rate'!$C$4*'KU Meter Schedule'!AF117)/12))</f>
        <v>1002.0862214999999</v>
      </c>
      <c r="BW117" s="21">
        <f>IF(BW$3&lt;'Depr. Rate'!$B$1,('Depr. Rate'!$B$4*'KU Meter Schedule'!AG117)/12,IF(AG117=0,AF117/2*'Depr. Rate'!$C$4/12,('Depr. Rate'!$C$4*'KU Meter Schedule'!AG117)/12))</f>
        <v>1002.0862214999999</v>
      </c>
      <c r="BX117" s="21">
        <f>IF(BX$3&lt;'Depr. Rate'!$B$1,('Depr. Rate'!$B$4*'KU Meter Schedule'!AH117)/12,IF(AH117=0,AG117/2*'Depr. Rate'!$C$4/12,('Depr. Rate'!$C$4*'KU Meter Schedule'!AH117)/12))</f>
        <v>1002.0862214999999</v>
      </c>
      <c r="BY117" s="21">
        <f>IF(BY$3&lt;'Depr. Rate'!$B$1,('Depr. Rate'!$B$4*'KU Meter Schedule'!AI117)/12,IF(AI117=0,AH117/2*'Depr. Rate'!$C$4/12,('Depr. Rate'!$C$4*'KU Meter Schedule'!AI117)/12))</f>
        <v>1002.0862214999999</v>
      </c>
      <c r="BZ117" s="21">
        <f>IF(BZ$3&lt;'Depr. Rate'!$B$1,('Depr. Rate'!$B$4*'KU Meter Schedule'!AJ117)/12,IF(AJ117=0,AI117/2*'Depr. Rate'!$C$4/12,('Depr. Rate'!$C$4*'KU Meter Schedule'!AJ117)/12))</f>
        <v>1002.0862214999999</v>
      </c>
      <c r="CA117" s="21">
        <f>IF(CA$3&lt;'Depr. Rate'!$B$1,('Depr. Rate'!$B$4*'KU Meter Schedule'!AK117)/12,IF(AK117=0,AJ117/2*'Depr. Rate'!$C$4/12,('Depr. Rate'!$C$4*'KU Meter Schedule'!AK117)/12))</f>
        <v>1002.0862214999999</v>
      </c>
      <c r="CB117" s="21">
        <f>IF(CB$3&lt;'Depr. Rate'!$B$1,('Depr. Rate'!$B$4*'KU Meter Schedule'!AL117)/12,IF(AL117=0,AK117/2*'Depr. Rate'!$C$4/12,('Depr. Rate'!$C$4*'KU Meter Schedule'!AL117)/12))</f>
        <v>1002.0862214999999</v>
      </c>
      <c r="CC117" s="21">
        <f>IF(CC$3&lt;'Depr. Rate'!$B$1,('Depr. Rate'!$B$4*'KU Meter Schedule'!AM117)/12,IF(AM117=0,AL117/2*'Depr. Rate'!$C$4/12,('Depr. Rate'!$C$4*'KU Meter Schedule'!AM117)/12))</f>
        <v>501.04311074999993</v>
      </c>
      <c r="CD117" s="21">
        <f>IF(CD$3&lt;'Depr. Rate'!$B$1,('Depr. Rate'!$B$4*'KU Meter Schedule'!AN117)/12,IF(AN117=0,AM117/2*'Depr. Rate'!$C$4/12,('Depr. Rate'!$C$4*'KU Meter Schedule'!AN117)/12))</f>
        <v>0</v>
      </c>
      <c r="CE117" s="21">
        <f>IF(CE$3&lt;'Depr. Rate'!$B$1,('Depr. Rate'!$B$4*'KU Meter Schedule'!AO117)/12,IF(AO117=0,AN117/2*'Depr. Rate'!$C$4/12,('Depr. Rate'!$C$4*'KU Meter Schedule'!AO117)/12))</f>
        <v>0</v>
      </c>
      <c r="CF117" s="21">
        <f>IF(CF$3&lt;'Depr. Rate'!$B$1,('Depr. Rate'!$B$4*'KU Meter Schedule'!AP117)/12,IF(AP117=0,AO117/2*'Depr. Rate'!$C$4/12,('Depr. Rate'!$C$4*'KU Meter Schedule'!AP117)/12))</f>
        <v>0</v>
      </c>
      <c r="CG117" s="21">
        <f>IF(CG$3&lt;'Depr. Rate'!$B$1,('Depr. Rate'!$B$4*'KU Meter Schedule'!AQ117)/12,IF(AQ117=0,AP117/2*'Depr. Rate'!$C$4/12,('Depr. Rate'!$C$4*'KU Meter Schedule'!AQ117)/12))</f>
        <v>0</v>
      </c>
      <c r="CH117" s="21">
        <f>IF(CH$3&lt;'Depr. Rate'!$B$1,('Depr. Rate'!$B$4*'KU Meter Schedule'!AR117)/12,IF(AR117=0,AQ117/2*'Depr. Rate'!$C$4/12,('Depr. Rate'!$C$4*'KU Meter Schedule'!AR117)/12))</f>
        <v>0</v>
      </c>
      <c r="CI117" s="21">
        <f>IF(CI$3&lt;'Depr. Rate'!$B$1,('Depr. Rate'!$B$4*'KU Meter Schedule'!AS117)/12,IF(AS117=0,AR117/2*'Depr. Rate'!$C$4/12,('Depr. Rate'!$C$4*'KU Meter Schedule'!AS117)/12))</f>
        <v>0</v>
      </c>
      <c r="CJ117" s="21">
        <f>IF(CJ$3&lt;'Depr. Rate'!$B$1,('Depr. Rate'!$B$4*'KU Meter Schedule'!AT117)/12,IF(AT117=0,AS117/2*'Depr. Rate'!$C$4/12,('Depr. Rate'!$C$4*'KU Meter Schedule'!AT117)/12))</f>
        <v>0</v>
      </c>
      <c r="CK117" s="21">
        <f>IF(CK$3&lt;'Depr. Rate'!$B$1,('Depr. Rate'!$B$4*'KU Meter Schedule'!AU117)/12,IF(AU117=0,AT117/2*'Depr. Rate'!$C$4/12,('Depr. Rate'!$C$4*'KU Meter Schedule'!AU117)/12))</f>
        <v>0</v>
      </c>
      <c r="CL117" s="21">
        <f>IF(CL$3&lt;'Depr. Rate'!$B$1,('Depr. Rate'!$B$4*'KU Meter Schedule'!AV117)/12,IF(AV117=0,AU117/2*'Depr. Rate'!$C$4/12,('Depr. Rate'!$C$4*'KU Meter Schedule'!AV117)/12))</f>
        <v>0</v>
      </c>
      <c r="CM117" s="21">
        <f>IF(CM$3&lt;'Depr. Rate'!$B$1,('Depr. Rate'!$B$4*'KU Meter Schedule'!AW117)/12,IF(AW117=0,AV117/2*'Depr. Rate'!$C$4/12,('Depr. Rate'!$C$4*'KU Meter Schedule'!AW117)/12))</f>
        <v>0</v>
      </c>
      <c r="CN117" s="21">
        <f>IF(CN$3&lt;'Depr. Rate'!$B$1,('Depr. Rate'!$B$4*'KU Meter Schedule'!AX117)/12,IF(AX117=0,AW117/2*'Depr. Rate'!$C$4/12,('Depr. Rate'!$C$4*'KU Meter Schedule'!AX117)/12))</f>
        <v>0</v>
      </c>
      <c r="CP117" s="6">
        <f>IF(CP$3=$CP$3,$H117+AZ117,IF($F117='KU Meter Schedule'!CP$3,'KU Meter Schedule'!CO117+AZ117-$G117,SUM(CO117,AZ117)))</f>
        <v>161288.45072232778</v>
      </c>
      <c r="CQ117" s="6">
        <f>IF(CQ$3=$CP$3,$H117+BA117,IF($F117='KU Meter Schedule'!CQ$3,'KU Meter Schedule'!CP117+BA117-$G117,SUM(CP117,BA117)))</f>
        <v>161942.23347082778</v>
      </c>
      <c r="CR117" s="6">
        <f>IF(CR$3=$CP$3,$H117+BB117,IF($F117='KU Meter Schedule'!CR$3,'KU Meter Schedule'!CQ117+BB117-$G117,SUM(CQ117,BB117)))</f>
        <v>162596.01621932778</v>
      </c>
      <c r="CS117" s="6">
        <f>IF(CS$3=$CP$3,$H117+BC117,IF($F117='KU Meter Schedule'!CS$3,'KU Meter Schedule'!CR117+BC117-$G117,SUM(CR117,BC117)))</f>
        <v>163249.79896782778</v>
      </c>
      <c r="CT117" s="6">
        <f>IF(CT$3=$CP$3,$H117+BD117,IF($F117='KU Meter Schedule'!CT$3,'KU Meter Schedule'!CS117+BD117-$G117,SUM(CS117,BD117)))</f>
        <v>163903.58171632778</v>
      </c>
      <c r="CU117" s="6">
        <f>IF(CU$3=$CP$3,$H117+BE117,IF($F117='KU Meter Schedule'!CU$3,'KU Meter Schedule'!CT117+BE117-$G117,SUM(CT117,BE117)))</f>
        <v>164557.36446482778</v>
      </c>
      <c r="CV117" s="6">
        <f>IF(CV$3=$CP$3,$H117+BF117,IF($F117='KU Meter Schedule'!CV$3,'KU Meter Schedule'!CU117+BF117-$G117,SUM(CU117,BF117)))</f>
        <v>165211.14721332779</v>
      </c>
      <c r="CW117" s="6">
        <f>IF(CW$3=$CP$3,$H117+BG117,IF($F117='KU Meter Schedule'!CW$3,'KU Meter Schedule'!CV117+BG117-$G117,SUM(CV117,BG117)))</f>
        <v>165864.92996182779</v>
      </c>
      <c r="CX117" s="6">
        <f>IF(CX$3=$CP$3,$H117+BH117,IF($F117='KU Meter Schedule'!CX$3,'KU Meter Schedule'!CW117+BH117-$G117,SUM(CW117,BH117)))</f>
        <v>166518.71271032779</v>
      </c>
      <c r="CY117" s="6">
        <f>IF(CY$3=$CP$3,$H117+BI117,IF($F117='KU Meter Schedule'!CY$3,'KU Meter Schedule'!CX117+BI117-$G117,SUM(CX117,BI117)))</f>
        <v>167172.49545882779</v>
      </c>
      <c r="CZ117" s="6">
        <f>IF(CZ$3=$CP$3,$H117+BJ117,IF($F117='KU Meter Schedule'!CZ$3,'KU Meter Schedule'!CY117+BJ117-$G117,SUM(CY117,BJ117)))</f>
        <v>167826.27820732779</v>
      </c>
      <c r="DA117" s="6">
        <f>IF(DA$3=$CP$3,$H117+BK117,IF($F117='KU Meter Schedule'!DA$3,'KU Meter Schedule'!CZ117+BK117-$G117,SUM(CZ117,BK117)))</f>
        <v>168828.3644288278</v>
      </c>
      <c r="DB117" s="6">
        <f>IF(DB$3=$CP$3,$H117+BL117,IF($F117='KU Meter Schedule'!DB$3,'KU Meter Schedule'!DA117+BL117-$G117,SUM(DA117,BL117)))</f>
        <v>169830.45065032781</v>
      </c>
      <c r="DC117" s="6">
        <f>IF(DC$3=$CP$3,$H117+BM117,IF($F117='KU Meter Schedule'!DC$3,'KU Meter Schedule'!DB117+BM117-$G117,SUM(DB117,BM117)))</f>
        <v>170832.53687182782</v>
      </c>
      <c r="DD117" s="6">
        <f>IF(DD$3=$CP$3,$H117+BN117,IF($F117='KU Meter Schedule'!DD$3,'KU Meter Schedule'!DC117+BN117-$G117,SUM(DC117,BN117)))</f>
        <v>171834.62309332783</v>
      </c>
      <c r="DE117" s="6">
        <f>IF(DE$3=$CP$3,$H117+BO117,IF($F117='KU Meter Schedule'!DE$3,'KU Meter Schedule'!DD117+BO117-$G117,SUM(DD117,BO117)))</f>
        <v>172836.70931482784</v>
      </c>
      <c r="DF117" s="6">
        <f>IF(DF$3=$CP$3,$H117+BP117,IF($F117='KU Meter Schedule'!DF$3,'KU Meter Schedule'!DE117+BP117-$G117,SUM(DE117,BP117)))</f>
        <v>173838.79553632785</v>
      </c>
      <c r="DG117" s="6">
        <f>IF(DG$3=$CP$3,$H117+BQ117,IF($F117='KU Meter Schedule'!DG$3,'KU Meter Schedule'!DF117+BQ117-$G117,SUM(DF117,BQ117)))</f>
        <v>174840.88175782785</v>
      </c>
      <c r="DH117" s="6">
        <f>IF(DH$3=$CP$3,$H117+BR117,IF($F117='KU Meter Schedule'!DH$3,'KU Meter Schedule'!DG117+BR117-$G117,SUM(DG117,BR117)))</f>
        <v>175842.96797932786</v>
      </c>
      <c r="DI117" s="6">
        <f>IF(DI$3=$CP$3,$H117+BS117,IF($F117='KU Meter Schedule'!DI$3,'KU Meter Schedule'!DH117+BS117-$G117,SUM(DH117,BS117)))</f>
        <v>176845.05420082787</v>
      </c>
      <c r="DJ117" s="6">
        <f>IF(DJ$3=$CP$3,$H117+BT117,IF($F117='KU Meter Schedule'!DJ$3,'KU Meter Schedule'!DI117+BT117-$G117,SUM(DI117,BT117)))</f>
        <v>177847.14042232788</v>
      </c>
      <c r="DK117" s="6">
        <f>IF(DK$3=$CP$3,$H117+BU117,IF($F117='KU Meter Schedule'!DK$3,'KU Meter Schedule'!DJ117+BU117-$G117,SUM(DJ117,BU117)))</f>
        <v>178849.22664382789</v>
      </c>
      <c r="DL117" s="6">
        <f>IF(DL$3=$CP$3,$H117+BV117,IF($F117='KU Meter Schedule'!DL$3,'KU Meter Schedule'!DK117+BV117-$G117,SUM(DK117,BV117)))</f>
        <v>179851.3128653279</v>
      </c>
      <c r="DM117" s="6">
        <f>IF(DM$3=$CP$3,$H117+BW117,IF($F117='KU Meter Schedule'!DM$3,'KU Meter Schedule'!DL117+BW117-$G117,SUM(DL117,BW117)))</f>
        <v>180853.39908682791</v>
      </c>
      <c r="DN117" s="6">
        <f>IF(DN$3=$CP$3,$H117+BX117,IF($F117='KU Meter Schedule'!DN$3,'KU Meter Schedule'!DM117+BX117-$G117,SUM(DM117,BX117)))</f>
        <v>181855.48530832792</v>
      </c>
      <c r="DO117" s="6">
        <f>IF(DO$3=$CP$3,$H117+BY117,IF($F117='KU Meter Schedule'!DO$3,'KU Meter Schedule'!DN117+BY117-$G117,SUM(DN117,BY117)))</f>
        <v>182857.57152982792</v>
      </c>
      <c r="DP117" s="6">
        <f>IF(DP$3=$CP$3,$H117+BZ117,IF($F117='KU Meter Schedule'!DP$3,'KU Meter Schedule'!DO117+BZ117-$G117,SUM(DO117,BZ117)))</f>
        <v>183859.65775132793</v>
      </c>
      <c r="DQ117" s="6">
        <f>IF(DQ$3=$CP$3,$H117+CA117,IF($F117='KU Meter Schedule'!DQ$3,'KU Meter Schedule'!DP117+CA117-$G117,SUM(DP117,CA117)))</f>
        <v>184861.74397282794</v>
      </c>
      <c r="DR117" s="6">
        <f>IF(DR$3=$CP$3,$H117+CB117,IF($F117='KU Meter Schedule'!DR$3,'KU Meter Schedule'!DQ117+CB117-$G117,SUM(DQ117,CB117)))</f>
        <v>185863.83019432795</v>
      </c>
      <c r="DS117" s="6">
        <f>IF(DS$3=$CP$3,$H117+CC117,IF($F117='KU Meter Schedule'!DS$3,'KU Meter Schedule'!DR117+CC117-$G117,SUM(DR117,CC117)))</f>
        <v>-156228.706694922</v>
      </c>
      <c r="DT117" s="6">
        <f>IF(DT$3=$CP$3,$H117+CD117,IF($F117='KU Meter Schedule'!DT$3,'KU Meter Schedule'!DS117+CD117-$G117,SUM(DS117,CD117)))</f>
        <v>-156228.706694922</v>
      </c>
      <c r="DU117" s="6">
        <f>IF(DU$3=$CP$3,$H117+CE117,IF($F117='KU Meter Schedule'!DU$3,'KU Meter Schedule'!DT117+CE117-$G117,SUM(DT117,CE117)))</f>
        <v>-156228.706694922</v>
      </c>
      <c r="DV117" s="6">
        <f>IF(DV$3=$CP$3,$H117+CF117,IF($F117='KU Meter Schedule'!DV$3,'KU Meter Schedule'!DU117+CF117-$G117,SUM(DU117,CF117)))</f>
        <v>-156228.706694922</v>
      </c>
      <c r="DW117" s="6">
        <f>IF(DW$3=$CP$3,$H117+CG117,IF($F117='KU Meter Schedule'!DW$3,'KU Meter Schedule'!DV117+CG117-$G117,SUM(DV117,CG117)))</f>
        <v>-156228.706694922</v>
      </c>
      <c r="DX117" s="6">
        <f>IF(DX$3=$CP$3,$H117+CH117,IF($F117='KU Meter Schedule'!DX$3,'KU Meter Schedule'!DW117+CH117-$G117,SUM(DW117,CH117)))</f>
        <v>-156228.706694922</v>
      </c>
      <c r="DY117" s="6">
        <f>IF(DY$3=$CP$3,$H117+CI117,IF($F117='KU Meter Schedule'!DY$3,'KU Meter Schedule'!DX117+CI117-$G117,SUM(DX117,CI117)))</f>
        <v>-156228.706694922</v>
      </c>
      <c r="DZ117" s="6">
        <f>IF(DZ$3=$CP$3,$H117+CJ117,IF($F117='KU Meter Schedule'!DZ$3,'KU Meter Schedule'!DY117+CJ117-$G117,SUM(DY117,CJ117)))</f>
        <v>-156228.706694922</v>
      </c>
      <c r="EA117" s="6">
        <f>IF(EA$3=$CP$3,$H117+CK117,IF($F117='KU Meter Schedule'!EA$3,'KU Meter Schedule'!DZ117+CK117-$G117,SUM(DZ117,CK117)))</f>
        <v>-156228.706694922</v>
      </c>
      <c r="EB117" s="6">
        <f>IF(EB$3=$CP$3,$H117+CL117,IF($F117='KU Meter Schedule'!EB$3,'KU Meter Schedule'!EA117+CL117-$G117,SUM(EA117,CL117)))</f>
        <v>-156228.706694922</v>
      </c>
      <c r="EC117" s="6">
        <f>IF(EC$3=$CP$3,$H117+CM117,IF($F117='KU Meter Schedule'!EC$3,'KU Meter Schedule'!EB117+CM117-$G117,SUM(EB117,CM117)))</f>
        <v>-156228.706694922</v>
      </c>
      <c r="ED117" s="6">
        <f>IF(ED$3=$CP$3,$H117+CN117,IF($F117='KU Meter Schedule'!ED$3,'KU Meter Schedule'!EC117+CN117-$G117,SUM(EC117,CN117)))</f>
        <v>-156228.706694922</v>
      </c>
      <c r="EF117" s="8">
        <f t="shared" ref="EF117:EU132" si="26">J117-CP117</f>
        <v>181305.12927767218</v>
      </c>
      <c r="EG117" s="8">
        <f t="shared" si="26"/>
        <v>180651.34652917218</v>
      </c>
      <c r="EH117" s="8">
        <f t="shared" si="26"/>
        <v>179997.56378067218</v>
      </c>
      <c r="EI117" s="8">
        <f t="shared" si="26"/>
        <v>179343.78103217218</v>
      </c>
      <c r="EJ117" s="8">
        <f t="shared" si="26"/>
        <v>178689.99828367218</v>
      </c>
      <c r="EK117" s="8">
        <f t="shared" si="26"/>
        <v>178036.21553517217</v>
      </c>
      <c r="EL117" s="8">
        <f t="shared" si="26"/>
        <v>177382.43278667217</v>
      </c>
      <c r="EM117" s="8">
        <f t="shared" si="26"/>
        <v>176728.65003817217</v>
      </c>
      <c r="EN117" s="8">
        <f t="shared" si="26"/>
        <v>176074.86728967217</v>
      </c>
      <c r="EO117" s="8">
        <f t="shared" si="26"/>
        <v>175421.08454117217</v>
      </c>
      <c r="EP117" s="8">
        <f t="shared" si="26"/>
        <v>174767.30179267217</v>
      </c>
      <c r="EQ117" s="8">
        <f t="shared" si="26"/>
        <v>173765.21557117216</v>
      </c>
      <c r="ER117" s="8">
        <f t="shared" si="26"/>
        <v>172763.12934967215</v>
      </c>
      <c r="ES117" s="8">
        <f t="shared" si="26"/>
        <v>171761.04312817214</v>
      </c>
      <c r="ET117" s="8">
        <f t="shared" si="26"/>
        <v>170758.95690667213</v>
      </c>
      <c r="EU117" s="8">
        <f t="shared" si="26"/>
        <v>169756.87068517212</v>
      </c>
      <c r="EV117" s="8">
        <f t="shared" si="25"/>
        <v>168754.78446367211</v>
      </c>
      <c r="EW117" s="8">
        <f t="shared" si="25"/>
        <v>167752.6982421721</v>
      </c>
      <c r="EX117" s="8">
        <f t="shared" si="25"/>
        <v>166750.6120206721</v>
      </c>
      <c r="EY117" s="8">
        <f t="shared" si="25"/>
        <v>165748.52579917209</v>
      </c>
      <c r="EZ117" s="8">
        <f t="shared" si="25"/>
        <v>164746.43957767208</v>
      </c>
      <c r="FA117" s="8">
        <f t="shared" si="25"/>
        <v>163744.35335617207</v>
      </c>
      <c r="FB117" s="8">
        <f t="shared" si="25"/>
        <v>162742.26713467206</v>
      </c>
      <c r="FC117" s="8">
        <f t="shared" si="25"/>
        <v>161740.18091317205</v>
      </c>
      <c r="FD117" s="8">
        <f t="shared" si="25"/>
        <v>160738.09469167204</v>
      </c>
      <c r="FE117" s="8">
        <f t="shared" si="25"/>
        <v>159736.00847017203</v>
      </c>
      <c r="FF117" s="8">
        <f t="shared" si="25"/>
        <v>158733.92224867202</v>
      </c>
      <c r="FG117" s="8">
        <f t="shared" si="25"/>
        <v>157731.83602717202</v>
      </c>
      <c r="FH117" s="8">
        <f t="shared" si="25"/>
        <v>156729.74980567201</v>
      </c>
      <c r="FI117" s="8">
        <f t="shared" si="25"/>
        <v>156228.706694922</v>
      </c>
      <c r="FJ117" s="8">
        <f t="shared" si="25"/>
        <v>156228.706694922</v>
      </c>
      <c r="FK117" s="8">
        <f t="shared" si="24"/>
        <v>156228.706694922</v>
      </c>
      <c r="FL117" s="8">
        <f t="shared" si="24"/>
        <v>156228.706694922</v>
      </c>
      <c r="FM117" s="8">
        <f t="shared" si="24"/>
        <v>156228.706694922</v>
      </c>
      <c r="FN117" s="8">
        <f t="shared" si="24"/>
        <v>156228.706694922</v>
      </c>
      <c r="FO117" s="8">
        <f t="shared" si="24"/>
        <v>156228.706694922</v>
      </c>
      <c r="FP117" s="8">
        <f t="shared" si="24"/>
        <v>156228.706694922</v>
      </c>
      <c r="FQ117" s="8">
        <f t="shared" si="24"/>
        <v>156228.706694922</v>
      </c>
      <c r="FR117" s="8">
        <f t="shared" si="24"/>
        <v>156228.706694922</v>
      </c>
      <c r="FS117" s="8">
        <f t="shared" si="24"/>
        <v>156228.706694922</v>
      </c>
      <c r="FT117" s="8">
        <f t="shared" si="24"/>
        <v>156228.706694922</v>
      </c>
    </row>
    <row r="118" spans="1:176" x14ac:dyDescent="0.25">
      <c r="A118" s="4" t="s">
        <v>12</v>
      </c>
      <c r="B118" s="4" t="s">
        <v>2</v>
      </c>
      <c r="C118" s="3" t="s">
        <v>40</v>
      </c>
      <c r="D118" s="4" t="s">
        <v>6</v>
      </c>
      <c r="E118" s="7">
        <v>1996</v>
      </c>
      <c r="F118" s="24">
        <f>IFERROR(VLOOKUP(CONCATENATE(C118,E118),'KU Retirements'!$A$4:$E$150,5,FALSE),"N/A")</f>
        <v>43466</v>
      </c>
      <c r="G118" s="5">
        <v>1410835.12</v>
      </c>
      <c r="H118" s="5">
        <v>661509.85977908596</v>
      </c>
      <c r="I118" s="5"/>
      <c r="J118" s="6">
        <f>IF(J$3=$J$3,$G118,IF($F118='KU Meter Schedule'!J$3,'KU Meter Schedule'!I118-'KU Meter Schedule'!$G118,I118))</f>
        <v>1410835.12</v>
      </c>
      <c r="K118" s="6">
        <f>IF(K$3=$J$3,$G118,IF($F118='KU Meter Schedule'!K$3,'KU Meter Schedule'!J118-'KU Meter Schedule'!$G118,J118))</f>
        <v>1410835.12</v>
      </c>
      <c r="L118" s="6">
        <f>IF(L$3=$J$3,$G118,IF($F118='KU Meter Schedule'!L$3,'KU Meter Schedule'!K118-'KU Meter Schedule'!$G118,K118))</f>
        <v>1410835.12</v>
      </c>
      <c r="M118" s="6">
        <f>IF(M$3=$J$3,$G118,IF($F118='KU Meter Schedule'!M$3,'KU Meter Schedule'!L118-'KU Meter Schedule'!$G118,L118))</f>
        <v>1410835.12</v>
      </c>
      <c r="N118" s="6">
        <f>IF(N$3=$J$3,$G118,IF($F118='KU Meter Schedule'!N$3,'KU Meter Schedule'!M118-'KU Meter Schedule'!$G118,M118))</f>
        <v>1410835.12</v>
      </c>
      <c r="O118" s="6">
        <f>IF(O$3=$J$3,$G118,IF($F118='KU Meter Schedule'!O$3,'KU Meter Schedule'!N118-'KU Meter Schedule'!$G118,N118))</f>
        <v>1410835.12</v>
      </c>
      <c r="P118" s="6">
        <f>IF(P$3=$J$3,$G118,IF($F118='KU Meter Schedule'!P$3,'KU Meter Schedule'!O118-'KU Meter Schedule'!$G118,O118))</f>
        <v>1410835.12</v>
      </c>
      <c r="Q118" s="6">
        <f>IF(Q$3=$J$3,$G118,IF($F118='KU Meter Schedule'!Q$3,'KU Meter Schedule'!P118-'KU Meter Schedule'!$G118,P118))</f>
        <v>1410835.12</v>
      </c>
      <c r="R118" s="6">
        <f>IF(R$3=$J$3,$G118,IF($F118='KU Meter Schedule'!R$3,'KU Meter Schedule'!Q118-'KU Meter Schedule'!$G118,Q118))</f>
        <v>1410835.12</v>
      </c>
      <c r="S118" s="6">
        <f>IF(S$3=$J$3,$G118,IF($F118='KU Meter Schedule'!S$3,'KU Meter Schedule'!R118-'KU Meter Schedule'!$G118,R118))</f>
        <v>1410835.12</v>
      </c>
      <c r="T118" s="6">
        <f>IF(T$3=$J$3,$G118,IF($F118='KU Meter Schedule'!T$3,'KU Meter Schedule'!S118-'KU Meter Schedule'!$G118,S118))</f>
        <v>1410835.12</v>
      </c>
      <c r="U118" s="6">
        <f>IF(U$3=$J$3,$G118,IF($F118='KU Meter Schedule'!U$3,'KU Meter Schedule'!T118-'KU Meter Schedule'!$G118,T118))</f>
        <v>1410835.12</v>
      </c>
      <c r="V118" s="6">
        <f>IF(V$3=$J$3,$G118,IF($F118='KU Meter Schedule'!V$3,'KU Meter Schedule'!U118-'KU Meter Schedule'!$G118,U118))</f>
        <v>1410835.12</v>
      </c>
      <c r="W118" s="6">
        <f>IF(W$3=$J$3,$G118,IF($F118='KU Meter Schedule'!W$3,'KU Meter Schedule'!V118-'KU Meter Schedule'!$G118,V118))</f>
        <v>1410835.12</v>
      </c>
      <c r="X118" s="6">
        <f>IF(X$3=$J$3,$G118,IF($F118='KU Meter Schedule'!X$3,'KU Meter Schedule'!W118-'KU Meter Schedule'!$G118,W118))</f>
        <v>1410835.12</v>
      </c>
      <c r="Y118" s="6">
        <f>IF(Y$3=$J$3,$G118,IF($F118='KU Meter Schedule'!Y$3,'KU Meter Schedule'!X118-'KU Meter Schedule'!$G118,X118))</f>
        <v>1410835.12</v>
      </c>
      <c r="Z118" s="6">
        <f>IF(Z$3=$J$3,$G118,IF($F118='KU Meter Schedule'!Z$3,'KU Meter Schedule'!Y118-'KU Meter Schedule'!$G118,Y118))</f>
        <v>1410835.12</v>
      </c>
      <c r="AA118" s="6">
        <f>IF(AA$3=$J$3,$G118,IF($F118='KU Meter Schedule'!AA$3,'KU Meter Schedule'!Z118-'KU Meter Schedule'!$G118,Z118))</f>
        <v>1410835.12</v>
      </c>
      <c r="AB118" s="6">
        <f>IF(AB$3=$J$3,$G118,IF($F118='KU Meter Schedule'!AB$3,'KU Meter Schedule'!AA118-'KU Meter Schedule'!$G118,AA118))</f>
        <v>1410835.12</v>
      </c>
      <c r="AC118" s="6">
        <f>IF(AC$3=$J$3,$G118,IF($F118='KU Meter Schedule'!AC$3,'KU Meter Schedule'!AB118-'KU Meter Schedule'!$G118,AB118))</f>
        <v>1410835.12</v>
      </c>
      <c r="AD118" s="6">
        <f>IF(AD$3=$J$3,$G118,IF($F118='KU Meter Schedule'!AD$3,'KU Meter Schedule'!AC118-'KU Meter Schedule'!$G118,AC118))</f>
        <v>1410835.12</v>
      </c>
      <c r="AE118" s="6">
        <f>IF(AE$3=$J$3,$G118,IF($F118='KU Meter Schedule'!AE$3,'KU Meter Schedule'!AD118-'KU Meter Schedule'!$G118,AD118))</f>
        <v>1410835.12</v>
      </c>
      <c r="AF118" s="6">
        <f>IF(AF$3=$J$3,$G118,IF($F118='KU Meter Schedule'!AF$3,'KU Meter Schedule'!AE118-'KU Meter Schedule'!$G118,AE118))</f>
        <v>1410835.12</v>
      </c>
      <c r="AG118" s="6">
        <f>IF(AG$3=$J$3,$G118,IF($F118='KU Meter Schedule'!AG$3,'KU Meter Schedule'!AF118-'KU Meter Schedule'!$G118,AF118))</f>
        <v>1410835.12</v>
      </c>
      <c r="AH118" s="6">
        <f>IF(AH$3=$J$3,$G118,IF($F118='KU Meter Schedule'!AH$3,'KU Meter Schedule'!AG118-'KU Meter Schedule'!$G118,AG118))</f>
        <v>1410835.12</v>
      </c>
      <c r="AI118" s="6">
        <f>IF(AI$3=$J$3,$G118,IF($F118='KU Meter Schedule'!AI$3,'KU Meter Schedule'!AH118-'KU Meter Schedule'!$G118,AH118))</f>
        <v>1410835.12</v>
      </c>
      <c r="AJ118" s="6">
        <f>IF(AJ$3=$J$3,$G118,IF($F118='KU Meter Schedule'!AJ$3,'KU Meter Schedule'!AI118-'KU Meter Schedule'!$G118,AI118))</f>
        <v>1410835.12</v>
      </c>
      <c r="AK118" s="6">
        <f>IF(AK$3=$J$3,$G118,IF($F118='KU Meter Schedule'!AK$3,'KU Meter Schedule'!AJ118-'KU Meter Schedule'!$G118,AJ118))</f>
        <v>1410835.12</v>
      </c>
      <c r="AL118" s="6">
        <f>IF(AL$3=$J$3,$G118,IF($F118='KU Meter Schedule'!AL$3,'KU Meter Schedule'!AK118-'KU Meter Schedule'!$G118,AK118))</f>
        <v>1410835.12</v>
      </c>
      <c r="AM118" s="6">
        <f>IF(AM$3=$J$3,$G118,IF($F118='KU Meter Schedule'!AM$3,'KU Meter Schedule'!AL118-'KU Meter Schedule'!$G118,AL118))</f>
        <v>0</v>
      </c>
      <c r="AN118" s="6">
        <f>IF(AN$3=$J$3,$G118,IF($F118='KU Meter Schedule'!AN$3,'KU Meter Schedule'!AM118-'KU Meter Schedule'!$G118,AM118))</f>
        <v>0</v>
      </c>
      <c r="AO118" s="6">
        <f>IF(AO$3=$J$3,$G118,IF($F118='KU Meter Schedule'!AO$3,'KU Meter Schedule'!AN118-'KU Meter Schedule'!$G118,AN118))</f>
        <v>0</v>
      </c>
      <c r="AP118" s="6">
        <f>IF(AP$3=$J$3,$G118,IF($F118='KU Meter Schedule'!AP$3,'KU Meter Schedule'!AO118-'KU Meter Schedule'!$G118,AO118))</f>
        <v>0</v>
      </c>
      <c r="AQ118" s="6">
        <f>IF(AQ$3=$J$3,$G118,IF($F118='KU Meter Schedule'!AQ$3,'KU Meter Schedule'!AP118-'KU Meter Schedule'!$G118,AP118))</f>
        <v>0</v>
      </c>
      <c r="AR118" s="6">
        <f>IF(AR$3=$J$3,$G118,IF($F118='KU Meter Schedule'!AR$3,'KU Meter Schedule'!AQ118-'KU Meter Schedule'!$G118,AQ118))</f>
        <v>0</v>
      </c>
      <c r="AS118" s="6">
        <f>IF(AS$3=$J$3,$G118,IF($F118='KU Meter Schedule'!AS$3,'KU Meter Schedule'!AR118-'KU Meter Schedule'!$G118,AR118))</f>
        <v>0</v>
      </c>
      <c r="AT118" s="6">
        <f>IF(AT$3=$J$3,$G118,IF($F118='KU Meter Schedule'!AT$3,'KU Meter Schedule'!AS118-'KU Meter Schedule'!$G118,AS118))</f>
        <v>0</v>
      </c>
      <c r="AU118" s="6">
        <f>IF(AU$3=$J$3,$G118,IF($F118='KU Meter Schedule'!AU$3,'KU Meter Schedule'!AT118-'KU Meter Schedule'!$G118,AT118))</f>
        <v>0</v>
      </c>
      <c r="AV118" s="6">
        <f>IF(AV$3=$J$3,$G118,IF($F118='KU Meter Schedule'!AV$3,'KU Meter Schedule'!AU118-'KU Meter Schedule'!$G118,AU118))</f>
        <v>0</v>
      </c>
      <c r="AW118" s="6">
        <f>IF(AW$3=$J$3,$G118,IF($F118='KU Meter Schedule'!AW$3,'KU Meter Schedule'!AV118-'KU Meter Schedule'!$G118,AV118))</f>
        <v>0</v>
      </c>
      <c r="AX118" s="6">
        <f>IF(AX$3=$J$3,$G118,IF($F118='KU Meter Schedule'!AX$3,'KU Meter Schedule'!AW118-'KU Meter Schedule'!$G118,AW118))</f>
        <v>0</v>
      </c>
      <c r="AZ118" s="21">
        <f>IF(AZ$3&lt;'Depr. Rate'!$B$1,('Depr. Rate'!$B$4*'KU Meter Schedule'!J118)/12,IF(J118=0,I118/2*'Depr. Rate'!$C$4/12,('Depr. Rate'!$C$4*'KU Meter Schedule'!J118)/12))</f>
        <v>2692.3436873333335</v>
      </c>
      <c r="BA118" s="21">
        <f>IF(BA$3&lt;'Depr. Rate'!$B$1,('Depr. Rate'!$B$4*'KU Meter Schedule'!K118)/12,IF(K118=0,J118/2*'Depr. Rate'!$C$4/12,('Depr. Rate'!$C$4*'KU Meter Schedule'!K118)/12))</f>
        <v>2692.3436873333335</v>
      </c>
      <c r="BB118" s="21">
        <f>IF(BB$3&lt;'Depr. Rate'!$B$1,('Depr. Rate'!$B$4*'KU Meter Schedule'!L118)/12,IF(L118=0,K118/2*'Depr. Rate'!$C$4/12,('Depr. Rate'!$C$4*'KU Meter Schedule'!L118)/12))</f>
        <v>2692.3436873333335</v>
      </c>
      <c r="BC118" s="21">
        <f>IF(BC$3&lt;'Depr. Rate'!$B$1,('Depr. Rate'!$B$4*'KU Meter Schedule'!M118)/12,IF(M118=0,L118/2*'Depr. Rate'!$C$4/12,('Depr. Rate'!$C$4*'KU Meter Schedule'!M118)/12))</f>
        <v>2692.3436873333335</v>
      </c>
      <c r="BD118" s="21">
        <f>IF(BD$3&lt;'Depr. Rate'!$B$1,('Depr. Rate'!$B$4*'KU Meter Schedule'!N118)/12,IF(N118=0,M118/2*'Depr. Rate'!$C$4/12,('Depr. Rate'!$C$4*'KU Meter Schedule'!N118)/12))</f>
        <v>2692.3436873333335</v>
      </c>
      <c r="BE118" s="21">
        <f>IF(BE$3&lt;'Depr. Rate'!$B$1,('Depr. Rate'!$B$4*'KU Meter Schedule'!O118)/12,IF(O118=0,N118/2*'Depr. Rate'!$C$4/12,('Depr. Rate'!$C$4*'KU Meter Schedule'!O118)/12))</f>
        <v>2692.3436873333335</v>
      </c>
      <c r="BF118" s="21">
        <f>IF(BF$3&lt;'Depr. Rate'!$B$1,('Depr. Rate'!$B$4*'KU Meter Schedule'!P118)/12,IF(P118=0,O118/2*'Depr. Rate'!$C$4/12,('Depr. Rate'!$C$4*'KU Meter Schedule'!P118)/12))</f>
        <v>2692.3436873333335</v>
      </c>
      <c r="BG118" s="21">
        <f>IF(BG$3&lt;'Depr. Rate'!$B$1,('Depr. Rate'!$B$4*'KU Meter Schedule'!Q118)/12,IF(Q118=0,P118/2*'Depr. Rate'!$C$4/12,('Depr. Rate'!$C$4*'KU Meter Schedule'!Q118)/12))</f>
        <v>2692.3436873333335</v>
      </c>
      <c r="BH118" s="21">
        <f>IF(BH$3&lt;'Depr. Rate'!$B$1,('Depr. Rate'!$B$4*'KU Meter Schedule'!R118)/12,IF(R118=0,Q118/2*'Depr. Rate'!$C$4/12,('Depr. Rate'!$C$4*'KU Meter Schedule'!R118)/12))</f>
        <v>2692.3436873333335</v>
      </c>
      <c r="BI118" s="21">
        <f>IF(BI$3&lt;'Depr. Rate'!$B$1,('Depr. Rate'!$B$4*'KU Meter Schedule'!S118)/12,IF(S118=0,R118/2*'Depr. Rate'!$C$4/12,('Depr. Rate'!$C$4*'KU Meter Schedule'!S118)/12))</f>
        <v>2692.3436873333335</v>
      </c>
      <c r="BJ118" s="21">
        <f>IF(BJ$3&lt;'Depr. Rate'!$B$1,('Depr. Rate'!$B$4*'KU Meter Schedule'!T118)/12,IF(T118=0,S118/2*'Depr. Rate'!$C$4/12,('Depr. Rate'!$C$4*'KU Meter Schedule'!T118)/12))</f>
        <v>2692.3436873333335</v>
      </c>
      <c r="BK118" s="21">
        <f>IF(BK$3&lt;'Depr. Rate'!$B$1,('Depr. Rate'!$B$4*'KU Meter Schedule'!U118)/12,IF(U118=0,T118/2*'Depr. Rate'!$C$4/12,('Depr. Rate'!$C$4*'KU Meter Schedule'!U118)/12))</f>
        <v>4126.6927260000002</v>
      </c>
      <c r="BL118" s="21">
        <f>IF(BL$3&lt;'Depr. Rate'!$B$1,('Depr. Rate'!$B$4*'KU Meter Schedule'!V118)/12,IF(V118=0,U118/2*'Depr. Rate'!$C$4/12,('Depr. Rate'!$C$4*'KU Meter Schedule'!V118)/12))</f>
        <v>4126.6927260000002</v>
      </c>
      <c r="BM118" s="21">
        <f>IF(BM$3&lt;'Depr. Rate'!$B$1,('Depr. Rate'!$B$4*'KU Meter Schedule'!W118)/12,IF(W118=0,V118/2*'Depr. Rate'!$C$4/12,('Depr. Rate'!$C$4*'KU Meter Schedule'!W118)/12))</f>
        <v>4126.6927260000002</v>
      </c>
      <c r="BN118" s="21">
        <f>IF(BN$3&lt;'Depr. Rate'!$B$1,('Depr. Rate'!$B$4*'KU Meter Schedule'!X118)/12,IF(X118=0,W118/2*'Depr. Rate'!$C$4/12,('Depr. Rate'!$C$4*'KU Meter Schedule'!X118)/12))</f>
        <v>4126.6927260000002</v>
      </c>
      <c r="BO118" s="21">
        <f>IF(BO$3&lt;'Depr. Rate'!$B$1,('Depr. Rate'!$B$4*'KU Meter Schedule'!Y118)/12,IF(Y118=0,X118/2*'Depr. Rate'!$C$4/12,('Depr. Rate'!$C$4*'KU Meter Schedule'!Y118)/12))</f>
        <v>4126.6927260000002</v>
      </c>
      <c r="BP118" s="21">
        <f>IF(BP$3&lt;'Depr. Rate'!$B$1,('Depr. Rate'!$B$4*'KU Meter Schedule'!Z118)/12,IF(Z118=0,Y118/2*'Depr. Rate'!$C$4/12,('Depr. Rate'!$C$4*'KU Meter Schedule'!Z118)/12))</f>
        <v>4126.6927260000002</v>
      </c>
      <c r="BQ118" s="21">
        <f>IF(BQ$3&lt;'Depr. Rate'!$B$1,('Depr. Rate'!$B$4*'KU Meter Schedule'!AA118)/12,IF(AA118=0,Z118/2*'Depr. Rate'!$C$4/12,('Depr. Rate'!$C$4*'KU Meter Schedule'!AA118)/12))</f>
        <v>4126.6927260000002</v>
      </c>
      <c r="BR118" s="21">
        <f>IF(BR$3&lt;'Depr. Rate'!$B$1,('Depr. Rate'!$B$4*'KU Meter Schedule'!AB118)/12,IF(AB118=0,AA118/2*'Depr. Rate'!$C$4/12,('Depr. Rate'!$C$4*'KU Meter Schedule'!AB118)/12))</f>
        <v>4126.6927260000002</v>
      </c>
      <c r="BS118" s="21">
        <f>IF(BS$3&lt;'Depr. Rate'!$B$1,('Depr. Rate'!$B$4*'KU Meter Schedule'!AC118)/12,IF(AC118=0,AB118/2*'Depr. Rate'!$C$4/12,('Depr. Rate'!$C$4*'KU Meter Schedule'!AC118)/12))</f>
        <v>4126.6927260000002</v>
      </c>
      <c r="BT118" s="21">
        <f>IF(BT$3&lt;'Depr. Rate'!$B$1,('Depr. Rate'!$B$4*'KU Meter Schedule'!AD118)/12,IF(AD118=0,AC118/2*'Depr. Rate'!$C$4/12,('Depr. Rate'!$C$4*'KU Meter Schedule'!AD118)/12))</f>
        <v>4126.6927260000002</v>
      </c>
      <c r="BU118" s="21">
        <f>IF(BU$3&lt;'Depr. Rate'!$B$1,('Depr. Rate'!$B$4*'KU Meter Schedule'!AE118)/12,IF(AE118=0,AD118/2*'Depr. Rate'!$C$4/12,('Depr. Rate'!$C$4*'KU Meter Schedule'!AE118)/12))</f>
        <v>4126.6927260000002</v>
      </c>
      <c r="BV118" s="21">
        <f>IF(BV$3&lt;'Depr. Rate'!$B$1,('Depr. Rate'!$B$4*'KU Meter Schedule'!AF118)/12,IF(AF118=0,AE118/2*'Depr. Rate'!$C$4/12,('Depr. Rate'!$C$4*'KU Meter Schedule'!AF118)/12))</f>
        <v>4126.6927260000002</v>
      </c>
      <c r="BW118" s="21">
        <f>IF(BW$3&lt;'Depr. Rate'!$B$1,('Depr. Rate'!$B$4*'KU Meter Schedule'!AG118)/12,IF(AG118=0,AF118/2*'Depr. Rate'!$C$4/12,('Depr. Rate'!$C$4*'KU Meter Schedule'!AG118)/12))</f>
        <v>4126.6927260000002</v>
      </c>
      <c r="BX118" s="21">
        <f>IF(BX$3&lt;'Depr. Rate'!$B$1,('Depr. Rate'!$B$4*'KU Meter Schedule'!AH118)/12,IF(AH118=0,AG118/2*'Depr. Rate'!$C$4/12,('Depr. Rate'!$C$4*'KU Meter Schedule'!AH118)/12))</f>
        <v>4126.6927260000002</v>
      </c>
      <c r="BY118" s="21">
        <f>IF(BY$3&lt;'Depr. Rate'!$B$1,('Depr. Rate'!$B$4*'KU Meter Schedule'!AI118)/12,IF(AI118=0,AH118/2*'Depr. Rate'!$C$4/12,('Depr. Rate'!$C$4*'KU Meter Schedule'!AI118)/12))</f>
        <v>4126.6927260000002</v>
      </c>
      <c r="BZ118" s="21">
        <f>IF(BZ$3&lt;'Depr. Rate'!$B$1,('Depr. Rate'!$B$4*'KU Meter Schedule'!AJ118)/12,IF(AJ118=0,AI118/2*'Depr. Rate'!$C$4/12,('Depr. Rate'!$C$4*'KU Meter Schedule'!AJ118)/12))</f>
        <v>4126.6927260000002</v>
      </c>
      <c r="CA118" s="21">
        <f>IF(CA$3&lt;'Depr. Rate'!$B$1,('Depr. Rate'!$B$4*'KU Meter Schedule'!AK118)/12,IF(AK118=0,AJ118/2*'Depr. Rate'!$C$4/12,('Depr. Rate'!$C$4*'KU Meter Schedule'!AK118)/12))</f>
        <v>4126.6927260000002</v>
      </c>
      <c r="CB118" s="21">
        <f>IF(CB$3&lt;'Depr. Rate'!$B$1,('Depr. Rate'!$B$4*'KU Meter Schedule'!AL118)/12,IF(AL118=0,AK118/2*'Depr. Rate'!$C$4/12,('Depr. Rate'!$C$4*'KU Meter Schedule'!AL118)/12))</f>
        <v>4126.6927260000002</v>
      </c>
      <c r="CC118" s="21">
        <f>IF(CC$3&lt;'Depr. Rate'!$B$1,('Depr. Rate'!$B$4*'KU Meter Schedule'!AM118)/12,IF(AM118=0,AL118/2*'Depr. Rate'!$C$4/12,('Depr. Rate'!$C$4*'KU Meter Schedule'!AM118)/12))</f>
        <v>2063.3463630000001</v>
      </c>
      <c r="CD118" s="21">
        <f>IF(CD$3&lt;'Depr. Rate'!$B$1,('Depr. Rate'!$B$4*'KU Meter Schedule'!AN118)/12,IF(AN118=0,AM118/2*'Depr. Rate'!$C$4/12,('Depr. Rate'!$C$4*'KU Meter Schedule'!AN118)/12))</f>
        <v>0</v>
      </c>
      <c r="CE118" s="21">
        <f>IF(CE$3&lt;'Depr. Rate'!$B$1,('Depr. Rate'!$B$4*'KU Meter Schedule'!AO118)/12,IF(AO118=0,AN118/2*'Depr. Rate'!$C$4/12,('Depr. Rate'!$C$4*'KU Meter Schedule'!AO118)/12))</f>
        <v>0</v>
      </c>
      <c r="CF118" s="21">
        <f>IF(CF$3&lt;'Depr. Rate'!$B$1,('Depr. Rate'!$B$4*'KU Meter Schedule'!AP118)/12,IF(AP118=0,AO118/2*'Depr. Rate'!$C$4/12,('Depr. Rate'!$C$4*'KU Meter Schedule'!AP118)/12))</f>
        <v>0</v>
      </c>
      <c r="CG118" s="21">
        <f>IF(CG$3&lt;'Depr. Rate'!$B$1,('Depr. Rate'!$B$4*'KU Meter Schedule'!AQ118)/12,IF(AQ118=0,AP118/2*'Depr. Rate'!$C$4/12,('Depr. Rate'!$C$4*'KU Meter Schedule'!AQ118)/12))</f>
        <v>0</v>
      </c>
      <c r="CH118" s="21">
        <f>IF(CH$3&lt;'Depr. Rate'!$B$1,('Depr. Rate'!$B$4*'KU Meter Schedule'!AR118)/12,IF(AR118=0,AQ118/2*'Depr. Rate'!$C$4/12,('Depr. Rate'!$C$4*'KU Meter Schedule'!AR118)/12))</f>
        <v>0</v>
      </c>
      <c r="CI118" s="21">
        <f>IF(CI$3&lt;'Depr. Rate'!$B$1,('Depr. Rate'!$B$4*'KU Meter Schedule'!AS118)/12,IF(AS118=0,AR118/2*'Depr. Rate'!$C$4/12,('Depr. Rate'!$C$4*'KU Meter Schedule'!AS118)/12))</f>
        <v>0</v>
      </c>
      <c r="CJ118" s="21">
        <f>IF(CJ$3&lt;'Depr. Rate'!$B$1,('Depr. Rate'!$B$4*'KU Meter Schedule'!AT118)/12,IF(AT118=0,AS118/2*'Depr. Rate'!$C$4/12,('Depr. Rate'!$C$4*'KU Meter Schedule'!AT118)/12))</f>
        <v>0</v>
      </c>
      <c r="CK118" s="21">
        <f>IF(CK$3&lt;'Depr. Rate'!$B$1,('Depr. Rate'!$B$4*'KU Meter Schedule'!AU118)/12,IF(AU118=0,AT118/2*'Depr. Rate'!$C$4/12,('Depr. Rate'!$C$4*'KU Meter Schedule'!AU118)/12))</f>
        <v>0</v>
      </c>
      <c r="CL118" s="21">
        <f>IF(CL$3&lt;'Depr. Rate'!$B$1,('Depr. Rate'!$B$4*'KU Meter Schedule'!AV118)/12,IF(AV118=0,AU118/2*'Depr. Rate'!$C$4/12,('Depr. Rate'!$C$4*'KU Meter Schedule'!AV118)/12))</f>
        <v>0</v>
      </c>
      <c r="CM118" s="21">
        <f>IF(CM$3&lt;'Depr. Rate'!$B$1,('Depr. Rate'!$B$4*'KU Meter Schedule'!AW118)/12,IF(AW118=0,AV118/2*'Depr. Rate'!$C$4/12,('Depr. Rate'!$C$4*'KU Meter Schedule'!AW118)/12))</f>
        <v>0</v>
      </c>
      <c r="CN118" s="21">
        <f>IF(CN$3&lt;'Depr. Rate'!$B$1,('Depr. Rate'!$B$4*'KU Meter Schedule'!AX118)/12,IF(AX118=0,AW118/2*'Depr. Rate'!$C$4/12,('Depr. Rate'!$C$4*'KU Meter Schedule'!AX118)/12))</f>
        <v>0</v>
      </c>
      <c r="CP118" s="6">
        <f>IF(CP$3=$CP$3,$H118+AZ118,IF($F118='KU Meter Schedule'!CP$3,'KU Meter Schedule'!CO118+AZ118-$G118,SUM(CO118,AZ118)))</f>
        <v>664202.20346641925</v>
      </c>
      <c r="CQ118" s="6">
        <f>IF(CQ$3=$CP$3,$H118+BA118,IF($F118='KU Meter Schedule'!CQ$3,'KU Meter Schedule'!CP118+BA118-$G118,SUM(CP118,BA118)))</f>
        <v>666894.54715375253</v>
      </c>
      <c r="CR118" s="6">
        <f>IF(CR$3=$CP$3,$H118+BB118,IF($F118='KU Meter Schedule'!CR$3,'KU Meter Schedule'!CQ118+BB118-$G118,SUM(CQ118,BB118)))</f>
        <v>669586.89084108581</v>
      </c>
      <c r="CS118" s="6">
        <f>IF(CS$3=$CP$3,$H118+BC118,IF($F118='KU Meter Schedule'!CS$3,'KU Meter Schedule'!CR118+BC118-$G118,SUM(CR118,BC118)))</f>
        <v>672279.2345284191</v>
      </c>
      <c r="CT118" s="6">
        <f>IF(CT$3=$CP$3,$H118+BD118,IF($F118='KU Meter Schedule'!CT$3,'KU Meter Schedule'!CS118+BD118-$G118,SUM(CS118,BD118)))</f>
        <v>674971.57821575238</v>
      </c>
      <c r="CU118" s="6">
        <f>IF(CU$3=$CP$3,$H118+BE118,IF($F118='KU Meter Schedule'!CU$3,'KU Meter Schedule'!CT118+BE118-$G118,SUM(CT118,BE118)))</f>
        <v>677663.92190308566</v>
      </c>
      <c r="CV118" s="6">
        <f>IF(CV$3=$CP$3,$H118+BF118,IF($F118='KU Meter Schedule'!CV$3,'KU Meter Schedule'!CU118+BF118-$G118,SUM(CU118,BF118)))</f>
        <v>680356.26559041895</v>
      </c>
      <c r="CW118" s="6">
        <f>IF(CW$3=$CP$3,$H118+BG118,IF($F118='KU Meter Schedule'!CW$3,'KU Meter Schedule'!CV118+BG118-$G118,SUM(CV118,BG118)))</f>
        <v>683048.60927775223</v>
      </c>
      <c r="CX118" s="6">
        <f>IF(CX$3=$CP$3,$H118+BH118,IF($F118='KU Meter Schedule'!CX$3,'KU Meter Schedule'!CW118+BH118-$G118,SUM(CW118,BH118)))</f>
        <v>685740.95296508551</v>
      </c>
      <c r="CY118" s="6">
        <f>IF(CY$3=$CP$3,$H118+BI118,IF($F118='KU Meter Schedule'!CY$3,'KU Meter Schedule'!CX118+BI118-$G118,SUM(CX118,BI118)))</f>
        <v>688433.29665241879</v>
      </c>
      <c r="CZ118" s="6">
        <f>IF(CZ$3=$CP$3,$H118+BJ118,IF($F118='KU Meter Schedule'!CZ$3,'KU Meter Schedule'!CY118+BJ118-$G118,SUM(CY118,BJ118)))</f>
        <v>691125.64033975208</v>
      </c>
      <c r="DA118" s="6">
        <f>IF(DA$3=$CP$3,$H118+BK118,IF($F118='KU Meter Schedule'!DA$3,'KU Meter Schedule'!CZ118+BK118-$G118,SUM(CZ118,BK118)))</f>
        <v>695252.33306575206</v>
      </c>
      <c r="DB118" s="6">
        <f>IF(DB$3=$CP$3,$H118+BL118,IF($F118='KU Meter Schedule'!DB$3,'KU Meter Schedule'!DA118+BL118-$G118,SUM(DA118,BL118)))</f>
        <v>699379.02579175204</v>
      </c>
      <c r="DC118" s="6">
        <f>IF(DC$3=$CP$3,$H118+BM118,IF($F118='KU Meter Schedule'!DC$3,'KU Meter Schedule'!DB118+BM118-$G118,SUM(DB118,BM118)))</f>
        <v>703505.71851775202</v>
      </c>
      <c r="DD118" s="6">
        <f>IF(DD$3=$CP$3,$H118+BN118,IF($F118='KU Meter Schedule'!DD$3,'KU Meter Schedule'!DC118+BN118-$G118,SUM(DC118,BN118)))</f>
        <v>707632.41124375199</v>
      </c>
      <c r="DE118" s="6">
        <f>IF(DE$3=$CP$3,$H118+BO118,IF($F118='KU Meter Schedule'!DE$3,'KU Meter Schedule'!DD118+BO118-$G118,SUM(DD118,BO118)))</f>
        <v>711759.10396975197</v>
      </c>
      <c r="DF118" s="6">
        <f>IF(DF$3=$CP$3,$H118+BP118,IF($F118='KU Meter Schedule'!DF$3,'KU Meter Schedule'!DE118+BP118-$G118,SUM(DE118,BP118)))</f>
        <v>715885.79669575195</v>
      </c>
      <c r="DG118" s="6">
        <f>IF(DG$3=$CP$3,$H118+BQ118,IF($F118='KU Meter Schedule'!DG$3,'KU Meter Schedule'!DF118+BQ118-$G118,SUM(DF118,BQ118)))</f>
        <v>720012.48942175193</v>
      </c>
      <c r="DH118" s="6">
        <f>IF(DH$3=$CP$3,$H118+BR118,IF($F118='KU Meter Schedule'!DH$3,'KU Meter Schedule'!DG118+BR118-$G118,SUM(DG118,BR118)))</f>
        <v>724139.18214775191</v>
      </c>
      <c r="DI118" s="6">
        <f>IF(DI$3=$CP$3,$H118+BS118,IF($F118='KU Meter Schedule'!DI$3,'KU Meter Schedule'!DH118+BS118-$G118,SUM(DH118,BS118)))</f>
        <v>728265.87487375189</v>
      </c>
      <c r="DJ118" s="6">
        <f>IF(DJ$3=$CP$3,$H118+BT118,IF($F118='KU Meter Schedule'!DJ$3,'KU Meter Schedule'!DI118+BT118-$G118,SUM(DI118,BT118)))</f>
        <v>732392.56759975187</v>
      </c>
      <c r="DK118" s="6">
        <f>IF(DK$3=$CP$3,$H118+BU118,IF($F118='KU Meter Schedule'!DK$3,'KU Meter Schedule'!DJ118+BU118-$G118,SUM(DJ118,BU118)))</f>
        <v>736519.26032575185</v>
      </c>
      <c r="DL118" s="6">
        <f>IF(DL$3=$CP$3,$H118+BV118,IF($F118='KU Meter Schedule'!DL$3,'KU Meter Schedule'!DK118+BV118-$G118,SUM(DK118,BV118)))</f>
        <v>740645.95305175183</v>
      </c>
      <c r="DM118" s="6">
        <f>IF(DM$3=$CP$3,$H118+BW118,IF($F118='KU Meter Schedule'!DM$3,'KU Meter Schedule'!DL118+BW118-$G118,SUM(DL118,BW118)))</f>
        <v>744772.64577775181</v>
      </c>
      <c r="DN118" s="6">
        <f>IF(DN$3=$CP$3,$H118+BX118,IF($F118='KU Meter Schedule'!DN$3,'KU Meter Schedule'!DM118+BX118-$G118,SUM(DM118,BX118)))</f>
        <v>748899.33850375179</v>
      </c>
      <c r="DO118" s="6">
        <f>IF(DO$3=$CP$3,$H118+BY118,IF($F118='KU Meter Schedule'!DO$3,'KU Meter Schedule'!DN118+BY118-$G118,SUM(DN118,BY118)))</f>
        <v>753026.03122975177</v>
      </c>
      <c r="DP118" s="6">
        <f>IF(DP$3=$CP$3,$H118+BZ118,IF($F118='KU Meter Schedule'!DP$3,'KU Meter Schedule'!DO118+BZ118-$G118,SUM(DO118,BZ118)))</f>
        <v>757152.72395575175</v>
      </c>
      <c r="DQ118" s="6">
        <f>IF(DQ$3=$CP$3,$H118+CA118,IF($F118='KU Meter Schedule'!DQ$3,'KU Meter Schedule'!DP118+CA118-$G118,SUM(DP118,CA118)))</f>
        <v>761279.41668175173</v>
      </c>
      <c r="DR118" s="6">
        <f>IF(DR$3=$CP$3,$H118+CB118,IF($F118='KU Meter Schedule'!DR$3,'KU Meter Schedule'!DQ118+CB118-$G118,SUM(DQ118,CB118)))</f>
        <v>765406.1094077517</v>
      </c>
      <c r="DS118" s="6">
        <f>IF(DS$3=$CP$3,$H118+CC118,IF($F118='KU Meter Schedule'!DS$3,'KU Meter Schedule'!DR118+CC118-$G118,SUM(DR118,CC118)))</f>
        <v>-643365.66422924842</v>
      </c>
      <c r="DT118" s="6">
        <f>IF(DT$3=$CP$3,$H118+CD118,IF($F118='KU Meter Schedule'!DT$3,'KU Meter Schedule'!DS118+CD118-$G118,SUM(DS118,CD118)))</f>
        <v>-643365.66422924842</v>
      </c>
      <c r="DU118" s="6">
        <f>IF(DU$3=$CP$3,$H118+CE118,IF($F118='KU Meter Schedule'!DU$3,'KU Meter Schedule'!DT118+CE118-$G118,SUM(DT118,CE118)))</f>
        <v>-643365.66422924842</v>
      </c>
      <c r="DV118" s="6">
        <f>IF(DV$3=$CP$3,$H118+CF118,IF($F118='KU Meter Schedule'!DV$3,'KU Meter Schedule'!DU118+CF118-$G118,SUM(DU118,CF118)))</f>
        <v>-643365.66422924842</v>
      </c>
      <c r="DW118" s="6">
        <f>IF(DW$3=$CP$3,$H118+CG118,IF($F118='KU Meter Schedule'!DW$3,'KU Meter Schedule'!DV118+CG118-$G118,SUM(DV118,CG118)))</f>
        <v>-643365.66422924842</v>
      </c>
      <c r="DX118" s="6">
        <f>IF(DX$3=$CP$3,$H118+CH118,IF($F118='KU Meter Schedule'!DX$3,'KU Meter Schedule'!DW118+CH118-$G118,SUM(DW118,CH118)))</f>
        <v>-643365.66422924842</v>
      </c>
      <c r="DY118" s="6">
        <f>IF(DY$3=$CP$3,$H118+CI118,IF($F118='KU Meter Schedule'!DY$3,'KU Meter Schedule'!DX118+CI118-$G118,SUM(DX118,CI118)))</f>
        <v>-643365.66422924842</v>
      </c>
      <c r="DZ118" s="6">
        <f>IF(DZ$3=$CP$3,$H118+CJ118,IF($F118='KU Meter Schedule'!DZ$3,'KU Meter Schedule'!DY118+CJ118-$G118,SUM(DY118,CJ118)))</f>
        <v>-643365.66422924842</v>
      </c>
      <c r="EA118" s="6">
        <f>IF(EA$3=$CP$3,$H118+CK118,IF($F118='KU Meter Schedule'!EA$3,'KU Meter Schedule'!DZ118+CK118-$G118,SUM(DZ118,CK118)))</f>
        <v>-643365.66422924842</v>
      </c>
      <c r="EB118" s="6">
        <f>IF(EB$3=$CP$3,$H118+CL118,IF($F118='KU Meter Schedule'!EB$3,'KU Meter Schedule'!EA118+CL118-$G118,SUM(EA118,CL118)))</f>
        <v>-643365.66422924842</v>
      </c>
      <c r="EC118" s="6">
        <f>IF(EC$3=$CP$3,$H118+CM118,IF($F118='KU Meter Schedule'!EC$3,'KU Meter Schedule'!EB118+CM118-$G118,SUM(EB118,CM118)))</f>
        <v>-643365.66422924842</v>
      </c>
      <c r="ED118" s="6">
        <f>IF(ED$3=$CP$3,$H118+CN118,IF($F118='KU Meter Schedule'!ED$3,'KU Meter Schedule'!EC118+CN118-$G118,SUM(EC118,CN118)))</f>
        <v>-643365.66422924842</v>
      </c>
      <c r="EF118" s="8">
        <f t="shared" si="26"/>
        <v>746632.91653358086</v>
      </c>
      <c r="EG118" s="8">
        <f t="shared" si="26"/>
        <v>743940.57284624758</v>
      </c>
      <c r="EH118" s="8">
        <f t="shared" si="26"/>
        <v>741248.2291589143</v>
      </c>
      <c r="EI118" s="8">
        <f t="shared" si="26"/>
        <v>738555.88547158102</v>
      </c>
      <c r="EJ118" s="8">
        <f t="shared" si="26"/>
        <v>735863.54178424773</v>
      </c>
      <c r="EK118" s="8">
        <f t="shared" si="26"/>
        <v>733171.19809691445</v>
      </c>
      <c r="EL118" s="8">
        <f t="shared" si="26"/>
        <v>730478.85440958117</v>
      </c>
      <c r="EM118" s="8">
        <f t="shared" si="26"/>
        <v>727786.51072224788</v>
      </c>
      <c r="EN118" s="8">
        <f t="shared" si="26"/>
        <v>725094.1670349146</v>
      </c>
      <c r="EO118" s="8">
        <f t="shared" si="26"/>
        <v>722401.82334758132</v>
      </c>
      <c r="EP118" s="8">
        <f t="shared" si="26"/>
        <v>719709.47966024803</v>
      </c>
      <c r="EQ118" s="8">
        <f t="shared" si="26"/>
        <v>715582.78693424806</v>
      </c>
      <c r="ER118" s="8">
        <f t="shared" si="26"/>
        <v>711456.09420824808</v>
      </c>
      <c r="ES118" s="8">
        <f t="shared" si="26"/>
        <v>707329.4014822481</v>
      </c>
      <c r="ET118" s="8">
        <f t="shared" si="26"/>
        <v>703202.70875624812</v>
      </c>
      <c r="EU118" s="8">
        <f t="shared" si="26"/>
        <v>699076.01603024814</v>
      </c>
      <c r="EV118" s="8">
        <f t="shared" si="25"/>
        <v>694949.32330424816</v>
      </c>
      <c r="EW118" s="8">
        <f t="shared" si="25"/>
        <v>690822.63057824818</v>
      </c>
      <c r="EX118" s="8">
        <f t="shared" si="25"/>
        <v>686695.9378522482</v>
      </c>
      <c r="EY118" s="8">
        <f t="shared" si="25"/>
        <v>682569.24512624822</v>
      </c>
      <c r="EZ118" s="8">
        <f t="shared" si="25"/>
        <v>678442.55240024824</v>
      </c>
      <c r="FA118" s="8">
        <f t="shared" si="25"/>
        <v>674315.85967424826</v>
      </c>
      <c r="FB118" s="8">
        <f t="shared" si="25"/>
        <v>670189.16694824828</v>
      </c>
      <c r="FC118" s="8">
        <f t="shared" si="25"/>
        <v>666062.4742222483</v>
      </c>
      <c r="FD118" s="8">
        <f t="shared" si="25"/>
        <v>661935.78149624832</v>
      </c>
      <c r="FE118" s="8">
        <f t="shared" si="25"/>
        <v>657809.08877024835</v>
      </c>
      <c r="FF118" s="8">
        <f t="shared" si="25"/>
        <v>653682.39604424837</v>
      </c>
      <c r="FG118" s="8">
        <f t="shared" si="25"/>
        <v>649555.70331824839</v>
      </c>
      <c r="FH118" s="8">
        <f t="shared" si="25"/>
        <v>645429.01059224841</v>
      </c>
      <c r="FI118" s="8">
        <f t="shared" si="25"/>
        <v>643365.66422924842</v>
      </c>
      <c r="FJ118" s="8">
        <f t="shared" si="25"/>
        <v>643365.66422924842</v>
      </c>
      <c r="FK118" s="8">
        <f t="shared" si="24"/>
        <v>643365.66422924842</v>
      </c>
      <c r="FL118" s="8">
        <f t="shared" si="24"/>
        <v>643365.66422924842</v>
      </c>
      <c r="FM118" s="8">
        <f t="shared" si="24"/>
        <v>643365.66422924842</v>
      </c>
      <c r="FN118" s="8">
        <f t="shared" si="24"/>
        <v>643365.66422924842</v>
      </c>
      <c r="FO118" s="8">
        <f t="shared" si="24"/>
        <v>643365.66422924842</v>
      </c>
      <c r="FP118" s="8">
        <f t="shared" si="24"/>
        <v>643365.66422924842</v>
      </c>
      <c r="FQ118" s="8">
        <f t="shared" si="24"/>
        <v>643365.66422924842</v>
      </c>
      <c r="FR118" s="8">
        <f t="shared" si="24"/>
        <v>643365.66422924842</v>
      </c>
      <c r="FS118" s="8">
        <f t="shared" si="24"/>
        <v>643365.66422924842</v>
      </c>
      <c r="FT118" s="8">
        <f t="shared" si="24"/>
        <v>643365.66422924842</v>
      </c>
    </row>
    <row r="119" spans="1:176" x14ac:dyDescent="0.25">
      <c r="A119" s="4" t="s">
        <v>12</v>
      </c>
      <c r="B119" s="4" t="s">
        <v>2</v>
      </c>
      <c r="C119" s="3" t="s">
        <v>40</v>
      </c>
      <c r="D119" s="4" t="s">
        <v>4</v>
      </c>
      <c r="E119" s="7">
        <v>1997</v>
      </c>
      <c r="F119" s="24">
        <f>IFERROR(VLOOKUP(CONCATENATE(C119,E119),'KU Retirements'!$A$4:$E$150,5,FALSE),"N/A")</f>
        <v>43497</v>
      </c>
      <c r="G119" s="5">
        <v>1750657.97</v>
      </c>
      <c r="H119" s="5">
        <v>783452.59903695213</v>
      </c>
      <c r="I119" s="5"/>
      <c r="J119" s="6">
        <f>IF(J$3=$J$3,$G119,IF($F119='KU Meter Schedule'!J$3,'KU Meter Schedule'!I119-'KU Meter Schedule'!$G119,I119))</f>
        <v>1750657.97</v>
      </c>
      <c r="K119" s="6">
        <f>IF(K$3=$J$3,$G119,IF($F119='KU Meter Schedule'!K$3,'KU Meter Schedule'!J119-'KU Meter Schedule'!$G119,J119))</f>
        <v>1750657.97</v>
      </c>
      <c r="L119" s="6">
        <f>IF(L$3=$J$3,$G119,IF($F119='KU Meter Schedule'!L$3,'KU Meter Schedule'!K119-'KU Meter Schedule'!$G119,K119))</f>
        <v>1750657.97</v>
      </c>
      <c r="M119" s="6">
        <f>IF(M$3=$J$3,$G119,IF($F119='KU Meter Schedule'!M$3,'KU Meter Schedule'!L119-'KU Meter Schedule'!$G119,L119))</f>
        <v>1750657.97</v>
      </c>
      <c r="N119" s="6">
        <f>IF(N$3=$J$3,$G119,IF($F119='KU Meter Schedule'!N$3,'KU Meter Schedule'!M119-'KU Meter Schedule'!$G119,M119))</f>
        <v>1750657.97</v>
      </c>
      <c r="O119" s="6">
        <f>IF(O$3=$J$3,$G119,IF($F119='KU Meter Schedule'!O$3,'KU Meter Schedule'!N119-'KU Meter Schedule'!$G119,N119))</f>
        <v>1750657.97</v>
      </c>
      <c r="P119" s="6">
        <f>IF(P$3=$J$3,$G119,IF($F119='KU Meter Schedule'!P$3,'KU Meter Schedule'!O119-'KU Meter Schedule'!$G119,O119))</f>
        <v>1750657.97</v>
      </c>
      <c r="Q119" s="6">
        <f>IF(Q$3=$J$3,$G119,IF($F119='KU Meter Schedule'!Q$3,'KU Meter Schedule'!P119-'KU Meter Schedule'!$G119,P119))</f>
        <v>1750657.97</v>
      </c>
      <c r="R119" s="6">
        <f>IF(R$3=$J$3,$G119,IF($F119='KU Meter Schedule'!R$3,'KU Meter Schedule'!Q119-'KU Meter Schedule'!$G119,Q119))</f>
        <v>1750657.97</v>
      </c>
      <c r="S119" s="6">
        <f>IF(S$3=$J$3,$G119,IF($F119='KU Meter Schedule'!S$3,'KU Meter Schedule'!R119-'KU Meter Schedule'!$G119,R119))</f>
        <v>1750657.97</v>
      </c>
      <c r="T119" s="6">
        <f>IF(T$3=$J$3,$G119,IF($F119='KU Meter Schedule'!T$3,'KU Meter Schedule'!S119-'KU Meter Schedule'!$G119,S119))</f>
        <v>1750657.97</v>
      </c>
      <c r="U119" s="6">
        <f>IF(U$3=$J$3,$G119,IF($F119='KU Meter Schedule'!U$3,'KU Meter Schedule'!T119-'KU Meter Schedule'!$G119,T119))</f>
        <v>1750657.97</v>
      </c>
      <c r="V119" s="6">
        <f>IF(V$3=$J$3,$G119,IF($F119='KU Meter Schedule'!V$3,'KU Meter Schedule'!U119-'KU Meter Schedule'!$G119,U119))</f>
        <v>1750657.97</v>
      </c>
      <c r="W119" s="6">
        <f>IF(W$3=$J$3,$G119,IF($F119='KU Meter Schedule'!W$3,'KU Meter Schedule'!V119-'KU Meter Schedule'!$G119,V119))</f>
        <v>1750657.97</v>
      </c>
      <c r="X119" s="6">
        <f>IF(X$3=$J$3,$G119,IF($F119='KU Meter Schedule'!X$3,'KU Meter Schedule'!W119-'KU Meter Schedule'!$G119,W119))</f>
        <v>1750657.97</v>
      </c>
      <c r="Y119" s="6">
        <f>IF(Y$3=$J$3,$G119,IF($F119='KU Meter Schedule'!Y$3,'KU Meter Schedule'!X119-'KU Meter Schedule'!$G119,X119))</f>
        <v>1750657.97</v>
      </c>
      <c r="Z119" s="6">
        <f>IF(Z$3=$J$3,$G119,IF($F119='KU Meter Schedule'!Z$3,'KU Meter Schedule'!Y119-'KU Meter Schedule'!$G119,Y119))</f>
        <v>1750657.97</v>
      </c>
      <c r="AA119" s="6">
        <f>IF(AA$3=$J$3,$G119,IF($F119='KU Meter Schedule'!AA$3,'KU Meter Schedule'!Z119-'KU Meter Schedule'!$G119,Z119))</f>
        <v>1750657.97</v>
      </c>
      <c r="AB119" s="6">
        <f>IF(AB$3=$J$3,$G119,IF($F119='KU Meter Schedule'!AB$3,'KU Meter Schedule'!AA119-'KU Meter Schedule'!$G119,AA119))</f>
        <v>1750657.97</v>
      </c>
      <c r="AC119" s="6">
        <f>IF(AC$3=$J$3,$G119,IF($F119='KU Meter Schedule'!AC$3,'KU Meter Schedule'!AB119-'KU Meter Schedule'!$G119,AB119))</f>
        <v>1750657.97</v>
      </c>
      <c r="AD119" s="6">
        <f>IF(AD$3=$J$3,$G119,IF($F119='KU Meter Schedule'!AD$3,'KU Meter Schedule'!AC119-'KU Meter Schedule'!$G119,AC119))</f>
        <v>1750657.97</v>
      </c>
      <c r="AE119" s="6">
        <f>IF(AE$3=$J$3,$G119,IF($F119='KU Meter Schedule'!AE$3,'KU Meter Schedule'!AD119-'KU Meter Schedule'!$G119,AD119))</f>
        <v>1750657.97</v>
      </c>
      <c r="AF119" s="6">
        <f>IF(AF$3=$J$3,$G119,IF($F119='KU Meter Schedule'!AF$3,'KU Meter Schedule'!AE119-'KU Meter Schedule'!$G119,AE119))</f>
        <v>1750657.97</v>
      </c>
      <c r="AG119" s="6">
        <f>IF(AG$3=$J$3,$G119,IF($F119='KU Meter Schedule'!AG$3,'KU Meter Schedule'!AF119-'KU Meter Schedule'!$G119,AF119))</f>
        <v>1750657.97</v>
      </c>
      <c r="AH119" s="6">
        <f>IF(AH$3=$J$3,$G119,IF($F119='KU Meter Schedule'!AH$3,'KU Meter Schedule'!AG119-'KU Meter Schedule'!$G119,AG119))</f>
        <v>1750657.97</v>
      </c>
      <c r="AI119" s="6">
        <f>IF(AI$3=$J$3,$G119,IF($F119='KU Meter Schedule'!AI$3,'KU Meter Schedule'!AH119-'KU Meter Schedule'!$G119,AH119))</f>
        <v>1750657.97</v>
      </c>
      <c r="AJ119" s="6">
        <f>IF(AJ$3=$J$3,$G119,IF($F119='KU Meter Schedule'!AJ$3,'KU Meter Schedule'!AI119-'KU Meter Schedule'!$G119,AI119))</f>
        <v>1750657.97</v>
      </c>
      <c r="AK119" s="6">
        <f>IF(AK$3=$J$3,$G119,IF($F119='KU Meter Schedule'!AK$3,'KU Meter Schedule'!AJ119-'KU Meter Schedule'!$G119,AJ119))</f>
        <v>1750657.97</v>
      </c>
      <c r="AL119" s="6">
        <f>IF(AL$3=$J$3,$G119,IF($F119='KU Meter Schedule'!AL$3,'KU Meter Schedule'!AK119-'KU Meter Schedule'!$G119,AK119))</f>
        <v>1750657.97</v>
      </c>
      <c r="AM119" s="6">
        <f>IF(AM$3=$J$3,$G119,IF($F119='KU Meter Schedule'!AM$3,'KU Meter Schedule'!AL119-'KU Meter Schedule'!$G119,AL119))</f>
        <v>1750657.97</v>
      </c>
      <c r="AN119" s="6">
        <f>IF(AN$3=$J$3,$G119,IF($F119='KU Meter Schedule'!AN$3,'KU Meter Schedule'!AM119-'KU Meter Schedule'!$G119,AM119))</f>
        <v>0</v>
      </c>
      <c r="AO119" s="6">
        <f>IF(AO$3=$J$3,$G119,IF($F119='KU Meter Schedule'!AO$3,'KU Meter Schedule'!AN119-'KU Meter Schedule'!$G119,AN119))</f>
        <v>0</v>
      </c>
      <c r="AP119" s="6">
        <f>IF(AP$3=$J$3,$G119,IF($F119='KU Meter Schedule'!AP$3,'KU Meter Schedule'!AO119-'KU Meter Schedule'!$G119,AO119))</f>
        <v>0</v>
      </c>
      <c r="AQ119" s="6">
        <f>IF(AQ$3=$J$3,$G119,IF($F119='KU Meter Schedule'!AQ$3,'KU Meter Schedule'!AP119-'KU Meter Schedule'!$G119,AP119))</f>
        <v>0</v>
      </c>
      <c r="AR119" s="6">
        <f>IF(AR$3=$J$3,$G119,IF($F119='KU Meter Schedule'!AR$3,'KU Meter Schedule'!AQ119-'KU Meter Schedule'!$G119,AQ119))</f>
        <v>0</v>
      </c>
      <c r="AS119" s="6">
        <f>IF(AS$3=$J$3,$G119,IF($F119='KU Meter Schedule'!AS$3,'KU Meter Schedule'!AR119-'KU Meter Schedule'!$G119,AR119))</f>
        <v>0</v>
      </c>
      <c r="AT119" s="6">
        <f>IF(AT$3=$J$3,$G119,IF($F119='KU Meter Schedule'!AT$3,'KU Meter Schedule'!AS119-'KU Meter Schedule'!$G119,AS119))</f>
        <v>0</v>
      </c>
      <c r="AU119" s="6">
        <f>IF(AU$3=$J$3,$G119,IF($F119='KU Meter Schedule'!AU$3,'KU Meter Schedule'!AT119-'KU Meter Schedule'!$G119,AT119))</f>
        <v>0</v>
      </c>
      <c r="AV119" s="6">
        <f>IF(AV$3=$J$3,$G119,IF($F119='KU Meter Schedule'!AV$3,'KU Meter Schedule'!AU119-'KU Meter Schedule'!$G119,AU119))</f>
        <v>0</v>
      </c>
      <c r="AW119" s="6">
        <f>IF(AW$3=$J$3,$G119,IF($F119='KU Meter Schedule'!AW$3,'KU Meter Schedule'!AV119-'KU Meter Schedule'!$G119,AV119))</f>
        <v>0</v>
      </c>
      <c r="AX119" s="6">
        <f>IF(AX$3=$J$3,$G119,IF($F119='KU Meter Schedule'!AX$3,'KU Meter Schedule'!AW119-'KU Meter Schedule'!$G119,AW119))</f>
        <v>0</v>
      </c>
      <c r="AZ119" s="21">
        <f>IF(AZ$3&lt;'Depr. Rate'!$B$1,('Depr. Rate'!$B$4*'KU Meter Schedule'!J119)/12,IF(J119=0,I119/2*'Depr. Rate'!$C$4/12,('Depr. Rate'!$C$4*'KU Meter Schedule'!J119)/12))</f>
        <v>3340.838959416667</v>
      </c>
      <c r="BA119" s="21">
        <f>IF(BA$3&lt;'Depr. Rate'!$B$1,('Depr. Rate'!$B$4*'KU Meter Schedule'!K119)/12,IF(K119=0,J119/2*'Depr. Rate'!$C$4/12,('Depr. Rate'!$C$4*'KU Meter Schedule'!K119)/12))</f>
        <v>3340.838959416667</v>
      </c>
      <c r="BB119" s="21">
        <f>IF(BB$3&lt;'Depr. Rate'!$B$1,('Depr. Rate'!$B$4*'KU Meter Schedule'!L119)/12,IF(L119=0,K119/2*'Depr. Rate'!$C$4/12,('Depr. Rate'!$C$4*'KU Meter Schedule'!L119)/12))</f>
        <v>3340.838959416667</v>
      </c>
      <c r="BC119" s="21">
        <f>IF(BC$3&lt;'Depr. Rate'!$B$1,('Depr. Rate'!$B$4*'KU Meter Schedule'!M119)/12,IF(M119=0,L119/2*'Depr. Rate'!$C$4/12,('Depr. Rate'!$C$4*'KU Meter Schedule'!M119)/12))</f>
        <v>3340.838959416667</v>
      </c>
      <c r="BD119" s="21">
        <f>IF(BD$3&lt;'Depr. Rate'!$B$1,('Depr. Rate'!$B$4*'KU Meter Schedule'!N119)/12,IF(N119=0,M119/2*'Depr. Rate'!$C$4/12,('Depr. Rate'!$C$4*'KU Meter Schedule'!N119)/12))</f>
        <v>3340.838959416667</v>
      </c>
      <c r="BE119" s="21">
        <f>IF(BE$3&lt;'Depr. Rate'!$B$1,('Depr. Rate'!$B$4*'KU Meter Schedule'!O119)/12,IF(O119=0,N119/2*'Depr. Rate'!$C$4/12,('Depr. Rate'!$C$4*'KU Meter Schedule'!O119)/12))</f>
        <v>3340.838959416667</v>
      </c>
      <c r="BF119" s="21">
        <f>IF(BF$3&lt;'Depr. Rate'!$B$1,('Depr. Rate'!$B$4*'KU Meter Schedule'!P119)/12,IF(P119=0,O119/2*'Depr. Rate'!$C$4/12,('Depr. Rate'!$C$4*'KU Meter Schedule'!P119)/12))</f>
        <v>3340.838959416667</v>
      </c>
      <c r="BG119" s="21">
        <f>IF(BG$3&lt;'Depr. Rate'!$B$1,('Depr. Rate'!$B$4*'KU Meter Schedule'!Q119)/12,IF(Q119=0,P119/2*'Depr. Rate'!$C$4/12,('Depr. Rate'!$C$4*'KU Meter Schedule'!Q119)/12))</f>
        <v>3340.838959416667</v>
      </c>
      <c r="BH119" s="21">
        <f>IF(BH$3&lt;'Depr. Rate'!$B$1,('Depr. Rate'!$B$4*'KU Meter Schedule'!R119)/12,IF(R119=0,Q119/2*'Depr. Rate'!$C$4/12,('Depr. Rate'!$C$4*'KU Meter Schedule'!R119)/12))</f>
        <v>3340.838959416667</v>
      </c>
      <c r="BI119" s="21">
        <f>IF(BI$3&lt;'Depr. Rate'!$B$1,('Depr. Rate'!$B$4*'KU Meter Schedule'!S119)/12,IF(S119=0,R119/2*'Depr. Rate'!$C$4/12,('Depr. Rate'!$C$4*'KU Meter Schedule'!S119)/12))</f>
        <v>3340.838959416667</v>
      </c>
      <c r="BJ119" s="21">
        <f>IF(BJ$3&lt;'Depr. Rate'!$B$1,('Depr. Rate'!$B$4*'KU Meter Schedule'!T119)/12,IF(T119=0,S119/2*'Depr. Rate'!$C$4/12,('Depr. Rate'!$C$4*'KU Meter Schedule'!T119)/12))</f>
        <v>3340.838959416667</v>
      </c>
      <c r="BK119" s="21">
        <f>IF(BK$3&lt;'Depr. Rate'!$B$1,('Depr. Rate'!$B$4*'KU Meter Schedule'!U119)/12,IF(U119=0,T119/2*'Depr. Rate'!$C$4/12,('Depr. Rate'!$C$4*'KU Meter Schedule'!U119)/12))</f>
        <v>5120.6745622499993</v>
      </c>
      <c r="BL119" s="21">
        <f>IF(BL$3&lt;'Depr. Rate'!$B$1,('Depr. Rate'!$B$4*'KU Meter Schedule'!V119)/12,IF(V119=0,U119/2*'Depr. Rate'!$C$4/12,('Depr. Rate'!$C$4*'KU Meter Schedule'!V119)/12))</f>
        <v>5120.6745622499993</v>
      </c>
      <c r="BM119" s="21">
        <f>IF(BM$3&lt;'Depr. Rate'!$B$1,('Depr. Rate'!$B$4*'KU Meter Schedule'!W119)/12,IF(W119=0,V119/2*'Depr. Rate'!$C$4/12,('Depr. Rate'!$C$4*'KU Meter Schedule'!W119)/12))</f>
        <v>5120.6745622499993</v>
      </c>
      <c r="BN119" s="21">
        <f>IF(BN$3&lt;'Depr. Rate'!$B$1,('Depr. Rate'!$B$4*'KU Meter Schedule'!X119)/12,IF(X119=0,W119/2*'Depr. Rate'!$C$4/12,('Depr. Rate'!$C$4*'KU Meter Schedule'!X119)/12))</f>
        <v>5120.6745622499993</v>
      </c>
      <c r="BO119" s="21">
        <f>IF(BO$3&lt;'Depr. Rate'!$B$1,('Depr. Rate'!$B$4*'KU Meter Schedule'!Y119)/12,IF(Y119=0,X119/2*'Depr. Rate'!$C$4/12,('Depr. Rate'!$C$4*'KU Meter Schedule'!Y119)/12))</f>
        <v>5120.6745622499993</v>
      </c>
      <c r="BP119" s="21">
        <f>IF(BP$3&lt;'Depr. Rate'!$B$1,('Depr. Rate'!$B$4*'KU Meter Schedule'!Z119)/12,IF(Z119=0,Y119/2*'Depr. Rate'!$C$4/12,('Depr. Rate'!$C$4*'KU Meter Schedule'!Z119)/12))</f>
        <v>5120.6745622499993</v>
      </c>
      <c r="BQ119" s="21">
        <f>IF(BQ$3&lt;'Depr. Rate'!$B$1,('Depr. Rate'!$B$4*'KU Meter Schedule'!AA119)/12,IF(AA119=0,Z119/2*'Depr. Rate'!$C$4/12,('Depr. Rate'!$C$4*'KU Meter Schedule'!AA119)/12))</f>
        <v>5120.6745622499993</v>
      </c>
      <c r="BR119" s="21">
        <f>IF(BR$3&lt;'Depr. Rate'!$B$1,('Depr. Rate'!$B$4*'KU Meter Schedule'!AB119)/12,IF(AB119=0,AA119/2*'Depr. Rate'!$C$4/12,('Depr. Rate'!$C$4*'KU Meter Schedule'!AB119)/12))</f>
        <v>5120.6745622499993</v>
      </c>
      <c r="BS119" s="21">
        <f>IF(BS$3&lt;'Depr. Rate'!$B$1,('Depr. Rate'!$B$4*'KU Meter Schedule'!AC119)/12,IF(AC119=0,AB119/2*'Depr. Rate'!$C$4/12,('Depr. Rate'!$C$4*'KU Meter Schedule'!AC119)/12))</f>
        <v>5120.6745622499993</v>
      </c>
      <c r="BT119" s="21">
        <f>IF(BT$3&lt;'Depr. Rate'!$B$1,('Depr. Rate'!$B$4*'KU Meter Schedule'!AD119)/12,IF(AD119=0,AC119/2*'Depr. Rate'!$C$4/12,('Depr. Rate'!$C$4*'KU Meter Schedule'!AD119)/12))</f>
        <v>5120.6745622499993</v>
      </c>
      <c r="BU119" s="21">
        <f>IF(BU$3&lt;'Depr. Rate'!$B$1,('Depr. Rate'!$B$4*'KU Meter Schedule'!AE119)/12,IF(AE119=0,AD119/2*'Depr. Rate'!$C$4/12,('Depr. Rate'!$C$4*'KU Meter Schedule'!AE119)/12))</f>
        <v>5120.6745622499993</v>
      </c>
      <c r="BV119" s="21">
        <f>IF(BV$3&lt;'Depr. Rate'!$B$1,('Depr. Rate'!$B$4*'KU Meter Schedule'!AF119)/12,IF(AF119=0,AE119/2*'Depr. Rate'!$C$4/12,('Depr. Rate'!$C$4*'KU Meter Schedule'!AF119)/12))</f>
        <v>5120.6745622499993</v>
      </c>
      <c r="BW119" s="21">
        <f>IF(BW$3&lt;'Depr. Rate'!$B$1,('Depr. Rate'!$B$4*'KU Meter Schedule'!AG119)/12,IF(AG119=0,AF119/2*'Depr. Rate'!$C$4/12,('Depr. Rate'!$C$4*'KU Meter Schedule'!AG119)/12))</f>
        <v>5120.6745622499993</v>
      </c>
      <c r="BX119" s="21">
        <f>IF(BX$3&lt;'Depr. Rate'!$B$1,('Depr. Rate'!$B$4*'KU Meter Schedule'!AH119)/12,IF(AH119=0,AG119/2*'Depr. Rate'!$C$4/12,('Depr. Rate'!$C$4*'KU Meter Schedule'!AH119)/12))</f>
        <v>5120.6745622499993</v>
      </c>
      <c r="BY119" s="21">
        <f>IF(BY$3&lt;'Depr. Rate'!$B$1,('Depr. Rate'!$B$4*'KU Meter Schedule'!AI119)/12,IF(AI119=0,AH119/2*'Depr. Rate'!$C$4/12,('Depr. Rate'!$C$4*'KU Meter Schedule'!AI119)/12))</f>
        <v>5120.6745622499993</v>
      </c>
      <c r="BZ119" s="21">
        <f>IF(BZ$3&lt;'Depr. Rate'!$B$1,('Depr. Rate'!$B$4*'KU Meter Schedule'!AJ119)/12,IF(AJ119=0,AI119/2*'Depr. Rate'!$C$4/12,('Depr. Rate'!$C$4*'KU Meter Schedule'!AJ119)/12))</f>
        <v>5120.6745622499993</v>
      </c>
      <c r="CA119" s="21">
        <f>IF(CA$3&lt;'Depr. Rate'!$B$1,('Depr. Rate'!$B$4*'KU Meter Schedule'!AK119)/12,IF(AK119=0,AJ119/2*'Depr. Rate'!$C$4/12,('Depr. Rate'!$C$4*'KU Meter Schedule'!AK119)/12))</f>
        <v>5120.6745622499993</v>
      </c>
      <c r="CB119" s="21">
        <f>IF(CB$3&lt;'Depr. Rate'!$B$1,('Depr. Rate'!$B$4*'KU Meter Schedule'!AL119)/12,IF(AL119=0,AK119/2*'Depr. Rate'!$C$4/12,('Depr. Rate'!$C$4*'KU Meter Schedule'!AL119)/12))</f>
        <v>5120.6745622499993</v>
      </c>
      <c r="CC119" s="21">
        <f>IF(CC$3&lt;'Depr. Rate'!$B$1,('Depr. Rate'!$B$4*'KU Meter Schedule'!AM119)/12,IF(AM119=0,AL119/2*'Depr. Rate'!$C$4/12,('Depr. Rate'!$C$4*'KU Meter Schedule'!AM119)/12))</f>
        <v>5120.6745622499993</v>
      </c>
      <c r="CD119" s="21">
        <f>IF(CD$3&lt;'Depr. Rate'!$B$1,('Depr. Rate'!$B$4*'KU Meter Schedule'!AN119)/12,IF(AN119=0,AM119/2*'Depr. Rate'!$C$4/12,('Depr. Rate'!$C$4*'KU Meter Schedule'!AN119)/12))</f>
        <v>2560.3372811249997</v>
      </c>
      <c r="CE119" s="21">
        <f>IF(CE$3&lt;'Depr. Rate'!$B$1,('Depr. Rate'!$B$4*'KU Meter Schedule'!AO119)/12,IF(AO119=0,AN119/2*'Depr. Rate'!$C$4/12,('Depr. Rate'!$C$4*'KU Meter Schedule'!AO119)/12))</f>
        <v>0</v>
      </c>
      <c r="CF119" s="21">
        <f>IF(CF$3&lt;'Depr. Rate'!$B$1,('Depr. Rate'!$B$4*'KU Meter Schedule'!AP119)/12,IF(AP119=0,AO119/2*'Depr. Rate'!$C$4/12,('Depr. Rate'!$C$4*'KU Meter Schedule'!AP119)/12))</f>
        <v>0</v>
      </c>
      <c r="CG119" s="21">
        <f>IF(CG$3&lt;'Depr. Rate'!$B$1,('Depr. Rate'!$B$4*'KU Meter Schedule'!AQ119)/12,IF(AQ119=0,AP119/2*'Depr. Rate'!$C$4/12,('Depr. Rate'!$C$4*'KU Meter Schedule'!AQ119)/12))</f>
        <v>0</v>
      </c>
      <c r="CH119" s="21">
        <f>IF(CH$3&lt;'Depr. Rate'!$B$1,('Depr. Rate'!$B$4*'KU Meter Schedule'!AR119)/12,IF(AR119=0,AQ119/2*'Depr. Rate'!$C$4/12,('Depr. Rate'!$C$4*'KU Meter Schedule'!AR119)/12))</f>
        <v>0</v>
      </c>
      <c r="CI119" s="21">
        <f>IF(CI$3&lt;'Depr. Rate'!$B$1,('Depr. Rate'!$B$4*'KU Meter Schedule'!AS119)/12,IF(AS119=0,AR119/2*'Depr. Rate'!$C$4/12,('Depr. Rate'!$C$4*'KU Meter Schedule'!AS119)/12))</f>
        <v>0</v>
      </c>
      <c r="CJ119" s="21">
        <f>IF(CJ$3&lt;'Depr. Rate'!$B$1,('Depr. Rate'!$B$4*'KU Meter Schedule'!AT119)/12,IF(AT119=0,AS119/2*'Depr. Rate'!$C$4/12,('Depr. Rate'!$C$4*'KU Meter Schedule'!AT119)/12))</f>
        <v>0</v>
      </c>
      <c r="CK119" s="21">
        <f>IF(CK$3&lt;'Depr. Rate'!$B$1,('Depr. Rate'!$B$4*'KU Meter Schedule'!AU119)/12,IF(AU119=0,AT119/2*'Depr. Rate'!$C$4/12,('Depr. Rate'!$C$4*'KU Meter Schedule'!AU119)/12))</f>
        <v>0</v>
      </c>
      <c r="CL119" s="21">
        <f>IF(CL$3&lt;'Depr. Rate'!$B$1,('Depr. Rate'!$B$4*'KU Meter Schedule'!AV119)/12,IF(AV119=0,AU119/2*'Depr. Rate'!$C$4/12,('Depr. Rate'!$C$4*'KU Meter Schedule'!AV119)/12))</f>
        <v>0</v>
      </c>
      <c r="CM119" s="21">
        <f>IF(CM$3&lt;'Depr. Rate'!$B$1,('Depr. Rate'!$B$4*'KU Meter Schedule'!AW119)/12,IF(AW119=0,AV119/2*'Depr. Rate'!$C$4/12,('Depr. Rate'!$C$4*'KU Meter Schedule'!AW119)/12))</f>
        <v>0</v>
      </c>
      <c r="CN119" s="21">
        <f>IF(CN$3&lt;'Depr. Rate'!$B$1,('Depr. Rate'!$B$4*'KU Meter Schedule'!AX119)/12,IF(AX119=0,AW119/2*'Depr. Rate'!$C$4/12,('Depr. Rate'!$C$4*'KU Meter Schedule'!AX119)/12))</f>
        <v>0</v>
      </c>
      <c r="CP119" s="6">
        <f>IF(CP$3=$CP$3,$H119+AZ119,IF($F119='KU Meter Schedule'!CP$3,'KU Meter Schedule'!CO119+AZ119-$G119,SUM(CO119,AZ119)))</f>
        <v>786793.43799636886</v>
      </c>
      <c r="CQ119" s="6">
        <f>IF(CQ$3=$CP$3,$H119+BA119,IF($F119='KU Meter Schedule'!CQ$3,'KU Meter Schedule'!CP119+BA119-$G119,SUM(CP119,BA119)))</f>
        <v>790134.27695578558</v>
      </c>
      <c r="CR119" s="6">
        <f>IF(CR$3=$CP$3,$H119+BB119,IF($F119='KU Meter Schedule'!CR$3,'KU Meter Schedule'!CQ119+BB119-$G119,SUM(CQ119,BB119)))</f>
        <v>793475.1159152023</v>
      </c>
      <c r="CS119" s="6">
        <f>IF(CS$3=$CP$3,$H119+BC119,IF($F119='KU Meter Schedule'!CS$3,'KU Meter Schedule'!CR119+BC119-$G119,SUM(CR119,BC119)))</f>
        <v>796815.95487461903</v>
      </c>
      <c r="CT119" s="6">
        <f>IF(CT$3=$CP$3,$H119+BD119,IF($F119='KU Meter Schedule'!CT$3,'KU Meter Schedule'!CS119+BD119-$G119,SUM(CS119,BD119)))</f>
        <v>800156.79383403575</v>
      </c>
      <c r="CU119" s="6">
        <f>IF(CU$3=$CP$3,$H119+BE119,IF($F119='KU Meter Schedule'!CU$3,'KU Meter Schedule'!CT119+BE119-$G119,SUM(CT119,BE119)))</f>
        <v>803497.63279345247</v>
      </c>
      <c r="CV119" s="6">
        <f>IF(CV$3=$CP$3,$H119+BF119,IF($F119='KU Meter Schedule'!CV$3,'KU Meter Schedule'!CU119+BF119-$G119,SUM(CU119,BF119)))</f>
        <v>806838.4717528692</v>
      </c>
      <c r="CW119" s="6">
        <f>IF(CW$3=$CP$3,$H119+BG119,IF($F119='KU Meter Schedule'!CW$3,'KU Meter Schedule'!CV119+BG119-$G119,SUM(CV119,BG119)))</f>
        <v>810179.31071228592</v>
      </c>
      <c r="CX119" s="6">
        <f>IF(CX$3=$CP$3,$H119+BH119,IF($F119='KU Meter Schedule'!CX$3,'KU Meter Schedule'!CW119+BH119-$G119,SUM(CW119,BH119)))</f>
        <v>813520.14967170265</v>
      </c>
      <c r="CY119" s="6">
        <f>IF(CY$3=$CP$3,$H119+BI119,IF($F119='KU Meter Schedule'!CY$3,'KU Meter Schedule'!CX119+BI119-$G119,SUM(CX119,BI119)))</f>
        <v>816860.98863111937</v>
      </c>
      <c r="CZ119" s="6">
        <f>IF(CZ$3=$CP$3,$H119+BJ119,IF($F119='KU Meter Schedule'!CZ$3,'KU Meter Schedule'!CY119+BJ119-$G119,SUM(CY119,BJ119)))</f>
        <v>820201.82759053609</v>
      </c>
      <c r="DA119" s="6">
        <f>IF(DA$3=$CP$3,$H119+BK119,IF($F119='KU Meter Schedule'!DA$3,'KU Meter Schedule'!CZ119+BK119-$G119,SUM(CZ119,BK119)))</f>
        <v>825322.50215278612</v>
      </c>
      <c r="DB119" s="6">
        <f>IF(DB$3=$CP$3,$H119+BL119,IF($F119='KU Meter Schedule'!DB$3,'KU Meter Schedule'!DA119+BL119-$G119,SUM(DA119,BL119)))</f>
        <v>830443.17671503616</v>
      </c>
      <c r="DC119" s="6">
        <f>IF(DC$3=$CP$3,$H119+BM119,IF($F119='KU Meter Schedule'!DC$3,'KU Meter Schedule'!DB119+BM119-$G119,SUM(DB119,BM119)))</f>
        <v>835563.85127728619</v>
      </c>
      <c r="DD119" s="6">
        <f>IF(DD$3=$CP$3,$H119+BN119,IF($F119='KU Meter Schedule'!DD$3,'KU Meter Schedule'!DC119+BN119-$G119,SUM(DC119,BN119)))</f>
        <v>840684.52583953622</v>
      </c>
      <c r="DE119" s="6">
        <f>IF(DE$3=$CP$3,$H119+BO119,IF($F119='KU Meter Schedule'!DE$3,'KU Meter Schedule'!DD119+BO119-$G119,SUM(DD119,BO119)))</f>
        <v>845805.20040178625</v>
      </c>
      <c r="DF119" s="6">
        <f>IF(DF$3=$CP$3,$H119+BP119,IF($F119='KU Meter Schedule'!DF$3,'KU Meter Schedule'!DE119+BP119-$G119,SUM(DE119,BP119)))</f>
        <v>850925.87496403628</v>
      </c>
      <c r="DG119" s="6">
        <f>IF(DG$3=$CP$3,$H119+BQ119,IF($F119='KU Meter Schedule'!DG$3,'KU Meter Schedule'!DF119+BQ119-$G119,SUM(DF119,BQ119)))</f>
        <v>856046.54952628631</v>
      </c>
      <c r="DH119" s="6">
        <f>IF(DH$3=$CP$3,$H119+BR119,IF($F119='KU Meter Schedule'!DH$3,'KU Meter Schedule'!DG119+BR119-$G119,SUM(DG119,BR119)))</f>
        <v>861167.22408853634</v>
      </c>
      <c r="DI119" s="6">
        <f>IF(DI$3=$CP$3,$H119+BS119,IF($F119='KU Meter Schedule'!DI$3,'KU Meter Schedule'!DH119+BS119-$G119,SUM(DH119,BS119)))</f>
        <v>866287.89865078637</v>
      </c>
      <c r="DJ119" s="6">
        <f>IF(DJ$3=$CP$3,$H119+BT119,IF($F119='KU Meter Schedule'!DJ$3,'KU Meter Schedule'!DI119+BT119-$G119,SUM(DI119,BT119)))</f>
        <v>871408.5732130364</v>
      </c>
      <c r="DK119" s="6">
        <f>IF(DK$3=$CP$3,$H119+BU119,IF($F119='KU Meter Schedule'!DK$3,'KU Meter Schedule'!DJ119+BU119-$G119,SUM(DJ119,BU119)))</f>
        <v>876529.24777528644</v>
      </c>
      <c r="DL119" s="6">
        <f>IF(DL$3=$CP$3,$H119+BV119,IF($F119='KU Meter Schedule'!DL$3,'KU Meter Schedule'!DK119+BV119-$G119,SUM(DK119,BV119)))</f>
        <v>881649.92233753647</v>
      </c>
      <c r="DM119" s="6">
        <f>IF(DM$3=$CP$3,$H119+BW119,IF($F119='KU Meter Schedule'!DM$3,'KU Meter Schedule'!DL119+BW119-$G119,SUM(DL119,BW119)))</f>
        <v>886770.5968997865</v>
      </c>
      <c r="DN119" s="6">
        <f>IF(DN$3=$CP$3,$H119+BX119,IF($F119='KU Meter Schedule'!DN$3,'KU Meter Schedule'!DM119+BX119-$G119,SUM(DM119,BX119)))</f>
        <v>891891.27146203653</v>
      </c>
      <c r="DO119" s="6">
        <f>IF(DO$3=$CP$3,$H119+BY119,IF($F119='KU Meter Schedule'!DO$3,'KU Meter Schedule'!DN119+BY119-$G119,SUM(DN119,BY119)))</f>
        <v>897011.94602428656</v>
      </c>
      <c r="DP119" s="6">
        <f>IF(DP$3=$CP$3,$H119+BZ119,IF($F119='KU Meter Schedule'!DP$3,'KU Meter Schedule'!DO119+BZ119-$G119,SUM(DO119,BZ119)))</f>
        <v>902132.62058653659</v>
      </c>
      <c r="DQ119" s="6">
        <f>IF(DQ$3=$CP$3,$H119+CA119,IF($F119='KU Meter Schedule'!DQ$3,'KU Meter Schedule'!DP119+CA119-$G119,SUM(DP119,CA119)))</f>
        <v>907253.29514878662</v>
      </c>
      <c r="DR119" s="6">
        <f>IF(DR$3=$CP$3,$H119+CB119,IF($F119='KU Meter Schedule'!DR$3,'KU Meter Schedule'!DQ119+CB119-$G119,SUM(DQ119,CB119)))</f>
        <v>912373.96971103665</v>
      </c>
      <c r="DS119" s="6">
        <f>IF(DS$3=$CP$3,$H119+CC119,IF($F119='KU Meter Schedule'!DS$3,'KU Meter Schedule'!DR119+CC119-$G119,SUM(DR119,CC119)))</f>
        <v>917494.64427328669</v>
      </c>
      <c r="DT119" s="6">
        <f>IF(DT$3=$CP$3,$H119+CD119,IF($F119='KU Meter Schedule'!DT$3,'KU Meter Schedule'!DS119+CD119-$G119,SUM(DS119,CD119)))</f>
        <v>-830602.98844558827</v>
      </c>
      <c r="DU119" s="6">
        <f>IF(DU$3=$CP$3,$H119+CE119,IF($F119='KU Meter Schedule'!DU$3,'KU Meter Schedule'!DT119+CE119-$G119,SUM(DT119,CE119)))</f>
        <v>-830602.98844558827</v>
      </c>
      <c r="DV119" s="6">
        <f>IF(DV$3=$CP$3,$H119+CF119,IF($F119='KU Meter Schedule'!DV$3,'KU Meter Schedule'!DU119+CF119-$G119,SUM(DU119,CF119)))</f>
        <v>-830602.98844558827</v>
      </c>
      <c r="DW119" s="6">
        <f>IF(DW$3=$CP$3,$H119+CG119,IF($F119='KU Meter Schedule'!DW$3,'KU Meter Schedule'!DV119+CG119-$G119,SUM(DV119,CG119)))</f>
        <v>-830602.98844558827</v>
      </c>
      <c r="DX119" s="6">
        <f>IF(DX$3=$CP$3,$H119+CH119,IF($F119='KU Meter Schedule'!DX$3,'KU Meter Schedule'!DW119+CH119-$G119,SUM(DW119,CH119)))</f>
        <v>-830602.98844558827</v>
      </c>
      <c r="DY119" s="6">
        <f>IF(DY$3=$CP$3,$H119+CI119,IF($F119='KU Meter Schedule'!DY$3,'KU Meter Schedule'!DX119+CI119-$G119,SUM(DX119,CI119)))</f>
        <v>-830602.98844558827</v>
      </c>
      <c r="DZ119" s="6">
        <f>IF(DZ$3=$CP$3,$H119+CJ119,IF($F119='KU Meter Schedule'!DZ$3,'KU Meter Schedule'!DY119+CJ119-$G119,SUM(DY119,CJ119)))</f>
        <v>-830602.98844558827</v>
      </c>
      <c r="EA119" s="6">
        <f>IF(EA$3=$CP$3,$H119+CK119,IF($F119='KU Meter Schedule'!EA$3,'KU Meter Schedule'!DZ119+CK119-$G119,SUM(DZ119,CK119)))</f>
        <v>-830602.98844558827</v>
      </c>
      <c r="EB119" s="6">
        <f>IF(EB$3=$CP$3,$H119+CL119,IF($F119='KU Meter Schedule'!EB$3,'KU Meter Schedule'!EA119+CL119-$G119,SUM(EA119,CL119)))</f>
        <v>-830602.98844558827</v>
      </c>
      <c r="EC119" s="6">
        <f>IF(EC$3=$CP$3,$H119+CM119,IF($F119='KU Meter Schedule'!EC$3,'KU Meter Schedule'!EB119+CM119-$G119,SUM(EB119,CM119)))</f>
        <v>-830602.98844558827</v>
      </c>
      <c r="ED119" s="6">
        <f>IF(ED$3=$CP$3,$H119+CN119,IF($F119='KU Meter Schedule'!ED$3,'KU Meter Schedule'!EC119+CN119-$G119,SUM(EC119,CN119)))</f>
        <v>-830602.98844558827</v>
      </c>
      <c r="EF119" s="8">
        <f t="shared" si="26"/>
        <v>963864.53200363112</v>
      </c>
      <c r="EG119" s="8">
        <f t="shared" si="26"/>
        <v>960523.69304421439</v>
      </c>
      <c r="EH119" s="8">
        <f t="shared" si="26"/>
        <v>957182.85408479767</v>
      </c>
      <c r="EI119" s="8">
        <f t="shared" si="26"/>
        <v>953842.01512538095</v>
      </c>
      <c r="EJ119" s="8">
        <f t="shared" si="26"/>
        <v>950501.17616596422</v>
      </c>
      <c r="EK119" s="8">
        <f t="shared" si="26"/>
        <v>947160.3372065475</v>
      </c>
      <c r="EL119" s="8">
        <f t="shared" si="26"/>
        <v>943819.49824713077</v>
      </c>
      <c r="EM119" s="8">
        <f t="shared" si="26"/>
        <v>940478.65928771405</v>
      </c>
      <c r="EN119" s="8">
        <f t="shared" si="26"/>
        <v>937137.82032829733</v>
      </c>
      <c r="EO119" s="8">
        <f t="shared" si="26"/>
        <v>933796.9813688806</v>
      </c>
      <c r="EP119" s="8">
        <f t="shared" si="26"/>
        <v>930456.14240946388</v>
      </c>
      <c r="EQ119" s="8">
        <f t="shared" si="26"/>
        <v>925335.46784721385</v>
      </c>
      <c r="ER119" s="8">
        <f t="shared" si="26"/>
        <v>920214.79328496382</v>
      </c>
      <c r="ES119" s="8">
        <f t="shared" si="26"/>
        <v>915094.11872271379</v>
      </c>
      <c r="ET119" s="8">
        <f t="shared" si="26"/>
        <v>909973.44416046375</v>
      </c>
      <c r="EU119" s="8">
        <f t="shared" si="26"/>
        <v>904852.76959821372</v>
      </c>
      <c r="EV119" s="8">
        <f t="shared" si="25"/>
        <v>899732.09503596369</v>
      </c>
      <c r="EW119" s="8">
        <f t="shared" si="25"/>
        <v>894611.42047371366</v>
      </c>
      <c r="EX119" s="8">
        <f t="shared" si="25"/>
        <v>889490.74591146363</v>
      </c>
      <c r="EY119" s="8">
        <f t="shared" si="25"/>
        <v>884370.0713492136</v>
      </c>
      <c r="EZ119" s="8">
        <f t="shared" si="25"/>
        <v>879249.39678696357</v>
      </c>
      <c r="FA119" s="8">
        <f t="shared" si="25"/>
        <v>874128.72222471354</v>
      </c>
      <c r="FB119" s="8">
        <f t="shared" si="25"/>
        <v>869008.0476624635</v>
      </c>
      <c r="FC119" s="8">
        <f t="shared" si="25"/>
        <v>863887.37310021347</v>
      </c>
      <c r="FD119" s="8">
        <f t="shared" si="25"/>
        <v>858766.69853796344</v>
      </c>
      <c r="FE119" s="8">
        <f t="shared" si="25"/>
        <v>853646.02397571341</v>
      </c>
      <c r="FF119" s="8">
        <f t="shared" si="25"/>
        <v>848525.34941346338</v>
      </c>
      <c r="FG119" s="8">
        <f t="shared" si="25"/>
        <v>843404.67485121335</v>
      </c>
      <c r="FH119" s="8">
        <f t="shared" si="25"/>
        <v>838284.00028896332</v>
      </c>
      <c r="FI119" s="8">
        <f t="shared" si="25"/>
        <v>833163.32572671329</v>
      </c>
      <c r="FJ119" s="8">
        <f t="shared" si="25"/>
        <v>830602.98844558827</v>
      </c>
      <c r="FK119" s="8">
        <f t="shared" si="24"/>
        <v>830602.98844558827</v>
      </c>
      <c r="FL119" s="8">
        <f t="shared" si="24"/>
        <v>830602.98844558827</v>
      </c>
      <c r="FM119" s="8">
        <f t="shared" si="24"/>
        <v>830602.98844558827</v>
      </c>
      <c r="FN119" s="8">
        <f t="shared" si="24"/>
        <v>830602.98844558827</v>
      </c>
      <c r="FO119" s="8">
        <f t="shared" si="24"/>
        <v>830602.98844558827</v>
      </c>
      <c r="FP119" s="8">
        <f t="shared" si="24"/>
        <v>830602.98844558827</v>
      </c>
      <c r="FQ119" s="8">
        <f t="shared" si="24"/>
        <v>830602.98844558827</v>
      </c>
      <c r="FR119" s="8">
        <f t="shared" si="24"/>
        <v>830602.98844558827</v>
      </c>
      <c r="FS119" s="8">
        <f t="shared" si="24"/>
        <v>830602.98844558827</v>
      </c>
      <c r="FT119" s="8">
        <f t="shared" si="24"/>
        <v>830602.98844558827</v>
      </c>
    </row>
    <row r="120" spans="1:176" x14ac:dyDescent="0.25">
      <c r="A120" s="4" t="s">
        <v>12</v>
      </c>
      <c r="B120" s="4" t="s">
        <v>2</v>
      </c>
      <c r="C120" s="3" t="s">
        <v>40</v>
      </c>
      <c r="D120" s="4" t="s">
        <v>5</v>
      </c>
      <c r="E120" s="7">
        <v>1997</v>
      </c>
      <c r="F120" s="24">
        <f>IFERROR(VLOOKUP(CONCATENATE(C120,E120),'KU Retirements'!$A$4:$E$150,5,FALSE),"N/A")</f>
        <v>43497</v>
      </c>
      <c r="G120" s="5">
        <v>472676.97000000003</v>
      </c>
      <c r="H120" s="5">
        <v>211531.89657681138</v>
      </c>
      <c r="I120" s="5"/>
      <c r="J120" s="6">
        <f>IF(J$3=$J$3,$G120,IF($F120='KU Meter Schedule'!J$3,'KU Meter Schedule'!I120-'KU Meter Schedule'!$G120,I120))</f>
        <v>472676.97000000003</v>
      </c>
      <c r="K120" s="6">
        <f>IF(K$3=$J$3,$G120,IF($F120='KU Meter Schedule'!K$3,'KU Meter Schedule'!J120-'KU Meter Schedule'!$G120,J120))</f>
        <v>472676.97000000003</v>
      </c>
      <c r="L120" s="6">
        <f>IF(L$3=$J$3,$G120,IF($F120='KU Meter Schedule'!L$3,'KU Meter Schedule'!K120-'KU Meter Schedule'!$G120,K120))</f>
        <v>472676.97000000003</v>
      </c>
      <c r="M120" s="6">
        <f>IF(M$3=$J$3,$G120,IF($F120='KU Meter Schedule'!M$3,'KU Meter Schedule'!L120-'KU Meter Schedule'!$G120,L120))</f>
        <v>472676.97000000003</v>
      </c>
      <c r="N120" s="6">
        <f>IF(N$3=$J$3,$G120,IF($F120='KU Meter Schedule'!N$3,'KU Meter Schedule'!M120-'KU Meter Schedule'!$G120,M120))</f>
        <v>472676.97000000003</v>
      </c>
      <c r="O120" s="6">
        <f>IF(O$3=$J$3,$G120,IF($F120='KU Meter Schedule'!O$3,'KU Meter Schedule'!N120-'KU Meter Schedule'!$G120,N120))</f>
        <v>472676.97000000003</v>
      </c>
      <c r="P120" s="6">
        <f>IF(P$3=$J$3,$G120,IF($F120='KU Meter Schedule'!P$3,'KU Meter Schedule'!O120-'KU Meter Schedule'!$G120,O120))</f>
        <v>472676.97000000003</v>
      </c>
      <c r="Q120" s="6">
        <f>IF(Q$3=$J$3,$G120,IF($F120='KU Meter Schedule'!Q$3,'KU Meter Schedule'!P120-'KU Meter Schedule'!$G120,P120))</f>
        <v>472676.97000000003</v>
      </c>
      <c r="R120" s="6">
        <f>IF(R$3=$J$3,$G120,IF($F120='KU Meter Schedule'!R$3,'KU Meter Schedule'!Q120-'KU Meter Schedule'!$G120,Q120))</f>
        <v>472676.97000000003</v>
      </c>
      <c r="S120" s="6">
        <f>IF(S$3=$J$3,$G120,IF($F120='KU Meter Schedule'!S$3,'KU Meter Schedule'!R120-'KU Meter Schedule'!$G120,R120))</f>
        <v>472676.97000000003</v>
      </c>
      <c r="T120" s="6">
        <f>IF(T$3=$J$3,$G120,IF($F120='KU Meter Schedule'!T$3,'KU Meter Schedule'!S120-'KU Meter Schedule'!$G120,S120))</f>
        <v>472676.97000000003</v>
      </c>
      <c r="U120" s="6">
        <f>IF(U$3=$J$3,$G120,IF($F120='KU Meter Schedule'!U$3,'KU Meter Schedule'!T120-'KU Meter Schedule'!$G120,T120))</f>
        <v>472676.97000000003</v>
      </c>
      <c r="V120" s="6">
        <f>IF(V$3=$J$3,$G120,IF($F120='KU Meter Schedule'!V$3,'KU Meter Schedule'!U120-'KU Meter Schedule'!$G120,U120))</f>
        <v>472676.97000000003</v>
      </c>
      <c r="W120" s="6">
        <f>IF(W$3=$J$3,$G120,IF($F120='KU Meter Schedule'!W$3,'KU Meter Schedule'!V120-'KU Meter Schedule'!$G120,V120))</f>
        <v>472676.97000000003</v>
      </c>
      <c r="X120" s="6">
        <f>IF(X$3=$J$3,$G120,IF($F120='KU Meter Schedule'!X$3,'KU Meter Schedule'!W120-'KU Meter Schedule'!$G120,W120))</f>
        <v>472676.97000000003</v>
      </c>
      <c r="Y120" s="6">
        <f>IF(Y$3=$J$3,$G120,IF($F120='KU Meter Schedule'!Y$3,'KU Meter Schedule'!X120-'KU Meter Schedule'!$G120,X120))</f>
        <v>472676.97000000003</v>
      </c>
      <c r="Z120" s="6">
        <f>IF(Z$3=$J$3,$G120,IF($F120='KU Meter Schedule'!Z$3,'KU Meter Schedule'!Y120-'KU Meter Schedule'!$G120,Y120))</f>
        <v>472676.97000000003</v>
      </c>
      <c r="AA120" s="6">
        <f>IF(AA$3=$J$3,$G120,IF($F120='KU Meter Schedule'!AA$3,'KU Meter Schedule'!Z120-'KU Meter Schedule'!$G120,Z120))</f>
        <v>472676.97000000003</v>
      </c>
      <c r="AB120" s="6">
        <f>IF(AB$3=$J$3,$G120,IF($F120='KU Meter Schedule'!AB$3,'KU Meter Schedule'!AA120-'KU Meter Schedule'!$G120,AA120))</f>
        <v>472676.97000000003</v>
      </c>
      <c r="AC120" s="6">
        <f>IF(AC$3=$J$3,$G120,IF($F120='KU Meter Schedule'!AC$3,'KU Meter Schedule'!AB120-'KU Meter Schedule'!$G120,AB120))</f>
        <v>472676.97000000003</v>
      </c>
      <c r="AD120" s="6">
        <f>IF(AD$3=$J$3,$G120,IF($F120='KU Meter Schedule'!AD$3,'KU Meter Schedule'!AC120-'KU Meter Schedule'!$G120,AC120))</f>
        <v>472676.97000000003</v>
      </c>
      <c r="AE120" s="6">
        <f>IF(AE$3=$J$3,$G120,IF($F120='KU Meter Schedule'!AE$3,'KU Meter Schedule'!AD120-'KU Meter Schedule'!$G120,AD120))</f>
        <v>472676.97000000003</v>
      </c>
      <c r="AF120" s="6">
        <f>IF(AF$3=$J$3,$G120,IF($F120='KU Meter Schedule'!AF$3,'KU Meter Schedule'!AE120-'KU Meter Schedule'!$G120,AE120))</f>
        <v>472676.97000000003</v>
      </c>
      <c r="AG120" s="6">
        <f>IF(AG$3=$J$3,$G120,IF($F120='KU Meter Schedule'!AG$3,'KU Meter Schedule'!AF120-'KU Meter Schedule'!$G120,AF120))</f>
        <v>472676.97000000003</v>
      </c>
      <c r="AH120" s="6">
        <f>IF(AH$3=$J$3,$G120,IF($F120='KU Meter Schedule'!AH$3,'KU Meter Schedule'!AG120-'KU Meter Schedule'!$G120,AG120))</f>
        <v>472676.97000000003</v>
      </c>
      <c r="AI120" s="6">
        <f>IF(AI$3=$J$3,$G120,IF($F120='KU Meter Schedule'!AI$3,'KU Meter Schedule'!AH120-'KU Meter Schedule'!$G120,AH120))</f>
        <v>472676.97000000003</v>
      </c>
      <c r="AJ120" s="6">
        <f>IF(AJ$3=$J$3,$G120,IF($F120='KU Meter Schedule'!AJ$3,'KU Meter Schedule'!AI120-'KU Meter Schedule'!$G120,AI120))</f>
        <v>472676.97000000003</v>
      </c>
      <c r="AK120" s="6">
        <f>IF(AK$3=$J$3,$G120,IF($F120='KU Meter Schedule'!AK$3,'KU Meter Schedule'!AJ120-'KU Meter Schedule'!$G120,AJ120))</f>
        <v>472676.97000000003</v>
      </c>
      <c r="AL120" s="6">
        <f>IF(AL$3=$J$3,$G120,IF($F120='KU Meter Schedule'!AL$3,'KU Meter Schedule'!AK120-'KU Meter Schedule'!$G120,AK120))</f>
        <v>472676.97000000003</v>
      </c>
      <c r="AM120" s="6">
        <f>IF(AM$3=$J$3,$G120,IF($F120='KU Meter Schedule'!AM$3,'KU Meter Schedule'!AL120-'KU Meter Schedule'!$G120,AL120))</f>
        <v>472676.97000000003</v>
      </c>
      <c r="AN120" s="6">
        <f>IF(AN$3=$J$3,$G120,IF($F120='KU Meter Schedule'!AN$3,'KU Meter Schedule'!AM120-'KU Meter Schedule'!$G120,AM120))</f>
        <v>0</v>
      </c>
      <c r="AO120" s="6">
        <f>IF(AO$3=$J$3,$G120,IF($F120='KU Meter Schedule'!AO$3,'KU Meter Schedule'!AN120-'KU Meter Schedule'!$G120,AN120))</f>
        <v>0</v>
      </c>
      <c r="AP120" s="6">
        <f>IF(AP$3=$J$3,$G120,IF($F120='KU Meter Schedule'!AP$3,'KU Meter Schedule'!AO120-'KU Meter Schedule'!$G120,AO120))</f>
        <v>0</v>
      </c>
      <c r="AQ120" s="6">
        <f>IF(AQ$3=$J$3,$G120,IF($F120='KU Meter Schedule'!AQ$3,'KU Meter Schedule'!AP120-'KU Meter Schedule'!$G120,AP120))</f>
        <v>0</v>
      </c>
      <c r="AR120" s="6">
        <f>IF(AR$3=$J$3,$G120,IF($F120='KU Meter Schedule'!AR$3,'KU Meter Schedule'!AQ120-'KU Meter Schedule'!$G120,AQ120))</f>
        <v>0</v>
      </c>
      <c r="AS120" s="6">
        <f>IF(AS$3=$J$3,$G120,IF($F120='KU Meter Schedule'!AS$3,'KU Meter Schedule'!AR120-'KU Meter Schedule'!$G120,AR120))</f>
        <v>0</v>
      </c>
      <c r="AT120" s="6">
        <f>IF(AT$3=$J$3,$G120,IF($F120='KU Meter Schedule'!AT$3,'KU Meter Schedule'!AS120-'KU Meter Schedule'!$G120,AS120))</f>
        <v>0</v>
      </c>
      <c r="AU120" s="6">
        <f>IF(AU$3=$J$3,$G120,IF($F120='KU Meter Schedule'!AU$3,'KU Meter Schedule'!AT120-'KU Meter Schedule'!$G120,AT120))</f>
        <v>0</v>
      </c>
      <c r="AV120" s="6">
        <f>IF(AV$3=$J$3,$G120,IF($F120='KU Meter Schedule'!AV$3,'KU Meter Schedule'!AU120-'KU Meter Schedule'!$G120,AU120))</f>
        <v>0</v>
      </c>
      <c r="AW120" s="6">
        <f>IF(AW$3=$J$3,$G120,IF($F120='KU Meter Schedule'!AW$3,'KU Meter Schedule'!AV120-'KU Meter Schedule'!$G120,AV120))</f>
        <v>0</v>
      </c>
      <c r="AX120" s="6">
        <f>IF(AX$3=$J$3,$G120,IF($F120='KU Meter Schedule'!AX$3,'KU Meter Schedule'!AW120-'KU Meter Schedule'!$G120,AW120))</f>
        <v>0</v>
      </c>
      <c r="AZ120" s="21">
        <f>IF(AZ$3&lt;'Depr. Rate'!$B$1,('Depr. Rate'!$B$4*'KU Meter Schedule'!J120)/12,IF(J120=0,I120/2*'Depr. Rate'!$C$4/12,('Depr. Rate'!$C$4*'KU Meter Schedule'!J120)/12))</f>
        <v>902.02521775000014</v>
      </c>
      <c r="BA120" s="21">
        <f>IF(BA$3&lt;'Depr. Rate'!$B$1,('Depr. Rate'!$B$4*'KU Meter Schedule'!K120)/12,IF(K120=0,J120/2*'Depr. Rate'!$C$4/12,('Depr. Rate'!$C$4*'KU Meter Schedule'!K120)/12))</f>
        <v>902.02521775000014</v>
      </c>
      <c r="BB120" s="21">
        <f>IF(BB$3&lt;'Depr. Rate'!$B$1,('Depr. Rate'!$B$4*'KU Meter Schedule'!L120)/12,IF(L120=0,K120/2*'Depr. Rate'!$C$4/12,('Depr. Rate'!$C$4*'KU Meter Schedule'!L120)/12))</f>
        <v>902.02521775000014</v>
      </c>
      <c r="BC120" s="21">
        <f>IF(BC$3&lt;'Depr. Rate'!$B$1,('Depr. Rate'!$B$4*'KU Meter Schedule'!M120)/12,IF(M120=0,L120/2*'Depr. Rate'!$C$4/12,('Depr. Rate'!$C$4*'KU Meter Schedule'!M120)/12))</f>
        <v>902.02521775000014</v>
      </c>
      <c r="BD120" s="21">
        <f>IF(BD$3&lt;'Depr. Rate'!$B$1,('Depr. Rate'!$B$4*'KU Meter Schedule'!N120)/12,IF(N120=0,M120/2*'Depr. Rate'!$C$4/12,('Depr. Rate'!$C$4*'KU Meter Schedule'!N120)/12))</f>
        <v>902.02521775000014</v>
      </c>
      <c r="BE120" s="21">
        <f>IF(BE$3&lt;'Depr. Rate'!$B$1,('Depr. Rate'!$B$4*'KU Meter Schedule'!O120)/12,IF(O120=0,N120/2*'Depr. Rate'!$C$4/12,('Depr. Rate'!$C$4*'KU Meter Schedule'!O120)/12))</f>
        <v>902.02521775000014</v>
      </c>
      <c r="BF120" s="21">
        <f>IF(BF$3&lt;'Depr. Rate'!$B$1,('Depr. Rate'!$B$4*'KU Meter Schedule'!P120)/12,IF(P120=0,O120/2*'Depr. Rate'!$C$4/12,('Depr. Rate'!$C$4*'KU Meter Schedule'!P120)/12))</f>
        <v>902.02521775000014</v>
      </c>
      <c r="BG120" s="21">
        <f>IF(BG$3&lt;'Depr. Rate'!$B$1,('Depr. Rate'!$B$4*'KU Meter Schedule'!Q120)/12,IF(Q120=0,P120/2*'Depr. Rate'!$C$4/12,('Depr. Rate'!$C$4*'KU Meter Schedule'!Q120)/12))</f>
        <v>902.02521775000014</v>
      </c>
      <c r="BH120" s="21">
        <f>IF(BH$3&lt;'Depr. Rate'!$B$1,('Depr. Rate'!$B$4*'KU Meter Schedule'!R120)/12,IF(R120=0,Q120/2*'Depr. Rate'!$C$4/12,('Depr. Rate'!$C$4*'KU Meter Schedule'!R120)/12))</f>
        <v>902.02521775000014</v>
      </c>
      <c r="BI120" s="21">
        <f>IF(BI$3&lt;'Depr. Rate'!$B$1,('Depr. Rate'!$B$4*'KU Meter Schedule'!S120)/12,IF(S120=0,R120/2*'Depr. Rate'!$C$4/12,('Depr. Rate'!$C$4*'KU Meter Schedule'!S120)/12))</f>
        <v>902.02521775000014</v>
      </c>
      <c r="BJ120" s="21">
        <f>IF(BJ$3&lt;'Depr. Rate'!$B$1,('Depr. Rate'!$B$4*'KU Meter Schedule'!T120)/12,IF(T120=0,S120/2*'Depr. Rate'!$C$4/12,('Depr. Rate'!$C$4*'KU Meter Schedule'!T120)/12))</f>
        <v>902.02521775000014</v>
      </c>
      <c r="BK120" s="21">
        <f>IF(BK$3&lt;'Depr. Rate'!$B$1,('Depr. Rate'!$B$4*'KU Meter Schedule'!U120)/12,IF(U120=0,T120/2*'Depr. Rate'!$C$4/12,('Depr. Rate'!$C$4*'KU Meter Schedule'!U120)/12))</f>
        <v>1382.58013725</v>
      </c>
      <c r="BL120" s="21">
        <f>IF(BL$3&lt;'Depr. Rate'!$B$1,('Depr. Rate'!$B$4*'KU Meter Schedule'!V120)/12,IF(V120=0,U120/2*'Depr. Rate'!$C$4/12,('Depr. Rate'!$C$4*'KU Meter Schedule'!V120)/12))</f>
        <v>1382.58013725</v>
      </c>
      <c r="BM120" s="21">
        <f>IF(BM$3&lt;'Depr. Rate'!$B$1,('Depr. Rate'!$B$4*'KU Meter Schedule'!W120)/12,IF(W120=0,V120/2*'Depr. Rate'!$C$4/12,('Depr. Rate'!$C$4*'KU Meter Schedule'!W120)/12))</f>
        <v>1382.58013725</v>
      </c>
      <c r="BN120" s="21">
        <f>IF(BN$3&lt;'Depr. Rate'!$B$1,('Depr. Rate'!$B$4*'KU Meter Schedule'!X120)/12,IF(X120=0,W120/2*'Depr. Rate'!$C$4/12,('Depr. Rate'!$C$4*'KU Meter Schedule'!X120)/12))</f>
        <v>1382.58013725</v>
      </c>
      <c r="BO120" s="21">
        <f>IF(BO$3&lt;'Depr. Rate'!$B$1,('Depr. Rate'!$B$4*'KU Meter Schedule'!Y120)/12,IF(Y120=0,X120/2*'Depr. Rate'!$C$4/12,('Depr. Rate'!$C$4*'KU Meter Schedule'!Y120)/12))</f>
        <v>1382.58013725</v>
      </c>
      <c r="BP120" s="21">
        <f>IF(BP$3&lt;'Depr. Rate'!$B$1,('Depr. Rate'!$B$4*'KU Meter Schedule'!Z120)/12,IF(Z120=0,Y120/2*'Depr. Rate'!$C$4/12,('Depr. Rate'!$C$4*'KU Meter Schedule'!Z120)/12))</f>
        <v>1382.58013725</v>
      </c>
      <c r="BQ120" s="21">
        <f>IF(BQ$3&lt;'Depr. Rate'!$B$1,('Depr. Rate'!$B$4*'KU Meter Schedule'!AA120)/12,IF(AA120=0,Z120/2*'Depr. Rate'!$C$4/12,('Depr. Rate'!$C$4*'KU Meter Schedule'!AA120)/12))</f>
        <v>1382.58013725</v>
      </c>
      <c r="BR120" s="21">
        <f>IF(BR$3&lt;'Depr. Rate'!$B$1,('Depr. Rate'!$B$4*'KU Meter Schedule'!AB120)/12,IF(AB120=0,AA120/2*'Depr. Rate'!$C$4/12,('Depr. Rate'!$C$4*'KU Meter Schedule'!AB120)/12))</f>
        <v>1382.58013725</v>
      </c>
      <c r="BS120" s="21">
        <f>IF(BS$3&lt;'Depr. Rate'!$B$1,('Depr. Rate'!$B$4*'KU Meter Schedule'!AC120)/12,IF(AC120=0,AB120/2*'Depr. Rate'!$C$4/12,('Depr. Rate'!$C$4*'KU Meter Schedule'!AC120)/12))</f>
        <v>1382.58013725</v>
      </c>
      <c r="BT120" s="21">
        <f>IF(BT$3&lt;'Depr. Rate'!$B$1,('Depr. Rate'!$B$4*'KU Meter Schedule'!AD120)/12,IF(AD120=0,AC120/2*'Depr. Rate'!$C$4/12,('Depr. Rate'!$C$4*'KU Meter Schedule'!AD120)/12))</f>
        <v>1382.58013725</v>
      </c>
      <c r="BU120" s="21">
        <f>IF(BU$3&lt;'Depr. Rate'!$B$1,('Depr. Rate'!$B$4*'KU Meter Schedule'!AE120)/12,IF(AE120=0,AD120/2*'Depr. Rate'!$C$4/12,('Depr. Rate'!$C$4*'KU Meter Schedule'!AE120)/12))</f>
        <v>1382.58013725</v>
      </c>
      <c r="BV120" s="21">
        <f>IF(BV$3&lt;'Depr. Rate'!$B$1,('Depr. Rate'!$B$4*'KU Meter Schedule'!AF120)/12,IF(AF120=0,AE120/2*'Depr. Rate'!$C$4/12,('Depr. Rate'!$C$4*'KU Meter Schedule'!AF120)/12))</f>
        <v>1382.58013725</v>
      </c>
      <c r="BW120" s="21">
        <f>IF(BW$3&lt;'Depr. Rate'!$B$1,('Depr. Rate'!$B$4*'KU Meter Schedule'!AG120)/12,IF(AG120=0,AF120/2*'Depr. Rate'!$C$4/12,('Depr. Rate'!$C$4*'KU Meter Schedule'!AG120)/12))</f>
        <v>1382.58013725</v>
      </c>
      <c r="BX120" s="21">
        <f>IF(BX$3&lt;'Depr. Rate'!$B$1,('Depr. Rate'!$B$4*'KU Meter Schedule'!AH120)/12,IF(AH120=0,AG120/2*'Depr. Rate'!$C$4/12,('Depr. Rate'!$C$4*'KU Meter Schedule'!AH120)/12))</f>
        <v>1382.58013725</v>
      </c>
      <c r="BY120" s="21">
        <f>IF(BY$3&lt;'Depr. Rate'!$B$1,('Depr. Rate'!$B$4*'KU Meter Schedule'!AI120)/12,IF(AI120=0,AH120/2*'Depr. Rate'!$C$4/12,('Depr. Rate'!$C$4*'KU Meter Schedule'!AI120)/12))</f>
        <v>1382.58013725</v>
      </c>
      <c r="BZ120" s="21">
        <f>IF(BZ$3&lt;'Depr. Rate'!$B$1,('Depr. Rate'!$B$4*'KU Meter Schedule'!AJ120)/12,IF(AJ120=0,AI120/2*'Depr. Rate'!$C$4/12,('Depr. Rate'!$C$4*'KU Meter Schedule'!AJ120)/12))</f>
        <v>1382.58013725</v>
      </c>
      <c r="CA120" s="21">
        <f>IF(CA$3&lt;'Depr. Rate'!$B$1,('Depr. Rate'!$B$4*'KU Meter Schedule'!AK120)/12,IF(AK120=0,AJ120/2*'Depr. Rate'!$C$4/12,('Depr. Rate'!$C$4*'KU Meter Schedule'!AK120)/12))</f>
        <v>1382.58013725</v>
      </c>
      <c r="CB120" s="21">
        <f>IF(CB$3&lt;'Depr. Rate'!$B$1,('Depr. Rate'!$B$4*'KU Meter Schedule'!AL120)/12,IF(AL120=0,AK120/2*'Depr. Rate'!$C$4/12,('Depr. Rate'!$C$4*'KU Meter Schedule'!AL120)/12))</f>
        <v>1382.58013725</v>
      </c>
      <c r="CC120" s="21">
        <f>IF(CC$3&lt;'Depr. Rate'!$B$1,('Depr. Rate'!$B$4*'KU Meter Schedule'!AM120)/12,IF(AM120=0,AL120/2*'Depr. Rate'!$C$4/12,('Depr. Rate'!$C$4*'KU Meter Schedule'!AM120)/12))</f>
        <v>1382.58013725</v>
      </c>
      <c r="CD120" s="21">
        <f>IF(CD$3&lt;'Depr. Rate'!$B$1,('Depr. Rate'!$B$4*'KU Meter Schedule'!AN120)/12,IF(AN120=0,AM120/2*'Depr. Rate'!$C$4/12,('Depr. Rate'!$C$4*'KU Meter Schedule'!AN120)/12))</f>
        <v>691.290068625</v>
      </c>
      <c r="CE120" s="21">
        <f>IF(CE$3&lt;'Depr. Rate'!$B$1,('Depr. Rate'!$B$4*'KU Meter Schedule'!AO120)/12,IF(AO120=0,AN120/2*'Depr. Rate'!$C$4/12,('Depr. Rate'!$C$4*'KU Meter Schedule'!AO120)/12))</f>
        <v>0</v>
      </c>
      <c r="CF120" s="21">
        <f>IF(CF$3&lt;'Depr. Rate'!$B$1,('Depr. Rate'!$B$4*'KU Meter Schedule'!AP120)/12,IF(AP120=0,AO120/2*'Depr. Rate'!$C$4/12,('Depr. Rate'!$C$4*'KU Meter Schedule'!AP120)/12))</f>
        <v>0</v>
      </c>
      <c r="CG120" s="21">
        <f>IF(CG$3&lt;'Depr. Rate'!$B$1,('Depr. Rate'!$B$4*'KU Meter Schedule'!AQ120)/12,IF(AQ120=0,AP120/2*'Depr. Rate'!$C$4/12,('Depr. Rate'!$C$4*'KU Meter Schedule'!AQ120)/12))</f>
        <v>0</v>
      </c>
      <c r="CH120" s="21">
        <f>IF(CH$3&lt;'Depr. Rate'!$B$1,('Depr. Rate'!$B$4*'KU Meter Schedule'!AR120)/12,IF(AR120=0,AQ120/2*'Depr. Rate'!$C$4/12,('Depr. Rate'!$C$4*'KU Meter Schedule'!AR120)/12))</f>
        <v>0</v>
      </c>
      <c r="CI120" s="21">
        <f>IF(CI$3&lt;'Depr. Rate'!$B$1,('Depr. Rate'!$B$4*'KU Meter Schedule'!AS120)/12,IF(AS120=0,AR120/2*'Depr. Rate'!$C$4/12,('Depr. Rate'!$C$4*'KU Meter Schedule'!AS120)/12))</f>
        <v>0</v>
      </c>
      <c r="CJ120" s="21">
        <f>IF(CJ$3&lt;'Depr. Rate'!$B$1,('Depr. Rate'!$B$4*'KU Meter Schedule'!AT120)/12,IF(AT120=0,AS120/2*'Depr. Rate'!$C$4/12,('Depr. Rate'!$C$4*'KU Meter Schedule'!AT120)/12))</f>
        <v>0</v>
      </c>
      <c r="CK120" s="21">
        <f>IF(CK$3&lt;'Depr. Rate'!$B$1,('Depr. Rate'!$B$4*'KU Meter Schedule'!AU120)/12,IF(AU120=0,AT120/2*'Depr. Rate'!$C$4/12,('Depr. Rate'!$C$4*'KU Meter Schedule'!AU120)/12))</f>
        <v>0</v>
      </c>
      <c r="CL120" s="21">
        <f>IF(CL$3&lt;'Depr. Rate'!$B$1,('Depr. Rate'!$B$4*'KU Meter Schedule'!AV120)/12,IF(AV120=0,AU120/2*'Depr. Rate'!$C$4/12,('Depr. Rate'!$C$4*'KU Meter Schedule'!AV120)/12))</f>
        <v>0</v>
      </c>
      <c r="CM120" s="21">
        <f>IF(CM$3&lt;'Depr. Rate'!$B$1,('Depr. Rate'!$B$4*'KU Meter Schedule'!AW120)/12,IF(AW120=0,AV120/2*'Depr. Rate'!$C$4/12,('Depr. Rate'!$C$4*'KU Meter Schedule'!AW120)/12))</f>
        <v>0</v>
      </c>
      <c r="CN120" s="21">
        <f>IF(CN$3&lt;'Depr. Rate'!$B$1,('Depr. Rate'!$B$4*'KU Meter Schedule'!AX120)/12,IF(AX120=0,AW120/2*'Depr. Rate'!$C$4/12,('Depr. Rate'!$C$4*'KU Meter Schedule'!AX120)/12))</f>
        <v>0</v>
      </c>
      <c r="CP120" s="6">
        <f>IF(CP$3=$CP$3,$H120+AZ120,IF($F120='KU Meter Schedule'!CP$3,'KU Meter Schedule'!CO120+AZ120-$G120,SUM(CO120,AZ120)))</f>
        <v>212433.92179456138</v>
      </c>
      <c r="CQ120" s="6">
        <f>IF(CQ$3=$CP$3,$H120+BA120,IF($F120='KU Meter Schedule'!CQ$3,'KU Meter Schedule'!CP120+BA120-$G120,SUM(CP120,BA120)))</f>
        <v>213335.94701231137</v>
      </c>
      <c r="CR120" s="6">
        <f>IF(CR$3=$CP$3,$H120+BB120,IF($F120='KU Meter Schedule'!CR$3,'KU Meter Schedule'!CQ120+BB120-$G120,SUM(CQ120,BB120)))</f>
        <v>214237.97223006136</v>
      </c>
      <c r="CS120" s="6">
        <f>IF(CS$3=$CP$3,$H120+BC120,IF($F120='KU Meter Schedule'!CS$3,'KU Meter Schedule'!CR120+BC120-$G120,SUM(CR120,BC120)))</f>
        <v>215139.99744781136</v>
      </c>
      <c r="CT120" s="6">
        <f>IF(CT$3=$CP$3,$H120+BD120,IF($F120='KU Meter Schedule'!CT$3,'KU Meter Schedule'!CS120+BD120-$G120,SUM(CS120,BD120)))</f>
        <v>216042.02266556135</v>
      </c>
      <c r="CU120" s="6">
        <f>IF(CU$3=$CP$3,$H120+BE120,IF($F120='KU Meter Schedule'!CU$3,'KU Meter Schedule'!CT120+BE120-$G120,SUM(CT120,BE120)))</f>
        <v>216944.04788331134</v>
      </c>
      <c r="CV120" s="6">
        <f>IF(CV$3=$CP$3,$H120+BF120,IF($F120='KU Meter Schedule'!CV$3,'KU Meter Schedule'!CU120+BF120-$G120,SUM(CU120,BF120)))</f>
        <v>217846.07310106134</v>
      </c>
      <c r="CW120" s="6">
        <f>IF(CW$3=$CP$3,$H120+BG120,IF($F120='KU Meter Schedule'!CW$3,'KU Meter Schedule'!CV120+BG120-$G120,SUM(CV120,BG120)))</f>
        <v>218748.09831881133</v>
      </c>
      <c r="CX120" s="6">
        <f>IF(CX$3=$CP$3,$H120+BH120,IF($F120='KU Meter Schedule'!CX$3,'KU Meter Schedule'!CW120+BH120-$G120,SUM(CW120,BH120)))</f>
        <v>219650.12353656132</v>
      </c>
      <c r="CY120" s="6">
        <f>IF(CY$3=$CP$3,$H120+BI120,IF($F120='KU Meter Schedule'!CY$3,'KU Meter Schedule'!CX120+BI120-$G120,SUM(CX120,BI120)))</f>
        <v>220552.14875431132</v>
      </c>
      <c r="CZ120" s="6">
        <f>IF(CZ$3=$CP$3,$H120+BJ120,IF($F120='KU Meter Schedule'!CZ$3,'KU Meter Schedule'!CY120+BJ120-$G120,SUM(CY120,BJ120)))</f>
        <v>221454.17397206131</v>
      </c>
      <c r="DA120" s="6">
        <f>IF(DA$3=$CP$3,$H120+BK120,IF($F120='KU Meter Schedule'!DA$3,'KU Meter Schedule'!CZ120+BK120-$G120,SUM(CZ120,BK120)))</f>
        <v>222836.75410931133</v>
      </c>
      <c r="DB120" s="6">
        <f>IF(DB$3=$CP$3,$H120+BL120,IF($F120='KU Meter Schedule'!DB$3,'KU Meter Schedule'!DA120+BL120-$G120,SUM(DA120,BL120)))</f>
        <v>224219.33424656134</v>
      </c>
      <c r="DC120" s="6">
        <f>IF(DC$3=$CP$3,$H120+BM120,IF($F120='KU Meter Schedule'!DC$3,'KU Meter Schedule'!DB120+BM120-$G120,SUM(DB120,BM120)))</f>
        <v>225601.91438381135</v>
      </c>
      <c r="DD120" s="6">
        <f>IF(DD$3=$CP$3,$H120+BN120,IF($F120='KU Meter Schedule'!DD$3,'KU Meter Schedule'!DC120+BN120-$G120,SUM(DC120,BN120)))</f>
        <v>226984.49452106137</v>
      </c>
      <c r="DE120" s="6">
        <f>IF(DE$3=$CP$3,$H120+BO120,IF($F120='KU Meter Schedule'!DE$3,'KU Meter Schedule'!DD120+BO120-$G120,SUM(DD120,BO120)))</f>
        <v>228367.07465831138</v>
      </c>
      <c r="DF120" s="6">
        <f>IF(DF$3=$CP$3,$H120+BP120,IF($F120='KU Meter Schedule'!DF$3,'KU Meter Schedule'!DE120+BP120-$G120,SUM(DE120,BP120)))</f>
        <v>229749.65479556139</v>
      </c>
      <c r="DG120" s="6">
        <f>IF(DG$3=$CP$3,$H120+BQ120,IF($F120='KU Meter Schedule'!DG$3,'KU Meter Schedule'!DF120+BQ120-$G120,SUM(DF120,BQ120)))</f>
        <v>231132.23493281141</v>
      </c>
      <c r="DH120" s="6">
        <f>IF(DH$3=$CP$3,$H120+BR120,IF($F120='KU Meter Schedule'!DH$3,'KU Meter Schedule'!DG120+BR120-$G120,SUM(DG120,BR120)))</f>
        <v>232514.81507006142</v>
      </c>
      <c r="DI120" s="6">
        <f>IF(DI$3=$CP$3,$H120+BS120,IF($F120='KU Meter Schedule'!DI$3,'KU Meter Schedule'!DH120+BS120-$G120,SUM(DH120,BS120)))</f>
        <v>233897.39520731143</v>
      </c>
      <c r="DJ120" s="6">
        <f>IF(DJ$3=$CP$3,$H120+BT120,IF($F120='KU Meter Schedule'!DJ$3,'KU Meter Schedule'!DI120+BT120-$G120,SUM(DI120,BT120)))</f>
        <v>235279.97534456145</v>
      </c>
      <c r="DK120" s="6">
        <f>IF(DK$3=$CP$3,$H120+BU120,IF($F120='KU Meter Schedule'!DK$3,'KU Meter Schedule'!DJ120+BU120-$G120,SUM(DJ120,BU120)))</f>
        <v>236662.55548181146</v>
      </c>
      <c r="DL120" s="6">
        <f>IF(DL$3=$CP$3,$H120+BV120,IF($F120='KU Meter Schedule'!DL$3,'KU Meter Schedule'!DK120+BV120-$G120,SUM(DK120,BV120)))</f>
        <v>238045.13561906148</v>
      </c>
      <c r="DM120" s="6">
        <f>IF(DM$3=$CP$3,$H120+BW120,IF($F120='KU Meter Schedule'!DM$3,'KU Meter Schedule'!DL120+BW120-$G120,SUM(DL120,BW120)))</f>
        <v>239427.71575631149</v>
      </c>
      <c r="DN120" s="6">
        <f>IF(DN$3=$CP$3,$H120+BX120,IF($F120='KU Meter Schedule'!DN$3,'KU Meter Schedule'!DM120+BX120-$G120,SUM(DM120,BX120)))</f>
        <v>240810.2958935615</v>
      </c>
      <c r="DO120" s="6">
        <f>IF(DO$3=$CP$3,$H120+BY120,IF($F120='KU Meter Schedule'!DO$3,'KU Meter Schedule'!DN120+BY120-$G120,SUM(DN120,BY120)))</f>
        <v>242192.87603081152</v>
      </c>
      <c r="DP120" s="6">
        <f>IF(DP$3=$CP$3,$H120+BZ120,IF($F120='KU Meter Schedule'!DP$3,'KU Meter Schedule'!DO120+BZ120-$G120,SUM(DO120,BZ120)))</f>
        <v>243575.45616806153</v>
      </c>
      <c r="DQ120" s="6">
        <f>IF(DQ$3=$CP$3,$H120+CA120,IF($F120='KU Meter Schedule'!DQ$3,'KU Meter Schedule'!DP120+CA120-$G120,SUM(DP120,CA120)))</f>
        <v>244958.03630531154</v>
      </c>
      <c r="DR120" s="6">
        <f>IF(DR$3=$CP$3,$H120+CB120,IF($F120='KU Meter Schedule'!DR$3,'KU Meter Schedule'!DQ120+CB120-$G120,SUM(DQ120,CB120)))</f>
        <v>246340.61644256156</v>
      </c>
      <c r="DS120" s="6">
        <f>IF(DS$3=$CP$3,$H120+CC120,IF($F120='KU Meter Schedule'!DS$3,'KU Meter Schedule'!DR120+CC120-$G120,SUM(DR120,CC120)))</f>
        <v>247723.19657981157</v>
      </c>
      <c r="DT120" s="6">
        <f>IF(DT$3=$CP$3,$H120+CD120,IF($F120='KU Meter Schedule'!DT$3,'KU Meter Schedule'!DS120+CD120-$G120,SUM(DS120,CD120)))</f>
        <v>-224262.48335156345</v>
      </c>
      <c r="DU120" s="6">
        <f>IF(DU$3=$CP$3,$H120+CE120,IF($F120='KU Meter Schedule'!DU$3,'KU Meter Schedule'!DT120+CE120-$G120,SUM(DT120,CE120)))</f>
        <v>-224262.48335156345</v>
      </c>
      <c r="DV120" s="6">
        <f>IF(DV$3=$CP$3,$H120+CF120,IF($F120='KU Meter Schedule'!DV$3,'KU Meter Schedule'!DU120+CF120-$G120,SUM(DU120,CF120)))</f>
        <v>-224262.48335156345</v>
      </c>
      <c r="DW120" s="6">
        <f>IF(DW$3=$CP$3,$H120+CG120,IF($F120='KU Meter Schedule'!DW$3,'KU Meter Schedule'!DV120+CG120-$G120,SUM(DV120,CG120)))</f>
        <v>-224262.48335156345</v>
      </c>
      <c r="DX120" s="6">
        <f>IF(DX$3=$CP$3,$H120+CH120,IF($F120='KU Meter Schedule'!DX$3,'KU Meter Schedule'!DW120+CH120-$G120,SUM(DW120,CH120)))</f>
        <v>-224262.48335156345</v>
      </c>
      <c r="DY120" s="6">
        <f>IF(DY$3=$CP$3,$H120+CI120,IF($F120='KU Meter Schedule'!DY$3,'KU Meter Schedule'!DX120+CI120-$G120,SUM(DX120,CI120)))</f>
        <v>-224262.48335156345</v>
      </c>
      <c r="DZ120" s="6">
        <f>IF(DZ$3=$CP$3,$H120+CJ120,IF($F120='KU Meter Schedule'!DZ$3,'KU Meter Schedule'!DY120+CJ120-$G120,SUM(DY120,CJ120)))</f>
        <v>-224262.48335156345</v>
      </c>
      <c r="EA120" s="6">
        <f>IF(EA$3=$CP$3,$H120+CK120,IF($F120='KU Meter Schedule'!EA$3,'KU Meter Schedule'!DZ120+CK120-$G120,SUM(DZ120,CK120)))</f>
        <v>-224262.48335156345</v>
      </c>
      <c r="EB120" s="6">
        <f>IF(EB$3=$CP$3,$H120+CL120,IF($F120='KU Meter Schedule'!EB$3,'KU Meter Schedule'!EA120+CL120-$G120,SUM(EA120,CL120)))</f>
        <v>-224262.48335156345</v>
      </c>
      <c r="EC120" s="6">
        <f>IF(EC$3=$CP$3,$H120+CM120,IF($F120='KU Meter Schedule'!EC$3,'KU Meter Schedule'!EB120+CM120-$G120,SUM(EB120,CM120)))</f>
        <v>-224262.48335156345</v>
      </c>
      <c r="ED120" s="6">
        <f>IF(ED$3=$CP$3,$H120+CN120,IF($F120='KU Meter Schedule'!ED$3,'KU Meter Schedule'!EC120+CN120-$G120,SUM(EC120,CN120)))</f>
        <v>-224262.48335156345</v>
      </c>
      <c r="EF120" s="8">
        <f t="shared" si="26"/>
        <v>260243.04820543865</v>
      </c>
      <c r="EG120" s="8">
        <f t="shared" si="26"/>
        <v>259341.02298768866</v>
      </c>
      <c r="EH120" s="8">
        <f t="shared" si="26"/>
        <v>258438.99776993867</v>
      </c>
      <c r="EI120" s="8">
        <f t="shared" si="26"/>
        <v>257536.97255218867</v>
      </c>
      <c r="EJ120" s="8">
        <f t="shared" si="26"/>
        <v>256634.94733443868</v>
      </c>
      <c r="EK120" s="8">
        <f t="shared" si="26"/>
        <v>255732.92211668869</v>
      </c>
      <c r="EL120" s="8">
        <f t="shared" si="26"/>
        <v>254830.89689893869</v>
      </c>
      <c r="EM120" s="8">
        <f t="shared" si="26"/>
        <v>253928.8716811887</v>
      </c>
      <c r="EN120" s="8">
        <f t="shared" si="26"/>
        <v>253026.84646343871</v>
      </c>
      <c r="EO120" s="8">
        <f t="shared" si="26"/>
        <v>252124.82124568871</v>
      </c>
      <c r="EP120" s="8">
        <f t="shared" si="26"/>
        <v>251222.79602793872</v>
      </c>
      <c r="EQ120" s="8">
        <f t="shared" si="26"/>
        <v>249840.21589068871</v>
      </c>
      <c r="ER120" s="8">
        <f t="shared" si="26"/>
        <v>248457.63575343869</v>
      </c>
      <c r="ES120" s="8">
        <f t="shared" si="26"/>
        <v>247075.05561618868</v>
      </c>
      <c r="ET120" s="8">
        <f t="shared" si="26"/>
        <v>245692.47547893866</v>
      </c>
      <c r="EU120" s="8">
        <f t="shared" si="26"/>
        <v>244309.89534168865</v>
      </c>
      <c r="EV120" s="8">
        <f t="shared" si="25"/>
        <v>242927.31520443864</v>
      </c>
      <c r="EW120" s="8">
        <f t="shared" si="25"/>
        <v>241544.73506718862</v>
      </c>
      <c r="EX120" s="8">
        <f t="shared" si="25"/>
        <v>240162.15492993861</v>
      </c>
      <c r="EY120" s="8">
        <f t="shared" si="25"/>
        <v>238779.5747926886</v>
      </c>
      <c r="EZ120" s="8">
        <f t="shared" si="25"/>
        <v>237396.99465543858</v>
      </c>
      <c r="FA120" s="8">
        <f t="shared" si="25"/>
        <v>236014.41451818857</v>
      </c>
      <c r="FB120" s="8">
        <f t="shared" si="25"/>
        <v>234631.83438093856</v>
      </c>
      <c r="FC120" s="8">
        <f t="shared" si="25"/>
        <v>233249.25424368854</v>
      </c>
      <c r="FD120" s="8">
        <f t="shared" si="25"/>
        <v>231866.67410643853</v>
      </c>
      <c r="FE120" s="8">
        <f t="shared" si="25"/>
        <v>230484.09396918851</v>
      </c>
      <c r="FF120" s="8">
        <f t="shared" si="25"/>
        <v>229101.5138319385</v>
      </c>
      <c r="FG120" s="8">
        <f t="shared" si="25"/>
        <v>227718.93369468849</v>
      </c>
      <c r="FH120" s="8">
        <f t="shared" si="25"/>
        <v>226336.35355743847</v>
      </c>
      <c r="FI120" s="8">
        <f t="shared" si="25"/>
        <v>224953.77342018846</v>
      </c>
      <c r="FJ120" s="8">
        <f t="shared" si="25"/>
        <v>224262.48335156345</v>
      </c>
      <c r="FK120" s="8">
        <f t="shared" si="24"/>
        <v>224262.48335156345</v>
      </c>
      <c r="FL120" s="8">
        <f t="shared" si="24"/>
        <v>224262.48335156345</v>
      </c>
      <c r="FM120" s="8">
        <f t="shared" si="24"/>
        <v>224262.48335156345</v>
      </c>
      <c r="FN120" s="8">
        <f t="shared" si="24"/>
        <v>224262.48335156345</v>
      </c>
      <c r="FO120" s="8">
        <f t="shared" si="24"/>
        <v>224262.48335156345</v>
      </c>
      <c r="FP120" s="8">
        <f t="shared" si="24"/>
        <v>224262.48335156345</v>
      </c>
      <c r="FQ120" s="8">
        <f t="shared" si="24"/>
        <v>224262.48335156345</v>
      </c>
      <c r="FR120" s="8">
        <f t="shared" si="24"/>
        <v>224262.48335156345</v>
      </c>
      <c r="FS120" s="8">
        <f t="shared" si="24"/>
        <v>224262.48335156345</v>
      </c>
      <c r="FT120" s="8">
        <f t="shared" si="24"/>
        <v>224262.48335156345</v>
      </c>
    </row>
    <row r="121" spans="1:176" x14ac:dyDescent="0.25">
      <c r="A121" s="4" t="s">
        <v>12</v>
      </c>
      <c r="B121" s="4" t="s">
        <v>2</v>
      </c>
      <c r="C121" s="3" t="s">
        <v>40</v>
      </c>
      <c r="D121" s="4" t="s">
        <v>6</v>
      </c>
      <c r="E121" s="7">
        <v>1997</v>
      </c>
      <c r="F121" s="24">
        <f>IFERROR(VLOOKUP(CONCATENATE(C121,E121),'KU Retirements'!$A$4:$E$150,5,FALSE),"N/A")</f>
        <v>43497</v>
      </c>
      <c r="G121" s="5">
        <v>89.22</v>
      </c>
      <c r="H121" s="5">
        <v>39.927639826799997</v>
      </c>
      <c r="I121" s="5"/>
      <c r="J121" s="6">
        <f>IF(J$3=$J$3,$G121,IF($F121='KU Meter Schedule'!J$3,'KU Meter Schedule'!I121-'KU Meter Schedule'!$G121,I121))</f>
        <v>89.22</v>
      </c>
      <c r="K121" s="6">
        <f>IF(K$3=$J$3,$G121,IF($F121='KU Meter Schedule'!K$3,'KU Meter Schedule'!J121-'KU Meter Schedule'!$G121,J121))</f>
        <v>89.22</v>
      </c>
      <c r="L121" s="6">
        <f>IF(L$3=$J$3,$G121,IF($F121='KU Meter Schedule'!L$3,'KU Meter Schedule'!K121-'KU Meter Schedule'!$G121,K121))</f>
        <v>89.22</v>
      </c>
      <c r="M121" s="6">
        <f>IF(M$3=$J$3,$G121,IF($F121='KU Meter Schedule'!M$3,'KU Meter Schedule'!L121-'KU Meter Schedule'!$G121,L121))</f>
        <v>89.22</v>
      </c>
      <c r="N121" s="6">
        <f>IF(N$3=$J$3,$G121,IF($F121='KU Meter Schedule'!N$3,'KU Meter Schedule'!M121-'KU Meter Schedule'!$G121,M121))</f>
        <v>89.22</v>
      </c>
      <c r="O121" s="6">
        <f>IF(O$3=$J$3,$G121,IF($F121='KU Meter Schedule'!O$3,'KU Meter Schedule'!N121-'KU Meter Schedule'!$G121,N121))</f>
        <v>89.22</v>
      </c>
      <c r="P121" s="6">
        <f>IF(P$3=$J$3,$G121,IF($F121='KU Meter Schedule'!P$3,'KU Meter Schedule'!O121-'KU Meter Schedule'!$G121,O121))</f>
        <v>89.22</v>
      </c>
      <c r="Q121" s="6">
        <f>IF(Q$3=$J$3,$G121,IF($F121='KU Meter Schedule'!Q$3,'KU Meter Schedule'!P121-'KU Meter Schedule'!$G121,P121))</f>
        <v>89.22</v>
      </c>
      <c r="R121" s="6">
        <f>IF(R$3=$J$3,$G121,IF($F121='KU Meter Schedule'!R$3,'KU Meter Schedule'!Q121-'KU Meter Schedule'!$G121,Q121))</f>
        <v>89.22</v>
      </c>
      <c r="S121" s="6">
        <f>IF(S$3=$J$3,$G121,IF($F121='KU Meter Schedule'!S$3,'KU Meter Schedule'!R121-'KU Meter Schedule'!$G121,R121))</f>
        <v>89.22</v>
      </c>
      <c r="T121" s="6">
        <f>IF(T$3=$J$3,$G121,IF($F121='KU Meter Schedule'!T$3,'KU Meter Schedule'!S121-'KU Meter Schedule'!$G121,S121))</f>
        <v>89.22</v>
      </c>
      <c r="U121" s="6">
        <f>IF(U$3=$J$3,$G121,IF($F121='KU Meter Schedule'!U$3,'KU Meter Schedule'!T121-'KU Meter Schedule'!$G121,T121))</f>
        <v>89.22</v>
      </c>
      <c r="V121" s="6">
        <f>IF(V$3=$J$3,$G121,IF($F121='KU Meter Schedule'!V$3,'KU Meter Schedule'!U121-'KU Meter Schedule'!$G121,U121))</f>
        <v>89.22</v>
      </c>
      <c r="W121" s="6">
        <f>IF(W$3=$J$3,$G121,IF($F121='KU Meter Schedule'!W$3,'KU Meter Schedule'!V121-'KU Meter Schedule'!$G121,V121))</f>
        <v>89.22</v>
      </c>
      <c r="X121" s="6">
        <f>IF(X$3=$J$3,$G121,IF($F121='KU Meter Schedule'!X$3,'KU Meter Schedule'!W121-'KU Meter Schedule'!$G121,W121))</f>
        <v>89.22</v>
      </c>
      <c r="Y121" s="6">
        <f>IF(Y$3=$J$3,$G121,IF($F121='KU Meter Schedule'!Y$3,'KU Meter Schedule'!X121-'KU Meter Schedule'!$G121,X121))</f>
        <v>89.22</v>
      </c>
      <c r="Z121" s="6">
        <f>IF(Z$3=$J$3,$G121,IF($F121='KU Meter Schedule'!Z$3,'KU Meter Schedule'!Y121-'KU Meter Schedule'!$G121,Y121))</f>
        <v>89.22</v>
      </c>
      <c r="AA121" s="6">
        <f>IF(AA$3=$J$3,$G121,IF($F121='KU Meter Schedule'!AA$3,'KU Meter Schedule'!Z121-'KU Meter Schedule'!$G121,Z121))</f>
        <v>89.22</v>
      </c>
      <c r="AB121" s="6">
        <f>IF(AB$3=$J$3,$G121,IF($F121='KU Meter Schedule'!AB$3,'KU Meter Schedule'!AA121-'KU Meter Schedule'!$G121,AA121))</f>
        <v>89.22</v>
      </c>
      <c r="AC121" s="6">
        <f>IF(AC$3=$J$3,$G121,IF($F121='KU Meter Schedule'!AC$3,'KU Meter Schedule'!AB121-'KU Meter Schedule'!$G121,AB121))</f>
        <v>89.22</v>
      </c>
      <c r="AD121" s="6">
        <f>IF(AD$3=$J$3,$G121,IF($F121='KU Meter Schedule'!AD$3,'KU Meter Schedule'!AC121-'KU Meter Schedule'!$G121,AC121))</f>
        <v>89.22</v>
      </c>
      <c r="AE121" s="6">
        <f>IF(AE$3=$J$3,$G121,IF($F121='KU Meter Schedule'!AE$3,'KU Meter Schedule'!AD121-'KU Meter Schedule'!$G121,AD121))</f>
        <v>89.22</v>
      </c>
      <c r="AF121" s="6">
        <f>IF(AF$3=$J$3,$G121,IF($F121='KU Meter Schedule'!AF$3,'KU Meter Schedule'!AE121-'KU Meter Schedule'!$G121,AE121))</f>
        <v>89.22</v>
      </c>
      <c r="AG121" s="6">
        <f>IF(AG$3=$J$3,$G121,IF($F121='KU Meter Schedule'!AG$3,'KU Meter Schedule'!AF121-'KU Meter Schedule'!$G121,AF121))</f>
        <v>89.22</v>
      </c>
      <c r="AH121" s="6">
        <f>IF(AH$3=$J$3,$G121,IF($F121='KU Meter Schedule'!AH$3,'KU Meter Schedule'!AG121-'KU Meter Schedule'!$G121,AG121))</f>
        <v>89.22</v>
      </c>
      <c r="AI121" s="6">
        <f>IF(AI$3=$J$3,$G121,IF($F121='KU Meter Schedule'!AI$3,'KU Meter Schedule'!AH121-'KU Meter Schedule'!$G121,AH121))</f>
        <v>89.22</v>
      </c>
      <c r="AJ121" s="6">
        <f>IF(AJ$3=$J$3,$G121,IF($F121='KU Meter Schedule'!AJ$3,'KU Meter Schedule'!AI121-'KU Meter Schedule'!$G121,AI121))</f>
        <v>89.22</v>
      </c>
      <c r="AK121" s="6">
        <f>IF(AK$3=$J$3,$G121,IF($F121='KU Meter Schedule'!AK$3,'KU Meter Schedule'!AJ121-'KU Meter Schedule'!$G121,AJ121))</f>
        <v>89.22</v>
      </c>
      <c r="AL121" s="6">
        <f>IF(AL$3=$J$3,$G121,IF($F121='KU Meter Schedule'!AL$3,'KU Meter Schedule'!AK121-'KU Meter Schedule'!$G121,AK121))</f>
        <v>89.22</v>
      </c>
      <c r="AM121" s="6">
        <f>IF(AM$3=$J$3,$G121,IF($F121='KU Meter Schedule'!AM$3,'KU Meter Schedule'!AL121-'KU Meter Schedule'!$G121,AL121))</f>
        <v>89.22</v>
      </c>
      <c r="AN121" s="6">
        <f>IF(AN$3=$J$3,$G121,IF($F121='KU Meter Schedule'!AN$3,'KU Meter Schedule'!AM121-'KU Meter Schedule'!$G121,AM121))</f>
        <v>0</v>
      </c>
      <c r="AO121" s="6">
        <f>IF(AO$3=$J$3,$G121,IF($F121='KU Meter Schedule'!AO$3,'KU Meter Schedule'!AN121-'KU Meter Schedule'!$G121,AN121))</f>
        <v>0</v>
      </c>
      <c r="AP121" s="6">
        <f>IF(AP$3=$J$3,$G121,IF($F121='KU Meter Schedule'!AP$3,'KU Meter Schedule'!AO121-'KU Meter Schedule'!$G121,AO121))</f>
        <v>0</v>
      </c>
      <c r="AQ121" s="6">
        <f>IF(AQ$3=$J$3,$G121,IF($F121='KU Meter Schedule'!AQ$3,'KU Meter Schedule'!AP121-'KU Meter Schedule'!$G121,AP121))</f>
        <v>0</v>
      </c>
      <c r="AR121" s="6">
        <f>IF(AR$3=$J$3,$G121,IF($F121='KU Meter Schedule'!AR$3,'KU Meter Schedule'!AQ121-'KU Meter Schedule'!$G121,AQ121))</f>
        <v>0</v>
      </c>
      <c r="AS121" s="6">
        <f>IF(AS$3=$J$3,$G121,IF($F121='KU Meter Schedule'!AS$3,'KU Meter Schedule'!AR121-'KU Meter Schedule'!$G121,AR121))</f>
        <v>0</v>
      </c>
      <c r="AT121" s="6">
        <f>IF(AT$3=$J$3,$G121,IF($F121='KU Meter Schedule'!AT$3,'KU Meter Schedule'!AS121-'KU Meter Schedule'!$G121,AS121))</f>
        <v>0</v>
      </c>
      <c r="AU121" s="6">
        <f>IF(AU$3=$J$3,$G121,IF($F121='KU Meter Schedule'!AU$3,'KU Meter Schedule'!AT121-'KU Meter Schedule'!$G121,AT121))</f>
        <v>0</v>
      </c>
      <c r="AV121" s="6">
        <f>IF(AV$3=$J$3,$G121,IF($F121='KU Meter Schedule'!AV$3,'KU Meter Schedule'!AU121-'KU Meter Schedule'!$G121,AU121))</f>
        <v>0</v>
      </c>
      <c r="AW121" s="6">
        <f>IF(AW$3=$J$3,$G121,IF($F121='KU Meter Schedule'!AW$3,'KU Meter Schedule'!AV121-'KU Meter Schedule'!$G121,AV121))</f>
        <v>0</v>
      </c>
      <c r="AX121" s="6">
        <f>IF(AX$3=$J$3,$G121,IF($F121='KU Meter Schedule'!AX$3,'KU Meter Schedule'!AW121-'KU Meter Schedule'!$G121,AW121))</f>
        <v>0</v>
      </c>
      <c r="AZ121" s="21">
        <f>IF(AZ$3&lt;'Depr. Rate'!$B$1,('Depr. Rate'!$B$4*'KU Meter Schedule'!J121)/12,IF(J121=0,I121/2*'Depr. Rate'!$C$4/12,('Depr. Rate'!$C$4*'KU Meter Schedule'!J121)/12))</f>
        <v>0.17026149999999998</v>
      </c>
      <c r="BA121" s="21">
        <f>IF(BA$3&lt;'Depr. Rate'!$B$1,('Depr. Rate'!$B$4*'KU Meter Schedule'!K121)/12,IF(K121=0,J121/2*'Depr. Rate'!$C$4/12,('Depr. Rate'!$C$4*'KU Meter Schedule'!K121)/12))</f>
        <v>0.17026149999999998</v>
      </c>
      <c r="BB121" s="21">
        <f>IF(BB$3&lt;'Depr. Rate'!$B$1,('Depr. Rate'!$B$4*'KU Meter Schedule'!L121)/12,IF(L121=0,K121/2*'Depr. Rate'!$C$4/12,('Depr. Rate'!$C$4*'KU Meter Schedule'!L121)/12))</f>
        <v>0.17026149999999998</v>
      </c>
      <c r="BC121" s="21">
        <f>IF(BC$3&lt;'Depr. Rate'!$B$1,('Depr. Rate'!$B$4*'KU Meter Schedule'!M121)/12,IF(M121=0,L121/2*'Depr. Rate'!$C$4/12,('Depr. Rate'!$C$4*'KU Meter Schedule'!M121)/12))</f>
        <v>0.17026149999999998</v>
      </c>
      <c r="BD121" s="21">
        <f>IF(BD$3&lt;'Depr. Rate'!$B$1,('Depr. Rate'!$B$4*'KU Meter Schedule'!N121)/12,IF(N121=0,M121/2*'Depr. Rate'!$C$4/12,('Depr. Rate'!$C$4*'KU Meter Schedule'!N121)/12))</f>
        <v>0.17026149999999998</v>
      </c>
      <c r="BE121" s="21">
        <f>IF(BE$3&lt;'Depr. Rate'!$B$1,('Depr. Rate'!$B$4*'KU Meter Schedule'!O121)/12,IF(O121=0,N121/2*'Depr. Rate'!$C$4/12,('Depr. Rate'!$C$4*'KU Meter Schedule'!O121)/12))</f>
        <v>0.17026149999999998</v>
      </c>
      <c r="BF121" s="21">
        <f>IF(BF$3&lt;'Depr. Rate'!$B$1,('Depr. Rate'!$B$4*'KU Meter Schedule'!P121)/12,IF(P121=0,O121/2*'Depr. Rate'!$C$4/12,('Depr. Rate'!$C$4*'KU Meter Schedule'!P121)/12))</f>
        <v>0.17026149999999998</v>
      </c>
      <c r="BG121" s="21">
        <f>IF(BG$3&lt;'Depr. Rate'!$B$1,('Depr. Rate'!$B$4*'KU Meter Schedule'!Q121)/12,IF(Q121=0,P121/2*'Depr. Rate'!$C$4/12,('Depr. Rate'!$C$4*'KU Meter Schedule'!Q121)/12))</f>
        <v>0.17026149999999998</v>
      </c>
      <c r="BH121" s="21">
        <f>IF(BH$3&lt;'Depr. Rate'!$B$1,('Depr. Rate'!$B$4*'KU Meter Schedule'!R121)/12,IF(R121=0,Q121/2*'Depr. Rate'!$C$4/12,('Depr. Rate'!$C$4*'KU Meter Schedule'!R121)/12))</f>
        <v>0.17026149999999998</v>
      </c>
      <c r="BI121" s="21">
        <f>IF(BI$3&lt;'Depr. Rate'!$B$1,('Depr. Rate'!$B$4*'KU Meter Schedule'!S121)/12,IF(S121=0,R121/2*'Depr. Rate'!$C$4/12,('Depr. Rate'!$C$4*'KU Meter Schedule'!S121)/12))</f>
        <v>0.17026149999999998</v>
      </c>
      <c r="BJ121" s="21">
        <f>IF(BJ$3&lt;'Depr. Rate'!$B$1,('Depr. Rate'!$B$4*'KU Meter Schedule'!T121)/12,IF(T121=0,S121/2*'Depr. Rate'!$C$4/12,('Depr. Rate'!$C$4*'KU Meter Schedule'!T121)/12))</f>
        <v>0.17026149999999998</v>
      </c>
      <c r="BK121" s="21">
        <f>IF(BK$3&lt;'Depr. Rate'!$B$1,('Depr. Rate'!$B$4*'KU Meter Schedule'!U121)/12,IF(U121=0,T121/2*'Depr. Rate'!$C$4/12,('Depr. Rate'!$C$4*'KU Meter Schedule'!U121)/12))</f>
        <v>0.26096849999999999</v>
      </c>
      <c r="BL121" s="21">
        <f>IF(BL$3&lt;'Depr. Rate'!$B$1,('Depr. Rate'!$B$4*'KU Meter Schedule'!V121)/12,IF(V121=0,U121/2*'Depr. Rate'!$C$4/12,('Depr. Rate'!$C$4*'KU Meter Schedule'!V121)/12))</f>
        <v>0.26096849999999999</v>
      </c>
      <c r="BM121" s="21">
        <f>IF(BM$3&lt;'Depr. Rate'!$B$1,('Depr. Rate'!$B$4*'KU Meter Schedule'!W121)/12,IF(W121=0,V121/2*'Depr. Rate'!$C$4/12,('Depr. Rate'!$C$4*'KU Meter Schedule'!W121)/12))</f>
        <v>0.26096849999999999</v>
      </c>
      <c r="BN121" s="21">
        <f>IF(BN$3&lt;'Depr. Rate'!$B$1,('Depr. Rate'!$B$4*'KU Meter Schedule'!X121)/12,IF(X121=0,W121/2*'Depr. Rate'!$C$4/12,('Depr. Rate'!$C$4*'KU Meter Schedule'!X121)/12))</f>
        <v>0.26096849999999999</v>
      </c>
      <c r="BO121" s="21">
        <f>IF(BO$3&lt;'Depr. Rate'!$B$1,('Depr. Rate'!$B$4*'KU Meter Schedule'!Y121)/12,IF(Y121=0,X121/2*'Depr. Rate'!$C$4/12,('Depr. Rate'!$C$4*'KU Meter Schedule'!Y121)/12))</f>
        <v>0.26096849999999999</v>
      </c>
      <c r="BP121" s="21">
        <f>IF(BP$3&lt;'Depr. Rate'!$B$1,('Depr. Rate'!$B$4*'KU Meter Schedule'!Z121)/12,IF(Z121=0,Y121/2*'Depr. Rate'!$C$4/12,('Depr. Rate'!$C$4*'KU Meter Schedule'!Z121)/12))</f>
        <v>0.26096849999999999</v>
      </c>
      <c r="BQ121" s="21">
        <f>IF(BQ$3&lt;'Depr. Rate'!$B$1,('Depr. Rate'!$B$4*'KU Meter Schedule'!AA121)/12,IF(AA121=0,Z121/2*'Depr. Rate'!$C$4/12,('Depr. Rate'!$C$4*'KU Meter Schedule'!AA121)/12))</f>
        <v>0.26096849999999999</v>
      </c>
      <c r="BR121" s="21">
        <f>IF(BR$3&lt;'Depr. Rate'!$B$1,('Depr. Rate'!$B$4*'KU Meter Schedule'!AB121)/12,IF(AB121=0,AA121/2*'Depr. Rate'!$C$4/12,('Depr. Rate'!$C$4*'KU Meter Schedule'!AB121)/12))</f>
        <v>0.26096849999999999</v>
      </c>
      <c r="BS121" s="21">
        <f>IF(BS$3&lt;'Depr. Rate'!$B$1,('Depr. Rate'!$B$4*'KU Meter Schedule'!AC121)/12,IF(AC121=0,AB121/2*'Depr. Rate'!$C$4/12,('Depr. Rate'!$C$4*'KU Meter Schedule'!AC121)/12))</f>
        <v>0.26096849999999999</v>
      </c>
      <c r="BT121" s="21">
        <f>IF(BT$3&lt;'Depr. Rate'!$B$1,('Depr. Rate'!$B$4*'KU Meter Schedule'!AD121)/12,IF(AD121=0,AC121/2*'Depr. Rate'!$C$4/12,('Depr. Rate'!$C$4*'KU Meter Schedule'!AD121)/12))</f>
        <v>0.26096849999999999</v>
      </c>
      <c r="BU121" s="21">
        <f>IF(BU$3&lt;'Depr. Rate'!$B$1,('Depr. Rate'!$B$4*'KU Meter Schedule'!AE121)/12,IF(AE121=0,AD121/2*'Depr. Rate'!$C$4/12,('Depr. Rate'!$C$4*'KU Meter Schedule'!AE121)/12))</f>
        <v>0.26096849999999999</v>
      </c>
      <c r="BV121" s="21">
        <f>IF(BV$3&lt;'Depr. Rate'!$B$1,('Depr. Rate'!$B$4*'KU Meter Schedule'!AF121)/12,IF(AF121=0,AE121/2*'Depr. Rate'!$C$4/12,('Depr. Rate'!$C$4*'KU Meter Schedule'!AF121)/12))</f>
        <v>0.26096849999999999</v>
      </c>
      <c r="BW121" s="21">
        <f>IF(BW$3&lt;'Depr. Rate'!$B$1,('Depr. Rate'!$B$4*'KU Meter Schedule'!AG121)/12,IF(AG121=0,AF121/2*'Depr. Rate'!$C$4/12,('Depr. Rate'!$C$4*'KU Meter Schedule'!AG121)/12))</f>
        <v>0.26096849999999999</v>
      </c>
      <c r="BX121" s="21">
        <f>IF(BX$3&lt;'Depr. Rate'!$B$1,('Depr. Rate'!$B$4*'KU Meter Schedule'!AH121)/12,IF(AH121=0,AG121/2*'Depr. Rate'!$C$4/12,('Depr. Rate'!$C$4*'KU Meter Schedule'!AH121)/12))</f>
        <v>0.26096849999999999</v>
      </c>
      <c r="BY121" s="21">
        <f>IF(BY$3&lt;'Depr. Rate'!$B$1,('Depr. Rate'!$B$4*'KU Meter Schedule'!AI121)/12,IF(AI121=0,AH121/2*'Depr. Rate'!$C$4/12,('Depr. Rate'!$C$4*'KU Meter Schedule'!AI121)/12))</f>
        <v>0.26096849999999999</v>
      </c>
      <c r="BZ121" s="21">
        <f>IF(BZ$3&lt;'Depr. Rate'!$B$1,('Depr. Rate'!$B$4*'KU Meter Schedule'!AJ121)/12,IF(AJ121=0,AI121/2*'Depr. Rate'!$C$4/12,('Depr. Rate'!$C$4*'KU Meter Schedule'!AJ121)/12))</f>
        <v>0.26096849999999999</v>
      </c>
      <c r="CA121" s="21">
        <f>IF(CA$3&lt;'Depr. Rate'!$B$1,('Depr. Rate'!$B$4*'KU Meter Schedule'!AK121)/12,IF(AK121=0,AJ121/2*'Depr. Rate'!$C$4/12,('Depr. Rate'!$C$4*'KU Meter Schedule'!AK121)/12))</f>
        <v>0.26096849999999999</v>
      </c>
      <c r="CB121" s="21">
        <f>IF(CB$3&lt;'Depr. Rate'!$B$1,('Depr. Rate'!$B$4*'KU Meter Schedule'!AL121)/12,IF(AL121=0,AK121/2*'Depr. Rate'!$C$4/12,('Depr. Rate'!$C$4*'KU Meter Schedule'!AL121)/12))</f>
        <v>0.26096849999999999</v>
      </c>
      <c r="CC121" s="21">
        <f>IF(CC$3&lt;'Depr. Rate'!$B$1,('Depr. Rate'!$B$4*'KU Meter Schedule'!AM121)/12,IF(AM121=0,AL121/2*'Depr. Rate'!$C$4/12,('Depr. Rate'!$C$4*'KU Meter Schedule'!AM121)/12))</f>
        <v>0.26096849999999999</v>
      </c>
      <c r="CD121" s="21">
        <f>IF(CD$3&lt;'Depr. Rate'!$B$1,('Depr. Rate'!$B$4*'KU Meter Schedule'!AN121)/12,IF(AN121=0,AM121/2*'Depr. Rate'!$C$4/12,('Depr. Rate'!$C$4*'KU Meter Schedule'!AN121)/12))</f>
        <v>0.13048425</v>
      </c>
      <c r="CE121" s="21">
        <f>IF(CE$3&lt;'Depr. Rate'!$B$1,('Depr. Rate'!$B$4*'KU Meter Schedule'!AO121)/12,IF(AO121=0,AN121/2*'Depr. Rate'!$C$4/12,('Depr. Rate'!$C$4*'KU Meter Schedule'!AO121)/12))</f>
        <v>0</v>
      </c>
      <c r="CF121" s="21">
        <f>IF(CF$3&lt;'Depr. Rate'!$B$1,('Depr. Rate'!$B$4*'KU Meter Schedule'!AP121)/12,IF(AP121=0,AO121/2*'Depr. Rate'!$C$4/12,('Depr. Rate'!$C$4*'KU Meter Schedule'!AP121)/12))</f>
        <v>0</v>
      </c>
      <c r="CG121" s="21">
        <f>IF(CG$3&lt;'Depr. Rate'!$B$1,('Depr. Rate'!$B$4*'KU Meter Schedule'!AQ121)/12,IF(AQ121=0,AP121/2*'Depr. Rate'!$C$4/12,('Depr. Rate'!$C$4*'KU Meter Schedule'!AQ121)/12))</f>
        <v>0</v>
      </c>
      <c r="CH121" s="21">
        <f>IF(CH$3&lt;'Depr. Rate'!$B$1,('Depr. Rate'!$B$4*'KU Meter Schedule'!AR121)/12,IF(AR121=0,AQ121/2*'Depr. Rate'!$C$4/12,('Depr. Rate'!$C$4*'KU Meter Schedule'!AR121)/12))</f>
        <v>0</v>
      </c>
      <c r="CI121" s="21">
        <f>IF(CI$3&lt;'Depr. Rate'!$B$1,('Depr. Rate'!$B$4*'KU Meter Schedule'!AS121)/12,IF(AS121=0,AR121/2*'Depr. Rate'!$C$4/12,('Depr. Rate'!$C$4*'KU Meter Schedule'!AS121)/12))</f>
        <v>0</v>
      </c>
      <c r="CJ121" s="21">
        <f>IF(CJ$3&lt;'Depr. Rate'!$B$1,('Depr. Rate'!$B$4*'KU Meter Schedule'!AT121)/12,IF(AT121=0,AS121/2*'Depr. Rate'!$C$4/12,('Depr. Rate'!$C$4*'KU Meter Schedule'!AT121)/12))</f>
        <v>0</v>
      </c>
      <c r="CK121" s="21">
        <f>IF(CK$3&lt;'Depr. Rate'!$B$1,('Depr. Rate'!$B$4*'KU Meter Schedule'!AU121)/12,IF(AU121=0,AT121/2*'Depr. Rate'!$C$4/12,('Depr. Rate'!$C$4*'KU Meter Schedule'!AU121)/12))</f>
        <v>0</v>
      </c>
      <c r="CL121" s="21">
        <f>IF(CL$3&lt;'Depr. Rate'!$B$1,('Depr. Rate'!$B$4*'KU Meter Schedule'!AV121)/12,IF(AV121=0,AU121/2*'Depr. Rate'!$C$4/12,('Depr. Rate'!$C$4*'KU Meter Schedule'!AV121)/12))</f>
        <v>0</v>
      </c>
      <c r="CM121" s="21">
        <f>IF(CM$3&lt;'Depr. Rate'!$B$1,('Depr. Rate'!$B$4*'KU Meter Schedule'!AW121)/12,IF(AW121=0,AV121/2*'Depr. Rate'!$C$4/12,('Depr. Rate'!$C$4*'KU Meter Schedule'!AW121)/12))</f>
        <v>0</v>
      </c>
      <c r="CN121" s="21">
        <f>IF(CN$3&lt;'Depr. Rate'!$B$1,('Depr. Rate'!$B$4*'KU Meter Schedule'!AX121)/12,IF(AX121=0,AW121/2*'Depr. Rate'!$C$4/12,('Depr. Rate'!$C$4*'KU Meter Schedule'!AX121)/12))</f>
        <v>0</v>
      </c>
      <c r="CP121" s="6">
        <f>IF(CP$3=$CP$3,$H121+AZ121,IF($F121='KU Meter Schedule'!CP$3,'KU Meter Schedule'!CO121+AZ121-$G121,SUM(CO121,AZ121)))</f>
        <v>40.097901326799999</v>
      </c>
      <c r="CQ121" s="6">
        <f>IF(CQ$3=$CP$3,$H121+BA121,IF($F121='KU Meter Schedule'!CQ$3,'KU Meter Schedule'!CP121+BA121-$G121,SUM(CP121,BA121)))</f>
        <v>40.268162826800001</v>
      </c>
      <c r="CR121" s="6">
        <f>IF(CR$3=$CP$3,$H121+BB121,IF($F121='KU Meter Schedule'!CR$3,'KU Meter Schedule'!CQ121+BB121-$G121,SUM(CQ121,BB121)))</f>
        <v>40.438424326800003</v>
      </c>
      <c r="CS121" s="6">
        <f>IF(CS$3=$CP$3,$H121+BC121,IF($F121='KU Meter Schedule'!CS$3,'KU Meter Schedule'!CR121+BC121-$G121,SUM(CR121,BC121)))</f>
        <v>40.608685826800006</v>
      </c>
      <c r="CT121" s="6">
        <f>IF(CT$3=$CP$3,$H121+BD121,IF($F121='KU Meter Schedule'!CT$3,'KU Meter Schedule'!CS121+BD121-$G121,SUM(CS121,BD121)))</f>
        <v>40.778947326800008</v>
      </c>
      <c r="CU121" s="6">
        <f>IF(CU$3=$CP$3,$H121+BE121,IF($F121='KU Meter Schedule'!CU$3,'KU Meter Schedule'!CT121+BE121-$G121,SUM(CT121,BE121)))</f>
        <v>40.94920882680001</v>
      </c>
      <c r="CV121" s="6">
        <f>IF(CV$3=$CP$3,$H121+BF121,IF($F121='KU Meter Schedule'!CV$3,'KU Meter Schedule'!CU121+BF121-$G121,SUM(CU121,BF121)))</f>
        <v>41.119470326800013</v>
      </c>
      <c r="CW121" s="6">
        <f>IF(CW$3=$CP$3,$H121+BG121,IF($F121='KU Meter Schedule'!CW$3,'KU Meter Schedule'!CV121+BG121-$G121,SUM(CV121,BG121)))</f>
        <v>41.289731826800015</v>
      </c>
      <c r="CX121" s="6">
        <f>IF(CX$3=$CP$3,$H121+BH121,IF($F121='KU Meter Schedule'!CX$3,'KU Meter Schedule'!CW121+BH121-$G121,SUM(CW121,BH121)))</f>
        <v>41.459993326800017</v>
      </c>
      <c r="CY121" s="6">
        <f>IF(CY$3=$CP$3,$H121+BI121,IF($F121='KU Meter Schedule'!CY$3,'KU Meter Schedule'!CX121+BI121-$G121,SUM(CX121,BI121)))</f>
        <v>41.630254826800019</v>
      </c>
      <c r="CZ121" s="6">
        <f>IF(CZ$3=$CP$3,$H121+BJ121,IF($F121='KU Meter Schedule'!CZ$3,'KU Meter Schedule'!CY121+BJ121-$G121,SUM(CY121,BJ121)))</f>
        <v>41.800516326800022</v>
      </c>
      <c r="DA121" s="6">
        <f>IF(DA$3=$CP$3,$H121+BK121,IF($F121='KU Meter Schedule'!DA$3,'KU Meter Schedule'!CZ121+BK121-$G121,SUM(CZ121,BK121)))</f>
        <v>42.061484826800019</v>
      </c>
      <c r="DB121" s="6">
        <f>IF(DB$3=$CP$3,$H121+BL121,IF($F121='KU Meter Schedule'!DB$3,'KU Meter Schedule'!DA121+BL121-$G121,SUM(DA121,BL121)))</f>
        <v>42.322453326800016</v>
      </c>
      <c r="DC121" s="6">
        <f>IF(DC$3=$CP$3,$H121+BM121,IF($F121='KU Meter Schedule'!DC$3,'KU Meter Schedule'!DB121+BM121-$G121,SUM(DB121,BM121)))</f>
        <v>42.583421826800013</v>
      </c>
      <c r="DD121" s="6">
        <f>IF(DD$3=$CP$3,$H121+BN121,IF($F121='KU Meter Schedule'!DD$3,'KU Meter Schedule'!DC121+BN121-$G121,SUM(DC121,BN121)))</f>
        <v>42.84439032680001</v>
      </c>
      <c r="DE121" s="6">
        <f>IF(DE$3=$CP$3,$H121+BO121,IF($F121='KU Meter Schedule'!DE$3,'KU Meter Schedule'!DD121+BO121-$G121,SUM(DD121,BO121)))</f>
        <v>43.105358826800007</v>
      </c>
      <c r="DF121" s="6">
        <f>IF(DF$3=$CP$3,$H121+BP121,IF($F121='KU Meter Schedule'!DF$3,'KU Meter Schedule'!DE121+BP121-$G121,SUM(DE121,BP121)))</f>
        <v>43.366327326800004</v>
      </c>
      <c r="DG121" s="6">
        <f>IF(DG$3=$CP$3,$H121+BQ121,IF($F121='KU Meter Schedule'!DG$3,'KU Meter Schedule'!DF121+BQ121-$G121,SUM(DF121,BQ121)))</f>
        <v>43.627295826800001</v>
      </c>
      <c r="DH121" s="6">
        <f>IF(DH$3=$CP$3,$H121+BR121,IF($F121='KU Meter Schedule'!DH$3,'KU Meter Schedule'!DG121+BR121-$G121,SUM(DG121,BR121)))</f>
        <v>43.888264326799998</v>
      </c>
      <c r="DI121" s="6">
        <f>IF(DI$3=$CP$3,$H121+BS121,IF($F121='KU Meter Schedule'!DI$3,'KU Meter Schedule'!DH121+BS121-$G121,SUM(DH121,BS121)))</f>
        <v>44.149232826799995</v>
      </c>
      <c r="DJ121" s="6">
        <f>IF(DJ$3=$CP$3,$H121+BT121,IF($F121='KU Meter Schedule'!DJ$3,'KU Meter Schedule'!DI121+BT121-$G121,SUM(DI121,BT121)))</f>
        <v>44.410201326799992</v>
      </c>
      <c r="DK121" s="6">
        <f>IF(DK$3=$CP$3,$H121+BU121,IF($F121='KU Meter Schedule'!DK$3,'KU Meter Schedule'!DJ121+BU121-$G121,SUM(DJ121,BU121)))</f>
        <v>44.671169826799989</v>
      </c>
      <c r="DL121" s="6">
        <f>IF(DL$3=$CP$3,$H121+BV121,IF($F121='KU Meter Schedule'!DL$3,'KU Meter Schedule'!DK121+BV121-$G121,SUM(DK121,BV121)))</f>
        <v>44.932138326799986</v>
      </c>
      <c r="DM121" s="6">
        <f>IF(DM$3=$CP$3,$H121+BW121,IF($F121='KU Meter Schedule'!DM$3,'KU Meter Schedule'!DL121+BW121-$G121,SUM(DL121,BW121)))</f>
        <v>45.193106826799983</v>
      </c>
      <c r="DN121" s="6">
        <f>IF(DN$3=$CP$3,$H121+BX121,IF($F121='KU Meter Schedule'!DN$3,'KU Meter Schedule'!DM121+BX121-$G121,SUM(DM121,BX121)))</f>
        <v>45.45407532679998</v>
      </c>
      <c r="DO121" s="6">
        <f>IF(DO$3=$CP$3,$H121+BY121,IF($F121='KU Meter Schedule'!DO$3,'KU Meter Schedule'!DN121+BY121-$G121,SUM(DN121,BY121)))</f>
        <v>45.715043826799977</v>
      </c>
      <c r="DP121" s="6">
        <f>IF(DP$3=$CP$3,$H121+BZ121,IF($F121='KU Meter Schedule'!DP$3,'KU Meter Schedule'!DO121+BZ121-$G121,SUM(DO121,BZ121)))</f>
        <v>45.976012326799975</v>
      </c>
      <c r="DQ121" s="6">
        <f>IF(DQ$3=$CP$3,$H121+CA121,IF($F121='KU Meter Schedule'!DQ$3,'KU Meter Schedule'!DP121+CA121-$G121,SUM(DP121,CA121)))</f>
        <v>46.236980826799972</v>
      </c>
      <c r="DR121" s="6">
        <f>IF(DR$3=$CP$3,$H121+CB121,IF($F121='KU Meter Schedule'!DR$3,'KU Meter Schedule'!DQ121+CB121-$G121,SUM(DQ121,CB121)))</f>
        <v>46.497949326799969</v>
      </c>
      <c r="DS121" s="6">
        <f>IF(DS$3=$CP$3,$H121+CC121,IF($F121='KU Meter Schedule'!DS$3,'KU Meter Schedule'!DR121+CC121-$G121,SUM(DR121,CC121)))</f>
        <v>46.758917826799966</v>
      </c>
      <c r="DT121" s="6">
        <f>IF(DT$3=$CP$3,$H121+CD121,IF($F121='KU Meter Schedule'!DT$3,'KU Meter Schedule'!DS121+CD121-$G121,SUM(DS121,CD121)))</f>
        <v>-42.330597923200031</v>
      </c>
      <c r="DU121" s="6">
        <f>IF(DU$3=$CP$3,$H121+CE121,IF($F121='KU Meter Schedule'!DU$3,'KU Meter Schedule'!DT121+CE121-$G121,SUM(DT121,CE121)))</f>
        <v>-42.330597923200031</v>
      </c>
      <c r="DV121" s="6">
        <f>IF(DV$3=$CP$3,$H121+CF121,IF($F121='KU Meter Schedule'!DV$3,'KU Meter Schedule'!DU121+CF121-$G121,SUM(DU121,CF121)))</f>
        <v>-42.330597923200031</v>
      </c>
      <c r="DW121" s="6">
        <f>IF(DW$3=$CP$3,$H121+CG121,IF($F121='KU Meter Schedule'!DW$3,'KU Meter Schedule'!DV121+CG121-$G121,SUM(DV121,CG121)))</f>
        <v>-42.330597923200031</v>
      </c>
      <c r="DX121" s="6">
        <f>IF(DX$3=$CP$3,$H121+CH121,IF($F121='KU Meter Schedule'!DX$3,'KU Meter Schedule'!DW121+CH121-$G121,SUM(DW121,CH121)))</f>
        <v>-42.330597923200031</v>
      </c>
      <c r="DY121" s="6">
        <f>IF(DY$3=$CP$3,$H121+CI121,IF($F121='KU Meter Schedule'!DY$3,'KU Meter Schedule'!DX121+CI121-$G121,SUM(DX121,CI121)))</f>
        <v>-42.330597923200031</v>
      </c>
      <c r="DZ121" s="6">
        <f>IF(DZ$3=$CP$3,$H121+CJ121,IF($F121='KU Meter Schedule'!DZ$3,'KU Meter Schedule'!DY121+CJ121-$G121,SUM(DY121,CJ121)))</f>
        <v>-42.330597923200031</v>
      </c>
      <c r="EA121" s="6">
        <f>IF(EA$3=$CP$3,$H121+CK121,IF($F121='KU Meter Schedule'!EA$3,'KU Meter Schedule'!DZ121+CK121-$G121,SUM(DZ121,CK121)))</f>
        <v>-42.330597923200031</v>
      </c>
      <c r="EB121" s="6">
        <f>IF(EB$3=$CP$3,$H121+CL121,IF($F121='KU Meter Schedule'!EB$3,'KU Meter Schedule'!EA121+CL121-$G121,SUM(EA121,CL121)))</f>
        <v>-42.330597923200031</v>
      </c>
      <c r="EC121" s="6">
        <f>IF(EC$3=$CP$3,$H121+CM121,IF($F121='KU Meter Schedule'!EC$3,'KU Meter Schedule'!EB121+CM121-$G121,SUM(EB121,CM121)))</f>
        <v>-42.330597923200031</v>
      </c>
      <c r="ED121" s="6">
        <f>IF(ED$3=$CP$3,$H121+CN121,IF($F121='KU Meter Schedule'!ED$3,'KU Meter Schedule'!EC121+CN121-$G121,SUM(EC121,CN121)))</f>
        <v>-42.330597923200031</v>
      </c>
      <c r="EF121" s="8">
        <f t="shared" si="26"/>
        <v>49.1220986732</v>
      </c>
      <c r="EG121" s="8">
        <f t="shared" si="26"/>
        <v>48.951837173199998</v>
      </c>
      <c r="EH121" s="8">
        <f t="shared" si="26"/>
        <v>48.781575673199995</v>
      </c>
      <c r="EI121" s="8">
        <f t="shared" si="26"/>
        <v>48.611314173199993</v>
      </c>
      <c r="EJ121" s="8">
        <f t="shared" si="26"/>
        <v>48.441052673199991</v>
      </c>
      <c r="EK121" s="8">
        <f t="shared" si="26"/>
        <v>48.270791173199989</v>
      </c>
      <c r="EL121" s="8">
        <f t="shared" si="26"/>
        <v>48.100529673199986</v>
      </c>
      <c r="EM121" s="8">
        <f t="shared" si="26"/>
        <v>47.930268173199984</v>
      </c>
      <c r="EN121" s="8">
        <f t="shared" si="26"/>
        <v>47.760006673199982</v>
      </c>
      <c r="EO121" s="8">
        <f t="shared" si="26"/>
        <v>47.589745173199979</v>
      </c>
      <c r="EP121" s="8">
        <f t="shared" si="26"/>
        <v>47.419483673199977</v>
      </c>
      <c r="EQ121" s="8">
        <f t="shared" si="26"/>
        <v>47.15851517319998</v>
      </c>
      <c r="ER121" s="8">
        <f t="shared" si="26"/>
        <v>46.897546673199983</v>
      </c>
      <c r="ES121" s="8">
        <f t="shared" si="26"/>
        <v>46.636578173199986</v>
      </c>
      <c r="ET121" s="8">
        <f t="shared" si="26"/>
        <v>46.375609673199989</v>
      </c>
      <c r="EU121" s="8">
        <f t="shared" si="26"/>
        <v>46.114641173199992</v>
      </c>
      <c r="EV121" s="8">
        <f t="shared" si="25"/>
        <v>45.853672673199995</v>
      </c>
      <c r="EW121" s="8">
        <f t="shared" si="25"/>
        <v>45.592704173199998</v>
      </c>
      <c r="EX121" s="8">
        <f t="shared" si="25"/>
        <v>45.331735673200001</v>
      </c>
      <c r="EY121" s="8">
        <f t="shared" si="25"/>
        <v>45.070767173200004</v>
      </c>
      <c r="EZ121" s="8">
        <f t="shared" si="25"/>
        <v>44.809798673200007</v>
      </c>
      <c r="FA121" s="8">
        <f t="shared" si="25"/>
        <v>44.54883017320001</v>
      </c>
      <c r="FB121" s="8">
        <f t="shared" si="25"/>
        <v>44.287861673200013</v>
      </c>
      <c r="FC121" s="8">
        <f t="shared" si="25"/>
        <v>44.026893173200015</v>
      </c>
      <c r="FD121" s="8">
        <f t="shared" si="25"/>
        <v>43.765924673200018</v>
      </c>
      <c r="FE121" s="8">
        <f t="shared" si="25"/>
        <v>43.504956173200021</v>
      </c>
      <c r="FF121" s="8">
        <f t="shared" si="25"/>
        <v>43.243987673200024</v>
      </c>
      <c r="FG121" s="8">
        <f t="shared" si="25"/>
        <v>42.983019173200027</v>
      </c>
      <c r="FH121" s="8">
        <f t="shared" si="25"/>
        <v>42.72205067320003</v>
      </c>
      <c r="FI121" s="8">
        <f t="shared" si="25"/>
        <v>42.461082173200033</v>
      </c>
      <c r="FJ121" s="8">
        <f t="shared" si="25"/>
        <v>42.330597923200031</v>
      </c>
      <c r="FK121" s="8">
        <f t="shared" si="24"/>
        <v>42.330597923200031</v>
      </c>
      <c r="FL121" s="8">
        <f t="shared" si="24"/>
        <v>42.330597923200031</v>
      </c>
      <c r="FM121" s="8">
        <f t="shared" si="24"/>
        <v>42.330597923200031</v>
      </c>
      <c r="FN121" s="8">
        <f t="shared" si="24"/>
        <v>42.330597923200031</v>
      </c>
      <c r="FO121" s="8">
        <f t="shared" si="24"/>
        <v>42.330597923200031</v>
      </c>
      <c r="FP121" s="8">
        <f t="shared" si="24"/>
        <v>42.330597923200031</v>
      </c>
      <c r="FQ121" s="8">
        <f t="shared" si="24"/>
        <v>42.330597923200031</v>
      </c>
      <c r="FR121" s="8">
        <f t="shared" si="24"/>
        <v>42.330597923200031</v>
      </c>
      <c r="FS121" s="8">
        <f t="shared" si="24"/>
        <v>42.330597923200031</v>
      </c>
      <c r="FT121" s="8">
        <f t="shared" si="24"/>
        <v>42.330597923200031</v>
      </c>
    </row>
    <row r="122" spans="1:176" x14ac:dyDescent="0.25">
      <c r="A122" s="4" t="s">
        <v>12</v>
      </c>
      <c r="B122" s="4" t="s">
        <v>2</v>
      </c>
      <c r="C122" s="3" t="s">
        <v>40</v>
      </c>
      <c r="D122" s="4" t="s">
        <v>4</v>
      </c>
      <c r="E122" s="7">
        <v>1998</v>
      </c>
      <c r="F122" s="24">
        <f>IFERROR(VLOOKUP(CONCATENATE(C122,E122),'KU Retirements'!$A$4:$E$150,5,FALSE),"N/A")</f>
        <v>43525</v>
      </c>
      <c r="G122" s="5">
        <v>1661976.81</v>
      </c>
      <c r="H122" s="5">
        <v>707635.05686174345</v>
      </c>
      <c r="I122" s="5"/>
      <c r="J122" s="6">
        <f>IF(J$3=$J$3,$G122,IF($F122='KU Meter Schedule'!J$3,'KU Meter Schedule'!I122-'KU Meter Schedule'!$G122,I122))</f>
        <v>1661976.81</v>
      </c>
      <c r="K122" s="6">
        <f>IF(K$3=$J$3,$G122,IF($F122='KU Meter Schedule'!K$3,'KU Meter Schedule'!J122-'KU Meter Schedule'!$G122,J122))</f>
        <v>1661976.81</v>
      </c>
      <c r="L122" s="6">
        <f>IF(L$3=$J$3,$G122,IF($F122='KU Meter Schedule'!L$3,'KU Meter Schedule'!K122-'KU Meter Schedule'!$G122,K122))</f>
        <v>1661976.81</v>
      </c>
      <c r="M122" s="6">
        <f>IF(M$3=$J$3,$G122,IF($F122='KU Meter Schedule'!M$3,'KU Meter Schedule'!L122-'KU Meter Schedule'!$G122,L122))</f>
        <v>1661976.81</v>
      </c>
      <c r="N122" s="6">
        <f>IF(N$3=$J$3,$G122,IF($F122='KU Meter Schedule'!N$3,'KU Meter Schedule'!M122-'KU Meter Schedule'!$G122,M122))</f>
        <v>1661976.81</v>
      </c>
      <c r="O122" s="6">
        <f>IF(O$3=$J$3,$G122,IF($F122='KU Meter Schedule'!O$3,'KU Meter Schedule'!N122-'KU Meter Schedule'!$G122,N122))</f>
        <v>1661976.81</v>
      </c>
      <c r="P122" s="6">
        <f>IF(P$3=$J$3,$G122,IF($F122='KU Meter Schedule'!P$3,'KU Meter Schedule'!O122-'KU Meter Schedule'!$G122,O122))</f>
        <v>1661976.81</v>
      </c>
      <c r="Q122" s="6">
        <f>IF(Q$3=$J$3,$G122,IF($F122='KU Meter Schedule'!Q$3,'KU Meter Schedule'!P122-'KU Meter Schedule'!$G122,P122))</f>
        <v>1661976.81</v>
      </c>
      <c r="R122" s="6">
        <f>IF(R$3=$J$3,$G122,IF($F122='KU Meter Schedule'!R$3,'KU Meter Schedule'!Q122-'KU Meter Schedule'!$G122,Q122))</f>
        <v>1661976.81</v>
      </c>
      <c r="S122" s="6">
        <f>IF(S$3=$J$3,$G122,IF($F122='KU Meter Schedule'!S$3,'KU Meter Schedule'!R122-'KU Meter Schedule'!$G122,R122))</f>
        <v>1661976.81</v>
      </c>
      <c r="T122" s="6">
        <f>IF(T$3=$J$3,$G122,IF($F122='KU Meter Schedule'!T$3,'KU Meter Schedule'!S122-'KU Meter Schedule'!$G122,S122))</f>
        <v>1661976.81</v>
      </c>
      <c r="U122" s="6">
        <f>IF(U$3=$J$3,$G122,IF($F122='KU Meter Schedule'!U$3,'KU Meter Schedule'!T122-'KU Meter Schedule'!$G122,T122))</f>
        <v>1661976.81</v>
      </c>
      <c r="V122" s="6">
        <f>IF(V$3=$J$3,$G122,IF($F122='KU Meter Schedule'!V$3,'KU Meter Schedule'!U122-'KU Meter Schedule'!$G122,U122))</f>
        <v>1661976.81</v>
      </c>
      <c r="W122" s="6">
        <f>IF(W$3=$J$3,$G122,IF($F122='KU Meter Schedule'!W$3,'KU Meter Schedule'!V122-'KU Meter Schedule'!$G122,V122))</f>
        <v>1661976.81</v>
      </c>
      <c r="X122" s="6">
        <f>IF(X$3=$J$3,$G122,IF($F122='KU Meter Schedule'!X$3,'KU Meter Schedule'!W122-'KU Meter Schedule'!$G122,W122))</f>
        <v>1661976.81</v>
      </c>
      <c r="Y122" s="6">
        <f>IF(Y$3=$J$3,$G122,IF($F122='KU Meter Schedule'!Y$3,'KU Meter Schedule'!X122-'KU Meter Schedule'!$G122,X122))</f>
        <v>1661976.81</v>
      </c>
      <c r="Z122" s="6">
        <f>IF(Z$3=$J$3,$G122,IF($F122='KU Meter Schedule'!Z$3,'KU Meter Schedule'!Y122-'KU Meter Schedule'!$G122,Y122))</f>
        <v>1661976.81</v>
      </c>
      <c r="AA122" s="6">
        <f>IF(AA$3=$J$3,$G122,IF($F122='KU Meter Schedule'!AA$3,'KU Meter Schedule'!Z122-'KU Meter Schedule'!$G122,Z122))</f>
        <v>1661976.81</v>
      </c>
      <c r="AB122" s="6">
        <f>IF(AB$3=$J$3,$G122,IF($F122='KU Meter Schedule'!AB$3,'KU Meter Schedule'!AA122-'KU Meter Schedule'!$G122,AA122))</f>
        <v>1661976.81</v>
      </c>
      <c r="AC122" s="6">
        <f>IF(AC$3=$J$3,$G122,IF($F122='KU Meter Schedule'!AC$3,'KU Meter Schedule'!AB122-'KU Meter Schedule'!$G122,AB122))</f>
        <v>1661976.81</v>
      </c>
      <c r="AD122" s="6">
        <f>IF(AD$3=$J$3,$G122,IF($F122='KU Meter Schedule'!AD$3,'KU Meter Schedule'!AC122-'KU Meter Schedule'!$G122,AC122))</f>
        <v>1661976.81</v>
      </c>
      <c r="AE122" s="6">
        <f>IF(AE$3=$J$3,$G122,IF($F122='KU Meter Schedule'!AE$3,'KU Meter Schedule'!AD122-'KU Meter Schedule'!$G122,AD122))</f>
        <v>1661976.81</v>
      </c>
      <c r="AF122" s="6">
        <f>IF(AF$3=$J$3,$G122,IF($F122='KU Meter Schedule'!AF$3,'KU Meter Schedule'!AE122-'KU Meter Schedule'!$G122,AE122))</f>
        <v>1661976.81</v>
      </c>
      <c r="AG122" s="6">
        <f>IF(AG$3=$J$3,$G122,IF($F122='KU Meter Schedule'!AG$3,'KU Meter Schedule'!AF122-'KU Meter Schedule'!$G122,AF122))</f>
        <v>1661976.81</v>
      </c>
      <c r="AH122" s="6">
        <f>IF(AH$3=$J$3,$G122,IF($F122='KU Meter Schedule'!AH$3,'KU Meter Schedule'!AG122-'KU Meter Schedule'!$G122,AG122))</f>
        <v>1661976.81</v>
      </c>
      <c r="AI122" s="6">
        <f>IF(AI$3=$J$3,$G122,IF($F122='KU Meter Schedule'!AI$3,'KU Meter Schedule'!AH122-'KU Meter Schedule'!$G122,AH122))</f>
        <v>1661976.81</v>
      </c>
      <c r="AJ122" s="6">
        <f>IF(AJ$3=$J$3,$G122,IF($F122='KU Meter Schedule'!AJ$3,'KU Meter Schedule'!AI122-'KU Meter Schedule'!$G122,AI122))</f>
        <v>1661976.81</v>
      </c>
      <c r="AK122" s="6">
        <f>IF(AK$3=$J$3,$G122,IF($F122='KU Meter Schedule'!AK$3,'KU Meter Schedule'!AJ122-'KU Meter Schedule'!$G122,AJ122))</f>
        <v>1661976.81</v>
      </c>
      <c r="AL122" s="6">
        <f>IF(AL$3=$J$3,$G122,IF($F122='KU Meter Schedule'!AL$3,'KU Meter Schedule'!AK122-'KU Meter Schedule'!$G122,AK122))</f>
        <v>1661976.81</v>
      </c>
      <c r="AM122" s="6">
        <f>IF(AM$3=$J$3,$G122,IF($F122='KU Meter Schedule'!AM$3,'KU Meter Schedule'!AL122-'KU Meter Schedule'!$G122,AL122))</f>
        <v>1661976.81</v>
      </c>
      <c r="AN122" s="6">
        <f>IF(AN$3=$J$3,$G122,IF($F122='KU Meter Schedule'!AN$3,'KU Meter Schedule'!AM122-'KU Meter Schedule'!$G122,AM122))</f>
        <v>1661976.81</v>
      </c>
      <c r="AO122" s="6">
        <f>IF(AO$3=$J$3,$G122,IF($F122='KU Meter Schedule'!AO$3,'KU Meter Schedule'!AN122-'KU Meter Schedule'!$G122,AN122))</f>
        <v>0</v>
      </c>
      <c r="AP122" s="6">
        <f>IF(AP$3=$J$3,$G122,IF($F122='KU Meter Schedule'!AP$3,'KU Meter Schedule'!AO122-'KU Meter Schedule'!$G122,AO122))</f>
        <v>0</v>
      </c>
      <c r="AQ122" s="6">
        <f>IF(AQ$3=$J$3,$G122,IF($F122='KU Meter Schedule'!AQ$3,'KU Meter Schedule'!AP122-'KU Meter Schedule'!$G122,AP122))</f>
        <v>0</v>
      </c>
      <c r="AR122" s="6">
        <f>IF(AR$3=$J$3,$G122,IF($F122='KU Meter Schedule'!AR$3,'KU Meter Schedule'!AQ122-'KU Meter Schedule'!$G122,AQ122))</f>
        <v>0</v>
      </c>
      <c r="AS122" s="6">
        <f>IF(AS$3=$J$3,$G122,IF($F122='KU Meter Schedule'!AS$3,'KU Meter Schedule'!AR122-'KU Meter Schedule'!$G122,AR122))</f>
        <v>0</v>
      </c>
      <c r="AT122" s="6">
        <f>IF(AT$3=$J$3,$G122,IF($F122='KU Meter Schedule'!AT$3,'KU Meter Schedule'!AS122-'KU Meter Schedule'!$G122,AS122))</f>
        <v>0</v>
      </c>
      <c r="AU122" s="6">
        <f>IF(AU$3=$J$3,$G122,IF($F122='KU Meter Schedule'!AU$3,'KU Meter Schedule'!AT122-'KU Meter Schedule'!$G122,AT122))</f>
        <v>0</v>
      </c>
      <c r="AV122" s="6">
        <f>IF(AV$3=$J$3,$G122,IF($F122='KU Meter Schedule'!AV$3,'KU Meter Schedule'!AU122-'KU Meter Schedule'!$G122,AU122))</f>
        <v>0</v>
      </c>
      <c r="AW122" s="6">
        <f>IF(AW$3=$J$3,$G122,IF($F122='KU Meter Schedule'!AW$3,'KU Meter Schedule'!AV122-'KU Meter Schedule'!$G122,AV122))</f>
        <v>0</v>
      </c>
      <c r="AX122" s="6">
        <f>IF(AX$3=$J$3,$G122,IF($F122='KU Meter Schedule'!AX$3,'KU Meter Schedule'!AW122-'KU Meter Schedule'!$G122,AW122))</f>
        <v>0</v>
      </c>
      <c r="AZ122" s="21">
        <f>IF(AZ$3&lt;'Depr. Rate'!$B$1,('Depr. Rate'!$B$4*'KU Meter Schedule'!J122)/12,IF(J122=0,I122/2*'Depr. Rate'!$C$4/12,('Depr. Rate'!$C$4*'KU Meter Schedule'!J122)/12))</f>
        <v>3171.6057457500006</v>
      </c>
      <c r="BA122" s="21">
        <f>IF(BA$3&lt;'Depr. Rate'!$B$1,('Depr. Rate'!$B$4*'KU Meter Schedule'!K122)/12,IF(K122=0,J122/2*'Depr. Rate'!$C$4/12,('Depr. Rate'!$C$4*'KU Meter Schedule'!K122)/12))</f>
        <v>3171.6057457500006</v>
      </c>
      <c r="BB122" s="21">
        <f>IF(BB$3&lt;'Depr. Rate'!$B$1,('Depr. Rate'!$B$4*'KU Meter Schedule'!L122)/12,IF(L122=0,K122/2*'Depr. Rate'!$C$4/12,('Depr. Rate'!$C$4*'KU Meter Schedule'!L122)/12))</f>
        <v>3171.6057457500006</v>
      </c>
      <c r="BC122" s="21">
        <f>IF(BC$3&lt;'Depr. Rate'!$B$1,('Depr. Rate'!$B$4*'KU Meter Schedule'!M122)/12,IF(M122=0,L122/2*'Depr. Rate'!$C$4/12,('Depr. Rate'!$C$4*'KU Meter Schedule'!M122)/12))</f>
        <v>3171.6057457500006</v>
      </c>
      <c r="BD122" s="21">
        <f>IF(BD$3&lt;'Depr. Rate'!$B$1,('Depr. Rate'!$B$4*'KU Meter Schedule'!N122)/12,IF(N122=0,M122/2*'Depr. Rate'!$C$4/12,('Depr. Rate'!$C$4*'KU Meter Schedule'!N122)/12))</f>
        <v>3171.6057457500006</v>
      </c>
      <c r="BE122" s="21">
        <f>IF(BE$3&lt;'Depr. Rate'!$B$1,('Depr. Rate'!$B$4*'KU Meter Schedule'!O122)/12,IF(O122=0,N122/2*'Depr. Rate'!$C$4/12,('Depr. Rate'!$C$4*'KU Meter Schedule'!O122)/12))</f>
        <v>3171.6057457500006</v>
      </c>
      <c r="BF122" s="21">
        <f>IF(BF$3&lt;'Depr. Rate'!$B$1,('Depr. Rate'!$B$4*'KU Meter Schedule'!P122)/12,IF(P122=0,O122/2*'Depr. Rate'!$C$4/12,('Depr. Rate'!$C$4*'KU Meter Schedule'!P122)/12))</f>
        <v>3171.6057457500006</v>
      </c>
      <c r="BG122" s="21">
        <f>IF(BG$3&lt;'Depr. Rate'!$B$1,('Depr. Rate'!$B$4*'KU Meter Schedule'!Q122)/12,IF(Q122=0,P122/2*'Depr. Rate'!$C$4/12,('Depr. Rate'!$C$4*'KU Meter Schedule'!Q122)/12))</f>
        <v>3171.6057457500006</v>
      </c>
      <c r="BH122" s="21">
        <f>IF(BH$3&lt;'Depr. Rate'!$B$1,('Depr. Rate'!$B$4*'KU Meter Schedule'!R122)/12,IF(R122=0,Q122/2*'Depr. Rate'!$C$4/12,('Depr. Rate'!$C$4*'KU Meter Schedule'!R122)/12))</f>
        <v>3171.6057457500006</v>
      </c>
      <c r="BI122" s="21">
        <f>IF(BI$3&lt;'Depr. Rate'!$B$1,('Depr. Rate'!$B$4*'KU Meter Schedule'!S122)/12,IF(S122=0,R122/2*'Depr. Rate'!$C$4/12,('Depr. Rate'!$C$4*'KU Meter Schedule'!S122)/12))</f>
        <v>3171.6057457500006</v>
      </c>
      <c r="BJ122" s="21">
        <f>IF(BJ$3&lt;'Depr. Rate'!$B$1,('Depr. Rate'!$B$4*'KU Meter Schedule'!T122)/12,IF(T122=0,S122/2*'Depr. Rate'!$C$4/12,('Depr. Rate'!$C$4*'KU Meter Schedule'!T122)/12))</f>
        <v>3171.6057457500006</v>
      </c>
      <c r="BK122" s="21">
        <f>IF(BK$3&lt;'Depr. Rate'!$B$1,('Depr. Rate'!$B$4*'KU Meter Schedule'!U122)/12,IF(U122=0,T122/2*'Depr. Rate'!$C$4/12,('Depr. Rate'!$C$4*'KU Meter Schedule'!U122)/12))</f>
        <v>4861.2821692500002</v>
      </c>
      <c r="BL122" s="21">
        <f>IF(BL$3&lt;'Depr. Rate'!$B$1,('Depr. Rate'!$B$4*'KU Meter Schedule'!V122)/12,IF(V122=0,U122/2*'Depr. Rate'!$C$4/12,('Depr. Rate'!$C$4*'KU Meter Schedule'!V122)/12))</f>
        <v>4861.2821692500002</v>
      </c>
      <c r="BM122" s="21">
        <f>IF(BM$3&lt;'Depr. Rate'!$B$1,('Depr. Rate'!$B$4*'KU Meter Schedule'!W122)/12,IF(W122=0,V122/2*'Depr. Rate'!$C$4/12,('Depr. Rate'!$C$4*'KU Meter Schedule'!W122)/12))</f>
        <v>4861.2821692500002</v>
      </c>
      <c r="BN122" s="21">
        <f>IF(BN$3&lt;'Depr. Rate'!$B$1,('Depr. Rate'!$B$4*'KU Meter Schedule'!X122)/12,IF(X122=0,W122/2*'Depr. Rate'!$C$4/12,('Depr. Rate'!$C$4*'KU Meter Schedule'!X122)/12))</f>
        <v>4861.2821692500002</v>
      </c>
      <c r="BO122" s="21">
        <f>IF(BO$3&lt;'Depr. Rate'!$B$1,('Depr. Rate'!$B$4*'KU Meter Schedule'!Y122)/12,IF(Y122=0,X122/2*'Depr. Rate'!$C$4/12,('Depr. Rate'!$C$4*'KU Meter Schedule'!Y122)/12))</f>
        <v>4861.2821692500002</v>
      </c>
      <c r="BP122" s="21">
        <f>IF(BP$3&lt;'Depr. Rate'!$B$1,('Depr. Rate'!$B$4*'KU Meter Schedule'!Z122)/12,IF(Z122=0,Y122/2*'Depr. Rate'!$C$4/12,('Depr. Rate'!$C$4*'KU Meter Schedule'!Z122)/12))</f>
        <v>4861.2821692500002</v>
      </c>
      <c r="BQ122" s="21">
        <f>IF(BQ$3&lt;'Depr. Rate'!$B$1,('Depr. Rate'!$B$4*'KU Meter Schedule'!AA122)/12,IF(AA122=0,Z122/2*'Depr. Rate'!$C$4/12,('Depr. Rate'!$C$4*'KU Meter Schedule'!AA122)/12))</f>
        <v>4861.2821692500002</v>
      </c>
      <c r="BR122" s="21">
        <f>IF(BR$3&lt;'Depr. Rate'!$B$1,('Depr. Rate'!$B$4*'KU Meter Schedule'!AB122)/12,IF(AB122=0,AA122/2*'Depr. Rate'!$C$4/12,('Depr. Rate'!$C$4*'KU Meter Schedule'!AB122)/12))</f>
        <v>4861.2821692500002</v>
      </c>
      <c r="BS122" s="21">
        <f>IF(BS$3&lt;'Depr. Rate'!$B$1,('Depr. Rate'!$B$4*'KU Meter Schedule'!AC122)/12,IF(AC122=0,AB122/2*'Depr. Rate'!$C$4/12,('Depr. Rate'!$C$4*'KU Meter Schedule'!AC122)/12))</f>
        <v>4861.2821692500002</v>
      </c>
      <c r="BT122" s="21">
        <f>IF(BT$3&lt;'Depr. Rate'!$B$1,('Depr. Rate'!$B$4*'KU Meter Schedule'!AD122)/12,IF(AD122=0,AC122/2*'Depr. Rate'!$C$4/12,('Depr. Rate'!$C$4*'KU Meter Schedule'!AD122)/12))</f>
        <v>4861.2821692500002</v>
      </c>
      <c r="BU122" s="21">
        <f>IF(BU$3&lt;'Depr. Rate'!$B$1,('Depr. Rate'!$B$4*'KU Meter Schedule'!AE122)/12,IF(AE122=0,AD122/2*'Depr. Rate'!$C$4/12,('Depr. Rate'!$C$4*'KU Meter Schedule'!AE122)/12))</f>
        <v>4861.2821692500002</v>
      </c>
      <c r="BV122" s="21">
        <f>IF(BV$3&lt;'Depr. Rate'!$B$1,('Depr. Rate'!$B$4*'KU Meter Schedule'!AF122)/12,IF(AF122=0,AE122/2*'Depr. Rate'!$C$4/12,('Depr. Rate'!$C$4*'KU Meter Schedule'!AF122)/12))</f>
        <v>4861.2821692500002</v>
      </c>
      <c r="BW122" s="21">
        <f>IF(BW$3&lt;'Depr. Rate'!$B$1,('Depr. Rate'!$B$4*'KU Meter Schedule'!AG122)/12,IF(AG122=0,AF122/2*'Depr. Rate'!$C$4/12,('Depr. Rate'!$C$4*'KU Meter Schedule'!AG122)/12))</f>
        <v>4861.2821692500002</v>
      </c>
      <c r="BX122" s="21">
        <f>IF(BX$3&lt;'Depr. Rate'!$B$1,('Depr. Rate'!$B$4*'KU Meter Schedule'!AH122)/12,IF(AH122=0,AG122/2*'Depr. Rate'!$C$4/12,('Depr. Rate'!$C$4*'KU Meter Schedule'!AH122)/12))</f>
        <v>4861.2821692500002</v>
      </c>
      <c r="BY122" s="21">
        <f>IF(BY$3&lt;'Depr. Rate'!$B$1,('Depr. Rate'!$B$4*'KU Meter Schedule'!AI122)/12,IF(AI122=0,AH122/2*'Depr. Rate'!$C$4/12,('Depr. Rate'!$C$4*'KU Meter Schedule'!AI122)/12))</f>
        <v>4861.2821692500002</v>
      </c>
      <c r="BZ122" s="21">
        <f>IF(BZ$3&lt;'Depr. Rate'!$B$1,('Depr. Rate'!$B$4*'KU Meter Schedule'!AJ122)/12,IF(AJ122=0,AI122/2*'Depr. Rate'!$C$4/12,('Depr. Rate'!$C$4*'KU Meter Schedule'!AJ122)/12))</f>
        <v>4861.2821692500002</v>
      </c>
      <c r="CA122" s="21">
        <f>IF(CA$3&lt;'Depr. Rate'!$B$1,('Depr. Rate'!$B$4*'KU Meter Schedule'!AK122)/12,IF(AK122=0,AJ122/2*'Depr. Rate'!$C$4/12,('Depr. Rate'!$C$4*'KU Meter Schedule'!AK122)/12))</f>
        <v>4861.2821692500002</v>
      </c>
      <c r="CB122" s="21">
        <f>IF(CB$3&lt;'Depr. Rate'!$B$1,('Depr. Rate'!$B$4*'KU Meter Schedule'!AL122)/12,IF(AL122=0,AK122/2*'Depr. Rate'!$C$4/12,('Depr. Rate'!$C$4*'KU Meter Schedule'!AL122)/12))</f>
        <v>4861.2821692500002</v>
      </c>
      <c r="CC122" s="21">
        <f>IF(CC$3&lt;'Depr. Rate'!$B$1,('Depr. Rate'!$B$4*'KU Meter Schedule'!AM122)/12,IF(AM122=0,AL122/2*'Depr. Rate'!$C$4/12,('Depr. Rate'!$C$4*'KU Meter Schedule'!AM122)/12))</f>
        <v>4861.2821692500002</v>
      </c>
      <c r="CD122" s="21">
        <f>IF(CD$3&lt;'Depr. Rate'!$B$1,('Depr. Rate'!$B$4*'KU Meter Schedule'!AN122)/12,IF(AN122=0,AM122/2*'Depr. Rate'!$C$4/12,('Depr. Rate'!$C$4*'KU Meter Schedule'!AN122)/12))</f>
        <v>4861.2821692500002</v>
      </c>
      <c r="CE122" s="21">
        <f>IF(CE$3&lt;'Depr. Rate'!$B$1,('Depr. Rate'!$B$4*'KU Meter Schedule'!AO122)/12,IF(AO122=0,AN122/2*'Depr. Rate'!$C$4/12,('Depr. Rate'!$C$4*'KU Meter Schedule'!AO122)/12))</f>
        <v>2430.6410846250001</v>
      </c>
      <c r="CF122" s="21">
        <f>IF(CF$3&lt;'Depr. Rate'!$B$1,('Depr. Rate'!$B$4*'KU Meter Schedule'!AP122)/12,IF(AP122=0,AO122/2*'Depr. Rate'!$C$4/12,('Depr. Rate'!$C$4*'KU Meter Schedule'!AP122)/12))</f>
        <v>0</v>
      </c>
      <c r="CG122" s="21">
        <f>IF(CG$3&lt;'Depr. Rate'!$B$1,('Depr. Rate'!$B$4*'KU Meter Schedule'!AQ122)/12,IF(AQ122=0,AP122/2*'Depr. Rate'!$C$4/12,('Depr. Rate'!$C$4*'KU Meter Schedule'!AQ122)/12))</f>
        <v>0</v>
      </c>
      <c r="CH122" s="21">
        <f>IF(CH$3&lt;'Depr. Rate'!$B$1,('Depr. Rate'!$B$4*'KU Meter Schedule'!AR122)/12,IF(AR122=0,AQ122/2*'Depr. Rate'!$C$4/12,('Depr. Rate'!$C$4*'KU Meter Schedule'!AR122)/12))</f>
        <v>0</v>
      </c>
      <c r="CI122" s="21">
        <f>IF(CI$3&lt;'Depr. Rate'!$B$1,('Depr. Rate'!$B$4*'KU Meter Schedule'!AS122)/12,IF(AS122=0,AR122/2*'Depr. Rate'!$C$4/12,('Depr. Rate'!$C$4*'KU Meter Schedule'!AS122)/12))</f>
        <v>0</v>
      </c>
      <c r="CJ122" s="21">
        <f>IF(CJ$3&lt;'Depr. Rate'!$B$1,('Depr. Rate'!$B$4*'KU Meter Schedule'!AT122)/12,IF(AT122=0,AS122/2*'Depr. Rate'!$C$4/12,('Depr. Rate'!$C$4*'KU Meter Schedule'!AT122)/12))</f>
        <v>0</v>
      </c>
      <c r="CK122" s="21">
        <f>IF(CK$3&lt;'Depr. Rate'!$B$1,('Depr. Rate'!$B$4*'KU Meter Schedule'!AU122)/12,IF(AU122=0,AT122/2*'Depr. Rate'!$C$4/12,('Depr. Rate'!$C$4*'KU Meter Schedule'!AU122)/12))</f>
        <v>0</v>
      </c>
      <c r="CL122" s="21">
        <f>IF(CL$3&lt;'Depr. Rate'!$B$1,('Depr. Rate'!$B$4*'KU Meter Schedule'!AV122)/12,IF(AV122=0,AU122/2*'Depr. Rate'!$C$4/12,('Depr. Rate'!$C$4*'KU Meter Schedule'!AV122)/12))</f>
        <v>0</v>
      </c>
      <c r="CM122" s="21">
        <f>IF(CM$3&lt;'Depr. Rate'!$B$1,('Depr. Rate'!$B$4*'KU Meter Schedule'!AW122)/12,IF(AW122=0,AV122/2*'Depr. Rate'!$C$4/12,('Depr. Rate'!$C$4*'KU Meter Schedule'!AW122)/12))</f>
        <v>0</v>
      </c>
      <c r="CN122" s="21">
        <f>IF(CN$3&lt;'Depr. Rate'!$B$1,('Depr. Rate'!$B$4*'KU Meter Schedule'!AX122)/12,IF(AX122=0,AW122/2*'Depr. Rate'!$C$4/12,('Depr. Rate'!$C$4*'KU Meter Schedule'!AX122)/12))</f>
        <v>0</v>
      </c>
      <c r="CP122" s="6">
        <f>IF(CP$3=$CP$3,$H122+AZ122,IF($F122='KU Meter Schedule'!CP$3,'KU Meter Schedule'!CO122+AZ122-$G122,SUM(CO122,AZ122)))</f>
        <v>710806.66260749346</v>
      </c>
      <c r="CQ122" s="6">
        <f>IF(CQ$3=$CP$3,$H122+BA122,IF($F122='KU Meter Schedule'!CQ$3,'KU Meter Schedule'!CP122+BA122-$G122,SUM(CP122,BA122)))</f>
        <v>713978.26835324347</v>
      </c>
      <c r="CR122" s="6">
        <f>IF(CR$3=$CP$3,$H122+BB122,IF($F122='KU Meter Schedule'!CR$3,'KU Meter Schedule'!CQ122+BB122-$G122,SUM(CQ122,BB122)))</f>
        <v>717149.87409899349</v>
      </c>
      <c r="CS122" s="6">
        <f>IF(CS$3=$CP$3,$H122+BC122,IF($F122='KU Meter Schedule'!CS$3,'KU Meter Schedule'!CR122+BC122-$G122,SUM(CR122,BC122)))</f>
        <v>720321.4798447435</v>
      </c>
      <c r="CT122" s="6">
        <f>IF(CT$3=$CP$3,$H122+BD122,IF($F122='KU Meter Schedule'!CT$3,'KU Meter Schedule'!CS122+BD122-$G122,SUM(CS122,BD122)))</f>
        <v>723493.08559049352</v>
      </c>
      <c r="CU122" s="6">
        <f>IF(CU$3=$CP$3,$H122+BE122,IF($F122='KU Meter Schedule'!CU$3,'KU Meter Schedule'!CT122+BE122-$G122,SUM(CT122,BE122)))</f>
        <v>726664.69133624353</v>
      </c>
      <c r="CV122" s="6">
        <f>IF(CV$3=$CP$3,$H122+BF122,IF($F122='KU Meter Schedule'!CV$3,'KU Meter Schedule'!CU122+BF122-$G122,SUM(CU122,BF122)))</f>
        <v>729836.29708199354</v>
      </c>
      <c r="CW122" s="6">
        <f>IF(CW$3=$CP$3,$H122+BG122,IF($F122='KU Meter Schedule'!CW$3,'KU Meter Schedule'!CV122+BG122-$G122,SUM(CV122,BG122)))</f>
        <v>733007.90282774356</v>
      </c>
      <c r="CX122" s="6">
        <f>IF(CX$3=$CP$3,$H122+BH122,IF($F122='KU Meter Schedule'!CX$3,'KU Meter Schedule'!CW122+BH122-$G122,SUM(CW122,BH122)))</f>
        <v>736179.50857349357</v>
      </c>
      <c r="CY122" s="6">
        <f>IF(CY$3=$CP$3,$H122+BI122,IF($F122='KU Meter Schedule'!CY$3,'KU Meter Schedule'!CX122+BI122-$G122,SUM(CX122,BI122)))</f>
        <v>739351.11431924358</v>
      </c>
      <c r="CZ122" s="6">
        <f>IF(CZ$3=$CP$3,$H122+BJ122,IF($F122='KU Meter Schedule'!CZ$3,'KU Meter Schedule'!CY122+BJ122-$G122,SUM(CY122,BJ122)))</f>
        <v>742522.7200649936</v>
      </c>
      <c r="DA122" s="6">
        <f>IF(DA$3=$CP$3,$H122+BK122,IF($F122='KU Meter Schedule'!DA$3,'KU Meter Schedule'!CZ122+BK122-$G122,SUM(CZ122,BK122)))</f>
        <v>747384.00223424355</v>
      </c>
      <c r="DB122" s="6">
        <f>IF(DB$3=$CP$3,$H122+BL122,IF($F122='KU Meter Schedule'!DB$3,'KU Meter Schedule'!DA122+BL122-$G122,SUM(DA122,BL122)))</f>
        <v>752245.28440349351</v>
      </c>
      <c r="DC122" s="6">
        <f>IF(DC$3=$CP$3,$H122+BM122,IF($F122='KU Meter Schedule'!DC$3,'KU Meter Schedule'!DB122+BM122-$G122,SUM(DB122,BM122)))</f>
        <v>757106.56657274347</v>
      </c>
      <c r="DD122" s="6">
        <f>IF(DD$3=$CP$3,$H122+BN122,IF($F122='KU Meter Schedule'!DD$3,'KU Meter Schedule'!DC122+BN122-$G122,SUM(DC122,BN122)))</f>
        <v>761967.84874199342</v>
      </c>
      <c r="DE122" s="6">
        <f>IF(DE$3=$CP$3,$H122+BO122,IF($F122='KU Meter Schedule'!DE$3,'KU Meter Schedule'!DD122+BO122-$G122,SUM(DD122,BO122)))</f>
        <v>766829.13091124338</v>
      </c>
      <c r="DF122" s="6">
        <f>IF(DF$3=$CP$3,$H122+BP122,IF($F122='KU Meter Schedule'!DF$3,'KU Meter Schedule'!DE122+BP122-$G122,SUM(DE122,BP122)))</f>
        <v>771690.41308049334</v>
      </c>
      <c r="DG122" s="6">
        <f>IF(DG$3=$CP$3,$H122+BQ122,IF($F122='KU Meter Schedule'!DG$3,'KU Meter Schedule'!DF122+BQ122-$G122,SUM(DF122,BQ122)))</f>
        <v>776551.69524974329</v>
      </c>
      <c r="DH122" s="6">
        <f>IF(DH$3=$CP$3,$H122+BR122,IF($F122='KU Meter Schedule'!DH$3,'KU Meter Schedule'!DG122+BR122-$G122,SUM(DG122,BR122)))</f>
        <v>781412.97741899325</v>
      </c>
      <c r="DI122" s="6">
        <f>IF(DI$3=$CP$3,$H122+BS122,IF($F122='KU Meter Schedule'!DI$3,'KU Meter Schedule'!DH122+BS122-$G122,SUM(DH122,BS122)))</f>
        <v>786274.25958824321</v>
      </c>
      <c r="DJ122" s="6">
        <f>IF(DJ$3=$CP$3,$H122+BT122,IF($F122='KU Meter Schedule'!DJ$3,'KU Meter Schedule'!DI122+BT122-$G122,SUM(DI122,BT122)))</f>
        <v>791135.54175749316</v>
      </c>
      <c r="DK122" s="6">
        <f>IF(DK$3=$CP$3,$H122+BU122,IF($F122='KU Meter Schedule'!DK$3,'KU Meter Schedule'!DJ122+BU122-$G122,SUM(DJ122,BU122)))</f>
        <v>795996.82392674312</v>
      </c>
      <c r="DL122" s="6">
        <f>IF(DL$3=$CP$3,$H122+BV122,IF($F122='KU Meter Schedule'!DL$3,'KU Meter Schedule'!DK122+BV122-$G122,SUM(DK122,BV122)))</f>
        <v>800858.10609599308</v>
      </c>
      <c r="DM122" s="6">
        <f>IF(DM$3=$CP$3,$H122+BW122,IF($F122='KU Meter Schedule'!DM$3,'KU Meter Schedule'!DL122+BW122-$G122,SUM(DL122,BW122)))</f>
        <v>805719.38826524303</v>
      </c>
      <c r="DN122" s="6">
        <f>IF(DN$3=$CP$3,$H122+BX122,IF($F122='KU Meter Schedule'!DN$3,'KU Meter Schedule'!DM122+BX122-$G122,SUM(DM122,BX122)))</f>
        <v>810580.67043449299</v>
      </c>
      <c r="DO122" s="6">
        <f>IF(DO$3=$CP$3,$H122+BY122,IF($F122='KU Meter Schedule'!DO$3,'KU Meter Schedule'!DN122+BY122-$G122,SUM(DN122,BY122)))</f>
        <v>815441.95260374295</v>
      </c>
      <c r="DP122" s="6">
        <f>IF(DP$3=$CP$3,$H122+BZ122,IF($F122='KU Meter Schedule'!DP$3,'KU Meter Schedule'!DO122+BZ122-$G122,SUM(DO122,BZ122)))</f>
        <v>820303.2347729929</v>
      </c>
      <c r="DQ122" s="6">
        <f>IF(DQ$3=$CP$3,$H122+CA122,IF($F122='KU Meter Schedule'!DQ$3,'KU Meter Schedule'!DP122+CA122-$G122,SUM(DP122,CA122)))</f>
        <v>825164.51694224286</v>
      </c>
      <c r="DR122" s="6">
        <f>IF(DR$3=$CP$3,$H122+CB122,IF($F122='KU Meter Schedule'!DR$3,'KU Meter Schedule'!DQ122+CB122-$G122,SUM(DQ122,CB122)))</f>
        <v>830025.79911149282</v>
      </c>
      <c r="DS122" s="6">
        <f>IF(DS$3=$CP$3,$H122+CC122,IF($F122='KU Meter Schedule'!DS$3,'KU Meter Schedule'!DR122+CC122-$G122,SUM(DR122,CC122)))</f>
        <v>834887.08128074277</v>
      </c>
      <c r="DT122" s="6">
        <f>IF(DT$3=$CP$3,$H122+CD122,IF($F122='KU Meter Schedule'!DT$3,'KU Meter Schedule'!DS122+CD122-$G122,SUM(DS122,CD122)))</f>
        <v>839748.36344999273</v>
      </c>
      <c r="DU122" s="6">
        <f>IF(DU$3=$CP$3,$H122+CE122,IF($F122='KU Meter Schedule'!DU$3,'KU Meter Schedule'!DT122+CE122-$G122,SUM(DT122,CE122)))</f>
        <v>-819797.80546538229</v>
      </c>
      <c r="DV122" s="6">
        <f>IF(DV$3=$CP$3,$H122+CF122,IF($F122='KU Meter Schedule'!DV$3,'KU Meter Schedule'!DU122+CF122-$G122,SUM(DU122,CF122)))</f>
        <v>-819797.80546538229</v>
      </c>
      <c r="DW122" s="6">
        <f>IF(DW$3=$CP$3,$H122+CG122,IF($F122='KU Meter Schedule'!DW$3,'KU Meter Schedule'!DV122+CG122-$G122,SUM(DV122,CG122)))</f>
        <v>-819797.80546538229</v>
      </c>
      <c r="DX122" s="6">
        <f>IF(DX$3=$CP$3,$H122+CH122,IF($F122='KU Meter Schedule'!DX$3,'KU Meter Schedule'!DW122+CH122-$G122,SUM(DW122,CH122)))</f>
        <v>-819797.80546538229</v>
      </c>
      <c r="DY122" s="6">
        <f>IF(DY$3=$CP$3,$H122+CI122,IF($F122='KU Meter Schedule'!DY$3,'KU Meter Schedule'!DX122+CI122-$G122,SUM(DX122,CI122)))</f>
        <v>-819797.80546538229</v>
      </c>
      <c r="DZ122" s="6">
        <f>IF(DZ$3=$CP$3,$H122+CJ122,IF($F122='KU Meter Schedule'!DZ$3,'KU Meter Schedule'!DY122+CJ122-$G122,SUM(DY122,CJ122)))</f>
        <v>-819797.80546538229</v>
      </c>
      <c r="EA122" s="6">
        <f>IF(EA$3=$CP$3,$H122+CK122,IF($F122='KU Meter Schedule'!EA$3,'KU Meter Schedule'!DZ122+CK122-$G122,SUM(DZ122,CK122)))</f>
        <v>-819797.80546538229</v>
      </c>
      <c r="EB122" s="6">
        <f>IF(EB$3=$CP$3,$H122+CL122,IF($F122='KU Meter Schedule'!EB$3,'KU Meter Schedule'!EA122+CL122-$G122,SUM(EA122,CL122)))</f>
        <v>-819797.80546538229</v>
      </c>
      <c r="EC122" s="6">
        <f>IF(EC$3=$CP$3,$H122+CM122,IF($F122='KU Meter Schedule'!EC$3,'KU Meter Schedule'!EB122+CM122-$G122,SUM(EB122,CM122)))</f>
        <v>-819797.80546538229</v>
      </c>
      <c r="ED122" s="6">
        <f>IF(ED$3=$CP$3,$H122+CN122,IF($F122='KU Meter Schedule'!ED$3,'KU Meter Schedule'!EC122+CN122-$G122,SUM(EC122,CN122)))</f>
        <v>-819797.80546538229</v>
      </c>
      <c r="EF122" s="8">
        <f t="shared" si="26"/>
        <v>951170.14739250659</v>
      </c>
      <c r="EG122" s="8">
        <f t="shared" si="26"/>
        <v>947998.54164675658</v>
      </c>
      <c r="EH122" s="8">
        <f t="shared" si="26"/>
        <v>944826.93590100657</v>
      </c>
      <c r="EI122" s="8">
        <f t="shared" si="26"/>
        <v>941655.33015525655</v>
      </c>
      <c r="EJ122" s="8">
        <f t="shared" si="26"/>
        <v>938483.72440950654</v>
      </c>
      <c r="EK122" s="8">
        <f t="shared" si="26"/>
        <v>935312.11866375653</v>
      </c>
      <c r="EL122" s="8">
        <f t="shared" si="26"/>
        <v>932140.51291800651</v>
      </c>
      <c r="EM122" s="8">
        <f t="shared" si="26"/>
        <v>928968.9071722565</v>
      </c>
      <c r="EN122" s="8">
        <f t="shared" si="26"/>
        <v>925797.30142650648</v>
      </c>
      <c r="EO122" s="8">
        <f t="shared" si="26"/>
        <v>922625.69568075647</v>
      </c>
      <c r="EP122" s="8">
        <f t="shared" si="26"/>
        <v>919454.08993500646</v>
      </c>
      <c r="EQ122" s="8">
        <f t="shared" si="26"/>
        <v>914592.8077657565</v>
      </c>
      <c r="ER122" s="8">
        <f t="shared" si="26"/>
        <v>909731.52559650654</v>
      </c>
      <c r="ES122" s="8">
        <f t="shared" si="26"/>
        <v>904870.24342725659</v>
      </c>
      <c r="ET122" s="8">
        <f t="shared" si="26"/>
        <v>900008.96125800663</v>
      </c>
      <c r="EU122" s="8">
        <f t="shared" si="26"/>
        <v>895147.67908875667</v>
      </c>
      <c r="EV122" s="8">
        <f t="shared" si="25"/>
        <v>890286.39691950672</v>
      </c>
      <c r="EW122" s="8">
        <f t="shared" si="25"/>
        <v>885425.11475025676</v>
      </c>
      <c r="EX122" s="8">
        <f t="shared" si="25"/>
        <v>880563.83258100681</v>
      </c>
      <c r="EY122" s="8">
        <f t="shared" si="25"/>
        <v>875702.55041175685</v>
      </c>
      <c r="EZ122" s="8">
        <f t="shared" si="25"/>
        <v>870841.26824250689</v>
      </c>
      <c r="FA122" s="8">
        <f t="shared" si="25"/>
        <v>865979.98607325694</v>
      </c>
      <c r="FB122" s="8">
        <f t="shared" si="25"/>
        <v>861118.70390400698</v>
      </c>
      <c r="FC122" s="8">
        <f t="shared" si="25"/>
        <v>856257.42173475702</v>
      </c>
      <c r="FD122" s="8">
        <f t="shared" si="25"/>
        <v>851396.13956550707</v>
      </c>
      <c r="FE122" s="8">
        <f t="shared" si="25"/>
        <v>846534.85739625711</v>
      </c>
      <c r="FF122" s="8">
        <f t="shared" si="25"/>
        <v>841673.57522700715</v>
      </c>
      <c r="FG122" s="8">
        <f t="shared" si="25"/>
        <v>836812.2930577572</v>
      </c>
      <c r="FH122" s="8">
        <f t="shared" si="25"/>
        <v>831951.01088850724</v>
      </c>
      <c r="FI122" s="8">
        <f t="shared" si="25"/>
        <v>827089.72871925728</v>
      </c>
      <c r="FJ122" s="8">
        <f t="shared" si="25"/>
        <v>822228.44655000733</v>
      </c>
      <c r="FK122" s="8">
        <f t="shared" si="24"/>
        <v>819797.80546538229</v>
      </c>
      <c r="FL122" s="8">
        <f t="shared" si="24"/>
        <v>819797.80546538229</v>
      </c>
      <c r="FM122" s="8">
        <f t="shared" si="24"/>
        <v>819797.80546538229</v>
      </c>
      <c r="FN122" s="8">
        <f t="shared" si="24"/>
        <v>819797.80546538229</v>
      </c>
      <c r="FO122" s="8">
        <f t="shared" si="24"/>
        <v>819797.80546538229</v>
      </c>
      <c r="FP122" s="8">
        <f t="shared" si="24"/>
        <v>819797.80546538229</v>
      </c>
      <c r="FQ122" s="8">
        <f t="shared" si="24"/>
        <v>819797.80546538229</v>
      </c>
      <c r="FR122" s="8">
        <f t="shared" si="24"/>
        <v>819797.80546538229</v>
      </c>
      <c r="FS122" s="8">
        <f t="shared" si="24"/>
        <v>819797.80546538229</v>
      </c>
      <c r="FT122" s="8">
        <f t="shared" si="24"/>
        <v>819797.80546538229</v>
      </c>
    </row>
    <row r="123" spans="1:176" x14ac:dyDescent="0.25">
      <c r="A123" s="4" t="s">
        <v>12</v>
      </c>
      <c r="B123" s="4" t="s">
        <v>2</v>
      </c>
      <c r="C123" s="3" t="s">
        <v>40</v>
      </c>
      <c r="D123" s="4" t="s">
        <v>5</v>
      </c>
      <c r="E123" s="7">
        <v>1998</v>
      </c>
      <c r="F123" s="24">
        <f>IFERROR(VLOOKUP(CONCATENATE(C123,E123),'KU Retirements'!$A$4:$E$150,5,FALSE),"N/A")</f>
        <v>43525</v>
      </c>
      <c r="G123" s="5">
        <v>173636.53</v>
      </c>
      <c r="H123" s="5">
        <v>75325.62947104506</v>
      </c>
      <c r="I123" s="5"/>
      <c r="J123" s="6">
        <f>IF(J$3=$J$3,$G123,IF($F123='KU Meter Schedule'!J$3,'KU Meter Schedule'!I123-'KU Meter Schedule'!$G123,I123))</f>
        <v>173636.53</v>
      </c>
      <c r="K123" s="6">
        <f>IF(K$3=$J$3,$G123,IF($F123='KU Meter Schedule'!K$3,'KU Meter Schedule'!J123-'KU Meter Schedule'!$G123,J123))</f>
        <v>173636.53</v>
      </c>
      <c r="L123" s="6">
        <f>IF(L$3=$J$3,$G123,IF($F123='KU Meter Schedule'!L$3,'KU Meter Schedule'!K123-'KU Meter Schedule'!$G123,K123))</f>
        <v>173636.53</v>
      </c>
      <c r="M123" s="6">
        <f>IF(M$3=$J$3,$G123,IF($F123='KU Meter Schedule'!M$3,'KU Meter Schedule'!L123-'KU Meter Schedule'!$G123,L123))</f>
        <v>173636.53</v>
      </c>
      <c r="N123" s="6">
        <f>IF(N$3=$J$3,$G123,IF($F123='KU Meter Schedule'!N$3,'KU Meter Schedule'!M123-'KU Meter Schedule'!$G123,M123))</f>
        <v>173636.53</v>
      </c>
      <c r="O123" s="6">
        <f>IF(O$3=$J$3,$G123,IF($F123='KU Meter Schedule'!O$3,'KU Meter Schedule'!N123-'KU Meter Schedule'!$G123,N123))</f>
        <v>173636.53</v>
      </c>
      <c r="P123" s="6">
        <f>IF(P$3=$J$3,$G123,IF($F123='KU Meter Schedule'!P$3,'KU Meter Schedule'!O123-'KU Meter Schedule'!$G123,O123))</f>
        <v>173636.53</v>
      </c>
      <c r="Q123" s="6">
        <f>IF(Q$3=$J$3,$G123,IF($F123='KU Meter Schedule'!Q$3,'KU Meter Schedule'!P123-'KU Meter Schedule'!$G123,P123))</f>
        <v>173636.53</v>
      </c>
      <c r="R123" s="6">
        <f>IF(R$3=$J$3,$G123,IF($F123='KU Meter Schedule'!R$3,'KU Meter Schedule'!Q123-'KU Meter Schedule'!$G123,Q123))</f>
        <v>173636.53</v>
      </c>
      <c r="S123" s="6">
        <f>IF(S$3=$J$3,$G123,IF($F123='KU Meter Schedule'!S$3,'KU Meter Schedule'!R123-'KU Meter Schedule'!$G123,R123))</f>
        <v>173636.53</v>
      </c>
      <c r="T123" s="6">
        <f>IF(T$3=$J$3,$G123,IF($F123='KU Meter Schedule'!T$3,'KU Meter Schedule'!S123-'KU Meter Schedule'!$G123,S123))</f>
        <v>173636.53</v>
      </c>
      <c r="U123" s="6">
        <f>IF(U$3=$J$3,$G123,IF($F123='KU Meter Schedule'!U$3,'KU Meter Schedule'!T123-'KU Meter Schedule'!$G123,T123))</f>
        <v>173636.53</v>
      </c>
      <c r="V123" s="6">
        <f>IF(V$3=$J$3,$G123,IF($F123='KU Meter Schedule'!V$3,'KU Meter Schedule'!U123-'KU Meter Schedule'!$G123,U123))</f>
        <v>173636.53</v>
      </c>
      <c r="W123" s="6">
        <f>IF(W$3=$J$3,$G123,IF($F123='KU Meter Schedule'!W$3,'KU Meter Schedule'!V123-'KU Meter Schedule'!$G123,V123))</f>
        <v>173636.53</v>
      </c>
      <c r="X123" s="6">
        <f>IF(X$3=$J$3,$G123,IF($F123='KU Meter Schedule'!X$3,'KU Meter Schedule'!W123-'KU Meter Schedule'!$G123,W123))</f>
        <v>173636.53</v>
      </c>
      <c r="Y123" s="6">
        <f>IF(Y$3=$J$3,$G123,IF($F123='KU Meter Schedule'!Y$3,'KU Meter Schedule'!X123-'KU Meter Schedule'!$G123,X123))</f>
        <v>173636.53</v>
      </c>
      <c r="Z123" s="6">
        <f>IF(Z$3=$J$3,$G123,IF($F123='KU Meter Schedule'!Z$3,'KU Meter Schedule'!Y123-'KU Meter Schedule'!$G123,Y123))</f>
        <v>173636.53</v>
      </c>
      <c r="AA123" s="6">
        <f>IF(AA$3=$J$3,$G123,IF($F123='KU Meter Schedule'!AA$3,'KU Meter Schedule'!Z123-'KU Meter Schedule'!$G123,Z123))</f>
        <v>173636.53</v>
      </c>
      <c r="AB123" s="6">
        <f>IF(AB$3=$J$3,$G123,IF($F123='KU Meter Schedule'!AB$3,'KU Meter Schedule'!AA123-'KU Meter Schedule'!$G123,AA123))</f>
        <v>173636.53</v>
      </c>
      <c r="AC123" s="6">
        <f>IF(AC$3=$J$3,$G123,IF($F123='KU Meter Schedule'!AC$3,'KU Meter Schedule'!AB123-'KU Meter Schedule'!$G123,AB123))</f>
        <v>173636.53</v>
      </c>
      <c r="AD123" s="6">
        <f>IF(AD$3=$J$3,$G123,IF($F123='KU Meter Schedule'!AD$3,'KU Meter Schedule'!AC123-'KU Meter Schedule'!$G123,AC123))</f>
        <v>173636.53</v>
      </c>
      <c r="AE123" s="6">
        <f>IF(AE$3=$J$3,$G123,IF($F123='KU Meter Schedule'!AE$3,'KU Meter Schedule'!AD123-'KU Meter Schedule'!$G123,AD123))</f>
        <v>173636.53</v>
      </c>
      <c r="AF123" s="6">
        <f>IF(AF$3=$J$3,$G123,IF($F123='KU Meter Schedule'!AF$3,'KU Meter Schedule'!AE123-'KU Meter Schedule'!$G123,AE123))</f>
        <v>173636.53</v>
      </c>
      <c r="AG123" s="6">
        <f>IF(AG$3=$J$3,$G123,IF($F123='KU Meter Schedule'!AG$3,'KU Meter Schedule'!AF123-'KU Meter Schedule'!$G123,AF123))</f>
        <v>173636.53</v>
      </c>
      <c r="AH123" s="6">
        <f>IF(AH$3=$J$3,$G123,IF($F123='KU Meter Schedule'!AH$3,'KU Meter Schedule'!AG123-'KU Meter Schedule'!$G123,AG123))</f>
        <v>173636.53</v>
      </c>
      <c r="AI123" s="6">
        <f>IF(AI$3=$J$3,$G123,IF($F123='KU Meter Schedule'!AI$3,'KU Meter Schedule'!AH123-'KU Meter Schedule'!$G123,AH123))</f>
        <v>173636.53</v>
      </c>
      <c r="AJ123" s="6">
        <f>IF(AJ$3=$J$3,$G123,IF($F123='KU Meter Schedule'!AJ$3,'KU Meter Schedule'!AI123-'KU Meter Schedule'!$G123,AI123))</f>
        <v>173636.53</v>
      </c>
      <c r="AK123" s="6">
        <f>IF(AK$3=$J$3,$G123,IF($F123='KU Meter Schedule'!AK$3,'KU Meter Schedule'!AJ123-'KU Meter Schedule'!$G123,AJ123))</f>
        <v>173636.53</v>
      </c>
      <c r="AL123" s="6">
        <f>IF(AL$3=$J$3,$G123,IF($F123='KU Meter Schedule'!AL$3,'KU Meter Schedule'!AK123-'KU Meter Schedule'!$G123,AK123))</f>
        <v>173636.53</v>
      </c>
      <c r="AM123" s="6">
        <f>IF(AM$3=$J$3,$G123,IF($F123='KU Meter Schedule'!AM$3,'KU Meter Schedule'!AL123-'KU Meter Schedule'!$G123,AL123))</f>
        <v>173636.53</v>
      </c>
      <c r="AN123" s="6">
        <f>IF(AN$3=$J$3,$G123,IF($F123='KU Meter Schedule'!AN$3,'KU Meter Schedule'!AM123-'KU Meter Schedule'!$G123,AM123))</f>
        <v>173636.53</v>
      </c>
      <c r="AO123" s="6">
        <f>IF(AO$3=$J$3,$G123,IF($F123='KU Meter Schedule'!AO$3,'KU Meter Schedule'!AN123-'KU Meter Schedule'!$G123,AN123))</f>
        <v>0</v>
      </c>
      <c r="AP123" s="6">
        <f>IF(AP$3=$J$3,$G123,IF($F123='KU Meter Schedule'!AP$3,'KU Meter Schedule'!AO123-'KU Meter Schedule'!$G123,AO123))</f>
        <v>0</v>
      </c>
      <c r="AQ123" s="6">
        <f>IF(AQ$3=$J$3,$G123,IF($F123='KU Meter Schedule'!AQ$3,'KU Meter Schedule'!AP123-'KU Meter Schedule'!$G123,AP123))</f>
        <v>0</v>
      </c>
      <c r="AR123" s="6">
        <f>IF(AR$3=$J$3,$G123,IF($F123='KU Meter Schedule'!AR$3,'KU Meter Schedule'!AQ123-'KU Meter Schedule'!$G123,AQ123))</f>
        <v>0</v>
      </c>
      <c r="AS123" s="6">
        <f>IF(AS$3=$J$3,$G123,IF($F123='KU Meter Schedule'!AS$3,'KU Meter Schedule'!AR123-'KU Meter Schedule'!$G123,AR123))</f>
        <v>0</v>
      </c>
      <c r="AT123" s="6">
        <f>IF(AT$3=$J$3,$G123,IF($F123='KU Meter Schedule'!AT$3,'KU Meter Schedule'!AS123-'KU Meter Schedule'!$G123,AS123))</f>
        <v>0</v>
      </c>
      <c r="AU123" s="6">
        <f>IF(AU$3=$J$3,$G123,IF($F123='KU Meter Schedule'!AU$3,'KU Meter Schedule'!AT123-'KU Meter Schedule'!$G123,AT123))</f>
        <v>0</v>
      </c>
      <c r="AV123" s="6">
        <f>IF(AV$3=$J$3,$G123,IF($F123='KU Meter Schedule'!AV$3,'KU Meter Schedule'!AU123-'KU Meter Schedule'!$G123,AU123))</f>
        <v>0</v>
      </c>
      <c r="AW123" s="6">
        <f>IF(AW$3=$J$3,$G123,IF($F123='KU Meter Schedule'!AW$3,'KU Meter Schedule'!AV123-'KU Meter Schedule'!$G123,AV123))</f>
        <v>0</v>
      </c>
      <c r="AX123" s="6">
        <f>IF(AX$3=$J$3,$G123,IF($F123='KU Meter Schedule'!AX$3,'KU Meter Schedule'!AW123-'KU Meter Schedule'!$G123,AW123))</f>
        <v>0</v>
      </c>
      <c r="AZ123" s="21">
        <f>IF(AZ$3&lt;'Depr. Rate'!$B$1,('Depr. Rate'!$B$4*'KU Meter Schedule'!J123)/12,IF(J123=0,I123/2*'Depr. Rate'!$C$4/12,('Depr. Rate'!$C$4*'KU Meter Schedule'!J123)/12))</f>
        <v>331.35637808333337</v>
      </c>
      <c r="BA123" s="21">
        <f>IF(BA$3&lt;'Depr. Rate'!$B$1,('Depr. Rate'!$B$4*'KU Meter Schedule'!K123)/12,IF(K123=0,J123/2*'Depr. Rate'!$C$4/12,('Depr. Rate'!$C$4*'KU Meter Schedule'!K123)/12))</f>
        <v>331.35637808333337</v>
      </c>
      <c r="BB123" s="21">
        <f>IF(BB$3&lt;'Depr. Rate'!$B$1,('Depr. Rate'!$B$4*'KU Meter Schedule'!L123)/12,IF(L123=0,K123/2*'Depr. Rate'!$C$4/12,('Depr. Rate'!$C$4*'KU Meter Schedule'!L123)/12))</f>
        <v>331.35637808333337</v>
      </c>
      <c r="BC123" s="21">
        <f>IF(BC$3&lt;'Depr. Rate'!$B$1,('Depr. Rate'!$B$4*'KU Meter Schedule'!M123)/12,IF(M123=0,L123/2*'Depr. Rate'!$C$4/12,('Depr. Rate'!$C$4*'KU Meter Schedule'!M123)/12))</f>
        <v>331.35637808333337</v>
      </c>
      <c r="BD123" s="21">
        <f>IF(BD$3&lt;'Depr. Rate'!$B$1,('Depr. Rate'!$B$4*'KU Meter Schedule'!N123)/12,IF(N123=0,M123/2*'Depr. Rate'!$C$4/12,('Depr. Rate'!$C$4*'KU Meter Schedule'!N123)/12))</f>
        <v>331.35637808333337</v>
      </c>
      <c r="BE123" s="21">
        <f>IF(BE$3&lt;'Depr. Rate'!$B$1,('Depr. Rate'!$B$4*'KU Meter Schedule'!O123)/12,IF(O123=0,N123/2*'Depr. Rate'!$C$4/12,('Depr. Rate'!$C$4*'KU Meter Schedule'!O123)/12))</f>
        <v>331.35637808333337</v>
      </c>
      <c r="BF123" s="21">
        <f>IF(BF$3&lt;'Depr. Rate'!$B$1,('Depr. Rate'!$B$4*'KU Meter Schedule'!P123)/12,IF(P123=0,O123/2*'Depr. Rate'!$C$4/12,('Depr. Rate'!$C$4*'KU Meter Schedule'!P123)/12))</f>
        <v>331.35637808333337</v>
      </c>
      <c r="BG123" s="21">
        <f>IF(BG$3&lt;'Depr. Rate'!$B$1,('Depr. Rate'!$B$4*'KU Meter Schedule'!Q123)/12,IF(Q123=0,P123/2*'Depr. Rate'!$C$4/12,('Depr. Rate'!$C$4*'KU Meter Schedule'!Q123)/12))</f>
        <v>331.35637808333337</v>
      </c>
      <c r="BH123" s="21">
        <f>IF(BH$3&lt;'Depr. Rate'!$B$1,('Depr. Rate'!$B$4*'KU Meter Schedule'!R123)/12,IF(R123=0,Q123/2*'Depr. Rate'!$C$4/12,('Depr. Rate'!$C$4*'KU Meter Schedule'!R123)/12))</f>
        <v>331.35637808333337</v>
      </c>
      <c r="BI123" s="21">
        <f>IF(BI$3&lt;'Depr. Rate'!$B$1,('Depr. Rate'!$B$4*'KU Meter Schedule'!S123)/12,IF(S123=0,R123/2*'Depr. Rate'!$C$4/12,('Depr. Rate'!$C$4*'KU Meter Schedule'!S123)/12))</f>
        <v>331.35637808333337</v>
      </c>
      <c r="BJ123" s="21">
        <f>IF(BJ$3&lt;'Depr. Rate'!$B$1,('Depr. Rate'!$B$4*'KU Meter Schedule'!T123)/12,IF(T123=0,S123/2*'Depr. Rate'!$C$4/12,('Depr. Rate'!$C$4*'KU Meter Schedule'!T123)/12))</f>
        <v>331.35637808333337</v>
      </c>
      <c r="BK123" s="21">
        <f>IF(BK$3&lt;'Depr. Rate'!$B$1,('Depr. Rate'!$B$4*'KU Meter Schedule'!U123)/12,IF(U123=0,T123/2*'Depr. Rate'!$C$4/12,('Depr. Rate'!$C$4*'KU Meter Schedule'!U123)/12))</f>
        <v>507.88685024999995</v>
      </c>
      <c r="BL123" s="21">
        <f>IF(BL$3&lt;'Depr. Rate'!$B$1,('Depr. Rate'!$B$4*'KU Meter Schedule'!V123)/12,IF(V123=0,U123/2*'Depr. Rate'!$C$4/12,('Depr. Rate'!$C$4*'KU Meter Schedule'!V123)/12))</f>
        <v>507.88685024999995</v>
      </c>
      <c r="BM123" s="21">
        <f>IF(BM$3&lt;'Depr. Rate'!$B$1,('Depr. Rate'!$B$4*'KU Meter Schedule'!W123)/12,IF(W123=0,V123/2*'Depr. Rate'!$C$4/12,('Depr. Rate'!$C$4*'KU Meter Schedule'!W123)/12))</f>
        <v>507.88685024999995</v>
      </c>
      <c r="BN123" s="21">
        <f>IF(BN$3&lt;'Depr. Rate'!$B$1,('Depr. Rate'!$B$4*'KU Meter Schedule'!X123)/12,IF(X123=0,W123/2*'Depr. Rate'!$C$4/12,('Depr. Rate'!$C$4*'KU Meter Schedule'!X123)/12))</f>
        <v>507.88685024999995</v>
      </c>
      <c r="BO123" s="21">
        <f>IF(BO$3&lt;'Depr. Rate'!$B$1,('Depr. Rate'!$B$4*'KU Meter Schedule'!Y123)/12,IF(Y123=0,X123/2*'Depr. Rate'!$C$4/12,('Depr. Rate'!$C$4*'KU Meter Schedule'!Y123)/12))</f>
        <v>507.88685024999995</v>
      </c>
      <c r="BP123" s="21">
        <f>IF(BP$3&lt;'Depr. Rate'!$B$1,('Depr. Rate'!$B$4*'KU Meter Schedule'!Z123)/12,IF(Z123=0,Y123/2*'Depr. Rate'!$C$4/12,('Depr. Rate'!$C$4*'KU Meter Schedule'!Z123)/12))</f>
        <v>507.88685024999995</v>
      </c>
      <c r="BQ123" s="21">
        <f>IF(BQ$3&lt;'Depr. Rate'!$B$1,('Depr. Rate'!$B$4*'KU Meter Schedule'!AA123)/12,IF(AA123=0,Z123/2*'Depr. Rate'!$C$4/12,('Depr. Rate'!$C$4*'KU Meter Schedule'!AA123)/12))</f>
        <v>507.88685024999995</v>
      </c>
      <c r="BR123" s="21">
        <f>IF(BR$3&lt;'Depr. Rate'!$B$1,('Depr. Rate'!$B$4*'KU Meter Schedule'!AB123)/12,IF(AB123=0,AA123/2*'Depr. Rate'!$C$4/12,('Depr. Rate'!$C$4*'KU Meter Schedule'!AB123)/12))</f>
        <v>507.88685024999995</v>
      </c>
      <c r="BS123" s="21">
        <f>IF(BS$3&lt;'Depr. Rate'!$B$1,('Depr. Rate'!$B$4*'KU Meter Schedule'!AC123)/12,IF(AC123=0,AB123/2*'Depr. Rate'!$C$4/12,('Depr. Rate'!$C$4*'KU Meter Schedule'!AC123)/12))</f>
        <v>507.88685024999995</v>
      </c>
      <c r="BT123" s="21">
        <f>IF(BT$3&lt;'Depr. Rate'!$B$1,('Depr. Rate'!$B$4*'KU Meter Schedule'!AD123)/12,IF(AD123=0,AC123/2*'Depr. Rate'!$C$4/12,('Depr. Rate'!$C$4*'KU Meter Schedule'!AD123)/12))</f>
        <v>507.88685024999995</v>
      </c>
      <c r="BU123" s="21">
        <f>IF(BU$3&lt;'Depr. Rate'!$B$1,('Depr. Rate'!$B$4*'KU Meter Schedule'!AE123)/12,IF(AE123=0,AD123/2*'Depr. Rate'!$C$4/12,('Depr. Rate'!$C$4*'KU Meter Schedule'!AE123)/12))</f>
        <v>507.88685024999995</v>
      </c>
      <c r="BV123" s="21">
        <f>IF(BV$3&lt;'Depr. Rate'!$B$1,('Depr. Rate'!$B$4*'KU Meter Schedule'!AF123)/12,IF(AF123=0,AE123/2*'Depr. Rate'!$C$4/12,('Depr. Rate'!$C$4*'KU Meter Schedule'!AF123)/12))</f>
        <v>507.88685024999995</v>
      </c>
      <c r="BW123" s="21">
        <f>IF(BW$3&lt;'Depr. Rate'!$B$1,('Depr. Rate'!$B$4*'KU Meter Schedule'!AG123)/12,IF(AG123=0,AF123/2*'Depr. Rate'!$C$4/12,('Depr. Rate'!$C$4*'KU Meter Schedule'!AG123)/12))</f>
        <v>507.88685024999995</v>
      </c>
      <c r="BX123" s="21">
        <f>IF(BX$3&lt;'Depr. Rate'!$B$1,('Depr. Rate'!$B$4*'KU Meter Schedule'!AH123)/12,IF(AH123=0,AG123/2*'Depr. Rate'!$C$4/12,('Depr. Rate'!$C$4*'KU Meter Schedule'!AH123)/12))</f>
        <v>507.88685024999995</v>
      </c>
      <c r="BY123" s="21">
        <f>IF(BY$3&lt;'Depr. Rate'!$B$1,('Depr. Rate'!$B$4*'KU Meter Schedule'!AI123)/12,IF(AI123=0,AH123/2*'Depr. Rate'!$C$4/12,('Depr. Rate'!$C$4*'KU Meter Schedule'!AI123)/12))</f>
        <v>507.88685024999995</v>
      </c>
      <c r="BZ123" s="21">
        <f>IF(BZ$3&lt;'Depr. Rate'!$B$1,('Depr. Rate'!$B$4*'KU Meter Schedule'!AJ123)/12,IF(AJ123=0,AI123/2*'Depr. Rate'!$C$4/12,('Depr. Rate'!$C$4*'KU Meter Schedule'!AJ123)/12))</f>
        <v>507.88685024999995</v>
      </c>
      <c r="CA123" s="21">
        <f>IF(CA$3&lt;'Depr. Rate'!$B$1,('Depr. Rate'!$B$4*'KU Meter Schedule'!AK123)/12,IF(AK123=0,AJ123/2*'Depr. Rate'!$C$4/12,('Depr. Rate'!$C$4*'KU Meter Schedule'!AK123)/12))</f>
        <v>507.88685024999995</v>
      </c>
      <c r="CB123" s="21">
        <f>IF(CB$3&lt;'Depr. Rate'!$B$1,('Depr. Rate'!$B$4*'KU Meter Schedule'!AL123)/12,IF(AL123=0,AK123/2*'Depr. Rate'!$C$4/12,('Depr. Rate'!$C$4*'KU Meter Schedule'!AL123)/12))</f>
        <v>507.88685024999995</v>
      </c>
      <c r="CC123" s="21">
        <f>IF(CC$3&lt;'Depr. Rate'!$B$1,('Depr. Rate'!$B$4*'KU Meter Schedule'!AM123)/12,IF(AM123=0,AL123/2*'Depr. Rate'!$C$4/12,('Depr. Rate'!$C$4*'KU Meter Schedule'!AM123)/12))</f>
        <v>507.88685024999995</v>
      </c>
      <c r="CD123" s="21">
        <f>IF(CD$3&lt;'Depr. Rate'!$B$1,('Depr. Rate'!$B$4*'KU Meter Schedule'!AN123)/12,IF(AN123=0,AM123/2*'Depr. Rate'!$C$4/12,('Depr. Rate'!$C$4*'KU Meter Schedule'!AN123)/12))</f>
        <v>507.88685024999995</v>
      </c>
      <c r="CE123" s="21">
        <f>IF(CE$3&lt;'Depr. Rate'!$B$1,('Depr. Rate'!$B$4*'KU Meter Schedule'!AO123)/12,IF(AO123=0,AN123/2*'Depr. Rate'!$C$4/12,('Depr. Rate'!$C$4*'KU Meter Schedule'!AO123)/12))</f>
        <v>253.94342512499998</v>
      </c>
      <c r="CF123" s="21">
        <f>IF(CF$3&lt;'Depr. Rate'!$B$1,('Depr. Rate'!$B$4*'KU Meter Schedule'!AP123)/12,IF(AP123=0,AO123/2*'Depr. Rate'!$C$4/12,('Depr. Rate'!$C$4*'KU Meter Schedule'!AP123)/12))</f>
        <v>0</v>
      </c>
      <c r="CG123" s="21">
        <f>IF(CG$3&lt;'Depr. Rate'!$B$1,('Depr. Rate'!$B$4*'KU Meter Schedule'!AQ123)/12,IF(AQ123=0,AP123/2*'Depr. Rate'!$C$4/12,('Depr. Rate'!$C$4*'KU Meter Schedule'!AQ123)/12))</f>
        <v>0</v>
      </c>
      <c r="CH123" s="21">
        <f>IF(CH$3&lt;'Depr. Rate'!$B$1,('Depr. Rate'!$B$4*'KU Meter Schedule'!AR123)/12,IF(AR123=0,AQ123/2*'Depr. Rate'!$C$4/12,('Depr. Rate'!$C$4*'KU Meter Schedule'!AR123)/12))</f>
        <v>0</v>
      </c>
      <c r="CI123" s="21">
        <f>IF(CI$3&lt;'Depr. Rate'!$B$1,('Depr. Rate'!$B$4*'KU Meter Schedule'!AS123)/12,IF(AS123=0,AR123/2*'Depr. Rate'!$C$4/12,('Depr. Rate'!$C$4*'KU Meter Schedule'!AS123)/12))</f>
        <v>0</v>
      </c>
      <c r="CJ123" s="21">
        <f>IF(CJ$3&lt;'Depr. Rate'!$B$1,('Depr. Rate'!$B$4*'KU Meter Schedule'!AT123)/12,IF(AT123=0,AS123/2*'Depr. Rate'!$C$4/12,('Depr. Rate'!$C$4*'KU Meter Schedule'!AT123)/12))</f>
        <v>0</v>
      </c>
      <c r="CK123" s="21">
        <f>IF(CK$3&lt;'Depr. Rate'!$B$1,('Depr. Rate'!$B$4*'KU Meter Schedule'!AU123)/12,IF(AU123=0,AT123/2*'Depr. Rate'!$C$4/12,('Depr. Rate'!$C$4*'KU Meter Schedule'!AU123)/12))</f>
        <v>0</v>
      </c>
      <c r="CL123" s="21">
        <f>IF(CL$3&lt;'Depr. Rate'!$B$1,('Depr. Rate'!$B$4*'KU Meter Schedule'!AV123)/12,IF(AV123=0,AU123/2*'Depr. Rate'!$C$4/12,('Depr. Rate'!$C$4*'KU Meter Schedule'!AV123)/12))</f>
        <v>0</v>
      </c>
      <c r="CM123" s="21">
        <f>IF(CM$3&lt;'Depr. Rate'!$B$1,('Depr. Rate'!$B$4*'KU Meter Schedule'!AW123)/12,IF(AW123=0,AV123/2*'Depr. Rate'!$C$4/12,('Depr. Rate'!$C$4*'KU Meter Schedule'!AW123)/12))</f>
        <v>0</v>
      </c>
      <c r="CN123" s="21">
        <f>IF(CN$3&lt;'Depr. Rate'!$B$1,('Depr. Rate'!$B$4*'KU Meter Schedule'!AX123)/12,IF(AX123=0,AW123/2*'Depr. Rate'!$C$4/12,('Depr. Rate'!$C$4*'KU Meter Schedule'!AX123)/12))</f>
        <v>0</v>
      </c>
      <c r="CP123" s="6">
        <f>IF(CP$3=$CP$3,$H123+AZ123,IF($F123='KU Meter Schedule'!CP$3,'KU Meter Schedule'!CO123+AZ123-$G123,SUM(CO123,AZ123)))</f>
        <v>75656.985849128396</v>
      </c>
      <c r="CQ123" s="6">
        <f>IF(CQ$3=$CP$3,$H123+BA123,IF($F123='KU Meter Schedule'!CQ$3,'KU Meter Schedule'!CP123+BA123-$G123,SUM(CP123,BA123)))</f>
        <v>75988.342227211731</v>
      </c>
      <c r="CR123" s="6">
        <f>IF(CR$3=$CP$3,$H123+BB123,IF($F123='KU Meter Schedule'!CR$3,'KU Meter Schedule'!CQ123+BB123-$G123,SUM(CQ123,BB123)))</f>
        <v>76319.698605295067</v>
      </c>
      <c r="CS123" s="6">
        <f>IF(CS$3=$CP$3,$H123+BC123,IF($F123='KU Meter Schedule'!CS$3,'KU Meter Schedule'!CR123+BC123-$G123,SUM(CR123,BC123)))</f>
        <v>76651.054983378403</v>
      </c>
      <c r="CT123" s="6">
        <f>IF(CT$3=$CP$3,$H123+BD123,IF($F123='KU Meter Schedule'!CT$3,'KU Meter Schedule'!CS123+BD123-$G123,SUM(CS123,BD123)))</f>
        <v>76982.411361461738</v>
      </c>
      <c r="CU123" s="6">
        <f>IF(CU$3=$CP$3,$H123+BE123,IF($F123='KU Meter Schedule'!CU$3,'KU Meter Schedule'!CT123+BE123-$G123,SUM(CT123,BE123)))</f>
        <v>77313.767739545074</v>
      </c>
      <c r="CV123" s="6">
        <f>IF(CV$3=$CP$3,$H123+BF123,IF($F123='KU Meter Schedule'!CV$3,'KU Meter Schedule'!CU123+BF123-$G123,SUM(CU123,BF123)))</f>
        <v>77645.124117628409</v>
      </c>
      <c r="CW123" s="6">
        <f>IF(CW$3=$CP$3,$H123+BG123,IF($F123='KU Meter Schedule'!CW$3,'KU Meter Schedule'!CV123+BG123-$G123,SUM(CV123,BG123)))</f>
        <v>77976.480495711745</v>
      </c>
      <c r="CX123" s="6">
        <f>IF(CX$3=$CP$3,$H123+BH123,IF($F123='KU Meter Schedule'!CX$3,'KU Meter Schedule'!CW123+BH123-$G123,SUM(CW123,BH123)))</f>
        <v>78307.83687379508</v>
      </c>
      <c r="CY123" s="6">
        <f>IF(CY$3=$CP$3,$H123+BI123,IF($F123='KU Meter Schedule'!CY$3,'KU Meter Schedule'!CX123+BI123-$G123,SUM(CX123,BI123)))</f>
        <v>78639.193251878416</v>
      </c>
      <c r="CZ123" s="6">
        <f>IF(CZ$3=$CP$3,$H123+BJ123,IF($F123='KU Meter Schedule'!CZ$3,'KU Meter Schedule'!CY123+BJ123-$G123,SUM(CY123,BJ123)))</f>
        <v>78970.549629961752</v>
      </c>
      <c r="DA123" s="6">
        <f>IF(DA$3=$CP$3,$H123+BK123,IF($F123='KU Meter Schedule'!DA$3,'KU Meter Schedule'!CZ123+BK123-$G123,SUM(CZ123,BK123)))</f>
        <v>79478.436480211749</v>
      </c>
      <c r="DB123" s="6">
        <f>IF(DB$3=$CP$3,$H123+BL123,IF($F123='KU Meter Schedule'!DB$3,'KU Meter Schedule'!DA123+BL123-$G123,SUM(DA123,BL123)))</f>
        <v>79986.323330461746</v>
      </c>
      <c r="DC123" s="6">
        <f>IF(DC$3=$CP$3,$H123+BM123,IF($F123='KU Meter Schedule'!DC$3,'KU Meter Schedule'!DB123+BM123-$G123,SUM(DB123,BM123)))</f>
        <v>80494.210180711743</v>
      </c>
      <c r="DD123" s="6">
        <f>IF(DD$3=$CP$3,$H123+BN123,IF($F123='KU Meter Schedule'!DD$3,'KU Meter Schedule'!DC123+BN123-$G123,SUM(DC123,BN123)))</f>
        <v>81002.097030961741</v>
      </c>
      <c r="DE123" s="6">
        <f>IF(DE$3=$CP$3,$H123+BO123,IF($F123='KU Meter Schedule'!DE$3,'KU Meter Schedule'!DD123+BO123-$G123,SUM(DD123,BO123)))</f>
        <v>81509.983881211738</v>
      </c>
      <c r="DF123" s="6">
        <f>IF(DF$3=$CP$3,$H123+BP123,IF($F123='KU Meter Schedule'!DF$3,'KU Meter Schedule'!DE123+BP123-$G123,SUM(DE123,BP123)))</f>
        <v>82017.870731461735</v>
      </c>
      <c r="DG123" s="6">
        <f>IF(DG$3=$CP$3,$H123+BQ123,IF($F123='KU Meter Schedule'!DG$3,'KU Meter Schedule'!DF123+BQ123-$G123,SUM(DF123,BQ123)))</f>
        <v>82525.757581711732</v>
      </c>
      <c r="DH123" s="6">
        <f>IF(DH$3=$CP$3,$H123+BR123,IF($F123='KU Meter Schedule'!DH$3,'KU Meter Schedule'!DG123+BR123-$G123,SUM(DG123,BR123)))</f>
        <v>83033.644431961729</v>
      </c>
      <c r="DI123" s="6">
        <f>IF(DI$3=$CP$3,$H123+BS123,IF($F123='KU Meter Schedule'!DI$3,'KU Meter Schedule'!DH123+BS123-$G123,SUM(DH123,BS123)))</f>
        <v>83541.531282211727</v>
      </c>
      <c r="DJ123" s="6">
        <f>IF(DJ$3=$CP$3,$H123+BT123,IF($F123='KU Meter Schedule'!DJ$3,'KU Meter Schedule'!DI123+BT123-$G123,SUM(DI123,BT123)))</f>
        <v>84049.418132461724</v>
      </c>
      <c r="DK123" s="6">
        <f>IF(DK$3=$CP$3,$H123+BU123,IF($F123='KU Meter Schedule'!DK$3,'KU Meter Schedule'!DJ123+BU123-$G123,SUM(DJ123,BU123)))</f>
        <v>84557.304982711721</v>
      </c>
      <c r="DL123" s="6">
        <f>IF(DL$3=$CP$3,$H123+BV123,IF($F123='KU Meter Schedule'!DL$3,'KU Meter Schedule'!DK123+BV123-$G123,SUM(DK123,BV123)))</f>
        <v>85065.191832961718</v>
      </c>
      <c r="DM123" s="6">
        <f>IF(DM$3=$CP$3,$H123+BW123,IF($F123='KU Meter Schedule'!DM$3,'KU Meter Schedule'!DL123+BW123-$G123,SUM(DL123,BW123)))</f>
        <v>85573.078683211716</v>
      </c>
      <c r="DN123" s="6">
        <f>IF(DN$3=$CP$3,$H123+BX123,IF($F123='KU Meter Schedule'!DN$3,'KU Meter Schedule'!DM123+BX123-$G123,SUM(DM123,BX123)))</f>
        <v>86080.965533461713</v>
      </c>
      <c r="DO123" s="6">
        <f>IF(DO$3=$CP$3,$H123+BY123,IF($F123='KU Meter Schedule'!DO$3,'KU Meter Schedule'!DN123+BY123-$G123,SUM(DN123,BY123)))</f>
        <v>86588.85238371171</v>
      </c>
      <c r="DP123" s="6">
        <f>IF(DP$3=$CP$3,$H123+BZ123,IF($F123='KU Meter Schedule'!DP$3,'KU Meter Schedule'!DO123+BZ123-$G123,SUM(DO123,BZ123)))</f>
        <v>87096.739233961707</v>
      </c>
      <c r="DQ123" s="6">
        <f>IF(DQ$3=$CP$3,$H123+CA123,IF($F123='KU Meter Schedule'!DQ$3,'KU Meter Schedule'!DP123+CA123-$G123,SUM(DP123,CA123)))</f>
        <v>87604.626084211704</v>
      </c>
      <c r="DR123" s="6">
        <f>IF(DR$3=$CP$3,$H123+CB123,IF($F123='KU Meter Schedule'!DR$3,'KU Meter Schedule'!DQ123+CB123-$G123,SUM(DQ123,CB123)))</f>
        <v>88112.512934461702</v>
      </c>
      <c r="DS123" s="6">
        <f>IF(DS$3=$CP$3,$H123+CC123,IF($F123='KU Meter Schedule'!DS$3,'KU Meter Schedule'!DR123+CC123-$G123,SUM(DR123,CC123)))</f>
        <v>88620.399784711699</v>
      </c>
      <c r="DT123" s="6">
        <f>IF(DT$3=$CP$3,$H123+CD123,IF($F123='KU Meter Schedule'!DT$3,'KU Meter Schedule'!DS123+CD123-$G123,SUM(DS123,CD123)))</f>
        <v>89128.286634961696</v>
      </c>
      <c r="DU123" s="6">
        <f>IF(DU$3=$CP$3,$H123+CE123,IF($F123='KU Meter Schedule'!DU$3,'KU Meter Schedule'!DT123+CE123-$G123,SUM(DT123,CE123)))</f>
        <v>-84254.299939913297</v>
      </c>
      <c r="DV123" s="6">
        <f>IF(DV$3=$CP$3,$H123+CF123,IF($F123='KU Meter Schedule'!DV$3,'KU Meter Schedule'!DU123+CF123-$G123,SUM(DU123,CF123)))</f>
        <v>-84254.299939913297</v>
      </c>
      <c r="DW123" s="6">
        <f>IF(DW$3=$CP$3,$H123+CG123,IF($F123='KU Meter Schedule'!DW$3,'KU Meter Schedule'!DV123+CG123-$G123,SUM(DV123,CG123)))</f>
        <v>-84254.299939913297</v>
      </c>
      <c r="DX123" s="6">
        <f>IF(DX$3=$CP$3,$H123+CH123,IF($F123='KU Meter Schedule'!DX$3,'KU Meter Schedule'!DW123+CH123-$G123,SUM(DW123,CH123)))</f>
        <v>-84254.299939913297</v>
      </c>
      <c r="DY123" s="6">
        <f>IF(DY$3=$CP$3,$H123+CI123,IF($F123='KU Meter Schedule'!DY$3,'KU Meter Schedule'!DX123+CI123-$G123,SUM(DX123,CI123)))</f>
        <v>-84254.299939913297</v>
      </c>
      <c r="DZ123" s="6">
        <f>IF(DZ$3=$CP$3,$H123+CJ123,IF($F123='KU Meter Schedule'!DZ$3,'KU Meter Schedule'!DY123+CJ123-$G123,SUM(DY123,CJ123)))</f>
        <v>-84254.299939913297</v>
      </c>
      <c r="EA123" s="6">
        <f>IF(EA$3=$CP$3,$H123+CK123,IF($F123='KU Meter Schedule'!EA$3,'KU Meter Schedule'!DZ123+CK123-$G123,SUM(DZ123,CK123)))</f>
        <v>-84254.299939913297</v>
      </c>
      <c r="EB123" s="6">
        <f>IF(EB$3=$CP$3,$H123+CL123,IF($F123='KU Meter Schedule'!EB$3,'KU Meter Schedule'!EA123+CL123-$G123,SUM(EA123,CL123)))</f>
        <v>-84254.299939913297</v>
      </c>
      <c r="EC123" s="6">
        <f>IF(EC$3=$CP$3,$H123+CM123,IF($F123='KU Meter Schedule'!EC$3,'KU Meter Schedule'!EB123+CM123-$G123,SUM(EB123,CM123)))</f>
        <v>-84254.299939913297</v>
      </c>
      <c r="ED123" s="6">
        <f>IF(ED$3=$CP$3,$H123+CN123,IF($F123='KU Meter Schedule'!ED$3,'KU Meter Schedule'!EC123+CN123-$G123,SUM(EC123,CN123)))</f>
        <v>-84254.299939913297</v>
      </c>
      <c r="EF123" s="8">
        <f t="shared" si="26"/>
        <v>97979.544150871603</v>
      </c>
      <c r="EG123" s="8">
        <f t="shared" si="26"/>
        <v>97648.187772788267</v>
      </c>
      <c r="EH123" s="8">
        <f t="shared" si="26"/>
        <v>97316.831394704932</v>
      </c>
      <c r="EI123" s="8">
        <f t="shared" si="26"/>
        <v>96985.475016621596</v>
      </c>
      <c r="EJ123" s="8">
        <f t="shared" si="26"/>
        <v>96654.118638538261</v>
      </c>
      <c r="EK123" s="8">
        <f t="shared" si="26"/>
        <v>96322.762260454925</v>
      </c>
      <c r="EL123" s="8">
        <f t="shared" si="26"/>
        <v>95991.40588237159</v>
      </c>
      <c r="EM123" s="8">
        <f t="shared" si="26"/>
        <v>95660.049504288254</v>
      </c>
      <c r="EN123" s="8">
        <f t="shared" si="26"/>
        <v>95328.693126204918</v>
      </c>
      <c r="EO123" s="8">
        <f t="shared" si="26"/>
        <v>94997.336748121583</v>
      </c>
      <c r="EP123" s="8">
        <f t="shared" si="26"/>
        <v>94665.980370038247</v>
      </c>
      <c r="EQ123" s="8">
        <f t="shared" si="26"/>
        <v>94158.09351978825</v>
      </c>
      <c r="ER123" s="8">
        <f t="shared" si="26"/>
        <v>93650.206669538253</v>
      </c>
      <c r="ES123" s="8">
        <f t="shared" si="26"/>
        <v>93142.319819288256</v>
      </c>
      <c r="ET123" s="8">
        <f t="shared" si="26"/>
        <v>92634.432969038258</v>
      </c>
      <c r="EU123" s="8">
        <f t="shared" si="26"/>
        <v>92126.546118788261</v>
      </c>
      <c r="EV123" s="8">
        <f t="shared" si="25"/>
        <v>91618.659268538264</v>
      </c>
      <c r="EW123" s="8">
        <f t="shared" si="25"/>
        <v>91110.772418288267</v>
      </c>
      <c r="EX123" s="8">
        <f t="shared" si="25"/>
        <v>90602.885568038269</v>
      </c>
      <c r="EY123" s="8">
        <f t="shared" si="25"/>
        <v>90094.998717788272</v>
      </c>
      <c r="EZ123" s="8">
        <f t="shared" si="25"/>
        <v>89587.111867538275</v>
      </c>
      <c r="FA123" s="8">
        <f t="shared" si="25"/>
        <v>89079.225017288278</v>
      </c>
      <c r="FB123" s="8">
        <f t="shared" si="25"/>
        <v>88571.338167038281</v>
      </c>
      <c r="FC123" s="8">
        <f t="shared" si="25"/>
        <v>88063.451316788283</v>
      </c>
      <c r="FD123" s="8">
        <f t="shared" si="25"/>
        <v>87555.564466538286</v>
      </c>
      <c r="FE123" s="8">
        <f t="shared" si="25"/>
        <v>87047.677616288289</v>
      </c>
      <c r="FF123" s="8">
        <f t="shared" si="25"/>
        <v>86539.790766038292</v>
      </c>
      <c r="FG123" s="8">
        <f t="shared" si="25"/>
        <v>86031.903915788294</v>
      </c>
      <c r="FH123" s="8">
        <f t="shared" si="25"/>
        <v>85524.017065538297</v>
      </c>
      <c r="FI123" s="8">
        <f t="shared" si="25"/>
        <v>85016.1302152883</v>
      </c>
      <c r="FJ123" s="8">
        <f t="shared" si="25"/>
        <v>84508.243365038303</v>
      </c>
      <c r="FK123" s="8">
        <f t="shared" si="24"/>
        <v>84254.299939913297</v>
      </c>
      <c r="FL123" s="8">
        <f t="shared" si="24"/>
        <v>84254.299939913297</v>
      </c>
      <c r="FM123" s="8">
        <f t="shared" si="24"/>
        <v>84254.299939913297</v>
      </c>
      <c r="FN123" s="8">
        <f t="shared" si="24"/>
        <v>84254.299939913297</v>
      </c>
      <c r="FO123" s="8">
        <f t="shared" si="24"/>
        <v>84254.299939913297</v>
      </c>
      <c r="FP123" s="8">
        <f t="shared" si="24"/>
        <v>84254.299939913297</v>
      </c>
      <c r="FQ123" s="8">
        <f t="shared" si="24"/>
        <v>84254.299939913297</v>
      </c>
      <c r="FR123" s="8">
        <f t="shared" si="24"/>
        <v>84254.299939913297</v>
      </c>
      <c r="FS123" s="8">
        <f t="shared" si="24"/>
        <v>84254.299939913297</v>
      </c>
      <c r="FT123" s="8">
        <f t="shared" si="24"/>
        <v>84254.299939913297</v>
      </c>
    </row>
    <row r="124" spans="1:176" x14ac:dyDescent="0.25">
      <c r="A124" s="4" t="s">
        <v>12</v>
      </c>
      <c r="B124" s="4" t="s">
        <v>2</v>
      </c>
      <c r="C124" s="3" t="s">
        <v>40</v>
      </c>
      <c r="D124" s="4" t="s">
        <v>6</v>
      </c>
      <c r="E124" s="7">
        <v>1999</v>
      </c>
      <c r="F124" s="24">
        <f>IFERROR(VLOOKUP(CONCATENATE(C124,E124),'KU Retirements'!$A$4:$E$150,5,FALSE),"N/A")</f>
        <v>43525</v>
      </c>
      <c r="G124" s="5">
        <v>1671388.39</v>
      </c>
      <c r="H124" s="5">
        <v>674642.74194319034</v>
      </c>
      <c r="I124" s="5"/>
      <c r="J124" s="6">
        <f>IF(J$3=$J$3,$G124,IF($F124='KU Meter Schedule'!J$3,'KU Meter Schedule'!I124-'KU Meter Schedule'!$G124,I124))</f>
        <v>1671388.39</v>
      </c>
      <c r="K124" s="6">
        <f>IF(K$3=$J$3,$G124,IF($F124='KU Meter Schedule'!K$3,'KU Meter Schedule'!J124-'KU Meter Schedule'!$G124,J124))</f>
        <v>1671388.39</v>
      </c>
      <c r="L124" s="6">
        <f>IF(L$3=$J$3,$G124,IF($F124='KU Meter Schedule'!L$3,'KU Meter Schedule'!K124-'KU Meter Schedule'!$G124,K124))</f>
        <v>1671388.39</v>
      </c>
      <c r="M124" s="6">
        <f>IF(M$3=$J$3,$G124,IF($F124='KU Meter Schedule'!M$3,'KU Meter Schedule'!L124-'KU Meter Schedule'!$G124,L124))</f>
        <v>1671388.39</v>
      </c>
      <c r="N124" s="6">
        <f>IF(N$3=$J$3,$G124,IF($F124='KU Meter Schedule'!N$3,'KU Meter Schedule'!M124-'KU Meter Schedule'!$G124,M124))</f>
        <v>1671388.39</v>
      </c>
      <c r="O124" s="6">
        <f>IF(O$3=$J$3,$G124,IF($F124='KU Meter Schedule'!O$3,'KU Meter Schedule'!N124-'KU Meter Schedule'!$G124,N124))</f>
        <v>1671388.39</v>
      </c>
      <c r="P124" s="6">
        <f>IF(P$3=$J$3,$G124,IF($F124='KU Meter Schedule'!P$3,'KU Meter Schedule'!O124-'KU Meter Schedule'!$G124,O124))</f>
        <v>1671388.39</v>
      </c>
      <c r="Q124" s="6">
        <f>IF(Q$3=$J$3,$G124,IF($F124='KU Meter Schedule'!Q$3,'KU Meter Schedule'!P124-'KU Meter Schedule'!$G124,P124))</f>
        <v>1671388.39</v>
      </c>
      <c r="R124" s="6">
        <f>IF(R$3=$J$3,$G124,IF($F124='KU Meter Schedule'!R$3,'KU Meter Schedule'!Q124-'KU Meter Schedule'!$G124,Q124))</f>
        <v>1671388.39</v>
      </c>
      <c r="S124" s="6">
        <f>IF(S$3=$J$3,$G124,IF($F124='KU Meter Schedule'!S$3,'KU Meter Schedule'!R124-'KU Meter Schedule'!$G124,R124))</f>
        <v>1671388.39</v>
      </c>
      <c r="T124" s="6">
        <f>IF(T$3=$J$3,$G124,IF($F124='KU Meter Schedule'!T$3,'KU Meter Schedule'!S124-'KU Meter Schedule'!$G124,S124))</f>
        <v>1671388.39</v>
      </c>
      <c r="U124" s="6">
        <f>IF(U$3=$J$3,$G124,IF($F124='KU Meter Schedule'!U$3,'KU Meter Schedule'!T124-'KU Meter Schedule'!$G124,T124))</f>
        <v>1671388.39</v>
      </c>
      <c r="V124" s="6">
        <f>IF(V$3=$J$3,$G124,IF($F124='KU Meter Schedule'!V$3,'KU Meter Schedule'!U124-'KU Meter Schedule'!$G124,U124))</f>
        <v>1671388.39</v>
      </c>
      <c r="W124" s="6">
        <f>IF(W$3=$J$3,$G124,IF($F124='KU Meter Schedule'!W$3,'KU Meter Schedule'!V124-'KU Meter Schedule'!$G124,V124))</f>
        <v>1671388.39</v>
      </c>
      <c r="X124" s="6">
        <f>IF(X$3=$J$3,$G124,IF($F124='KU Meter Schedule'!X$3,'KU Meter Schedule'!W124-'KU Meter Schedule'!$G124,W124))</f>
        <v>1671388.39</v>
      </c>
      <c r="Y124" s="6">
        <f>IF(Y$3=$J$3,$G124,IF($F124='KU Meter Schedule'!Y$3,'KU Meter Schedule'!X124-'KU Meter Schedule'!$G124,X124))</f>
        <v>1671388.39</v>
      </c>
      <c r="Z124" s="6">
        <f>IF(Z$3=$J$3,$G124,IF($F124='KU Meter Schedule'!Z$3,'KU Meter Schedule'!Y124-'KU Meter Schedule'!$G124,Y124))</f>
        <v>1671388.39</v>
      </c>
      <c r="AA124" s="6">
        <f>IF(AA$3=$J$3,$G124,IF($F124='KU Meter Schedule'!AA$3,'KU Meter Schedule'!Z124-'KU Meter Schedule'!$G124,Z124))</f>
        <v>1671388.39</v>
      </c>
      <c r="AB124" s="6">
        <f>IF(AB$3=$J$3,$G124,IF($F124='KU Meter Schedule'!AB$3,'KU Meter Schedule'!AA124-'KU Meter Schedule'!$G124,AA124))</f>
        <v>1671388.39</v>
      </c>
      <c r="AC124" s="6">
        <f>IF(AC$3=$J$3,$G124,IF($F124='KU Meter Schedule'!AC$3,'KU Meter Schedule'!AB124-'KU Meter Schedule'!$G124,AB124))</f>
        <v>1671388.39</v>
      </c>
      <c r="AD124" s="6">
        <f>IF(AD$3=$J$3,$G124,IF($F124='KU Meter Schedule'!AD$3,'KU Meter Schedule'!AC124-'KU Meter Schedule'!$G124,AC124))</f>
        <v>1671388.39</v>
      </c>
      <c r="AE124" s="6">
        <f>IF(AE$3=$J$3,$G124,IF($F124='KU Meter Schedule'!AE$3,'KU Meter Schedule'!AD124-'KU Meter Schedule'!$G124,AD124))</f>
        <v>1671388.39</v>
      </c>
      <c r="AF124" s="6">
        <f>IF(AF$3=$J$3,$G124,IF($F124='KU Meter Schedule'!AF$3,'KU Meter Schedule'!AE124-'KU Meter Schedule'!$G124,AE124))</f>
        <v>1671388.39</v>
      </c>
      <c r="AG124" s="6">
        <f>IF(AG$3=$J$3,$G124,IF($F124='KU Meter Schedule'!AG$3,'KU Meter Schedule'!AF124-'KU Meter Schedule'!$G124,AF124))</f>
        <v>1671388.39</v>
      </c>
      <c r="AH124" s="6">
        <f>IF(AH$3=$J$3,$G124,IF($F124='KU Meter Schedule'!AH$3,'KU Meter Schedule'!AG124-'KU Meter Schedule'!$G124,AG124))</f>
        <v>1671388.39</v>
      </c>
      <c r="AI124" s="6">
        <f>IF(AI$3=$J$3,$G124,IF($F124='KU Meter Schedule'!AI$3,'KU Meter Schedule'!AH124-'KU Meter Schedule'!$G124,AH124))</f>
        <v>1671388.39</v>
      </c>
      <c r="AJ124" s="6">
        <f>IF(AJ$3=$J$3,$G124,IF($F124='KU Meter Schedule'!AJ$3,'KU Meter Schedule'!AI124-'KU Meter Schedule'!$G124,AI124))</f>
        <v>1671388.39</v>
      </c>
      <c r="AK124" s="6">
        <f>IF(AK$3=$J$3,$G124,IF($F124='KU Meter Schedule'!AK$3,'KU Meter Schedule'!AJ124-'KU Meter Schedule'!$G124,AJ124))</f>
        <v>1671388.39</v>
      </c>
      <c r="AL124" s="6">
        <f>IF(AL$3=$J$3,$G124,IF($F124='KU Meter Schedule'!AL$3,'KU Meter Schedule'!AK124-'KU Meter Schedule'!$G124,AK124))</f>
        <v>1671388.39</v>
      </c>
      <c r="AM124" s="6">
        <f>IF(AM$3=$J$3,$G124,IF($F124='KU Meter Schedule'!AM$3,'KU Meter Schedule'!AL124-'KU Meter Schedule'!$G124,AL124))</f>
        <v>1671388.39</v>
      </c>
      <c r="AN124" s="6">
        <f>IF(AN$3=$J$3,$G124,IF($F124='KU Meter Schedule'!AN$3,'KU Meter Schedule'!AM124-'KU Meter Schedule'!$G124,AM124))</f>
        <v>1671388.39</v>
      </c>
      <c r="AO124" s="6">
        <f>IF(AO$3=$J$3,$G124,IF($F124='KU Meter Schedule'!AO$3,'KU Meter Schedule'!AN124-'KU Meter Schedule'!$G124,AN124))</f>
        <v>0</v>
      </c>
      <c r="AP124" s="6">
        <f>IF(AP$3=$J$3,$G124,IF($F124='KU Meter Schedule'!AP$3,'KU Meter Schedule'!AO124-'KU Meter Schedule'!$G124,AO124))</f>
        <v>0</v>
      </c>
      <c r="AQ124" s="6">
        <f>IF(AQ$3=$J$3,$G124,IF($F124='KU Meter Schedule'!AQ$3,'KU Meter Schedule'!AP124-'KU Meter Schedule'!$G124,AP124))</f>
        <v>0</v>
      </c>
      <c r="AR124" s="6">
        <f>IF(AR$3=$J$3,$G124,IF($F124='KU Meter Schedule'!AR$3,'KU Meter Schedule'!AQ124-'KU Meter Schedule'!$G124,AQ124))</f>
        <v>0</v>
      </c>
      <c r="AS124" s="6">
        <f>IF(AS$3=$J$3,$G124,IF($F124='KU Meter Schedule'!AS$3,'KU Meter Schedule'!AR124-'KU Meter Schedule'!$G124,AR124))</f>
        <v>0</v>
      </c>
      <c r="AT124" s="6">
        <f>IF(AT$3=$J$3,$G124,IF($F124='KU Meter Schedule'!AT$3,'KU Meter Schedule'!AS124-'KU Meter Schedule'!$G124,AS124))</f>
        <v>0</v>
      </c>
      <c r="AU124" s="6">
        <f>IF(AU$3=$J$3,$G124,IF($F124='KU Meter Schedule'!AU$3,'KU Meter Schedule'!AT124-'KU Meter Schedule'!$G124,AT124))</f>
        <v>0</v>
      </c>
      <c r="AV124" s="6">
        <f>IF(AV$3=$J$3,$G124,IF($F124='KU Meter Schedule'!AV$3,'KU Meter Schedule'!AU124-'KU Meter Schedule'!$G124,AU124))</f>
        <v>0</v>
      </c>
      <c r="AW124" s="6">
        <f>IF(AW$3=$J$3,$G124,IF($F124='KU Meter Schedule'!AW$3,'KU Meter Schedule'!AV124-'KU Meter Schedule'!$G124,AV124))</f>
        <v>0</v>
      </c>
      <c r="AX124" s="6">
        <f>IF(AX$3=$J$3,$G124,IF($F124='KU Meter Schedule'!AX$3,'KU Meter Schedule'!AW124-'KU Meter Schedule'!$G124,AW124))</f>
        <v>0</v>
      </c>
      <c r="AZ124" s="21">
        <f>IF(AZ$3&lt;'Depr. Rate'!$B$1,('Depr. Rate'!$B$4*'KU Meter Schedule'!J124)/12,IF(J124=0,I124/2*'Depr. Rate'!$C$4/12,('Depr. Rate'!$C$4*'KU Meter Schedule'!J124)/12))</f>
        <v>3189.5661775833328</v>
      </c>
      <c r="BA124" s="21">
        <f>IF(BA$3&lt;'Depr. Rate'!$B$1,('Depr. Rate'!$B$4*'KU Meter Schedule'!K124)/12,IF(K124=0,J124/2*'Depr. Rate'!$C$4/12,('Depr. Rate'!$C$4*'KU Meter Schedule'!K124)/12))</f>
        <v>3189.5661775833328</v>
      </c>
      <c r="BB124" s="21">
        <f>IF(BB$3&lt;'Depr. Rate'!$B$1,('Depr. Rate'!$B$4*'KU Meter Schedule'!L124)/12,IF(L124=0,K124/2*'Depr. Rate'!$C$4/12,('Depr. Rate'!$C$4*'KU Meter Schedule'!L124)/12))</f>
        <v>3189.5661775833328</v>
      </c>
      <c r="BC124" s="21">
        <f>IF(BC$3&lt;'Depr. Rate'!$B$1,('Depr. Rate'!$B$4*'KU Meter Schedule'!M124)/12,IF(M124=0,L124/2*'Depr. Rate'!$C$4/12,('Depr. Rate'!$C$4*'KU Meter Schedule'!M124)/12))</f>
        <v>3189.5661775833328</v>
      </c>
      <c r="BD124" s="21">
        <f>IF(BD$3&lt;'Depr. Rate'!$B$1,('Depr. Rate'!$B$4*'KU Meter Schedule'!N124)/12,IF(N124=0,M124/2*'Depr. Rate'!$C$4/12,('Depr. Rate'!$C$4*'KU Meter Schedule'!N124)/12))</f>
        <v>3189.5661775833328</v>
      </c>
      <c r="BE124" s="21">
        <f>IF(BE$3&lt;'Depr. Rate'!$B$1,('Depr. Rate'!$B$4*'KU Meter Schedule'!O124)/12,IF(O124=0,N124/2*'Depr. Rate'!$C$4/12,('Depr. Rate'!$C$4*'KU Meter Schedule'!O124)/12))</f>
        <v>3189.5661775833328</v>
      </c>
      <c r="BF124" s="21">
        <f>IF(BF$3&lt;'Depr. Rate'!$B$1,('Depr. Rate'!$B$4*'KU Meter Schedule'!P124)/12,IF(P124=0,O124/2*'Depr. Rate'!$C$4/12,('Depr. Rate'!$C$4*'KU Meter Schedule'!P124)/12))</f>
        <v>3189.5661775833328</v>
      </c>
      <c r="BG124" s="21">
        <f>IF(BG$3&lt;'Depr. Rate'!$B$1,('Depr. Rate'!$B$4*'KU Meter Schedule'!Q124)/12,IF(Q124=0,P124/2*'Depr. Rate'!$C$4/12,('Depr. Rate'!$C$4*'KU Meter Schedule'!Q124)/12))</f>
        <v>3189.5661775833328</v>
      </c>
      <c r="BH124" s="21">
        <f>IF(BH$3&lt;'Depr. Rate'!$B$1,('Depr. Rate'!$B$4*'KU Meter Schedule'!R124)/12,IF(R124=0,Q124/2*'Depr. Rate'!$C$4/12,('Depr. Rate'!$C$4*'KU Meter Schedule'!R124)/12))</f>
        <v>3189.5661775833328</v>
      </c>
      <c r="BI124" s="21">
        <f>IF(BI$3&lt;'Depr. Rate'!$B$1,('Depr. Rate'!$B$4*'KU Meter Schedule'!S124)/12,IF(S124=0,R124/2*'Depr. Rate'!$C$4/12,('Depr. Rate'!$C$4*'KU Meter Schedule'!S124)/12))</f>
        <v>3189.5661775833328</v>
      </c>
      <c r="BJ124" s="21">
        <f>IF(BJ$3&lt;'Depr. Rate'!$B$1,('Depr. Rate'!$B$4*'KU Meter Schedule'!T124)/12,IF(T124=0,S124/2*'Depr. Rate'!$C$4/12,('Depr. Rate'!$C$4*'KU Meter Schedule'!T124)/12))</f>
        <v>3189.5661775833328</v>
      </c>
      <c r="BK124" s="21">
        <f>IF(BK$3&lt;'Depr. Rate'!$B$1,('Depr. Rate'!$B$4*'KU Meter Schedule'!U124)/12,IF(U124=0,T124/2*'Depr. Rate'!$C$4/12,('Depr. Rate'!$C$4*'KU Meter Schedule'!U124)/12))</f>
        <v>4888.8110407499998</v>
      </c>
      <c r="BL124" s="21">
        <f>IF(BL$3&lt;'Depr. Rate'!$B$1,('Depr. Rate'!$B$4*'KU Meter Schedule'!V124)/12,IF(V124=0,U124/2*'Depr. Rate'!$C$4/12,('Depr. Rate'!$C$4*'KU Meter Schedule'!V124)/12))</f>
        <v>4888.8110407499998</v>
      </c>
      <c r="BM124" s="21">
        <f>IF(BM$3&lt;'Depr. Rate'!$B$1,('Depr. Rate'!$B$4*'KU Meter Schedule'!W124)/12,IF(W124=0,V124/2*'Depr. Rate'!$C$4/12,('Depr. Rate'!$C$4*'KU Meter Schedule'!W124)/12))</f>
        <v>4888.8110407499998</v>
      </c>
      <c r="BN124" s="21">
        <f>IF(BN$3&lt;'Depr. Rate'!$B$1,('Depr. Rate'!$B$4*'KU Meter Schedule'!X124)/12,IF(X124=0,W124/2*'Depr. Rate'!$C$4/12,('Depr. Rate'!$C$4*'KU Meter Schedule'!X124)/12))</f>
        <v>4888.8110407499998</v>
      </c>
      <c r="BO124" s="21">
        <f>IF(BO$3&lt;'Depr. Rate'!$B$1,('Depr. Rate'!$B$4*'KU Meter Schedule'!Y124)/12,IF(Y124=0,X124/2*'Depr. Rate'!$C$4/12,('Depr. Rate'!$C$4*'KU Meter Schedule'!Y124)/12))</f>
        <v>4888.8110407499998</v>
      </c>
      <c r="BP124" s="21">
        <f>IF(BP$3&lt;'Depr. Rate'!$B$1,('Depr. Rate'!$B$4*'KU Meter Schedule'!Z124)/12,IF(Z124=0,Y124/2*'Depr. Rate'!$C$4/12,('Depr. Rate'!$C$4*'KU Meter Schedule'!Z124)/12))</f>
        <v>4888.8110407499998</v>
      </c>
      <c r="BQ124" s="21">
        <f>IF(BQ$3&lt;'Depr. Rate'!$B$1,('Depr. Rate'!$B$4*'KU Meter Schedule'!AA124)/12,IF(AA124=0,Z124/2*'Depr. Rate'!$C$4/12,('Depr. Rate'!$C$4*'KU Meter Schedule'!AA124)/12))</f>
        <v>4888.8110407499998</v>
      </c>
      <c r="BR124" s="21">
        <f>IF(BR$3&lt;'Depr. Rate'!$B$1,('Depr. Rate'!$B$4*'KU Meter Schedule'!AB124)/12,IF(AB124=0,AA124/2*'Depr. Rate'!$C$4/12,('Depr. Rate'!$C$4*'KU Meter Schedule'!AB124)/12))</f>
        <v>4888.8110407499998</v>
      </c>
      <c r="BS124" s="21">
        <f>IF(BS$3&lt;'Depr. Rate'!$B$1,('Depr. Rate'!$B$4*'KU Meter Schedule'!AC124)/12,IF(AC124=0,AB124/2*'Depr. Rate'!$C$4/12,('Depr. Rate'!$C$4*'KU Meter Schedule'!AC124)/12))</f>
        <v>4888.8110407499998</v>
      </c>
      <c r="BT124" s="21">
        <f>IF(BT$3&lt;'Depr. Rate'!$B$1,('Depr. Rate'!$B$4*'KU Meter Schedule'!AD124)/12,IF(AD124=0,AC124/2*'Depr. Rate'!$C$4/12,('Depr. Rate'!$C$4*'KU Meter Schedule'!AD124)/12))</f>
        <v>4888.8110407499998</v>
      </c>
      <c r="BU124" s="21">
        <f>IF(BU$3&lt;'Depr. Rate'!$B$1,('Depr. Rate'!$B$4*'KU Meter Schedule'!AE124)/12,IF(AE124=0,AD124/2*'Depr. Rate'!$C$4/12,('Depr. Rate'!$C$4*'KU Meter Schedule'!AE124)/12))</f>
        <v>4888.8110407499998</v>
      </c>
      <c r="BV124" s="21">
        <f>IF(BV$3&lt;'Depr. Rate'!$B$1,('Depr. Rate'!$B$4*'KU Meter Schedule'!AF124)/12,IF(AF124=0,AE124/2*'Depr. Rate'!$C$4/12,('Depr. Rate'!$C$4*'KU Meter Schedule'!AF124)/12))</f>
        <v>4888.8110407499998</v>
      </c>
      <c r="BW124" s="21">
        <f>IF(BW$3&lt;'Depr. Rate'!$B$1,('Depr. Rate'!$B$4*'KU Meter Schedule'!AG124)/12,IF(AG124=0,AF124/2*'Depr. Rate'!$C$4/12,('Depr. Rate'!$C$4*'KU Meter Schedule'!AG124)/12))</f>
        <v>4888.8110407499998</v>
      </c>
      <c r="BX124" s="21">
        <f>IF(BX$3&lt;'Depr. Rate'!$B$1,('Depr. Rate'!$B$4*'KU Meter Schedule'!AH124)/12,IF(AH124=0,AG124/2*'Depr. Rate'!$C$4/12,('Depr. Rate'!$C$4*'KU Meter Schedule'!AH124)/12))</f>
        <v>4888.8110407499998</v>
      </c>
      <c r="BY124" s="21">
        <f>IF(BY$3&lt;'Depr. Rate'!$B$1,('Depr. Rate'!$B$4*'KU Meter Schedule'!AI124)/12,IF(AI124=0,AH124/2*'Depr. Rate'!$C$4/12,('Depr. Rate'!$C$4*'KU Meter Schedule'!AI124)/12))</f>
        <v>4888.8110407499998</v>
      </c>
      <c r="BZ124" s="21">
        <f>IF(BZ$3&lt;'Depr. Rate'!$B$1,('Depr. Rate'!$B$4*'KU Meter Schedule'!AJ124)/12,IF(AJ124=0,AI124/2*'Depr. Rate'!$C$4/12,('Depr. Rate'!$C$4*'KU Meter Schedule'!AJ124)/12))</f>
        <v>4888.8110407499998</v>
      </c>
      <c r="CA124" s="21">
        <f>IF(CA$3&lt;'Depr. Rate'!$B$1,('Depr. Rate'!$B$4*'KU Meter Schedule'!AK124)/12,IF(AK124=0,AJ124/2*'Depr. Rate'!$C$4/12,('Depr. Rate'!$C$4*'KU Meter Schedule'!AK124)/12))</f>
        <v>4888.8110407499998</v>
      </c>
      <c r="CB124" s="21">
        <f>IF(CB$3&lt;'Depr. Rate'!$B$1,('Depr. Rate'!$B$4*'KU Meter Schedule'!AL124)/12,IF(AL124=0,AK124/2*'Depr. Rate'!$C$4/12,('Depr. Rate'!$C$4*'KU Meter Schedule'!AL124)/12))</f>
        <v>4888.8110407499998</v>
      </c>
      <c r="CC124" s="21">
        <f>IF(CC$3&lt;'Depr. Rate'!$B$1,('Depr. Rate'!$B$4*'KU Meter Schedule'!AM124)/12,IF(AM124=0,AL124/2*'Depr. Rate'!$C$4/12,('Depr. Rate'!$C$4*'KU Meter Schedule'!AM124)/12))</f>
        <v>4888.8110407499998</v>
      </c>
      <c r="CD124" s="21">
        <f>IF(CD$3&lt;'Depr. Rate'!$B$1,('Depr. Rate'!$B$4*'KU Meter Schedule'!AN124)/12,IF(AN124=0,AM124/2*'Depr. Rate'!$C$4/12,('Depr. Rate'!$C$4*'KU Meter Schedule'!AN124)/12))</f>
        <v>4888.8110407499998</v>
      </c>
      <c r="CE124" s="21">
        <f>IF(CE$3&lt;'Depr. Rate'!$B$1,('Depr. Rate'!$B$4*'KU Meter Schedule'!AO124)/12,IF(AO124=0,AN124/2*'Depr. Rate'!$C$4/12,('Depr. Rate'!$C$4*'KU Meter Schedule'!AO124)/12))</f>
        <v>2444.4055203749999</v>
      </c>
      <c r="CF124" s="21">
        <f>IF(CF$3&lt;'Depr. Rate'!$B$1,('Depr. Rate'!$B$4*'KU Meter Schedule'!AP124)/12,IF(AP124=0,AO124/2*'Depr. Rate'!$C$4/12,('Depr. Rate'!$C$4*'KU Meter Schedule'!AP124)/12))</f>
        <v>0</v>
      </c>
      <c r="CG124" s="21">
        <f>IF(CG$3&lt;'Depr. Rate'!$B$1,('Depr. Rate'!$B$4*'KU Meter Schedule'!AQ124)/12,IF(AQ124=0,AP124/2*'Depr. Rate'!$C$4/12,('Depr. Rate'!$C$4*'KU Meter Schedule'!AQ124)/12))</f>
        <v>0</v>
      </c>
      <c r="CH124" s="21">
        <f>IF(CH$3&lt;'Depr. Rate'!$B$1,('Depr. Rate'!$B$4*'KU Meter Schedule'!AR124)/12,IF(AR124=0,AQ124/2*'Depr. Rate'!$C$4/12,('Depr. Rate'!$C$4*'KU Meter Schedule'!AR124)/12))</f>
        <v>0</v>
      </c>
      <c r="CI124" s="21">
        <f>IF(CI$3&lt;'Depr. Rate'!$B$1,('Depr. Rate'!$B$4*'KU Meter Schedule'!AS124)/12,IF(AS124=0,AR124/2*'Depr. Rate'!$C$4/12,('Depr. Rate'!$C$4*'KU Meter Schedule'!AS124)/12))</f>
        <v>0</v>
      </c>
      <c r="CJ124" s="21">
        <f>IF(CJ$3&lt;'Depr. Rate'!$B$1,('Depr. Rate'!$B$4*'KU Meter Schedule'!AT124)/12,IF(AT124=0,AS124/2*'Depr. Rate'!$C$4/12,('Depr. Rate'!$C$4*'KU Meter Schedule'!AT124)/12))</f>
        <v>0</v>
      </c>
      <c r="CK124" s="21">
        <f>IF(CK$3&lt;'Depr. Rate'!$B$1,('Depr. Rate'!$B$4*'KU Meter Schedule'!AU124)/12,IF(AU124=0,AT124/2*'Depr. Rate'!$C$4/12,('Depr. Rate'!$C$4*'KU Meter Schedule'!AU124)/12))</f>
        <v>0</v>
      </c>
      <c r="CL124" s="21">
        <f>IF(CL$3&lt;'Depr. Rate'!$B$1,('Depr. Rate'!$B$4*'KU Meter Schedule'!AV124)/12,IF(AV124=0,AU124/2*'Depr. Rate'!$C$4/12,('Depr. Rate'!$C$4*'KU Meter Schedule'!AV124)/12))</f>
        <v>0</v>
      </c>
      <c r="CM124" s="21">
        <f>IF(CM$3&lt;'Depr. Rate'!$B$1,('Depr. Rate'!$B$4*'KU Meter Schedule'!AW124)/12,IF(AW124=0,AV124/2*'Depr. Rate'!$C$4/12,('Depr. Rate'!$C$4*'KU Meter Schedule'!AW124)/12))</f>
        <v>0</v>
      </c>
      <c r="CN124" s="21">
        <f>IF(CN$3&lt;'Depr. Rate'!$B$1,('Depr. Rate'!$B$4*'KU Meter Schedule'!AX124)/12,IF(AX124=0,AW124/2*'Depr. Rate'!$C$4/12,('Depr. Rate'!$C$4*'KU Meter Schedule'!AX124)/12))</f>
        <v>0</v>
      </c>
      <c r="CP124" s="6">
        <f>IF(CP$3=$CP$3,$H124+AZ124,IF($F124='KU Meter Schedule'!CP$3,'KU Meter Schedule'!CO124+AZ124-$G124,SUM(CO124,AZ124)))</f>
        <v>677832.30812077364</v>
      </c>
      <c r="CQ124" s="6">
        <f>IF(CQ$3=$CP$3,$H124+BA124,IF($F124='KU Meter Schedule'!CQ$3,'KU Meter Schedule'!CP124+BA124-$G124,SUM(CP124,BA124)))</f>
        <v>681021.87429835694</v>
      </c>
      <c r="CR124" s="6">
        <f>IF(CR$3=$CP$3,$H124+BB124,IF($F124='KU Meter Schedule'!CR$3,'KU Meter Schedule'!CQ124+BB124-$G124,SUM(CQ124,BB124)))</f>
        <v>684211.44047594024</v>
      </c>
      <c r="CS124" s="6">
        <f>IF(CS$3=$CP$3,$H124+BC124,IF($F124='KU Meter Schedule'!CS$3,'KU Meter Schedule'!CR124+BC124-$G124,SUM(CR124,BC124)))</f>
        <v>687401.00665352354</v>
      </c>
      <c r="CT124" s="6">
        <f>IF(CT$3=$CP$3,$H124+BD124,IF($F124='KU Meter Schedule'!CT$3,'KU Meter Schedule'!CS124+BD124-$G124,SUM(CS124,BD124)))</f>
        <v>690590.57283110684</v>
      </c>
      <c r="CU124" s="6">
        <f>IF(CU$3=$CP$3,$H124+BE124,IF($F124='KU Meter Schedule'!CU$3,'KU Meter Schedule'!CT124+BE124-$G124,SUM(CT124,BE124)))</f>
        <v>693780.13900869014</v>
      </c>
      <c r="CV124" s="6">
        <f>IF(CV$3=$CP$3,$H124+BF124,IF($F124='KU Meter Schedule'!CV$3,'KU Meter Schedule'!CU124+BF124-$G124,SUM(CU124,BF124)))</f>
        <v>696969.70518627344</v>
      </c>
      <c r="CW124" s="6">
        <f>IF(CW$3=$CP$3,$H124+BG124,IF($F124='KU Meter Schedule'!CW$3,'KU Meter Schedule'!CV124+BG124-$G124,SUM(CV124,BG124)))</f>
        <v>700159.27136385674</v>
      </c>
      <c r="CX124" s="6">
        <f>IF(CX$3=$CP$3,$H124+BH124,IF($F124='KU Meter Schedule'!CX$3,'KU Meter Schedule'!CW124+BH124-$G124,SUM(CW124,BH124)))</f>
        <v>703348.83754144004</v>
      </c>
      <c r="CY124" s="6">
        <f>IF(CY$3=$CP$3,$H124+BI124,IF($F124='KU Meter Schedule'!CY$3,'KU Meter Schedule'!CX124+BI124-$G124,SUM(CX124,BI124)))</f>
        <v>706538.40371902334</v>
      </c>
      <c r="CZ124" s="6">
        <f>IF(CZ$3=$CP$3,$H124+BJ124,IF($F124='KU Meter Schedule'!CZ$3,'KU Meter Schedule'!CY124+BJ124-$G124,SUM(CY124,BJ124)))</f>
        <v>709727.96989660664</v>
      </c>
      <c r="DA124" s="6">
        <f>IF(DA$3=$CP$3,$H124+BK124,IF($F124='KU Meter Schedule'!DA$3,'KU Meter Schedule'!CZ124+BK124-$G124,SUM(CZ124,BK124)))</f>
        <v>714616.78093735664</v>
      </c>
      <c r="DB124" s="6">
        <f>IF(DB$3=$CP$3,$H124+BL124,IF($F124='KU Meter Schedule'!DB$3,'KU Meter Schedule'!DA124+BL124-$G124,SUM(DA124,BL124)))</f>
        <v>719505.59197810665</v>
      </c>
      <c r="DC124" s="6">
        <f>IF(DC$3=$CP$3,$H124+BM124,IF($F124='KU Meter Schedule'!DC$3,'KU Meter Schedule'!DB124+BM124-$G124,SUM(DB124,BM124)))</f>
        <v>724394.40301885665</v>
      </c>
      <c r="DD124" s="6">
        <f>IF(DD$3=$CP$3,$H124+BN124,IF($F124='KU Meter Schedule'!DD$3,'KU Meter Schedule'!DC124+BN124-$G124,SUM(DC124,BN124)))</f>
        <v>729283.21405960666</v>
      </c>
      <c r="DE124" s="6">
        <f>IF(DE$3=$CP$3,$H124+BO124,IF($F124='KU Meter Schedule'!DE$3,'KU Meter Schedule'!DD124+BO124-$G124,SUM(DD124,BO124)))</f>
        <v>734172.02510035667</v>
      </c>
      <c r="DF124" s="6">
        <f>IF(DF$3=$CP$3,$H124+BP124,IF($F124='KU Meter Schedule'!DF$3,'KU Meter Schedule'!DE124+BP124-$G124,SUM(DE124,BP124)))</f>
        <v>739060.83614110667</v>
      </c>
      <c r="DG124" s="6">
        <f>IF(DG$3=$CP$3,$H124+BQ124,IF($F124='KU Meter Schedule'!DG$3,'KU Meter Schedule'!DF124+BQ124-$G124,SUM(DF124,BQ124)))</f>
        <v>743949.64718185668</v>
      </c>
      <c r="DH124" s="6">
        <f>IF(DH$3=$CP$3,$H124+BR124,IF($F124='KU Meter Schedule'!DH$3,'KU Meter Schedule'!DG124+BR124-$G124,SUM(DG124,BR124)))</f>
        <v>748838.45822260669</v>
      </c>
      <c r="DI124" s="6">
        <f>IF(DI$3=$CP$3,$H124+BS124,IF($F124='KU Meter Schedule'!DI$3,'KU Meter Schedule'!DH124+BS124-$G124,SUM(DH124,BS124)))</f>
        <v>753727.26926335669</v>
      </c>
      <c r="DJ124" s="6">
        <f>IF(DJ$3=$CP$3,$H124+BT124,IF($F124='KU Meter Schedule'!DJ$3,'KU Meter Schedule'!DI124+BT124-$G124,SUM(DI124,BT124)))</f>
        <v>758616.0803041067</v>
      </c>
      <c r="DK124" s="6">
        <f>IF(DK$3=$CP$3,$H124+BU124,IF($F124='KU Meter Schedule'!DK$3,'KU Meter Schedule'!DJ124+BU124-$G124,SUM(DJ124,BU124)))</f>
        <v>763504.8913448567</v>
      </c>
      <c r="DL124" s="6">
        <f>IF(DL$3=$CP$3,$H124+BV124,IF($F124='KU Meter Schedule'!DL$3,'KU Meter Schedule'!DK124+BV124-$G124,SUM(DK124,BV124)))</f>
        <v>768393.70238560671</v>
      </c>
      <c r="DM124" s="6">
        <f>IF(DM$3=$CP$3,$H124+BW124,IF($F124='KU Meter Schedule'!DM$3,'KU Meter Schedule'!DL124+BW124-$G124,SUM(DL124,BW124)))</f>
        <v>773282.51342635672</v>
      </c>
      <c r="DN124" s="6">
        <f>IF(DN$3=$CP$3,$H124+BX124,IF($F124='KU Meter Schedule'!DN$3,'KU Meter Schedule'!DM124+BX124-$G124,SUM(DM124,BX124)))</f>
        <v>778171.32446710672</v>
      </c>
      <c r="DO124" s="6">
        <f>IF(DO$3=$CP$3,$H124+BY124,IF($F124='KU Meter Schedule'!DO$3,'KU Meter Schedule'!DN124+BY124-$G124,SUM(DN124,BY124)))</f>
        <v>783060.13550785673</v>
      </c>
      <c r="DP124" s="6">
        <f>IF(DP$3=$CP$3,$H124+BZ124,IF($F124='KU Meter Schedule'!DP$3,'KU Meter Schedule'!DO124+BZ124-$G124,SUM(DO124,BZ124)))</f>
        <v>787948.94654860673</v>
      </c>
      <c r="DQ124" s="6">
        <f>IF(DQ$3=$CP$3,$H124+CA124,IF($F124='KU Meter Schedule'!DQ$3,'KU Meter Schedule'!DP124+CA124-$G124,SUM(DP124,CA124)))</f>
        <v>792837.75758935674</v>
      </c>
      <c r="DR124" s="6">
        <f>IF(DR$3=$CP$3,$H124+CB124,IF($F124='KU Meter Schedule'!DR$3,'KU Meter Schedule'!DQ124+CB124-$G124,SUM(DQ124,CB124)))</f>
        <v>797726.56863010675</v>
      </c>
      <c r="DS124" s="6">
        <f>IF(DS$3=$CP$3,$H124+CC124,IF($F124='KU Meter Schedule'!DS$3,'KU Meter Schedule'!DR124+CC124-$G124,SUM(DR124,CC124)))</f>
        <v>802615.37967085675</v>
      </c>
      <c r="DT124" s="6">
        <f>IF(DT$3=$CP$3,$H124+CD124,IF($F124='KU Meter Schedule'!DT$3,'KU Meter Schedule'!DS124+CD124-$G124,SUM(DS124,CD124)))</f>
        <v>807504.19071160676</v>
      </c>
      <c r="DU124" s="6">
        <f>IF(DU$3=$CP$3,$H124+CE124,IF($F124='KU Meter Schedule'!DU$3,'KU Meter Schedule'!DT124+CE124-$G124,SUM(DT124,CE124)))</f>
        <v>-861439.79376801813</v>
      </c>
      <c r="DV124" s="6">
        <f>IF(DV$3=$CP$3,$H124+CF124,IF($F124='KU Meter Schedule'!DV$3,'KU Meter Schedule'!DU124+CF124-$G124,SUM(DU124,CF124)))</f>
        <v>-861439.79376801813</v>
      </c>
      <c r="DW124" s="6">
        <f>IF(DW$3=$CP$3,$H124+CG124,IF($F124='KU Meter Schedule'!DW$3,'KU Meter Schedule'!DV124+CG124-$G124,SUM(DV124,CG124)))</f>
        <v>-861439.79376801813</v>
      </c>
      <c r="DX124" s="6">
        <f>IF(DX$3=$CP$3,$H124+CH124,IF($F124='KU Meter Schedule'!DX$3,'KU Meter Schedule'!DW124+CH124-$G124,SUM(DW124,CH124)))</f>
        <v>-861439.79376801813</v>
      </c>
      <c r="DY124" s="6">
        <f>IF(DY$3=$CP$3,$H124+CI124,IF($F124='KU Meter Schedule'!DY$3,'KU Meter Schedule'!DX124+CI124-$G124,SUM(DX124,CI124)))</f>
        <v>-861439.79376801813</v>
      </c>
      <c r="DZ124" s="6">
        <f>IF(DZ$3=$CP$3,$H124+CJ124,IF($F124='KU Meter Schedule'!DZ$3,'KU Meter Schedule'!DY124+CJ124-$G124,SUM(DY124,CJ124)))</f>
        <v>-861439.79376801813</v>
      </c>
      <c r="EA124" s="6">
        <f>IF(EA$3=$CP$3,$H124+CK124,IF($F124='KU Meter Schedule'!EA$3,'KU Meter Schedule'!DZ124+CK124-$G124,SUM(DZ124,CK124)))</f>
        <v>-861439.79376801813</v>
      </c>
      <c r="EB124" s="6">
        <f>IF(EB$3=$CP$3,$H124+CL124,IF($F124='KU Meter Schedule'!EB$3,'KU Meter Schedule'!EA124+CL124-$G124,SUM(EA124,CL124)))</f>
        <v>-861439.79376801813</v>
      </c>
      <c r="EC124" s="6">
        <f>IF(EC$3=$CP$3,$H124+CM124,IF($F124='KU Meter Schedule'!EC$3,'KU Meter Schedule'!EB124+CM124-$G124,SUM(EB124,CM124)))</f>
        <v>-861439.79376801813</v>
      </c>
      <c r="ED124" s="6">
        <f>IF(ED$3=$CP$3,$H124+CN124,IF($F124='KU Meter Schedule'!ED$3,'KU Meter Schedule'!EC124+CN124-$G124,SUM(EC124,CN124)))</f>
        <v>-861439.79376801813</v>
      </c>
      <c r="EF124" s="8">
        <f t="shared" si="26"/>
        <v>993556.08187922626</v>
      </c>
      <c r="EG124" s="8">
        <f t="shared" si="26"/>
        <v>990366.51570164296</v>
      </c>
      <c r="EH124" s="8">
        <f t="shared" si="26"/>
        <v>987176.94952405966</v>
      </c>
      <c r="EI124" s="8">
        <f t="shared" si="26"/>
        <v>983987.38334647636</v>
      </c>
      <c r="EJ124" s="8">
        <f t="shared" si="26"/>
        <v>980797.81716889306</v>
      </c>
      <c r="EK124" s="8">
        <f t="shared" si="26"/>
        <v>977608.25099130976</v>
      </c>
      <c r="EL124" s="8">
        <f t="shared" si="26"/>
        <v>974418.68481372646</v>
      </c>
      <c r="EM124" s="8">
        <f t="shared" si="26"/>
        <v>971229.11863614316</v>
      </c>
      <c r="EN124" s="8">
        <f t="shared" si="26"/>
        <v>968039.55245855986</v>
      </c>
      <c r="EO124" s="8">
        <f t="shared" si="26"/>
        <v>964849.98628097656</v>
      </c>
      <c r="EP124" s="8">
        <f t="shared" si="26"/>
        <v>961660.42010339326</v>
      </c>
      <c r="EQ124" s="8">
        <f t="shared" si="26"/>
        <v>956771.60906264326</v>
      </c>
      <c r="ER124" s="8">
        <f t="shared" si="26"/>
        <v>951882.79802189325</v>
      </c>
      <c r="ES124" s="8">
        <f t="shared" si="26"/>
        <v>946993.98698114324</v>
      </c>
      <c r="ET124" s="8">
        <f t="shared" si="26"/>
        <v>942105.17594039324</v>
      </c>
      <c r="EU124" s="8">
        <f t="shared" si="26"/>
        <v>937216.36489964323</v>
      </c>
      <c r="EV124" s="8">
        <f t="shared" si="25"/>
        <v>932327.55385889322</v>
      </c>
      <c r="EW124" s="8">
        <f t="shared" si="25"/>
        <v>927438.74281814322</v>
      </c>
      <c r="EX124" s="8">
        <f t="shared" si="25"/>
        <v>922549.93177739321</v>
      </c>
      <c r="EY124" s="8">
        <f t="shared" si="25"/>
        <v>917661.12073664321</v>
      </c>
      <c r="EZ124" s="8">
        <f t="shared" si="25"/>
        <v>912772.3096958932</v>
      </c>
      <c r="FA124" s="8">
        <f t="shared" si="25"/>
        <v>907883.49865514319</v>
      </c>
      <c r="FB124" s="8">
        <f t="shared" si="25"/>
        <v>902994.68761439319</v>
      </c>
      <c r="FC124" s="8">
        <f t="shared" si="25"/>
        <v>898105.87657364318</v>
      </c>
      <c r="FD124" s="8">
        <f t="shared" si="25"/>
        <v>893217.06553289318</v>
      </c>
      <c r="FE124" s="8">
        <f t="shared" si="25"/>
        <v>888328.25449214317</v>
      </c>
      <c r="FF124" s="8">
        <f t="shared" si="25"/>
        <v>883439.44345139316</v>
      </c>
      <c r="FG124" s="8">
        <f t="shared" si="25"/>
        <v>878550.63241064316</v>
      </c>
      <c r="FH124" s="8">
        <f t="shared" si="25"/>
        <v>873661.82136989315</v>
      </c>
      <c r="FI124" s="8">
        <f t="shared" si="25"/>
        <v>868773.01032914314</v>
      </c>
      <c r="FJ124" s="8">
        <f t="shared" si="25"/>
        <v>863884.19928839314</v>
      </c>
      <c r="FK124" s="8">
        <f t="shared" si="24"/>
        <v>861439.79376801813</v>
      </c>
      <c r="FL124" s="8">
        <f t="shared" si="24"/>
        <v>861439.79376801813</v>
      </c>
      <c r="FM124" s="8">
        <f t="shared" si="24"/>
        <v>861439.79376801813</v>
      </c>
      <c r="FN124" s="8">
        <f t="shared" si="24"/>
        <v>861439.79376801813</v>
      </c>
      <c r="FO124" s="8">
        <f t="shared" si="24"/>
        <v>861439.79376801813</v>
      </c>
      <c r="FP124" s="8">
        <f t="shared" si="24"/>
        <v>861439.79376801813</v>
      </c>
      <c r="FQ124" s="8">
        <f t="shared" si="24"/>
        <v>861439.79376801813</v>
      </c>
      <c r="FR124" s="8">
        <f t="shared" si="24"/>
        <v>861439.79376801813</v>
      </c>
      <c r="FS124" s="8">
        <f t="shared" si="24"/>
        <v>861439.79376801813</v>
      </c>
      <c r="FT124" s="8">
        <f t="shared" si="24"/>
        <v>861439.79376801813</v>
      </c>
    </row>
    <row r="125" spans="1:176" x14ac:dyDescent="0.25">
      <c r="A125" s="4" t="s">
        <v>12</v>
      </c>
      <c r="B125" s="4" t="s">
        <v>2</v>
      </c>
      <c r="C125" s="3" t="s">
        <v>40</v>
      </c>
      <c r="D125" s="4" t="s">
        <v>4</v>
      </c>
      <c r="E125" s="7">
        <v>2000</v>
      </c>
      <c r="F125" s="24">
        <f>IFERROR(VLOOKUP(CONCATENATE(C125,E125),'KU Retirements'!$A$4:$E$150,5,FALSE),"N/A")</f>
        <v>43556</v>
      </c>
      <c r="G125" s="5">
        <v>1299849.6000000001</v>
      </c>
      <c r="H125" s="5">
        <v>495576.92792764795</v>
      </c>
      <c r="I125" s="5"/>
      <c r="J125" s="6">
        <f>IF(J$3=$J$3,$G125,IF($F125='KU Meter Schedule'!J$3,'KU Meter Schedule'!I125-'KU Meter Schedule'!$G125,I125))</f>
        <v>1299849.6000000001</v>
      </c>
      <c r="K125" s="6">
        <f>IF(K$3=$J$3,$G125,IF($F125='KU Meter Schedule'!K$3,'KU Meter Schedule'!J125-'KU Meter Schedule'!$G125,J125))</f>
        <v>1299849.6000000001</v>
      </c>
      <c r="L125" s="6">
        <f>IF(L$3=$J$3,$G125,IF($F125='KU Meter Schedule'!L$3,'KU Meter Schedule'!K125-'KU Meter Schedule'!$G125,K125))</f>
        <v>1299849.6000000001</v>
      </c>
      <c r="M125" s="6">
        <f>IF(M$3=$J$3,$G125,IF($F125='KU Meter Schedule'!M$3,'KU Meter Schedule'!L125-'KU Meter Schedule'!$G125,L125))</f>
        <v>1299849.6000000001</v>
      </c>
      <c r="N125" s="6">
        <f>IF(N$3=$J$3,$G125,IF($F125='KU Meter Schedule'!N$3,'KU Meter Schedule'!M125-'KU Meter Schedule'!$G125,M125))</f>
        <v>1299849.6000000001</v>
      </c>
      <c r="O125" s="6">
        <f>IF(O$3=$J$3,$G125,IF($F125='KU Meter Schedule'!O$3,'KU Meter Schedule'!N125-'KU Meter Schedule'!$G125,N125))</f>
        <v>1299849.6000000001</v>
      </c>
      <c r="P125" s="6">
        <f>IF(P$3=$J$3,$G125,IF($F125='KU Meter Schedule'!P$3,'KU Meter Schedule'!O125-'KU Meter Schedule'!$G125,O125))</f>
        <v>1299849.6000000001</v>
      </c>
      <c r="Q125" s="6">
        <f>IF(Q$3=$J$3,$G125,IF($F125='KU Meter Schedule'!Q$3,'KU Meter Schedule'!P125-'KU Meter Schedule'!$G125,P125))</f>
        <v>1299849.6000000001</v>
      </c>
      <c r="R125" s="6">
        <f>IF(R$3=$J$3,$G125,IF($F125='KU Meter Schedule'!R$3,'KU Meter Schedule'!Q125-'KU Meter Schedule'!$G125,Q125))</f>
        <v>1299849.6000000001</v>
      </c>
      <c r="S125" s="6">
        <f>IF(S$3=$J$3,$G125,IF($F125='KU Meter Schedule'!S$3,'KU Meter Schedule'!R125-'KU Meter Schedule'!$G125,R125))</f>
        <v>1299849.6000000001</v>
      </c>
      <c r="T125" s="6">
        <f>IF(T$3=$J$3,$G125,IF($F125='KU Meter Schedule'!T$3,'KU Meter Schedule'!S125-'KU Meter Schedule'!$G125,S125))</f>
        <v>1299849.6000000001</v>
      </c>
      <c r="U125" s="6">
        <f>IF(U$3=$J$3,$G125,IF($F125='KU Meter Schedule'!U$3,'KU Meter Schedule'!T125-'KU Meter Schedule'!$G125,T125))</f>
        <v>1299849.6000000001</v>
      </c>
      <c r="V125" s="6">
        <f>IF(V$3=$J$3,$G125,IF($F125='KU Meter Schedule'!V$3,'KU Meter Schedule'!U125-'KU Meter Schedule'!$G125,U125))</f>
        <v>1299849.6000000001</v>
      </c>
      <c r="W125" s="6">
        <f>IF(W$3=$J$3,$G125,IF($F125='KU Meter Schedule'!W$3,'KU Meter Schedule'!V125-'KU Meter Schedule'!$G125,V125))</f>
        <v>1299849.6000000001</v>
      </c>
      <c r="X125" s="6">
        <f>IF(X$3=$J$3,$G125,IF($F125='KU Meter Schedule'!X$3,'KU Meter Schedule'!W125-'KU Meter Schedule'!$G125,W125))</f>
        <v>1299849.6000000001</v>
      </c>
      <c r="Y125" s="6">
        <f>IF(Y$3=$J$3,$G125,IF($F125='KU Meter Schedule'!Y$3,'KU Meter Schedule'!X125-'KU Meter Schedule'!$G125,X125))</f>
        <v>1299849.6000000001</v>
      </c>
      <c r="Z125" s="6">
        <f>IF(Z$3=$J$3,$G125,IF($F125='KU Meter Schedule'!Z$3,'KU Meter Schedule'!Y125-'KU Meter Schedule'!$G125,Y125))</f>
        <v>1299849.6000000001</v>
      </c>
      <c r="AA125" s="6">
        <f>IF(AA$3=$J$3,$G125,IF($F125='KU Meter Schedule'!AA$3,'KU Meter Schedule'!Z125-'KU Meter Schedule'!$G125,Z125))</f>
        <v>1299849.6000000001</v>
      </c>
      <c r="AB125" s="6">
        <f>IF(AB$3=$J$3,$G125,IF($F125='KU Meter Schedule'!AB$3,'KU Meter Schedule'!AA125-'KU Meter Schedule'!$G125,AA125))</f>
        <v>1299849.6000000001</v>
      </c>
      <c r="AC125" s="6">
        <f>IF(AC$3=$J$3,$G125,IF($F125='KU Meter Schedule'!AC$3,'KU Meter Schedule'!AB125-'KU Meter Schedule'!$G125,AB125))</f>
        <v>1299849.6000000001</v>
      </c>
      <c r="AD125" s="6">
        <f>IF(AD$3=$J$3,$G125,IF($F125='KU Meter Schedule'!AD$3,'KU Meter Schedule'!AC125-'KU Meter Schedule'!$G125,AC125))</f>
        <v>1299849.6000000001</v>
      </c>
      <c r="AE125" s="6">
        <f>IF(AE$3=$J$3,$G125,IF($F125='KU Meter Schedule'!AE$3,'KU Meter Schedule'!AD125-'KU Meter Schedule'!$G125,AD125))</f>
        <v>1299849.6000000001</v>
      </c>
      <c r="AF125" s="6">
        <f>IF(AF$3=$J$3,$G125,IF($F125='KU Meter Schedule'!AF$3,'KU Meter Schedule'!AE125-'KU Meter Schedule'!$G125,AE125))</f>
        <v>1299849.6000000001</v>
      </c>
      <c r="AG125" s="6">
        <f>IF(AG$3=$J$3,$G125,IF($F125='KU Meter Schedule'!AG$3,'KU Meter Schedule'!AF125-'KU Meter Schedule'!$G125,AF125))</f>
        <v>1299849.6000000001</v>
      </c>
      <c r="AH125" s="6">
        <f>IF(AH$3=$J$3,$G125,IF($F125='KU Meter Schedule'!AH$3,'KU Meter Schedule'!AG125-'KU Meter Schedule'!$G125,AG125))</f>
        <v>1299849.6000000001</v>
      </c>
      <c r="AI125" s="6">
        <f>IF(AI$3=$J$3,$G125,IF($F125='KU Meter Schedule'!AI$3,'KU Meter Schedule'!AH125-'KU Meter Schedule'!$G125,AH125))</f>
        <v>1299849.6000000001</v>
      </c>
      <c r="AJ125" s="6">
        <f>IF(AJ$3=$J$3,$G125,IF($F125='KU Meter Schedule'!AJ$3,'KU Meter Schedule'!AI125-'KU Meter Schedule'!$G125,AI125))</f>
        <v>1299849.6000000001</v>
      </c>
      <c r="AK125" s="6">
        <f>IF(AK$3=$J$3,$G125,IF($F125='KU Meter Schedule'!AK$3,'KU Meter Schedule'!AJ125-'KU Meter Schedule'!$G125,AJ125))</f>
        <v>1299849.6000000001</v>
      </c>
      <c r="AL125" s="6">
        <f>IF(AL$3=$J$3,$G125,IF($F125='KU Meter Schedule'!AL$3,'KU Meter Schedule'!AK125-'KU Meter Schedule'!$G125,AK125))</f>
        <v>1299849.6000000001</v>
      </c>
      <c r="AM125" s="6">
        <f>IF(AM$3=$J$3,$G125,IF($F125='KU Meter Schedule'!AM$3,'KU Meter Schedule'!AL125-'KU Meter Schedule'!$G125,AL125))</f>
        <v>1299849.6000000001</v>
      </c>
      <c r="AN125" s="6">
        <f>IF(AN$3=$J$3,$G125,IF($F125='KU Meter Schedule'!AN$3,'KU Meter Schedule'!AM125-'KU Meter Schedule'!$G125,AM125))</f>
        <v>1299849.6000000001</v>
      </c>
      <c r="AO125" s="6">
        <f>IF(AO$3=$J$3,$G125,IF($F125='KU Meter Schedule'!AO$3,'KU Meter Schedule'!AN125-'KU Meter Schedule'!$G125,AN125))</f>
        <v>1299849.6000000001</v>
      </c>
      <c r="AP125" s="6">
        <f>IF(AP$3=$J$3,$G125,IF($F125='KU Meter Schedule'!AP$3,'KU Meter Schedule'!AO125-'KU Meter Schedule'!$G125,AO125))</f>
        <v>0</v>
      </c>
      <c r="AQ125" s="6">
        <f>IF(AQ$3=$J$3,$G125,IF($F125='KU Meter Schedule'!AQ$3,'KU Meter Schedule'!AP125-'KU Meter Schedule'!$G125,AP125))</f>
        <v>0</v>
      </c>
      <c r="AR125" s="6">
        <f>IF(AR$3=$J$3,$G125,IF($F125='KU Meter Schedule'!AR$3,'KU Meter Schedule'!AQ125-'KU Meter Schedule'!$G125,AQ125))</f>
        <v>0</v>
      </c>
      <c r="AS125" s="6">
        <f>IF(AS$3=$J$3,$G125,IF($F125='KU Meter Schedule'!AS$3,'KU Meter Schedule'!AR125-'KU Meter Schedule'!$G125,AR125))</f>
        <v>0</v>
      </c>
      <c r="AT125" s="6">
        <f>IF(AT$3=$J$3,$G125,IF($F125='KU Meter Schedule'!AT$3,'KU Meter Schedule'!AS125-'KU Meter Schedule'!$G125,AS125))</f>
        <v>0</v>
      </c>
      <c r="AU125" s="6">
        <f>IF(AU$3=$J$3,$G125,IF($F125='KU Meter Schedule'!AU$3,'KU Meter Schedule'!AT125-'KU Meter Schedule'!$G125,AT125))</f>
        <v>0</v>
      </c>
      <c r="AV125" s="6">
        <f>IF(AV$3=$J$3,$G125,IF($F125='KU Meter Schedule'!AV$3,'KU Meter Schedule'!AU125-'KU Meter Schedule'!$G125,AU125))</f>
        <v>0</v>
      </c>
      <c r="AW125" s="6">
        <f>IF(AW$3=$J$3,$G125,IF($F125='KU Meter Schedule'!AW$3,'KU Meter Schedule'!AV125-'KU Meter Schedule'!$G125,AV125))</f>
        <v>0</v>
      </c>
      <c r="AX125" s="6">
        <f>IF(AX$3=$J$3,$G125,IF($F125='KU Meter Schedule'!AX$3,'KU Meter Schedule'!AW125-'KU Meter Schedule'!$G125,AW125))</f>
        <v>0</v>
      </c>
      <c r="AZ125" s="21">
        <f>IF(AZ$3&lt;'Depr. Rate'!$B$1,('Depr. Rate'!$B$4*'KU Meter Schedule'!J125)/12,IF(J125=0,I125/2*'Depr. Rate'!$C$4/12,('Depr. Rate'!$C$4*'KU Meter Schedule'!J125)/12))</f>
        <v>2480.5463199999999</v>
      </c>
      <c r="BA125" s="21">
        <f>IF(BA$3&lt;'Depr. Rate'!$B$1,('Depr. Rate'!$B$4*'KU Meter Schedule'!K125)/12,IF(K125=0,J125/2*'Depr. Rate'!$C$4/12,('Depr. Rate'!$C$4*'KU Meter Schedule'!K125)/12))</f>
        <v>2480.5463199999999</v>
      </c>
      <c r="BB125" s="21">
        <f>IF(BB$3&lt;'Depr. Rate'!$B$1,('Depr. Rate'!$B$4*'KU Meter Schedule'!L125)/12,IF(L125=0,K125/2*'Depr. Rate'!$C$4/12,('Depr. Rate'!$C$4*'KU Meter Schedule'!L125)/12))</f>
        <v>2480.5463199999999</v>
      </c>
      <c r="BC125" s="21">
        <f>IF(BC$3&lt;'Depr. Rate'!$B$1,('Depr. Rate'!$B$4*'KU Meter Schedule'!M125)/12,IF(M125=0,L125/2*'Depr. Rate'!$C$4/12,('Depr. Rate'!$C$4*'KU Meter Schedule'!M125)/12))</f>
        <v>2480.5463199999999</v>
      </c>
      <c r="BD125" s="21">
        <f>IF(BD$3&lt;'Depr. Rate'!$B$1,('Depr. Rate'!$B$4*'KU Meter Schedule'!N125)/12,IF(N125=0,M125/2*'Depr. Rate'!$C$4/12,('Depr. Rate'!$C$4*'KU Meter Schedule'!N125)/12))</f>
        <v>2480.5463199999999</v>
      </c>
      <c r="BE125" s="21">
        <f>IF(BE$3&lt;'Depr. Rate'!$B$1,('Depr. Rate'!$B$4*'KU Meter Schedule'!O125)/12,IF(O125=0,N125/2*'Depr. Rate'!$C$4/12,('Depr. Rate'!$C$4*'KU Meter Schedule'!O125)/12))</f>
        <v>2480.5463199999999</v>
      </c>
      <c r="BF125" s="21">
        <f>IF(BF$3&lt;'Depr. Rate'!$B$1,('Depr. Rate'!$B$4*'KU Meter Schedule'!P125)/12,IF(P125=0,O125/2*'Depr. Rate'!$C$4/12,('Depr. Rate'!$C$4*'KU Meter Schedule'!P125)/12))</f>
        <v>2480.5463199999999</v>
      </c>
      <c r="BG125" s="21">
        <f>IF(BG$3&lt;'Depr. Rate'!$B$1,('Depr. Rate'!$B$4*'KU Meter Schedule'!Q125)/12,IF(Q125=0,P125/2*'Depr. Rate'!$C$4/12,('Depr. Rate'!$C$4*'KU Meter Schedule'!Q125)/12))</f>
        <v>2480.5463199999999</v>
      </c>
      <c r="BH125" s="21">
        <f>IF(BH$3&lt;'Depr. Rate'!$B$1,('Depr. Rate'!$B$4*'KU Meter Schedule'!R125)/12,IF(R125=0,Q125/2*'Depr. Rate'!$C$4/12,('Depr. Rate'!$C$4*'KU Meter Schedule'!R125)/12))</f>
        <v>2480.5463199999999</v>
      </c>
      <c r="BI125" s="21">
        <f>IF(BI$3&lt;'Depr. Rate'!$B$1,('Depr. Rate'!$B$4*'KU Meter Schedule'!S125)/12,IF(S125=0,R125/2*'Depr. Rate'!$C$4/12,('Depr. Rate'!$C$4*'KU Meter Schedule'!S125)/12))</f>
        <v>2480.5463199999999</v>
      </c>
      <c r="BJ125" s="21">
        <f>IF(BJ$3&lt;'Depr. Rate'!$B$1,('Depr. Rate'!$B$4*'KU Meter Schedule'!T125)/12,IF(T125=0,S125/2*'Depr. Rate'!$C$4/12,('Depr. Rate'!$C$4*'KU Meter Schedule'!T125)/12))</f>
        <v>2480.5463199999999</v>
      </c>
      <c r="BK125" s="21">
        <f>IF(BK$3&lt;'Depr. Rate'!$B$1,('Depr. Rate'!$B$4*'KU Meter Schedule'!U125)/12,IF(U125=0,T125/2*'Depr. Rate'!$C$4/12,('Depr. Rate'!$C$4*'KU Meter Schedule'!U125)/12))</f>
        <v>3802.0600799999997</v>
      </c>
      <c r="BL125" s="21">
        <f>IF(BL$3&lt;'Depr. Rate'!$B$1,('Depr. Rate'!$B$4*'KU Meter Schedule'!V125)/12,IF(V125=0,U125/2*'Depr. Rate'!$C$4/12,('Depr. Rate'!$C$4*'KU Meter Schedule'!V125)/12))</f>
        <v>3802.0600799999997</v>
      </c>
      <c r="BM125" s="21">
        <f>IF(BM$3&lt;'Depr. Rate'!$B$1,('Depr. Rate'!$B$4*'KU Meter Schedule'!W125)/12,IF(W125=0,V125/2*'Depr. Rate'!$C$4/12,('Depr. Rate'!$C$4*'KU Meter Schedule'!W125)/12))</f>
        <v>3802.0600799999997</v>
      </c>
      <c r="BN125" s="21">
        <f>IF(BN$3&lt;'Depr. Rate'!$B$1,('Depr. Rate'!$B$4*'KU Meter Schedule'!X125)/12,IF(X125=0,W125/2*'Depr. Rate'!$C$4/12,('Depr. Rate'!$C$4*'KU Meter Schedule'!X125)/12))</f>
        <v>3802.0600799999997</v>
      </c>
      <c r="BO125" s="21">
        <f>IF(BO$3&lt;'Depr. Rate'!$B$1,('Depr. Rate'!$B$4*'KU Meter Schedule'!Y125)/12,IF(Y125=0,X125/2*'Depr. Rate'!$C$4/12,('Depr. Rate'!$C$4*'KU Meter Schedule'!Y125)/12))</f>
        <v>3802.0600799999997</v>
      </c>
      <c r="BP125" s="21">
        <f>IF(BP$3&lt;'Depr. Rate'!$B$1,('Depr. Rate'!$B$4*'KU Meter Schedule'!Z125)/12,IF(Z125=0,Y125/2*'Depr. Rate'!$C$4/12,('Depr. Rate'!$C$4*'KU Meter Schedule'!Z125)/12))</f>
        <v>3802.0600799999997</v>
      </c>
      <c r="BQ125" s="21">
        <f>IF(BQ$3&lt;'Depr. Rate'!$B$1,('Depr. Rate'!$B$4*'KU Meter Schedule'!AA125)/12,IF(AA125=0,Z125/2*'Depr. Rate'!$C$4/12,('Depr. Rate'!$C$4*'KU Meter Schedule'!AA125)/12))</f>
        <v>3802.0600799999997</v>
      </c>
      <c r="BR125" s="21">
        <f>IF(BR$3&lt;'Depr. Rate'!$B$1,('Depr. Rate'!$B$4*'KU Meter Schedule'!AB125)/12,IF(AB125=0,AA125/2*'Depr. Rate'!$C$4/12,('Depr. Rate'!$C$4*'KU Meter Schedule'!AB125)/12))</f>
        <v>3802.0600799999997</v>
      </c>
      <c r="BS125" s="21">
        <f>IF(BS$3&lt;'Depr. Rate'!$B$1,('Depr. Rate'!$B$4*'KU Meter Schedule'!AC125)/12,IF(AC125=0,AB125/2*'Depr. Rate'!$C$4/12,('Depr. Rate'!$C$4*'KU Meter Schedule'!AC125)/12))</f>
        <v>3802.0600799999997</v>
      </c>
      <c r="BT125" s="21">
        <f>IF(BT$3&lt;'Depr. Rate'!$B$1,('Depr. Rate'!$B$4*'KU Meter Schedule'!AD125)/12,IF(AD125=0,AC125/2*'Depr. Rate'!$C$4/12,('Depr. Rate'!$C$4*'KU Meter Schedule'!AD125)/12))</f>
        <v>3802.0600799999997</v>
      </c>
      <c r="BU125" s="21">
        <f>IF(BU$3&lt;'Depr. Rate'!$B$1,('Depr. Rate'!$B$4*'KU Meter Schedule'!AE125)/12,IF(AE125=0,AD125/2*'Depr. Rate'!$C$4/12,('Depr. Rate'!$C$4*'KU Meter Schedule'!AE125)/12))</f>
        <v>3802.0600799999997</v>
      </c>
      <c r="BV125" s="21">
        <f>IF(BV$3&lt;'Depr. Rate'!$B$1,('Depr. Rate'!$B$4*'KU Meter Schedule'!AF125)/12,IF(AF125=0,AE125/2*'Depr. Rate'!$C$4/12,('Depr. Rate'!$C$4*'KU Meter Schedule'!AF125)/12))</f>
        <v>3802.0600799999997</v>
      </c>
      <c r="BW125" s="21">
        <f>IF(BW$3&lt;'Depr. Rate'!$B$1,('Depr. Rate'!$B$4*'KU Meter Schedule'!AG125)/12,IF(AG125=0,AF125/2*'Depr. Rate'!$C$4/12,('Depr. Rate'!$C$4*'KU Meter Schedule'!AG125)/12))</f>
        <v>3802.0600799999997</v>
      </c>
      <c r="BX125" s="21">
        <f>IF(BX$3&lt;'Depr. Rate'!$B$1,('Depr. Rate'!$B$4*'KU Meter Schedule'!AH125)/12,IF(AH125=0,AG125/2*'Depr. Rate'!$C$4/12,('Depr. Rate'!$C$4*'KU Meter Schedule'!AH125)/12))</f>
        <v>3802.0600799999997</v>
      </c>
      <c r="BY125" s="21">
        <f>IF(BY$3&lt;'Depr. Rate'!$B$1,('Depr. Rate'!$B$4*'KU Meter Schedule'!AI125)/12,IF(AI125=0,AH125/2*'Depr. Rate'!$C$4/12,('Depr. Rate'!$C$4*'KU Meter Schedule'!AI125)/12))</f>
        <v>3802.0600799999997</v>
      </c>
      <c r="BZ125" s="21">
        <f>IF(BZ$3&lt;'Depr. Rate'!$B$1,('Depr. Rate'!$B$4*'KU Meter Schedule'!AJ125)/12,IF(AJ125=0,AI125/2*'Depr. Rate'!$C$4/12,('Depr. Rate'!$C$4*'KU Meter Schedule'!AJ125)/12))</f>
        <v>3802.0600799999997</v>
      </c>
      <c r="CA125" s="21">
        <f>IF(CA$3&lt;'Depr. Rate'!$B$1,('Depr. Rate'!$B$4*'KU Meter Schedule'!AK125)/12,IF(AK125=0,AJ125/2*'Depr. Rate'!$C$4/12,('Depr. Rate'!$C$4*'KU Meter Schedule'!AK125)/12))</f>
        <v>3802.0600799999997</v>
      </c>
      <c r="CB125" s="21">
        <f>IF(CB$3&lt;'Depr. Rate'!$B$1,('Depr. Rate'!$B$4*'KU Meter Schedule'!AL125)/12,IF(AL125=0,AK125/2*'Depr. Rate'!$C$4/12,('Depr. Rate'!$C$4*'KU Meter Schedule'!AL125)/12))</f>
        <v>3802.0600799999997</v>
      </c>
      <c r="CC125" s="21">
        <f>IF(CC$3&lt;'Depr. Rate'!$B$1,('Depr. Rate'!$B$4*'KU Meter Schedule'!AM125)/12,IF(AM125=0,AL125/2*'Depr. Rate'!$C$4/12,('Depr. Rate'!$C$4*'KU Meter Schedule'!AM125)/12))</f>
        <v>3802.0600799999997</v>
      </c>
      <c r="CD125" s="21">
        <f>IF(CD$3&lt;'Depr. Rate'!$B$1,('Depr. Rate'!$B$4*'KU Meter Schedule'!AN125)/12,IF(AN125=0,AM125/2*'Depr. Rate'!$C$4/12,('Depr. Rate'!$C$4*'KU Meter Schedule'!AN125)/12))</f>
        <v>3802.0600799999997</v>
      </c>
      <c r="CE125" s="21">
        <f>IF(CE$3&lt;'Depr. Rate'!$B$1,('Depr. Rate'!$B$4*'KU Meter Schedule'!AO125)/12,IF(AO125=0,AN125/2*'Depr. Rate'!$C$4/12,('Depr. Rate'!$C$4*'KU Meter Schedule'!AO125)/12))</f>
        <v>3802.0600799999997</v>
      </c>
      <c r="CF125" s="21">
        <f>IF(CF$3&lt;'Depr. Rate'!$B$1,('Depr. Rate'!$B$4*'KU Meter Schedule'!AP125)/12,IF(AP125=0,AO125/2*'Depr. Rate'!$C$4/12,('Depr. Rate'!$C$4*'KU Meter Schedule'!AP125)/12))</f>
        <v>1901.0300399999999</v>
      </c>
      <c r="CG125" s="21">
        <f>IF(CG$3&lt;'Depr. Rate'!$B$1,('Depr. Rate'!$B$4*'KU Meter Schedule'!AQ125)/12,IF(AQ125=0,AP125/2*'Depr. Rate'!$C$4/12,('Depr. Rate'!$C$4*'KU Meter Schedule'!AQ125)/12))</f>
        <v>0</v>
      </c>
      <c r="CH125" s="21">
        <f>IF(CH$3&lt;'Depr. Rate'!$B$1,('Depr. Rate'!$B$4*'KU Meter Schedule'!AR125)/12,IF(AR125=0,AQ125/2*'Depr. Rate'!$C$4/12,('Depr. Rate'!$C$4*'KU Meter Schedule'!AR125)/12))</f>
        <v>0</v>
      </c>
      <c r="CI125" s="21">
        <f>IF(CI$3&lt;'Depr. Rate'!$B$1,('Depr. Rate'!$B$4*'KU Meter Schedule'!AS125)/12,IF(AS125=0,AR125/2*'Depr. Rate'!$C$4/12,('Depr. Rate'!$C$4*'KU Meter Schedule'!AS125)/12))</f>
        <v>0</v>
      </c>
      <c r="CJ125" s="21">
        <f>IF(CJ$3&lt;'Depr. Rate'!$B$1,('Depr. Rate'!$B$4*'KU Meter Schedule'!AT125)/12,IF(AT125=0,AS125/2*'Depr. Rate'!$C$4/12,('Depr. Rate'!$C$4*'KU Meter Schedule'!AT125)/12))</f>
        <v>0</v>
      </c>
      <c r="CK125" s="21">
        <f>IF(CK$3&lt;'Depr. Rate'!$B$1,('Depr. Rate'!$B$4*'KU Meter Schedule'!AU125)/12,IF(AU125=0,AT125/2*'Depr. Rate'!$C$4/12,('Depr. Rate'!$C$4*'KU Meter Schedule'!AU125)/12))</f>
        <v>0</v>
      </c>
      <c r="CL125" s="21">
        <f>IF(CL$3&lt;'Depr. Rate'!$B$1,('Depr. Rate'!$B$4*'KU Meter Schedule'!AV125)/12,IF(AV125=0,AU125/2*'Depr. Rate'!$C$4/12,('Depr. Rate'!$C$4*'KU Meter Schedule'!AV125)/12))</f>
        <v>0</v>
      </c>
      <c r="CM125" s="21">
        <f>IF(CM$3&lt;'Depr. Rate'!$B$1,('Depr. Rate'!$B$4*'KU Meter Schedule'!AW125)/12,IF(AW125=0,AV125/2*'Depr. Rate'!$C$4/12,('Depr. Rate'!$C$4*'KU Meter Schedule'!AW125)/12))</f>
        <v>0</v>
      </c>
      <c r="CN125" s="21">
        <f>IF(CN$3&lt;'Depr. Rate'!$B$1,('Depr. Rate'!$B$4*'KU Meter Schedule'!AX125)/12,IF(AX125=0,AW125/2*'Depr. Rate'!$C$4/12,('Depr. Rate'!$C$4*'KU Meter Schedule'!AX125)/12))</f>
        <v>0</v>
      </c>
      <c r="CP125" s="6">
        <f>IF(CP$3=$CP$3,$H125+AZ125,IF($F125='KU Meter Schedule'!CP$3,'KU Meter Schedule'!CO125+AZ125-$G125,SUM(CO125,AZ125)))</f>
        <v>498057.47424764797</v>
      </c>
      <c r="CQ125" s="6">
        <f>IF(CQ$3=$CP$3,$H125+BA125,IF($F125='KU Meter Schedule'!CQ$3,'KU Meter Schedule'!CP125+BA125-$G125,SUM(CP125,BA125)))</f>
        <v>500538.020567648</v>
      </c>
      <c r="CR125" s="6">
        <f>IF(CR$3=$CP$3,$H125+BB125,IF($F125='KU Meter Schedule'!CR$3,'KU Meter Schedule'!CQ125+BB125-$G125,SUM(CQ125,BB125)))</f>
        <v>503018.56688764802</v>
      </c>
      <c r="CS125" s="6">
        <f>IF(CS$3=$CP$3,$H125+BC125,IF($F125='KU Meter Schedule'!CS$3,'KU Meter Schedule'!CR125+BC125-$G125,SUM(CR125,BC125)))</f>
        <v>505499.11320764804</v>
      </c>
      <c r="CT125" s="6">
        <f>IF(CT$3=$CP$3,$H125+BD125,IF($F125='KU Meter Schedule'!CT$3,'KU Meter Schedule'!CS125+BD125-$G125,SUM(CS125,BD125)))</f>
        <v>507979.65952764807</v>
      </c>
      <c r="CU125" s="6">
        <f>IF(CU$3=$CP$3,$H125+BE125,IF($F125='KU Meter Schedule'!CU$3,'KU Meter Schedule'!CT125+BE125-$G125,SUM(CT125,BE125)))</f>
        <v>510460.20584764809</v>
      </c>
      <c r="CV125" s="6">
        <f>IF(CV$3=$CP$3,$H125+BF125,IF($F125='KU Meter Schedule'!CV$3,'KU Meter Schedule'!CU125+BF125-$G125,SUM(CU125,BF125)))</f>
        <v>512940.75216764811</v>
      </c>
      <c r="CW125" s="6">
        <f>IF(CW$3=$CP$3,$H125+BG125,IF($F125='KU Meter Schedule'!CW$3,'KU Meter Schedule'!CV125+BG125-$G125,SUM(CV125,BG125)))</f>
        <v>515421.29848764814</v>
      </c>
      <c r="CX125" s="6">
        <f>IF(CX$3=$CP$3,$H125+BH125,IF($F125='KU Meter Schedule'!CX$3,'KU Meter Schedule'!CW125+BH125-$G125,SUM(CW125,BH125)))</f>
        <v>517901.84480764816</v>
      </c>
      <c r="CY125" s="6">
        <f>IF(CY$3=$CP$3,$H125+BI125,IF($F125='KU Meter Schedule'!CY$3,'KU Meter Schedule'!CX125+BI125-$G125,SUM(CX125,BI125)))</f>
        <v>520382.39112764818</v>
      </c>
      <c r="CZ125" s="6">
        <f>IF(CZ$3=$CP$3,$H125+BJ125,IF($F125='KU Meter Schedule'!CZ$3,'KU Meter Schedule'!CY125+BJ125-$G125,SUM(CY125,BJ125)))</f>
        <v>522862.9374476482</v>
      </c>
      <c r="DA125" s="6">
        <f>IF(DA$3=$CP$3,$H125+BK125,IF($F125='KU Meter Schedule'!DA$3,'KU Meter Schedule'!CZ125+BK125-$G125,SUM(CZ125,BK125)))</f>
        <v>526664.99752764823</v>
      </c>
      <c r="DB125" s="6">
        <f>IF(DB$3=$CP$3,$H125+BL125,IF($F125='KU Meter Schedule'!DB$3,'KU Meter Schedule'!DA125+BL125-$G125,SUM(DA125,BL125)))</f>
        <v>530467.0576076482</v>
      </c>
      <c r="DC125" s="6">
        <f>IF(DC$3=$CP$3,$H125+BM125,IF($F125='KU Meter Schedule'!DC$3,'KU Meter Schedule'!DB125+BM125-$G125,SUM(DB125,BM125)))</f>
        <v>534269.11768764816</v>
      </c>
      <c r="DD125" s="6">
        <f>IF(DD$3=$CP$3,$H125+BN125,IF($F125='KU Meter Schedule'!DD$3,'KU Meter Schedule'!DC125+BN125-$G125,SUM(DC125,BN125)))</f>
        <v>538071.17776764813</v>
      </c>
      <c r="DE125" s="6">
        <f>IF(DE$3=$CP$3,$H125+BO125,IF($F125='KU Meter Schedule'!DE$3,'KU Meter Schedule'!DD125+BO125-$G125,SUM(DD125,BO125)))</f>
        <v>541873.2378476481</v>
      </c>
      <c r="DF125" s="6">
        <f>IF(DF$3=$CP$3,$H125+BP125,IF($F125='KU Meter Schedule'!DF$3,'KU Meter Schedule'!DE125+BP125-$G125,SUM(DE125,BP125)))</f>
        <v>545675.29792764806</v>
      </c>
      <c r="DG125" s="6">
        <f>IF(DG$3=$CP$3,$H125+BQ125,IF($F125='KU Meter Schedule'!DG$3,'KU Meter Schedule'!DF125+BQ125-$G125,SUM(DF125,BQ125)))</f>
        <v>549477.35800764803</v>
      </c>
      <c r="DH125" s="6">
        <f>IF(DH$3=$CP$3,$H125+BR125,IF($F125='KU Meter Schedule'!DH$3,'KU Meter Schedule'!DG125+BR125-$G125,SUM(DG125,BR125)))</f>
        <v>553279.41808764799</v>
      </c>
      <c r="DI125" s="6">
        <f>IF(DI$3=$CP$3,$H125+BS125,IF($F125='KU Meter Schedule'!DI$3,'KU Meter Schedule'!DH125+BS125-$G125,SUM(DH125,BS125)))</f>
        <v>557081.47816764796</v>
      </c>
      <c r="DJ125" s="6">
        <f>IF(DJ$3=$CP$3,$H125+BT125,IF($F125='KU Meter Schedule'!DJ$3,'KU Meter Schedule'!DI125+BT125-$G125,SUM(DI125,BT125)))</f>
        <v>560883.53824764793</v>
      </c>
      <c r="DK125" s="6">
        <f>IF(DK$3=$CP$3,$H125+BU125,IF($F125='KU Meter Schedule'!DK$3,'KU Meter Schedule'!DJ125+BU125-$G125,SUM(DJ125,BU125)))</f>
        <v>564685.59832764789</v>
      </c>
      <c r="DL125" s="6">
        <f>IF(DL$3=$CP$3,$H125+BV125,IF($F125='KU Meter Schedule'!DL$3,'KU Meter Schedule'!DK125+BV125-$G125,SUM(DK125,BV125)))</f>
        <v>568487.65840764786</v>
      </c>
      <c r="DM125" s="6">
        <f>IF(DM$3=$CP$3,$H125+BW125,IF($F125='KU Meter Schedule'!DM$3,'KU Meter Schedule'!DL125+BW125-$G125,SUM(DL125,BW125)))</f>
        <v>572289.71848764783</v>
      </c>
      <c r="DN125" s="6">
        <f>IF(DN$3=$CP$3,$H125+BX125,IF($F125='KU Meter Schedule'!DN$3,'KU Meter Schedule'!DM125+BX125-$G125,SUM(DM125,BX125)))</f>
        <v>576091.77856764779</v>
      </c>
      <c r="DO125" s="6">
        <f>IF(DO$3=$CP$3,$H125+BY125,IF($F125='KU Meter Schedule'!DO$3,'KU Meter Schedule'!DN125+BY125-$G125,SUM(DN125,BY125)))</f>
        <v>579893.83864764776</v>
      </c>
      <c r="DP125" s="6">
        <f>IF(DP$3=$CP$3,$H125+BZ125,IF($F125='KU Meter Schedule'!DP$3,'KU Meter Schedule'!DO125+BZ125-$G125,SUM(DO125,BZ125)))</f>
        <v>583695.89872764773</v>
      </c>
      <c r="DQ125" s="6">
        <f>IF(DQ$3=$CP$3,$H125+CA125,IF($F125='KU Meter Schedule'!DQ$3,'KU Meter Schedule'!DP125+CA125-$G125,SUM(DP125,CA125)))</f>
        <v>587497.95880764769</v>
      </c>
      <c r="DR125" s="6">
        <f>IF(DR$3=$CP$3,$H125+CB125,IF($F125='KU Meter Schedule'!DR$3,'KU Meter Schedule'!DQ125+CB125-$G125,SUM(DQ125,CB125)))</f>
        <v>591300.01888764766</v>
      </c>
      <c r="DS125" s="6">
        <f>IF(DS$3=$CP$3,$H125+CC125,IF($F125='KU Meter Schedule'!DS$3,'KU Meter Schedule'!DR125+CC125-$G125,SUM(DR125,CC125)))</f>
        <v>595102.07896764763</v>
      </c>
      <c r="DT125" s="6">
        <f>IF(DT$3=$CP$3,$H125+CD125,IF($F125='KU Meter Schedule'!DT$3,'KU Meter Schedule'!DS125+CD125-$G125,SUM(DS125,CD125)))</f>
        <v>598904.13904764759</v>
      </c>
      <c r="DU125" s="6">
        <f>IF(DU$3=$CP$3,$H125+CE125,IF($F125='KU Meter Schedule'!DU$3,'KU Meter Schedule'!DT125+CE125-$G125,SUM(DT125,CE125)))</f>
        <v>602706.19912764756</v>
      </c>
      <c r="DV125" s="6">
        <f>IF(DV$3=$CP$3,$H125+CF125,IF($F125='KU Meter Schedule'!DV$3,'KU Meter Schedule'!DU125+CF125-$G125,SUM(DU125,CF125)))</f>
        <v>-695242.37083235255</v>
      </c>
      <c r="DW125" s="6">
        <f>IF(DW$3=$CP$3,$H125+CG125,IF($F125='KU Meter Schedule'!DW$3,'KU Meter Schedule'!DV125+CG125-$G125,SUM(DV125,CG125)))</f>
        <v>-695242.37083235255</v>
      </c>
      <c r="DX125" s="6">
        <f>IF(DX$3=$CP$3,$H125+CH125,IF($F125='KU Meter Schedule'!DX$3,'KU Meter Schedule'!DW125+CH125-$G125,SUM(DW125,CH125)))</f>
        <v>-695242.37083235255</v>
      </c>
      <c r="DY125" s="6">
        <f>IF(DY$3=$CP$3,$H125+CI125,IF($F125='KU Meter Schedule'!DY$3,'KU Meter Schedule'!DX125+CI125-$G125,SUM(DX125,CI125)))</f>
        <v>-695242.37083235255</v>
      </c>
      <c r="DZ125" s="6">
        <f>IF(DZ$3=$CP$3,$H125+CJ125,IF($F125='KU Meter Schedule'!DZ$3,'KU Meter Schedule'!DY125+CJ125-$G125,SUM(DY125,CJ125)))</f>
        <v>-695242.37083235255</v>
      </c>
      <c r="EA125" s="6">
        <f>IF(EA$3=$CP$3,$H125+CK125,IF($F125='KU Meter Schedule'!EA$3,'KU Meter Schedule'!DZ125+CK125-$G125,SUM(DZ125,CK125)))</f>
        <v>-695242.37083235255</v>
      </c>
      <c r="EB125" s="6">
        <f>IF(EB$3=$CP$3,$H125+CL125,IF($F125='KU Meter Schedule'!EB$3,'KU Meter Schedule'!EA125+CL125-$G125,SUM(EA125,CL125)))</f>
        <v>-695242.37083235255</v>
      </c>
      <c r="EC125" s="6">
        <f>IF(EC$3=$CP$3,$H125+CM125,IF($F125='KU Meter Schedule'!EC$3,'KU Meter Schedule'!EB125+CM125-$G125,SUM(EB125,CM125)))</f>
        <v>-695242.37083235255</v>
      </c>
      <c r="ED125" s="6">
        <f>IF(ED$3=$CP$3,$H125+CN125,IF($F125='KU Meter Schedule'!ED$3,'KU Meter Schedule'!EC125+CN125-$G125,SUM(EC125,CN125)))</f>
        <v>-695242.37083235255</v>
      </c>
      <c r="EF125" s="8">
        <f t="shared" si="26"/>
        <v>801792.12575235218</v>
      </c>
      <c r="EG125" s="8">
        <f t="shared" si="26"/>
        <v>799311.5794323521</v>
      </c>
      <c r="EH125" s="8">
        <f t="shared" si="26"/>
        <v>796831.03311235202</v>
      </c>
      <c r="EI125" s="8">
        <f t="shared" si="26"/>
        <v>794350.48679235205</v>
      </c>
      <c r="EJ125" s="8">
        <f t="shared" si="26"/>
        <v>791869.94047235209</v>
      </c>
      <c r="EK125" s="8">
        <f t="shared" si="26"/>
        <v>789389.394152352</v>
      </c>
      <c r="EL125" s="8">
        <f t="shared" si="26"/>
        <v>786908.84783235192</v>
      </c>
      <c r="EM125" s="8">
        <f t="shared" si="26"/>
        <v>784428.30151235196</v>
      </c>
      <c r="EN125" s="8">
        <f t="shared" si="26"/>
        <v>781947.75519235199</v>
      </c>
      <c r="EO125" s="8">
        <f t="shared" si="26"/>
        <v>779467.20887235191</v>
      </c>
      <c r="EP125" s="8">
        <f t="shared" si="26"/>
        <v>776986.66255235183</v>
      </c>
      <c r="EQ125" s="8">
        <f t="shared" si="26"/>
        <v>773184.60247235186</v>
      </c>
      <c r="ER125" s="8">
        <f t="shared" si="26"/>
        <v>769382.5423923519</v>
      </c>
      <c r="ES125" s="8">
        <f t="shared" si="26"/>
        <v>765580.48231235193</v>
      </c>
      <c r="ET125" s="8">
        <f t="shared" si="26"/>
        <v>761778.42223235196</v>
      </c>
      <c r="EU125" s="8">
        <f t="shared" si="26"/>
        <v>757976.362152352</v>
      </c>
      <c r="EV125" s="8">
        <f t="shared" si="25"/>
        <v>754174.30207235203</v>
      </c>
      <c r="EW125" s="8">
        <f t="shared" si="25"/>
        <v>750372.24199235206</v>
      </c>
      <c r="EX125" s="8">
        <f t="shared" si="25"/>
        <v>746570.1819123521</v>
      </c>
      <c r="EY125" s="8">
        <f t="shared" si="25"/>
        <v>742768.12183235213</v>
      </c>
      <c r="EZ125" s="8">
        <f t="shared" si="25"/>
        <v>738966.06175235217</v>
      </c>
      <c r="FA125" s="8">
        <f t="shared" si="25"/>
        <v>735164.0016723522</v>
      </c>
      <c r="FB125" s="8">
        <f t="shared" si="25"/>
        <v>731361.94159235223</v>
      </c>
      <c r="FC125" s="8">
        <f t="shared" si="25"/>
        <v>727559.88151235227</v>
      </c>
      <c r="FD125" s="8">
        <f t="shared" si="25"/>
        <v>723757.8214323523</v>
      </c>
      <c r="FE125" s="8">
        <f t="shared" si="25"/>
        <v>719955.76135235233</v>
      </c>
      <c r="FF125" s="8">
        <f t="shared" si="25"/>
        <v>716153.70127235237</v>
      </c>
      <c r="FG125" s="8">
        <f t="shared" si="25"/>
        <v>712351.6411923524</v>
      </c>
      <c r="FH125" s="8">
        <f t="shared" si="25"/>
        <v>708549.58111235243</v>
      </c>
      <c r="FI125" s="8">
        <f t="shared" si="25"/>
        <v>704747.52103235247</v>
      </c>
      <c r="FJ125" s="8">
        <f t="shared" si="25"/>
        <v>700945.4609523525</v>
      </c>
      <c r="FK125" s="8">
        <f t="shared" si="24"/>
        <v>697143.40087235253</v>
      </c>
      <c r="FL125" s="8">
        <f t="shared" si="24"/>
        <v>695242.37083235255</v>
      </c>
      <c r="FM125" s="8">
        <f t="shared" si="24"/>
        <v>695242.37083235255</v>
      </c>
      <c r="FN125" s="8">
        <f t="shared" si="24"/>
        <v>695242.37083235255</v>
      </c>
      <c r="FO125" s="8">
        <f t="shared" si="24"/>
        <v>695242.37083235255</v>
      </c>
      <c r="FP125" s="8">
        <f t="shared" si="24"/>
        <v>695242.37083235255</v>
      </c>
      <c r="FQ125" s="8">
        <f t="shared" si="24"/>
        <v>695242.37083235255</v>
      </c>
      <c r="FR125" s="8">
        <f t="shared" si="24"/>
        <v>695242.37083235255</v>
      </c>
      <c r="FS125" s="8">
        <f t="shared" si="24"/>
        <v>695242.37083235255</v>
      </c>
      <c r="FT125" s="8">
        <f t="shared" si="24"/>
        <v>695242.37083235255</v>
      </c>
    </row>
    <row r="126" spans="1:176" x14ac:dyDescent="0.25">
      <c r="A126" s="4" t="s">
        <v>12</v>
      </c>
      <c r="B126" s="4" t="s">
        <v>2</v>
      </c>
      <c r="C126" s="3" t="s">
        <v>40</v>
      </c>
      <c r="D126" s="4" t="s">
        <v>5</v>
      </c>
      <c r="E126" s="7">
        <v>2000</v>
      </c>
      <c r="F126" s="24">
        <f>IFERROR(VLOOKUP(CONCATENATE(C126,E126),'KU Retirements'!$A$4:$E$150,5,FALSE),"N/A")</f>
        <v>43556</v>
      </c>
      <c r="G126" s="5">
        <v>711269.48</v>
      </c>
      <c r="H126" s="5">
        <v>271176.560601392</v>
      </c>
      <c r="I126" s="5"/>
      <c r="J126" s="6">
        <f>IF(J$3=$J$3,$G126,IF($F126='KU Meter Schedule'!J$3,'KU Meter Schedule'!I126-'KU Meter Schedule'!$G126,I126))</f>
        <v>711269.48</v>
      </c>
      <c r="K126" s="6">
        <f>IF(K$3=$J$3,$G126,IF($F126='KU Meter Schedule'!K$3,'KU Meter Schedule'!J126-'KU Meter Schedule'!$G126,J126))</f>
        <v>711269.48</v>
      </c>
      <c r="L126" s="6">
        <f>IF(L$3=$J$3,$G126,IF($F126='KU Meter Schedule'!L$3,'KU Meter Schedule'!K126-'KU Meter Schedule'!$G126,K126))</f>
        <v>711269.48</v>
      </c>
      <c r="M126" s="6">
        <f>IF(M$3=$J$3,$G126,IF($F126='KU Meter Schedule'!M$3,'KU Meter Schedule'!L126-'KU Meter Schedule'!$G126,L126))</f>
        <v>711269.48</v>
      </c>
      <c r="N126" s="6">
        <f>IF(N$3=$J$3,$G126,IF($F126='KU Meter Schedule'!N$3,'KU Meter Schedule'!M126-'KU Meter Schedule'!$G126,M126))</f>
        <v>711269.48</v>
      </c>
      <c r="O126" s="6">
        <f>IF(O$3=$J$3,$G126,IF($F126='KU Meter Schedule'!O$3,'KU Meter Schedule'!N126-'KU Meter Schedule'!$G126,N126))</f>
        <v>711269.48</v>
      </c>
      <c r="P126" s="6">
        <f>IF(P$3=$J$3,$G126,IF($F126='KU Meter Schedule'!P$3,'KU Meter Schedule'!O126-'KU Meter Schedule'!$G126,O126))</f>
        <v>711269.48</v>
      </c>
      <c r="Q126" s="6">
        <f>IF(Q$3=$J$3,$G126,IF($F126='KU Meter Schedule'!Q$3,'KU Meter Schedule'!P126-'KU Meter Schedule'!$G126,P126))</f>
        <v>711269.48</v>
      </c>
      <c r="R126" s="6">
        <f>IF(R$3=$J$3,$G126,IF($F126='KU Meter Schedule'!R$3,'KU Meter Schedule'!Q126-'KU Meter Schedule'!$G126,Q126))</f>
        <v>711269.48</v>
      </c>
      <c r="S126" s="6">
        <f>IF(S$3=$J$3,$G126,IF($F126='KU Meter Schedule'!S$3,'KU Meter Schedule'!R126-'KU Meter Schedule'!$G126,R126))</f>
        <v>711269.48</v>
      </c>
      <c r="T126" s="6">
        <f>IF(T$3=$J$3,$G126,IF($F126='KU Meter Schedule'!T$3,'KU Meter Schedule'!S126-'KU Meter Schedule'!$G126,S126))</f>
        <v>711269.48</v>
      </c>
      <c r="U126" s="6">
        <f>IF(U$3=$J$3,$G126,IF($F126='KU Meter Schedule'!U$3,'KU Meter Schedule'!T126-'KU Meter Schedule'!$G126,T126))</f>
        <v>711269.48</v>
      </c>
      <c r="V126" s="6">
        <f>IF(V$3=$J$3,$G126,IF($F126='KU Meter Schedule'!V$3,'KU Meter Schedule'!U126-'KU Meter Schedule'!$G126,U126))</f>
        <v>711269.48</v>
      </c>
      <c r="W126" s="6">
        <f>IF(W$3=$J$3,$G126,IF($F126='KU Meter Schedule'!W$3,'KU Meter Schedule'!V126-'KU Meter Schedule'!$G126,V126))</f>
        <v>711269.48</v>
      </c>
      <c r="X126" s="6">
        <f>IF(X$3=$J$3,$G126,IF($F126='KU Meter Schedule'!X$3,'KU Meter Schedule'!W126-'KU Meter Schedule'!$G126,W126))</f>
        <v>711269.48</v>
      </c>
      <c r="Y126" s="6">
        <f>IF(Y$3=$J$3,$G126,IF($F126='KU Meter Schedule'!Y$3,'KU Meter Schedule'!X126-'KU Meter Schedule'!$G126,X126))</f>
        <v>711269.48</v>
      </c>
      <c r="Z126" s="6">
        <f>IF(Z$3=$J$3,$G126,IF($F126='KU Meter Schedule'!Z$3,'KU Meter Schedule'!Y126-'KU Meter Schedule'!$G126,Y126))</f>
        <v>711269.48</v>
      </c>
      <c r="AA126" s="6">
        <f>IF(AA$3=$J$3,$G126,IF($F126='KU Meter Schedule'!AA$3,'KU Meter Schedule'!Z126-'KU Meter Schedule'!$G126,Z126))</f>
        <v>711269.48</v>
      </c>
      <c r="AB126" s="6">
        <f>IF(AB$3=$J$3,$G126,IF($F126='KU Meter Schedule'!AB$3,'KU Meter Schedule'!AA126-'KU Meter Schedule'!$G126,AA126))</f>
        <v>711269.48</v>
      </c>
      <c r="AC126" s="6">
        <f>IF(AC$3=$J$3,$G126,IF($F126='KU Meter Schedule'!AC$3,'KU Meter Schedule'!AB126-'KU Meter Schedule'!$G126,AB126))</f>
        <v>711269.48</v>
      </c>
      <c r="AD126" s="6">
        <f>IF(AD$3=$J$3,$G126,IF($F126='KU Meter Schedule'!AD$3,'KU Meter Schedule'!AC126-'KU Meter Schedule'!$G126,AC126))</f>
        <v>711269.48</v>
      </c>
      <c r="AE126" s="6">
        <f>IF(AE$3=$J$3,$G126,IF($F126='KU Meter Schedule'!AE$3,'KU Meter Schedule'!AD126-'KU Meter Schedule'!$G126,AD126))</f>
        <v>711269.48</v>
      </c>
      <c r="AF126" s="6">
        <f>IF(AF$3=$J$3,$G126,IF($F126='KU Meter Schedule'!AF$3,'KU Meter Schedule'!AE126-'KU Meter Schedule'!$G126,AE126))</f>
        <v>711269.48</v>
      </c>
      <c r="AG126" s="6">
        <f>IF(AG$3=$J$3,$G126,IF($F126='KU Meter Schedule'!AG$3,'KU Meter Schedule'!AF126-'KU Meter Schedule'!$G126,AF126))</f>
        <v>711269.48</v>
      </c>
      <c r="AH126" s="6">
        <f>IF(AH$3=$J$3,$G126,IF($F126='KU Meter Schedule'!AH$3,'KU Meter Schedule'!AG126-'KU Meter Schedule'!$G126,AG126))</f>
        <v>711269.48</v>
      </c>
      <c r="AI126" s="6">
        <f>IF(AI$3=$J$3,$G126,IF($F126='KU Meter Schedule'!AI$3,'KU Meter Schedule'!AH126-'KU Meter Schedule'!$G126,AH126))</f>
        <v>711269.48</v>
      </c>
      <c r="AJ126" s="6">
        <f>IF(AJ$3=$J$3,$G126,IF($F126='KU Meter Schedule'!AJ$3,'KU Meter Schedule'!AI126-'KU Meter Schedule'!$G126,AI126))</f>
        <v>711269.48</v>
      </c>
      <c r="AK126" s="6">
        <f>IF(AK$3=$J$3,$G126,IF($F126='KU Meter Schedule'!AK$3,'KU Meter Schedule'!AJ126-'KU Meter Schedule'!$G126,AJ126))</f>
        <v>711269.48</v>
      </c>
      <c r="AL126" s="6">
        <f>IF(AL$3=$J$3,$G126,IF($F126='KU Meter Schedule'!AL$3,'KU Meter Schedule'!AK126-'KU Meter Schedule'!$G126,AK126))</f>
        <v>711269.48</v>
      </c>
      <c r="AM126" s="6">
        <f>IF(AM$3=$J$3,$G126,IF($F126='KU Meter Schedule'!AM$3,'KU Meter Schedule'!AL126-'KU Meter Schedule'!$G126,AL126))</f>
        <v>711269.48</v>
      </c>
      <c r="AN126" s="6">
        <f>IF(AN$3=$J$3,$G126,IF($F126='KU Meter Schedule'!AN$3,'KU Meter Schedule'!AM126-'KU Meter Schedule'!$G126,AM126))</f>
        <v>711269.48</v>
      </c>
      <c r="AO126" s="6">
        <f>IF(AO$3=$J$3,$G126,IF($F126='KU Meter Schedule'!AO$3,'KU Meter Schedule'!AN126-'KU Meter Schedule'!$G126,AN126))</f>
        <v>711269.48</v>
      </c>
      <c r="AP126" s="6">
        <f>IF(AP$3=$J$3,$G126,IF($F126='KU Meter Schedule'!AP$3,'KU Meter Schedule'!AO126-'KU Meter Schedule'!$G126,AO126))</f>
        <v>0</v>
      </c>
      <c r="AQ126" s="6">
        <f>IF(AQ$3=$J$3,$G126,IF($F126='KU Meter Schedule'!AQ$3,'KU Meter Schedule'!AP126-'KU Meter Schedule'!$G126,AP126))</f>
        <v>0</v>
      </c>
      <c r="AR126" s="6">
        <f>IF(AR$3=$J$3,$G126,IF($F126='KU Meter Schedule'!AR$3,'KU Meter Schedule'!AQ126-'KU Meter Schedule'!$G126,AQ126))</f>
        <v>0</v>
      </c>
      <c r="AS126" s="6">
        <f>IF(AS$3=$J$3,$G126,IF($F126='KU Meter Schedule'!AS$3,'KU Meter Schedule'!AR126-'KU Meter Schedule'!$G126,AR126))</f>
        <v>0</v>
      </c>
      <c r="AT126" s="6">
        <f>IF(AT$3=$J$3,$G126,IF($F126='KU Meter Schedule'!AT$3,'KU Meter Schedule'!AS126-'KU Meter Schedule'!$G126,AS126))</f>
        <v>0</v>
      </c>
      <c r="AU126" s="6">
        <f>IF(AU$3=$J$3,$G126,IF($F126='KU Meter Schedule'!AU$3,'KU Meter Schedule'!AT126-'KU Meter Schedule'!$G126,AT126))</f>
        <v>0</v>
      </c>
      <c r="AV126" s="6">
        <f>IF(AV$3=$J$3,$G126,IF($F126='KU Meter Schedule'!AV$3,'KU Meter Schedule'!AU126-'KU Meter Schedule'!$G126,AU126))</f>
        <v>0</v>
      </c>
      <c r="AW126" s="6">
        <f>IF(AW$3=$J$3,$G126,IF($F126='KU Meter Schedule'!AW$3,'KU Meter Schedule'!AV126-'KU Meter Schedule'!$G126,AV126))</f>
        <v>0</v>
      </c>
      <c r="AX126" s="6">
        <f>IF(AX$3=$J$3,$G126,IF($F126='KU Meter Schedule'!AX$3,'KU Meter Schedule'!AW126-'KU Meter Schedule'!$G126,AW126))</f>
        <v>0</v>
      </c>
      <c r="AZ126" s="21">
        <f>IF(AZ$3&lt;'Depr. Rate'!$B$1,('Depr. Rate'!$B$4*'KU Meter Schedule'!J126)/12,IF(J126=0,I126/2*'Depr. Rate'!$C$4/12,('Depr. Rate'!$C$4*'KU Meter Schedule'!J126)/12))</f>
        <v>1357.3392576666668</v>
      </c>
      <c r="BA126" s="21">
        <f>IF(BA$3&lt;'Depr. Rate'!$B$1,('Depr. Rate'!$B$4*'KU Meter Schedule'!K126)/12,IF(K126=0,J126/2*'Depr. Rate'!$C$4/12,('Depr. Rate'!$C$4*'KU Meter Schedule'!K126)/12))</f>
        <v>1357.3392576666668</v>
      </c>
      <c r="BB126" s="21">
        <f>IF(BB$3&lt;'Depr. Rate'!$B$1,('Depr. Rate'!$B$4*'KU Meter Schedule'!L126)/12,IF(L126=0,K126/2*'Depr. Rate'!$C$4/12,('Depr. Rate'!$C$4*'KU Meter Schedule'!L126)/12))</f>
        <v>1357.3392576666668</v>
      </c>
      <c r="BC126" s="21">
        <f>IF(BC$3&lt;'Depr. Rate'!$B$1,('Depr. Rate'!$B$4*'KU Meter Schedule'!M126)/12,IF(M126=0,L126/2*'Depr. Rate'!$C$4/12,('Depr. Rate'!$C$4*'KU Meter Schedule'!M126)/12))</f>
        <v>1357.3392576666668</v>
      </c>
      <c r="BD126" s="21">
        <f>IF(BD$3&lt;'Depr. Rate'!$B$1,('Depr. Rate'!$B$4*'KU Meter Schedule'!N126)/12,IF(N126=0,M126/2*'Depr. Rate'!$C$4/12,('Depr. Rate'!$C$4*'KU Meter Schedule'!N126)/12))</f>
        <v>1357.3392576666668</v>
      </c>
      <c r="BE126" s="21">
        <f>IF(BE$3&lt;'Depr. Rate'!$B$1,('Depr. Rate'!$B$4*'KU Meter Schedule'!O126)/12,IF(O126=0,N126/2*'Depr. Rate'!$C$4/12,('Depr. Rate'!$C$4*'KU Meter Schedule'!O126)/12))</f>
        <v>1357.3392576666668</v>
      </c>
      <c r="BF126" s="21">
        <f>IF(BF$3&lt;'Depr. Rate'!$B$1,('Depr. Rate'!$B$4*'KU Meter Schedule'!P126)/12,IF(P126=0,O126/2*'Depr. Rate'!$C$4/12,('Depr. Rate'!$C$4*'KU Meter Schedule'!P126)/12))</f>
        <v>1357.3392576666668</v>
      </c>
      <c r="BG126" s="21">
        <f>IF(BG$3&lt;'Depr. Rate'!$B$1,('Depr. Rate'!$B$4*'KU Meter Schedule'!Q126)/12,IF(Q126=0,P126/2*'Depr. Rate'!$C$4/12,('Depr. Rate'!$C$4*'KU Meter Schedule'!Q126)/12))</f>
        <v>1357.3392576666668</v>
      </c>
      <c r="BH126" s="21">
        <f>IF(BH$3&lt;'Depr. Rate'!$B$1,('Depr. Rate'!$B$4*'KU Meter Schedule'!R126)/12,IF(R126=0,Q126/2*'Depr. Rate'!$C$4/12,('Depr. Rate'!$C$4*'KU Meter Schedule'!R126)/12))</f>
        <v>1357.3392576666668</v>
      </c>
      <c r="BI126" s="21">
        <f>IF(BI$3&lt;'Depr. Rate'!$B$1,('Depr. Rate'!$B$4*'KU Meter Schedule'!S126)/12,IF(S126=0,R126/2*'Depr. Rate'!$C$4/12,('Depr. Rate'!$C$4*'KU Meter Schedule'!S126)/12))</f>
        <v>1357.3392576666668</v>
      </c>
      <c r="BJ126" s="21">
        <f>IF(BJ$3&lt;'Depr. Rate'!$B$1,('Depr. Rate'!$B$4*'KU Meter Schedule'!T126)/12,IF(T126=0,S126/2*'Depr. Rate'!$C$4/12,('Depr. Rate'!$C$4*'KU Meter Schedule'!T126)/12))</f>
        <v>1357.3392576666668</v>
      </c>
      <c r="BK126" s="21">
        <f>IF(BK$3&lt;'Depr. Rate'!$B$1,('Depr. Rate'!$B$4*'KU Meter Schedule'!U126)/12,IF(U126=0,T126/2*'Depr. Rate'!$C$4/12,('Depr. Rate'!$C$4*'KU Meter Schedule'!U126)/12))</f>
        <v>2080.463229</v>
      </c>
      <c r="BL126" s="21">
        <f>IF(BL$3&lt;'Depr. Rate'!$B$1,('Depr. Rate'!$B$4*'KU Meter Schedule'!V126)/12,IF(V126=0,U126/2*'Depr. Rate'!$C$4/12,('Depr. Rate'!$C$4*'KU Meter Schedule'!V126)/12))</f>
        <v>2080.463229</v>
      </c>
      <c r="BM126" s="21">
        <f>IF(BM$3&lt;'Depr. Rate'!$B$1,('Depr. Rate'!$B$4*'KU Meter Schedule'!W126)/12,IF(W126=0,V126/2*'Depr. Rate'!$C$4/12,('Depr. Rate'!$C$4*'KU Meter Schedule'!W126)/12))</f>
        <v>2080.463229</v>
      </c>
      <c r="BN126" s="21">
        <f>IF(BN$3&lt;'Depr. Rate'!$B$1,('Depr. Rate'!$B$4*'KU Meter Schedule'!X126)/12,IF(X126=0,W126/2*'Depr. Rate'!$C$4/12,('Depr. Rate'!$C$4*'KU Meter Schedule'!X126)/12))</f>
        <v>2080.463229</v>
      </c>
      <c r="BO126" s="21">
        <f>IF(BO$3&lt;'Depr. Rate'!$B$1,('Depr. Rate'!$B$4*'KU Meter Schedule'!Y126)/12,IF(Y126=0,X126/2*'Depr. Rate'!$C$4/12,('Depr. Rate'!$C$4*'KU Meter Schedule'!Y126)/12))</f>
        <v>2080.463229</v>
      </c>
      <c r="BP126" s="21">
        <f>IF(BP$3&lt;'Depr. Rate'!$B$1,('Depr. Rate'!$B$4*'KU Meter Schedule'!Z126)/12,IF(Z126=0,Y126/2*'Depr. Rate'!$C$4/12,('Depr. Rate'!$C$4*'KU Meter Schedule'!Z126)/12))</f>
        <v>2080.463229</v>
      </c>
      <c r="BQ126" s="21">
        <f>IF(BQ$3&lt;'Depr. Rate'!$B$1,('Depr. Rate'!$B$4*'KU Meter Schedule'!AA126)/12,IF(AA126=0,Z126/2*'Depr. Rate'!$C$4/12,('Depr. Rate'!$C$4*'KU Meter Schedule'!AA126)/12))</f>
        <v>2080.463229</v>
      </c>
      <c r="BR126" s="21">
        <f>IF(BR$3&lt;'Depr. Rate'!$B$1,('Depr. Rate'!$B$4*'KU Meter Schedule'!AB126)/12,IF(AB126=0,AA126/2*'Depr. Rate'!$C$4/12,('Depr. Rate'!$C$4*'KU Meter Schedule'!AB126)/12))</f>
        <v>2080.463229</v>
      </c>
      <c r="BS126" s="21">
        <f>IF(BS$3&lt;'Depr. Rate'!$B$1,('Depr. Rate'!$B$4*'KU Meter Schedule'!AC126)/12,IF(AC126=0,AB126/2*'Depr. Rate'!$C$4/12,('Depr. Rate'!$C$4*'KU Meter Schedule'!AC126)/12))</f>
        <v>2080.463229</v>
      </c>
      <c r="BT126" s="21">
        <f>IF(BT$3&lt;'Depr. Rate'!$B$1,('Depr. Rate'!$B$4*'KU Meter Schedule'!AD126)/12,IF(AD126=0,AC126/2*'Depr. Rate'!$C$4/12,('Depr. Rate'!$C$4*'KU Meter Schedule'!AD126)/12))</f>
        <v>2080.463229</v>
      </c>
      <c r="BU126" s="21">
        <f>IF(BU$3&lt;'Depr. Rate'!$B$1,('Depr. Rate'!$B$4*'KU Meter Schedule'!AE126)/12,IF(AE126=0,AD126/2*'Depr. Rate'!$C$4/12,('Depr. Rate'!$C$4*'KU Meter Schedule'!AE126)/12))</f>
        <v>2080.463229</v>
      </c>
      <c r="BV126" s="21">
        <f>IF(BV$3&lt;'Depr. Rate'!$B$1,('Depr. Rate'!$B$4*'KU Meter Schedule'!AF126)/12,IF(AF126=0,AE126/2*'Depr. Rate'!$C$4/12,('Depr. Rate'!$C$4*'KU Meter Schedule'!AF126)/12))</f>
        <v>2080.463229</v>
      </c>
      <c r="BW126" s="21">
        <f>IF(BW$3&lt;'Depr. Rate'!$B$1,('Depr. Rate'!$B$4*'KU Meter Schedule'!AG126)/12,IF(AG126=0,AF126/2*'Depr. Rate'!$C$4/12,('Depr. Rate'!$C$4*'KU Meter Schedule'!AG126)/12))</f>
        <v>2080.463229</v>
      </c>
      <c r="BX126" s="21">
        <f>IF(BX$3&lt;'Depr. Rate'!$B$1,('Depr. Rate'!$B$4*'KU Meter Schedule'!AH126)/12,IF(AH126=0,AG126/2*'Depr. Rate'!$C$4/12,('Depr. Rate'!$C$4*'KU Meter Schedule'!AH126)/12))</f>
        <v>2080.463229</v>
      </c>
      <c r="BY126" s="21">
        <f>IF(BY$3&lt;'Depr. Rate'!$B$1,('Depr. Rate'!$B$4*'KU Meter Schedule'!AI126)/12,IF(AI126=0,AH126/2*'Depr. Rate'!$C$4/12,('Depr. Rate'!$C$4*'KU Meter Schedule'!AI126)/12))</f>
        <v>2080.463229</v>
      </c>
      <c r="BZ126" s="21">
        <f>IF(BZ$3&lt;'Depr. Rate'!$B$1,('Depr. Rate'!$B$4*'KU Meter Schedule'!AJ126)/12,IF(AJ126=0,AI126/2*'Depr. Rate'!$C$4/12,('Depr. Rate'!$C$4*'KU Meter Schedule'!AJ126)/12))</f>
        <v>2080.463229</v>
      </c>
      <c r="CA126" s="21">
        <f>IF(CA$3&lt;'Depr. Rate'!$B$1,('Depr. Rate'!$B$4*'KU Meter Schedule'!AK126)/12,IF(AK126=0,AJ126/2*'Depr. Rate'!$C$4/12,('Depr. Rate'!$C$4*'KU Meter Schedule'!AK126)/12))</f>
        <v>2080.463229</v>
      </c>
      <c r="CB126" s="21">
        <f>IF(CB$3&lt;'Depr. Rate'!$B$1,('Depr. Rate'!$B$4*'KU Meter Schedule'!AL126)/12,IF(AL126=0,AK126/2*'Depr. Rate'!$C$4/12,('Depr. Rate'!$C$4*'KU Meter Schedule'!AL126)/12))</f>
        <v>2080.463229</v>
      </c>
      <c r="CC126" s="21">
        <f>IF(CC$3&lt;'Depr. Rate'!$B$1,('Depr. Rate'!$B$4*'KU Meter Schedule'!AM126)/12,IF(AM126=0,AL126/2*'Depr. Rate'!$C$4/12,('Depr. Rate'!$C$4*'KU Meter Schedule'!AM126)/12))</f>
        <v>2080.463229</v>
      </c>
      <c r="CD126" s="21">
        <f>IF(CD$3&lt;'Depr. Rate'!$B$1,('Depr. Rate'!$B$4*'KU Meter Schedule'!AN126)/12,IF(AN126=0,AM126/2*'Depr. Rate'!$C$4/12,('Depr. Rate'!$C$4*'KU Meter Schedule'!AN126)/12))</f>
        <v>2080.463229</v>
      </c>
      <c r="CE126" s="21">
        <f>IF(CE$3&lt;'Depr. Rate'!$B$1,('Depr. Rate'!$B$4*'KU Meter Schedule'!AO126)/12,IF(AO126=0,AN126/2*'Depr. Rate'!$C$4/12,('Depr. Rate'!$C$4*'KU Meter Schedule'!AO126)/12))</f>
        <v>2080.463229</v>
      </c>
      <c r="CF126" s="21">
        <f>IF(CF$3&lt;'Depr. Rate'!$B$1,('Depr. Rate'!$B$4*'KU Meter Schedule'!AP126)/12,IF(AP126=0,AO126/2*'Depr. Rate'!$C$4/12,('Depr. Rate'!$C$4*'KU Meter Schedule'!AP126)/12))</f>
        <v>1040.2316145</v>
      </c>
      <c r="CG126" s="21">
        <f>IF(CG$3&lt;'Depr. Rate'!$B$1,('Depr. Rate'!$B$4*'KU Meter Schedule'!AQ126)/12,IF(AQ126=0,AP126/2*'Depr. Rate'!$C$4/12,('Depr. Rate'!$C$4*'KU Meter Schedule'!AQ126)/12))</f>
        <v>0</v>
      </c>
      <c r="CH126" s="21">
        <f>IF(CH$3&lt;'Depr. Rate'!$B$1,('Depr. Rate'!$B$4*'KU Meter Schedule'!AR126)/12,IF(AR126=0,AQ126/2*'Depr. Rate'!$C$4/12,('Depr. Rate'!$C$4*'KU Meter Schedule'!AR126)/12))</f>
        <v>0</v>
      </c>
      <c r="CI126" s="21">
        <f>IF(CI$3&lt;'Depr. Rate'!$B$1,('Depr. Rate'!$B$4*'KU Meter Schedule'!AS126)/12,IF(AS126=0,AR126/2*'Depr. Rate'!$C$4/12,('Depr. Rate'!$C$4*'KU Meter Schedule'!AS126)/12))</f>
        <v>0</v>
      </c>
      <c r="CJ126" s="21">
        <f>IF(CJ$3&lt;'Depr. Rate'!$B$1,('Depr. Rate'!$B$4*'KU Meter Schedule'!AT126)/12,IF(AT126=0,AS126/2*'Depr. Rate'!$C$4/12,('Depr. Rate'!$C$4*'KU Meter Schedule'!AT126)/12))</f>
        <v>0</v>
      </c>
      <c r="CK126" s="21">
        <f>IF(CK$3&lt;'Depr. Rate'!$B$1,('Depr. Rate'!$B$4*'KU Meter Schedule'!AU126)/12,IF(AU126=0,AT126/2*'Depr. Rate'!$C$4/12,('Depr. Rate'!$C$4*'KU Meter Schedule'!AU126)/12))</f>
        <v>0</v>
      </c>
      <c r="CL126" s="21">
        <f>IF(CL$3&lt;'Depr. Rate'!$B$1,('Depr. Rate'!$B$4*'KU Meter Schedule'!AV126)/12,IF(AV126=0,AU126/2*'Depr. Rate'!$C$4/12,('Depr. Rate'!$C$4*'KU Meter Schedule'!AV126)/12))</f>
        <v>0</v>
      </c>
      <c r="CM126" s="21">
        <f>IF(CM$3&lt;'Depr. Rate'!$B$1,('Depr. Rate'!$B$4*'KU Meter Schedule'!AW126)/12,IF(AW126=0,AV126/2*'Depr. Rate'!$C$4/12,('Depr. Rate'!$C$4*'KU Meter Schedule'!AW126)/12))</f>
        <v>0</v>
      </c>
      <c r="CN126" s="21">
        <f>IF(CN$3&lt;'Depr. Rate'!$B$1,('Depr. Rate'!$B$4*'KU Meter Schedule'!AX126)/12,IF(AX126=0,AW126/2*'Depr. Rate'!$C$4/12,('Depr. Rate'!$C$4*'KU Meter Schedule'!AX126)/12))</f>
        <v>0</v>
      </c>
      <c r="CP126" s="6">
        <f>IF(CP$3=$CP$3,$H126+AZ126,IF($F126='KU Meter Schedule'!CP$3,'KU Meter Schedule'!CO126+AZ126-$G126,SUM(CO126,AZ126)))</f>
        <v>272533.89985905867</v>
      </c>
      <c r="CQ126" s="6">
        <f>IF(CQ$3=$CP$3,$H126+BA126,IF($F126='KU Meter Schedule'!CQ$3,'KU Meter Schedule'!CP126+BA126-$G126,SUM(CP126,BA126)))</f>
        <v>273891.23911672534</v>
      </c>
      <c r="CR126" s="6">
        <f>IF(CR$3=$CP$3,$H126+BB126,IF($F126='KU Meter Schedule'!CR$3,'KU Meter Schedule'!CQ126+BB126-$G126,SUM(CQ126,BB126)))</f>
        <v>275248.578374392</v>
      </c>
      <c r="CS126" s="6">
        <f>IF(CS$3=$CP$3,$H126+BC126,IF($F126='KU Meter Schedule'!CS$3,'KU Meter Schedule'!CR126+BC126-$G126,SUM(CR126,BC126)))</f>
        <v>276605.91763205867</v>
      </c>
      <c r="CT126" s="6">
        <f>IF(CT$3=$CP$3,$H126+BD126,IF($F126='KU Meter Schedule'!CT$3,'KU Meter Schedule'!CS126+BD126-$G126,SUM(CS126,BD126)))</f>
        <v>277963.25688972534</v>
      </c>
      <c r="CU126" s="6">
        <f>IF(CU$3=$CP$3,$H126+BE126,IF($F126='KU Meter Schedule'!CU$3,'KU Meter Schedule'!CT126+BE126-$G126,SUM(CT126,BE126)))</f>
        <v>279320.596147392</v>
      </c>
      <c r="CV126" s="6">
        <f>IF(CV$3=$CP$3,$H126+BF126,IF($F126='KU Meter Schedule'!CV$3,'KU Meter Schedule'!CU126+BF126-$G126,SUM(CU126,BF126)))</f>
        <v>280677.93540505867</v>
      </c>
      <c r="CW126" s="6">
        <f>IF(CW$3=$CP$3,$H126+BG126,IF($F126='KU Meter Schedule'!CW$3,'KU Meter Schedule'!CV126+BG126-$G126,SUM(CV126,BG126)))</f>
        <v>282035.27466272534</v>
      </c>
      <c r="CX126" s="6">
        <f>IF(CX$3=$CP$3,$H126+BH126,IF($F126='KU Meter Schedule'!CX$3,'KU Meter Schedule'!CW126+BH126-$G126,SUM(CW126,BH126)))</f>
        <v>283392.613920392</v>
      </c>
      <c r="CY126" s="6">
        <f>IF(CY$3=$CP$3,$H126+BI126,IF($F126='KU Meter Schedule'!CY$3,'KU Meter Schedule'!CX126+BI126-$G126,SUM(CX126,BI126)))</f>
        <v>284749.95317805867</v>
      </c>
      <c r="CZ126" s="6">
        <f>IF(CZ$3=$CP$3,$H126+BJ126,IF($F126='KU Meter Schedule'!CZ$3,'KU Meter Schedule'!CY126+BJ126-$G126,SUM(CY126,BJ126)))</f>
        <v>286107.29243572534</v>
      </c>
      <c r="DA126" s="6">
        <f>IF(DA$3=$CP$3,$H126+BK126,IF($F126='KU Meter Schedule'!DA$3,'KU Meter Schedule'!CZ126+BK126-$G126,SUM(CZ126,BK126)))</f>
        <v>288187.75566472532</v>
      </c>
      <c r="DB126" s="6">
        <f>IF(DB$3=$CP$3,$H126+BL126,IF($F126='KU Meter Schedule'!DB$3,'KU Meter Schedule'!DA126+BL126-$G126,SUM(DA126,BL126)))</f>
        <v>290268.21889372531</v>
      </c>
      <c r="DC126" s="6">
        <f>IF(DC$3=$CP$3,$H126+BM126,IF($F126='KU Meter Schedule'!DC$3,'KU Meter Schedule'!DB126+BM126-$G126,SUM(DB126,BM126)))</f>
        <v>292348.68212272529</v>
      </c>
      <c r="DD126" s="6">
        <f>IF(DD$3=$CP$3,$H126+BN126,IF($F126='KU Meter Schedule'!DD$3,'KU Meter Schedule'!DC126+BN126-$G126,SUM(DC126,BN126)))</f>
        <v>294429.14535172528</v>
      </c>
      <c r="DE126" s="6">
        <f>IF(DE$3=$CP$3,$H126+BO126,IF($F126='KU Meter Schedule'!DE$3,'KU Meter Schedule'!DD126+BO126-$G126,SUM(DD126,BO126)))</f>
        <v>296509.60858072527</v>
      </c>
      <c r="DF126" s="6">
        <f>IF(DF$3=$CP$3,$H126+BP126,IF($F126='KU Meter Schedule'!DF$3,'KU Meter Schedule'!DE126+BP126-$G126,SUM(DE126,BP126)))</f>
        <v>298590.07180972525</v>
      </c>
      <c r="DG126" s="6">
        <f>IF(DG$3=$CP$3,$H126+BQ126,IF($F126='KU Meter Schedule'!DG$3,'KU Meter Schedule'!DF126+BQ126-$G126,SUM(DF126,BQ126)))</f>
        <v>300670.53503872524</v>
      </c>
      <c r="DH126" s="6">
        <f>IF(DH$3=$CP$3,$H126+BR126,IF($F126='KU Meter Schedule'!DH$3,'KU Meter Schedule'!DG126+BR126-$G126,SUM(DG126,BR126)))</f>
        <v>302750.99826772523</v>
      </c>
      <c r="DI126" s="6">
        <f>IF(DI$3=$CP$3,$H126+BS126,IF($F126='KU Meter Schedule'!DI$3,'KU Meter Schedule'!DH126+BS126-$G126,SUM(DH126,BS126)))</f>
        <v>304831.46149672521</v>
      </c>
      <c r="DJ126" s="6">
        <f>IF(DJ$3=$CP$3,$H126+BT126,IF($F126='KU Meter Schedule'!DJ$3,'KU Meter Schedule'!DI126+BT126-$G126,SUM(DI126,BT126)))</f>
        <v>306911.9247257252</v>
      </c>
      <c r="DK126" s="6">
        <f>IF(DK$3=$CP$3,$H126+BU126,IF($F126='KU Meter Schedule'!DK$3,'KU Meter Schedule'!DJ126+BU126-$G126,SUM(DJ126,BU126)))</f>
        <v>308992.38795472519</v>
      </c>
      <c r="DL126" s="6">
        <f>IF(DL$3=$CP$3,$H126+BV126,IF($F126='KU Meter Schedule'!DL$3,'KU Meter Schedule'!DK126+BV126-$G126,SUM(DK126,BV126)))</f>
        <v>311072.85118372517</v>
      </c>
      <c r="DM126" s="6">
        <f>IF(DM$3=$CP$3,$H126+BW126,IF($F126='KU Meter Schedule'!DM$3,'KU Meter Schedule'!DL126+BW126-$G126,SUM(DL126,BW126)))</f>
        <v>313153.31441272516</v>
      </c>
      <c r="DN126" s="6">
        <f>IF(DN$3=$CP$3,$H126+BX126,IF($F126='KU Meter Schedule'!DN$3,'KU Meter Schedule'!DM126+BX126-$G126,SUM(DM126,BX126)))</f>
        <v>315233.77764172514</v>
      </c>
      <c r="DO126" s="6">
        <f>IF(DO$3=$CP$3,$H126+BY126,IF($F126='KU Meter Schedule'!DO$3,'KU Meter Schedule'!DN126+BY126-$G126,SUM(DN126,BY126)))</f>
        <v>317314.24087072513</v>
      </c>
      <c r="DP126" s="6">
        <f>IF(DP$3=$CP$3,$H126+BZ126,IF($F126='KU Meter Schedule'!DP$3,'KU Meter Schedule'!DO126+BZ126-$G126,SUM(DO126,BZ126)))</f>
        <v>319394.70409972512</v>
      </c>
      <c r="DQ126" s="6">
        <f>IF(DQ$3=$CP$3,$H126+CA126,IF($F126='KU Meter Schedule'!DQ$3,'KU Meter Schedule'!DP126+CA126-$G126,SUM(DP126,CA126)))</f>
        <v>321475.1673287251</v>
      </c>
      <c r="DR126" s="6">
        <f>IF(DR$3=$CP$3,$H126+CB126,IF($F126='KU Meter Schedule'!DR$3,'KU Meter Schedule'!DQ126+CB126-$G126,SUM(DQ126,CB126)))</f>
        <v>323555.63055772509</v>
      </c>
      <c r="DS126" s="6">
        <f>IF(DS$3=$CP$3,$H126+CC126,IF($F126='KU Meter Schedule'!DS$3,'KU Meter Schedule'!DR126+CC126-$G126,SUM(DR126,CC126)))</f>
        <v>325636.09378672508</v>
      </c>
      <c r="DT126" s="6">
        <f>IF(DT$3=$CP$3,$H126+CD126,IF($F126='KU Meter Schedule'!DT$3,'KU Meter Schedule'!DS126+CD126-$G126,SUM(DS126,CD126)))</f>
        <v>327716.55701572506</v>
      </c>
      <c r="DU126" s="6">
        <f>IF(DU$3=$CP$3,$H126+CE126,IF($F126='KU Meter Schedule'!DU$3,'KU Meter Schedule'!DT126+CE126-$G126,SUM(DT126,CE126)))</f>
        <v>329797.02024472505</v>
      </c>
      <c r="DV126" s="6">
        <f>IF(DV$3=$CP$3,$H126+CF126,IF($F126='KU Meter Schedule'!DV$3,'KU Meter Schedule'!DU126+CF126-$G126,SUM(DU126,CF126)))</f>
        <v>-380432.22814077494</v>
      </c>
      <c r="DW126" s="6">
        <f>IF(DW$3=$CP$3,$H126+CG126,IF($F126='KU Meter Schedule'!DW$3,'KU Meter Schedule'!DV126+CG126-$G126,SUM(DV126,CG126)))</f>
        <v>-380432.22814077494</v>
      </c>
      <c r="DX126" s="6">
        <f>IF(DX$3=$CP$3,$H126+CH126,IF($F126='KU Meter Schedule'!DX$3,'KU Meter Schedule'!DW126+CH126-$G126,SUM(DW126,CH126)))</f>
        <v>-380432.22814077494</v>
      </c>
      <c r="DY126" s="6">
        <f>IF(DY$3=$CP$3,$H126+CI126,IF($F126='KU Meter Schedule'!DY$3,'KU Meter Schedule'!DX126+CI126-$G126,SUM(DX126,CI126)))</f>
        <v>-380432.22814077494</v>
      </c>
      <c r="DZ126" s="6">
        <f>IF(DZ$3=$CP$3,$H126+CJ126,IF($F126='KU Meter Schedule'!DZ$3,'KU Meter Schedule'!DY126+CJ126-$G126,SUM(DY126,CJ126)))</f>
        <v>-380432.22814077494</v>
      </c>
      <c r="EA126" s="6">
        <f>IF(EA$3=$CP$3,$H126+CK126,IF($F126='KU Meter Schedule'!EA$3,'KU Meter Schedule'!DZ126+CK126-$G126,SUM(DZ126,CK126)))</f>
        <v>-380432.22814077494</v>
      </c>
      <c r="EB126" s="6">
        <f>IF(EB$3=$CP$3,$H126+CL126,IF($F126='KU Meter Schedule'!EB$3,'KU Meter Schedule'!EA126+CL126-$G126,SUM(EA126,CL126)))</f>
        <v>-380432.22814077494</v>
      </c>
      <c r="EC126" s="6">
        <f>IF(EC$3=$CP$3,$H126+CM126,IF($F126='KU Meter Schedule'!EC$3,'KU Meter Schedule'!EB126+CM126-$G126,SUM(EB126,CM126)))</f>
        <v>-380432.22814077494</v>
      </c>
      <c r="ED126" s="6">
        <f>IF(ED$3=$CP$3,$H126+CN126,IF($F126='KU Meter Schedule'!ED$3,'KU Meter Schedule'!EC126+CN126-$G126,SUM(EC126,CN126)))</f>
        <v>-380432.22814077494</v>
      </c>
      <c r="EF126" s="8">
        <f t="shared" si="26"/>
        <v>438735.58014094131</v>
      </c>
      <c r="EG126" s="8">
        <f t="shared" si="26"/>
        <v>437378.24088327464</v>
      </c>
      <c r="EH126" s="8">
        <f t="shared" si="26"/>
        <v>436020.90162560798</v>
      </c>
      <c r="EI126" s="8">
        <f t="shared" si="26"/>
        <v>434663.56236794131</v>
      </c>
      <c r="EJ126" s="8">
        <f t="shared" si="26"/>
        <v>433306.22311027464</v>
      </c>
      <c r="EK126" s="8">
        <f t="shared" si="26"/>
        <v>431948.88385260798</v>
      </c>
      <c r="EL126" s="8">
        <f t="shared" si="26"/>
        <v>430591.54459494131</v>
      </c>
      <c r="EM126" s="8">
        <f t="shared" si="26"/>
        <v>429234.20533727464</v>
      </c>
      <c r="EN126" s="8">
        <f t="shared" si="26"/>
        <v>427876.86607960798</v>
      </c>
      <c r="EO126" s="8">
        <f t="shared" si="26"/>
        <v>426519.52682194131</v>
      </c>
      <c r="EP126" s="8">
        <f t="shared" si="26"/>
        <v>425162.18756427465</v>
      </c>
      <c r="EQ126" s="8">
        <f t="shared" si="26"/>
        <v>423081.72433527466</v>
      </c>
      <c r="ER126" s="8">
        <f t="shared" si="26"/>
        <v>421001.26110627467</v>
      </c>
      <c r="ES126" s="8">
        <f t="shared" si="26"/>
        <v>418920.79787727469</v>
      </c>
      <c r="ET126" s="8">
        <f t="shared" si="26"/>
        <v>416840.3346482747</v>
      </c>
      <c r="EU126" s="8">
        <f t="shared" si="26"/>
        <v>414759.87141927471</v>
      </c>
      <c r="EV126" s="8">
        <f t="shared" si="25"/>
        <v>412679.40819027473</v>
      </c>
      <c r="EW126" s="8">
        <f t="shared" si="25"/>
        <v>410598.94496127474</v>
      </c>
      <c r="EX126" s="8">
        <f t="shared" si="25"/>
        <v>408518.48173227475</v>
      </c>
      <c r="EY126" s="8">
        <f t="shared" si="25"/>
        <v>406438.01850327477</v>
      </c>
      <c r="EZ126" s="8">
        <f t="shared" si="25"/>
        <v>404357.55527427478</v>
      </c>
      <c r="FA126" s="8">
        <f t="shared" si="25"/>
        <v>402277.0920452748</v>
      </c>
      <c r="FB126" s="8">
        <f t="shared" si="25"/>
        <v>400196.62881627481</v>
      </c>
      <c r="FC126" s="8">
        <f t="shared" si="25"/>
        <v>398116.16558727482</v>
      </c>
      <c r="FD126" s="8">
        <f t="shared" si="25"/>
        <v>396035.70235827484</v>
      </c>
      <c r="FE126" s="8">
        <f t="shared" si="25"/>
        <v>393955.23912927485</v>
      </c>
      <c r="FF126" s="8">
        <f t="shared" si="25"/>
        <v>391874.77590027486</v>
      </c>
      <c r="FG126" s="8">
        <f t="shared" si="25"/>
        <v>389794.31267127488</v>
      </c>
      <c r="FH126" s="8">
        <f t="shared" si="25"/>
        <v>387713.84944227489</v>
      </c>
      <c r="FI126" s="8">
        <f t="shared" si="25"/>
        <v>385633.38621327491</v>
      </c>
      <c r="FJ126" s="8">
        <f t="shared" si="25"/>
        <v>383552.92298427492</v>
      </c>
      <c r="FK126" s="8">
        <f t="shared" si="24"/>
        <v>381472.45975527493</v>
      </c>
      <c r="FL126" s="8">
        <f t="shared" si="24"/>
        <v>380432.22814077494</v>
      </c>
      <c r="FM126" s="8">
        <f t="shared" si="24"/>
        <v>380432.22814077494</v>
      </c>
      <c r="FN126" s="8">
        <f t="shared" si="24"/>
        <v>380432.22814077494</v>
      </c>
      <c r="FO126" s="8">
        <f t="shared" si="24"/>
        <v>380432.22814077494</v>
      </c>
      <c r="FP126" s="8">
        <f t="shared" si="24"/>
        <v>380432.22814077494</v>
      </c>
      <c r="FQ126" s="8">
        <f t="shared" si="24"/>
        <v>380432.22814077494</v>
      </c>
      <c r="FR126" s="8">
        <f t="shared" si="24"/>
        <v>380432.22814077494</v>
      </c>
      <c r="FS126" s="8">
        <f t="shared" si="24"/>
        <v>380432.22814077494</v>
      </c>
      <c r="FT126" s="8">
        <f t="shared" si="24"/>
        <v>380432.22814077494</v>
      </c>
    </row>
    <row r="127" spans="1:176" x14ac:dyDescent="0.25">
      <c r="A127" s="4" t="s">
        <v>12</v>
      </c>
      <c r="B127" s="4" t="s">
        <v>2</v>
      </c>
      <c r="C127" s="3" t="s">
        <v>40</v>
      </c>
      <c r="D127" s="4" t="s">
        <v>6</v>
      </c>
      <c r="E127" s="7">
        <v>2000</v>
      </c>
      <c r="F127" s="24">
        <f>IFERROR(VLOOKUP(CONCATENATE(C127,E127),'KU Retirements'!$A$4:$E$150,5,FALSE),"N/A")</f>
        <v>43556</v>
      </c>
      <c r="G127" s="5">
        <v>124699.71999999999</v>
      </c>
      <c r="H127" s="5">
        <v>47542.657359003599</v>
      </c>
      <c r="I127" s="5"/>
      <c r="J127" s="6">
        <f>IF(J$3=$J$3,$G127,IF($F127='KU Meter Schedule'!J$3,'KU Meter Schedule'!I127-'KU Meter Schedule'!$G127,I127))</f>
        <v>124699.71999999999</v>
      </c>
      <c r="K127" s="6">
        <f>IF(K$3=$J$3,$G127,IF($F127='KU Meter Schedule'!K$3,'KU Meter Schedule'!J127-'KU Meter Schedule'!$G127,J127))</f>
        <v>124699.71999999999</v>
      </c>
      <c r="L127" s="6">
        <f>IF(L$3=$J$3,$G127,IF($F127='KU Meter Schedule'!L$3,'KU Meter Schedule'!K127-'KU Meter Schedule'!$G127,K127))</f>
        <v>124699.71999999999</v>
      </c>
      <c r="M127" s="6">
        <f>IF(M$3=$J$3,$G127,IF($F127='KU Meter Schedule'!M$3,'KU Meter Schedule'!L127-'KU Meter Schedule'!$G127,L127))</f>
        <v>124699.71999999999</v>
      </c>
      <c r="N127" s="6">
        <f>IF(N$3=$J$3,$G127,IF($F127='KU Meter Schedule'!N$3,'KU Meter Schedule'!M127-'KU Meter Schedule'!$G127,M127))</f>
        <v>124699.71999999999</v>
      </c>
      <c r="O127" s="6">
        <f>IF(O$3=$J$3,$G127,IF($F127='KU Meter Schedule'!O$3,'KU Meter Schedule'!N127-'KU Meter Schedule'!$G127,N127))</f>
        <v>124699.71999999999</v>
      </c>
      <c r="P127" s="6">
        <f>IF(P$3=$J$3,$G127,IF($F127='KU Meter Schedule'!P$3,'KU Meter Schedule'!O127-'KU Meter Schedule'!$G127,O127))</f>
        <v>124699.71999999999</v>
      </c>
      <c r="Q127" s="6">
        <f>IF(Q$3=$J$3,$G127,IF($F127='KU Meter Schedule'!Q$3,'KU Meter Schedule'!P127-'KU Meter Schedule'!$G127,P127))</f>
        <v>124699.71999999999</v>
      </c>
      <c r="R127" s="6">
        <f>IF(R$3=$J$3,$G127,IF($F127='KU Meter Schedule'!R$3,'KU Meter Schedule'!Q127-'KU Meter Schedule'!$G127,Q127))</f>
        <v>124699.71999999999</v>
      </c>
      <c r="S127" s="6">
        <f>IF(S$3=$J$3,$G127,IF($F127='KU Meter Schedule'!S$3,'KU Meter Schedule'!R127-'KU Meter Schedule'!$G127,R127))</f>
        <v>124699.71999999999</v>
      </c>
      <c r="T127" s="6">
        <f>IF(T$3=$J$3,$G127,IF($F127='KU Meter Schedule'!T$3,'KU Meter Schedule'!S127-'KU Meter Schedule'!$G127,S127))</f>
        <v>124699.71999999999</v>
      </c>
      <c r="U127" s="6">
        <f>IF(U$3=$J$3,$G127,IF($F127='KU Meter Schedule'!U$3,'KU Meter Schedule'!T127-'KU Meter Schedule'!$G127,T127))</f>
        <v>124699.71999999999</v>
      </c>
      <c r="V127" s="6">
        <f>IF(V$3=$J$3,$G127,IF($F127='KU Meter Schedule'!V$3,'KU Meter Schedule'!U127-'KU Meter Schedule'!$G127,U127))</f>
        <v>124699.71999999999</v>
      </c>
      <c r="W127" s="6">
        <f>IF(W$3=$J$3,$G127,IF($F127='KU Meter Schedule'!W$3,'KU Meter Schedule'!V127-'KU Meter Schedule'!$G127,V127))</f>
        <v>124699.71999999999</v>
      </c>
      <c r="X127" s="6">
        <f>IF(X$3=$J$3,$G127,IF($F127='KU Meter Schedule'!X$3,'KU Meter Schedule'!W127-'KU Meter Schedule'!$G127,W127))</f>
        <v>124699.71999999999</v>
      </c>
      <c r="Y127" s="6">
        <f>IF(Y$3=$J$3,$G127,IF($F127='KU Meter Schedule'!Y$3,'KU Meter Schedule'!X127-'KU Meter Schedule'!$G127,X127))</f>
        <v>124699.71999999999</v>
      </c>
      <c r="Z127" s="6">
        <f>IF(Z$3=$J$3,$G127,IF($F127='KU Meter Schedule'!Z$3,'KU Meter Schedule'!Y127-'KU Meter Schedule'!$G127,Y127))</f>
        <v>124699.71999999999</v>
      </c>
      <c r="AA127" s="6">
        <f>IF(AA$3=$J$3,$G127,IF($F127='KU Meter Schedule'!AA$3,'KU Meter Schedule'!Z127-'KU Meter Schedule'!$G127,Z127))</f>
        <v>124699.71999999999</v>
      </c>
      <c r="AB127" s="6">
        <f>IF(AB$3=$J$3,$G127,IF($F127='KU Meter Schedule'!AB$3,'KU Meter Schedule'!AA127-'KU Meter Schedule'!$G127,AA127))</f>
        <v>124699.71999999999</v>
      </c>
      <c r="AC127" s="6">
        <f>IF(AC$3=$J$3,$G127,IF($F127='KU Meter Schedule'!AC$3,'KU Meter Schedule'!AB127-'KU Meter Schedule'!$G127,AB127))</f>
        <v>124699.71999999999</v>
      </c>
      <c r="AD127" s="6">
        <f>IF(AD$3=$J$3,$G127,IF($F127='KU Meter Schedule'!AD$3,'KU Meter Schedule'!AC127-'KU Meter Schedule'!$G127,AC127))</f>
        <v>124699.71999999999</v>
      </c>
      <c r="AE127" s="6">
        <f>IF(AE$3=$J$3,$G127,IF($F127='KU Meter Schedule'!AE$3,'KU Meter Schedule'!AD127-'KU Meter Schedule'!$G127,AD127))</f>
        <v>124699.71999999999</v>
      </c>
      <c r="AF127" s="6">
        <f>IF(AF$3=$J$3,$G127,IF($F127='KU Meter Schedule'!AF$3,'KU Meter Schedule'!AE127-'KU Meter Schedule'!$G127,AE127))</f>
        <v>124699.71999999999</v>
      </c>
      <c r="AG127" s="6">
        <f>IF(AG$3=$J$3,$G127,IF($F127='KU Meter Schedule'!AG$3,'KU Meter Schedule'!AF127-'KU Meter Schedule'!$G127,AF127))</f>
        <v>124699.71999999999</v>
      </c>
      <c r="AH127" s="6">
        <f>IF(AH$3=$J$3,$G127,IF($F127='KU Meter Schedule'!AH$3,'KU Meter Schedule'!AG127-'KU Meter Schedule'!$G127,AG127))</f>
        <v>124699.71999999999</v>
      </c>
      <c r="AI127" s="6">
        <f>IF(AI$3=$J$3,$G127,IF($F127='KU Meter Schedule'!AI$3,'KU Meter Schedule'!AH127-'KU Meter Schedule'!$G127,AH127))</f>
        <v>124699.71999999999</v>
      </c>
      <c r="AJ127" s="6">
        <f>IF(AJ$3=$J$3,$G127,IF($F127='KU Meter Schedule'!AJ$3,'KU Meter Schedule'!AI127-'KU Meter Schedule'!$G127,AI127))</f>
        <v>124699.71999999999</v>
      </c>
      <c r="AK127" s="6">
        <f>IF(AK$3=$J$3,$G127,IF($F127='KU Meter Schedule'!AK$3,'KU Meter Schedule'!AJ127-'KU Meter Schedule'!$G127,AJ127))</f>
        <v>124699.71999999999</v>
      </c>
      <c r="AL127" s="6">
        <f>IF(AL$3=$J$3,$G127,IF($F127='KU Meter Schedule'!AL$3,'KU Meter Schedule'!AK127-'KU Meter Schedule'!$G127,AK127))</f>
        <v>124699.71999999999</v>
      </c>
      <c r="AM127" s="6">
        <f>IF(AM$3=$J$3,$G127,IF($F127='KU Meter Schedule'!AM$3,'KU Meter Schedule'!AL127-'KU Meter Schedule'!$G127,AL127))</f>
        <v>124699.71999999999</v>
      </c>
      <c r="AN127" s="6">
        <f>IF(AN$3=$J$3,$G127,IF($F127='KU Meter Schedule'!AN$3,'KU Meter Schedule'!AM127-'KU Meter Schedule'!$G127,AM127))</f>
        <v>124699.71999999999</v>
      </c>
      <c r="AO127" s="6">
        <f>IF(AO$3=$J$3,$G127,IF($F127='KU Meter Schedule'!AO$3,'KU Meter Schedule'!AN127-'KU Meter Schedule'!$G127,AN127))</f>
        <v>124699.71999999999</v>
      </c>
      <c r="AP127" s="6">
        <f>IF(AP$3=$J$3,$G127,IF($F127='KU Meter Schedule'!AP$3,'KU Meter Schedule'!AO127-'KU Meter Schedule'!$G127,AO127))</f>
        <v>0</v>
      </c>
      <c r="AQ127" s="6">
        <f>IF(AQ$3=$J$3,$G127,IF($F127='KU Meter Schedule'!AQ$3,'KU Meter Schedule'!AP127-'KU Meter Schedule'!$G127,AP127))</f>
        <v>0</v>
      </c>
      <c r="AR127" s="6">
        <f>IF(AR$3=$J$3,$G127,IF($F127='KU Meter Schedule'!AR$3,'KU Meter Schedule'!AQ127-'KU Meter Schedule'!$G127,AQ127))</f>
        <v>0</v>
      </c>
      <c r="AS127" s="6">
        <f>IF(AS$3=$J$3,$G127,IF($F127='KU Meter Schedule'!AS$3,'KU Meter Schedule'!AR127-'KU Meter Schedule'!$G127,AR127))</f>
        <v>0</v>
      </c>
      <c r="AT127" s="6">
        <f>IF(AT$3=$J$3,$G127,IF($F127='KU Meter Schedule'!AT$3,'KU Meter Schedule'!AS127-'KU Meter Schedule'!$G127,AS127))</f>
        <v>0</v>
      </c>
      <c r="AU127" s="6">
        <f>IF(AU$3=$J$3,$G127,IF($F127='KU Meter Schedule'!AU$3,'KU Meter Schedule'!AT127-'KU Meter Schedule'!$G127,AT127))</f>
        <v>0</v>
      </c>
      <c r="AV127" s="6">
        <f>IF(AV$3=$J$3,$G127,IF($F127='KU Meter Schedule'!AV$3,'KU Meter Schedule'!AU127-'KU Meter Schedule'!$G127,AU127))</f>
        <v>0</v>
      </c>
      <c r="AW127" s="6">
        <f>IF(AW$3=$J$3,$G127,IF($F127='KU Meter Schedule'!AW$3,'KU Meter Schedule'!AV127-'KU Meter Schedule'!$G127,AV127))</f>
        <v>0</v>
      </c>
      <c r="AX127" s="6">
        <f>IF(AX$3=$J$3,$G127,IF($F127='KU Meter Schedule'!AX$3,'KU Meter Schedule'!AW127-'KU Meter Schedule'!$G127,AW127))</f>
        <v>0</v>
      </c>
      <c r="AZ127" s="21">
        <f>IF(AZ$3&lt;'Depr. Rate'!$B$1,('Depr. Rate'!$B$4*'KU Meter Schedule'!J127)/12,IF(J127=0,I127/2*'Depr. Rate'!$C$4/12,('Depr. Rate'!$C$4*'KU Meter Schedule'!J127)/12))</f>
        <v>237.96863233333332</v>
      </c>
      <c r="BA127" s="21">
        <f>IF(BA$3&lt;'Depr. Rate'!$B$1,('Depr. Rate'!$B$4*'KU Meter Schedule'!K127)/12,IF(K127=0,J127/2*'Depr. Rate'!$C$4/12,('Depr. Rate'!$C$4*'KU Meter Schedule'!K127)/12))</f>
        <v>237.96863233333332</v>
      </c>
      <c r="BB127" s="21">
        <f>IF(BB$3&lt;'Depr. Rate'!$B$1,('Depr. Rate'!$B$4*'KU Meter Schedule'!L127)/12,IF(L127=0,K127/2*'Depr. Rate'!$C$4/12,('Depr. Rate'!$C$4*'KU Meter Schedule'!L127)/12))</f>
        <v>237.96863233333332</v>
      </c>
      <c r="BC127" s="21">
        <f>IF(BC$3&lt;'Depr. Rate'!$B$1,('Depr. Rate'!$B$4*'KU Meter Schedule'!M127)/12,IF(M127=0,L127/2*'Depr. Rate'!$C$4/12,('Depr. Rate'!$C$4*'KU Meter Schedule'!M127)/12))</f>
        <v>237.96863233333332</v>
      </c>
      <c r="BD127" s="21">
        <f>IF(BD$3&lt;'Depr. Rate'!$B$1,('Depr. Rate'!$B$4*'KU Meter Schedule'!N127)/12,IF(N127=0,M127/2*'Depr. Rate'!$C$4/12,('Depr. Rate'!$C$4*'KU Meter Schedule'!N127)/12))</f>
        <v>237.96863233333332</v>
      </c>
      <c r="BE127" s="21">
        <f>IF(BE$3&lt;'Depr. Rate'!$B$1,('Depr. Rate'!$B$4*'KU Meter Schedule'!O127)/12,IF(O127=0,N127/2*'Depr. Rate'!$C$4/12,('Depr. Rate'!$C$4*'KU Meter Schedule'!O127)/12))</f>
        <v>237.96863233333332</v>
      </c>
      <c r="BF127" s="21">
        <f>IF(BF$3&lt;'Depr. Rate'!$B$1,('Depr. Rate'!$B$4*'KU Meter Schedule'!P127)/12,IF(P127=0,O127/2*'Depr. Rate'!$C$4/12,('Depr. Rate'!$C$4*'KU Meter Schedule'!P127)/12))</f>
        <v>237.96863233333332</v>
      </c>
      <c r="BG127" s="21">
        <f>IF(BG$3&lt;'Depr. Rate'!$B$1,('Depr. Rate'!$B$4*'KU Meter Schedule'!Q127)/12,IF(Q127=0,P127/2*'Depr. Rate'!$C$4/12,('Depr. Rate'!$C$4*'KU Meter Schedule'!Q127)/12))</f>
        <v>237.96863233333332</v>
      </c>
      <c r="BH127" s="21">
        <f>IF(BH$3&lt;'Depr. Rate'!$B$1,('Depr. Rate'!$B$4*'KU Meter Schedule'!R127)/12,IF(R127=0,Q127/2*'Depr. Rate'!$C$4/12,('Depr. Rate'!$C$4*'KU Meter Schedule'!R127)/12))</f>
        <v>237.96863233333332</v>
      </c>
      <c r="BI127" s="21">
        <f>IF(BI$3&lt;'Depr. Rate'!$B$1,('Depr. Rate'!$B$4*'KU Meter Schedule'!S127)/12,IF(S127=0,R127/2*'Depr. Rate'!$C$4/12,('Depr. Rate'!$C$4*'KU Meter Schedule'!S127)/12))</f>
        <v>237.96863233333332</v>
      </c>
      <c r="BJ127" s="21">
        <f>IF(BJ$3&lt;'Depr. Rate'!$B$1,('Depr. Rate'!$B$4*'KU Meter Schedule'!T127)/12,IF(T127=0,S127/2*'Depr. Rate'!$C$4/12,('Depr. Rate'!$C$4*'KU Meter Schedule'!T127)/12))</f>
        <v>237.96863233333332</v>
      </c>
      <c r="BK127" s="21">
        <f>IF(BK$3&lt;'Depr. Rate'!$B$1,('Depr. Rate'!$B$4*'KU Meter Schedule'!U127)/12,IF(U127=0,T127/2*'Depr. Rate'!$C$4/12,('Depr. Rate'!$C$4*'KU Meter Schedule'!U127)/12))</f>
        <v>364.74668099999991</v>
      </c>
      <c r="BL127" s="21">
        <f>IF(BL$3&lt;'Depr. Rate'!$B$1,('Depr. Rate'!$B$4*'KU Meter Schedule'!V127)/12,IF(V127=0,U127/2*'Depr. Rate'!$C$4/12,('Depr. Rate'!$C$4*'KU Meter Schedule'!V127)/12))</f>
        <v>364.74668099999991</v>
      </c>
      <c r="BM127" s="21">
        <f>IF(BM$3&lt;'Depr. Rate'!$B$1,('Depr. Rate'!$B$4*'KU Meter Schedule'!W127)/12,IF(W127=0,V127/2*'Depr. Rate'!$C$4/12,('Depr. Rate'!$C$4*'KU Meter Schedule'!W127)/12))</f>
        <v>364.74668099999991</v>
      </c>
      <c r="BN127" s="21">
        <f>IF(BN$3&lt;'Depr. Rate'!$B$1,('Depr. Rate'!$B$4*'KU Meter Schedule'!X127)/12,IF(X127=0,W127/2*'Depr. Rate'!$C$4/12,('Depr. Rate'!$C$4*'KU Meter Schedule'!X127)/12))</f>
        <v>364.74668099999991</v>
      </c>
      <c r="BO127" s="21">
        <f>IF(BO$3&lt;'Depr. Rate'!$B$1,('Depr. Rate'!$B$4*'KU Meter Schedule'!Y127)/12,IF(Y127=0,X127/2*'Depr. Rate'!$C$4/12,('Depr. Rate'!$C$4*'KU Meter Schedule'!Y127)/12))</f>
        <v>364.74668099999991</v>
      </c>
      <c r="BP127" s="21">
        <f>IF(BP$3&lt;'Depr. Rate'!$B$1,('Depr. Rate'!$B$4*'KU Meter Schedule'!Z127)/12,IF(Z127=0,Y127/2*'Depr. Rate'!$C$4/12,('Depr. Rate'!$C$4*'KU Meter Schedule'!Z127)/12))</f>
        <v>364.74668099999991</v>
      </c>
      <c r="BQ127" s="21">
        <f>IF(BQ$3&lt;'Depr. Rate'!$B$1,('Depr. Rate'!$B$4*'KU Meter Schedule'!AA127)/12,IF(AA127=0,Z127/2*'Depr. Rate'!$C$4/12,('Depr. Rate'!$C$4*'KU Meter Schedule'!AA127)/12))</f>
        <v>364.74668099999991</v>
      </c>
      <c r="BR127" s="21">
        <f>IF(BR$3&lt;'Depr. Rate'!$B$1,('Depr. Rate'!$B$4*'KU Meter Schedule'!AB127)/12,IF(AB127=0,AA127/2*'Depr. Rate'!$C$4/12,('Depr. Rate'!$C$4*'KU Meter Schedule'!AB127)/12))</f>
        <v>364.74668099999991</v>
      </c>
      <c r="BS127" s="21">
        <f>IF(BS$3&lt;'Depr. Rate'!$B$1,('Depr. Rate'!$B$4*'KU Meter Schedule'!AC127)/12,IF(AC127=0,AB127/2*'Depr. Rate'!$C$4/12,('Depr. Rate'!$C$4*'KU Meter Schedule'!AC127)/12))</f>
        <v>364.74668099999991</v>
      </c>
      <c r="BT127" s="21">
        <f>IF(BT$3&lt;'Depr. Rate'!$B$1,('Depr. Rate'!$B$4*'KU Meter Schedule'!AD127)/12,IF(AD127=0,AC127/2*'Depr. Rate'!$C$4/12,('Depr. Rate'!$C$4*'KU Meter Schedule'!AD127)/12))</f>
        <v>364.74668099999991</v>
      </c>
      <c r="BU127" s="21">
        <f>IF(BU$3&lt;'Depr. Rate'!$B$1,('Depr. Rate'!$B$4*'KU Meter Schedule'!AE127)/12,IF(AE127=0,AD127/2*'Depr. Rate'!$C$4/12,('Depr. Rate'!$C$4*'KU Meter Schedule'!AE127)/12))</f>
        <v>364.74668099999991</v>
      </c>
      <c r="BV127" s="21">
        <f>IF(BV$3&lt;'Depr. Rate'!$B$1,('Depr. Rate'!$B$4*'KU Meter Schedule'!AF127)/12,IF(AF127=0,AE127/2*'Depr. Rate'!$C$4/12,('Depr. Rate'!$C$4*'KU Meter Schedule'!AF127)/12))</f>
        <v>364.74668099999991</v>
      </c>
      <c r="BW127" s="21">
        <f>IF(BW$3&lt;'Depr. Rate'!$B$1,('Depr. Rate'!$B$4*'KU Meter Schedule'!AG127)/12,IF(AG127=0,AF127/2*'Depr. Rate'!$C$4/12,('Depr. Rate'!$C$4*'KU Meter Schedule'!AG127)/12))</f>
        <v>364.74668099999991</v>
      </c>
      <c r="BX127" s="21">
        <f>IF(BX$3&lt;'Depr. Rate'!$B$1,('Depr. Rate'!$B$4*'KU Meter Schedule'!AH127)/12,IF(AH127=0,AG127/2*'Depr. Rate'!$C$4/12,('Depr. Rate'!$C$4*'KU Meter Schedule'!AH127)/12))</f>
        <v>364.74668099999991</v>
      </c>
      <c r="BY127" s="21">
        <f>IF(BY$3&lt;'Depr. Rate'!$B$1,('Depr. Rate'!$B$4*'KU Meter Schedule'!AI127)/12,IF(AI127=0,AH127/2*'Depr. Rate'!$C$4/12,('Depr. Rate'!$C$4*'KU Meter Schedule'!AI127)/12))</f>
        <v>364.74668099999991</v>
      </c>
      <c r="BZ127" s="21">
        <f>IF(BZ$3&lt;'Depr. Rate'!$B$1,('Depr. Rate'!$B$4*'KU Meter Schedule'!AJ127)/12,IF(AJ127=0,AI127/2*'Depr. Rate'!$C$4/12,('Depr. Rate'!$C$4*'KU Meter Schedule'!AJ127)/12))</f>
        <v>364.74668099999991</v>
      </c>
      <c r="CA127" s="21">
        <f>IF(CA$3&lt;'Depr. Rate'!$B$1,('Depr. Rate'!$B$4*'KU Meter Schedule'!AK127)/12,IF(AK127=0,AJ127/2*'Depr. Rate'!$C$4/12,('Depr. Rate'!$C$4*'KU Meter Schedule'!AK127)/12))</f>
        <v>364.74668099999991</v>
      </c>
      <c r="CB127" s="21">
        <f>IF(CB$3&lt;'Depr. Rate'!$B$1,('Depr. Rate'!$B$4*'KU Meter Schedule'!AL127)/12,IF(AL127=0,AK127/2*'Depr. Rate'!$C$4/12,('Depr. Rate'!$C$4*'KU Meter Schedule'!AL127)/12))</f>
        <v>364.74668099999991</v>
      </c>
      <c r="CC127" s="21">
        <f>IF(CC$3&lt;'Depr. Rate'!$B$1,('Depr. Rate'!$B$4*'KU Meter Schedule'!AM127)/12,IF(AM127=0,AL127/2*'Depr. Rate'!$C$4/12,('Depr. Rate'!$C$4*'KU Meter Schedule'!AM127)/12))</f>
        <v>364.74668099999991</v>
      </c>
      <c r="CD127" s="21">
        <f>IF(CD$3&lt;'Depr. Rate'!$B$1,('Depr. Rate'!$B$4*'KU Meter Schedule'!AN127)/12,IF(AN127=0,AM127/2*'Depr. Rate'!$C$4/12,('Depr. Rate'!$C$4*'KU Meter Schedule'!AN127)/12))</f>
        <v>364.74668099999991</v>
      </c>
      <c r="CE127" s="21">
        <f>IF(CE$3&lt;'Depr. Rate'!$B$1,('Depr. Rate'!$B$4*'KU Meter Schedule'!AO127)/12,IF(AO127=0,AN127/2*'Depr. Rate'!$C$4/12,('Depr. Rate'!$C$4*'KU Meter Schedule'!AO127)/12))</f>
        <v>364.74668099999991</v>
      </c>
      <c r="CF127" s="21">
        <f>IF(CF$3&lt;'Depr. Rate'!$B$1,('Depr. Rate'!$B$4*'KU Meter Schedule'!AP127)/12,IF(AP127=0,AO127/2*'Depr. Rate'!$C$4/12,('Depr. Rate'!$C$4*'KU Meter Schedule'!AP127)/12))</f>
        <v>182.37334049999996</v>
      </c>
      <c r="CG127" s="21">
        <f>IF(CG$3&lt;'Depr. Rate'!$B$1,('Depr. Rate'!$B$4*'KU Meter Schedule'!AQ127)/12,IF(AQ127=0,AP127/2*'Depr. Rate'!$C$4/12,('Depr. Rate'!$C$4*'KU Meter Schedule'!AQ127)/12))</f>
        <v>0</v>
      </c>
      <c r="CH127" s="21">
        <f>IF(CH$3&lt;'Depr. Rate'!$B$1,('Depr. Rate'!$B$4*'KU Meter Schedule'!AR127)/12,IF(AR127=0,AQ127/2*'Depr. Rate'!$C$4/12,('Depr. Rate'!$C$4*'KU Meter Schedule'!AR127)/12))</f>
        <v>0</v>
      </c>
      <c r="CI127" s="21">
        <f>IF(CI$3&lt;'Depr. Rate'!$B$1,('Depr. Rate'!$B$4*'KU Meter Schedule'!AS127)/12,IF(AS127=0,AR127/2*'Depr. Rate'!$C$4/12,('Depr. Rate'!$C$4*'KU Meter Schedule'!AS127)/12))</f>
        <v>0</v>
      </c>
      <c r="CJ127" s="21">
        <f>IF(CJ$3&lt;'Depr. Rate'!$B$1,('Depr. Rate'!$B$4*'KU Meter Schedule'!AT127)/12,IF(AT127=0,AS127/2*'Depr. Rate'!$C$4/12,('Depr. Rate'!$C$4*'KU Meter Schedule'!AT127)/12))</f>
        <v>0</v>
      </c>
      <c r="CK127" s="21">
        <f>IF(CK$3&lt;'Depr. Rate'!$B$1,('Depr. Rate'!$B$4*'KU Meter Schedule'!AU127)/12,IF(AU127=0,AT127/2*'Depr. Rate'!$C$4/12,('Depr. Rate'!$C$4*'KU Meter Schedule'!AU127)/12))</f>
        <v>0</v>
      </c>
      <c r="CL127" s="21">
        <f>IF(CL$3&lt;'Depr. Rate'!$B$1,('Depr. Rate'!$B$4*'KU Meter Schedule'!AV127)/12,IF(AV127=0,AU127/2*'Depr. Rate'!$C$4/12,('Depr. Rate'!$C$4*'KU Meter Schedule'!AV127)/12))</f>
        <v>0</v>
      </c>
      <c r="CM127" s="21">
        <f>IF(CM$3&lt;'Depr. Rate'!$B$1,('Depr. Rate'!$B$4*'KU Meter Schedule'!AW127)/12,IF(AW127=0,AV127/2*'Depr. Rate'!$C$4/12,('Depr. Rate'!$C$4*'KU Meter Schedule'!AW127)/12))</f>
        <v>0</v>
      </c>
      <c r="CN127" s="21">
        <f>IF(CN$3&lt;'Depr. Rate'!$B$1,('Depr. Rate'!$B$4*'KU Meter Schedule'!AX127)/12,IF(AX127=0,AW127/2*'Depr. Rate'!$C$4/12,('Depr. Rate'!$C$4*'KU Meter Schedule'!AX127)/12))</f>
        <v>0</v>
      </c>
      <c r="CP127" s="6">
        <f>IF(CP$3=$CP$3,$H127+AZ127,IF($F127='KU Meter Schedule'!CP$3,'KU Meter Schedule'!CO127+AZ127-$G127,SUM(CO127,AZ127)))</f>
        <v>47780.625991336929</v>
      </c>
      <c r="CQ127" s="6">
        <f>IF(CQ$3=$CP$3,$H127+BA127,IF($F127='KU Meter Schedule'!CQ$3,'KU Meter Schedule'!CP127+BA127-$G127,SUM(CP127,BA127)))</f>
        <v>48018.594623670258</v>
      </c>
      <c r="CR127" s="6">
        <f>IF(CR$3=$CP$3,$H127+BB127,IF($F127='KU Meter Schedule'!CR$3,'KU Meter Schedule'!CQ127+BB127-$G127,SUM(CQ127,BB127)))</f>
        <v>48256.563256003588</v>
      </c>
      <c r="CS127" s="6">
        <f>IF(CS$3=$CP$3,$H127+BC127,IF($F127='KU Meter Schedule'!CS$3,'KU Meter Schedule'!CR127+BC127-$G127,SUM(CR127,BC127)))</f>
        <v>48494.531888336918</v>
      </c>
      <c r="CT127" s="6">
        <f>IF(CT$3=$CP$3,$H127+BD127,IF($F127='KU Meter Schedule'!CT$3,'KU Meter Schedule'!CS127+BD127-$G127,SUM(CS127,BD127)))</f>
        <v>48732.500520670248</v>
      </c>
      <c r="CU127" s="6">
        <f>IF(CU$3=$CP$3,$H127+BE127,IF($F127='KU Meter Schedule'!CU$3,'KU Meter Schedule'!CT127+BE127-$G127,SUM(CT127,BE127)))</f>
        <v>48970.469153003578</v>
      </c>
      <c r="CV127" s="6">
        <f>IF(CV$3=$CP$3,$H127+BF127,IF($F127='KU Meter Schedule'!CV$3,'KU Meter Schedule'!CU127+BF127-$G127,SUM(CU127,BF127)))</f>
        <v>49208.437785336908</v>
      </c>
      <c r="CW127" s="6">
        <f>IF(CW$3=$CP$3,$H127+BG127,IF($F127='KU Meter Schedule'!CW$3,'KU Meter Schedule'!CV127+BG127-$G127,SUM(CV127,BG127)))</f>
        <v>49446.406417670238</v>
      </c>
      <c r="CX127" s="6">
        <f>IF(CX$3=$CP$3,$H127+BH127,IF($F127='KU Meter Schedule'!CX$3,'KU Meter Schedule'!CW127+BH127-$G127,SUM(CW127,BH127)))</f>
        <v>49684.375050003568</v>
      </c>
      <c r="CY127" s="6">
        <f>IF(CY$3=$CP$3,$H127+BI127,IF($F127='KU Meter Schedule'!CY$3,'KU Meter Schedule'!CX127+BI127-$G127,SUM(CX127,BI127)))</f>
        <v>49922.343682336897</v>
      </c>
      <c r="CZ127" s="6">
        <f>IF(CZ$3=$CP$3,$H127+BJ127,IF($F127='KU Meter Schedule'!CZ$3,'KU Meter Schedule'!CY127+BJ127-$G127,SUM(CY127,BJ127)))</f>
        <v>50160.312314670227</v>
      </c>
      <c r="DA127" s="6">
        <f>IF(DA$3=$CP$3,$H127+BK127,IF($F127='KU Meter Schedule'!DA$3,'KU Meter Schedule'!CZ127+BK127-$G127,SUM(CZ127,BK127)))</f>
        <v>50525.058995670224</v>
      </c>
      <c r="DB127" s="6">
        <f>IF(DB$3=$CP$3,$H127+BL127,IF($F127='KU Meter Schedule'!DB$3,'KU Meter Schedule'!DA127+BL127-$G127,SUM(DA127,BL127)))</f>
        <v>50889.805676670221</v>
      </c>
      <c r="DC127" s="6">
        <f>IF(DC$3=$CP$3,$H127+BM127,IF($F127='KU Meter Schedule'!DC$3,'KU Meter Schedule'!DB127+BM127-$G127,SUM(DB127,BM127)))</f>
        <v>51254.552357670218</v>
      </c>
      <c r="DD127" s="6">
        <f>IF(DD$3=$CP$3,$H127+BN127,IF($F127='KU Meter Schedule'!DD$3,'KU Meter Schedule'!DC127+BN127-$G127,SUM(DC127,BN127)))</f>
        <v>51619.299038670215</v>
      </c>
      <c r="DE127" s="6">
        <f>IF(DE$3=$CP$3,$H127+BO127,IF($F127='KU Meter Schedule'!DE$3,'KU Meter Schedule'!DD127+BO127-$G127,SUM(DD127,BO127)))</f>
        <v>51984.045719670212</v>
      </c>
      <c r="DF127" s="6">
        <f>IF(DF$3=$CP$3,$H127+BP127,IF($F127='KU Meter Schedule'!DF$3,'KU Meter Schedule'!DE127+BP127-$G127,SUM(DE127,BP127)))</f>
        <v>52348.792400670209</v>
      </c>
      <c r="DG127" s="6">
        <f>IF(DG$3=$CP$3,$H127+BQ127,IF($F127='KU Meter Schedule'!DG$3,'KU Meter Schedule'!DF127+BQ127-$G127,SUM(DF127,BQ127)))</f>
        <v>52713.539081670206</v>
      </c>
      <c r="DH127" s="6">
        <f>IF(DH$3=$CP$3,$H127+BR127,IF($F127='KU Meter Schedule'!DH$3,'KU Meter Schedule'!DG127+BR127-$G127,SUM(DG127,BR127)))</f>
        <v>53078.285762670203</v>
      </c>
      <c r="DI127" s="6">
        <f>IF(DI$3=$CP$3,$H127+BS127,IF($F127='KU Meter Schedule'!DI$3,'KU Meter Schedule'!DH127+BS127-$G127,SUM(DH127,BS127)))</f>
        <v>53443.032443670199</v>
      </c>
      <c r="DJ127" s="6">
        <f>IF(DJ$3=$CP$3,$H127+BT127,IF($F127='KU Meter Schedule'!DJ$3,'KU Meter Schedule'!DI127+BT127-$G127,SUM(DI127,BT127)))</f>
        <v>53807.779124670196</v>
      </c>
      <c r="DK127" s="6">
        <f>IF(DK$3=$CP$3,$H127+BU127,IF($F127='KU Meter Schedule'!DK$3,'KU Meter Schedule'!DJ127+BU127-$G127,SUM(DJ127,BU127)))</f>
        <v>54172.525805670193</v>
      </c>
      <c r="DL127" s="6">
        <f>IF(DL$3=$CP$3,$H127+BV127,IF($F127='KU Meter Schedule'!DL$3,'KU Meter Schedule'!DK127+BV127-$G127,SUM(DK127,BV127)))</f>
        <v>54537.27248667019</v>
      </c>
      <c r="DM127" s="6">
        <f>IF(DM$3=$CP$3,$H127+BW127,IF($F127='KU Meter Schedule'!DM$3,'KU Meter Schedule'!DL127+BW127-$G127,SUM(DL127,BW127)))</f>
        <v>54902.019167670187</v>
      </c>
      <c r="DN127" s="6">
        <f>IF(DN$3=$CP$3,$H127+BX127,IF($F127='KU Meter Schedule'!DN$3,'KU Meter Schedule'!DM127+BX127-$G127,SUM(DM127,BX127)))</f>
        <v>55266.765848670184</v>
      </c>
      <c r="DO127" s="6">
        <f>IF(DO$3=$CP$3,$H127+BY127,IF($F127='KU Meter Schedule'!DO$3,'KU Meter Schedule'!DN127+BY127-$G127,SUM(DN127,BY127)))</f>
        <v>55631.512529670181</v>
      </c>
      <c r="DP127" s="6">
        <f>IF(DP$3=$CP$3,$H127+BZ127,IF($F127='KU Meter Schedule'!DP$3,'KU Meter Schedule'!DO127+BZ127-$G127,SUM(DO127,BZ127)))</f>
        <v>55996.259210670178</v>
      </c>
      <c r="DQ127" s="6">
        <f>IF(DQ$3=$CP$3,$H127+CA127,IF($F127='KU Meter Schedule'!DQ$3,'KU Meter Schedule'!DP127+CA127-$G127,SUM(DP127,CA127)))</f>
        <v>56361.005891670175</v>
      </c>
      <c r="DR127" s="6">
        <f>IF(DR$3=$CP$3,$H127+CB127,IF($F127='KU Meter Schedule'!DR$3,'KU Meter Schedule'!DQ127+CB127-$G127,SUM(DQ127,CB127)))</f>
        <v>56725.752572670172</v>
      </c>
      <c r="DS127" s="6">
        <f>IF(DS$3=$CP$3,$H127+CC127,IF($F127='KU Meter Schedule'!DS$3,'KU Meter Schedule'!DR127+CC127-$G127,SUM(DR127,CC127)))</f>
        <v>57090.499253670168</v>
      </c>
      <c r="DT127" s="6">
        <f>IF(DT$3=$CP$3,$H127+CD127,IF($F127='KU Meter Schedule'!DT$3,'KU Meter Schedule'!DS127+CD127-$G127,SUM(DS127,CD127)))</f>
        <v>57455.245934670165</v>
      </c>
      <c r="DU127" s="6">
        <f>IF(DU$3=$CP$3,$H127+CE127,IF($F127='KU Meter Schedule'!DU$3,'KU Meter Schedule'!DT127+CE127-$G127,SUM(DT127,CE127)))</f>
        <v>57819.992615670162</v>
      </c>
      <c r="DV127" s="6">
        <f>IF(DV$3=$CP$3,$H127+CF127,IF($F127='KU Meter Schedule'!DV$3,'KU Meter Schedule'!DU127+CF127-$G127,SUM(DU127,CF127)))</f>
        <v>-66697.354043829822</v>
      </c>
      <c r="DW127" s="6">
        <f>IF(DW$3=$CP$3,$H127+CG127,IF($F127='KU Meter Schedule'!DW$3,'KU Meter Schedule'!DV127+CG127-$G127,SUM(DV127,CG127)))</f>
        <v>-66697.354043829822</v>
      </c>
      <c r="DX127" s="6">
        <f>IF(DX$3=$CP$3,$H127+CH127,IF($F127='KU Meter Schedule'!DX$3,'KU Meter Schedule'!DW127+CH127-$G127,SUM(DW127,CH127)))</f>
        <v>-66697.354043829822</v>
      </c>
      <c r="DY127" s="6">
        <f>IF(DY$3=$CP$3,$H127+CI127,IF($F127='KU Meter Schedule'!DY$3,'KU Meter Schedule'!DX127+CI127-$G127,SUM(DX127,CI127)))</f>
        <v>-66697.354043829822</v>
      </c>
      <c r="DZ127" s="6">
        <f>IF(DZ$3=$CP$3,$H127+CJ127,IF($F127='KU Meter Schedule'!DZ$3,'KU Meter Schedule'!DY127+CJ127-$G127,SUM(DY127,CJ127)))</f>
        <v>-66697.354043829822</v>
      </c>
      <c r="EA127" s="6">
        <f>IF(EA$3=$CP$3,$H127+CK127,IF($F127='KU Meter Schedule'!EA$3,'KU Meter Schedule'!DZ127+CK127-$G127,SUM(DZ127,CK127)))</f>
        <v>-66697.354043829822</v>
      </c>
      <c r="EB127" s="6">
        <f>IF(EB$3=$CP$3,$H127+CL127,IF($F127='KU Meter Schedule'!EB$3,'KU Meter Schedule'!EA127+CL127-$G127,SUM(EA127,CL127)))</f>
        <v>-66697.354043829822</v>
      </c>
      <c r="EC127" s="6">
        <f>IF(EC$3=$CP$3,$H127+CM127,IF($F127='KU Meter Schedule'!EC$3,'KU Meter Schedule'!EB127+CM127-$G127,SUM(EB127,CM127)))</f>
        <v>-66697.354043829822</v>
      </c>
      <c r="ED127" s="6">
        <f>IF(ED$3=$CP$3,$H127+CN127,IF($F127='KU Meter Schedule'!ED$3,'KU Meter Schedule'!EC127+CN127-$G127,SUM(EC127,CN127)))</f>
        <v>-66697.354043829822</v>
      </c>
      <c r="EF127" s="8">
        <f t="shared" si="26"/>
        <v>76919.094008663058</v>
      </c>
      <c r="EG127" s="8">
        <f t="shared" si="26"/>
        <v>76681.125376329728</v>
      </c>
      <c r="EH127" s="8">
        <f t="shared" si="26"/>
        <v>76443.156743996398</v>
      </c>
      <c r="EI127" s="8">
        <f t="shared" si="26"/>
        <v>76205.188111663068</v>
      </c>
      <c r="EJ127" s="8">
        <f t="shared" si="26"/>
        <v>75967.219479329739</v>
      </c>
      <c r="EK127" s="8">
        <f t="shared" si="26"/>
        <v>75729.250846996409</v>
      </c>
      <c r="EL127" s="8">
        <f t="shared" si="26"/>
        <v>75491.282214663079</v>
      </c>
      <c r="EM127" s="8">
        <f t="shared" si="26"/>
        <v>75253.313582329749</v>
      </c>
      <c r="EN127" s="8">
        <f t="shared" si="26"/>
        <v>75015.344949996419</v>
      </c>
      <c r="EO127" s="8">
        <f t="shared" si="26"/>
        <v>74777.376317663089</v>
      </c>
      <c r="EP127" s="8">
        <f t="shared" si="26"/>
        <v>74539.407685329759</v>
      </c>
      <c r="EQ127" s="8">
        <f t="shared" si="26"/>
        <v>74174.66100432977</v>
      </c>
      <c r="ER127" s="8">
        <f t="shared" si="26"/>
        <v>73809.914323329765</v>
      </c>
      <c r="ES127" s="8">
        <f t="shared" si="26"/>
        <v>73445.167642329761</v>
      </c>
      <c r="ET127" s="8">
        <f t="shared" si="26"/>
        <v>73080.420961329772</v>
      </c>
      <c r="EU127" s="8">
        <f t="shared" si="26"/>
        <v>72715.674280329782</v>
      </c>
      <c r="EV127" s="8">
        <f t="shared" si="25"/>
        <v>72350.927599329778</v>
      </c>
      <c r="EW127" s="8">
        <f t="shared" si="25"/>
        <v>71986.180918329774</v>
      </c>
      <c r="EX127" s="8">
        <f t="shared" si="25"/>
        <v>71621.434237329784</v>
      </c>
      <c r="EY127" s="8">
        <f t="shared" si="25"/>
        <v>71256.687556329794</v>
      </c>
      <c r="EZ127" s="8">
        <f t="shared" si="25"/>
        <v>70891.94087532979</v>
      </c>
      <c r="FA127" s="8">
        <f t="shared" si="25"/>
        <v>70527.194194329786</v>
      </c>
      <c r="FB127" s="8">
        <f t="shared" si="25"/>
        <v>70162.447513329796</v>
      </c>
      <c r="FC127" s="8">
        <f t="shared" si="25"/>
        <v>69797.700832329807</v>
      </c>
      <c r="FD127" s="8">
        <f t="shared" si="25"/>
        <v>69432.954151329803</v>
      </c>
      <c r="FE127" s="8">
        <f t="shared" si="25"/>
        <v>69068.207470329799</v>
      </c>
      <c r="FF127" s="8">
        <f t="shared" si="25"/>
        <v>68703.460789329809</v>
      </c>
      <c r="FG127" s="8">
        <f t="shared" si="25"/>
        <v>68338.714108329819</v>
      </c>
      <c r="FH127" s="8">
        <f t="shared" si="25"/>
        <v>67973.967427329815</v>
      </c>
      <c r="FI127" s="8">
        <f t="shared" si="25"/>
        <v>67609.220746329811</v>
      </c>
      <c r="FJ127" s="8">
        <f t="shared" si="25"/>
        <v>67244.474065329821</v>
      </c>
      <c r="FK127" s="8">
        <f t="shared" si="24"/>
        <v>66879.727384329832</v>
      </c>
      <c r="FL127" s="8">
        <f t="shared" si="24"/>
        <v>66697.354043829822</v>
      </c>
      <c r="FM127" s="8">
        <f t="shared" si="24"/>
        <v>66697.354043829822</v>
      </c>
      <c r="FN127" s="8">
        <f t="shared" si="24"/>
        <v>66697.354043829822</v>
      </c>
      <c r="FO127" s="8">
        <f t="shared" si="24"/>
        <v>66697.354043829822</v>
      </c>
      <c r="FP127" s="8">
        <f t="shared" si="24"/>
        <v>66697.354043829822</v>
      </c>
      <c r="FQ127" s="8">
        <f t="shared" si="24"/>
        <v>66697.354043829822</v>
      </c>
      <c r="FR127" s="8">
        <f t="shared" si="24"/>
        <v>66697.354043829822</v>
      </c>
      <c r="FS127" s="8">
        <f t="shared" si="24"/>
        <v>66697.354043829822</v>
      </c>
      <c r="FT127" s="8">
        <f t="shared" si="24"/>
        <v>66697.354043829822</v>
      </c>
    </row>
    <row r="128" spans="1:176" x14ac:dyDescent="0.25">
      <c r="A128" s="4" t="s">
        <v>12</v>
      </c>
      <c r="B128" s="4" t="s">
        <v>2</v>
      </c>
      <c r="C128" s="3" t="s">
        <v>40</v>
      </c>
      <c r="D128" s="4" t="s">
        <v>41</v>
      </c>
      <c r="E128" s="7">
        <v>2000</v>
      </c>
      <c r="F128" s="24">
        <f>IFERROR(VLOOKUP(CONCATENATE(C128,E128),'KU Retirements'!$A$4:$E$150,5,FALSE),"N/A")</f>
        <v>43556</v>
      </c>
      <c r="G128" s="5">
        <v>55525.61</v>
      </c>
      <c r="H128" s="5">
        <v>21169.534710099295</v>
      </c>
      <c r="I128" s="5"/>
      <c r="J128" s="6">
        <f>IF(J$3=$J$3,$G128,IF($F128='KU Meter Schedule'!J$3,'KU Meter Schedule'!I128-'KU Meter Schedule'!$G128,I128))</f>
        <v>55525.61</v>
      </c>
      <c r="K128" s="6">
        <f>IF(K$3=$J$3,$G128,IF($F128='KU Meter Schedule'!K$3,'KU Meter Schedule'!J128-'KU Meter Schedule'!$G128,J128))</f>
        <v>55525.61</v>
      </c>
      <c r="L128" s="6">
        <f>IF(L$3=$J$3,$G128,IF($F128='KU Meter Schedule'!L$3,'KU Meter Schedule'!K128-'KU Meter Schedule'!$G128,K128))</f>
        <v>55525.61</v>
      </c>
      <c r="M128" s="6">
        <f>IF(M$3=$J$3,$G128,IF($F128='KU Meter Schedule'!M$3,'KU Meter Schedule'!L128-'KU Meter Schedule'!$G128,L128))</f>
        <v>55525.61</v>
      </c>
      <c r="N128" s="6">
        <f>IF(N$3=$J$3,$G128,IF($F128='KU Meter Schedule'!N$3,'KU Meter Schedule'!M128-'KU Meter Schedule'!$G128,M128))</f>
        <v>55525.61</v>
      </c>
      <c r="O128" s="6">
        <f>IF(O$3=$J$3,$G128,IF($F128='KU Meter Schedule'!O$3,'KU Meter Schedule'!N128-'KU Meter Schedule'!$G128,N128))</f>
        <v>55525.61</v>
      </c>
      <c r="P128" s="6">
        <f>IF(P$3=$J$3,$G128,IF($F128='KU Meter Schedule'!P$3,'KU Meter Schedule'!O128-'KU Meter Schedule'!$G128,O128))</f>
        <v>55525.61</v>
      </c>
      <c r="Q128" s="6">
        <f>IF(Q$3=$J$3,$G128,IF($F128='KU Meter Schedule'!Q$3,'KU Meter Schedule'!P128-'KU Meter Schedule'!$G128,P128))</f>
        <v>55525.61</v>
      </c>
      <c r="R128" s="6">
        <f>IF(R$3=$J$3,$G128,IF($F128='KU Meter Schedule'!R$3,'KU Meter Schedule'!Q128-'KU Meter Schedule'!$G128,Q128))</f>
        <v>55525.61</v>
      </c>
      <c r="S128" s="6">
        <f>IF(S$3=$J$3,$G128,IF($F128='KU Meter Schedule'!S$3,'KU Meter Schedule'!R128-'KU Meter Schedule'!$G128,R128))</f>
        <v>55525.61</v>
      </c>
      <c r="T128" s="6">
        <f>IF(T$3=$J$3,$G128,IF($F128='KU Meter Schedule'!T$3,'KU Meter Schedule'!S128-'KU Meter Schedule'!$G128,S128))</f>
        <v>55525.61</v>
      </c>
      <c r="U128" s="6">
        <f>IF(U$3=$J$3,$G128,IF($F128='KU Meter Schedule'!U$3,'KU Meter Schedule'!T128-'KU Meter Schedule'!$G128,T128))</f>
        <v>55525.61</v>
      </c>
      <c r="V128" s="6">
        <f>IF(V$3=$J$3,$G128,IF($F128='KU Meter Schedule'!V$3,'KU Meter Schedule'!U128-'KU Meter Schedule'!$G128,U128))</f>
        <v>55525.61</v>
      </c>
      <c r="W128" s="6">
        <f>IF(W$3=$J$3,$G128,IF($F128='KU Meter Schedule'!W$3,'KU Meter Schedule'!V128-'KU Meter Schedule'!$G128,V128))</f>
        <v>55525.61</v>
      </c>
      <c r="X128" s="6">
        <f>IF(X$3=$J$3,$G128,IF($F128='KU Meter Schedule'!X$3,'KU Meter Schedule'!W128-'KU Meter Schedule'!$G128,W128))</f>
        <v>55525.61</v>
      </c>
      <c r="Y128" s="6">
        <f>IF(Y$3=$J$3,$G128,IF($F128='KU Meter Schedule'!Y$3,'KU Meter Schedule'!X128-'KU Meter Schedule'!$G128,X128))</f>
        <v>55525.61</v>
      </c>
      <c r="Z128" s="6">
        <f>IF(Z$3=$J$3,$G128,IF($F128='KU Meter Schedule'!Z$3,'KU Meter Schedule'!Y128-'KU Meter Schedule'!$G128,Y128))</f>
        <v>55525.61</v>
      </c>
      <c r="AA128" s="6">
        <f>IF(AA$3=$J$3,$G128,IF($F128='KU Meter Schedule'!AA$3,'KU Meter Schedule'!Z128-'KU Meter Schedule'!$G128,Z128))</f>
        <v>55525.61</v>
      </c>
      <c r="AB128" s="6">
        <f>IF(AB$3=$J$3,$G128,IF($F128='KU Meter Schedule'!AB$3,'KU Meter Schedule'!AA128-'KU Meter Schedule'!$G128,AA128))</f>
        <v>55525.61</v>
      </c>
      <c r="AC128" s="6">
        <f>IF(AC$3=$J$3,$G128,IF($F128='KU Meter Schedule'!AC$3,'KU Meter Schedule'!AB128-'KU Meter Schedule'!$G128,AB128))</f>
        <v>55525.61</v>
      </c>
      <c r="AD128" s="6">
        <f>IF(AD$3=$J$3,$G128,IF($F128='KU Meter Schedule'!AD$3,'KU Meter Schedule'!AC128-'KU Meter Schedule'!$G128,AC128))</f>
        <v>55525.61</v>
      </c>
      <c r="AE128" s="6">
        <f>IF(AE$3=$J$3,$G128,IF($F128='KU Meter Schedule'!AE$3,'KU Meter Schedule'!AD128-'KU Meter Schedule'!$G128,AD128))</f>
        <v>55525.61</v>
      </c>
      <c r="AF128" s="6">
        <f>IF(AF$3=$J$3,$G128,IF($F128='KU Meter Schedule'!AF$3,'KU Meter Schedule'!AE128-'KU Meter Schedule'!$G128,AE128))</f>
        <v>55525.61</v>
      </c>
      <c r="AG128" s="6">
        <f>IF(AG$3=$J$3,$G128,IF($F128='KU Meter Schedule'!AG$3,'KU Meter Schedule'!AF128-'KU Meter Schedule'!$G128,AF128))</f>
        <v>55525.61</v>
      </c>
      <c r="AH128" s="6">
        <f>IF(AH$3=$J$3,$G128,IF($F128='KU Meter Schedule'!AH$3,'KU Meter Schedule'!AG128-'KU Meter Schedule'!$G128,AG128))</f>
        <v>55525.61</v>
      </c>
      <c r="AI128" s="6">
        <f>IF(AI$3=$J$3,$G128,IF($F128='KU Meter Schedule'!AI$3,'KU Meter Schedule'!AH128-'KU Meter Schedule'!$G128,AH128))</f>
        <v>55525.61</v>
      </c>
      <c r="AJ128" s="6">
        <f>IF(AJ$3=$J$3,$G128,IF($F128='KU Meter Schedule'!AJ$3,'KU Meter Schedule'!AI128-'KU Meter Schedule'!$G128,AI128))</f>
        <v>55525.61</v>
      </c>
      <c r="AK128" s="6">
        <f>IF(AK$3=$J$3,$G128,IF($F128='KU Meter Schedule'!AK$3,'KU Meter Schedule'!AJ128-'KU Meter Schedule'!$G128,AJ128))</f>
        <v>55525.61</v>
      </c>
      <c r="AL128" s="6">
        <f>IF(AL$3=$J$3,$G128,IF($F128='KU Meter Schedule'!AL$3,'KU Meter Schedule'!AK128-'KU Meter Schedule'!$G128,AK128))</f>
        <v>55525.61</v>
      </c>
      <c r="AM128" s="6">
        <f>IF(AM$3=$J$3,$G128,IF($F128='KU Meter Schedule'!AM$3,'KU Meter Schedule'!AL128-'KU Meter Schedule'!$G128,AL128))</f>
        <v>55525.61</v>
      </c>
      <c r="AN128" s="6">
        <f>IF(AN$3=$J$3,$G128,IF($F128='KU Meter Schedule'!AN$3,'KU Meter Schedule'!AM128-'KU Meter Schedule'!$G128,AM128))</f>
        <v>55525.61</v>
      </c>
      <c r="AO128" s="6">
        <f>IF(AO$3=$J$3,$G128,IF($F128='KU Meter Schedule'!AO$3,'KU Meter Schedule'!AN128-'KU Meter Schedule'!$G128,AN128))</f>
        <v>55525.61</v>
      </c>
      <c r="AP128" s="6">
        <f>IF(AP$3=$J$3,$G128,IF($F128='KU Meter Schedule'!AP$3,'KU Meter Schedule'!AO128-'KU Meter Schedule'!$G128,AO128))</f>
        <v>0</v>
      </c>
      <c r="AQ128" s="6">
        <f>IF(AQ$3=$J$3,$G128,IF($F128='KU Meter Schedule'!AQ$3,'KU Meter Schedule'!AP128-'KU Meter Schedule'!$G128,AP128))</f>
        <v>0</v>
      </c>
      <c r="AR128" s="6">
        <f>IF(AR$3=$J$3,$G128,IF($F128='KU Meter Schedule'!AR$3,'KU Meter Schedule'!AQ128-'KU Meter Schedule'!$G128,AQ128))</f>
        <v>0</v>
      </c>
      <c r="AS128" s="6">
        <f>IF(AS$3=$J$3,$G128,IF($F128='KU Meter Schedule'!AS$3,'KU Meter Schedule'!AR128-'KU Meter Schedule'!$G128,AR128))</f>
        <v>0</v>
      </c>
      <c r="AT128" s="6">
        <f>IF(AT$3=$J$3,$G128,IF($F128='KU Meter Schedule'!AT$3,'KU Meter Schedule'!AS128-'KU Meter Schedule'!$G128,AS128))</f>
        <v>0</v>
      </c>
      <c r="AU128" s="6">
        <f>IF(AU$3=$J$3,$G128,IF($F128='KU Meter Schedule'!AU$3,'KU Meter Schedule'!AT128-'KU Meter Schedule'!$G128,AT128))</f>
        <v>0</v>
      </c>
      <c r="AV128" s="6">
        <f>IF(AV$3=$J$3,$G128,IF($F128='KU Meter Schedule'!AV$3,'KU Meter Schedule'!AU128-'KU Meter Schedule'!$G128,AU128))</f>
        <v>0</v>
      </c>
      <c r="AW128" s="6">
        <f>IF(AW$3=$J$3,$G128,IF($F128='KU Meter Schedule'!AW$3,'KU Meter Schedule'!AV128-'KU Meter Schedule'!$G128,AV128))</f>
        <v>0</v>
      </c>
      <c r="AX128" s="6">
        <f>IF(AX$3=$J$3,$G128,IF($F128='KU Meter Schedule'!AX$3,'KU Meter Schedule'!AW128-'KU Meter Schedule'!$G128,AW128))</f>
        <v>0</v>
      </c>
      <c r="AZ128" s="21">
        <f>IF(AZ$3&lt;'Depr. Rate'!$B$1,('Depr. Rate'!$B$4*'KU Meter Schedule'!J128)/12,IF(J128=0,I128/2*'Depr. Rate'!$C$4/12,('Depr. Rate'!$C$4*'KU Meter Schedule'!J128)/12))</f>
        <v>105.96137241666668</v>
      </c>
      <c r="BA128" s="21">
        <f>IF(BA$3&lt;'Depr. Rate'!$B$1,('Depr. Rate'!$B$4*'KU Meter Schedule'!K128)/12,IF(K128=0,J128/2*'Depr. Rate'!$C$4/12,('Depr. Rate'!$C$4*'KU Meter Schedule'!K128)/12))</f>
        <v>105.96137241666668</v>
      </c>
      <c r="BB128" s="21">
        <f>IF(BB$3&lt;'Depr. Rate'!$B$1,('Depr. Rate'!$B$4*'KU Meter Schedule'!L128)/12,IF(L128=0,K128/2*'Depr. Rate'!$C$4/12,('Depr. Rate'!$C$4*'KU Meter Schedule'!L128)/12))</f>
        <v>105.96137241666668</v>
      </c>
      <c r="BC128" s="21">
        <f>IF(BC$3&lt;'Depr. Rate'!$B$1,('Depr. Rate'!$B$4*'KU Meter Schedule'!M128)/12,IF(M128=0,L128/2*'Depr. Rate'!$C$4/12,('Depr. Rate'!$C$4*'KU Meter Schedule'!M128)/12))</f>
        <v>105.96137241666668</v>
      </c>
      <c r="BD128" s="21">
        <f>IF(BD$3&lt;'Depr. Rate'!$B$1,('Depr. Rate'!$B$4*'KU Meter Schedule'!N128)/12,IF(N128=0,M128/2*'Depr. Rate'!$C$4/12,('Depr. Rate'!$C$4*'KU Meter Schedule'!N128)/12))</f>
        <v>105.96137241666668</v>
      </c>
      <c r="BE128" s="21">
        <f>IF(BE$3&lt;'Depr. Rate'!$B$1,('Depr. Rate'!$B$4*'KU Meter Schedule'!O128)/12,IF(O128=0,N128/2*'Depr. Rate'!$C$4/12,('Depr. Rate'!$C$4*'KU Meter Schedule'!O128)/12))</f>
        <v>105.96137241666668</v>
      </c>
      <c r="BF128" s="21">
        <f>IF(BF$3&lt;'Depr. Rate'!$B$1,('Depr. Rate'!$B$4*'KU Meter Schedule'!P128)/12,IF(P128=0,O128/2*'Depr. Rate'!$C$4/12,('Depr. Rate'!$C$4*'KU Meter Schedule'!P128)/12))</f>
        <v>105.96137241666668</v>
      </c>
      <c r="BG128" s="21">
        <f>IF(BG$3&lt;'Depr. Rate'!$B$1,('Depr. Rate'!$B$4*'KU Meter Schedule'!Q128)/12,IF(Q128=0,P128/2*'Depr. Rate'!$C$4/12,('Depr. Rate'!$C$4*'KU Meter Schedule'!Q128)/12))</f>
        <v>105.96137241666668</v>
      </c>
      <c r="BH128" s="21">
        <f>IF(BH$3&lt;'Depr. Rate'!$B$1,('Depr. Rate'!$B$4*'KU Meter Schedule'!R128)/12,IF(R128=0,Q128/2*'Depr. Rate'!$C$4/12,('Depr. Rate'!$C$4*'KU Meter Schedule'!R128)/12))</f>
        <v>105.96137241666668</v>
      </c>
      <c r="BI128" s="21">
        <f>IF(BI$3&lt;'Depr. Rate'!$B$1,('Depr. Rate'!$B$4*'KU Meter Schedule'!S128)/12,IF(S128=0,R128/2*'Depr. Rate'!$C$4/12,('Depr. Rate'!$C$4*'KU Meter Schedule'!S128)/12))</f>
        <v>105.96137241666668</v>
      </c>
      <c r="BJ128" s="21">
        <f>IF(BJ$3&lt;'Depr. Rate'!$B$1,('Depr. Rate'!$B$4*'KU Meter Schedule'!T128)/12,IF(T128=0,S128/2*'Depr. Rate'!$C$4/12,('Depr. Rate'!$C$4*'KU Meter Schedule'!T128)/12))</f>
        <v>105.96137241666668</v>
      </c>
      <c r="BK128" s="21">
        <f>IF(BK$3&lt;'Depr. Rate'!$B$1,('Depr. Rate'!$B$4*'KU Meter Schedule'!U128)/12,IF(U128=0,T128/2*'Depr. Rate'!$C$4/12,('Depr. Rate'!$C$4*'KU Meter Schedule'!U128)/12))</f>
        <v>162.41240925</v>
      </c>
      <c r="BL128" s="21">
        <f>IF(BL$3&lt;'Depr. Rate'!$B$1,('Depr. Rate'!$B$4*'KU Meter Schedule'!V128)/12,IF(V128=0,U128/2*'Depr. Rate'!$C$4/12,('Depr. Rate'!$C$4*'KU Meter Schedule'!V128)/12))</f>
        <v>162.41240925</v>
      </c>
      <c r="BM128" s="21">
        <f>IF(BM$3&lt;'Depr. Rate'!$B$1,('Depr. Rate'!$B$4*'KU Meter Schedule'!W128)/12,IF(W128=0,V128/2*'Depr. Rate'!$C$4/12,('Depr. Rate'!$C$4*'KU Meter Schedule'!W128)/12))</f>
        <v>162.41240925</v>
      </c>
      <c r="BN128" s="21">
        <f>IF(BN$3&lt;'Depr. Rate'!$B$1,('Depr. Rate'!$B$4*'KU Meter Schedule'!X128)/12,IF(X128=0,W128/2*'Depr. Rate'!$C$4/12,('Depr. Rate'!$C$4*'KU Meter Schedule'!X128)/12))</f>
        <v>162.41240925</v>
      </c>
      <c r="BO128" s="21">
        <f>IF(BO$3&lt;'Depr. Rate'!$B$1,('Depr. Rate'!$B$4*'KU Meter Schedule'!Y128)/12,IF(Y128=0,X128/2*'Depr. Rate'!$C$4/12,('Depr. Rate'!$C$4*'KU Meter Schedule'!Y128)/12))</f>
        <v>162.41240925</v>
      </c>
      <c r="BP128" s="21">
        <f>IF(BP$3&lt;'Depr. Rate'!$B$1,('Depr. Rate'!$B$4*'KU Meter Schedule'!Z128)/12,IF(Z128=0,Y128/2*'Depr. Rate'!$C$4/12,('Depr. Rate'!$C$4*'KU Meter Schedule'!Z128)/12))</f>
        <v>162.41240925</v>
      </c>
      <c r="BQ128" s="21">
        <f>IF(BQ$3&lt;'Depr. Rate'!$B$1,('Depr. Rate'!$B$4*'KU Meter Schedule'!AA128)/12,IF(AA128=0,Z128/2*'Depr. Rate'!$C$4/12,('Depr. Rate'!$C$4*'KU Meter Schedule'!AA128)/12))</f>
        <v>162.41240925</v>
      </c>
      <c r="BR128" s="21">
        <f>IF(BR$3&lt;'Depr. Rate'!$B$1,('Depr. Rate'!$B$4*'KU Meter Schedule'!AB128)/12,IF(AB128=0,AA128/2*'Depr. Rate'!$C$4/12,('Depr. Rate'!$C$4*'KU Meter Schedule'!AB128)/12))</f>
        <v>162.41240925</v>
      </c>
      <c r="BS128" s="21">
        <f>IF(BS$3&lt;'Depr. Rate'!$B$1,('Depr. Rate'!$B$4*'KU Meter Schedule'!AC128)/12,IF(AC128=0,AB128/2*'Depr. Rate'!$C$4/12,('Depr. Rate'!$C$4*'KU Meter Schedule'!AC128)/12))</f>
        <v>162.41240925</v>
      </c>
      <c r="BT128" s="21">
        <f>IF(BT$3&lt;'Depr. Rate'!$B$1,('Depr. Rate'!$B$4*'KU Meter Schedule'!AD128)/12,IF(AD128=0,AC128/2*'Depr. Rate'!$C$4/12,('Depr. Rate'!$C$4*'KU Meter Schedule'!AD128)/12))</f>
        <v>162.41240925</v>
      </c>
      <c r="BU128" s="21">
        <f>IF(BU$3&lt;'Depr. Rate'!$B$1,('Depr. Rate'!$B$4*'KU Meter Schedule'!AE128)/12,IF(AE128=0,AD128/2*'Depr. Rate'!$C$4/12,('Depr. Rate'!$C$4*'KU Meter Schedule'!AE128)/12))</f>
        <v>162.41240925</v>
      </c>
      <c r="BV128" s="21">
        <f>IF(BV$3&lt;'Depr. Rate'!$B$1,('Depr. Rate'!$B$4*'KU Meter Schedule'!AF128)/12,IF(AF128=0,AE128/2*'Depr. Rate'!$C$4/12,('Depr. Rate'!$C$4*'KU Meter Schedule'!AF128)/12))</f>
        <v>162.41240925</v>
      </c>
      <c r="BW128" s="21">
        <f>IF(BW$3&lt;'Depr. Rate'!$B$1,('Depr. Rate'!$B$4*'KU Meter Schedule'!AG128)/12,IF(AG128=0,AF128/2*'Depr. Rate'!$C$4/12,('Depr. Rate'!$C$4*'KU Meter Schedule'!AG128)/12))</f>
        <v>162.41240925</v>
      </c>
      <c r="BX128" s="21">
        <f>IF(BX$3&lt;'Depr. Rate'!$B$1,('Depr. Rate'!$B$4*'KU Meter Schedule'!AH128)/12,IF(AH128=0,AG128/2*'Depr. Rate'!$C$4/12,('Depr. Rate'!$C$4*'KU Meter Schedule'!AH128)/12))</f>
        <v>162.41240925</v>
      </c>
      <c r="BY128" s="21">
        <f>IF(BY$3&lt;'Depr. Rate'!$B$1,('Depr. Rate'!$B$4*'KU Meter Schedule'!AI128)/12,IF(AI128=0,AH128/2*'Depr. Rate'!$C$4/12,('Depr. Rate'!$C$4*'KU Meter Schedule'!AI128)/12))</f>
        <v>162.41240925</v>
      </c>
      <c r="BZ128" s="21">
        <f>IF(BZ$3&lt;'Depr. Rate'!$B$1,('Depr. Rate'!$B$4*'KU Meter Schedule'!AJ128)/12,IF(AJ128=0,AI128/2*'Depr. Rate'!$C$4/12,('Depr. Rate'!$C$4*'KU Meter Schedule'!AJ128)/12))</f>
        <v>162.41240925</v>
      </c>
      <c r="CA128" s="21">
        <f>IF(CA$3&lt;'Depr. Rate'!$B$1,('Depr. Rate'!$B$4*'KU Meter Schedule'!AK128)/12,IF(AK128=0,AJ128/2*'Depr. Rate'!$C$4/12,('Depr. Rate'!$C$4*'KU Meter Schedule'!AK128)/12))</f>
        <v>162.41240925</v>
      </c>
      <c r="CB128" s="21">
        <f>IF(CB$3&lt;'Depr. Rate'!$B$1,('Depr. Rate'!$B$4*'KU Meter Schedule'!AL128)/12,IF(AL128=0,AK128/2*'Depr. Rate'!$C$4/12,('Depr. Rate'!$C$4*'KU Meter Schedule'!AL128)/12))</f>
        <v>162.41240925</v>
      </c>
      <c r="CC128" s="21">
        <f>IF(CC$3&lt;'Depr. Rate'!$B$1,('Depr. Rate'!$B$4*'KU Meter Schedule'!AM128)/12,IF(AM128=0,AL128/2*'Depr. Rate'!$C$4/12,('Depr. Rate'!$C$4*'KU Meter Schedule'!AM128)/12))</f>
        <v>162.41240925</v>
      </c>
      <c r="CD128" s="21">
        <f>IF(CD$3&lt;'Depr. Rate'!$B$1,('Depr. Rate'!$B$4*'KU Meter Schedule'!AN128)/12,IF(AN128=0,AM128/2*'Depr. Rate'!$C$4/12,('Depr. Rate'!$C$4*'KU Meter Schedule'!AN128)/12))</f>
        <v>162.41240925</v>
      </c>
      <c r="CE128" s="21">
        <f>IF(CE$3&lt;'Depr. Rate'!$B$1,('Depr. Rate'!$B$4*'KU Meter Schedule'!AO128)/12,IF(AO128=0,AN128/2*'Depr. Rate'!$C$4/12,('Depr. Rate'!$C$4*'KU Meter Schedule'!AO128)/12))</f>
        <v>162.41240925</v>
      </c>
      <c r="CF128" s="21">
        <f>IF(CF$3&lt;'Depr. Rate'!$B$1,('Depr. Rate'!$B$4*'KU Meter Schedule'!AP128)/12,IF(AP128=0,AO128/2*'Depr. Rate'!$C$4/12,('Depr. Rate'!$C$4*'KU Meter Schedule'!AP128)/12))</f>
        <v>81.206204624999998</v>
      </c>
      <c r="CG128" s="21">
        <f>IF(CG$3&lt;'Depr. Rate'!$B$1,('Depr. Rate'!$B$4*'KU Meter Schedule'!AQ128)/12,IF(AQ128=0,AP128/2*'Depr. Rate'!$C$4/12,('Depr. Rate'!$C$4*'KU Meter Schedule'!AQ128)/12))</f>
        <v>0</v>
      </c>
      <c r="CH128" s="21">
        <f>IF(CH$3&lt;'Depr. Rate'!$B$1,('Depr. Rate'!$B$4*'KU Meter Schedule'!AR128)/12,IF(AR128=0,AQ128/2*'Depr. Rate'!$C$4/12,('Depr. Rate'!$C$4*'KU Meter Schedule'!AR128)/12))</f>
        <v>0</v>
      </c>
      <c r="CI128" s="21">
        <f>IF(CI$3&lt;'Depr. Rate'!$B$1,('Depr. Rate'!$B$4*'KU Meter Schedule'!AS128)/12,IF(AS128=0,AR128/2*'Depr. Rate'!$C$4/12,('Depr. Rate'!$C$4*'KU Meter Schedule'!AS128)/12))</f>
        <v>0</v>
      </c>
      <c r="CJ128" s="21">
        <f>IF(CJ$3&lt;'Depr. Rate'!$B$1,('Depr. Rate'!$B$4*'KU Meter Schedule'!AT128)/12,IF(AT128=0,AS128/2*'Depr. Rate'!$C$4/12,('Depr. Rate'!$C$4*'KU Meter Schedule'!AT128)/12))</f>
        <v>0</v>
      </c>
      <c r="CK128" s="21">
        <f>IF(CK$3&lt;'Depr. Rate'!$B$1,('Depr. Rate'!$B$4*'KU Meter Schedule'!AU128)/12,IF(AU128=0,AT128/2*'Depr. Rate'!$C$4/12,('Depr. Rate'!$C$4*'KU Meter Schedule'!AU128)/12))</f>
        <v>0</v>
      </c>
      <c r="CL128" s="21">
        <f>IF(CL$3&lt;'Depr. Rate'!$B$1,('Depr. Rate'!$B$4*'KU Meter Schedule'!AV128)/12,IF(AV128=0,AU128/2*'Depr. Rate'!$C$4/12,('Depr. Rate'!$C$4*'KU Meter Schedule'!AV128)/12))</f>
        <v>0</v>
      </c>
      <c r="CM128" s="21">
        <f>IF(CM$3&lt;'Depr. Rate'!$B$1,('Depr. Rate'!$B$4*'KU Meter Schedule'!AW128)/12,IF(AW128=0,AV128/2*'Depr. Rate'!$C$4/12,('Depr. Rate'!$C$4*'KU Meter Schedule'!AW128)/12))</f>
        <v>0</v>
      </c>
      <c r="CN128" s="21">
        <f>IF(CN$3&lt;'Depr. Rate'!$B$1,('Depr. Rate'!$B$4*'KU Meter Schedule'!AX128)/12,IF(AX128=0,AW128/2*'Depr. Rate'!$C$4/12,('Depr. Rate'!$C$4*'KU Meter Schedule'!AX128)/12))</f>
        <v>0</v>
      </c>
      <c r="CP128" s="6">
        <f>IF(CP$3=$CP$3,$H128+AZ128,IF($F128='KU Meter Schedule'!CP$3,'KU Meter Schedule'!CO128+AZ128-$G128,SUM(CO128,AZ128)))</f>
        <v>21275.496082515961</v>
      </c>
      <c r="CQ128" s="6">
        <f>IF(CQ$3=$CP$3,$H128+BA128,IF($F128='KU Meter Schedule'!CQ$3,'KU Meter Schedule'!CP128+BA128-$G128,SUM(CP128,BA128)))</f>
        <v>21381.457454932628</v>
      </c>
      <c r="CR128" s="6">
        <f>IF(CR$3=$CP$3,$H128+BB128,IF($F128='KU Meter Schedule'!CR$3,'KU Meter Schedule'!CQ128+BB128-$G128,SUM(CQ128,BB128)))</f>
        <v>21487.418827349295</v>
      </c>
      <c r="CS128" s="6">
        <f>IF(CS$3=$CP$3,$H128+BC128,IF($F128='KU Meter Schedule'!CS$3,'KU Meter Schedule'!CR128+BC128-$G128,SUM(CR128,BC128)))</f>
        <v>21593.380199765961</v>
      </c>
      <c r="CT128" s="6">
        <f>IF(CT$3=$CP$3,$H128+BD128,IF($F128='KU Meter Schedule'!CT$3,'KU Meter Schedule'!CS128+BD128-$G128,SUM(CS128,BD128)))</f>
        <v>21699.341572182628</v>
      </c>
      <c r="CU128" s="6">
        <f>IF(CU$3=$CP$3,$H128+BE128,IF($F128='KU Meter Schedule'!CU$3,'KU Meter Schedule'!CT128+BE128-$G128,SUM(CT128,BE128)))</f>
        <v>21805.302944599294</v>
      </c>
      <c r="CV128" s="6">
        <f>IF(CV$3=$CP$3,$H128+BF128,IF($F128='KU Meter Schedule'!CV$3,'KU Meter Schedule'!CU128+BF128-$G128,SUM(CU128,BF128)))</f>
        <v>21911.264317015961</v>
      </c>
      <c r="CW128" s="6">
        <f>IF(CW$3=$CP$3,$H128+BG128,IF($F128='KU Meter Schedule'!CW$3,'KU Meter Schedule'!CV128+BG128-$G128,SUM(CV128,BG128)))</f>
        <v>22017.225689432627</v>
      </c>
      <c r="CX128" s="6">
        <f>IF(CX$3=$CP$3,$H128+BH128,IF($F128='KU Meter Schedule'!CX$3,'KU Meter Schedule'!CW128+BH128-$G128,SUM(CW128,BH128)))</f>
        <v>22123.187061849294</v>
      </c>
      <c r="CY128" s="6">
        <f>IF(CY$3=$CP$3,$H128+BI128,IF($F128='KU Meter Schedule'!CY$3,'KU Meter Schedule'!CX128+BI128-$G128,SUM(CX128,BI128)))</f>
        <v>22229.148434265961</v>
      </c>
      <c r="CZ128" s="6">
        <f>IF(CZ$3=$CP$3,$H128+BJ128,IF($F128='KU Meter Schedule'!CZ$3,'KU Meter Schedule'!CY128+BJ128-$G128,SUM(CY128,BJ128)))</f>
        <v>22335.109806682627</v>
      </c>
      <c r="DA128" s="6">
        <f>IF(DA$3=$CP$3,$H128+BK128,IF($F128='KU Meter Schedule'!DA$3,'KU Meter Schedule'!CZ128+BK128-$G128,SUM(CZ128,BK128)))</f>
        <v>22497.522215932626</v>
      </c>
      <c r="DB128" s="6">
        <f>IF(DB$3=$CP$3,$H128+BL128,IF($F128='KU Meter Schedule'!DB$3,'KU Meter Schedule'!DA128+BL128-$G128,SUM(DA128,BL128)))</f>
        <v>22659.934625182625</v>
      </c>
      <c r="DC128" s="6">
        <f>IF(DC$3=$CP$3,$H128+BM128,IF($F128='KU Meter Schedule'!DC$3,'KU Meter Schedule'!DB128+BM128-$G128,SUM(DB128,BM128)))</f>
        <v>22822.347034432623</v>
      </c>
      <c r="DD128" s="6">
        <f>IF(DD$3=$CP$3,$H128+BN128,IF($F128='KU Meter Schedule'!DD$3,'KU Meter Schedule'!DC128+BN128-$G128,SUM(DC128,BN128)))</f>
        <v>22984.759443682622</v>
      </c>
      <c r="DE128" s="6">
        <f>IF(DE$3=$CP$3,$H128+BO128,IF($F128='KU Meter Schedule'!DE$3,'KU Meter Schedule'!DD128+BO128-$G128,SUM(DD128,BO128)))</f>
        <v>23147.171852932621</v>
      </c>
      <c r="DF128" s="6">
        <f>IF(DF$3=$CP$3,$H128+BP128,IF($F128='KU Meter Schedule'!DF$3,'KU Meter Schedule'!DE128+BP128-$G128,SUM(DE128,BP128)))</f>
        <v>23309.58426218262</v>
      </c>
      <c r="DG128" s="6">
        <f>IF(DG$3=$CP$3,$H128+BQ128,IF($F128='KU Meter Schedule'!DG$3,'KU Meter Schedule'!DF128+BQ128-$G128,SUM(DF128,BQ128)))</f>
        <v>23471.996671432618</v>
      </c>
      <c r="DH128" s="6">
        <f>IF(DH$3=$CP$3,$H128+BR128,IF($F128='KU Meter Schedule'!DH$3,'KU Meter Schedule'!DG128+BR128-$G128,SUM(DG128,BR128)))</f>
        <v>23634.409080682617</v>
      </c>
      <c r="DI128" s="6">
        <f>IF(DI$3=$CP$3,$H128+BS128,IF($F128='KU Meter Schedule'!DI$3,'KU Meter Schedule'!DH128+BS128-$G128,SUM(DH128,BS128)))</f>
        <v>23796.821489932616</v>
      </c>
      <c r="DJ128" s="6">
        <f>IF(DJ$3=$CP$3,$H128+BT128,IF($F128='KU Meter Schedule'!DJ$3,'KU Meter Schedule'!DI128+BT128-$G128,SUM(DI128,BT128)))</f>
        <v>23959.233899182615</v>
      </c>
      <c r="DK128" s="6">
        <f>IF(DK$3=$CP$3,$H128+BU128,IF($F128='KU Meter Schedule'!DK$3,'KU Meter Schedule'!DJ128+BU128-$G128,SUM(DJ128,BU128)))</f>
        <v>24121.646308432613</v>
      </c>
      <c r="DL128" s="6">
        <f>IF(DL$3=$CP$3,$H128+BV128,IF($F128='KU Meter Schedule'!DL$3,'KU Meter Schedule'!DK128+BV128-$G128,SUM(DK128,BV128)))</f>
        <v>24284.058717682612</v>
      </c>
      <c r="DM128" s="6">
        <f>IF(DM$3=$CP$3,$H128+BW128,IF($F128='KU Meter Schedule'!DM$3,'KU Meter Schedule'!DL128+BW128-$G128,SUM(DL128,BW128)))</f>
        <v>24446.471126932611</v>
      </c>
      <c r="DN128" s="6">
        <f>IF(DN$3=$CP$3,$H128+BX128,IF($F128='KU Meter Schedule'!DN$3,'KU Meter Schedule'!DM128+BX128-$G128,SUM(DM128,BX128)))</f>
        <v>24608.88353618261</v>
      </c>
      <c r="DO128" s="6">
        <f>IF(DO$3=$CP$3,$H128+BY128,IF($F128='KU Meter Schedule'!DO$3,'KU Meter Schedule'!DN128+BY128-$G128,SUM(DN128,BY128)))</f>
        <v>24771.295945432608</v>
      </c>
      <c r="DP128" s="6">
        <f>IF(DP$3=$CP$3,$H128+BZ128,IF($F128='KU Meter Schedule'!DP$3,'KU Meter Schedule'!DO128+BZ128-$G128,SUM(DO128,BZ128)))</f>
        <v>24933.708354682607</v>
      </c>
      <c r="DQ128" s="6">
        <f>IF(DQ$3=$CP$3,$H128+CA128,IF($F128='KU Meter Schedule'!DQ$3,'KU Meter Schedule'!DP128+CA128-$G128,SUM(DP128,CA128)))</f>
        <v>25096.120763932606</v>
      </c>
      <c r="DR128" s="6">
        <f>IF(DR$3=$CP$3,$H128+CB128,IF($F128='KU Meter Schedule'!DR$3,'KU Meter Schedule'!DQ128+CB128-$G128,SUM(DQ128,CB128)))</f>
        <v>25258.533173182605</v>
      </c>
      <c r="DS128" s="6">
        <f>IF(DS$3=$CP$3,$H128+CC128,IF($F128='KU Meter Schedule'!DS$3,'KU Meter Schedule'!DR128+CC128-$G128,SUM(DR128,CC128)))</f>
        <v>25420.945582432603</v>
      </c>
      <c r="DT128" s="6">
        <f>IF(DT$3=$CP$3,$H128+CD128,IF($F128='KU Meter Schedule'!DT$3,'KU Meter Schedule'!DS128+CD128-$G128,SUM(DS128,CD128)))</f>
        <v>25583.357991682602</v>
      </c>
      <c r="DU128" s="6">
        <f>IF(DU$3=$CP$3,$H128+CE128,IF($F128='KU Meter Schedule'!DU$3,'KU Meter Schedule'!DT128+CE128-$G128,SUM(DT128,CE128)))</f>
        <v>25745.770400932601</v>
      </c>
      <c r="DV128" s="6">
        <f>IF(DV$3=$CP$3,$H128+CF128,IF($F128='KU Meter Schedule'!DV$3,'KU Meter Schedule'!DU128+CF128-$G128,SUM(DU128,CF128)))</f>
        <v>-29698.6333944424</v>
      </c>
      <c r="DW128" s="6">
        <f>IF(DW$3=$CP$3,$H128+CG128,IF($F128='KU Meter Schedule'!DW$3,'KU Meter Schedule'!DV128+CG128-$G128,SUM(DV128,CG128)))</f>
        <v>-29698.6333944424</v>
      </c>
      <c r="DX128" s="6">
        <f>IF(DX$3=$CP$3,$H128+CH128,IF($F128='KU Meter Schedule'!DX$3,'KU Meter Schedule'!DW128+CH128-$G128,SUM(DW128,CH128)))</f>
        <v>-29698.6333944424</v>
      </c>
      <c r="DY128" s="6">
        <f>IF(DY$3=$CP$3,$H128+CI128,IF($F128='KU Meter Schedule'!DY$3,'KU Meter Schedule'!DX128+CI128-$G128,SUM(DX128,CI128)))</f>
        <v>-29698.6333944424</v>
      </c>
      <c r="DZ128" s="6">
        <f>IF(DZ$3=$CP$3,$H128+CJ128,IF($F128='KU Meter Schedule'!DZ$3,'KU Meter Schedule'!DY128+CJ128-$G128,SUM(DY128,CJ128)))</f>
        <v>-29698.6333944424</v>
      </c>
      <c r="EA128" s="6">
        <f>IF(EA$3=$CP$3,$H128+CK128,IF($F128='KU Meter Schedule'!EA$3,'KU Meter Schedule'!DZ128+CK128-$G128,SUM(DZ128,CK128)))</f>
        <v>-29698.6333944424</v>
      </c>
      <c r="EB128" s="6">
        <f>IF(EB$3=$CP$3,$H128+CL128,IF($F128='KU Meter Schedule'!EB$3,'KU Meter Schedule'!EA128+CL128-$G128,SUM(EA128,CL128)))</f>
        <v>-29698.6333944424</v>
      </c>
      <c r="EC128" s="6">
        <f>IF(EC$3=$CP$3,$H128+CM128,IF($F128='KU Meter Schedule'!EC$3,'KU Meter Schedule'!EB128+CM128-$G128,SUM(EB128,CM128)))</f>
        <v>-29698.6333944424</v>
      </c>
      <c r="ED128" s="6">
        <f>IF(ED$3=$CP$3,$H128+CN128,IF($F128='KU Meter Schedule'!ED$3,'KU Meter Schedule'!EC128+CN128-$G128,SUM(EC128,CN128)))</f>
        <v>-29698.6333944424</v>
      </c>
      <c r="EF128" s="8">
        <f t="shared" si="26"/>
        <v>34250.113917484035</v>
      </c>
      <c r="EG128" s="8">
        <f t="shared" si="26"/>
        <v>34144.152545067373</v>
      </c>
      <c r="EH128" s="8">
        <f t="shared" si="26"/>
        <v>34038.19117265071</v>
      </c>
      <c r="EI128" s="8">
        <f t="shared" si="26"/>
        <v>33932.229800234039</v>
      </c>
      <c r="EJ128" s="8">
        <f t="shared" si="26"/>
        <v>33826.268427817369</v>
      </c>
      <c r="EK128" s="8">
        <f t="shared" si="26"/>
        <v>33720.307055400706</v>
      </c>
      <c r="EL128" s="8">
        <f t="shared" si="26"/>
        <v>33614.345682984043</v>
      </c>
      <c r="EM128" s="8">
        <f t="shared" si="26"/>
        <v>33508.384310567373</v>
      </c>
      <c r="EN128" s="8">
        <f t="shared" si="26"/>
        <v>33402.422938150703</v>
      </c>
      <c r="EO128" s="8">
        <f t="shared" si="26"/>
        <v>33296.46156573404</v>
      </c>
      <c r="EP128" s="8">
        <f t="shared" si="26"/>
        <v>33190.500193317377</v>
      </c>
      <c r="EQ128" s="8">
        <f t="shared" si="26"/>
        <v>33028.087784067378</v>
      </c>
      <c r="ER128" s="8">
        <f t="shared" si="26"/>
        <v>32865.67537481738</v>
      </c>
      <c r="ES128" s="8">
        <f t="shared" si="26"/>
        <v>32703.262965567377</v>
      </c>
      <c r="ET128" s="8">
        <f t="shared" si="26"/>
        <v>32540.850556317379</v>
      </c>
      <c r="EU128" s="8">
        <f t="shared" si="26"/>
        <v>32378.43814706738</v>
      </c>
      <c r="EV128" s="8">
        <f t="shared" si="25"/>
        <v>32216.025737817381</v>
      </c>
      <c r="EW128" s="8">
        <f t="shared" si="25"/>
        <v>32053.613328567382</v>
      </c>
      <c r="EX128" s="8">
        <f t="shared" si="25"/>
        <v>31891.200919317384</v>
      </c>
      <c r="EY128" s="8">
        <f t="shared" si="25"/>
        <v>31728.788510067385</v>
      </c>
      <c r="EZ128" s="8">
        <f t="shared" si="25"/>
        <v>31566.376100817386</v>
      </c>
      <c r="FA128" s="8">
        <f t="shared" si="25"/>
        <v>31403.963691567387</v>
      </c>
      <c r="FB128" s="8">
        <f t="shared" si="25"/>
        <v>31241.551282317389</v>
      </c>
      <c r="FC128" s="8">
        <f t="shared" si="25"/>
        <v>31079.13887306739</v>
      </c>
      <c r="FD128" s="8">
        <f t="shared" si="25"/>
        <v>30916.726463817391</v>
      </c>
      <c r="FE128" s="8">
        <f t="shared" si="25"/>
        <v>30754.314054567392</v>
      </c>
      <c r="FF128" s="8">
        <f t="shared" si="25"/>
        <v>30591.901645317394</v>
      </c>
      <c r="FG128" s="8">
        <f t="shared" si="25"/>
        <v>30429.489236067395</v>
      </c>
      <c r="FH128" s="8">
        <f t="shared" si="25"/>
        <v>30267.076826817396</v>
      </c>
      <c r="FI128" s="8">
        <f t="shared" si="25"/>
        <v>30104.664417567397</v>
      </c>
      <c r="FJ128" s="8">
        <f t="shared" si="25"/>
        <v>29942.252008317399</v>
      </c>
      <c r="FK128" s="8">
        <f t="shared" si="24"/>
        <v>29779.8395990674</v>
      </c>
      <c r="FL128" s="8">
        <f t="shared" si="24"/>
        <v>29698.6333944424</v>
      </c>
      <c r="FM128" s="8">
        <f t="shared" si="24"/>
        <v>29698.6333944424</v>
      </c>
      <c r="FN128" s="8">
        <f t="shared" si="24"/>
        <v>29698.6333944424</v>
      </c>
      <c r="FO128" s="8">
        <f t="shared" si="24"/>
        <v>29698.6333944424</v>
      </c>
      <c r="FP128" s="8">
        <f t="shared" si="24"/>
        <v>29698.6333944424</v>
      </c>
      <c r="FQ128" s="8">
        <f t="shared" si="24"/>
        <v>29698.6333944424</v>
      </c>
      <c r="FR128" s="8">
        <f t="shared" si="24"/>
        <v>29698.6333944424</v>
      </c>
      <c r="FS128" s="8">
        <f t="shared" si="24"/>
        <v>29698.6333944424</v>
      </c>
      <c r="FT128" s="8">
        <f t="shared" si="24"/>
        <v>29698.6333944424</v>
      </c>
    </row>
    <row r="129" spans="1:176" x14ac:dyDescent="0.25">
      <c r="A129" s="4" t="s">
        <v>12</v>
      </c>
      <c r="B129" s="4" t="s">
        <v>2</v>
      </c>
      <c r="C129" s="3" t="s">
        <v>40</v>
      </c>
      <c r="D129" s="4" t="s">
        <v>4</v>
      </c>
      <c r="E129" s="7">
        <v>2001</v>
      </c>
      <c r="F129" s="24">
        <f>IFERROR(VLOOKUP(CONCATENATE(C129,E129),'KU Retirements'!$A$4:$E$150,5,FALSE),"N/A")</f>
        <v>43586</v>
      </c>
      <c r="G129" s="5">
        <v>126215.12</v>
      </c>
      <c r="H129" s="5">
        <v>45251.051235086401</v>
      </c>
      <c r="I129" s="5"/>
      <c r="J129" s="6">
        <f>IF(J$3=$J$3,$G129,IF($F129='KU Meter Schedule'!J$3,'KU Meter Schedule'!I129-'KU Meter Schedule'!$G129,I129))</f>
        <v>126215.12</v>
      </c>
      <c r="K129" s="6">
        <f>IF(K$3=$J$3,$G129,IF($F129='KU Meter Schedule'!K$3,'KU Meter Schedule'!J129-'KU Meter Schedule'!$G129,J129))</f>
        <v>126215.12</v>
      </c>
      <c r="L129" s="6">
        <f>IF(L$3=$J$3,$G129,IF($F129='KU Meter Schedule'!L$3,'KU Meter Schedule'!K129-'KU Meter Schedule'!$G129,K129))</f>
        <v>126215.12</v>
      </c>
      <c r="M129" s="6">
        <f>IF(M$3=$J$3,$G129,IF($F129='KU Meter Schedule'!M$3,'KU Meter Schedule'!L129-'KU Meter Schedule'!$G129,L129))</f>
        <v>126215.12</v>
      </c>
      <c r="N129" s="6">
        <f>IF(N$3=$J$3,$G129,IF($F129='KU Meter Schedule'!N$3,'KU Meter Schedule'!M129-'KU Meter Schedule'!$G129,M129))</f>
        <v>126215.12</v>
      </c>
      <c r="O129" s="6">
        <f>IF(O$3=$J$3,$G129,IF($F129='KU Meter Schedule'!O$3,'KU Meter Schedule'!N129-'KU Meter Schedule'!$G129,N129))</f>
        <v>126215.12</v>
      </c>
      <c r="P129" s="6">
        <f>IF(P$3=$J$3,$G129,IF($F129='KU Meter Schedule'!P$3,'KU Meter Schedule'!O129-'KU Meter Schedule'!$G129,O129))</f>
        <v>126215.12</v>
      </c>
      <c r="Q129" s="6">
        <f>IF(Q$3=$J$3,$G129,IF($F129='KU Meter Schedule'!Q$3,'KU Meter Schedule'!P129-'KU Meter Schedule'!$G129,P129))</f>
        <v>126215.12</v>
      </c>
      <c r="R129" s="6">
        <f>IF(R$3=$J$3,$G129,IF($F129='KU Meter Schedule'!R$3,'KU Meter Schedule'!Q129-'KU Meter Schedule'!$G129,Q129))</f>
        <v>126215.12</v>
      </c>
      <c r="S129" s="6">
        <f>IF(S$3=$J$3,$G129,IF($F129='KU Meter Schedule'!S$3,'KU Meter Schedule'!R129-'KU Meter Schedule'!$G129,R129))</f>
        <v>126215.12</v>
      </c>
      <c r="T129" s="6">
        <f>IF(T$3=$J$3,$G129,IF($F129='KU Meter Schedule'!T$3,'KU Meter Schedule'!S129-'KU Meter Schedule'!$G129,S129))</f>
        <v>126215.12</v>
      </c>
      <c r="U129" s="6">
        <f>IF(U$3=$J$3,$G129,IF($F129='KU Meter Schedule'!U$3,'KU Meter Schedule'!T129-'KU Meter Schedule'!$G129,T129))</f>
        <v>126215.12</v>
      </c>
      <c r="V129" s="6">
        <f>IF(V$3=$J$3,$G129,IF($F129='KU Meter Schedule'!V$3,'KU Meter Schedule'!U129-'KU Meter Schedule'!$G129,U129))</f>
        <v>126215.12</v>
      </c>
      <c r="W129" s="6">
        <f>IF(W$3=$J$3,$G129,IF($F129='KU Meter Schedule'!W$3,'KU Meter Schedule'!V129-'KU Meter Schedule'!$G129,V129))</f>
        <v>126215.12</v>
      </c>
      <c r="X129" s="6">
        <f>IF(X$3=$J$3,$G129,IF($F129='KU Meter Schedule'!X$3,'KU Meter Schedule'!W129-'KU Meter Schedule'!$G129,W129))</f>
        <v>126215.12</v>
      </c>
      <c r="Y129" s="6">
        <f>IF(Y$3=$J$3,$G129,IF($F129='KU Meter Schedule'!Y$3,'KU Meter Schedule'!X129-'KU Meter Schedule'!$G129,X129))</f>
        <v>126215.12</v>
      </c>
      <c r="Z129" s="6">
        <f>IF(Z$3=$J$3,$G129,IF($F129='KU Meter Schedule'!Z$3,'KU Meter Schedule'!Y129-'KU Meter Schedule'!$G129,Y129))</f>
        <v>126215.12</v>
      </c>
      <c r="AA129" s="6">
        <f>IF(AA$3=$J$3,$G129,IF($F129='KU Meter Schedule'!AA$3,'KU Meter Schedule'!Z129-'KU Meter Schedule'!$G129,Z129))</f>
        <v>126215.12</v>
      </c>
      <c r="AB129" s="6">
        <f>IF(AB$3=$J$3,$G129,IF($F129='KU Meter Schedule'!AB$3,'KU Meter Schedule'!AA129-'KU Meter Schedule'!$G129,AA129))</f>
        <v>126215.12</v>
      </c>
      <c r="AC129" s="6">
        <f>IF(AC$3=$J$3,$G129,IF($F129='KU Meter Schedule'!AC$3,'KU Meter Schedule'!AB129-'KU Meter Schedule'!$G129,AB129))</f>
        <v>126215.12</v>
      </c>
      <c r="AD129" s="6">
        <f>IF(AD$3=$J$3,$G129,IF($F129='KU Meter Schedule'!AD$3,'KU Meter Schedule'!AC129-'KU Meter Schedule'!$G129,AC129))</f>
        <v>126215.12</v>
      </c>
      <c r="AE129" s="6">
        <f>IF(AE$3=$J$3,$G129,IF($F129='KU Meter Schedule'!AE$3,'KU Meter Schedule'!AD129-'KU Meter Schedule'!$G129,AD129))</f>
        <v>126215.12</v>
      </c>
      <c r="AF129" s="6">
        <f>IF(AF$3=$J$3,$G129,IF($F129='KU Meter Schedule'!AF$3,'KU Meter Schedule'!AE129-'KU Meter Schedule'!$G129,AE129))</f>
        <v>126215.12</v>
      </c>
      <c r="AG129" s="6">
        <f>IF(AG$3=$J$3,$G129,IF($F129='KU Meter Schedule'!AG$3,'KU Meter Schedule'!AF129-'KU Meter Schedule'!$G129,AF129))</f>
        <v>126215.12</v>
      </c>
      <c r="AH129" s="6">
        <f>IF(AH$3=$J$3,$G129,IF($F129='KU Meter Schedule'!AH$3,'KU Meter Schedule'!AG129-'KU Meter Schedule'!$G129,AG129))</f>
        <v>126215.12</v>
      </c>
      <c r="AI129" s="6">
        <f>IF(AI$3=$J$3,$G129,IF($F129='KU Meter Schedule'!AI$3,'KU Meter Schedule'!AH129-'KU Meter Schedule'!$G129,AH129))</f>
        <v>126215.12</v>
      </c>
      <c r="AJ129" s="6">
        <f>IF(AJ$3=$J$3,$G129,IF($F129='KU Meter Schedule'!AJ$3,'KU Meter Schedule'!AI129-'KU Meter Schedule'!$G129,AI129))</f>
        <v>126215.12</v>
      </c>
      <c r="AK129" s="6">
        <f>IF(AK$3=$J$3,$G129,IF($F129='KU Meter Schedule'!AK$3,'KU Meter Schedule'!AJ129-'KU Meter Schedule'!$G129,AJ129))</f>
        <v>126215.12</v>
      </c>
      <c r="AL129" s="6">
        <f>IF(AL$3=$J$3,$G129,IF($F129='KU Meter Schedule'!AL$3,'KU Meter Schedule'!AK129-'KU Meter Schedule'!$G129,AK129))</f>
        <v>126215.12</v>
      </c>
      <c r="AM129" s="6">
        <f>IF(AM$3=$J$3,$G129,IF($F129='KU Meter Schedule'!AM$3,'KU Meter Schedule'!AL129-'KU Meter Schedule'!$G129,AL129))</f>
        <v>126215.12</v>
      </c>
      <c r="AN129" s="6">
        <f>IF(AN$3=$J$3,$G129,IF($F129='KU Meter Schedule'!AN$3,'KU Meter Schedule'!AM129-'KU Meter Schedule'!$G129,AM129))</f>
        <v>126215.12</v>
      </c>
      <c r="AO129" s="6">
        <f>IF(AO$3=$J$3,$G129,IF($F129='KU Meter Schedule'!AO$3,'KU Meter Schedule'!AN129-'KU Meter Schedule'!$G129,AN129))</f>
        <v>126215.12</v>
      </c>
      <c r="AP129" s="6">
        <f>IF(AP$3=$J$3,$G129,IF($F129='KU Meter Schedule'!AP$3,'KU Meter Schedule'!AO129-'KU Meter Schedule'!$G129,AO129))</f>
        <v>126215.12</v>
      </c>
      <c r="AQ129" s="6">
        <f>IF(AQ$3=$J$3,$G129,IF($F129='KU Meter Schedule'!AQ$3,'KU Meter Schedule'!AP129-'KU Meter Schedule'!$G129,AP129))</f>
        <v>0</v>
      </c>
      <c r="AR129" s="6">
        <f>IF(AR$3=$J$3,$G129,IF($F129='KU Meter Schedule'!AR$3,'KU Meter Schedule'!AQ129-'KU Meter Schedule'!$G129,AQ129))</f>
        <v>0</v>
      </c>
      <c r="AS129" s="6">
        <f>IF(AS$3=$J$3,$G129,IF($F129='KU Meter Schedule'!AS$3,'KU Meter Schedule'!AR129-'KU Meter Schedule'!$G129,AR129))</f>
        <v>0</v>
      </c>
      <c r="AT129" s="6">
        <f>IF(AT$3=$J$3,$G129,IF($F129='KU Meter Schedule'!AT$3,'KU Meter Schedule'!AS129-'KU Meter Schedule'!$G129,AS129))</f>
        <v>0</v>
      </c>
      <c r="AU129" s="6">
        <f>IF(AU$3=$J$3,$G129,IF($F129='KU Meter Schedule'!AU$3,'KU Meter Schedule'!AT129-'KU Meter Schedule'!$G129,AT129))</f>
        <v>0</v>
      </c>
      <c r="AV129" s="6">
        <f>IF(AV$3=$J$3,$G129,IF($F129='KU Meter Schedule'!AV$3,'KU Meter Schedule'!AU129-'KU Meter Schedule'!$G129,AU129))</f>
        <v>0</v>
      </c>
      <c r="AW129" s="6">
        <f>IF(AW$3=$J$3,$G129,IF($F129='KU Meter Schedule'!AW$3,'KU Meter Schedule'!AV129-'KU Meter Schedule'!$G129,AV129))</f>
        <v>0</v>
      </c>
      <c r="AX129" s="6">
        <f>IF(AX$3=$J$3,$G129,IF($F129='KU Meter Schedule'!AX$3,'KU Meter Schedule'!AW129-'KU Meter Schedule'!$G129,AW129))</f>
        <v>0</v>
      </c>
      <c r="AZ129" s="21">
        <f>IF(AZ$3&lt;'Depr. Rate'!$B$1,('Depr. Rate'!$B$4*'KU Meter Schedule'!J129)/12,IF(J129=0,I129/2*'Depr. Rate'!$C$4/12,('Depr. Rate'!$C$4*'KU Meter Schedule'!J129)/12))</f>
        <v>240.86052066666664</v>
      </c>
      <c r="BA129" s="21">
        <f>IF(BA$3&lt;'Depr. Rate'!$B$1,('Depr. Rate'!$B$4*'KU Meter Schedule'!K129)/12,IF(K129=0,J129/2*'Depr. Rate'!$C$4/12,('Depr. Rate'!$C$4*'KU Meter Schedule'!K129)/12))</f>
        <v>240.86052066666664</v>
      </c>
      <c r="BB129" s="21">
        <f>IF(BB$3&lt;'Depr. Rate'!$B$1,('Depr. Rate'!$B$4*'KU Meter Schedule'!L129)/12,IF(L129=0,K129/2*'Depr. Rate'!$C$4/12,('Depr. Rate'!$C$4*'KU Meter Schedule'!L129)/12))</f>
        <v>240.86052066666664</v>
      </c>
      <c r="BC129" s="21">
        <f>IF(BC$3&lt;'Depr. Rate'!$B$1,('Depr. Rate'!$B$4*'KU Meter Schedule'!M129)/12,IF(M129=0,L129/2*'Depr. Rate'!$C$4/12,('Depr. Rate'!$C$4*'KU Meter Schedule'!M129)/12))</f>
        <v>240.86052066666664</v>
      </c>
      <c r="BD129" s="21">
        <f>IF(BD$3&lt;'Depr. Rate'!$B$1,('Depr. Rate'!$B$4*'KU Meter Schedule'!N129)/12,IF(N129=0,M129/2*'Depr. Rate'!$C$4/12,('Depr. Rate'!$C$4*'KU Meter Schedule'!N129)/12))</f>
        <v>240.86052066666664</v>
      </c>
      <c r="BE129" s="21">
        <f>IF(BE$3&lt;'Depr. Rate'!$B$1,('Depr. Rate'!$B$4*'KU Meter Schedule'!O129)/12,IF(O129=0,N129/2*'Depr. Rate'!$C$4/12,('Depr. Rate'!$C$4*'KU Meter Schedule'!O129)/12))</f>
        <v>240.86052066666664</v>
      </c>
      <c r="BF129" s="21">
        <f>IF(BF$3&lt;'Depr. Rate'!$B$1,('Depr. Rate'!$B$4*'KU Meter Schedule'!P129)/12,IF(P129=0,O129/2*'Depr. Rate'!$C$4/12,('Depr. Rate'!$C$4*'KU Meter Schedule'!P129)/12))</f>
        <v>240.86052066666664</v>
      </c>
      <c r="BG129" s="21">
        <f>IF(BG$3&lt;'Depr. Rate'!$B$1,('Depr. Rate'!$B$4*'KU Meter Schedule'!Q129)/12,IF(Q129=0,P129/2*'Depr. Rate'!$C$4/12,('Depr. Rate'!$C$4*'KU Meter Schedule'!Q129)/12))</f>
        <v>240.86052066666664</v>
      </c>
      <c r="BH129" s="21">
        <f>IF(BH$3&lt;'Depr. Rate'!$B$1,('Depr. Rate'!$B$4*'KU Meter Schedule'!R129)/12,IF(R129=0,Q129/2*'Depr. Rate'!$C$4/12,('Depr. Rate'!$C$4*'KU Meter Schedule'!R129)/12))</f>
        <v>240.86052066666664</v>
      </c>
      <c r="BI129" s="21">
        <f>IF(BI$3&lt;'Depr. Rate'!$B$1,('Depr. Rate'!$B$4*'KU Meter Schedule'!S129)/12,IF(S129=0,R129/2*'Depr. Rate'!$C$4/12,('Depr. Rate'!$C$4*'KU Meter Schedule'!S129)/12))</f>
        <v>240.86052066666664</v>
      </c>
      <c r="BJ129" s="21">
        <f>IF(BJ$3&lt;'Depr. Rate'!$B$1,('Depr. Rate'!$B$4*'KU Meter Schedule'!T129)/12,IF(T129=0,S129/2*'Depr. Rate'!$C$4/12,('Depr. Rate'!$C$4*'KU Meter Schedule'!T129)/12))</f>
        <v>240.86052066666664</v>
      </c>
      <c r="BK129" s="21">
        <f>IF(BK$3&lt;'Depr. Rate'!$B$1,('Depr. Rate'!$B$4*'KU Meter Schedule'!U129)/12,IF(U129=0,T129/2*'Depr. Rate'!$C$4/12,('Depr. Rate'!$C$4*'KU Meter Schedule'!U129)/12))</f>
        <v>369.17922599999997</v>
      </c>
      <c r="BL129" s="21">
        <f>IF(BL$3&lt;'Depr. Rate'!$B$1,('Depr. Rate'!$B$4*'KU Meter Schedule'!V129)/12,IF(V129=0,U129/2*'Depr. Rate'!$C$4/12,('Depr. Rate'!$C$4*'KU Meter Schedule'!V129)/12))</f>
        <v>369.17922599999997</v>
      </c>
      <c r="BM129" s="21">
        <f>IF(BM$3&lt;'Depr. Rate'!$B$1,('Depr. Rate'!$B$4*'KU Meter Schedule'!W129)/12,IF(W129=0,V129/2*'Depr. Rate'!$C$4/12,('Depr. Rate'!$C$4*'KU Meter Schedule'!W129)/12))</f>
        <v>369.17922599999997</v>
      </c>
      <c r="BN129" s="21">
        <f>IF(BN$3&lt;'Depr. Rate'!$B$1,('Depr. Rate'!$B$4*'KU Meter Schedule'!X129)/12,IF(X129=0,W129/2*'Depr. Rate'!$C$4/12,('Depr. Rate'!$C$4*'KU Meter Schedule'!X129)/12))</f>
        <v>369.17922599999997</v>
      </c>
      <c r="BO129" s="21">
        <f>IF(BO$3&lt;'Depr. Rate'!$B$1,('Depr. Rate'!$B$4*'KU Meter Schedule'!Y129)/12,IF(Y129=0,X129/2*'Depr. Rate'!$C$4/12,('Depr. Rate'!$C$4*'KU Meter Schedule'!Y129)/12))</f>
        <v>369.17922599999997</v>
      </c>
      <c r="BP129" s="21">
        <f>IF(BP$3&lt;'Depr. Rate'!$B$1,('Depr. Rate'!$B$4*'KU Meter Schedule'!Z129)/12,IF(Z129=0,Y129/2*'Depr. Rate'!$C$4/12,('Depr. Rate'!$C$4*'KU Meter Schedule'!Z129)/12))</f>
        <v>369.17922599999997</v>
      </c>
      <c r="BQ129" s="21">
        <f>IF(BQ$3&lt;'Depr. Rate'!$B$1,('Depr. Rate'!$B$4*'KU Meter Schedule'!AA129)/12,IF(AA129=0,Z129/2*'Depr. Rate'!$C$4/12,('Depr. Rate'!$C$4*'KU Meter Schedule'!AA129)/12))</f>
        <v>369.17922599999997</v>
      </c>
      <c r="BR129" s="21">
        <f>IF(BR$3&lt;'Depr. Rate'!$B$1,('Depr. Rate'!$B$4*'KU Meter Schedule'!AB129)/12,IF(AB129=0,AA129/2*'Depr. Rate'!$C$4/12,('Depr. Rate'!$C$4*'KU Meter Schedule'!AB129)/12))</f>
        <v>369.17922599999997</v>
      </c>
      <c r="BS129" s="21">
        <f>IF(BS$3&lt;'Depr. Rate'!$B$1,('Depr. Rate'!$B$4*'KU Meter Schedule'!AC129)/12,IF(AC129=0,AB129/2*'Depr. Rate'!$C$4/12,('Depr. Rate'!$C$4*'KU Meter Schedule'!AC129)/12))</f>
        <v>369.17922599999997</v>
      </c>
      <c r="BT129" s="21">
        <f>IF(BT$3&lt;'Depr. Rate'!$B$1,('Depr. Rate'!$B$4*'KU Meter Schedule'!AD129)/12,IF(AD129=0,AC129/2*'Depr. Rate'!$C$4/12,('Depr. Rate'!$C$4*'KU Meter Schedule'!AD129)/12))</f>
        <v>369.17922599999997</v>
      </c>
      <c r="BU129" s="21">
        <f>IF(BU$3&lt;'Depr. Rate'!$B$1,('Depr. Rate'!$B$4*'KU Meter Schedule'!AE129)/12,IF(AE129=0,AD129/2*'Depr. Rate'!$C$4/12,('Depr. Rate'!$C$4*'KU Meter Schedule'!AE129)/12))</f>
        <v>369.17922599999997</v>
      </c>
      <c r="BV129" s="21">
        <f>IF(BV$3&lt;'Depr. Rate'!$B$1,('Depr. Rate'!$B$4*'KU Meter Schedule'!AF129)/12,IF(AF129=0,AE129/2*'Depr. Rate'!$C$4/12,('Depr. Rate'!$C$4*'KU Meter Schedule'!AF129)/12))</f>
        <v>369.17922599999997</v>
      </c>
      <c r="BW129" s="21">
        <f>IF(BW$3&lt;'Depr. Rate'!$B$1,('Depr. Rate'!$B$4*'KU Meter Schedule'!AG129)/12,IF(AG129=0,AF129/2*'Depr. Rate'!$C$4/12,('Depr. Rate'!$C$4*'KU Meter Schedule'!AG129)/12))</f>
        <v>369.17922599999997</v>
      </c>
      <c r="BX129" s="21">
        <f>IF(BX$3&lt;'Depr. Rate'!$B$1,('Depr. Rate'!$B$4*'KU Meter Schedule'!AH129)/12,IF(AH129=0,AG129/2*'Depr. Rate'!$C$4/12,('Depr. Rate'!$C$4*'KU Meter Schedule'!AH129)/12))</f>
        <v>369.17922599999997</v>
      </c>
      <c r="BY129" s="21">
        <f>IF(BY$3&lt;'Depr. Rate'!$B$1,('Depr. Rate'!$B$4*'KU Meter Schedule'!AI129)/12,IF(AI129=0,AH129/2*'Depr. Rate'!$C$4/12,('Depr. Rate'!$C$4*'KU Meter Schedule'!AI129)/12))</f>
        <v>369.17922599999997</v>
      </c>
      <c r="BZ129" s="21">
        <f>IF(BZ$3&lt;'Depr. Rate'!$B$1,('Depr. Rate'!$B$4*'KU Meter Schedule'!AJ129)/12,IF(AJ129=0,AI129/2*'Depr. Rate'!$C$4/12,('Depr. Rate'!$C$4*'KU Meter Schedule'!AJ129)/12))</f>
        <v>369.17922599999997</v>
      </c>
      <c r="CA129" s="21">
        <f>IF(CA$3&lt;'Depr. Rate'!$B$1,('Depr. Rate'!$B$4*'KU Meter Schedule'!AK129)/12,IF(AK129=0,AJ129/2*'Depr. Rate'!$C$4/12,('Depr. Rate'!$C$4*'KU Meter Schedule'!AK129)/12))</f>
        <v>369.17922599999997</v>
      </c>
      <c r="CB129" s="21">
        <f>IF(CB$3&lt;'Depr. Rate'!$B$1,('Depr. Rate'!$B$4*'KU Meter Schedule'!AL129)/12,IF(AL129=0,AK129/2*'Depr. Rate'!$C$4/12,('Depr. Rate'!$C$4*'KU Meter Schedule'!AL129)/12))</f>
        <v>369.17922599999997</v>
      </c>
      <c r="CC129" s="21">
        <f>IF(CC$3&lt;'Depr. Rate'!$B$1,('Depr. Rate'!$B$4*'KU Meter Schedule'!AM129)/12,IF(AM129=0,AL129/2*'Depr. Rate'!$C$4/12,('Depr. Rate'!$C$4*'KU Meter Schedule'!AM129)/12))</f>
        <v>369.17922599999997</v>
      </c>
      <c r="CD129" s="21">
        <f>IF(CD$3&lt;'Depr. Rate'!$B$1,('Depr. Rate'!$B$4*'KU Meter Schedule'!AN129)/12,IF(AN129=0,AM129/2*'Depr. Rate'!$C$4/12,('Depr. Rate'!$C$4*'KU Meter Schedule'!AN129)/12))</f>
        <v>369.17922599999997</v>
      </c>
      <c r="CE129" s="21">
        <f>IF(CE$3&lt;'Depr. Rate'!$B$1,('Depr. Rate'!$B$4*'KU Meter Schedule'!AO129)/12,IF(AO129=0,AN129/2*'Depr. Rate'!$C$4/12,('Depr. Rate'!$C$4*'KU Meter Schedule'!AO129)/12))</f>
        <v>369.17922599999997</v>
      </c>
      <c r="CF129" s="21">
        <f>IF(CF$3&lt;'Depr. Rate'!$B$1,('Depr. Rate'!$B$4*'KU Meter Schedule'!AP129)/12,IF(AP129=0,AO129/2*'Depr. Rate'!$C$4/12,('Depr. Rate'!$C$4*'KU Meter Schedule'!AP129)/12))</f>
        <v>369.17922599999997</v>
      </c>
      <c r="CG129" s="21">
        <f>IF(CG$3&lt;'Depr. Rate'!$B$1,('Depr. Rate'!$B$4*'KU Meter Schedule'!AQ129)/12,IF(AQ129=0,AP129/2*'Depr. Rate'!$C$4/12,('Depr. Rate'!$C$4*'KU Meter Schedule'!AQ129)/12))</f>
        <v>184.58961299999999</v>
      </c>
      <c r="CH129" s="21">
        <f>IF(CH$3&lt;'Depr. Rate'!$B$1,('Depr. Rate'!$B$4*'KU Meter Schedule'!AR129)/12,IF(AR129=0,AQ129/2*'Depr. Rate'!$C$4/12,('Depr. Rate'!$C$4*'KU Meter Schedule'!AR129)/12))</f>
        <v>0</v>
      </c>
      <c r="CI129" s="21">
        <f>IF(CI$3&lt;'Depr. Rate'!$B$1,('Depr. Rate'!$B$4*'KU Meter Schedule'!AS129)/12,IF(AS129=0,AR129/2*'Depr. Rate'!$C$4/12,('Depr. Rate'!$C$4*'KU Meter Schedule'!AS129)/12))</f>
        <v>0</v>
      </c>
      <c r="CJ129" s="21">
        <f>IF(CJ$3&lt;'Depr. Rate'!$B$1,('Depr. Rate'!$B$4*'KU Meter Schedule'!AT129)/12,IF(AT129=0,AS129/2*'Depr. Rate'!$C$4/12,('Depr. Rate'!$C$4*'KU Meter Schedule'!AT129)/12))</f>
        <v>0</v>
      </c>
      <c r="CK129" s="21">
        <f>IF(CK$3&lt;'Depr. Rate'!$B$1,('Depr. Rate'!$B$4*'KU Meter Schedule'!AU129)/12,IF(AU129=0,AT129/2*'Depr. Rate'!$C$4/12,('Depr. Rate'!$C$4*'KU Meter Schedule'!AU129)/12))</f>
        <v>0</v>
      </c>
      <c r="CL129" s="21">
        <f>IF(CL$3&lt;'Depr. Rate'!$B$1,('Depr. Rate'!$B$4*'KU Meter Schedule'!AV129)/12,IF(AV129=0,AU129/2*'Depr. Rate'!$C$4/12,('Depr. Rate'!$C$4*'KU Meter Schedule'!AV129)/12))</f>
        <v>0</v>
      </c>
      <c r="CM129" s="21">
        <f>IF(CM$3&lt;'Depr. Rate'!$B$1,('Depr. Rate'!$B$4*'KU Meter Schedule'!AW129)/12,IF(AW129=0,AV129/2*'Depr. Rate'!$C$4/12,('Depr. Rate'!$C$4*'KU Meter Schedule'!AW129)/12))</f>
        <v>0</v>
      </c>
      <c r="CN129" s="21">
        <f>IF(CN$3&lt;'Depr. Rate'!$B$1,('Depr. Rate'!$B$4*'KU Meter Schedule'!AX129)/12,IF(AX129=0,AW129/2*'Depr. Rate'!$C$4/12,('Depr. Rate'!$C$4*'KU Meter Schedule'!AX129)/12))</f>
        <v>0</v>
      </c>
      <c r="CP129" s="6">
        <f>IF(CP$3=$CP$3,$H129+AZ129,IF($F129='KU Meter Schedule'!CP$3,'KU Meter Schedule'!CO129+AZ129-$G129,SUM(CO129,AZ129)))</f>
        <v>45491.91175575307</v>
      </c>
      <c r="CQ129" s="6">
        <f>IF(CQ$3=$CP$3,$H129+BA129,IF($F129='KU Meter Schedule'!CQ$3,'KU Meter Schedule'!CP129+BA129-$G129,SUM(CP129,BA129)))</f>
        <v>45732.772276419739</v>
      </c>
      <c r="CR129" s="6">
        <f>IF(CR$3=$CP$3,$H129+BB129,IF($F129='KU Meter Schedule'!CR$3,'KU Meter Schedule'!CQ129+BB129-$G129,SUM(CQ129,BB129)))</f>
        <v>45973.632797086408</v>
      </c>
      <c r="CS129" s="6">
        <f>IF(CS$3=$CP$3,$H129+BC129,IF($F129='KU Meter Schedule'!CS$3,'KU Meter Schedule'!CR129+BC129-$G129,SUM(CR129,BC129)))</f>
        <v>46214.493317753077</v>
      </c>
      <c r="CT129" s="6">
        <f>IF(CT$3=$CP$3,$H129+BD129,IF($F129='KU Meter Schedule'!CT$3,'KU Meter Schedule'!CS129+BD129-$G129,SUM(CS129,BD129)))</f>
        <v>46455.353838419745</v>
      </c>
      <c r="CU129" s="6">
        <f>IF(CU$3=$CP$3,$H129+BE129,IF($F129='KU Meter Schedule'!CU$3,'KU Meter Schedule'!CT129+BE129-$G129,SUM(CT129,BE129)))</f>
        <v>46696.214359086414</v>
      </c>
      <c r="CV129" s="6">
        <f>IF(CV$3=$CP$3,$H129+BF129,IF($F129='KU Meter Schedule'!CV$3,'KU Meter Schedule'!CU129+BF129-$G129,SUM(CU129,BF129)))</f>
        <v>46937.074879753083</v>
      </c>
      <c r="CW129" s="6">
        <f>IF(CW$3=$CP$3,$H129+BG129,IF($F129='KU Meter Schedule'!CW$3,'KU Meter Schedule'!CV129+BG129-$G129,SUM(CV129,BG129)))</f>
        <v>47177.935400419752</v>
      </c>
      <c r="CX129" s="6">
        <f>IF(CX$3=$CP$3,$H129+BH129,IF($F129='KU Meter Schedule'!CX$3,'KU Meter Schedule'!CW129+BH129-$G129,SUM(CW129,BH129)))</f>
        <v>47418.795921086421</v>
      </c>
      <c r="CY129" s="6">
        <f>IF(CY$3=$CP$3,$H129+BI129,IF($F129='KU Meter Schedule'!CY$3,'KU Meter Schedule'!CX129+BI129-$G129,SUM(CX129,BI129)))</f>
        <v>47659.65644175309</v>
      </c>
      <c r="CZ129" s="6">
        <f>IF(CZ$3=$CP$3,$H129+BJ129,IF($F129='KU Meter Schedule'!CZ$3,'KU Meter Schedule'!CY129+BJ129-$G129,SUM(CY129,BJ129)))</f>
        <v>47900.516962419759</v>
      </c>
      <c r="DA129" s="6">
        <f>IF(DA$3=$CP$3,$H129+BK129,IF($F129='KU Meter Schedule'!DA$3,'KU Meter Schedule'!CZ129+BK129-$G129,SUM(CZ129,BK129)))</f>
        <v>48269.696188419759</v>
      </c>
      <c r="DB129" s="6">
        <f>IF(DB$3=$CP$3,$H129+BL129,IF($F129='KU Meter Schedule'!DB$3,'KU Meter Schedule'!DA129+BL129-$G129,SUM(DA129,BL129)))</f>
        <v>48638.875414419759</v>
      </c>
      <c r="DC129" s="6">
        <f>IF(DC$3=$CP$3,$H129+BM129,IF($F129='KU Meter Schedule'!DC$3,'KU Meter Schedule'!DB129+BM129-$G129,SUM(DB129,BM129)))</f>
        <v>49008.054640419759</v>
      </c>
      <c r="DD129" s="6">
        <f>IF(DD$3=$CP$3,$H129+BN129,IF($F129='KU Meter Schedule'!DD$3,'KU Meter Schedule'!DC129+BN129-$G129,SUM(DC129,BN129)))</f>
        <v>49377.23386641976</v>
      </c>
      <c r="DE129" s="6">
        <f>IF(DE$3=$CP$3,$H129+BO129,IF($F129='KU Meter Schedule'!DE$3,'KU Meter Schedule'!DD129+BO129-$G129,SUM(DD129,BO129)))</f>
        <v>49746.41309241976</v>
      </c>
      <c r="DF129" s="6">
        <f>IF(DF$3=$CP$3,$H129+BP129,IF($F129='KU Meter Schedule'!DF$3,'KU Meter Schedule'!DE129+BP129-$G129,SUM(DE129,BP129)))</f>
        <v>50115.59231841976</v>
      </c>
      <c r="DG129" s="6">
        <f>IF(DG$3=$CP$3,$H129+BQ129,IF($F129='KU Meter Schedule'!DG$3,'KU Meter Schedule'!DF129+BQ129-$G129,SUM(DF129,BQ129)))</f>
        <v>50484.77154441976</v>
      </c>
      <c r="DH129" s="6">
        <f>IF(DH$3=$CP$3,$H129+BR129,IF($F129='KU Meter Schedule'!DH$3,'KU Meter Schedule'!DG129+BR129-$G129,SUM(DG129,BR129)))</f>
        <v>50853.95077041976</v>
      </c>
      <c r="DI129" s="6">
        <f>IF(DI$3=$CP$3,$H129+BS129,IF($F129='KU Meter Schedule'!DI$3,'KU Meter Schedule'!DH129+BS129-$G129,SUM(DH129,BS129)))</f>
        <v>51223.129996419761</v>
      </c>
      <c r="DJ129" s="6">
        <f>IF(DJ$3=$CP$3,$H129+BT129,IF($F129='KU Meter Schedule'!DJ$3,'KU Meter Schedule'!DI129+BT129-$G129,SUM(DI129,BT129)))</f>
        <v>51592.309222419761</v>
      </c>
      <c r="DK129" s="6">
        <f>IF(DK$3=$CP$3,$H129+BU129,IF($F129='KU Meter Schedule'!DK$3,'KU Meter Schedule'!DJ129+BU129-$G129,SUM(DJ129,BU129)))</f>
        <v>51961.488448419761</v>
      </c>
      <c r="DL129" s="6">
        <f>IF(DL$3=$CP$3,$H129+BV129,IF($F129='KU Meter Schedule'!DL$3,'KU Meter Schedule'!DK129+BV129-$G129,SUM(DK129,BV129)))</f>
        <v>52330.667674419761</v>
      </c>
      <c r="DM129" s="6">
        <f>IF(DM$3=$CP$3,$H129+BW129,IF($F129='KU Meter Schedule'!DM$3,'KU Meter Schedule'!DL129+BW129-$G129,SUM(DL129,BW129)))</f>
        <v>52699.846900419761</v>
      </c>
      <c r="DN129" s="6">
        <f>IF(DN$3=$CP$3,$H129+BX129,IF($F129='KU Meter Schedule'!DN$3,'KU Meter Schedule'!DM129+BX129-$G129,SUM(DM129,BX129)))</f>
        <v>53069.026126419762</v>
      </c>
      <c r="DO129" s="6">
        <f>IF(DO$3=$CP$3,$H129+BY129,IF($F129='KU Meter Schedule'!DO$3,'KU Meter Schedule'!DN129+BY129-$G129,SUM(DN129,BY129)))</f>
        <v>53438.205352419762</v>
      </c>
      <c r="DP129" s="6">
        <f>IF(DP$3=$CP$3,$H129+BZ129,IF($F129='KU Meter Schedule'!DP$3,'KU Meter Schedule'!DO129+BZ129-$G129,SUM(DO129,BZ129)))</f>
        <v>53807.384578419762</v>
      </c>
      <c r="DQ129" s="6">
        <f>IF(DQ$3=$CP$3,$H129+CA129,IF($F129='KU Meter Schedule'!DQ$3,'KU Meter Schedule'!DP129+CA129-$G129,SUM(DP129,CA129)))</f>
        <v>54176.563804419762</v>
      </c>
      <c r="DR129" s="6">
        <f>IF(DR$3=$CP$3,$H129+CB129,IF($F129='KU Meter Schedule'!DR$3,'KU Meter Schedule'!DQ129+CB129-$G129,SUM(DQ129,CB129)))</f>
        <v>54545.743030419762</v>
      </c>
      <c r="DS129" s="6">
        <f>IF(DS$3=$CP$3,$H129+CC129,IF($F129='KU Meter Schedule'!DS$3,'KU Meter Schedule'!DR129+CC129-$G129,SUM(DR129,CC129)))</f>
        <v>54914.922256419763</v>
      </c>
      <c r="DT129" s="6">
        <f>IF(DT$3=$CP$3,$H129+CD129,IF($F129='KU Meter Schedule'!DT$3,'KU Meter Schedule'!DS129+CD129-$G129,SUM(DS129,CD129)))</f>
        <v>55284.101482419763</v>
      </c>
      <c r="DU129" s="6">
        <f>IF(DU$3=$CP$3,$H129+CE129,IF($F129='KU Meter Schedule'!DU$3,'KU Meter Schedule'!DT129+CE129-$G129,SUM(DT129,CE129)))</f>
        <v>55653.280708419763</v>
      </c>
      <c r="DV129" s="6">
        <f>IF(DV$3=$CP$3,$H129+CF129,IF($F129='KU Meter Schedule'!DV$3,'KU Meter Schedule'!DU129+CF129-$G129,SUM(DU129,CF129)))</f>
        <v>56022.459934419763</v>
      </c>
      <c r="DW129" s="6">
        <f>IF(DW$3=$CP$3,$H129+CG129,IF($F129='KU Meter Schedule'!DW$3,'KU Meter Schedule'!DV129+CG129-$G129,SUM(DV129,CG129)))</f>
        <v>-70008.070452580228</v>
      </c>
      <c r="DX129" s="6">
        <f>IF(DX$3=$CP$3,$H129+CH129,IF($F129='KU Meter Schedule'!DX$3,'KU Meter Schedule'!DW129+CH129-$G129,SUM(DW129,CH129)))</f>
        <v>-70008.070452580228</v>
      </c>
      <c r="DY129" s="6">
        <f>IF(DY$3=$CP$3,$H129+CI129,IF($F129='KU Meter Schedule'!DY$3,'KU Meter Schedule'!DX129+CI129-$G129,SUM(DX129,CI129)))</f>
        <v>-70008.070452580228</v>
      </c>
      <c r="DZ129" s="6">
        <f>IF(DZ$3=$CP$3,$H129+CJ129,IF($F129='KU Meter Schedule'!DZ$3,'KU Meter Schedule'!DY129+CJ129-$G129,SUM(DY129,CJ129)))</f>
        <v>-70008.070452580228</v>
      </c>
      <c r="EA129" s="6">
        <f>IF(EA$3=$CP$3,$H129+CK129,IF($F129='KU Meter Schedule'!EA$3,'KU Meter Schedule'!DZ129+CK129-$G129,SUM(DZ129,CK129)))</f>
        <v>-70008.070452580228</v>
      </c>
      <c r="EB129" s="6">
        <f>IF(EB$3=$CP$3,$H129+CL129,IF($F129='KU Meter Schedule'!EB$3,'KU Meter Schedule'!EA129+CL129-$G129,SUM(EA129,CL129)))</f>
        <v>-70008.070452580228</v>
      </c>
      <c r="EC129" s="6">
        <f>IF(EC$3=$CP$3,$H129+CM129,IF($F129='KU Meter Schedule'!EC$3,'KU Meter Schedule'!EB129+CM129-$G129,SUM(EB129,CM129)))</f>
        <v>-70008.070452580228</v>
      </c>
      <c r="ED129" s="6">
        <f>IF(ED$3=$CP$3,$H129+CN129,IF($F129='KU Meter Schedule'!ED$3,'KU Meter Schedule'!EC129+CN129-$G129,SUM(EC129,CN129)))</f>
        <v>-70008.070452580228</v>
      </c>
      <c r="EF129" s="8">
        <f t="shared" si="26"/>
        <v>80723.208244246925</v>
      </c>
      <c r="EG129" s="8">
        <f t="shared" si="26"/>
        <v>80482.347723580257</v>
      </c>
      <c r="EH129" s="8">
        <f t="shared" si="26"/>
        <v>80241.487202913588</v>
      </c>
      <c r="EI129" s="8">
        <f t="shared" si="26"/>
        <v>80000.626682246919</v>
      </c>
      <c r="EJ129" s="8">
        <f t="shared" si="26"/>
        <v>79759.76616158025</v>
      </c>
      <c r="EK129" s="8">
        <f t="shared" si="26"/>
        <v>79518.905640913581</v>
      </c>
      <c r="EL129" s="8">
        <f t="shared" si="26"/>
        <v>79278.045120246912</v>
      </c>
      <c r="EM129" s="8">
        <f t="shared" si="26"/>
        <v>79037.184599580243</v>
      </c>
      <c r="EN129" s="8">
        <f t="shared" si="26"/>
        <v>78796.324078913574</v>
      </c>
      <c r="EO129" s="8">
        <f t="shared" si="26"/>
        <v>78555.463558246905</v>
      </c>
      <c r="EP129" s="8">
        <f t="shared" si="26"/>
        <v>78314.603037580237</v>
      </c>
      <c r="EQ129" s="8">
        <f t="shared" si="26"/>
        <v>77945.423811580229</v>
      </c>
      <c r="ER129" s="8">
        <f t="shared" si="26"/>
        <v>77576.244585580236</v>
      </c>
      <c r="ES129" s="8">
        <f t="shared" si="26"/>
        <v>77207.065359580243</v>
      </c>
      <c r="ET129" s="8">
        <f t="shared" si="26"/>
        <v>76837.886133580236</v>
      </c>
      <c r="EU129" s="8">
        <f t="shared" si="26"/>
        <v>76468.706907580228</v>
      </c>
      <c r="EV129" s="8">
        <f t="shared" si="25"/>
        <v>76099.527681580235</v>
      </c>
      <c r="EW129" s="8">
        <f t="shared" si="25"/>
        <v>75730.348455580242</v>
      </c>
      <c r="EX129" s="8">
        <f t="shared" si="25"/>
        <v>75361.169229580235</v>
      </c>
      <c r="EY129" s="8">
        <f t="shared" si="25"/>
        <v>74991.990003580227</v>
      </c>
      <c r="EZ129" s="8">
        <f t="shared" si="25"/>
        <v>74622.810777580235</v>
      </c>
      <c r="FA129" s="8">
        <f t="shared" si="25"/>
        <v>74253.631551580242</v>
      </c>
      <c r="FB129" s="8">
        <f t="shared" si="25"/>
        <v>73884.452325580234</v>
      </c>
      <c r="FC129" s="8">
        <f t="shared" si="25"/>
        <v>73515.273099580227</v>
      </c>
      <c r="FD129" s="8">
        <f t="shared" si="25"/>
        <v>73146.093873580234</v>
      </c>
      <c r="FE129" s="8">
        <f t="shared" si="25"/>
        <v>72776.914647580241</v>
      </c>
      <c r="FF129" s="8">
        <f t="shared" si="25"/>
        <v>72407.735421580233</v>
      </c>
      <c r="FG129" s="8">
        <f t="shared" si="25"/>
        <v>72038.556195580226</v>
      </c>
      <c r="FH129" s="8">
        <f t="shared" si="25"/>
        <v>71669.376969580233</v>
      </c>
      <c r="FI129" s="8">
        <f t="shared" si="25"/>
        <v>71300.19774358024</v>
      </c>
      <c r="FJ129" s="8">
        <f t="shared" si="25"/>
        <v>70931.018517580233</v>
      </c>
      <c r="FK129" s="8">
        <f t="shared" si="24"/>
        <v>70561.839291580225</v>
      </c>
      <c r="FL129" s="8">
        <f t="shared" si="24"/>
        <v>70192.660065580232</v>
      </c>
      <c r="FM129" s="8">
        <f t="shared" si="24"/>
        <v>70008.070452580228</v>
      </c>
      <c r="FN129" s="8">
        <f t="shared" si="24"/>
        <v>70008.070452580228</v>
      </c>
      <c r="FO129" s="8">
        <f t="shared" si="24"/>
        <v>70008.070452580228</v>
      </c>
      <c r="FP129" s="8">
        <f t="shared" si="24"/>
        <v>70008.070452580228</v>
      </c>
      <c r="FQ129" s="8">
        <f t="shared" si="24"/>
        <v>70008.070452580228</v>
      </c>
      <c r="FR129" s="8">
        <f t="shared" si="24"/>
        <v>70008.070452580228</v>
      </c>
      <c r="FS129" s="8">
        <f t="shared" si="24"/>
        <v>70008.070452580228</v>
      </c>
      <c r="FT129" s="8">
        <f t="shared" si="24"/>
        <v>70008.070452580228</v>
      </c>
    </row>
    <row r="130" spans="1:176" x14ac:dyDescent="0.25">
      <c r="A130" s="4" t="s">
        <v>12</v>
      </c>
      <c r="B130" s="4" t="s">
        <v>2</v>
      </c>
      <c r="C130" s="3" t="s">
        <v>40</v>
      </c>
      <c r="D130" s="4" t="s">
        <v>5</v>
      </c>
      <c r="E130" s="7">
        <v>2001</v>
      </c>
      <c r="F130" s="24">
        <f>IFERROR(VLOOKUP(CONCATENATE(C130,E130),'KU Retirements'!$A$4:$E$150,5,FALSE),"N/A")</f>
        <v>43586</v>
      </c>
      <c r="G130" s="5">
        <v>282102.88</v>
      </c>
      <c r="H130" s="5">
        <v>101140.4329088736</v>
      </c>
      <c r="I130" s="5"/>
      <c r="J130" s="6">
        <f>IF(J$3=$J$3,$G130,IF($F130='KU Meter Schedule'!J$3,'KU Meter Schedule'!I130-'KU Meter Schedule'!$G130,I130))</f>
        <v>282102.88</v>
      </c>
      <c r="K130" s="6">
        <f>IF(K$3=$J$3,$G130,IF($F130='KU Meter Schedule'!K$3,'KU Meter Schedule'!J130-'KU Meter Schedule'!$G130,J130))</f>
        <v>282102.88</v>
      </c>
      <c r="L130" s="6">
        <f>IF(L$3=$J$3,$G130,IF($F130='KU Meter Schedule'!L$3,'KU Meter Schedule'!K130-'KU Meter Schedule'!$G130,K130))</f>
        <v>282102.88</v>
      </c>
      <c r="M130" s="6">
        <f>IF(M$3=$J$3,$G130,IF($F130='KU Meter Schedule'!M$3,'KU Meter Schedule'!L130-'KU Meter Schedule'!$G130,L130))</f>
        <v>282102.88</v>
      </c>
      <c r="N130" s="6">
        <f>IF(N$3=$J$3,$G130,IF($F130='KU Meter Schedule'!N$3,'KU Meter Schedule'!M130-'KU Meter Schedule'!$G130,M130))</f>
        <v>282102.88</v>
      </c>
      <c r="O130" s="6">
        <f>IF(O$3=$J$3,$G130,IF($F130='KU Meter Schedule'!O$3,'KU Meter Schedule'!N130-'KU Meter Schedule'!$G130,N130))</f>
        <v>282102.88</v>
      </c>
      <c r="P130" s="6">
        <f>IF(P$3=$J$3,$G130,IF($F130='KU Meter Schedule'!P$3,'KU Meter Schedule'!O130-'KU Meter Schedule'!$G130,O130))</f>
        <v>282102.88</v>
      </c>
      <c r="Q130" s="6">
        <f>IF(Q$3=$J$3,$G130,IF($F130='KU Meter Schedule'!Q$3,'KU Meter Schedule'!P130-'KU Meter Schedule'!$G130,P130))</f>
        <v>282102.88</v>
      </c>
      <c r="R130" s="6">
        <f>IF(R$3=$J$3,$G130,IF($F130='KU Meter Schedule'!R$3,'KU Meter Schedule'!Q130-'KU Meter Schedule'!$G130,Q130))</f>
        <v>282102.88</v>
      </c>
      <c r="S130" s="6">
        <f>IF(S$3=$J$3,$G130,IF($F130='KU Meter Schedule'!S$3,'KU Meter Schedule'!R130-'KU Meter Schedule'!$G130,R130))</f>
        <v>282102.88</v>
      </c>
      <c r="T130" s="6">
        <f>IF(T$3=$J$3,$G130,IF($F130='KU Meter Schedule'!T$3,'KU Meter Schedule'!S130-'KU Meter Schedule'!$G130,S130))</f>
        <v>282102.88</v>
      </c>
      <c r="U130" s="6">
        <f>IF(U$3=$J$3,$G130,IF($F130='KU Meter Schedule'!U$3,'KU Meter Schedule'!T130-'KU Meter Schedule'!$G130,T130))</f>
        <v>282102.88</v>
      </c>
      <c r="V130" s="6">
        <f>IF(V$3=$J$3,$G130,IF($F130='KU Meter Schedule'!V$3,'KU Meter Schedule'!U130-'KU Meter Schedule'!$G130,U130))</f>
        <v>282102.88</v>
      </c>
      <c r="W130" s="6">
        <f>IF(W$3=$J$3,$G130,IF($F130='KU Meter Schedule'!W$3,'KU Meter Schedule'!V130-'KU Meter Schedule'!$G130,V130))</f>
        <v>282102.88</v>
      </c>
      <c r="X130" s="6">
        <f>IF(X$3=$J$3,$G130,IF($F130='KU Meter Schedule'!X$3,'KU Meter Schedule'!W130-'KU Meter Schedule'!$G130,W130))</f>
        <v>282102.88</v>
      </c>
      <c r="Y130" s="6">
        <f>IF(Y$3=$J$3,$G130,IF($F130='KU Meter Schedule'!Y$3,'KU Meter Schedule'!X130-'KU Meter Schedule'!$G130,X130))</f>
        <v>282102.88</v>
      </c>
      <c r="Z130" s="6">
        <f>IF(Z$3=$J$3,$G130,IF($F130='KU Meter Schedule'!Z$3,'KU Meter Schedule'!Y130-'KU Meter Schedule'!$G130,Y130))</f>
        <v>282102.88</v>
      </c>
      <c r="AA130" s="6">
        <f>IF(AA$3=$J$3,$G130,IF($F130='KU Meter Schedule'!AA$3,'KU Meter Schedule'!Z130-'KU Meter Schedule'!$G130,Z130))</f>
        <v>282102.88</v>
      </c>
      <c r="AB130" s="6">
        <f>IF(AB$3=$J$3,$G130,IF($F130='KU Meter Schedule'!AB$3,'KU Meter Schedule'!AA130-'KU Meter Schedule'!$G130,AA130))</f>
        <v>282102.88</v>
      </c>
      <c r="AC130" s="6">
        <f>IF(AC$3=$J$3,$G130,IF($F130='KU Meter Schedule'!AC$3,'KU Meter Schedule'!AB130-'KU Meter Schedule'!$G130,AB130))</f>
        <v>282102.88</v>
      </c>
      <c r="AD130" s="6">
        <f>IF(AD$3=$J$3,$G130,IF($F130='KU Meter Schedule'!AD$3,'KU Meter Schedule'!AC130-'KU Meter Schedule'!$G130,AC130))</f>
        <v>282102.88</v>
      </c>
      <c r="AE130" s="6">
        <f>IF(AE$3=$J$3,$G130,IF($F130='KU Meter Schedule'!AE$3,'KU Meter Schedule'!AD130-'KU Meter Schedule'!$G130,AD130))</f>
        <v>282102.88</v>
      </c>
      <c r="AF130" s="6">
        <f>IF(AF$3=$J$3,$G130,IF($F130='KU Meter Schedule'!AF$3,'KU Meter Schedule'!AE130-'KU Meter Schedule'!$G130,AE130))</f>
        <v>282102.88</v>
      </c>
      <c r="AG130" s="6">
        <f>IF(AG$3=$J$3,$G130,IF($F130='KU Meter Schedule'!AG$3,'KU Meter Schedule'!AF130-'KU Meter Schedule'!$G130,AF130))</f>
        <v>282102.88</v>
      </c>
      <c r="AH130" s="6">
        <f>IF(AH$3=$J$3,$G130,IF($F130='KU Meter Schedule'!AH$3,'KU Meter Schedule'!AG130-'KU Meter Schedule'!$G130,AG130))</f>
        <v>282102.88</v>
      </c>
      <c r="AI130" s="6">
        <f>IF(AI$3=$J$3,$G130,IF($F130='KU Meter Schedule'!AI$3,'KU Meter Schedule'!AH130-'KU Meter Schedule'!$G130,AH130))</f>
        <v>282102.88</v>
      </c>
      <c r="AJ130" s="6">
        <f>IF(AJ$3=$J$3,$G130,IF($F130='KU Meter Schedule'!AJ$3,'KU Meter Schedule'!AI130-'KU Meter Schedule'!$G130,AI130))</f>
        <v>282102.88</v>
      </c>
      <c r="AK130" s="6">
        <f>IF(AK$3=$J$3,$G130,IF($F130='KU Meter Schedule'!AK$3,'KU Meter Schedule'!AJ130-'KU Meter Schedule'!$G130,AJ130))</f>
        <v>282102.88</v>
      </c>
      <c r="AL130" s="6">
        <f>IF(AL$3=$J$3,$G130,IF($F130='KU Meter Schedule'!AL$3,'KU Meter Schedule'!AK130-'KU Meter Schedule'!$G130,AK130))</f>
        <v>282102.88</v>
      </c>
      <c r="AM130" s="6">
        <f>IF(AM$3=$J$3,$G130,IF($F130='KU Meter Schedule'!AM$3,'KU Meter Schedule'!AL130-'KU Meter Schedule'!$G130,AL130))</f>
        <v>282102.88</v>
      </c>
      <c r="AN130" s="6">
        <f>IF(AN$3=$J$3,$G130,IF($F130='KU Meter Schedule'!AN$3,'KU Meter Schedule'!AM130-'KU Meter Schedule'!$G130,AM130))</f>
        <v>282102.88</v>
      </c>
      <c r="AO130" s="6">
        <f>IF(AO$3=$J$3,$G130,IF($F130='KU Meter Schedule'!AO$3,'KU Meter Schedule'!AN130-'KU Meter Schedule'!$G130,AN130))</f>
        <v>282102.88</v>
      </c>
      <c r="AP130" s="6">
        <f>IF(AP$3=$J$3,$G130,IF($F130='KU Meter Schedule'!AP$3,'KU Meter Schedule'!AO130-'KU Meter Schedule'!$G130,AO130))</f>
        <v>282102.88</v>
      </c>
      <c r="AQ130" s="6">
        <f>IF(AQ$3=$J$3,$G130,IF($F130='KU Meter Schedule'!AQ$3,'KU Meter Schedule'!AP130-'KU Meter Schedule'!$G130,AP130))</f>
        <v>0</v>
      </c>
      <c r="AR130" s="6">
        <f>IF(AR$3=$J$3,$G130,IF($F130='KU Meter Schedule'!AR$3,'KU Meter Schedule'!AQ130-'KU Meter Schedule'!$G130,AQ130))</f>
        <v>0</v>
      </c>
      <c r="AS130" s="6">
        <f>IF(AS$3=$J$3,$G130,IF($F130='KU Meter Schedule'!AS$3,'KU Meter Schedule'!AR130-'KU Meter Schedule'!$G130,AR130))</f>
        <v>0</v>
      </c>
      <c r="AT130" s="6">
        <f>IF(AT$3=$J$3,$G130,IF($F130='KU Meter Schedule'!AT$3,'KU Meter Schedule'!AS130-'KU Meter Schedule'!$G130,AS130))</f>
        <v>0</v>
      </c>
      <c r="AU130" s="6">
        <f>IF(AU$3=$J$3,$G130,IF($F130='KU Meter Schedule'!AU$3,'KU Meter Schedule'!AT130-'KU Meter Schedule'!$G130,AT130))</f>
        <v>0</v>
      </c>
      <c r="AV130" s="6">
        <f>IF(AV$3=$J$3,$G130,IF($F130='KU Meter Schedule'!AV$3,'KU Meter Schedule'!AU130-'KU Meter Schedule'!$G130,AU130))</f>
        <v>0</v>
      </c>
      <c r="AW130" s="6">
        <f>IF(AW$3=$J$3,$G130,IF($F130='KU Meter Schedule'!AW$3,'KU Meter Schedule'!AV130-'KU Meter Schedule'!$G130,AV130))</f>
        <v>0</v>
      </c>
      <c r="AX130" s="6">
        <f>IF(AX$3=$J$3,$G130,IF($F130='KU Meter Schedule'!AX$3,'KU Meter Schedule'!AW130-'KU Meter Schedule'!$G130,AW130))</f>
        <v>0</v>
      </c>
      <c r="AZ130" s="21">
        <f>IF(AZ$3&lt;'Depr. Rate'!$B$1,('Depr. Rate'!$B$4*'KU Meter Schedule'!J130)/12,IF(J130=0,I130/2*'Depr. Rate'!$C$4/12,('Depr. Rate'!$C$4*'KU Meter Schedule'!J130)/12))</f>
        <v>538.3463293333333</v>
      </c>
      <c r="BA130" s="21">
        <f>IF(BA$3&lt;'Depr. Rate'!$B$1,('Depr. Rate'!$B$4*'KU Meter Schedule'!K130)/12,IF(K130=0,J130/2*'Depr. Rate'!$C$4/12,('Depr. Rate'!$C$4*'KU Meter Schedule'!K130)/12))</f>
        <v>538.3463293333333</v>
      </c>
      <c r="BB130" s="21">
        <f>IF(BB$3&lt;'Depr. Rate'!$B$1,('Depr. Rate'!$B$4*'KU Meter Schedule'!L130)/12,IF(L130=0,K130/2*'Depr. Rate'!$C$4/12,('Depr. Rate'!$C$4*'KU Meter Schedule'!L130)/12))</f>
        <v>538.3463293333333</v>
      </c>
      <c r="BC130" s="21">
        <f>IF(BC$3&lt;'Depr. Rate'!$B$1,('Depr. Rate'!$B$4*'KU Meter Schedule'!M130)/12,IF(M130=0,L130/2*'Depr. Rate'!$C$4/12,('Depr. Rate'!$C$4*'KU Meter Schedule'!M130)/12))</f>
        <v>538.3463293333333</v>
      </c>
      <c r="BD130" s="21">
        <f>IF(BD$3&lt;'Depr. Rate'!$B$1,('Depr. Rate'!$B$4*'KU Meter Schedule'!N130)/12,IF(N130=0,M130/2*'Depr. Rate'!$C$4/12,('Depr. Rate'!$C$4*'KU Meter Schedule'!N130)/12))</f>
        <v>538.3463293333333</v>
      </c>
      <c r="BE130" s="21">
        <f>IF(BE$3&lt;'Depr. Rate'!$B$1,('Depr. Rate'!$B$4*'KU Meter Schedule'!O130)/12,IF(O130=0,N130/2*'Depr. Rate'!$C$4/12,('Depr. Rate'!$C$4*'KU Meter Schedule'!O130)/12))</f>
        <v>538.3463293333333</v>
      </c>
      <c r="BF130" s="21">
        <f>IF(BF$3&lt;'Depr. Rate'!$B$1,('Depr. Rate'!$B$4*'KU Meter Schedule'!P130)/12,IF(P130=0,O130/2*'Depr. Rate'!$C$4/12,('Depr. Rate'!$C$4*'KU Meter Schedule'!P130)/12))</f>
        <v>538.3463293333333</v>
      </c>
      <c r="BG130" s="21">
        <f>IF(BG$3&lt;'Depr. Rate'!$B$1,('Depr. Rate'!$B$4*'KU Meter Schedule'!Q130)/12,IF(Q130=0,P130/2*'Depr. Rate'!$C$4/12,('Depr. Rate'!$C$4*'KU Meter Schedule'!Q130)/12))</f>
        <v>538.3463293333333</v>
      </c>
      <c r="BH130" s="21">
        <f>IF(BH$3&lt;'Depr. Rate'!$B$1,('Depr. Rate'!$B$4*'KU Meter Schedule'!R130)/12,IF(R130=0,Q130/2*'Depr. Rate'!$C$4/12,('Depr. Rate'!$C$4*'KU Meter Schedule'!R130)/12))</f>
        <v>538.3463293333333</v>
      </c>
      <c r="BI130" s="21">
        <f>IF(BI$3&lt;'Depr. Rate'!$B$1,('Depr. Rate'!$B$4*'KU Meter Schedule'!S130)/12,IF(S130=0,R130/2*'Depr. Rate'!$C$4/12,('Depr. Rate'!$C$4*'KU Meter Schedule'!S130)/12))</f>
        <v>538.3463293333333</v>
      </c>
      <c r="BJ130" s="21">
        <f>IF(BJ$3&lt;'Depr. Rate'!$B$1,('Depr. Rate'!$B$4*'KU Meter Schedule'!T130)/12,IF(T130=0,S130/2*'Depr. Rate'!$C$4/12,('Depr. Rate'!$C$4*'KU Meter Schedule'!T130)/12))</f>
        <v>538.3463293333333</v>
      </c>
      <c r="BK130" s="21">
        <f>IF(BK$3&lt;'Depr. Rate'!$B$1,('Depr. Rate'!$B$4*'KU Meter Schedule'!U130)/12,IF(U130=0,T130/2*'Depr. Rate'!$C$4/12,('Depr. Rate'!$C$4*'KU Meter Schedule'!U130)/12))</f>
        <v>825.15092400000003</v>
      </c>
      <c r="BL130" s="21">
        <f>IF(BL$3&lt;'Depr. Rate'!$B$1,('Depr. Rate'!$B$4*'KU Meter Schedule'!V130)/12,IF(V130=0,U130/2*'Depr. Rate'!$C$4/12,('Depr. Rate'!$C$4*'KU Meter Schedule'!V130)/12))</f>
        <v>825.15092400000003</v>
      </c>
      <c r="BM130" s="21">
        <f>IF(BM$3&lt;'Depr. Rate'!$B$1,('Depr. Rate'!$B$4*'KU Meter Schedule'!W130)/12,IF(W130=0,V130/2*'Depr. Rate'!$C$4/12,('Depr. Rate'!$C$4*'KU Meter Schedule'!W130)/12))</f>
        <v>825.15092400000003</v>
      </c>
      <c r="BN130" s="21">
        <f>IF(BN$3&lt;'Depr. Rate'!$B$1,('Depr. Rate'!$B$4*'KU Meter Schedule'!X130)/12,IF(X130=0,W130/2*'Depr. Rate'!$C$4/12,('Depr. Rate'!$C$4*'KU Meter Schedule'!X130)/12))</f>
        <v>825.15092400000003</v>
      </c>
      <c r="BO130" s="21">
        <f>IF(BO$3&lt;'Depr. Rate'!$B$1,('Depr. Rate'!$B$4*'KU Meter Schedule'!Y130)/12,IF(Y130=0,X130/2*'Depr. Rate'!$C$4/12,('Depr. Rate'!$C$4*'KU Meter Schedule'!Y130)/12))</f>
        <v>825.15092400000003</v>
      </c>
      <c r="BP130" s="21">
        <f>IF(BP$3&lt;'Depr. Rate'!$B$1,('Depr. Rate'!$B$4*'KU Meter Schedule'!Z130)/12,IF(Z130=0,Y130/2*'Depr. Rate'!$C$4/12,('Depr. Rate'!$C$4*'KU Meter Schedule'!Z130)/12))</f>
        <v>825.15092400000003</v>
      </c>
      <c r="BQ130" s="21">
        <f>IF(BQ$3&lt;'Depr. Rate'!$B$1,('Depr. Rate'!$B$4*'KU Meter Schedule'!AA130)/12,IF(AA130=0,Z130/2*'Depr. Rate'!$C$4/12,('Depr. Rate'!$C$4*'KU Meter Schedule'!AA130)/12))</f>
        <v>825.15092400000003</v>
      </c>
      <c r="BR130" s="21">
        <f>IF(BR$3&lt;'Depr. Rate'!$B$1,('Depr. Rate'!$B$4*'KU Meter Schedule'!AB130)/12,IF(AB130=0,AA130/2*'Depr. Rate'!$C$4/12,('Depr. Rate'!$C$4*'KU Meter Schedule'!AB130)/12))</f>
        <v>825.15092400000003</v>
      </c>
      <c r="BS130" s="21">
        <f>IF(BS$3&lt;'Depr. Rate'!$B$1,('Depr. Rate'!$B$4*'KU Meter Schedule'!AC130)/12,IF(AC130=0,AB130/2*'Depr. Rate'!$C$4/12,('Depr. Rate'!$C$4*'KU Meter Schedule'!AC130)/12))</f>
        <v>825.15092400000003</v>
      </c>
      <c r="BT130" s="21">
        <f>IF(BT$3&lt;'Depr. Rate'!$B$1,('Depr. Rate'!$B$4*'KU Meter Schedule'!AD130)/12,IF(AD130=0,AC130/2*'Depr. Rate'!$C$4/12,('Depr. Rate'!$C$4*'KU Meter Schedule'!AD130)/12))</f>
        <v>825.15092400000003</v>
      </c>
      <c r="BU130" s="21">
        <f>IF(BU$3&lt;'Depr. Rate'!$B$1,('Depr. Rate'!$B$4*'KU Meter Schedule'!AE130)/12,IF(AE130=0,AD130/2*'Depr. Rate'!$C$4/12,('Depr. Rate'!$C$4*'KU Meter Schedule'!AE130)/12))</f>
        <v>825.15092400000003</v>
      </c>
      <c r="BV130" s="21">
        <f>IF(BV$3&lt;'Depr. Rate'!$B$1,('Depr. Rate'!$B$4*'KU Meter Schedule'!AF130)/12,IF(AF130=0,AE130/2*'Depr. Rate'!$C$4/12,('Depr. Rate'!$C$4*'KU Meter Schedule'!AF130)/12))</f>
        <v>825.15092400000003</v>
      </c>
      <c r="BW130" s="21">
        <f>IF(BW$3&lt;'Depr. Rate'!$B$1,('Depr. Rate'!$B$4*'KU Meter Schedule'!AG130)/12,IF(AG130=0,AF130/2*'Depr. Rate'!$C$4/12,('Depr. Rate'!$C$4*'KU Meter Schedule'!AG130)/12))</f>
        <v>825.15092400000003</v>
      </c>
      <c r="BX130" s="21">
        <f>IF(BX$3&lt;'Depr. Rate'!$B$1,('Depr. Rate'!$B$4*'KU Meter Schedule'!AH130)/12,IF(AH130=0,AG130/2*'Depr. Rate'!$C$4/12,('Depr. Rate'!$C$4*'KU Meter Schedule'!AH130)/12))</f>
        <v>825.15092400000003</v>
      </c>
      <c r="BY130" s="21">
        <f>IF(BY$3&lt;'Depr. Rate'!$B$1,('Depr. Rate'!$B$4*'KU Meter Schedule'!AI130)/12,IF(AI130=0,AH130/2*'Depr. Rate'!$C$4/12,('Depr. Rate'!$C$4*'KU Meter Schedule'!AI130)/12))</f>
        <v>825.15092400000003</v>
      </c>
      <c r="BZ130" s="21">
        <f>IF(BZ$3&lt;'Depr. Rate'!$B$1,('Depr. Rate'!$B$4*'KU Meter Schedule'!AJ130)/12,IF(AJ130=0,AI130/2*'Depr. Rate'!$C$4/12,('Depr. Rate'!$C$4*'KU Meter Schedule'!AJ130)/12))</f>
        <v>825.15092400000003</v>
      </c>
      <c r="CA130" s="21">
        <f>IF(CA$3&lt;'Depr. Rate'!$B$1,('Depr. Rate'!$B$4*'KU Meter Schedule'!AK130)/12,IF(AK130=0,AJ130/2*'Depr. Rate'!$C$4/12,('Depr. Rate'!$C$4*'KU Meter Schedule'!AK130)/12))</f>
        <v>825.15092400000003</v>
      </c>
      <c r="CB130" s="21">
        <f>IF(CB$3&lt;'Depr. Rate'!$B$1,('Depr. Rate'!$B$4*'KU Meter Schedule'!AL130)/12,IF(AL130=0,AK130/2*'Depr. Rate'!$C$4/12,('Depr. Rate'!$C$4*'KU Meter Schedule'!AL130)/12))</f>
        <v>825.15092400000003</v>
      </c>
      <c r="CC130" s="21">
        <f>IF(CC$3&lt;'Depr. Rate'!$B$1,('Depr. Rate'!$B$4*'KU Meter Schedule'!AM130)/12,IF(AM130=0,AL130/2*'Depr. Rate'!$C$4/12,('Depr. Rate'!$C$4*'KU Meter Schedule'!AM130)/12))</f>
        <v>825.15092400000003</v>
      </c>
      <c r="CD130" s="21">
        <f>IF(CD$3&lt;'Depr. Rate'!$B$1,('Depr. Rate'!$B$4*'KU Meter Schedule'!AN130)/12,IF(AN130=0,AM130/2*'Depr. Rate'!$C$4/12,('Depr. Rate'!$C$4*'KU Meter Schedule'!AN130)/12))</f>
        <v>825.15092400000003</v>
      </c>
      <c r="CE130" s="21">
        <f>IF(CE$3&lt;'Depr. Rate'!$B$1,('Depr. Rate'!$B$4*'KU Meter Schedule'!AO130)/12,IF(AO130=0,AN130/2*'Depr. Rate'!$C$4/12,('Depr. Rate'!$C$4*'KU Meter Schedule'!AO130)/12))</f>
        <v>825.15092400000003</v>
      </c>
      <c r="CF130" s="21">
        <f>IF(CF$3&lt;'Depr. Rate'!$B$1,('Depr. Rate'!$B$4*'KU Meter Schedule'!AP130)/12,IF(AP130=0,AO130/2*'Depr. Rate'!$C$4/12,('Depr. Rate'!$C$4*'KU Meter Schedule'!AP130)/12))</f>
        <v>825.15092400000003</v>
      </c>
      <c r="CG130" s="21">
        <f>IF(CG$3&lt;'Depr. Rate'!$B$1,('Depr. Rate'!$B$4*'KU Meter Schedule'!AQ130)/12,IF(AQ130=0,AP130/2*'Depr. Rate'!$C$4/12,('Depr. Rate'!$C$4*'KU Meter Schedule'!AQ130)/12))</f>
        <v>412.57546200000002</v>
      </c>
      <c r="CH130" s="21">
        <f>IF(CH$3&lt;'Depr. Rate'!$B$1,('Depr. Rate'!$B$4*'KU Meter Schedule'!AR130)/12,IF(AR130=0,AQ130/2*'Depr. Rate'!$C$4/12,('Depr. Rate'!$C$4*'KU Meter Schedule'!AR130)/12))</f>
        <v>0</v>
      </c>
      <c r="CI130" s="21">
        <f>IF(CI$3&lt;'Depr. Rate'!$B$1,('Depr. Rate'!$B$4*'KU Meter Schedule'!AS130)/12,IF(AS130=0,AR130/2*'Depr. Rate'!$C$4/12,('Depr. Rate'!$C$4*'KU Meter Schedule'!AS130)/12))</f>
        <v>0</v>
      </c>
      <c r="CJ130" s="21">
        <f>IF(CJ$3&lt;'Depr. Rate'!$B$1,('Depr. Rate'!$B$4*'KU Meter Schedule'!AT130)/12,IF(AT130=0,AS130/2*'Depr. Rate'!$C$4/12,('Depr. Rate'!$C$4*'KU Meter Schedule'!AT130)/12))</f>
        <v>0</v>
      </c>
      <c r="CK130" s="21">
        <f>IF(CK$3&lt;'Depr. Rate'!$B$1,('Depr. Rate'!$B$4*'KU Meter Schedule'!AU130)/12,IF(AU130=0,AT130/2*'Depr. Rate'!$C$4/12,('Depr. Rate'!$C$4*'KU Meter Schedule'!AU130)/12))</f>
        <v>0</v>
      </c>
      <c r="CL130" s="21">
        <f>IF(CL$3&lt;'Depr. Rate'!$B$1,('Depr. Rate'!$B$4*'KU Meter Schedule'!AV130)/12,IF(AV130=0,AU130/2*'Depr. Rate'!$C$4/12,('Depr. Rate'!$C$4*'KU Meter Schedule'!AV130)/12))</f>
        <v>0</v>
      </c>
      <c r="CM130" s="21">
        <f>IF(CM$3&lt;'Depr. Rate'!$B$1,('Depr. Rate'!$B$4*'KU Meter Schedule'!AW130)/12,IF(AW130=0,AV130/2*'Depr. Rate'!$C$4/12,('Depr. Rate'!$C$4*'KU Meter Schedule'!AW130)/12))</f>
        <v>0</v>
      </c>
      <c r="CN130" s="21">
        <f>IF(CN$3&lt;'Depr. Rate'!$B$1,('Depr. Rate'!$B$4*'KU Meter Schedule'!AX130)/12,IF(AX130=0,AW130/2*'Depr. Rate'!$C$4/12,('Depr. Rate'!$C$4*'KU Meter Schedule'!AX130)/12))</f>
        <v>0</v>
      </c>
      <c r="CP130" s="6">
        <f>IF(CP$3=$CP$3,$H130+AZ130,IF($F130='KU Meter Schedule'!CP$3,'KU Meter Schedule'!CO130+AZ130-$G130,SUM(CO130,AZ130)))</f>
        <v>101678.77923820693</v>
      </c>
      <c r="CQ130" s="6">
        <f>IF(CQ$3=$CP$3,$H130+BA130,IF($F130='KU Meter Schedule'!CQ$3,'KU Meter Schedule'!CP130+BA130-$G130,SUM(CP130,BA130)))</f>
        <v>102217.12556754026</v>
      </c>
      <c r="CR130" s="6">
        <f>IF(CR$3=$CP$3,$H130+BB130,IF($F130='KU Meter Schedule'!CR$3,'KU Meter Schedule'!CQ130+BB130-$G130,SUM(CQ130,BB130)))</f>
        <v>102755.4718968736</v>
      </c>
      <c r="CS130" s="6">
        <f>IF(CS$3=$CP$3,$H130+BC130,IF($F130='KU Meter Schedule'!CS$3,'KU Meter Schedule'!CR130+BC130-$G130,SUM(CR130,BC130)))</f>
        <v>103293.81822620693</v>
      </c>
      <c r="CT130" s="6">
        <f>IF(CT$3=$CP$3,$H130+BD130,IF($F130='KU Meter Schedule'!CT$3,'KU Meter Schedule'!CS130+BD130-$G130,SUM(CS130,BD130)))</f>
        <v>103832.16455554026</v>
      </c>
      <c r="CU130" s="6">
        <f>IF(CU$3=$CP$3,$H130+BE130,IF($F130='KU Meter Schedule'!CU$3,'KU Meter Schedule'!CT130+BE130-$G130,SUM(CT130,BE130)))</f>
        <v>104370.5108848736</v>
      </c>
      <c r="CV130" s="6">
        <f>IF(CV$3=$CP$3,$H130+BF130,IF($F130='KU Meter Schedule'!CV$3,'KU Meter Schedule'!CU130+BF130-$G130,SUM(CU130,BF130)))</f>
        <v>104908.85721420693</v>
      </c>
      <c r="CW130" s="6">
        <f>IF(CW$3=$CP$3,$H130+BG130,IF($F130='KU Meter Schedule'!CW$3,'KU Meter Schedule'!CV130+BG130-$G130,SUM(CV130,BG130)))</f>
        <v>105447.20354354026</v>
      </c>
      <c r="CX130" s="6">
        <f>IF(CX$3=$CP$3,$H130+BH130,IF($F130='KU Meter Schedule'!CX$3,'KU Meter Schedule'!CW130+BH130-$G130,SUM(CW130,BH130)))</f>
        <v>105985.5498728736</v>
      </c>
      <c r="CY130" s="6">
        <f>IF(CY$3=$CP$3,$H130+BI130,IF($F130='KU Meter Schedule'!CY$3,'KU Meter Schedule'!CX130+BI130-$G130,SUM(CX130,BI130)))</f>
        <v>106523.89620220693</v>
      </c>
      <c r="CZ130" s="6">
        <f>IF(CZ$3=$CP$3,$H130+BJ130,IF($F130='KU Meter Schedule'!CZ$3,'KU Meter Schedule'!CY130+BJ130-$G130,SUM(CY130,BJ130)))</f>
        <v>107062.24253154027</v>
      </c>
      <c r="DA130" s="6">
        <f>IF(DA$3=$CP$3,$H130+BK130,IF($F130='KU Meter Schedule'!DA$3,'KU Meter Schedule'!CZ130+BK130-$G130,SUM(CZ130,BK130)))</f>
        <v>107887.39345554027</v>
      </c>
      <c r="DB130" s="6">
        <f>IF(DB$3=$CP$3,$H130+BL130,IF($F130='KU Meter Schedule'!DB$3,'KU Meter Schedule'!DA130+BL130-$G130,SUM(DA130,BL130)))</f>
        <v>108712.54437954027</v>
      </c>
      <c r="DC130" s="6">
        <f>IF(DC$3=$CP$3,$H130+BM130,IF($F130='KU Meter Schedule'!DC$3,'KU Meter Schedule'!DB130+BM130-$G130,SUM(DB130,BM130)))</f>
        <v>109537.69530354027</v>
      </c>
      <c r="DD130" s="6">
        <f>IF(DD$3=$CP$3,$H130+BN130,IF($F130='KU Meter Schedule'!DD$3,'KU Meter Schedule'!DC130+BN130-$G130,SUM(DC130,BN130)))</f>
        <v>110362.84622754027</v>
      </c>
      <c r="DE130" s="6">
        <f>IF(DE$3=$CP$3,$H130+BO130,IF($F130='KU Meter Schedule'!DE$3,'KU Meter Schedule'!DD130+BO130-$G130,SUM(DD130,BO130)))</f>
        <v>111187.99715154027</v>
      </c>
      <c r="DF130" s="6">
        <f>IF(DF$3=$CP$3,$H130+BP130,IF($F130='KU Meter Schedule'!DF$3,'KU Meter Schedule'!DE130+BP130-$G130,SUM(DE130,BP130)))</f>
        <v>112013.14807554027</v>
      </c>
      <c r="DG130" s="6">
        <f>IF(DG$3=$CP$3,$H130+BQ130,IF($F130='KU Meter Schedule'!DG$3,'KU Meter Schedule'!DF130+BQ130-$G130,SUM(DF130,BQ130)))</f>
        <v>112838.29899954027</v>
      </c>
      <c r="DH130" s="6">
        <f>IF(DH$3=$CP$3,$H130+BR130,IF($F130='KU Meter Schedule'!DH$3,'KU Meter Schedule'!DG130+BR130-$G130,SUM(DG130,BR130)))</f>
        <v>113663.44992354028</v>
      </c>
      <c r="DI130" s="6">
        <f>IF(DI$3=$CP$3,$H130+BS130,IF($F130='KU Meter Schedule'!DI$3,'KU Meter Schedule'!DH130+BS130-$G130,SUM(DH130,BS130)))</f>
        <v>114488.60084754028</v>
      </c>
      <c r="DJ130" s="6">
        <f>IF(DJ$3=$CP$3,$H130+BT130,IF($F130='KU Meter Schedule'!DJ$3,'KU Meter Schedule'!DI130+BT130-$G130,SUM(DI130,BT130)))</f>
        <v>115313.75177154028</v>
      </c>
      <c r="DK130" s="6">
        <f>IF(DK$3=$CP$3,$H130+BU130,IF($F130='KU Meter Schedule'!DK$3,'KU Meter Schedule'!DJ130+BU130-$G130,SUM(DJ130,BU130)))</f>
        <v>116138.90269554028</v>
      </c>
      <c r="DL130" s="6">
        <f>IF(DL$3=$CP$3,$H130+BV130,IF($F130='KU Meter Schedule'!DL$3,'KU Meter Schedule'!DK130+BV130-$G130,SUM(DK130,BV130)))</f>
        <v>116964.05361954028</v>
      </c>
      <c r="DM130" s="6">
        <f>IF(DM$3=$CP$3,$H130+BW130,IF($F130='KU Meter Schedule'!DM$3,'KU Meter Schedule'!DL130+BW130-$G130,SUM(DL130,BW130)))</f>
        <v>117789.20454354028</v>
      </c>
      <c r="DN130" s="6">
        <f>IF(DN$3=$CP$3,$H130+BX130,IF($F130='KU Meter Schedule'!DN$3,'KU Meter Schedule'!DM130+BX130-$G130,SUM(DM130,BX130)))</f>
        <v>118614.35546754028</v>
      </c>
      <c r="DO130" s="6">
        <f>IF(DO$3=$CP$3,$H130+BY130,IF($F130='KU Meter Schedule'!DO$3,'KU Meter Schedule'!DN130+BY130-$G130,SUM(DN130,BY130)))</f>
        <v>119439.50639154029</v>
      </c>
      <c r="DP130" s="6">
        <f>IF(DP$3=$CP$3,$H130+BZ130,IF($F130='KU Meter Schedule'!DP$3,'KU Meter Schedule'!DO130+BZ130-$G130,SUM(DO130,BZ130)))</f>
        <v>120264.65731554029</v>
      </c>
      <c r="DQ130" s="6">
        <f>IF(DQ$3=$CP$3,$H130+CA130,IF($F130='KU Meter Schedule'!DQ$3,'KU Meter Schedule'!DP130+CA130-$G130,SUM(DP130,CA130)))</f>
        <v>121089.80823954029</v>
      </c>
      <c r="DR130" s="6">
        <f>IF(DR$3=$CP$3,$H130+CB130,IF($F130='KU Meter Schedule'!DR$3,'KU Meter Schedule'!DQ130+CB130-$G130,SUM(DQ130,CB130)))</f>
        <v>121914.95916354029</v>
      </c>
      <c r="DS130" s="6">
        <f>IF(DS$3=$CP$3,$H130+CC130,IF($F130='KU Meter Schedule'!DS$3,'KU Meter Schedule'!DR130+CC130-$G130,SUM(DR130,CC130)))</f>
        <v>122740.11008754029</v>
      </c>
      <c r="DT130" s="6">
        <f>IF(DT$3=$CP$3,$H130+CD130,IF($F130='KU Meter Schedule'!DT$3,'KU Meter Schedule'!DS130+CD130-$G130,SUM(DS130,CD130)))</f>
        <v>123565.26101154029</v>
      </c>
      <c r="DU130" s="6">
        <f>IF(DU$3=$CP$3,$H130+CE130,IF($F130='KU Meter Schedule'!DU$3,'KU Meter Schedule'!DT130+CE130-$G130,SUM(DT130,CE130)))</f>
        <v>124390.41193554029</v>
      </c>
      <c r="DV130" s="6">
        <f>IF(DV$3=$CP$3,$H130+CF130,IF($F130='KU Meter Schedule'!DV$3,'KU Meter Schedule'!DU130+CF130-$G130,SUM(DU130,CF130)))</f>
        <v>125215.5628595403</v>
      </c>
      <c r="DW130" s="6">
        <f>IF(DW$3=$CP$3,$H130+CG130,IF($F130='KU Meter Schedule'!DW$3,'KU Meter Schedule'!DV130+CG130-$G130,SUM(DV130,CG130)))</f>
        <v>-156474.74167845972</v>
      </c>
      <c r="DX130" s="6">
        <f>IF(DX$3=$CP$3,$H130+CH130,IF($F130='KU Meter Schedule'!DX$3,'KU Meter Schedule'!DW130+CH130-$G130,SUM(DW130,CH130)))</f>
        <v>-156474.74167845972</v>
      </c>
      <c r="DY130" s="6">
        <f>IF(DY$3=$CP$3,$H130+CI130,IF($F130='KU Meter Schedule'!DY$3,'KU Meter Schedule'!DX130+CI130-$G130,SUM(DX130,CI130)))</f>
        <v>-156474.74167845972</v>
      </c>
      <c r="DZ130" s="6">
        <f>IF(DZ$3=$CP$3,$H130+CJ130,IF($F130='KU Meter Schedule'!DZ$3,'KU Meter Schedule'!DY130+CJ130-$G130,SUM(DY130,CJ130)))</f>
        <v>-156474.74167845972</v>
      </c>
      <c r="EA130" s="6">
        <f>IF(EA$3=$CP$3,$H130+CK130,IF($F130='KU Meter Schedule'!EA$3,'KU Meter Schedule'!DZ130+CK130-$G130,SUM(DZ130,CK130)))</f>
        <v>-156474.74167845972</v>
      </c>
      <c r="EB130" s="6">
        <f>IF(EB$3=$CP$3,$H130+CL130,IF($F130='KU Meter Schedule'!EB$3,'KU Meter Schedule'!EA130+CL130-$G130,SUM(EA130,CL130)))</f>
        <v>-156474.74167845972</v>
      </c>
      <c r="EC130" s="6">
        <f>IF(EC$3=$CP$3,$H130+CM130,IF($F130='KU Meter Schedule'!EC$3,'KU Meter Schedule'!EB130+CM130-$G130,SUM(EB130,CM130)))</f>
        <v>-156474.74167845972</v>
      </c>
      <c r="ED130" s="6">
        <f>IF(ED$3=$CP$3,$H130+CN130,IF($F130='KU Meter Schedule'!ED$3,'KU Meter Schedule'!EC130+CN130-$G130,SUM(EC130,CN130)))</f>
        <v>-156474.74167845972</v>
      </c>
      <c r="EF130" s="8">
        <f t="shared" si="26"/>
        <v>180424.10076179309</v>
      </c>
      <c r="EG130" s="8">
        <f t="shared" si="26"/>
        <v>179885.75443245974</v>
      </c>
      <c r="EH130" s="8">
        <f t="shared" si="26"/>
        <v>179347.40810312639</v>
      </c>
      <c r="EI130" s="8">
        <f t="shared" si="26"/>
        <v>178809.06177379307</v>
      </c>
      <c r="EJ130" s="8">
        <f t="shared" si="26"/>
        <v>178270.71544445975</v>
      </c>
      <c r="EK130" s="8">
        <f t="shared" si="26"/>
        <v>177732.36911512641</v>
      </c>
      <c r="EL130" s="8">
        <f t="shared" si="26"/>
        <v>177194.02278579306</v>
      </c>
      <c r="EM130" s="8">
        <f t="shared" si="26"/>
        <v>176655.67645645974</v>
      </c>
      <c r="EN130" s="8">
        <f t="shared" si="26"/>
        <v>176117.33012712642</v>
      </c>
      <c r="EO130" s="8">
        <f t="shared" si="26"/>
        <v>175578.98379779307</v>
      </c>
      <c r="EP130" s="8">
        <f t="shared" si="26"/>
        <v>175040.63746845972</v>
      </c>
      <c r="EQ130" s="8">
        <f t="shared" si="26"/>
        <v>174215.48654445974</v>
      </c>
      <c r="ER130" s="8">
        <f t="shared" si="26"/>
        <v>173390.33562045975</v>
      </c>
      <c r="ES130" s="8">
        <f t="shared" si="26"/>
        <v>172565.18469645974</v>
      </c>
      <c r="ET130" s="8">
        <f t="shared" si="26"/>
        <v>171740.03377245972</v>
      </c>
      <c r="EU130" s="8">
        <f t="shared" si="26"/>
        <v>170914.88284845973</v>
      </c>
      <c r="EV130" s="8">
        <f t="shared" si="25"/>
        <v>170089.73192445975</v>
      </c>
      <c r="EW130" s="8">
        <f t="shared" si="25"/>
        <v>169264.58100045973</v>
      </c>
      <c r="EX130" s="8">
        <f t="shared" si="25"/>
        <v>168439.43007645971</v>
      </c>
      <c r="EY130" s="8">
        <f t="shared" si="25"/>
        <v>167614.27915245973</v>
      </c>
      <c r="EZ130" s="8">
        <f t="shared" si="25"/>
        <v>166789.12822845974</v>
      </c>
      <c r="FA130" s="8">
        <f t="shared" si="25"/>
        <v>165963.97730445972</v>
      </c>
      <c r="FB130" s="8">
        <f t="shared" si="25"/>
        <v>165138.82638045971</v>
      </c>
      <c r="FC130" s="8">
        <f t="shared" si="25"/>
        <v>164313.67545645972</v>
      </c>
      <c r="FD130" s="8">
        <f t="shared" si="25"/>
        <v>163488.52453245973</v>
      </c>
      <c r="FE130" s="8">
        <f t="shared" si="25"/>
        <v>162663.37360845972</v>
      </c>
      <c r="FF130" s="8">
        <f t="shared" si="25"/>
        <v>161838.2226844597</v>
      </c>
      <c r="FG130" s="8">
        <f t="shared" si="25"/>
        <v>161013.07176045972</v>
      </c>
      <c r="FH130" s="8">
        <f t="shared" si="25"/>
        <v>160187.92083645973</v>
      </c>
      <c r="FI130" s="8">
        <f t="shared" si="25"/>
        <v>159362.76991245971</v>
      </c>
      <c r="FJ130" s="8">
        <f t="shared" si="25"/>
        <v>158537.6189884597</v>
      </c>
      <c r="FK130" s="8">
        <f t="shared" si="24"/>
        <v>157712.46806445971</v>
      </c>
      <c r="FL130" s="8">
        <f t="shared" si="24"/>
        <v>156887.31714045972</v>
      </c>
      <c r="FM130" s="8">
        <f t="shared" si="24"/>
        <v>156474.74167845972</v>
      </c>
      <c r="FN130" s="8">
        <f t="shared" si="24"/>
        <v>156474.74167845972</v>
      </c>
      <c r="FO130" s="8">
        <f t="shared" si="24"/>
        <v>156474.74167845972</v>
      </c>
      <c r="FP130" s="8">
        <f t="shared" si="24"/>
        <v>156474.74167845972</v>
      </c>
      <c r="FQ130" s="8">
        <f t="shared" si="24"/>
        <v>156474.74167845972</v>
      </c>
      <c r="FR130" s="8">
        <f t="shared" si="24"/>
        <v>156474.74167845972</v>
      </c>
      <c r="FS130" s="8">
        <f t="shared" si="24"/>
        <v>156474.74167845972</v>
      </c>
      <c r="FT130" s="8">
        <f t="shared" si="24"/>
        <v>156474.74167845972</v>
      </c>
    </row>
    <row r="131" spans="1:176" x14ac:dyDescent="0.25">
      <c r="A131" s="4" t="s">
        <v>12</v>
      </c>
      <c r="B131" s="4" t="s">
        <v>2</v>
      </c>
      <c r="C131" s="3" t="s">
        <v>40</v>
      </c>
      <c r="D131" s="4" t="s">
        <v>14</v>
      </c>
      <c r="E131" s="7">
        <v>2001</v>
      </c>
      <c r="F131" s="24">
        <f>IFERROR(VLOOKUP(CONCATENATE(C131,E131),'KU Retirements'!$A$4:$E$150,5,FALSE),"N/A")</f>
        <v>43586</v>
      </c>
      <c r="G131" s="5">
        <v>43373.39</v>
      </c>
      <c r="H131" s="5">
        <v>15550.3674451158</v>
      </c>
      <c r="I131" s="5"/>
      <c r="J131" s="6">
        <f>IF(J$3=$J$3,$G131,IF($F131='KU Meter Schedule'!J$3,'KU Meter Schedule'!I131-'KU Meter Schedule'!$G131,I131))</f>
        <v>43373.39</v>
      </c>
      <c r="K131" s="6">
        <f>IF(K$3=$J$3,$G131,IF($F131='KU Meter Schedule'!K$3,'KU Meter Schedule'!J131-'KU Meter Schedule'!$G131,J131))</f>
        <v>43373.39</v>
      </c>
      <c r="L131" s="6">
        <f>IF(L$3=$J$3,$G131,IF($F131='KU Meter Schedule'!L$3,'KU Meter Schedule'!K131-'KU Meter Schedule'!$G131,K131))</f>
        <v>43373.39</v>
      </c>
      <c r="M131" s="6">
        <f>IF(M$3=$J$3,$G131,IF($F131='KU Meter Schedule'!M$3,'KU Meter Schedule'!L131-'KU Meter Schedule'!$G131,L131))</f>
        <v>43373.39</v>
      </c>
      <c r="N131" s="6">
        <f>IF(N$3=$J$3,$G131,IF($F131='KU Meter Schedule'!N$3,'KU Meter Schedule'!M131-'KU Meter Schedule'!$G131,M131))</f>
        <v>43373.39</v>
      </c>
      <c r="O131" s="6">
        <f>IF(O$3=$J$3,$G131,IF($F131='KU Meter Schedule'!O$3,'KU Meter Schedule'!N131-'KU Meter Schedule'!$G131,N131))</f>
        <v>43373.39</v>
      </c>
      <c r="P131" s="6">
        <f>IF(P$3=$J$3,$G131,IF($F131='KU Meter Schedule'!P$3,'KU Meter Schedule'!O131-'KU Meter Schedule'!$G131,O131))</f>
        <v>43373.39</v>
      </c>
      <c r="Q131" s="6">
        <f>IF(Q$3=$J$3,$G131,IF($F131='KU Meter Schedule'!Q$3,'KU Meter Schedule'!P131-'KU Meter Schedule'!$G131,P131))</f>
        <v>43373.39</v>
      </c>
      <c r="R131" s="6">
        <f>IF(R$3=$J$3,$G131,IF($F131='KU Meter Schedule'!R$3,'KU Meter Schedule'!Q131-'KU Meter Schedule'!$G131,Q131))</f>
        <v>43373.39</v>
      </c>
      <c r="S131" s="6">
        <f>IF(S$3=$J$3,$G131,IF($F131='KU Meter Schedule'!S$3,'KU Meter Schedule'!R131-'KU Meter Schedule'!$G131,R131))</f>
        <v>43373.39</v>
      </c>
      <c r="T131" s="6">
        <f>IF(T$3=$J$3,$G131,IF($F131='KU Meter Schedule'!T$3,'KU Meter Schedule'!S131-'KU Meter Schedule'!$G131,S131))</f>
        <v>43373.39</v>
      </c>
      <c r="U131" s="6">
        <f>IF(U$3=$J$3,$G131,IF($F131='KU Meter Schedule'!U$3,'KU Meter Schedule'!T131-'KU Meter Schedule'!$G131,T131))</f>
        <v>43373.39</v>
      </c>
      <c r="V131" s="6">
        <f>IF(V$3=$J$3,$G131,IF($F131='KU Meter Schedule'!V$3,'KU Meter Schedule'!U131-'KU Meter Schedule'!$G131,U131))</f>
        <v>43373.39</v>
      </c>
      <c r="W131" s="6">
        <f>IF(W$3=$J$3,$G131,IF($F131='KU Meter Schedule'!W$3,'KU Meter Schedule'!V131-'KU Meter Schedule'!$G131,V131))</f>
        <v>43373.39</v>
      </c>
      <c r="X131" s="6">
        <f>IF(X$3=$J$3,$G131,IF($F131='KU Meter Schedule'!X$3,'KU Meter Schedule'!W131-'KU Meter Schedule'!$G131,W131))</f>
        <v>43373.39</v>
      </c>
      <c r="Y131" s="6">
        <f>IF(Y$3=$J$3,$G131,IF($F131='KU Meter Schedule'!Y$3,'KU Meter Schedule'!X131-'KU Meter Schedule'!$G131,X131))</f>
        <v>43373.39</v>
      </c>
      <c r="Z131" s="6">
        <f>IF(Z$3=$J$3,$G131,IF($F131='KU Meter Schedule'!Z$3,'KU Meter Schedule'!Y131-'KU Meter Schedule'!$G131,Y131))</f>
        <v>43373.39</v>
      </c>
      <c r="AA131" s="6">
        <f>IF(AA$3=$J$3,$G131,IF($F131='KU Meter Schedule'!AA$3,'KU Meter Schedule'!Z131-'KU Meter Schedule'!$G131,Z131))</f>
        <v>43373.39</v>
      </c>
      <c r="AB131" s="6">
        <f>IF(AB$3=$J$3,$G131,IF($F131='KU Meter Schedule'!AB$3,'KU Meter Schedule'!AA131-'KU Meter Schedule'!$G131,AA131))</f>
        <v>43373.39</v>
      </c>
      <c r="AC131" s="6">
        <f>IF(AC$3=$J$3,$G131,IF($F131='KU Meter Schedule'!AC$3,'KU Meter Schedule'!AB131-'KU Meter Schedule'!$G131,AB131))</f>
        <v>43373.39</v>
      </c>
      <c r="AD131" s="6">
        <f>IF(AD$3=$J$3,$G131,IF($F131='KU Meter Schedule'!AD$3,'KU Meter Schedule'!AC131-'KU Meter Schedule'!$G131,AC131))</f>
        <v>43373.39</v>
      </c>
      <c r="AE131" s="6">
        <f>IF(AE$3=$J$3,$G131,IF($F131='KU Meter Schedule'!AE$3,'KU Meter Schedule'!AD131-'KU Meter Schedule'!$G131,AD131))</f>
        <v>43373.39</v>
      </c>
      <c r="AF131" s="6">
        <f>IF(AF$3=$J$3,$G131,IF($F131='KU Meter Schedule'!AF$3,'KU Meter Schedule'!AE131-'KU Meter Schedule'!$G131,AE131))</f>
        <v>43373.39</v>
      </c>
      <c r="AG131" s="6">
        <f>IF(AG$3=$J$3,$G131,IF($F131='KU Meter Schedule'!AG$3,'KU Meter Schedule'!AF131-'KU Meter Schedule'!$G131,AF131))</f>
        <v>43373.39</v>
      </c>
      <c r="AH131" s="6">
        <f>IF(AH$3=$J$3,$G131,IF($F131='KU Meter Schedule'!AH$3,'KU Meter Schedule'!AG131-'KU Meter Schedule'!$G131,AG131))</f>
        <v>43373.39</v>
      </c>
      <c r="AI131" s="6">
        <f>IF(AI$3=$J$3,$G131,IF($F131='KU Meter Schedule'!AI$3,'KU Meter Schedule'!AH131-'KU Meter Schedule'!$G131,AH131))</f>
        <v>43373.39</v>
      </c>
      <c r="AJ131" s="6">
        <f>IF(AJ$3=$J$3,$G131,IF($F131='KU Meter Schedule'!AJ$3,'KU Meter Schedule'!AI131-'KU Meter Schedule'!$G131,AI131))</f>
        <v>43373.39</v>
      </c>
      <c r="AK131" s="6">
        <f>IF(AK$3=$J$3,$G131,IF($F131='KU Meter Schedule'!AK$3,'KU Meter Schedule'!AJ131-'KU Meter Schedule'!$G131,AJ131))</f>
        <v>43373.39</v>
      </c>
      <c r="AL131" s="6">
        <f>IF(AL$3=$J$3,$G131,IF($F131='KU Meter Schedule'!AL$3,'KU Meter Schedule'!AK131-'KU Meter Schedule'!$G131,AK131))</f>
        <v>43373.39</v>
      </c>
      <c r="AM131" s="6">
        <f>IF(AM$3=$J$3,$G131,IF($F131='KU Meter Schedule'!AM$3,'KU Meter Schedule'!AL131-'KU Meter Schedule'!$G131,AL131))</f>
        <v>43373.39</v>
      </c>
      <c r="AN131" s="6">
        <f>IF(AN$3=$J$3,$G131,IF($F131='KU Meter Schedule'!AN$3,'KU Meter Schedule'!AM131-'KU Meter Schedule'!$G131,AM131))</f>
        <v>43373.39</v>
      </c>
      <c r="AO131" s="6">
        <f>IF(AO$3=$J$3,$G131,IF($F131='KU Meter Schedule'!AO$3,'KU Meter Schedule'!AN131-'KU Meter Schedule'!$G131,AN131))</f>
        <v>43373.39</v>
      </c>
      <c r="AP131" s="6">
        <f>IF(AP$3=$J$3,$G131,IF($F131='KU Meter Schedule'!AP$3,'KU Meter Schedule'!AO131-'KU Meter Schedule'!$G131,AO131))</f>
        <v>43373.39</v>
      </c>
      <c r="AQ131" s="6">
        <f>IF(AQ$3=$J$3,$G131,IF($F131='KU Meter Schedule'!AQ$3,'KU Meter Schedule'!AP131-'KU Meter Schedule'!$G131,AP131))</f>
        <v>0</v>
      </c>
      <c r="AR131" s="6">
        <f>IF(AR$3=$J$3,$G131,IF($F131='KU Meter Schedule'!AR$3,'KU Meter Schedule'!AQ131-'KU Meter Schedule'!$G131,AQ131))</f>
        <v>0</v>
      </c>
      <c r="AS131" s="6">
        <f>IF(AS$3=$J$3,$G131,IF($F131='KU Meter Schedule'!AS$3,'KU Meter Schedule'!AR131-'KU Meter Schedule'!$G131,AR131))</f>
        <v>0</v>
      </c>
      <c r="AT131" s="6">
        <f>IF(AT$3=$J$3,$G131,IF($F131='KU Meter Schedule'!AT$3,'KU Meter Schedule'!AS131-'KU Meter Schedule'!$G131,AS131))</f>
        <v>0</v>
      </c>
      <c r="AU131" s="6">
        <f>IF(AU$3=$J$3,$G131,IF($F131='KU Meter Schedule'!AU$3,'KU Meter Schedule'!AT131-'KU Meter Schedule'!$G131,AT131))</f>
        <v>0</v>
      </c>
      <c r="AV131" s="6">
        <f>IF(AV$3=$J$3,$G131,IF($F131='KU Meter Schedule'!AV$3,'KU Meter Schedule'!AU131-'KU Meter Schedule'!$G131,AU131))</f>
        <v>0</v>
      </c>
      <c r="AW131" s="6">
        <f>IF(AW$3=$J$3,$G131,IF($F131='KU Meter Schedule'!AW$3,'KU Meter Schedule'!AV131-'KU Meter Schedule'!$G131,AV131))</f>
        <v>0</v>
      </c>
      <c r="AX131" s="6">
        <f>IF(AX$3=$J$3,$G131,IF($F131='KU Meter Schedule'!AX$3,'KU Meter Schedule'!AW131-'KU Meter Schedule'!$G131,AW131))</f>
        <v>0</v>
      </c>
      <c r="AZ131" s="21">
        <f>IF(AZ$3&lt;'Depr. Rate'!$B$1,('Depr. Rate'!$B$4*'KU Meter Schedule'!J131)/12,IF(J131=0,I131/2*'Depr. Rate'!$C$4/12,('Depr. Rate'!$C$4*'KU Meter Schedule'!J131)/12))</f>
        <v>82.770885916666671</v>
      </c>
      <c r="BA131" s="21">
        <f>IF(BA$3&lt;'Depr. Rate'!$B$1,('Depr. Rate'!$B$4*'KU Meter Schedule'!K131)/12,IF(K131=0,J131/2*'Depr. Rate'!$C$4/12,('Depr. Rate'!$C$4*'KU Meter Schedule'!K131)/12))</f>
        <v>82.770885916666671</v>
      </c>
      <c r="BB131" s="21">
        <f>IF(BB$3&lt;'Depr. Rate'!$B$1,('Depr. Rate'!$B$4*'KU Meter Schedule'!L131)/12,IF(L131=0,K131/2*'Depr. Rate'!$C$4/12,('Depr. Rate'!$C$4*'KU Meter Schedule'!L131)/12))</f>
        <v>82.770885916666671</v>
      </c>
      <c r="BC131" s="21">
        <f>IF(BC$3&lt;'Depr. Rate'!$B$1,('Depr. Rate'!$B$4*'KU Meter Schedule'!M131)/12,IF(M131=0,L131/2*'Depr. Rate'!$C$4/12,('Depr. Rate'!$C$4*'KU Meter Schedule'!M131)/12))</f>
        <v>82.770885916666671</v>
      </c>
      <c r="BD131" s="21">
        <f>IF(BD$3&lt;'Depr. Rate'!$B$1,('Depr. Rate'!$B$4*'KU Meter Schedule'!N131)/12,IF(N131=0,M131/2*'Depr. Rate'!$C$4/12,('Depr. Rate'!$C$4*'KU Meter Schedule'!N131)/12))</f>
        <v>82.770885916666671</v>
      </c>
      <c r="BE131" s="21">
        <f>IF(BE$3&lt;'Depr. Rate'!$B$1,('Depr. Rate'!$B$4*'KU Meter Schedule'!O131)/12,IF(O131=0,N131/2*'Depr. Rate'!$C$4/12,('Depr. Rate'!$C$4*'KU Meter Schedule'!O131)/12))</f>
        <v>82.770885916666671</v>
      </c>
      <c r="BF131" s="21">
        <f>IF(BF$3&lt;'Depr. Rate'!$B$1,('Depr. Rate'!$B$4*'KU Meter Schedule'!P131)/12,IF(P131=0,O131/2*'Depr. Rate'!$C$4/12,('Depr. Rate'!$C$4*'KU Meter Schedule'!P131)/12))</f>
        <v>82.770885916666671</v>
      </c>
      <c r="BG131" s="21">
        <f>IF(BG$3&lt;'Depr. Rate'!$B$1,('Depr. Rate'!$B$4*'KU Meter Schedule'!Q131)/12,IF(Q131=0,P131/2*'Depr. Rate'!$C$4/12,('Depr. Rate'!$C$4*'KU Meter Schedule'!Q131)/12))</f>
        <v>82.770885916666671</v>
      </c>
      <c r="BH131" s="21">
        <f>IF(BH$3&lt;'Depr. Rate'!$B$1,('Depr. Rate'!$B$4*'KU Meter Schedule'!R131)/12,IF(R131=0,Q131/2*'Depr. Rate'!$C$4/12,('Depr. Rate'!$C$4*'KU Meter Schedule'!R131)/12))</f>
        <v>82.770885916666671</v>
      </c>
      <c r="BI131" s="21">
        <f>IF(BI$3&lt;'Depr. Rate'!$B$1,('Depr. Rate'!$B$4*'KU Meter Schedule'!S131)/12,IF(S131=0,R131/2*'Depr. Rate'!$C$4/12,('Depr. Rate'!$C$4*'KU Meter Schedule'!S131)/12))</f>
        <v>82.770885916666671</v>
      </c>
      <c r="BJ131" s="21">
        <f>IF(BJ$3&lt;'Depr. Rate'!$B$1,('Depr. Rate'!$B$4*'KU Meter Schedule'!T131)/12,IF(T131=0,S131/2*'Depr. Rate'!$C$4/12,('Depr. Rate'!$C$4*'KU Meter Schedule'!T131)/12))</f>
        <v>82.770885916666671</v>
      </c>
      <c r="BK131" s="21">
        <f>IF(BK$3&lt;'Depr. Rate'!$B$1,('Depr. Rate'!$B$4*'KU Meter Schedule'!U131)/12,IF(U131=0,T131/2*'Depr. Rate'!$C$4/12,('Depr. Rate'!$C$4*'KU Meter Schedule'!U131)/12))</f>
        <v>126.86716574999998</v>
      </c>
      <c r="BL131" s="21">
        <f>IF(BL$3&lt;'Depr. Rate'!$B$1,('Depr. Rate'!$B$4*'KU Meter Schedule'!V131)/12,IF(V131=0,U131/2*'Depr. Rate'!$C$4/12,('Depr. Rate'!$C$4*'KU Meter Schedule'!V131)/12))</f>
        <v>126.86716574999998</v>
      </c>
      <c r="BM131" s="21">
        <f>IF(BM$3&lt;'Depr. Rate'!$B$1,('Depr. Rate'!$B$4*'KU Meter Schedule'!W131)/12,IF(W131=0,V131/2*'Depr. Rate'!$C$4/12,('Depr. Rate'!$C$4*'KU Meter Schedule'!W131)/12))</f>
        <v>126.86716574999998</v>
      </c>
      <c r="BN131" s="21">
        <f>IF(BN$3&lt;'Depr. Rate'!$B$1,('Depr. Rate'!$B$4*'KU Meter Schedule'!X131)/12,IF(X131=0,W131/2*'Depr. Rate'!$C$4/12,('Depr. Rate'!$C$4*'KU Meter Schedule'!X131)/12))</f>
        <v>126.86716574999998</v>
      </c>
      <c r="BO131" s="21">
        <f>IF(BO$3&lt;'Depr. Rate'!$B$1,('Depr. Rate'!$B$4*'KU Meter Schedule'!Y131)/12,IF(Y131=0,X131/2*'Depr. Rate'!$C$4/12,('Depr. Rate'!$C$4*'KU Meter Schedule'!Y131)/12))</f>
        <v>126.86716574999998</v>
      </c>
      <c r="BP131" s="21">
        <f>IF(BP$3&lt;'Depr. Rate'!$B$1,('Depr. Rate'!$B$4*'KU Meter Schedule'!Z131)/12,IF(Z131=0,Y131/2*'Depr. Rate'!$C$4/12,('Depr. Rate'!$C$4*'KU Meter Schedule'!Z131)/12))</f>
        <v>126.86716574999998</v>
      </c>
      <c r="BQ131" s="21">
        <f>IF(BQ$3&lt;'Depr. Rate'!$B$1,('Depr. Rate'!$B$4*'KU Meter Schedule'!AA131)/12,IF(AA131=0,Z131/2*'Depr. Rate'!$C$4/12,('Depr. Rate'!$C$4*'KU Meter Schedule'!AA131)/12))</f>
        <v>126.86716574999998</v>
      </c>
      <c r="BR131" s="21">
        <f>IF(BR$3&lt;'Depr. Rate'!$B$1,('Depr. Rate'!$B$4*'KU Meter Schedule'!AB131)/12,IF(AB131=0,AA131/2*'Depr. Rate'!$C$4/12,('Depr. Rate'!$C$4*'KU Meter Schedule'!AB131)/12))</f>
        <v>126.86716574999998</v>
      </c>
      <c r="BS131" s="21">
        <f>IF(BS$3&lt;'Depr. Rate'!$B$1,('Depr. Rate'!$B$4*'KU Meter Schedule'!AC131)/12,IF(AC131=0,AB131/2*'Depr. Rate'!$C$4/12,('Depr. Rate'!$C$4*'KU Meter Schedule'!AC131)/12))</f>
        <v>126.86716574999998</v>
      </c>
      <c r="BT131" s="21">
        <f>IF(BT$3&lt;'Depr. Rate'!$B$1,('Depr. Rate'!$B$4*'KU Meter Schedule'!AD131)/12,IF(AD131=0,AC131/2*'Depr. Rate'!$C$4/12,('Depr. Rate'!$C$4*'KU Meter Schedule'!AD131)/12))</f>
        <v>126.86716574999998</v>
      </c>
      <c r="BU131" s="21">
        <f>IF(BU$3&lt;'Depr. Rate'!$B$1,('Depr. Rate'!$B$4*'KU Meter Schedule'!AE131)/12,IF(AE131=0,AD131/2*'Depr. Rate'!$C$4/12,('Depr. Rate'!$C$4*'KU Meter Schedule'!AE131)/12))</f>
        <v>126.86716574999998</v>
      </c>
      <c r="BV131" s="21">
        <f>IF(BV$3&lt;'Depr. Rate'!$B$1,('Depr. Rate'!$B$4*'KU Meter Schedule'!AF131)/12,IF(AF131=0,AE131/2*'Depr. Rate'!$C$4/12,('Depr. Rate'!$C$4*'KU Meter Schedule'!AF131)/12))</f>
        <v>126.86716574999998</v>
      </c>
      <c r="BW131" s="21">
        <f>IF(BW$3&lt;'Depr. Rate'!$B$1,('Depr. Rate'!$B$4*'KU Meter Schedule'!AG131)/12,IF(AG131=0,AF131/2*'Depr. Rate'!$C$4/12,('Depr. Rate'!$C$4*'KU Meter Schedule'!AG131)/12))</f>
        <v>126.86716574999998</v>
      </c>
      <c r="BX131" s="21">
        <f>IF(BX$3&lt;'Depr. Rate'!$B$1,('Depr. Rate'!$B$4*'KU Meter Schedule'!AH131)/12,IF(AH131=0,AG131/2*'Depr. Rate'!$C$4/12,('Depr. Rate'!$C$4*'KU Meter Schedule'!AH131)/12))</f>
        <v>126.86716574999998</v>
      </c>
      <c r="BY131" s="21">
        <f>IF(BY$3&lt;'Depr. Rate'!$B$1,('Depr. Rate'!$B$4*'KU Meter Schedule'!AI131)/12,IF(AI131=0,AH131/2*'Depr. Rate'!$C$4/12,('Depr. Rate'!$C$4*'KU Meter Schedule'!AI131)/12))</f>
        <v>126.86716574999998</v>
      </c>
      <c r="BZ131" s="21">
        <f>IF(BZ$3&lt;'Depr. Rate'!$B$1,('Depr. Rate'!$B$4*'KU Meter Schedule'!AJ131)/12,IF(AJ131=0,AI131/2*'Depr. Rate'!$C$4/12,('Depr. Rate'!$C$4*'KU Meter Schedule'!AJ131)/12))</f>
        <v>126.86716574999998</v>
      </c>
      <c r="CA131" s="21">
        <f>IF(CA$3&lt;'Depr. Rate'!$B$1,('Depr. Rate'!$B$4*'KU Meter Schedule'!AK131)/12,IF(AK131=0,AJ131/2*'Depr. Rate'!$C$4/12,('Depr. Rate'!$C$4*'KU Meter Schedule'!AK131)/12))</f>
        <v>126.86716574999998</v>
      </c>
      <c r="CB131" s="21">
        <f>IF(CB$3&lt;'Depr. Rate'!$B$1,('Depr. Rate'!$B$4*'KU Meter Schedule'!AL131)/12,IF(AL131=0,AK131/2*'Depr. Rate'!$C$4/12,('Depr. Rate'!$C$4*'KU Meter Schedule'!AL131)/12))</f>
        <v>126.86716574999998</v>
      </c>
      <c r="CC131" s="21">
        <f>IF(CC$3&lt;'Depr. Rate'!$B$1,('Depr. Rate'!$B$4*'KU Meter Schedule'!AM131)/12,IF(AM131=0,AL131/2*'Depr. Rate'!$C$4/12,('Depr. Rate'!$C$4*'KU Meter Schedule'!AM131)/12))</f>
        <v>126.86716574999998</v>
      </c>
      <c r="CD131" s="21">
        <f>IF(CD$3&lt;'Depr. Rate'!$B$1,('Depr. Rate'!$B$4*'KU Meter Schedule'!AN131)/12,IF(AN131=0,AM131/2*'Depr. Rate'!$C$4/12,('Depr. Rate'!$C$4*'KU Meter Schedule'!AN131)/12))</f>
        <v>126.86716574999998</v>
      </c>
      <c r="CE131" s="21">
        <f>IF(CE$3&lt;'Depr. Rate'!$B$1,('Depr. Rate'!$B$4*'KU Meter Schedule'!AO131)/12,IF(AO131=0,AN131/2*'Depr. Rate'!$C$4/12,('Depr. Rate'!$C$4*'KU Meter Schedule'!AO131)/12))</f>
        <v>126.86716574999998</v>
      </c>
      <c r="CF131" s="21">
        <f>IF(CF$3&lt;'Depr. Rate'!$B$1,('Depr. Rate'!$B$4*'KU Meter Schedule'!AP131)/12,IF(AP131=0,AO131/2*'Depr. Rate'!$C$4/12,('Depr. Rate'!$C$4*'KU Meter Schedule'!AP131)/12))</f>
        <v>126.86716574999998</v>
      </c>
      <c r="CG131" s="21">
        <f>IF(CG$3&lt;'Depr. Rate'!$B$1,('Depr. Rate'!$B$4*'KU Meter Schedule'!AQ131)/12,IF(AQ131=0,AP131/2*'Depr. Rate'!$C$4/12,('Depr. Rate'!$C$4*'KU Meter Schedule'!AQ131)/12))</f>
        <v>63.433582874999992</v>
      </c>
      <c r="CH131" s="21">
        <f>IF(CH$3&lt;'Depr. Rate'!$B$1,('Depr. Rate'!$B$4*'KU Meter Schedule'!AR131)/12,IF(AR131=0,AQ131/2*'Depr. Rate'!$C$4/12,('Depr. Rate'!$C$4*'KU Meter Schedule'!AR131)/12))</f>
        <v>0</v>
      </c>
      <c r="CI131" s="21">
        <f>IF(CI$3&lt;'Depr. Rate'!$B$1,('Depr. Rate'!$B$4*'KU Meter Schedule'!AS131)/12,IF(AS131=0,AR131/2*'Depr. Rate'!$C$4/12,('Depr. Rate'!$C$4*'KU Meter Schedule'!AS131)/12))</f>
        <v>0</v>
      </c>
      <c r="CJ131" s="21">
        <f>IF(CJ$3&lt;'Depr. Rate'!$B$1,('Depr. Rate'!$B$4*'KU Meter Schedule'!AT131)/12,IF(AT131=0,AS131/2*'Depr. Rate'!$C$4/12,('Depr. Rate'!$C$4*'KU Meter Schedule'!AT131)/12))</f>
        <v>0</v>
      </c>
      <c r="CK131" s="21">
        <f>IF(CK$3&lt;'Depr. Rate'!$B$1,('Depr. Rate'!$B$4*'KU Meter Schedule'!AU131)/12,IF(AU131=0,AT131/2*'Depr. Rate'!$C$4/12,('Depr. Rate'!$C$4*'KU Meter Schedule'!AU131)/12))</f>
        <v>0</v>
      </c>
      <c r="CL131" s="21">
        <f>IF(CL$3&lt;'Depr. Rate'!$B$1,('Depr. Rate'!$B$4*'KU Meter Schedule'!AV131)/12,IF(AV131=0,AU131/2*'Depr. Rate'!$C$4/12,('Depr. Rate'!$C$4*'KU Meter Schedule'!AV131)/12))</f>
        <v>0</v>
      </c>
      <c r="CM131" s="21">
        <f>IF(CM$3&lt;'Depr. Rate'!$B$1,('Depr. Rate'!$B$4*'KU Meter Schedule'!AW131)/12,IF(AW131=0,AV131/2*'Depr. Rate'!$C$4/12,('Depr. Rate'!$C$4*'KU Meter Schedule'!AW131)/12))</f>
        <v>0</v>
      </c>
      <c r="CN131" s="21">
        <f>IF(CN$3&lt;'Depr. Rate'!$B$1,('Depr. Rate'!$B$4*'KU Meter Schedule'!AX131)/12,IF(AX131=0,AW131/2*'Depr. Rate'!$C$4/12,('Depr. Rate'!$C$4*'KU Meter Schedule'!AX131)/12))</f>
        <v>0</v>
      </c>
      <c r="CP131" s="6">
        <f>IF(CP$3=$CP$3,$H131+AZ131,IF($F131='KU Meter Schedule'!CP$3,'KU Meter Schedule'!CO131+AZ131-$G131,SUM(CO131,AZ131)))</f>
        <v>15633.138331032467</v>
      </c>
      <c r="CQ131" s="6">
        <f>IF(CQ$3=$CP$3,$H131+BA131,IF($F131='KU Meter Schedule'!CQ$3,'KU Meter Schedule'!CP131+BA131-$G131,SUM(CP131,BA131)))</f>
        <v>15715.909216949134</v>
      </c>
      <c r="CR131" s="6">
        <f>IF(CR$3=$CP$3,$H131+BB131,IF($F131='KU Meter Schedule'!CR$3,'KU Meter Schedule'!CQ131+BB131-$G131,SUM(CQ131,BB131)))</f>
        <v>15798.680102865801</v>
      </c>
      <c r="CS131" s="6">
        <f>IF(CS$3=$CP$3,$H131+BC131,IF($F131='KU Meter Schedule'!CS$3,'KU Meter Schedule'!CR131+BC131-$G131,SUM(CR131,BC131)))</f>
        <v>15881.450988782468</v>
      </c>
      <c r="CT131" s="6">
        <f>IF(CT$3=$CP$3,$H131+BD131,IF($F131='KU Meter Schedule'!CT$3,'KU Meter Schedule'!CS131+BD131-$G131,SUM(CS131,BD131)))</f>
        <v>15964.221874699135</v>
      </c>
      <c r="CU131" s="6">
        <f>IF(CU$3=$CP$3,$H131+BE131,IF($F131='KU Meter Schedule'!CU$3,'KU Meter Schedule'!CT131+BE131-$G131,SUM(CT131,BE131)))</f>
        <v>16046.992760615802</v>
      </c>
      <c r="CV131" s="6">
        <f>IF(CV$3=$CP$3,$H131+BF131,IF($F131='KU Meter Schedule'!CV$3,'KU Meter Schedule'!CU131+BF131-$G131,SUM(CU131,BF131)))</f>
        <v>16129.763646532469</v>
      </c>
      <c r="CW131" s="6">
        <f>IF(CW$3=$CP$3,$H131+BG131,IF($F131='KU Meter Schedule'!CW$3,'KU Meter Schedule'!CV131+BG131-$G131,SUM(CV131,BG131)))</f>
        <v>16212.534532449135</v>
      </c>
      <c r="CX131" s="6">
        <f>IF(CX$3=$CP$3,$H131+BH131,IF($F131='KU Meter Schedule'!CX$3,'KU Meter Schedule'!CW131+BH131-$G131,SUM(CW131,BH131)))</f>
        <v>16295.305418365802</v>
      </c>
      <c r="CY131" s="6">
        <f>IF(CY$3=$CP$3,$H131+BI131,IF($F131='KU Meter Schedule'!CY$3,'KU Meter Schedule'!CX131+BI131-$G131,SUM(CX131,BI131)))</f>
        <v>16378.076304282469</v>
      </c>
      <c r="CZ131" s="6">
        <f>IF(CZ$3=$CP$3,$H131+BJ131,IF($F131='KU Meter Schedule'!CZ$3,'KU Meter Schedule'!CY131+BJ131-$G131,SUM(CY131,BJ131)))</f>
        <v>16460.847190199136</v>
      </c>
      <c r="DA131" s="6">
        <f>IF(DA$3=$CP$3,$H131+BK131,IF($F131='KU Meter Schedule'!DA$3,'KU Meter Schedule'!CZ131+BK131-$G131,SUM(CZ131,BK131)))</f>
        <v>16587.714355949138</v>
      </c>
      <c r="DB131" s="6">
        <f>IF(DB$3=$CP$3,$H131+BL131,IF($F131='KU Meter Schedule'!DB$3,'KU Meter Schedule'!DA131+BL131-$G131,SUM(DA131,BL131)))</f>
        <v>16714.58152169914</v>
      </c>
      <c r="DC131" s="6">
        <f>IF(DC$3=$CP$3,$H131+BM131,IF($F131='KU Meter Schedule'!DC$3,'KU Meter Schedule'!DB131+BM131-$G131,SUM(DB131,BM131)))</f>
        <v>16841.448687449141</v>
      </c>
      <c r="DD131" s="6">
        <f>IF(DD$3=$CP$3,$H131+BN131,IF($F131='KU Meter Schedule'!DD$3,'KU Meter Schedule'!DC131+BN131-$G131,SUM(DC131,BN131)))</f>
        <v>16968.315853199143</v>
      </c>
      <c r="DE131" s="6">
        <f>IF(DE$3=$CP$3,$H131+BO131,IF($F131='KU Meter Schedule'!DE$3,'KU Meter Schedule'!DD131+BO131-$G131,SUM(DD131,BO131)))</f>
        <v>17095.183018949145</v>
      </c>
      <c r="DF131" s="6">
        <f>IF(DF$3=$CP$3,$H131+BP131,IF($F131='KU Meter Schedule'!DF$3,'KU Meter Schedule'!DE131+BP131-$G131,SUM(DE131,BP131)))</f>
        <v>17222.050184699146</v>
      </c>
      <c r="DG131" s="6">
        <f>IF(DG$3=$CP$3,$H131+BQ131,IF($F131='KU Meter Schedule'!DG$3,'KU Meter Schedule'!DF131+BQ131-$G131,SUM(DF131,BQ131)))</f>
        <v>17348.917350449148</v>
      </c>
      <c r="DH131" s="6">
        <f>IF(DH$3=$CP$3,$H131+BR131,IF($F131='KU Meter Schedule'!DH$3,'KU Meter Schedule'!DG131+BR131-$G131,SUM(DG131,BR131)))</f>
        <v>17475.78451619915</v>
      </c>
      <c r="DI131" s="6">
        <f>IF(DI$3=$CP$3,$H131+BS131,IF($F131='KU Meter Schedule'!DI$3,'KU Meter Schedule'!DH131+BS131-$G131,SUM(DH131,BS131)))</f>
        <v>17602.651681949152</v>
      </c>
      <c r="DJ131" s="6">
        <f>IF(DJ$3=$CP$3,$H131+BT131,IF($F131='KU Meter Schedule'!DJ$3,'KU Meter Schedule'!DI131+BT131-$G131,SUM(DI131,BT131)))</f>
        <v>17729.518847699153</v>
      </c>
      <c r="DK131" s="6">
        <f>IF(DK$3=$CP$3,$H131+BU131,IF($F131='KU Meter Schedule'!DK$3,'KU Meter Schedule'!DJ131+BU131-$G131,SUM(DJ131,BU131)))</f>
        <v>17856.386013449155</v>
      </c>
      <c r="DL131" s="6">
        <f>IF(DL$3=$CP$3,$H131+BV131,IF($F131='KU Meter Schedule'!DL$3,'KU Meter Schedule'!DK131+BV131-$G131,SUM(DK131,BV131)))</f>
        <v>17983.253179199157</v>
      </c>
      <c r="DM131" s="6">
        <f>IF(DM$3=$CP$3,$H131+BW131,IF($F131='KU Meter Schedule'!DM$3,'KU Meter Schedule'!DL131+BW131-$G131,SUM(DL131,BW131)))</f>
        <v>18110.120344949159</v>
      </c>
      <c r="DN131" s="6">
        <f>IF(DN$3=$CP$3,$H131+BX131,IF($F131='KU Meter Schedule'!DN$3,'KU Meter Schedule'!DM131+BX131-$G131,SUM(DM131,BX131)))</f>
        <v>18236.98751069916</v>
      </c>
      <c r="DO131" s="6">
        <f>IF(DO$3=$CP$3,$H131+BY131,IF($F131='KU Meter Schedule'!DO$3,'KU Meter Schedule'!DN131+BY131-$G131,SUM(DN131,BY131)))</f>
        <v>18363.854676449162</v>
      </c>
      <c r="DP131" s="6">
        <f>IF(DP$3=$CP$3,$H131+BZ131,IF($F131='KU Meter Schedule'!DP$3,'KU Meter Schedule'!DO131+BZ131-$G131,SUM(DO131,BZ131)))</f>
        <v>18490.721842199164</v>
      </c>
      <c r="DQ131" s="6">
        <f>IF(DQ$3=$CP$3,$H131+CA131,IF($F131='KU Meter Schedule'!DQ$3,'KU Meter Schedule'!DP131+CA131-$G131,SUM(DP131,CA131)))</f>
        <v>18617.589007949166</v>
      </c>
      <c r="DR131" s="6">
        <f>IF(DR$3=$CP$3,$H131+CB131,IF($F131='KU Meter Schedule'!DR$3,'KU Meter Schedule'!DQ131+CB131-$G131,SUM(DQ131,CB131)))</f>
        <v>18744.456173699167</v>
      </c>
      <c r="DS131" s="6">
        <f>IF(DS$3=$CP$3,$H131+CC131,IF($F131='KU Meter Schedule'!DS$3,'KU Meter Schedule'!DR131+CC131-$G131,SUM(DR131,CC131)))</f>
        <v>18871.323339449169</v>
      </c>
      <c r="DT131" s="6">
        <f>IF(DT$3=$CP$3,$H131+CD131,IF($F131='KU Meter Schedule'!DT$3,'KU Meter Schedule'!DS131+CD131-$G131,SUM(DS131,CD131)))</f>
        <v>18998.190505199171</v>
      </c>
      <c r="DU131" s="6">
        <f>IF(DU$3=$CP$3,$H131+CE131,IF($F131='KU Meter Schedule'!DU$3,'KU Meter Schedule'!DT131+CE131-$G131,SUM(DT131,CE131)))</f>
        <v>19125.057670949172</v>
      </c>
      <c r="DV131" s="6">
        <f>IF(DV$3=$CP$3,$H131+CF131,IF($F131='KU Meter Schedule'!DV$3,'KU Meter Schedule'!DU131+CF131-$G131,SUM(DU131,CF131)))</f>
        <v>19251.924836699174</v>
      </c>
      <c r="DW131" s="6">
        <f>IF(DW$3=$CP$3,$H131+CG131,IF($F131='KU Meter Schedule'!DW$3,'KU Meter Schedule'!DV131+CG131-$G131,SUM(DV131,CG131)))</f>
        <v>-24058.031580425824</v>
      </c>
      <c r="DX131" s="6">
        <f>IF(DX$3=$CP$3,$H131+CH131,IF($F131='KU Meter Schedule'!DX$3,'KU Meter Schedule'!DW131+CH131-$G131,SUM(DW131,CH131)))</f>
        <v>-24058.031580425824</v>
      </c>
      <c r="DY131" s="6">
        <f>IF(DY$3=$CP$3,$H131+CI131,IF($F131='KU Meter Schedule'!DY$3,'KU Meter Schedule'!DX131+CI131-$G131,SUM(DX131,CI131)))</f>
        <v>-24058.031580425824</v>
      </c>
      <c r="DZ131" s="6">
        <f>IF(DZ$3=$CP$3,$H131+CJ131,IF($F131='KU Meter Schedule'!DZ$3,'KU Meter Schedule'!DY131+CJ131-$G131,SUM(DY131,CJ131)))</f>
        <v>-24058.031580425824</v>
      </c>
      <c r="EA131" s="6">
        <f>IF(EA$3=$CP$3,$H131+CK131,IF($F131='KU Meter Schedule'!EA$3,'KU Meter Schedule'!DZ131+CK131-$G131,SUM(DZ131,CK131)))</f>
        <v>-24058.031580425824</v>
      </c>
      <c r="EB131" s="6">
        <f>IF(EB$3=$CP$3,$H131+CL131,IF($F131='KU Meter Schedule'!EB$3,'KU Meter Schedule'!EA131+CL131-$G131,SUM(EA131,CL131)))</f>
        <v>-24058.031580425824</v>
      </c>
      <c r="EC131" s="6">
        <f>IF(EC$3=$CP$3,$H131+CM131,IF($F131='KU Meter Schedule'!EC$3,'KU Meter Schedule'!EB131+CM131-$G131,SUM(EB131,CM131)))</f>
        <v>-24058.031580425824</v>
      </c>
      <c r="ED131" s="6">
        <f>IF(ED$3=$CP$3,$H131+CN131,IF($F131='KU Meter Schedule'!ED$3,'KU Meter Schedule'!EC131+CN131-$G131,SUM(EC131,CN131)))</f>
        <v>-24058.031580425824</v>
      </c>
      <c r="EF131" s="8">
        <f t="shared" si="26"/>
        <v>27740.251668967532</v>
      </c>
      <c r="EG131" s="8">
        <f t="shared" si="26"/>
        <v>27657.480783050865</v>
      </c>
      <c r="EH131" s="8">
        <f t="shared" si="26"/>
        <v>27574.709897134198</v>
      </c>
      <c r="EI131" s="8">
        <f t="shared" si="26"/>
        <v>27491.939011217532</v>
      </c>
      <c r="EJ131" s="8">
        <f t="shared" si="26"/>
        <v>27409.168125300865</v>
      </c>
      <c r="EK131" s="8">
        <f t="shared" si="26"/>
        <v>27326.397239384198</v>
      </c>
      <c r="EL131" s="8">
        <f t="shared" si="26"/>
        <v>27243.626353467531</v>
      </c>
      <c r="EM131" s="8">
        <f t="shared" si="26"/>
        <v>27160.855467550864</v>
      </c>
      <c r="EN131" s="8">
        <f t="shared" si="26"/>
        <v>27078.084581634197</v>
      </c>
      <c r="EO131" s="8">
        <f t="shared" si="26"/>
        <v>26995.31369571753</v>
      </c>
      <c r="EP131" s="8">
        <f t="shared" si="26"/>
        <v>26912.542809800863</v>
      </c>
      <c r="EQ131" s="8">
        <f t="shared" si="26"/>
        <v>26785.675644050862</v>
      </c>
      <c r="ER131" s="8">
        <f t="shared" si="26"/>
        <v>26658.80847830086</v>
      </c>
      <c r="ES131" s="8">
        <f t="shared" si="26"/>
        <v>26531.941312550858</v>
      </c>
      <c r="ET131" s="8">
        <f t="shared" si="26"/>
        <v>26405.074146800856</v>
      </c>
      <c r="EU131" s="8">
        <f t="shared" si="26"/>
        <v>26278.206981050855</v>
      </c>
      <c r="EV131" s="8">
        <f t="shared" si="25"/>
        <v>26151.339815300853</v>
      </c>
      <c r="EW131" s="8">
        <f t="shared" si="25"/>
        <v>26024.472649550851</v>
      </c>
      <c r="EX131" s="8">
        <f t="shared" si="25"/>
        <v>25897.605483800849</v>
      </c>
      <c r="EY131" s="8">
        <f t="shared" si="25"/>
        <v>25770.738318050848</v>
      </c>
      <c r="EZ131" s="8">
        <f t="shared" si="25"/>
        <v>25643.871152300846</v>
      </c>
      <c r="FA131" s="8">
        <f t="shared" si="25"/>
        <v>25517.003986550844</v>
      </c>
      <c r="FB131" s="8">
        <f t="shared" si="25"/>
        <v>25390.136820800843</v>
      </c>
      <c r="FC131" s="8">
        <f t="shared" si="25"/>
        <v>25263.269655050841</v>
      </c>
      <c r="FD131" s="8">
        <f t="shared" si="25"/>
        <v>25136.402489300839</v>
      </c>
      <c r="FE131" s="8">
        <f t="shared" si="25"/>
        <v>25009.535323550837</v>
      </c>
      <c r="FF131" s="8">
        <f t="shared" si="25"/>
        <v>24882.668157800836</v>
      </c>
      <c r="FG131" s="8">
        <f t="shared" si="25"/>
        <v>24755.800992050834</v>
      </c>
      <c r="FH131" s="8">
        <f t="shared" si="25"/>
        <v>24628.933826300832</v>
      </c>
      <c r="FI131" s="8">
        <f t="shared" si="25"/>
        <v>24502.06666055083</v>
      </c>
      <c r="FJ131" s="8">
        <f t="shared" si="25"/>
        <v>24375.199494800829</v>
      </c>
      <c r="FK131" s="8">
        <f t="shared" si="24"/>
        <v>24248.332329050827</v>
      </c>
      <c r="FL131" s="8">
        <f t="shared" si="24"/>
        <v>24121.465163300825</v>
      </c>
      <c r="FM131" s="8">
        <f t="shared" si="24"/>
        <v>24058.031580425824</v>
      </c>
      <c r="FN131" s="8">
        <f t="shared" si="24"/>
        <v>24058.031580425824</v>
      </c>
      <c r="FO131" s="8">
        <f t="shared" si="24"/>
        <v>24058.031580425824</v>
      </c>
      <c r="FP131" s="8">
        <f t="shared" si="24"/>
        <v>24058.031580425824</v>
      </c>
      <c r="FQ131" s="8">
        <f t="shared" si="24"/>
        <v>24058.031580425824</v>
      </c>
      <c r="FR131" s="8">
        <f t="shared" si="24"/>
        <v>24058.031580425824</v>
      </c>
      <c r="FS131" s="8">
        <f t="shared" si="24"/>
        <v>24058.031580425824</v>
      </c>
      <c r="FT131" s="8">
        <f t="shared" si="24"/>
        <v>24058.031580425824</v>
      </c>
    </row>
    <row r="132" spans="1:176" x14ac:dyDescent="0.25">
      <c r="A132" s="4" t="s">
        <v>12</v>
      </c>
      <c r="B132" s="4" t="s">
        <v>2</v>
      </c>
      <c r="C132" s="3" t="s">
        <v>40</v>
      </c>
      <c r="D132" s="4" t="s">
        <v>6</v>
      </c>
      <c r="E132" s="7">
        <v>2001</v>
      </c>
      <c r="F132" s="24">
        <f>IFERROR(VLOOKUP(CONCATENATE(C132,E132),'KU Retirements'!$A$4:$E$150,5,FALSE),"N/A")</f>
        <v>43586</v>
      </c>
      <c r="G132" s="5">
        <v>1802422.19</v>
      </c>
      <c r="H132" s="5">
        <v>646210.20735825202</v>
      </c>
      <c r="I132" s="5"/>
      <c r="J132" s="6">
        <f>IF(J$3=$J$3,$G132,IF($F132='KU Meter Schedule'!J$3,'KU Meter Schedule'!I132-'KU Meter Schedule'!$G132,I132))</f>
        <v>1802422.19</v>
      </c>
      <c r="K132" s="6">
        <f>IF(K$3=$J$3,$G132,IF($F132='KU Meter Schedule'!K$3,'KU Meter Schedule'!J132-'KU Meter Schedule'!$G132,J132))</f>
        <v>1802422.19</v>
      </c>
      <c r="L132" s="6">
        <f>IF(L$3=$J$3,$G132,IF($F132='KU Meter Schedule'!L$3,'KU Meter Schedule'!K132-'KU Meter Schedule'!$G132,K132))</f>
        <v>1802422.19</v>
      </c>
      <c r="M132" s="6">
        <f>IF(M$3=$J$3,$G132,IF($F132='KU Meter Schedule'!M$3,'KU Meter Schedule'!L132-'KU Meter Schedule'!$G132,L132))</f>
        <v>1802422.19</v>
      </c>
      <c r="N132" s="6">
        <f>IF(N$3=$J$3,$G132,IF($F132='KU Meter Schedule'!N$3,'KU Meter Schedule'!M132-'KU Meter Schedule'!$G132,M132))</f>
        <v>1802422.19</v>
      </c>
      <c r="O132" s="6">
        <f>IF(O$3=$J$3,$G132,IF($F132='KU Meter Schedule'!O$3,'KU Meter Schedule'!N132-'KU Meter Schedule'!$G132,N132))</f>
        <v>1802422.19</v>
      </c>
      <c r="P132" s="6">
        <f>IF(P$3=$J$3,$G132,IF($F132='KU Meter Schedule'!P$3,'KU Meter Schedule'!O132-'KU Meter Schedule'!$G132,O132))</f>
        <v>1802422.19</v>
      </c>
      <c r="Q132" s="6">
        <f>IF(Q$3=$J$3,$G132,IF($F132='KU Meter Schedule'!Q$3,'KU Meter Schedule'!P132-'KU Meter Schedule'!$G132,P132))</f>
        <v>1802422.19</v>
      </c>
      <c r="R132" s="6">
        <f>IF(R$3=$J$3,$G132,IF($F132='KU Meter Schedule'!R$3,'KU Meter Schedule'!Q132-'KU Meter Schedule'!$G132,Q132))</f>
        <v>1802422.19</v>
      </c>
      <c r="S132" s="6">
        <f>IF(S$3=$J$3,$G132,IF($F132='KU Meter Schedule'!S$3,'KU Meter Schedule'!R132-'KU Meter Schedule'!$G132,R132))</f>
        <v>1802422.19</v>
      </c>
      <c r="T132" s="6">
        <f>IF(T$3=$J$3,$G132,IF($F132='KU Meter Schedule'!T$3,'KU Meter Schedule'!S132-'KU Meter Schedule'!$G132,S132))</f>
        <v>1802422.19</v>
      </c>
      <c r="U132" s="6">
        <f>IF(U$3=$J$3,$G132,IF($F132='KU Meter Schedule'!U$3,'KU Meter Schedule'!T132-'KU Meter Schedule'!$G132,T132))</f>
        <v>1802422.19</v>
      </c>
      <c r="V132" s="6">
        <f>IF(V$3=$J$3,$G132,IF($F132='KU Meter Schedule'!V$3,'KU Meter Schedule'!U132-'KU Meter Schedule'!$G132,U132))</f>
        <v>1802422.19</v>
      </c>
      <c r="W132" s="6">
        <f>IF(W$3=$J$3,$G132,IF($F132='KU Meter Schedule'!W$3,'KU Meter Schedule'!V132-'KU Meter Schedule'!$G132,V132))</f>
        <v>1802422.19</v>
      </c>
      <c r="X132" s="6">
        <f>IF(X$3=$J$3,$G132,IF($F132='KU Meter Schedule'!X$3,'KU Meter Schedule'!W132-'KU Meter Schedule'!$G132,W132))</f>
        <v>1802422.19</v>
      </c>
      <c r="Y132" s="6">
        <f>IF(Y$3=$J$3,$G132,IF($F132='KU Meter Schedule'!Y$3,'KU Meter Schedule'!X132-'KU Meter Schedule'!$G132,X132))</f>
        <v>1802422.19</v>
      </c>
      <c r="Z132" s="6">
        <f>IF(Z$3=$J$3,$G132,IF($F132='KU Meter Schedule'!Z$3,'KU Meter Schedule'!Y132-'KU Meter Schedule'!$G132,Y132))</f>
        <v>1802422.19</v>
      </c>
      <c r="AA132" s="6">
        <f>IF(AA$3=$J$3,$G132,IF($F132='KU Meter Schedule'!AA$3,'KU Meter Schedule'!Z132-'KU Meter Schedule'!$G132,Z132))</f>
        <v>1802422.19</v>
      </c>
      <c r="AB132" s="6">
        <f>IF(AB$3=$J$3,$G132,IF($F132='KU Meter Schedule'!AB$3,'KU Meter Schedule'!AA132-'KU Meter Schedule'!$G132,AA132))</f>
        <v>1802422.19</v>
      </c>
      <c r="AC132" s="6">
        <f>IF(AC$3=$J$3,$G132,IF($F132='KU Meter Schedule'!AC$3,'KU Meter Schedule'!AB132-'KU Meter Schedule'!$G132,AB132))</f>
        <v>1802422.19</v>
      </c>
      <c r="AD132" s="6">
        <f>IF(AD$3=$J$3,$G132,IF($F132='KU Meter Schedule'!AD$3,'KU Meter Schedule'!AC132-'KU Meter Schedule'!$G132,AC132))</f>
        <v>1802422.19</v>
      </c>
      <c r="AE132" s="6">
        <f>IF(AE$3=$J$3,$G132,IF($F132='KU Meter Schedule'!AE$3,'KU Meter Schedule'!AD132-'KU Meter Schedule'!$G132,AD132))</f>
        <v>1802422.19</v>
      </c>
      <c r="AF132" s="6">
        <f>IF(AF$3=$J$3,$G132,IF($F132='KU Meter Schedule'!AF$3,'KU Meter Schedule'!AE132-'KU Meter Schedule'!$G132,AE132))</f>
        <v>1802422.19</v>
      </c>
      <c r="AG132" s="6">
        <f>IF(AG$3=$J$3,$G132,IF($F132='KU Meter Schedule'!AG$3,'KU Meter Schedule'!AF132-'KU Meter Schedule'!$G132,AF132))</f>
        <v>1802422.19</v>
      </c>
      <c r="AH132" s="6">
        <f>IF(AH$3=$J$3,$G132,IF($F132='KU Meter Schedule'!AH$3,'KU Meter Schedule'!AG132-'KU Meter Schedule'!$G132,AG132))</f>
        <v>1802422.19</v>
      </c>
      <c r="AI132" s="6">
        <f>IF(AI$3=$J$3,$G132,IF($F132='KU Meter Schedule'!AI$3,'KU Meter Schedule'!AH132-'KU Meter Schedule'!$G132,AH132))</f>
        <v>1802422.19</v>
      </c>
      <c r="AJ132" s="6">
        <f>IF(AJ$3=$J$3,$G132,IF($F132='KU Meter Schedule'!AJ$3,'KU Meter Schedule'!AI132-'KU Meter Schedule'!$G132,AI132))</f>
        <v>1802422.19</v>
      </c>
      <c r="AK132" s="6">
        <f>IF(AK$3=$J$3,$G132,IF($F132='KU Meter Schedule'!AK$3,'KU Meter Schedule'!AJ132-'KU Meter Schedule'!$G132,AJ132))</f>
        <v>1802422.19</v>
      </c>
      <c r="AL132" s="6">
        <f>IF(AL$3=$J$3,$G132,IF($F132='KU Meter Schedule'!AL$3,'KU Meter Schedule'!AK132-'KU Meter Schedule'!$G132,AK132))</f>
        <v>1802422.19</v>
      </c>
      <c r="AM132" s="6">
        <f>IF(AM$3=$J$3,$G132,IF($F132='KU Meter Schedule'!AM$3,'KU Meter Schedule'!AL132-'KU Meter Schedule'!$G132,AL132))</f>
        <v>1802422.19</v>
      </c>
      <c r="AN132" s="6">
        <f>IF(AN$3=$J$3,$G132,IF($F132='KU Meter Schedule'!AN$3,'KU Meter Schedule'!AM132-'KU Meter Schedule'!$G132,AM132))</f>
        <v>1802422.19</v>
      </c>
      <c r="AO132" s="6">
        <f>IF(AO$3=$J$3,$G132,IF($F132='KU Meter Schedule'!AO$3,'KU Meter Schedule'!AN132-'KU Meter Schedule'!$G132,AN132))</f>
        <v>1802422.19</v>
      </c>
      <c r="AP132" s="6">
        <f>IF(AP$3=$J$3,$G132,IF($F132='KU Meter Schedule'!AP$3,'KU Meter Schedule'!AO132-'KU Meter Schedule'!$G132,AO132))</f>
        <v>1802422.19</v>
      </c>
      <c r="AQ132" s="6">
        <f>IF(AQ$3=$J$3,$G132,IF($F132='KU Meter Schedule'!AQ$3,'KU Meter Schedule'!AP132-'KU Meter Schedule'!$G132,AP132))</f>
        <v>0</v>
      </c>
      <c r="AR132" s="6">
        <f>IF(AR$3=$J$3,$G132,IF($F132='KU Meter Schedule'!AR$3,'KU Meter Schedule'!AQ132-'KU Meter Schedule'!$G132,AQ132))</f>
        <v>0</v>
      </c>
      <c r="AS132" s="6">
        <f>IF(AS$3=$J$3,$G132,IF($F132='KU Meter Schedule'!AS$3,'KU Meter Schedule'!AR132-'KU Meter Schedule'!$G132,AR132))</f>
        <v>0</v>
      </c>
      <c r="AT132" s="6">
        <f>IF(AT$3=$J$3,$G132,IF($F132='KU Meter Schedule'!AT$3,'KU Meter Schedule'!AS132-'KU Meter Schedule'!$G132,AS132))</f>
        <v>0</v>
      </c>
      <c r="AU132" s="6">
        <f>IF(AU$3=$J$3,$G132,IF($F132='KU Meter Schedule'!AU$3,'KU Meter Schedule'!AT132-'KU Meter Schedule'!$G132,AT132))</f>
        <v>0</v>
      </c>
      <c r="AV132" s="6">
        <f>IF(AV$3=$J$3,$G132,IF($F132='KU Meter Schedule'!AV$3,'KU Meter Schedule'!AU132-'KU Meter Schedule'!$G132,AU132))</f>
        <v>0</v>
      </c>
      <c r="AW132" s="6">
        <f>IF(AW$3=$J$3,$G132,IF($F132='KU Meter Schedule'!AW$3,'KU Meter Schedule'!AV132-'KU Meter Schedule'!$G132,AV132))</f>
        <v>0</v>
      </c>
      <c r="AX132" s="6">
        <f>IF(AX$3=$J$3,$G132,IF($F132='KU Meter Schedule'!AX$3,'KU Meter Schedule'!AW132-'KU Meter Schedule'!$G132,AW132))</f>
        <v>0</v>
      </c>
      <c r="AZ132" s="21">
        <f>IF(AZ$3&lt;'Depr. Rate'!$B$1,('Depr. Rate'!$B$4*'KU Meter Schedule'!J132)/12,IF(J132=0,I132/2*'Depr. Rate'!$C$4/12,('Depr. Rate'!$C$4*'KU Meter Schedule'!J132)/12))</f>
        <v>3439.6223459166667</v>
      </c>
      <c r="BA132" s="21">
        <f>IF(BA$3&lt;'Depr. Rate'!$B$1,('Depr. Rate'!$B$4*'KU Meter Schedule'!K132)/12,IF(K132=0,J132/2*'Depr. Rate'!$C$4/12,('Depr. Rate'!$C$4*'KU Meter Schedule'!K132)/12))</f>
        <v>3439.6223459166667</v>
      </c>
      <c r="BB132" s="21">
        <f>IF(BB$3&lt;'Depr. Rate'!$B$1,('Depr. Rate'!$B$4*'KU Meter Schedule'!L132)/12,IF(L132=0,K132/2*'Depr. Rate'!$C$4/12,('Depr. Rate'!$C$4*'KU Meter Schedule'!L132)/12))</f>
        <v>3439.6223459166667</v>
      </c>
      <c r="BC132" s="21">
        <f>IF(BC$3&lt;'Depr. Rate'!$B$1,('Depr. Rate'!$B$4*'KU Meter Schedule'!M132)/12,IF(M132=0,L132/2*'Depr. Rate'!$C$4/12,('Depr. Rate'!$C$4*'KU Meter Schedule'!M132)/12))</f>
        <v>3439.6223459166667</v>
      </c>
      <c r="BD132" s="21">
        <f>IF(BD$3&lt;'Depr. Rate'!$B$1,('Depr. Rate'!$B$4*'KU Meter Schedule'!N132)/12,IF(N132=0,M132/2*'Depr. Rate'!$C$4/12,('Depr. Rate'!$C$4*'KU Meter Schedule'!N132)/12))</f>
        <v>3439.6223459166667</v>
      </c>
      <c r="BE132" s="21">
        <f>IF(BE$3&lt;'Depr. Rate'!$B$1,('Depr. Rate'!$B$4*'KU Meter Schedule'!O132)/12,IF(O132=0,N132/2*'Depr. Rate'!$C$4/12,('Depr. Rate'!$C$4*'KU Meter Schedule'!O132)/12))</f>
        <v>3439.6223459166667</v>
      </c>
      <c r="BF132" s="21">
        <f>IF(BF$3&lt;'Depr. Rate'!$B$1,('Depr. Rate'!$B$4*'KU Meter Schedule'!P132)/12,IF(P132=0,O132/2*'Depr. Rate'!$C$4/12,('Depr. Rate'!$C$4*'KU Meter Schedule'!P132)/12))</f>
        <v>3439.6223459166667</v>
      </c>
      <c r="BG132" s="21">
        <f>IF(BG$3&lt;'Depr. Rate'!$B$1,('Depr. Rate'!$B$4*'KU Meter Schedule'!Q132)/12,IF(Q132=0,P132/2*'Depr. Rate'!$C$4/12,('Depr. Rate'!$C$4*'KU Meter Schedule'!Q132)/12))</f>
        <v>3439.6223459166667</v>
      </c>
      <c r="BH132" s="21">
        <f>IF(BH$3&lt;'Depr. Rate'!$B$1,('Depr. Rate'!$B$4*'KU Meter Schedule'!R132)/12,IF(R132=0,Q132/2*'Depr. Rate'!$C$4/12,('Depr. Rate'!$C$4*'KU Meter Schedule'!R132)/12))</f>
        <v>3439.6223459166667</v>
      </c>
      <c r="BI132" s="21">
        <f>IF(BI$3&lt;'Depr. Rate'!$B$1,('Depr. Rate'!$B$4*'KU Meter Schedule'!S132)/12,IF(S132=0,R132/2*'Depr. Rate'!$C$4/12,('Depr. Rate'!$C$4*'KU Meter Schedule'!S132)/12))</f>
        <v>3439.6223459166667</v>
      </c>
      <c r="BJ132" s="21">
        <f>IF(BJ$3&lt;'Depr. Rate'!$B$1,('Depr. Rate'!$B$4*'KU Meter Schedule'!T132)/12,IF(T132=0,S132/2*'Depr. Rate'!$C$4/12,('Depr. Rate'!$C$4*'KU Meter Schedule'!T132)/12))</f>
        <v>3439.6223459166667</v>
      </c>
      <c r="BK132" s="21">
        <f>IF(BK$3&lt;'Depr. Rate'!$B$1,('Depr. Rate'!$B$4*'KU Meter Schedule'!U132)/12,IF(U132=0,T132/2*'Depr. Rate'!$C$4/12,('Depr. Rate'!$C$4*'KU Meter Schedule'!U132)/12))</f>
        <v>5272.08490575</v>
      </c>
      <c r="BL132" s="21">
        <f>IF(BL$3&lt;'Depr. Rate'!$B$1,('Depr. Rate'!$B$4*'KU Meter Schedule'!V132)/12,IF(V132=0,U132/2*'Depr. Rate'!$C$4/12,('Depr. Rate'!$C$4*'KU Meter Schedule'!V132)/12))</f>
        <v>5272.08490575</v>
      </c>
      <c r="BM132" s="21">
        <f>IF(BM$3&lt;'Depr. Rate'!$B$1,('Depr. Rate'!$B$4*'KU Meter Schedule'!W132)/12,IF(W132=0,V132/2*'Depr. Rate'!$C$4/12,('Depr. Rate'!$C$4*'KU Meter Schedule'!W132)/12))</f>
        <v>5272.08490575</v>
      </c>
      <c r="BN132" s="21">
        <f>IF(BN$3&lt;'Depr. Rate'!$B$1,('Depr. Rate'!$B$4*'KU Meter Schedule'!X132)/12,IF(X132=0,W132/2*'Depr. Rate'!$C$4/12,('Depr. Rate'!$C$4*'KU Meter Schedule'!X132)/12))</f>
        <v>5272.08490575</v>
      </c>
      <c r="BO132" s="21">
        <f>IF(BO$3&lt;'Depr. Rate'!$B$1,('Depr. Rate'!$B$4*'KU Meter Schedule'!Y132)/12,IF(Y132=0,X132/2*'Depr. Rate'!$C$4/12,('Depr. Rate'!$C$4*'KU Meter Schedule'!Y132)/12))</f>
        <v>5272.08490575</v>
      </c>
      <c r="BP132" s="21">
        <f>IF(BP$3&lt;'Depr. Rate'!$B$1,('Depr. Rate'!$B$4*'KU Meter Schedule'!Z132)/12,IF(Z132=0,Y132/2*'Depr. Rate'!$C$4/12,('Depr. Rate'!$C$4*'KU Meter Schedule'!Z132)/12))</f>
        <v>5272.08490575</v>
      </c>
      <c r="BQ132" s="21">
        <f>IF(BQ$3&lt;'Depr. Rate'!$B$1,('Depr. Rate'!$B$4*'KU Meter Schedule'!AA132)/12,IF(AA132=0,Z132/2*'Depr. Rate'!$C$4/12,('Depr. Rate'!$C$4*'KU Meter Schedule'!AA132)/12))</f>
        <v>5272.08490575</v>
      </c>
      <c r="BR132" s="21">
        <f>IF(BR$3&lt;'Depr. Rate'!$B$1,('Depr. Rate'!$B$4*'KU Meter Schedule'!AB132)/12,IF(AB132=0,AA132/2*'Depr. Rate'!$C$4/12,('Depr. Rate'!$C$4*'KU Meter Schedule'!AB132)/12))</f>
        <v>5272.08490575</v>
      </c>
      <c r="BS132" s="21">
        <f>IF(BS$3&lt;'Depr. Rate'!$B$1,('Depr. Rate'!$B$4*'KU Meter Schedule'!AC132)/12,IF(AC132=0,AB132/2*'Depr. Rate'!$C$4/12,('Depr. Rate'!$C$4*'KU Meter Schedule'!AC132)/12))</f>
        <v>5272.08490575</v>
      </c>
      <c r="BT132" s="21">
        <f>IF(BT$3&lt;'Depr. Rate'!$B$1,('Depr. Rate'!$B$4*'KU Meter Schedule'!AD132)/12,IF(AD132=0,AC132/2*'Depr. Rate'!$C$4/12,('Depr. Rate'!$C$4*'KU Meter Schedule'!AD132)/12))</f>
        <v>5272.08490575</v>
      </c>
      <c r="BU132" s="21">
        <f>IF(BU$3&lt;'Depr. Rate'!$B$1,('Depr. Rate'!$B$4*'KU Meter Schedule'!AE132)/12,IF(AE132=0,AD132/2*'Depr. Rate'!$C$4/12,('Depr. Rate'!$C$4*'KU Meter Schedule'!AE132)/12))</f>
        <v>5272.08490575</v>
      </c>
      <c r="BV132" s="21">
        <f>IF(BV$3&lt;'Depr. Rate'!$B$1,('Depr. Rate'!$B$4*'KU Meter Schedule'!AF132)/12,IF(AF132=0,AE132/2*'Depr. Rate'!$C$4/12,('Depr. Rate'!$C$4*'KU Meter Schedule'!AF132)/12))</f>
        <v>5272.08490575</v>
      </c>
      <c r="BW132" s="21">
        <f>IF(BW$3&lt;'Depr. Rate'!$B$1,('Depr. Rate'!$B$4*'KU Meter Schedule'!AG132)/12,IF(AG132=0,AF132/2*'Depr. Rate'!$C$4/12,('Depr. Rate'!$C$4*'KU Meter Schedule'!AG132)/12))</f>
        <v>5272.08490575</v>
      </c>
      <c r="BX132" s="21">
        <f>IF(BX$3&lt;'Depr. Rate'!$B$1,('Depr. Rate'!$B$4*'KU Meter Schedule'!AH132)/12,IF(AH132=0,AG132/2*'Depr. Rate'!$C$4/12,('Depr. Rate'!$C$4*'KU Meter Schedule'!AH132)/12))</f>
        <v>5272.08490575</v>
      </c>
      <c r="BY132" s="21">
        <f>IF(BY$3&lt;'Depr. Rate'!$B$1,('Depr. Rate'!$B$4*'KU Meter Schedule'!AI132)/12,IF(AI132=0,AH132/2*'Depr. Rate'!$C$4/12,('Depr. Rate'!$C$4*'KU Meter Schedule'!AI132)/12))</f>
        <v>5272.08490575</v>
      </c>
      <c r="BZ132" s="21">
        <f>IF(BZ$3&lt;'Depr. Rate'!$B$1,('Depr. Rate'!$B$4*'KU Meter Schedule'!AJ132)/12,IF(AJ132=0,AI132/2*'Depr. Rate'!$C$4/12,('Depr. Rate'!$C$4*'KU Meter Schedule'!AJ132)/12))</f>
        <v>5272.08490575</v>
      </c>
      <c r="CA132" s="21">
        <f>IF(CA$3&lt;'Depr. Rate'!$B$1,('Depr. Rate'!$B$4*'KU Meter Schedule'!AK132)/12,IF(AK132=0,AJ132/2*'Depr. Rate'!$C$4/12,('Depr. Rate'!$C$4*'KU Meter Schedule'!AK132)/12))</f>
        <v>5272.08490575</v>
      </c>
      <c r="CB132" s="21">
        <f>IF(CB$3&lt;'Depr. Rate'!$B$1,('Depr. Rate'!$B$4*'KU Meter Schedule'!AL132)/12,IF(AL132=0,AK132/2*'Depr. Rate'!$C$4/12,('Depr. Rate'!$C$4*'KU Meter Schedule'!AL132)/12))</f>
        <v>5272.08490575</v>
      </c>
      <c r="CC132" s="21">
        <f>IF(CC$3&lt;'Depr. Rate'!$B$1,('Depr. Rate'!$B$4*'KU Meter Schedule'!AM132)/12,IF(AM132=0,AL132/2*'Depr. Rate'!$C$4/12,('Depr. Rate'!$C$4*'KU Meter Schedule'!AM132)/12))</f>
        <v>5272.08490575</v>
      </c>
      <c r="CD132" s="21">
        <f>IF(CD$3&lt;'Depr. Rate'!$B$1,('Depr. Rate'!$B$4*'KU Meter Schedule'!AN132)/12,IF(AN132=0,AM132/2*'Depr. Rate'!$C$4/12,('Depr. Rate'!$C$4*'KU Meter Schedule'!AN132)/12))</f>
        <v>5272.08490575</v>
      </c>
      <c r="CE132" s="21">
        <f>IF(CE$3&lt;'Depr. Rate'!$B$1,('Depr. Rate'!$B$4*'KU Meter Schedule'!AO132)/12,IF(AO132=0,AN132/2*'Depr. Rate'!$C$4/12,('Depr. Rate'!$C$4*'KU Meter Schedule'!AO132)/12))</f>
        <v>5272.08490575</v>
      </c>
      <c r="CF132" s="21">
        <f>IF(CF$3&lt;'Depr. Rate'!$B$1,('Depr. Rate'!$B$4*'KU Meter Schedule'!AP132)/12,IF(AP132=0,AO132/2*'Depr. Rate'!$C$4/12,('Depr. Rate'!$C$4*'KU Meter Schedule'!AP132)/12))</f>
        <v>5272.08490575</v>
      </c>
      <c r="CG132" s="21">
        <f>IF(CG$3&lt;'Depr. Rate'!$B$1,('Depr. Rate'!$B$4*'KU Meter Schedule'!AQ132)/12,IF(AQ132=0,AP132/2*'Depr. Rate'!$C$4/12,('Depr. Rate'!$C$4*'KU Meter Schedule'!AQ132)/12))</f>
        <v>2636.042452875</v>
      </c>
      <c r="CH132" s="21">
        <f>IF(CH$3&lt;'Depr. Rate'!$B$1,('Depr. Rate'!$B$4*'KU Meter Schedule'!AR132)/12,IF(AR132=0,AQ132/2*'Depr. Rate'!$C$4/12,('Depr. Rate'!$C$4*'KU Meter Schedule'!AR132)/12))</f>
        <v>0</v>
      </c>
      <c r="CI132" s="21">
        <f>IF(CI$3&lt;'Depr. Rate'!$B$1,('Depr. Rate'!$B$4*'KU Meter Schedule'!AS132)/12,IF(AS132=0,AR132/2*'Depr. Rate'!$C$4/12,('Depr. Rate'!$C$4*'KU Meter Schedule'!AS132)/12))</f>
        <v>0</v>
      </c>
      <c r="CJ132" s="21">
        <f>IF(CJ$3&lt;'Depr. Rate'!$B$1,('Depr. Rate'!$B$4*'KU Meter Schedule'!AT132)/12,IF(AT132=0,AS132/2*'Depr. Rate'!$C$4/12,('Depr. Rate'!$C$4*'KU Meter Schedule'!AT132)/12))</f>
        <v>0</v>
      </c>
      <c r="CK132" s="21">
        <f>IF(CK$3&lt;'Depr. Rate'!$B$1,('Depr. Rate'!$B$4*'KU Meter Schedule'!AU132)/12,IF(AU132=0,AT132/2*'Depr. Rate'!$C$4/12,('Depr. Rate'!$C$4*'KU Meter Schedule'!AU132)/12))</f>
        <v>0</v>
      </c>
      <c r="CL132" s="21">
        <f>IF(CL$3&lt;'Depr. Rate'!$B$1,('Depr. Rate'!$B$4*'KU Meter Schedule'!AV132)/12,IF(AV132=0,AU132/2*'Depr. Rate'!$C$4/12,('Depr. Rate'!$C$4*'KU Meter Schedule'!AV132)/12))</f>
        <v>0</v>
      </c>
      <c r="CM132" s="21">
        <f>IF(CM$3&lt;'Depr. Rate'!$B$1,('Depr. Rate'!$B$4*'KU Meter Schedule'!AW132)/12,IF(AW132=0,AV132/2*'Depr. Rate'!$C$4/12,('Depr. Rate'!$C$4*'KU Meter Schedule'!AW132)/12))</f>
        <v>0</v>
      </c>
      <c r="CN132" s="21">
        <f>IF(CN$3&lt;'Depr. Rate'!$B$1,('Depr. Rate'!$B$4*'KU Meter Schedule'!AX132)/12,IF(AX132=0,AW132/2*'Depr. Rate'!$C$4/12,('Depr. Rate'!$C$4*'KU Meter Schedule'!AX132)/12))</f>
        <v>0</v>
      </c>
      <c r="CP132" s="6">
        <f>IF(CP$3=$CP$3,$H132+AZ132,IF($F132='KU Meter Schedule'!CP$3,'KU Meter Schedule'!CO132+AZ132-$G132,SUM(CO132,AZ132)))</f>
        <v>649649.82970416872</v>
      </c>
      <c r="CQ132" s="6">
        <f>IF(CQ$3=$CP$3,$H132+BA132,IF($F132='KU Meter Schedule'!CQ$3,'KU Meter Schedule'!CP132+BA132-$G132,SUM(CP132,BA132)))</f>
        <v>653089.45205008541</v>
      </c>
      <c r="CR132" s="6">
        <f>IF(CR$3=$CP$3,$H132+BB132,IF($F132='KU Meter Schedule'!CR$3,'KU Meter Schedule'!CQ132+BB132-$G132,SUM(CQ132,BB132)))</f>
        <v>656529.07439600211</v>
      </c>
      <c r="CS132" s="6">
        <f>IF(CS$3=$CP$3,$H132+BC132,IF($F132='KU Meter Schedule'!CS$3,'KU Meter Schedule'!CR132+BC132-$G132,SUM(CR132,BC132)))</f>
        <v>659968.6967419188</v>
      </c>
      <c r="CT132" s="6">
        <f>IF(CT$3=$CP$3,$H132+BD132,IF($F132='KU Meter Schedule'!CT$3,'KU Meter Schedule'!CS132+BD132-$G132,SUM(CS132,BD132)))</f>
        <v>663408.31908783549</v>
      </c>
      <c r="CU132" s="6">
        <f>IF(CU$3=$CP$3,$H132+BE132,IF($F132='KU Meter Schedule'!CU$3,'KU Meter Schedule'!CT132+BE132-$G132,SUM(CT132,BE132)))</f>
        <v>666847.94143375219</v>
      </c>
      <c r="CV132" s="6">
        <f>IF(CV$3=$CP$3,$H132+BF132,IF($F132='KU Meter Schedule'!CV$3,'KU Meter Schedule'!CU132+BF132-$G132,SUM(CU132,BF132)))</f>
        <v>670287.56377966888</v>
      </c>
      <c r="CW132" s="6">
        <f>IF(CW$3=$CP$3,$H132+BG132,IF($F132='KU Meter Schedule'!CW$3,'KU Meter Schedule'!CV132+BG132-$G132,SUM(CV132,BG132)))</f>
        <v>673727.18612558558</v>
      </c>
      <c r="CX132" s="6">
        <f>IF(CX$3=$CP$3,$H132+BH132,IF($F132='KU Meter Schedule'!CX$3,'KU Meter Schedule'!CW132+BH132-$G132,SUM(CW132,BH132)))</f>
        <v>677166.80847150227</v>
      </c>
      <c r="CY132" s="6">
        <f>IF(CY$3=$CP$3,$H132+BI132,IF($F132='KU Meter Schedule'!CY$3,'KU Meter Schedule'!CX132+BI132-$G132,SUM(CX132,BI132)))</f>
        <v>680606.43081741896</v>
      </c>
      <c r="CZ132" s="6">
        <f>IF(CZ$3=$CP$3,$H132+BJ132,IF($F132='KU Meter Schedule'!CZ$3,'KU Meter Schedule'!CY132+BJ132-$G132,SUM(CY132,BJ132)))</f>
        <v>684046.05316333566</v>
      </c>
      <c r="DA132" s="6">
        <f>IF(DA$3=$CP$3,$H132+BK132,IF($F132='KU Meter Schedule'!DA$3,'KU Meter Schedule'!CZ132+BK132-$G132,SUM(CZ132,BK132)))</f>
        <v>689318.13806908566</v>
      </c>
      <c r="DB132" s="6">
        <f>IF(DB$3=$CP$3,$H132+BL132,IF($F132='KU Meter Schedule'!DB$3,'KU Meter Schedule'!DA132+BL132-$G132,SUM(DA132,BL132)))</f>
        <v>694590.22297483566</v>
      </c>
      <c r="DC132" s="6">
        <f>IF(DC$3=$CP$3,$H132+BM132,IF($F132='KU Meter Schedule'!DC$3,'KU Meter Schedule'!DB132+BM132-$G132,SUM(DB132,BM132)))</f>
        <v>699862.30788058566</v>
      </c>
      <c r="DD132" s="6">
        <f>IF(DD$3=$CP$3,$H132+BN132,IF($F132='KU Meter Schedule'!DD$3,'KU Meter Schedule'!DC132+BN132-$G132,SUM(DC132,BN132)))</f>
        <v>705134.39278633567</v>
      </c>
      <c r="DE132" s="6">
        <f>IF(DE$3=$CP$3,$H132+BO132,IF($F132='KU Meter Schedule'!DE$3,'KU Meter Schedule'!DD132+BO132-$G132,SUM(DD132,BO132)))</f>
        <v>710406.47769208567</v>
      </c>
      <c r="DF132" s="6">
        <f>IF(DF$3=$CP$3,$H132+BP132,IF($F132='KU Meter Schedule'!DF$3,'KU Meter Schedule'!DE132+BP132-$G132,SUM(DE132,BP132)))</f>
        <v>715678.56259783567</v>
      </c>
      <c r="DG132" s="6">
        <f>IF(DG$3=$CP$3,$H132+BQ132,IF($F132='KU Meter Schedule'!DG$3,'KU Meter Schedule'!DF132+BQ132-$G132,SUM(DF132,BQ132)))</f>
        <v>720950.64750358567</v>
      </c>
      <c r="DH132" s="6">
        <f>IF(DH$3=$CP$3,$H132+BR132,IF($F132='KU Meter Schedule'!DH$3,'KU Meter Schedule'!DG132+BR132-$G132,SUM(DG132,BR132)))</f>
        <v>726222.73240933567</v>
      </c>
      <c r="DI132" s="6">
        <f>IF(DI$3=$CP$3,$H132+BS132,IF($F132='KU Meter Schedule'!DI$3,'KU Meter Schedule'!DH132+BS132-$G132,SUM(DH132,BS132)))</f>
        <v>731494.81731508567</v>
      </c>
      <c r="DJ132" s="6">
        <f>IF(DJ$3=$CP$3,$H132+BT132,IF($F132='KU Meter Schedule'!DJ$3,'KU Meter Schedule'!DI132+BT132-$G132,SUM(DI132,BT132)))</f>
        <v>736766.90222083568</v>
      </c>
      <c r="DK132" s="6">
        <f>IF(DK$3=$CP$3,$H132+BU132,IF($F132='KU Meter Schedule'!DK$3,'KU Meter Schedule'!DJ132+BU132-$G132,SUM(DJ132,BU132)))</f>
        <v>742038.98712658568</v>
      </c>
      <c r="DL132" s="6">
        <f>IF(DL$3=$CP$3,$H132+BV132,IF($F132='KU Meter Schedule'!DL$3,'KU Meter Schedule'!DK132+BV132-$G132,SUM(DK132,BV132)))</f>
        <v>747311.07203233568</v>
      </c>
      <c r="DM132" s="6">
        <f>IF(DM$3=$CP$3,$H132+BW132,IF($F132='KU Meter Schedule'!DM$3,'KU Meter Schedule'!DL132+BW132-$G132,SUM(DL132,BW132)))</f>
        <v>752583.15693808568</v>
      </c>
      <c r="DN132" s="6">
        <f>IF(DN$3=$CP$3,$H132+BX132,IF($F132='KU Meter Schedule'!DN$3,'KU Meter Schedule'!DM132+BX132-$G132,SUM(DM132,BX132)))</f>
        <v>757855.24184383568</v>
      </c>
      <c r="DO132" s="6">
        <f>IF(DO$3=$CP$3,$H132+BY132,IF($F132='KU Meter Schedule'!DO$3,'KU Meter Schedule'!DN132+BY132-$G132,SUM(DN132,BY132)))</f>
        <v>763127.32674958569</v>
      </c>
      <c r="DP132" s="6">
        <f>IF(DP$3=$CP$3,$H132+BZ132,IF($F132='KU Meter Schedule'!DP$3,'KU Meter Schedule'!DO132+BZ132-$G132,SUM(DO132,BZ132)))</f>
        <v>768399.41165533569</v>
      </c>
      <c r="DQ132" s="6">
        <f>IF(DQ$3=$CP$3,$H132+CA132,IF($F132='KU Meter Schedule'!DQ$3,'KU Meter Schedule'!DP132+CA132-$G132,SUM(DP132,CA132)))</f>
        <v>773671.49656108569</v>
      </c>
      <c r="DR132" s="6">
        <f>IF(DR$3=$CP$3,$H132+CB132,IF($F132='KU Meter Schedule'!DR$3,'KU Meter Schedule'!DQ132+CB132-$G132,SUM(DQ132,CB132)))</f>
        <v>778943.58146683569</v>
      </c>
      <c r="DS132" s="6">
        <f>IF(DS$3=$CP$3,$H132+CC132,IF($F132='KU Meter Schedule'!DS$3,'KU Meter Schedule'!DR132+CC132-$G132,SUM(DR132,CC132)))</f>
        <v>784215.66637258569</v>
      </c>
      <c r="DT132" s="6">
        <f>IF(DT$3=$CP$3,$H132+CD132,IF($F132='KU Meter Schedule'!DT$3,'KU Meter Schedule'!DS132+CD132-$G132,SUM(DS132,CD132)))</f>
        <v>789487.75127833569</v>
      </c>
      <c r="DU132" s="6">
        <f>IF(DU$3=$CP$3,$H132+CE132,IF($F132='KU Meter Schedule'!DU$3,'KU Meter Schedule'!DT132+CE132-$G132,SUM(DT132,CE132)))</f>
        <v>794759.8361840857</v>
      </c>
      <c r="DV132" s="6">
        <f>IF(DV$3=$CP$3,$H132+CF132,IF($F132='KU Meter Schedule'!DV$3,'KU Meter Schedule'!DU132+CF132-$G132,SUM(DU132,CF132)))</f>
        <v>800031.9210898357</v>
      </c>
      <c r="DW132" s="6">
        <f>IF(DW$3=$CP$3,$H132+CG132,IF($F132='KU Meter Schedule'!DW$3,'KU Meter Schedule'!DV132+CG132-$G132,SUM(DV132,CG132)))</f>
        <v>-999754.2264572893</v>
      </c>
      <c r="DX132" s="6">
        <f>IF(DX$3=$CP$3,$H132+CH132,IF($F132='KU Meter Schedule'!DX$3,'KU Meter Schedule'!DW132+CH132-$G132,SUM(DW132,CH132)))</f>
        <v>-999754.2264572893</v>
      </c>
      <c r="DY132" s="6">
        <f>IF(DY$3=$CP$3,$H132+CI132,IF($F132='KU Meter Schedule'!DY$3,'KU Meter Schedule'!DX132+CI132-$G132,SUM(DX132,CI132)))</f>
        <v>-999754.2264572893</v>
      </c>
      <c r="DZ132" s="6">
        <f>IF(DZ$3=$CP$3,$H132+CJ132,IF($F132='KU Meter Schedule'!DZ$3,'KU Meter Schedule'!DY132+CJ132-$G132,SUM(DY132,CJ132)))</f>
        <v>-999754.2264572893</v>
      </c>
      <c r="EA132" s="6">
        <f>IF(EA$3=$CP$3,$H132+CK132,IF($F132='KU Meter Schedule'!EA$3,'KU Meter Schedule'!DZ132+CK132-$G132,SUM(DZ132,CK132)))</f>
        <v>-999754.2264572893</v>
      </c>
      <c r="EB132" s="6">
        <f>IF(EB$3=$CP$3,$H132+CL132,IF($F132='KU Meter Schedule'!EB$3,'KU Meter Schedule'!EA132+CL132-$G132,SUM(EA132,CL132)))</f>
        <v>-999754.2264572893</v>
      </c>
      <c r="EC132" s="6">
        <f>IF(EC$3=$CP$3,$H132+CM132,IF($F132='KU Meter Schedule'!EC$3,'KU Meter Schedule'!EB132+CM132-$G132,SUM(EB132,CM132)))</f>
        <v>-999754.2264572893</v>
      </c>
      <c r="ED132" s="6">
        <f>IF(ED$3=$CP$3,$H132+CN132,IF($F132='KU Meter Schedule'!ED$3,'KU Meter Schedule'!EC132+CN132-$G132,SUM(EC132,CN132)))</f>
        <v>-999754.2264572893</v>
      </c>
      <c r="EF132" s="8">
        <f t="shared" si="26"/>
        <v>1152772.3602958312</v>
      </c>
      <c r="EG132" s="8">
        <f t="shared" si="26"/>
        <v>1149332.7379499145</v>
      </c>
      <c r="EH132" s="8">
        <f t="shared" si="26"/>
        <v>1145893.1156039978</v>
      </c>
      <c r="EI132" s="8">
        <f t="shared" si="26"/>
        <v>1142453.4932580811</v>
      </c>
      <c r="EJ132" s="8">
        <f t="shared" si="26"/>
        <v>1139013.8709121644</v>
      </c>
      <c r="EK132" s="8">
        <f t="shared" si="26"/>
        <v>1135574.2485662478</v>
      </c>
      <c r="EL132" s="8">
        <f t="shared" si="26"/>
        <v>1132134.6262203311</v>
      </c>
      <c r="EM132" s="8">
        <f t="shared" si="26"/>
        <v>1128695.0038744144</v>
      </c>
      <c r="EN132" s="8">
        <f t="shared" si="26"/>
        <v>1125255.3815284977</v>
      </c>
      <c r="EO132" s="8">
        <f t="shared" si="26"/>
        <v>1121815.759182581</v>
      </c>
      <c r="EP132" s="8">
        <f t="shared" si="26"/>
        <v>1118376.1368366643</v>
      </c>
      <c r="EQ132" s="8">
        <f t="shared" si="26"/>
        <v>1113104.0519309142</v>
      </c>
      <c r="ER132" s="8">
        <f t="shared" si="26"/>
        <v>1107831.9670251643</v>
      </c>
      <c r="ES132" s="8">
        <f t="shared" si="26"/>
        <v>1102559.8821194144</v>
      </c>
      <c r="ET132" s="8">
        <f t="shared" si="26"/>
        <v>1097287.7972136643</v>
      </c>
      <c r="EU132" s="8">
        <f t="shared" ref="EU132:FJ147" si="27">Y132-DE132</f>
        <v>1092015.7123079142</v>
      </c>
      <c r="EV132" s="8">
        <f t="shared" si="27"/>
        <v>1086743.6274021643</v>
      </c>
      <c r="EW132" s="8">
        <f t="shared" si="27"/>
        <v>1081471.5424964144</v>
      </c>
      <c r="EX132" s="8">
        <f t="shared" si="27"/>
        <v>1076199.4575906643</v>
      </c>
      <c r="EY132" s="8">
        <f t="shared" si="27"/>
        <v>1070927.3726849142</v>
      </c>
      <c r="EZ132" s="8">
        <f t="shared" si="27"/>
        <v>1065655.2877791643</v>
      </c>
      <c r="FA132" s="8">
        <f t="shared" si="27"/>
        <v>1060383.2028734144</v>
      </c>
      <c r="FB132" s="8">
        <f t="shared" si="27"/>
        <v>1055111.1179676643</v>
      </c>
      <c r="FC132" s="8">
        <f t="shared" si="27"/>
        <v>1049839.0330619141</v>
      </c>
      <c r="FD132" s="8">
        <f t="shared" si="27"/>
        <v>1044566.9481561643</v>
      </c>
      <c r="FE132" s="8">
        <f t="shared" si="27"/>
        <v>1039294.8632504143</v>
      </c>
      <c r="FF132" s="8">
        <f t="shared" si="27"/>
        <v>1034022.7783446643</v>
      </c>
      <c r="FG132" s="8">
        <f t="shared" si="27"/>
        <v>1028750.6934389143</v>
      </c>
      <c r="FH132" s="8">
        <f t="shared" si="27"/>
        <v>1023478.6085331643</v>
      </c>
      <c r="FI132" s="8">
        <f t="shared" si="27"/>
        <v>1018206.5236274143</v>
      </c>
      <c r="FJ132" s="8">
        <f t="shared" si="27"/>
        <v>1012934.4387216642</v>
      </c>
      <c r="FK132" s="8">
        <f t="shared" si="24"/>
        <v>1007662.3538159142</v>
      </c>
      <c r="FL132" s="8">
        <f t="shared" si="24"/>
        <v>1002390.2689101642</v>
      </c>
      <c r="FM132" s="8">
        <f t="shared" si="24"/>
        <v>999754.2264572893</v>
      </c>
      <c r="FN132" s="8">
        <f t="shared" si="24"/>
        <v>999754.2264572893</v>
      </c>
      <c r="FO132" s="8">
        <f t="shared" si="24"/>
        <v>999754.2264572893</v>
      </c>
      <c r="FP132" s="8">
        <f t="shared" si="24"/>
        <v>999754.2264572893</v>
      </c>
      <c r="FQ132" s="8">
        <f t="shared" si="24"/>
        <v>999754.2264572893</v>
      </c>
      <c r="FR132" s="8">
        <f t="shared" si="24"/>
        <v>999754.2264572893</v>
      </c>
      <c r="FS132" s="8">
        <f t="shared" si="24"/>
        <v>999754.2264572893</v>
      </c>
      <c r="FT132" s="8">
        <f t="shared" si="24"/>
        <v>999754.2264572893</v>
      </c>
    </row>
    <row r="133" spans="1:176" x14ac:dyDescent="0.25">
      <c r="A133" s="4" t="s">
        <v>12</v>
      </c>
      <c r="B133" s="4" t="s">
        <v>2</v>
      </c>
      <c r="C133" s="3" t="s">
        <v>40</v>
      </c>
      <c r="D133" s="4" t="s">
        <v>41</v>
      </c>
      <c r="E133" s="7">
        <v>2001</v>
      </c>
      <c r="F133" s="24">
        <f>IFERROR(VLOOKUP(CONCATENATE(C133,E133),'KU Retirements'!$A$4:$E$150,5,FALSE),"N/A")</f>
        <v>43586</v>
      </c>
      <c r="G133" s="5">
        <v>36253.29</v>
      </c>
      <c r="H133" s="5">
        <v>12997.6462663938</v>
      </c>
      <c r="I133" s="5"/>
      <c r="J133" s="6">
        <f>IF(J$3=$J$3,$G133,IF($F133='KU Meter Schedule'!J$3,'KU Meter Schedule'!I133-'KU Meter Schedule'!$G133,I133))</f>
        <v>36253.29</v>
      </c>
      <c r="K133" s="6">
        <f>IF(K$3=$J$3,$G133,IF($F133='KU Meter Schedule'!K$3,'KU Meter Schedule'!J133-'KU Meter Schedule'!$G133,J133))</f>
        <v>36253.29</v>
      </c>
      <c r="L133" s="6">
        <f>IF(L$3=$J$3,$G133,IF($F133='KU Meter Schedule'!L$3,'KU Meter Schedule'!K133-'KU Meter Schedule'!$G133,K133))</f>
        <v>36253.29</v>
      </c>
      <c r="M133" s="6">
        <f>IF(M$3=$J$3,$G133,IF($F133='KU Meter Schedule'!M$3,'KU Meter Schedule'!L133-'KU Meter Schedule'!$G133,L133))</f>
        <v>36253.29</v>
      </c>
      <c r="N133" s="6">
        <f>IF(N$3=$J$3,$G133,IF($F133='KU Meter Schedule'!N$3,'KU Meter Schedule'!M133-'KU Meter Schedule'!$G133,M133))</f>
        <v>36253.29</v>
      </c>
      <c r="O133" s="6">
        <f>IF(O$3=$J$3,$G133,IF($F133='KU Meter Schedule'!O$3,'KU Meter Schedule'!N133-'KU Meter Schedule'!$G133,N133))</f>
        <v>36253.29</v>
      </c>
      <c r="P133" s="6">
        <f>IF(P$3=$J$3,$G133,IF($F133='KU Meter Schedule'!P$3,'KU Meter Schedule'!O133-'KU Meter Schedule'!$G133,O133))</f>
        <v>36253.29</v>
      </c>
      <c r="Q133" s="6">
        <f>IF(Q$3=$J$3,$G133,IF($F133='KU Meter Schedule'!Q$3,'KU Meter Schedule'!P133-'KU Meter Schedule'!$G133,P133))</f>
        <v>36253.29</v>
      </c>
      <c r="R133" s="6">
        <f>IF(R$3=$J$3,$G133,IF($F133='KU Meter Schedule'!R$3,'KU Meter Schedule'!Q133-'KU Meter Schedule'!$G133,Q133))</f>
        <v>36253.29</v>
      </c>
      <c r="S133" s="6">
        <f>IF(S$3=$J$3,$G133,IF($F133='KU Meter Schedule'!S$3,'KU Meter Schedule'!R133-'KU Meter Schedule'!$G133,R133))</f>
        <v>36253.29</v>
      </c>
      <c r="T133" s="6">
        <f>IF(T$3=$J$3,$G133,IF($F133='KU Meter Schedule'!T$3,'KU Meter Schedule'!S133-'KU Meter Schedule'!$G133,S133))</f>
        <v>36253.29</v>
      </c>
      <c r="U133" s="6">
        <f>IF(U$3=$J$3,$G133,IF($F133='KU Meter Schedule'!U$3,'KU Meter Schedule'!T133-'KU Meter Schedule'!$G133,T133))</f>
        <v>36253.29</v>
      </c>
      <c r="V133" s="6">
        <f>IF(V$3=$J$3,$G133,IF($F133='KU Meter Schedule'!V$3,'KU Meter Schedule'!U133-'KU Meter Schedule'!$G133,U133))</f>
        <v>36253.29</v>
      </c>
      <c r="W133" s="6">
        <f>IF(W$3=$J$3,$G133,IF($F133='KU Meter Schedule'!W$3,'KU Meter Schedule'!V133-'KU Meter Schedule'!$G133,V133))</f>
        <v>36253.29</v>
      </c>
      <c r="X133" s="6">
        <f>IF(X$3=$J$3,$G133,IF($F133='KU Meter Schedule'!X$3,'KU Meter Schedule'!W133-'KU Meter Schedule'!$G133,W133))</f>
        <v>36253.29</v>
      </c>
      <c r="Y133" s="6">
        <f>IF(Y$3=$J$3,$G133,IF($F133='KU Meter Schedule'!Y$3,'KU Meter Schedule'!X133-'KU Meter Schedule'!$G133,X133))</f>
        <v>36253.29</v>
      </c>
      <c r="Z133" s="6">
        <f>IF(Z$3=$J$3,$G133,IF($F133='KU Meter Schedule'!Z$3,'KU Meter Schedule'!Y133-'KU Meter Schedule'!$G133,Y133))</f>
        <v>36253.29</v>
      </c>
      <c r="AA133" s="6">
        <f>IF(AA$3=$J$3,$G133,IF($F133='KU Meter Schedule'!AA$3,'KU Meter Schedule'!Z133-'KU Meter Schedule'!$G133,Z133))</f>
        <v>36253.29</v>
      </c>
      <c r="AB133" s="6">
        <f>IF(AB$3=$J$3,$G133,IF($F133='KU Meter Schedule'!AB$3,'KU Meter Schedule'!AA133-'KU Meter Schedule'!$G133,AA133))</f>
        <v>36253.29</v>
      </c>
      <c r="AC133" s="6">
        <f>IF(AC$3=$J$3,$G133,IF($F133='KU Meter Schedule'!AC$3,'KU Meter Schedule'!AB133-'KU Meter Schedule'!$G133,AB133))</f>
        <v>36253.29</v>
      </c>
      <c r="AD133" s="6">
        <f>IF(AD$3=$J$3,$G133,IF($F133='KU Meter Schedule'!AD$3,'KU Meter Schedule'!AC133-'KU Meter Schedule'!$G133,AC133))</f>
        <v>36253.29</v>
      </c>
      <c r="AE133" s="6">
        <f>IF(AE$3=$J$3,$G133,IF($F133='KU Meter Schedule'!AE$3,'KU Meter Schedule'!AD133-'KU Meter Schedule'!$G133,AD133))</f>
        <v>36253.29</v>
      </c>
      <c r="AF133" s="6">
        <f>IF(AF$3=$J$3,$G133,IF($F133='KU Meter Schedule'!AF$3,'KU Meter Schedule'!AE133-'KU Meter Schedule'!$G133,AE133))</f>
        <v>36253.29</v>
      </c>
      <c r="AG133" s="6">
        <f>IF(AG$3=$J$3,$G133,IF($F133='KU Meter Schedule'!AG$3,'KU Meter Schedule'!AF133-'KU Meter Schedule'!$G133,AF133))</f>
        <v>36253.29</v>
      </c>
      <c r="AH133" s="6">
        <f>IF(AH$3=$J$3,$G133,IF($F133='KU Meter Schedule'!AH$3,'KU Meter Schedule'!AG133-'KU Meter Schedule'!$G133,AG133))</f>
        <v>36253.29</v>
      </c>
      <c r="AI133" s="6">
        <f>IF(AI$3=$J$3,$G133,IF($F133='KU Meter Schedule'!AI$3,'KU Meter Schedule'!AH133-'KU Meter Schedule'!$G133,AH133))</f>
        <v>36253.29</v>
      </c>
      <c r="AJ133" s="6">
        <f>IF(AJ$3=$J$3,$G133,IF($F133='KU Meter Schedule'!AJ$3,'KU Meter Schedule'!AI133-'KU Meter Schedule'!$G133,AI133))</f>
        <v>36253.29</v>
      </c>
      <c r="AK133" s="6">
        <f>IF(AK$3=$J$3,$G133,IF($F133='KU Meter Schedule'!AK$3,'KU Meter Schedule'!AJ133-'KU Meter Schedule'!$G133,AJ133))</f>
        <v>36253.29</v>
      </c>
      <c r="AL133" s="6">
        <f>IF(AL$3=$J$3,$G133,IF($F133='KU Meter Schedule'!AL$3,'KU Meter Schedule'!AK133-'KU Meter Schedule'!$G133,AK133))</f>
        <v>36253.29</v>
      </c>
      <c r="AM133" s="6">
        <f>IF(AM$3=$J$3,$G133,IF($F133='KU Meter Schedule'!AM$3,'KU Meter Schedule'!AL133-'KU Meter Schedule'!$G133,AL133))</f>
        <v>36253.29</v>
      </c>
      <c r="AN133" s="6">
        <f>IF(AN$3=$J$3,$G133,IF($F133='KU Meter Schedule'!AN$3,'KU Meter Schedule'!AM133-'KU Meter Schedule'!$G133,AM133))</f>
        <v>36253.29</v>
      </c>
      <c r="AO133" s="6">
        <f>IF(AO$3=$J$3,$G133,IF($F133='KU Meter Schedule'!AO$3,'KU Meter Schedule'!AN133-'KU Meter Schedule'!$G133,AN133))</f>
        <v>36253.29</v>
      </c>
      <c r="AP133" s="6">
        <f>IF(AP$3=$J$3,$G133,IF($F133='KU Meter Schedule'!AP$3,'KU Meter Schedule'!AO133-'KU Meter Schedule'!$G133,AO133))</f>
        <v>36253.29</v>
      </c>
      <c r="AQ133" s="6">
        <f>IF(AQ$3=$J$3,$G133,IF($F133='KU Meter Schedule'!AQ$3,'KU Meter Schedule'!AP133-'KU Meter Schedule'!$G133,AP133))</f>
        <v>0</v>
      </c>
      <c r="AR133" s="6">
        <f>IF(AR$3=$J$3,$G133,IF($F133='KU Meter Schedule'!AR$3,'KU Meter Schedule'!AQ133-'KU Meter Schedule'!$G133,AQ133))</f>
        <v>0</v>
      </c>
      <c r="AS133" s="6">
        <f>IF(AS$3=$J$3,$G133,IF($F133='KU Meter Schedule'!AS$3,'KU Meter Schedule'!AR133-'KU Meter Schedule'!$G133,AR133))</f>
        <v>0</v>
      </c>
      <c r="AT133" s="6">
        <f>IF(AT$3=$J$3,$G133,IF($F133='KU Meter Schedule'!AT$3,'KU Meter Schedule'!AS133-'KU Meter Schedule'!$G133,AS133))</f>
        <v>0</v>
      </c>
      <c r="AU133" s="6">
        <f>IF(AU$3=$J$3,$G133,IF($F133='KU Meter Schedule'!AU$3,'KU Meter Schedule'!AT133-'KU Meter Schedule'!$G133,AT133))</f>
        <v>0</v>
      </c>
      <c r="AV133" s="6">
        <f>IF(AV$3=$J$3,$G133,IF($F133='KU Meter Schedule'!AV$3,'KU Meter Schedule'!AU133-'KU Meter Schedule'!$G133,AU133))</f>
        <v>0</v>
      </c>
      <c r="AW133" s="6">
        <f>IF(AW$3=$J$3,$G133,IF($F133='KU Meter Schedule'!AW$3,'KU Meter Schedule'!AV133-'KU Meter Schedule'!$G133,AV133))</f>
        <v>0</v>
      </c>
      <c r="AX133" s="6">
        <f>IF(AX$3=$J$3,$G133,IF($F133='KU Meter Schedule'!AX$3,'KU Meter Schedule'!AW133-'KU Meter Schedule'!$G133,AW133))</f>
        <v>0</v>
      </c>
      <c r="AZ133" s="21">
        <f>IF(AZ$3&lt;'Depr. Rate'!$B$1,('Depr. Rate'!$B$4*'KU Meter Schedule'!J133)/12,IF(J133=0,I133/2*'Depr. Rate'!$C$4/12,('Depr. Rate'!$C$4*'KU Meter Schedule'!J133)/12))</f>
        <v>69.183361750000003</v>
      </c>
      <c r="BA133" s="21">
        <f>IF(BA$3&lt;'Depr. Rate'!$B$1,('Depr. Rate'!$B$4*'KU Meter Schedule'!K133)/12,IF(K133=0,J133/2*'Depr. Rate'!$C$4/12,('Depr. Rate'!$C$4*'KU Meter Schedule'!K133)/12))</f>
        <v>69.183361750000003</v>
      </c>
      <c r="BB133" s="21">
        <f>IF(BB$3&lt;'Depr. Rate'!$B$1,('Depr. Rate'!$B$4*'KU Meter Schedule'!L133)/12,IF(L133=0,K133/2*'Depr. Rate'!$C$4/12,('Depr. Rate'!$C$4*'KU Meter Schedule'!L133)/12))</f>
        <v>69.183361750000003</v>
      </c>
      <c r="BC133" s="21">
        <f>IF(BC$3&lt;'Depr. Rate'!$B$1,('Depr. Rate'!$B$4*'KU Meter Schedule'!M133)/12,IF(M133=0,L133/2*'Depr. Rate'!$C$4/12,('Depr. Rate'!$C$4*'KU Meter Schedule'!M133)/12))</f>
        <v>69.183361750000003</v>
      </c>
      <c r="BD133" s="21">
        <f>IF(BD$3&lt;'Depr. Rate'!$B$1,('Depr. Rate'!$B$4*'KU Meter Schedule'!N133)/12,IF(N133=0,M133/2*'Depr. Rate'!$C$4/12,('Depr. Rate'!$C$4*'KU Meter Schedule'!N133)/12))</f>
        <v>69.183361750000003</v>
      </c>
      <c r="BE133" s="21">
        <f>IF(BE$3&lt;'Depr. Rate'!$B$1,('Depr. Rate'!$B$4*'KU Meter Schedule'!O133)/12,IF(O133=0,N133/2*'Depr. Rate'!$C$4/12,('Depr. Rate'!$C$4*'KU Meter Schedule'!O133)/12))</f>
        <v>69.183361750000003</v>
      </c>
      <c r="BF133" s="21">
        <f>IF(BF$3&lt;'Depr. Rate'!$B$1,('Depr. Rate'!$B$4*'KU Meter Schedule'!P133)/12,IF(P133=0,O133/2*'Depr. Rate'!$C$4/12,('Depr. Rate'!$C$4*'KU Meter Schedule'!P133)/12))</f>
        <v>69.183361750000003</v>
      </c>
      <c r="BG133" s="21">
        <f>IF(BG$3&lt;'Depr. Rate'!$B$1,('Depr. Rate'!$B$4*'KU Meter Schedule'!Q133)/12,IF(Q133=0,P133/2*'Depr. Rate'!$C$4/12,('Depr. Rate'!$C$4*'KU Meter Schedule'!Q133)/12))</f>
        <v>69.183361750000003</v>
      </c>
      <c r="BH133" s="21">
        <f>IF(BH$3&lt;'Depr. Rate'!$B$1,('Depr. Rate'!$B$4*'KU Meter Schedule'!R133)/12,IF(R133=0,Q133/2*'Depr. Rate'!$C$4/12,('Depr. Rate'!$C$4*'KU Meter Schedule'!R133)/12))</f>
        <v>69.183361750000003</v>
      </c>
      <c r="BI133" s="21">
        <f>IF(BI$3&lt;'Depr. Rate'!$B$1,('Depr. Rate'!$B$4*'KU Meter Schedule'!S133)/12,IF(S133=0,R133/2*'Depr. Rate'!$C$4/12,('Depr. Rate'!$C$4*'KU Meter Schedule'!S133)/12))</f>
        <v>69.183361750000003</v>
      </c>
      <c r="BJ133" s="21">
        <f>IF(BJ$3&lt;'Depr. Rate'!$B$1,('Depr. Rate'!$B$4*'KU Meter Schedule'!T133)/12,IF(T133=0,S133/2*'Depr. Rate'!$C$4/12,('Depr. Rate'!$C$4*'KU Meter Schedule'!T133)/12))</f>
        <v>69.183361750000003</v>
      </c>
      <c r="BK133" s="21">
        <f>IF(BK$3&lt;'Depr. Rate'!$B$1,('Depr. Rate'!$B$4*'KU Meter Schedule'!U133)/12,IF(U133=0,T133/2*'Depr. Rate'!$C$4/12,('Depr. Rate'!$C$4*'KU Meter Schedule'!U133)/12))</f>
        <v>106.04087325</v>
      </c>
      <c r="BL133" s="21">
        <f>IF(BL$3&lt;'Depr. Rate'!$B$1,('Depr. Rate'!$B$4*'KU Meter Schedule'!V133)/12,IF(V133=0,U133/2*'Depr. Rate'!$C$4/12,('Depr. Rate'!$C$4*'KU Meter Schedule'!V133)/12))</f>
        <v>106.04087325</v>
      </c>
      <c r="BM133" s="21">
        <f>IF(BM$3&lt;'Depr. Rate'!$B$1,('Depr. Rate'!$B$4*'KU Meter Schedule'!W133)/12,IF(W133=0,V133/2*'Depr. Rate'!$C$4/12,('Depr. Rate'!$C$4*'KU Meter Schedule'!W133)/12))</f>
        <v>106.04087325</v>
      </c>
      <c r="BN133" s="21">
        <f>IF(BN$3&lt;'Depr. Rate'!$B$1,('Depr. Rate'!$B$4*'KU Meter Schedule'!X133)/12,IF(X133=0,W133/2*'Depr. Rate'!$C$4/12,('Depr. Rate'!$C$4*'KU Meter Schedule'!X133)/12))</f>
        <v>106.04087325</v>
      </c>
      <c r="BO133" s="21">
        <f>IF(BO$3&lt;'Depr. Rate'!$B$1,('Depr. Rate'!$B$4*'KU Meter Schedule'!Y133)/12,IF(Y133=0,X133/2*'Depr. Rate'!$C$4/12,('Depr. Rate'!$C$4*'KU Meter Schedule'!Y133)/12))</f>
        <v>106.04087325</v>
      </c>
      <c r="BP133" s="21">
        <f>IF(BP$3&lt;'Depr. Rate'!$B$1,('Depr. Rate'!$B$4*'KU Meter Schedule'!Z133)/12,IF(Z133=0,Y133/2*'Depr. Rate'!$C$4/12,('Depr. Rate'!$C$4*'KU Meter Schedule'!Z133)/12))</f>
        <v>106.04087325</v>
      </c>
      <c r="BQ133" s="21">
        <f>IF(BQ$3&lt;'Depr. Rate'!$B$1,('Depr. Rate'!$B$4*'KU Meter Schedule'!AA133)/12,IF(AA133=0,Z133/2*'Depr. Rate'!$C$4/12,('Depr. Rate'!$C$4*'KU Meter Schedule'!AA133)/12))</f>
        <v>106.04087325</v>
      </c>
      <c r="BR133" s="21">
        <f>IF(BR$3&lt;'Depr. Rate'!$B$1,('Depr. Rate'!$B$4*'KU Meter Schedule'!AB133)/12,IF(AB133=0,AA133/2*'Depr. Rate'!$C$4/12,('Depr. Rate'!$C$4*'KU Meter Schedule'!AB133)/12))</f>
        <v>106.04087325</v>
      </c>
      <c r="BS133" s="21">
        <f>IF(BS$3&lt;'Depr. Rate'!$B$1,('Depr. Rate'!$B$4*'KU Meter Schedule'!AC133)/12,IF(AC133=0,AB133/2*'Depr. Rate'!$C$4/12,('Depr. Rate'!$C$4*'KU Meter Schedule'!AC133)/12))</f>
        <v>106.04087325</v>
      </c>
      <c r="BT133" s="21">
        <f>IF(BT$3&lt;'Depr. Rate'!$B$1,('Depr. Rate'!$B$4*'KU Meter Schedule'!AD133)/12,IF(AD133=0,AC133/2*'Depr. Rate'!$C$4/12,('Depr. Rate'!$C$4*'KU Meter Schedule'!AD133)/12))</f>
        <v>106.04087325</v>
      </c>
      <c r="BU133" s="21">
        <f>IF(BU$3&lt;'Depr. Rate'!$B$1,('Depr. Rate'!$B$4*'KU Meter Schedule'!AE133)/12,IF(AE133=0,AD133/2*'Depr. Rate'!$C$4/12,('Depr. Rate'!$C$4*'KU Meter Schedule'!AE133)/12))</f>
        <v>106.04087325</v>
      </c>
      <c r="BV133" s="21">
        <f>IF(BV$3&lt;'Depr. Rate'!$B$1,('Depr. Rate'!$B$4*'KU Meter Schedule'!AF133)/12,IF(AF133=0,AE133/2*'Depr. Rate'!$C$4/12,('Depr. Rate'!$C$4*'KU Meter Schedule'!AF133)/12))</f>
        <v>106.04087325</v>
      </c>
      <c r="BW133" s="21">
        <f>IF(BW$3&lt;'Depr. Rate'!$B$1,('Depr. Rate'!$B$4*'KU Meter Schedule'!AG133)/12,IF(AG133=0,AF133/2*'Depr. Rate'!$C$4/12,('Depr. Rate'!$C$4*'KU Meter Schedule'!AG133)/12))</f>
        <v>106.04087325</v>
      </c>
      <c r="BX133" s="21">
        <f>IF(BX$3&lt;'Depr. Rate'!$B$1,('Depr. Rate'!$B$4*'KU Meter Schedule'!AH133)/12,IF(AH133=0,AG133/2*'Depr. Rate'!$C$4/12,('Depr. Rate'!$C$4*'KU Meter Schedule'!AH133)/12))</f>
        <v>106.04087325</v>
      </c>
      <c r="BY133" s="21">
        <f>IF(BY$3&lt;'Depr. Rate'!$B$1,('Depr. Rate'!$B$4*'KU Meter Schedule'!AI133)/12,IF(AI133=0,AH133/2*'Depr. Rate'!$C$4/12,('Depr. Rate'!$C$4*'KU Meter Schedule'!AI133)/12))</f>
        <v>106.04087325</v>
      </c>
      <c r="BZ133" s="21">
        <f>IF(BZ$3&lt;'Depr. Rate'!$B$1,('Depr. Rate'!$B$4*'KU Meter Schedule'!AJ133)/12,IF(AJ133=0,AI133/2*'Depr. Rate'!$C$4/12,('Depr. Rate'!$C$4*'KU Meter Schedule'!AJ133)/12))</f>
        <v>106.04087325</v>
      </c>
      <c r="CA133" s="21">
        <f>IF(CA$3&lt;'Depr. Rate'!$B$1,('Depr. Rate'!$B$4*'KU Meter Schedule'!AK133)/12,IF(AK133=0,AJ133/2*'Depr. Rate'!$C$4/12,('Depr. Rate'!$C$4*'KU Meter Schedule'!AK133)/12))</f>
        <v>106.04087325</v>
      </c>
      <c r="CB133" s="21">
        <f>IF(CB$3&lt;'Depr. Rate'!$B$1,('Depr. Rate'!$B$4*'KU Meter Schedule'!AL133)/12,IF(AL133=0,AK133/2*'Depr. Rate'!$C$4/12,('Depr. Rate'!$C$4*'KU Meter Schedule'!AL133)/12))</f>
        <v>106.04087325</v>
      </c>
      <c r="CC133" s="21">
        <f>IF(CC$3&lt;'Depr. Rate'!$B$1,('Depr. Rate'!$B$4*'KU Meter Schedule'!AM133)/12,IF(AM133=0,AL133/2*'Depr. Rate'!$C$4/12,('Depr. Rate'!$C$4*'KU Meter Schedule'!AM133)/12))</f>
        <v>106.04087325</v>
      </c>
      <c r="CD133" s="21">
        <f>IF(CD$3&lt;'Depr. Rate'!$B$1,('Depr. Rate'!$B$4*'KU Meter Schedule'!AN133)/12,IF(AN133=0,AM133/2*'Depr. Rate'!$C$4/12,('Depr. Rate'!$C$4*'KU Meter Schedule'!AN133)/12))</f>
        <v>106.04087325</v>
      </c>
      <c r="CE133" s="21">
        <f>IF(CE$3&lt;'Depr. Rate'!$B$1,('Depr. Rate'!$B$4*'KU Meter Schedule'!AO133)/12,IF(AO133=0,AN133/2*'Depr. Rate'!$C$4/12,('Depr. Rate'!$C$4*'KU Meter Schedule'!AO133)/12))</f>
        <v>106.04087325</v>
      </c>
      <c r="CF133" s="21">
        <f>IF(CF$3&lt;'Depr. Rate'!$B$1,('Depr. Rate'!$B$4*'KU Meter Schedule'!AP133)/12,IF(AP133=0,AO133/2*'Depr. Rate'!$C$4/12,('Depr. Rate'!$C$4*'KU Meter Schedule'!AP133)/12))</f>
        <v>106.04087325</v>
      </c>
      <c r="CG133" s="21">
        <f>IF(CG$3&lt;'Depr. Rate'!$B$1,('Depr. Rate'!$B$4*'KU Meter Schedule'!AQ133)/12,IF(AQ133=0,AP133/2*'Depr. Rate'!$C$4/12,('Depr. Rate'!$C$4*'KU Meter Schedule'!AQ133)/12))</f>
        <v>53.020436625000002</v>
      </c>
      <c r="CH133" s="21">
        <f>IF(CH$3&lt;'Depr. Rate'!$B$1,('Depr. Rate'!$B$4*'KU Meter Schedule'!AR133)/12,IF(AR133=0,AQ133/2*'Depr. Rate'!$C$4/12,('Depr. Rate'!$C$4*'KU Meter Schedule'!AR133)/12))</f>
        <v>0</v>
      </c>
      <c r="CI133" s="21">
        <f>IF(CI$3&lt;'Depr. Rate'!$B$1,('Depr. Rate'!$B$4*'KU Meter Schedule'!AS133)/12,IF(AS133=0,AR133/2*'Depr. Rate'!$C$4/12,('Depr. Rate'!$C$4*'KU Meter Schedule'!AS133)/12))</f>
        <v>0</v>
      </c>
      <c r="CJ133" s="21">
        <f>IF(CJ$3&lt;'Depr. Rate'!$B$1,('Depr. Rate'!$B$4*'KU Meter Schedule'!AT133)/12,IF(AT133=0,AS133/2*'Depr. Rate'!$C$4/12,('Depr. Rate'!$C$4*'KU Meter Schedule'!AT133)/12))</f>
        <v>0</v>
      </c>
      <c r="CK133" s="21">
        <f>IF(CK$3&lt;'Depr. Rate'!$B$1,('Depr. Rate'!$B$4*'KU Meter Schedule'!AU133)/12,IF(AU133=0,AT133/2*'Depr. Rate'!$C$4/12,('Depr. Rate'!$C$4*'KU Meter Schedule'!AU133)/12))</f>
        <v>0</v>
      </c>
      <c r="CL133" s="21">
        <f>IF(CL$3&lt;'Depr. Rate'!$B$1,('Depr. Rate'!$B$4*'KU Meter Schedule'!AV133)/12,IF(AV133=0,AU133/2*'Depr. Rate'!$C$4/12,('Depr. Rate'!$C$4*'KU Meter Schedule'!AV133)/12))</f>
        <v>0</v>
      </c>
      <c r="CM133" s="21">
        <f>IF(CM$3&lt;'Depr. Rate'!$B$1,('Depr. Rate'!$B$4*'KU Meter Schedule'!AW133)/12,IF(AW133=0,AV133/2*'Depr. Rate'!$C$4/12,('Depr. Rate'!$C$4*'KU Meter Schedule'!AW133)/12))</f>
        <v>0</v>
      </c>
      <c r="CN133" s="21">
        <f>IF(CN$3&lt;'Depr. Rate'!$B$1,('Depr. Rate'!$B$4*'KU Meter Schedule'!AX133)/12,IF(AX133=0,AW133/2*'Depr. Rate'!$C$4/12,('Depr. Rate'!$C$4*'KU Meter Schedule'!AX133)/12))</f>
        <v>0</v>
      </c>
      <c r="CP133" s="6">
        <f>IF(CP$3=$CP$3,$H133+AZ133,IF($F133='KU Meter Schedule'!CP$3,'KU Meter Schedule'!CO133+AZ133-$G133,SUM(CO133,AZ133)))</f>
        <v>13066.8296281438</v>
      </c>
      <c r="CQ133" s="6">
        <f>IF(CQ$3=$CP$3,$H133+BA133,IF($F133='KU Meter Schedule'!CQ$3,'KU Meter Schedule'!CP133+BA133-$G133,SUM(CP133,BA133)))</f>
        <v>13136.012989893799</v>
      </c>
      <c r="CR133" s="6">
        <f>IF(CR$3=$CP$3,$H133+BB133,IF($F133='KU Meter Schedule'!CR$3,'KU Meter Schedule'!CQ133+BB133-$G133,SUM(CQ133,BB133)))</f>
        <v>13205.196351643799</v>
      </c>
      <c r="CS133" s="6">
        <f>IF(CS$3=$CP$3,$H133+BC133,IF($F133='KU Meter Schedule'!CS$3,'KU Meter Schedule'!CR133+BC133-$G133,SUM(CR133,BC133)))</f>
        <v>13274.379713393799</v>
      </c>
      <c r="CT133" s="6">
        <f>IF(CT$3=$CP$3,$H133+BD133,IF($F133='KU Meter Schedule'!CT$3,'KU Meter Schedule'!CS133+BD133-$G133,SUM(CS133,BD133)))</f>
        <v>13343.563075143798</v>
      </c>
      <c r="CU133" s="6">
        <f>IF(CU$3=$CP$3,$H133+BE133,IF($F133='KU Meter Schedule'!CU$3,'KU Meter Schedule'!CT133+BE133-$G133,SUM(CT133,BE133)))</f>
        <v>13412.746436893798</v>
      </c>
      <c r="CV133" s="6">
        <f>IF(CV$3=$CP$3,$H133+BF133,IF($F133='KU Meter Schedule'!CV$3,'KU Meter Schedule'!CU133+BF133-$G133,SUM(CU133,BF133)))</f>
        <v>13481.929798643798</v>
      </c>
      <c r="CW133" s="6">
        <f>IF(CW$3=$CP$3,$H133+BG133,IF($F133='KU Meter Schedule'!CW$3,'KU Meter Schedule'!CV133+BG133-$G133,SUM(CV133,BG133)))</f>
        <v>13551.113160393797</v>
      </c>
      <c r="CX133" s="6">
        <f>IF(CX$3=$CP$3,$H133+BH133,IF($F133='KU Meter Schedule'!CX$3,'KU Meter Schedule'!CW133+BH133-$G133,SUM(CW133,BH133)))</f>
        <v>13620.296522143797</v>
      </c>
      <c r="CY133" s="6">
        <f>IF(CY$3=$CP$3,$H133+BI133,IF($F133='KU Meter Schedule'!CY$3,'KU Meter Schedule'!CX133+BI133-$G133,SUM(CX133,BI133)))</f>
        <v>13689.479883893797</v>
      </c>
      <c r="CZ133" s="6">
        <f>IF(CZ$3=$CP$3,$H133+BJ133,IF($F133='KU Meter Schedule'!CZ$3,'KU Meter Schedule'!CY133+BJ133-$G133,SUM(CY133,BJ133)))</f>
        <v>13758.663245643796</v>
      </c>
      <c r="DA133" s="6">
        <f>IF(DA$3=$CP$3,$H133+BK133,IF($F133='KU Meter Schedule'!DA$3,'KU Meter Schedule'!CZ133+BK133-$G133,SUM(CZ133,BK133)))</f>
        <v>13864.704118893796</v>
      </c>
      <c r="DB133" s="6">
        <f>IF(DB$3=$CP$3,$H133+BL133,IF($F133='KU Meter Schedule'!DB$3,'KU Meter Schedule'!DA133+BL133-$G133,SUM(DA133,BL133)))</f>
        <v>13970.744992143796</v>
      </c>
      <c r="DC133" s="6">
        <f>IF(DC$3=$CP$3,$H133+BM133,IF($F133='KU Meter Schedule'!DC$3,'KU Meter Schedule'!DB133+BM133-$G133,SUM(DB133,BM133)))</f>
        <v>14076.785865393796</v>
      </c>
      <c r="DD133" s="6">
        <f>IF(DD$3=$CP$3,$H133+BN133,IF($F133='KU Meter Schedule'!DD$3,'KU Meter Schedule'!DC133+BN133-$G133,SUM(DC133,BN133)))</f>
        <v>14182.826738643796</v>
      </c>
      <c r="DE133" s="6">
        <f>IF(DE$3=$CP$3,$H133+BO133,IF($F133='KU Meter Schedule'!DE$3,'KU Meter Schedule'!DD133+BO133-$G133,SUM(DD133,BO133)))</f>
        <v>14288.867611893796</v>
      </c>
      <c r="DF133" s="6">
        <f>IF(DF$3=$CP$3,$H133+BP133,IF($F133='KU Meter Schedule'!DF$3,'KU Meter Schedule'!DE133+BP133-$G133,SUM(DE133,BP133)))</f>
        <v>14394.908485143796</v>
      </c>
      <c r="DG133" s="6">
        <f>IF(DG$3=$CP$3,$H133+BQ133,IF($F133='KU Meter Schedule'!DG$3,'KU Meter Schedule'!DF133+BQ133-$G133,SUM(DF133,BQ133)))</f>
        <v>14500.949358393797</v>
      </c>
      <c r="DH133" s="6">
        <f>IF(DH$3=$CP$3,$H133+BR133,IF($F133='KU Meter Schedule'!DH$3,'KU Meter Schedule'!DG133+BR133-$G133,SUM(DG133,BR133)))</f>
        <v>14606.990231643797</v>
      </c>
      <c r="DI133" s="6">
        <f>IF(DI$3=$CP$3,$H133+BS133,IF($F133='KU Meter Schedule'!DI$3,'KU Meter Schedule'!DH133+BS133-$G133,SUM(DH133,BS133)))</f>
        <v>14713.031104893797</v>
      </c>
      <c r="DJ133" s="6">
        <f>IF(DJ$3=$CP$3,$H133+BT133,IF($F133='KU Meter Schedule'!DJ$3,'KU Meter Schedule'!DI133+BT133-$G133,SUM(DI133,BT133)))</f>
        <v>14819.071978143797</v>
      </c>
      <c r="DK133" s="6">
        <f>IF(DK$3=$CP$3,$H133+BU133,IF($F133='KU Meter Schedule'!DK$3,'KU Meter Schedule'!DJ133+BU133-$G133,SUM(DJ133,BU133)))</f>
        <v>14925.112851393797</v>
      </c>
      <c r="DL133" s="6">
        <f>IF(DL$3=$CP$3,$H133+BV133,IF($F133='KU Meter Schedule'!DL$3,'KU Meter Schedule'!DK133+BV133-$G133,SUM(DK133,BV133)))</f>
        <v>15031.153724643797</v>
      </c>
      <c r="DM133" s="6">
        <f>IF(DM$3=$CP$3,$H133+BW133,IF($F133='KU Meter Schedule'!DM$3,'KU Meter Schedule'!DL133+BW133-$G133,SUM(DL133,BW133)))</f>
        <v>15137.194597893797</v>
      </c>
      <c r="DN133" s="6">
        <f>IF(DN$3=$CP$3,$H133+BX133,IF($F133='KU Meter Schedule'!DN$3,'KU Meter Schedule'!DM133+BX133-$G133,SUM(DM133,BX133)))</f>
        <v>15243.235471143797</v>
      </c>
      <c r="DO133" s="6">
        <f>IF(DO$3=$CP$3,$H133+BY133,IF($F133='KU Meter Schedule'!DO$3,'KU Meter Schedule'!DN133+BY133-$G133,SUM(DN133,BY133)))</f>
        <v>15349.276344393797</v>
      </c>
      <c r="DP133" s="6">
        <f>IF(DP$3=$CP$3,$H133+BZ133,IF($F133='KU Meter Schedule'!DP$3,'KU Meter Schedule'!DO133+BZ133-$G133,SUM(DO133,BZ133)))</f>
        <v>15455.317217643797</v>
      </c>
      <c r="DQ133" s="6">
        <f>IF(DQ$3=$CP$3,$H133+CA133,IF($F133='KU Meter Schedule'!DQ$3,'KU Meter Schedule'!DP133+CA133-$G133,SUM(DP133,CA133)))</f>
        <v>15561.358090893797</v>
      </c>
      <c r="DR133" s="6">
        <f>IF(DR$3=$CP$3,$H133+CB133,IF($F133='KU Meter Schedule'!DR$3,'KU Meter Schedule'!DQ133+CB133-$G133,SUM(DQ133,CB133)))</f>
        <v>15667.398964143797</v>
      </c>
      <c r="DS133" s="6">
        <f>IF(DS$3=$CP$3,$H133+CC133,IF($F133='KU Meter Schedule'!DS$3,'KU Meter Schedule'!DR133+CC133-$G133,SUM(DR133,CC133)))</f>
        <v>15773.439837393797</v>
      </c>
      <c r="DT133" s="6">
        <f>IF(DT$3=$CP$3,$H133+CD133,IF($F133='KU Meter Schedule'!DT$3,'KU Meter Schedule'!DS133+CD133-$G133,SUM(DS133,CD133)))</f>
        <v>15879.480710643797</v>
      </c>
      <c r="DU133" s="6">
        <f>IF(DU$3=$CP$3,$H133+CE133,IF($F133='KU Meter Schedule'!DU$3,'KU Meter Schedule'!DT133+CE133-$G133,SUM(DT133,CE133)))</f>
        <v>15985.521583893797</v>
      </c>
      <c r="DV133" s="6">
        <f>IF(DV$3=$CP$3,$H133+CF133,IF($F133='KU Meter Schedule'!DV$3,'KU Meter Schedule'!DU133+CF133-$G133,SUM(DU133,CF133)))</f>
        <v>16091.562457143797</v>
      </c>
      <c r="DW133" s="6">
        <f>IF(DW$3=$CP$3,$H133+CG133,IF($F133='KU Meter Schedule'!DW$3,'KU Meter Schedule'!DV133+CG133-$G133,SUM(DV133,CG133)))</f>
        <v>-20108.707106231202</v>
      </c>
      <c r="DX133" s="6">
        <f>IF(DX$3=$CP$3,$H133+CH133,IF($F133='KU Meter Schedule'!DX$3,'KU Meter Schedule'!DW133+CH133-$G133,SUM(DW133,CH133)))</f>
        <v>-20108.707106231202</v>
      </c>
      <c r="DY133" s="6">
        <f>IF(DY$3=$CP$3,$H133+CI133,IF($F133='KU Meter Schedule'!DY$3,'KU Meter Schedule'!DX133+CI133-$G133,SUM(DX133,CI133)))</f>
        <v>-20108.707106231202</v>
      </c>
      <c r="DZ133" s="6">
        <f>IF(DZ$3=$CP$3,$H133+CJ133,IF($F133='KU Meter Schedule'!DZ$3,'KU Meter Schedule'!DY133+CJ133-$G133,SUM(DY133,CJ133)))</f>
        <v>-20108.707106231202</v>
      </c>
      <c r="EA133" s="6">
        <f>IF(EA$3=$CP$3,$H133+CK133,IF($F133='KU Meter Schedule'!EA$3,'KU Meter Schedule'!DZ133+CK133-$G133,SUM(DZ133,CK133)))</f>
        <v>-20108.707106231202</v>
      </c>
      <c r="EB133" s="6">
        <f>IF(EB$3=$CP$3,$H133+CL133,IF($F133='KU Meter Schedule'!EB$3,'KU Meter Schedule'!EA133+CL133-$G133,SUM(EA133,CL133)))</f>
        <v>-20108.707106231202</v>
      </c>
      <c r="EC133" s="6">
        <f>IF(EC$3=$CP$3,$H133+CM133,IF($F133='KU Meter Schedule'!EC$3,'KU Meter Schedule'!EB133+CM133-$G133,SUM(EB133,CM133)))</f>
        <v>-20108.707106231202</v>
      </c>
      <c r="ED133" s="6">
        <f>IF(ED$3=$CP$3,$H133+CN133,IF($F133='KU Meter Schedule'!ED$3,'KU Meter Schedule'!EC133+CN133-$G133,SUM(EC133,CN133)))</f>
        <v>-20108.707106231202</v>
      </c>
      <c r="EF133" s="8">
        <f t="shared" ref="EF133:EU148" si="28">J133-CP133</f>
        <v>23186.460371856199</v>
      </c>
      <c r="EG133" s="8">
        <f t="shared" si="28"/>
        <v>23117.277010106201</v>
      </c>
      <c r="EH133" s="8">
        <f t="shared" si="28"/>
        <v>23048.093648356204</v>
      </c>
      <c r="EI133" s="8">
        <f t="shared" si="28"/>
        <v>22978.910286606202</v>
      </c>
      <c r="EJ133" s="8">
        <f t="shared" si="28"/>
        <v>22909.726924856201</v>
      </c>
      <c r="EK133" s="8">
        <f t="shared" si="28"/>
        <v>22840.543563106203</v>
      </c>
      <c r="EL133" s="8">
        <f t="shared" si="28"/>
        <v>22771.360201356205</v>
      </c>
      <c r="EM133" s="8">
        <f t="shared" si="28"/>
        <v>22702.176839606203</v>
      </c>
      <c r="EN133" s="8">
        <f t="shared" si="28"/>
        <v>22632.993477856202</v>
      </c>
      <c r="EO133" s="8">
        <f t="shared" si="28"/>
        <v>22563.810116106204</v>
      </c>
      <c r="EP133" s="8">
        <f t="shared" si="28"/>
        <v>22494.626754356206</v>
      </c>
      <c r="EQ133" s="8">
        <f t="shared" si="28"/>
        <v>22388.585881106206</v>
      </c>
      <c r="ER133" s="8">
        <f t="shared" si="28"/>
        <v>22282.545007856206</v>
      </c>
      <c r="ES133" s="8">
        <f t="shared" si="28"/>
        <v>22176.504134606206</v>
      </c>
      <c r="ET133" s="8">
        <f t="shared" si="28"/>
        <v>22070.463261356206</v>
      </c>
      <c r="EU133" s="8">
        <f t="shared" si="28"/>
        <v>21964.422388106206</v>
      </c>
      <c r="EV133" s="8">
        <f t="shared" si="27"/>
        <v>21858.381514856206</v>
      </c>
      <c r="EW133" s="8">
        <f t="shared" si="27"/>
        <v>21752.340641606206</v>
      </c>
      <c r="EX133" s="8">
        <f t="shared" si="27"/>
        <v>21646.299768356206</v>
      </c>
      <c r="EY133" s="8">
        <f t="shared" si="27"/>
        <v>21540.258895106206</v>
      </c>
      <c r="EZ133" s="8">
        <f t="shared" si="27"/>
        <v>21434.218021856206</v>
      </c>
      <c r="FA133" s="8">
        <f t="shared" si="27"/>
        <v>21328.177148606206</v>
      </c>
      <c r="FB133" s="8">
        <f t="shared" si="27"/>
        <v>21222.136275356206</v>
      </c>
      <c r="FC133" s="8">
        <f t="shared" si="27"/>
        <v>21116.095402106206</v>
      </c>
      <c r="FD133" s="8">
        <f t="shared" si="27"/>
        <v>21010.054528856206</v>
      </c>
      <c r="FE133" s="8">
        <f t="shared" si="27"/>
        <v>20904.013655606206</v>
      </c>
      <c r="FF133" s="8">
        <f t="shared" si="27"/>
        <v>20797.972782356206</v>
      </c>
      <c r="FG133" s="8">
        <f t="shared" si="27"/>
        <v>20691.931909106206</v>
      </c>
      <c r="FH133" s="8">
        <f t="shared" si="27"/>
        <v>20585.891035856206</v>
      </c>
      <c r="FI133" s="8">
        <f t="shared" si="27"/>
        <v>20479.850162606206</v>
      </c>
      <c r="FJ133" s="8">
        <f t="shared" si="27"/>
        <v>20373.809289356206</v>
      </c>
      <c r="FK133" s="8">
        <f t="shared" si="24"/>
        <v>20267.768416106206</v>
      </c>
      <c r="FL133" s="8">
        <f t="shared" si="24"/>
        <v>20161.727542856206</v>
      </c>
      <c r="FM133" s="8">
        <f t="shared" si="24"/>
        <v>20108.707106231202</v>
      </c>
      <c r="FN133" s="8">
        <f t="shared" si="24"/>
        <v>20108.707106231202</v>
      </c>
      <c r="FO133" s="8">
        <f t="shared" si="24"/>
        <v>20108.707106231202</v>
      </c>
      <c r="FP133" s="8">
        <f t="shared" si="24"/>
        <v>20108.707106231202</v>
      </c>
      <c r="FQ133" s="8">
        <f t="shared" si="24"/>
        <v>20108.707106231202</v>
      </c>
      <c r="FR133" s="8">
        <f t="shared" si="24"/>
        <v>20108.707106231202</v>
      </c>
      <c r="FS133" s="8">
        <f t="shared" si="24"/>
        <v>20108.707106231202</v>
      </c>
      <c r="FT133" s="8">
        <f t="shared" si="24"/>
        <v>20108.707106231202</v>
      </c>
    </row>
    <row r="134" spans="1:176" x14ac:dyDescent="0.25">
      <c r="A134" s="4" t="s">
        <v>12</v>
      </c>
      <c r="B134" s="4" t="s">
        <v>2</v>
      </c>
      <c r="C134" s="3" t="s">
        <v>40</v>
      </c>
      <c r="D134" s="4" t="s">
        <v>3</v>
      </c>
      <c r="E134" s="7">
        <v>2002</v>
      </c>
      <c r="F134" s="24">
        <f>IFERROR(VLOOKUP(CONCATENATE(C134,E134),'KU Retirements'!$A$4:$E$150,5,FALSE),"N/A")</f>
        <v>43617</v>
      </c>
      <c r="G134" s="5">
        <v>397650.79</v>
      </c>
      <c r="H134" s="5">
        <v>133415.80064686801</v>
      </c>
      <c r="I134" s="5"/>
      <c r="J134" s="6">
        <f>IF(J$3=$J$3,$G134,IF($F134='KU Meter Schedule'!J$3,'KU Meter Schedule'!I134-'KU Meter Schedule'!$G134,I134))</f>
        <v>397650.79</v>
      </c>
      <c r="K134" s="6">
        <f>IF(K$3=$J$3,$G134,IF($F134='KU Meter Schedule'!K$3,'KU Meter Schedule'!J134-'KU Meter Schedule'!$G134,J134))</f>
        <v>397650.79</v>
      </c>
      <c r="L134" s="6">
        <f>IF(L$3=$J$3,$G134,IF($F134='KU Meter Schedule'!L$3,'KU Meter Schedule'!K134-'KU Meter Schedule'!$G134,K134))</f>
        <v>397650.79</v>
      </c>
      <c r="M134" s="6">
        <f>IF(M$3=$J$3,$G134,IF($F134='KU Meter Schedule'!M$3,'KU Meter Schedule'!L134-'KU Meter Schedule'!$G134,L134))</f>
        <v>397650.79</v>
      </c>
      <c r="N134" s="6">
        <f>IF(N$3=$J$3,$G134,IF($F134='KU Meter Schedule'!N$3,'KU Meter Schedule'!M134-'KU Meter Schedule'!$G134,M134))</f>
        <v>397650.79</v>
      </c>
      <c r="O134" s="6">
        <f>IF(O$3=$J$3,$G134,IF($F134='KU Meter Schedule'!O$3,'KU Meter Schedule'!N134-'KU Meter Schedule'!$G134,N134))</f>
        <v>397650.79</v>
      </c>
      <c r="P134" s="6">
        <f>IF(P$3=$J$3,$G134,IF($F134='KU Meter Schedule'!P$3,'KU Meter Schedule'!O134-'KU Meter Schedule'!$G134,O134))</f>
        <v>397650.79</v>
      </c>
      <c r="Q134" s="6">
        <f>IF(Q$3=$J$3,$G134,IF($F134='KU Meter Schedule'!Q$3,'KU Meter Schedule'!P134-'KU Meter Schedule'!$G134,P134))</f>
        <v>397650.79</v>
      </c>
      <c r="R134" s="6">
        <f>IF(R$3=$J$3,$G134,IF($F134='KU Meter Schedule'!R$3,'KU Meter Schedule'!Q134-'KU Meter Schedule'!$G134,Q134))</f>
        <v>397650.79</v>
      </c>
      <c r="S134" s="6">
        <f>IF(S$3=$J$3,$G134,IF($F134='KU Meter Schedule'!S$3,'KU Meter Schedule'!R134-'KU Meter Schedule'!$G134,R134))</f>
        <v>397650.79</v>
      </c>
      <c r="T134" s="6">
        <f>IF(T$3=$J$3,$G134,IF($F134='KU Meter Schedule'!T$3,'KU Meter Schedule'!S134-'KU Meter Schedule'!$G134,S134))</f>
        <v>397650.79</v>
      </c>
      <c r="U134" s="6">
        <f>IF(U$3=$J$3,$G134,IF($F134='KU Meter Schedule'!U$3,'KU Meter Schedule'!T134-'KU Meter Schedule'!$G134,T134))</f>
        <v>397650.79</v>
      </c>
      <c r="V134" s="6">
        <f>IF(V$3=$J$3,$G134,IF($F134='KU Meter Schedule'!V$3,'KU Meter Schedule'!U134-'KU Meter Schedule'!$G134,U134))</f>
        <v>397650.79</v>
      </c>
      <c r="W134" s="6">
        <f>IF(W$3=$J$3,$G134,IF($F134='KU Meter Schedule'!W$3,'KU Meter Schedule'!V134-'KU Meter Schedule'!$G134,V134))</f>
        <v>397650.79</v>
      </c>
      <c r="X134" s="6">
        <f>IF(X$3=$J$3,$G134,IF($F134='KU Meter Schedule'!X$3,'KU Meter Schedule'!W134-'KU Meter Schedule'!$G134,W134))</f>
        <v>397650.79</v>
      </c>
      <c r="Y134" s="6">
        <f>IF(Y$3=$J$3,$G134,IF($F134='KU Meter Schedule'!Y$3,'KU Meter Schedule'!X134-'KU Meter Schedule'!$G134,X134))</f>
        <v>397650.79</v>
      </c>
      <c r="Z134" s="6">
        <f>IF(Z$3=$J$3,$G134,IF($F134='KU Meter Schedule'!Z$3,'KU Meter Schedule'!Y134-'KU Meter Schedule'!$G134,Y134))</f>
        <v>397650.79</v>
      </c>
      <c r="AA134" s="6">
        <f>IF(AA$3=$J$3,$G134,IF($F134='KU Meter Schedule'!AA$3,'KU Meter Schedule'!Z134-'KU Meter Schedule'!$G134,Z134))</f>
        <v>397650.79</v>
      </c>
      <c r="AB134" s="6">
        <f>IF(AB$3=$J$3,$G134,IF($F134='KU Meter Schedule'!AB$3,'KU Meter Schedule'!AA134-'KU Meter Schedule'!$G134,AA134))</f>
        <v>397650.79</v>
      </c>
      <c r="AC134" s="6">
        <f>IF(AC$3=$J$3,$G134,IF($F134='KU Meter Schedule'!AC$3,'KU Meter Schedule'!AB134-'KU Meter Schedule'!$G134,AB134))</f>
        <v>397650.79</v>
      </c>
      <c r="AD134" s="6">
        <f>IF(AD$3=$J$3,$G134,IF($F134='KU Meter Schedule'!AD$3,'KU Meter Schedule'!AC134-'KU Meter Schedule'!$G134,AC134))</f>
        <v>397650.79</v>
      </c>
      <c r="AE134" s="6">
        <f>IF(AE$3=$J$3,$G134,IF($F134='KU Meter Schedule'!AE$3,'KU Meter Schedule'!AD134-'KU Meter Schedule'!$G134,AD134))</f>
        <v>397650.79</v>
      </c>
      <c r="AF134" s="6">
        <f>IF(AF$3=$J$3,$G134,IF($F134='KU Meter Schedule'!AF$3,'KU Meter Schedule'!AE134-'KU Meter Schedule'!$G134,AE134))</f>
        <v>397650.79</v>
      </c>
      <c r="AG134" s="6">
        <f>IF(AG$3=$J$3,$G134,IF($F134='KU Meter Schedule'!AG$3,'KU Meter Schedule'!AF134-'KU Meter Schedule'!$G134,AF134))</f>
        <v>397650.79</v>
      </c>
      <c r="AH134" s="6">
        <f>IF(AH$3=$J$3,$G134,IF($F134='KU Meter Schedule'!AH$3,'KU Meter Schedule'!AG134-'KU Meter Schedule'!$G134,AG134))</f>
        <v>397650.79</v>
      </c>
      <c r="AI134" s="6">
        <f>IF(AI$3=$J$3,$G134,IF($F134='KU Meter Schedule'!AI$3,'KU Meter Schedule'!AH134-'KU Meter Schedule'!$G134,AH134))</f>
        <v>397650.79</v>
      </c>
      <c r="AJ134" s="6">
        <f>IF(AJ$3=$J$3,$G134,IF($F134='KU Meter Schedule'!AJ$3,'KU Meter Schedule'!AI134-'KU Meter Schedule'!$G134,AI134))</f>
        <v>397650.79</v>
      </c>
      <c r="AK134" s="6">
        <f>IF(AK$3=$J$3,$G134,IF($F134='KU Meter Schedule'!AK$3,'KU Meter Schedule'!AJ134-'KU Meter Schedule'!$G134,AJ134))</f>
        <v>397650.79</v>
      </c>
      <c r="AL134" s="6">
        <f>IF(AL$3=$J$3,$G134,IF($F134='KU Meter Schedule'!AL$3,'KU Meter Schedule'!AK134-'KU Meter Schedule'!$G134,AK134))</f>
        <v>397650.79</v>
      </c>
      <c r="AM134" s="6">
        <f>IF(AM$3=$J$3,$G134,IF($F134='KU Meter Schedule'!AM$3,'KU Meter Schedule'!AL134-'KU Meter Schedule'!$G134,AL134))</f>
        <v>397650.79</v>
      </c>
      <c r="AN134" s="6">
        <f>IF(AN$3=$J$3,$G134,IF($F134='KU Meter Schedule'!AN$3,'KU Meter Schedule'!AM134-'KU Meter Schedule'!$G134,AM134))</f>
        <v>397650.79</v>
      </c>
      <c r="AO134" s="6">
        <f>IF(AO$3=$J$3,$G134,IF($F134='KU Meter Schedule'!AO$3,'KU Meter Schedule'!AN134-'KU Meter Schedule'!$G134,AN134))</f>
        <v>397650.79</v>
      </c>
      <c r="AP134" s="6">
        <f>IF(AP$3=$J$3,$G134,IF($F134='KU Meter Schedule'!AP$3,'KU Meter Schedule'!AO134-'KU Meter Schedule'!$G134,AO134))</f>
        <v>397650.79</v>
      </c>
      <c r="AQ134" s="6">
        <f>IF(AQ$3=$J$3,$G134,IF($F134='KU Meter Schedule'!AQ$3,'KU Meter Schedule'!AP134-'KU Meter Schedule'!$G134,AP134))</f>
        <v>397650.79</v>
      </c>
      <c r="AR134" s="6">
        <f>IF(AR$3=$J$3,$G134,IF($F134='KU Meter Schedule'!AR$3,'KU Meter Schedule'!AQ134-'KU Meter Schedule'!$G134,AQ134))</f>
        <v>0</v>
      </c>
      <c r="AS134" s="6">
        <f>IF(AS$3=$J$3,$G134,IF($F134='KU Meter Schedule'!AS$3,'KU Meter Schedule'!AR134-'KU Meter Schedule'!$G134,AR134))</f>
        <v>0</v>
      </c>
      <c r="AT134" s="6">
        <f>IF(AT$3=$J$3,$G134,IF($F134='KU Meter Schedule'!AT$3,'KU Meter Schedule'!AS134-'KU Meter Schedule'!$G134,AS134))</f>
        <v>0</v>
      </c>
      <c r="AU134" s="6">
        <f>IF(AU$3=$J$3,$G134,IF($F134='KU Meter Schedule'!AU$3,'KU Meter Schedule'!AT134-'KU Meter Schedule'!$G134,AT134))</f>
        <v>0</v>
      </c>
      <c r="AV134" s="6">
        <f>IF(AV$3=$J$3,$G134,IF($F134='KU Meter Schedule'!AV$3,'KU Meter Schedule'!AU134-'KU Meter Schedule'!$G134,AU134))</f>
        <v>0</v>
      </c>
      <c r="AW134" s="6">
        <f>IF(AW$3=$J$3,$G134,IF($F134='KU Meter Schedule'!AW$3,'KU Meter Schedule'!AV134-'KU Meter Schedule'!$G134,AV134))</f>
        <v>0</v>
      </c>
      <c r="AX134" s="6">
        <f>IF(AX$3=$J$3,$G134,IF($F134='KU Meter Schedule'!AX$3,'KU Meter Schedule'!AW134-'KU Meter Schedule'!$G134,AW134))</f>
        <v>0</v>
      </c>
      <c r="AZ134" s="21">
        <f>IF(AZ$3&lt;'Depr. Rate'!$B$1,('Depr. Rate'!$B$4*'KU Meter Schedule'!J134)/12,IF(J134=0,I134/2*'Depr. Rate'!$C$4/12,('Depr. Rate'!$C$4*'KU Meter Schedule'!J134)/12))</f>
        <v>758.85025758333325</v>
      </c>
      <c r="BA134" s="21">
        <f>IF(BA$3&lt;'Depr. Rate'!$B$1,('Depr. Rate'!$B$4*'KU Meter Schedule'!K134)/12,IF(K134=0,J134/2*'Depr. Rate'!$C$4/12,('Depr. Rate'!$C$4*'KU Meter Schedule'!K134)/12))</f>
        <v>758.85025758333325</v>
      </c>
      <c r="BB134" s="21">
        <f>IF(BB$3&lt;'Depr. Rate'!$B$1,('Depr. Rate'!$B$4*'KU Meter Schedule'!L134)/12,IF(L134=0,K134/2*'Depr. Rate'!$C$4/12,('Depr. Rate'!$C$4*'KU Meter Schedule'!L134)/12))</f>
        <v>758.85025758333325</v>
      </c>
      <c r="BC134" s="21">
        <f>IF(BC$3&lt;'Depr. Rate'!$B$1,('Depr. Rate'!$B$4*'KU Meter Schedule'!M134)/12,IF(M134=0,L134/2*'Depr. Rate'!$C$4/12,('Depr. Rate'!$C$4*'KU Meter Schedule'!M134)/12))</f>
        <v>758.85025758333325</v>
      </c>
      <c r="BD134" s="21">
        <f>IF(BD$3&lt;'Depr. Rate'!$B$1,('Depr. Rate'!$B$4*'KU Meter Schedule'!N134)/12,IF(N134=0,M134/2*'Depr. Rate'!$C$4/12,('Depr. Rate'!$C$4*'KU Meter Schedule'!N134)/12))</f>
        <v>758.85025758333325</v>
      </c>
      <c r="BE134" s="21">
        <f>IF(BE$3&lt;'Depr. Rate'!$B$1,('Depr. Rate'!$B$4*'KU Meter Schedule'!O134)/12,IF(O134=0,N134/2*'Depr. Rate'!$C$4/12,('Depr. Rate'!$C$4*'KU Meter Schedule'!O134)/12))</f>
        <v>758.85025758333325</v>
      </c>
      <c r="BF134" s="21">
        <f>IF(BF$3&lt;'Depr. Rate'!$B$1,('Depr. Rate'!$B$4*'KU Meter Schedule'!P134)/12,IF(P134=0,O134/2*'Depr. Rate'!$C$4/12,('Depr. Rate'!$C$4*'KU Meter Schedule'!P134)/12))</f>
        <v>758.85025758333325</v>
      </c>
      <c r="BG134" s="21">
        <f>IF(BG$3&lt;'Depr. Rate'!$B$1,('Depr. Rate'!$B$4*'KU Meter Schedule'!Q134)/12,IF(Q134=0,P134/2*'Depr. Rate'!$C$4/12,('Depr. Rate'!$C$4*'KU Meter Schedule'!Q134)/12))</f>
        <v>758.85025758333325</v>
      </c>
      <c r="BH134" s="21">
        <f>IF(BH$3&lt;'Depr. Rate'!$B$1,('Depr. Rate'!$B$4*'KU Meter Schedule'!R134)/12,IF(R134=0,Q134/2*'Depr. Rate'!$C$4/12,('Depr. Rate'!$C$4*'KU Meter Schedule'!R134)/12))</f>
        <v>758.85025758333325</v>
      </c>
      <c r="BI134" s="21">
        <f>IF(BI$3&lt;'Depr. Rate'!$B$1,('Depr. Rate'!$B$4*'KU Meter Schedule'!S134)/12,IF(S134=0,R134/2*'Depr. Rate'!$C$4/12,('Depr. Rate'!$C$4*'KU Meter Schedule'!S134)/12))</f>
        <v>758.85025758333325</v>
      </c>
      <c r="BJ134" s="21">
        <f>IF(BJ$3&lt;'Depr. Rate'!$B$1,('Depr. Rate'!$B$4*'KU Meter Schedule'!T134)/12,IF(T134=0,S134/2*'Depr. Rate'!$C$4/12,('Depr. Rate'!$C$4*'KU Meter Schedule'!T134)/12))</f>
        <v>758.85025758333325</v>
      </c>
      <c r="BK134" s="21">
        <f>IF(BK$3&lt;'Depr. Rate'!$B$1,('Depr. Rate'!$B$4*'KU Meter Schedule'!U134)/12,IF(U134=0,T134/2*'Depr. Rate'!$C$4/12,('Depr. Rate'!$C$4*'KU Meter Schedule'!U134)/12))</f>
        <v>1163.1285607499999</v>
      </c>
      <c r="BL134" s="21">
        <f>IF(BL$3&lt;'Depr. Rate'!$B$1,('Depr. Rate'!$B$4*'KU Meter Schedule'!V134)/12,IF(V134=0,U134/2*'Depr. Rate'!$C$4/12,('Depr. Rate'!$C$4*'KU Meter Schedule'!V134)/12))</f>
        <v>1163.1285607499999</v>
      </c>
      <c r="BM134" s="21">
        <f>IF(BM$3&lt;'Depr. Rate'!$B$1,('Depr. Rate'!$B$4*'KU Meter Schedule'!W134)/12,IF(W134=0,V134/2*'Depr. Rate'!$C$4/12,('Depr. Rate'!$C$4*'KU Meter Schedule'!W134)/12))</f>
        <v>1163.1285607499999</v>
      </c>
      <c r="BN134" s="21">
        <f>IF(BN$3&lt;'Depr. Rate'!$B$1,('Depr. Rate'!$B$4*'KU Meter Schedule'!X134)/12,IF(X134=0,W134/2*'Depr. Rate'!$C$4/12,('Depr. Rate'!$C$4*'KU Meter Schedule'!X134)/12))</f>
        <v>1163.1285607499999</v>
      </c>
      <c r="BO134" s="21">
        <f>IF(BO$3&lt;'Depr. Rate'!$B$1,('Depr. Rate'!$B$4*'KU Meter Schedule'!Y134)/12,IF(Y134=0,X134/2*'Depr. Rate'!$C$4/12,('Depr. Rate'!$C$4*'KU Meter Schedule'!Y134)/12))</f>
        <v>1163.1285607499999</v>
      </c>
      <c r="BP134" s="21">
        <f>IF(BP$3&lt;'Depr. Rate'!$B$1,('Depr. Rate'!$B$4*'KU Meter Schedule'!Z134)/12,IF(Z134=0,Y134/2*'Depr. Rate'!$C$4/12,('Depr. Rate'!$C$4*'KU Meter Schedule'!Z134)/12))</f>
        <v>1163.1285607499999</v>
      </c>
      <c r="BQ134" s="21">
        <f>IF(BQ$3&lt;'Depr. Rate'!$B$1,('Depr. Rate'!$B$4*'KU Meter Schedule'!AA134)/12,IF(AA134=0,Z134/2*'Depr. Rate'!$C$4/12,('Depr. Rate'!$C$4*'KU Meter Schedule'!AA134)/12))</f>
        <v>1163.1285607499999</v>
      </c>
      <c r="BR134" s="21">
        <f>IF(BR$3&lt;'Depr. Rate'!$B$1,('Depr. Rate'!$B$4*'KU Meter Schedule'!AB134)/12,IF(AB134=0,AA134/2*'Depr. Rate'!$C$4/12,('Depr. Rate'!$C$4*'KU Meter Schedule'!AB134)/12))</f>
        <v>1163.1285607499999</v>
      </c>
      <c r="BS134" s="21">
        <f>IF(BS$3&lt;'Depr. Rate'!$B$1,('Depr. Rate'!$B$4*'KU Meter Schedule'!AC134)/12,IF(AC134=0,AB134/2*'Depr. Rate'!$C$4/12,('Depr. Rate'!$C$4*'KU Meter Schedule'!AC134)/12))</f>
        <v>1163.1285607499999</v>
      </c>
      <c r="BT134" s="21">
        <f>IF(BT$3&lt;'Depr. Rate'!$B$1,('Depr. Rate'!$B$4*'KU Meter Schedule'!AD134)/12,IF(AD134=0,AC134/2*'Depr. Rate'!$C$4/12,('Depr. Rate'!$C$4*'KU Meter Schedule'!AD134)/12))</f>
        <v>1163.1285607499999</v>
      </c>
      <c r="BU134" s="21">
        <f>IF(BU$3&lt;'Depr. Rate'!$B$1,('Depr. Rate'!$B$4*'KU Meter Schedule'!AE134)/12,IF(AE134=0,AD134/2*'Depr. Rate'!$C$4/12,('Depr. Rate'!$C$4*'KU Meter Schedule'!AE134)/12))</f>
        <v>1163.1285607499999</v>
      </c>
      <c r="BV134" s="21">
        <f>IF(BV$3&lt;'Depr. Rate'!$B$1,('Depr. Rate'!$B$4*'KU Meter Schedule'!AF134)/12,IF(AF134=0,AE134/2*'Depr. Rate'!$C$4/12,('Depr. Rate'!$C$4*'KU Meter Schedule'!AF134)/12))</f>
        <v>1163.1285607499999</v>
      </c>
      <c r="BW134" s="21">
        <f>IF(BW$3&lt;'Depr. Rate'!$B$1,('Depr. Rate'!$B$4*'KU Meter Schedule'!AG134)/12,IF(AG134=0,AF134/2*'Depr. Rate'!$C$4/12,('Depr. Rate'!$C$4*'KU Meter Schedule'!AG134)/12))</f>
        <v>1163.1285607499999</v>
      </c>
      <c r="BX134" s="21">
        <f>IF(BX$3&lt;'Depr. Rate'!$B$1,('Depr. Rate'!$B$4*'KU Meter Schedule'!AH134)/12,IF(AH134=0,AG134/2*'Depr. Rate'!$C$4/12,('Depr. Rate'!$C$4*'KU Meter Schedule'!AH134)/12))</f>
        <v>1163.1285607499999</v>
      </c>
      <c r="BY134" s="21">
        <f>IF(BY$3&lt;'Depr. Rate'!$B$1,('Depr. Rate'!$B$4*'KU Meter Schedule'!AI134)/12,IF(AI134=0,AH134/2*'Depr. Rate'!$C$4/12,('Depr. Rate'!$C$4*'KU Meter Schedule'!AI134)/12))</f>
        <v>1163.1285607499999</v>
      </c>
      <c r="BZ134" s="21">
        <f>IF(BZ$3&lt;'Depr. Rate'!$B$1,('Depr. Rate'!$B$4*'KU Meter Schedule'!AJ134)/12,IF(AJ134=0,AI134/2*'Depr. Rate'!$C$4/12,('Depr. Rate'!$C$4*'KU Meter Schedule'!AJ134)/12))</f>
        <v>1163.1285607499999</v>
      </c>
      <c r="CA134" s="21">
        <f>IF(CA$3&lt;'Depr. Rate'!$B$1,('Depr. Rate'!$B$4*'KU Meter Schedule'!AK134)/12,IF(AK134=0,AJ134/2*'Depr. Rate'!$C$4/12,('Depr. Rate'!$C$4*'KU Meter Schedule'!AK134)/12))</f>
        <v>1163.1285607499999</v>
      </c>
      <c r="CB134" s="21">
        <f>IF(CB$3&lt;'Depr. Rate'!$B$1,('Depr. Rate'!$B$4*'KU Meter Schedule'!AL134)/12,IF(AL134=0,AK134/2*'Depr. Rate'!$C$4/12,('Depr. Rate'!$C$4*'KU Meter Schedule'!AL134)/12))</f>
        <v>1163.1285607499999</v>
      </c>
      <c r="CC134" s="21">
        <f>IF(CC$3&lt;'Depr. Rate'!$B$1,('Depr. Rate'!$B$4*'KU Meter Schedule'!AM134)/12,IF(AM134=0,AL134/2*'Depr. Rate'!$C$4/12,('Depr. Rate'!$C$4*'KU Meter Schedule'!AM134)/12))</f>
        <v>1163.1285607499999</v>
      </c>
      <c r="CD134" s="21">
        <f>IF(CD$3&lt;'Depr. Rate'!$B$1,('Depr. Rate'!$B$4*'KU Meter Schedule'!AN134)/12,IF(AN134=0,AM134/2*'Depr. Rate'!$C$4/12,('Depr. Rate'!$C$4*'KU Meter Schedule'!AN134)/12))</f>
        <v>1163.1285607499999</v>
      </c>
      <c r="CE134" s="21">
        <f>IF(CE$3&lt;'Depr. Rate'!$B$1,('Depr. Rate'!$B$4*'KU Meter Schedule'!AO134)/12,IF(AO134=0,AN134/2*'Depr. Rate'!$C$4/12,('Depr. Rate'!$C$4*'KU Meter Schedule'!AO134)/12))</f>
        <v>1163.1285607499999</v>
      </c>
      <c r="CF134" s="21">
        <f>IF(CF$3&lt;'Depr. Rate'!$B$1,('Depr. Rate'!$B$4*'KU Meter Schedule'!AP134)/12,IF(AP134=0,AO134/2*'Depr. Rate'!$C$4/12,('Depr. Rate'!$C$4*'KU Meter Schedule'!AP134)/12))</f>
        <v>1163.1285607499999</v>
      </c>
      <c r="CG134" s="21">
        <f>IF(CG$3&lt;'Depr. Rate'!$B$1,('Depr. Rate'!$B$4*'KU Meter Schedule'!AQ134)/12,IF(AQ134=0,AP134/2*'Depr. Rate'!$C$4/12,('Depr. Rate'!$C$4*'KU Meter Schedule'!AQ134)/12))</f>
        <v>1163.1285607499999</v>
      </c>
      <c r="CH134" s="21">
        <f>IF(CH$3&lt;'Depr. Rate'!$B$1,('Depr. Rate'!$B$4*'KU Meter Schedule'!AR134)/12,IF(AR134=0,AQ134/2*'Depr. Rate'!$C$4/12,('Depr. Rate'!$C$4*'KU Meter Schedule'!AR134)/12))</f>
        <v>581.56428037499995</v>
      </c>
      <c r="CI134" s="21">
        <f>IF(CI$3&lt;'Depr. Rate'!$B$1,('Depr. Rate'!$B$4*'KU Meter Schedule'!AS134)/12,IF(AS134=0,AR134/2*'Depr. Rate'!$C$4/12,('Depr. Rate'!$C$4*'KU Meter Schedule'!AS134)/12))</f>
        <v>0</v>
      </c>
      <c r="CJ134" s="21">
        <f>IF(CJ$3&lt;'Depr. Rate'!$B$1,('Depr. Rate'!$B$4*'KU Meter Schedule'!AT134)/12,IF(AT134=0,AS134/2*'Depr. Rate'!$C$4/12,('Depr. Rate'!$C$4*'KU Meter Schedule'!AT134)/12))</f>
        <v>0</v>
      </c>
      <c r="CK134" s="21">
        <f>IF(CK$3&lt;'Depr. Rate'!$B$1,('Depr. Rate'!$B$4*'KU Meter Schedule'!AU134)/12,IF(AU134=0,AT134/2*'Depr. Rate'!$C$4/12,('Depr. Rate'!$C$4*'KU Meter Schedule'!AU134)/12))</f>
        <v>0</v>
      </c>
      <c r="CL134" s="21">
        <f>IF(CL$3&lt;'Depr. Rate'!$B$1,('Depr. Rate'!$B$4*'KU Meter Schedule'!AV134)/12,IF(AV134=0,AU134/2*'Depr. Rate'!$C$4/12,('Depr. Rate'!$C$4*'KU Meter Schedule'!AV134)/12))</f>
        <v>0</v>
      </c>
      <c r="CM134" s="21">
        <f>IF(CM$3&lt;'Depr. Rate'!$B$1,('Depr. Rate'!$B$4*'KU Meter Schedule'!AW134)/12,IF(AW134=0,AV134/2*'Depr. Rate'!$C$4/12,('Depr. Rate'!$C$4*'KU Meter Schedule'!AW134)/12))</f>
        <v>0</v>
      </c>
      <c r="CN134" s="21">
        <f>IF(CN$3&lt;'Depr. Rate'!$B$1,('Depr. Rate'!$B$4*'KU Meter Schedule'!AX134)/12,IF(AX134=0,AW134/2*'Depr. Rate'!$C$4/12,('Depr. Rate'!$C$4*'KU Meter Schedule'!AX134)/12))</f>
        <v>0</v>
      </c>
      <c r="CP134" s="6">
        <f>IF(CP$3=$CP$3,$H134+AZ134,IF($F134='KU Meter Schedule'!CP$3,'KU Meter Schedule'!CO134+AZ134-$G134,SUM(CO134,AZ134)))</f>
        <v>134174.65090445135</v>
      </c>
      <c r="CQ134" s="6">
        <f>IF(CQ$3=$CP$3,$H134+BA134,IF($F134='KU Meter Schedule'!CQ$3,'KU Meter Schedule'!CP134+BA134-$G134,SUM(CP134,BA134)))</f>
        <v>134933.50116203469</v>
      </c>
      <c r="CR134" s="6">
        <f>IF(CR$3=$CP$3,$H134+BB134,IF($F134='KU Meter Schedule'!CR$3,'KU Meter Schedule'!CQ134+BB134-$G134,SUM(CQ134,BB134)))</f>
        <v>135692.35141961803</v>
      </c>
      <c r="CS134" s="6">
        <f>IF(CS$3=$CP$3,$H134+BC134,IF($F134='KU Meter Schedule'!CS$3,'KU Meter Schedule'!CR134+BC134-$G134,SUM(CR134,BC134)))</f>
        <v>136451.20167720137</v>
      </c>
      <c r="CT134" s="6">
        <f>IF(CT$3=$CP$3,$H134+BD134,IF($F134='KU Meter Schedule'!CT$3,'KU Meter Schedule'!CS134+BD134-$G134,SUM(CS134,BD134)))</f>
        <v>137210.05193478471</v>
      </c>
      <c r="CU134" s="6">
        <f>IF(CU$3=$CP$3,$H134+BE134,IF($F134='KU Meter Schedule'!CU$3,'KU Meter Schedule'!CT134+BE134-$G134,SUM(CT134,BE134)))</f>
        <v>137968.90219236806</v>
      </c>
      <c r="CV134" s="6">
        <f>IF(CV$3=$CP$3,$H134+BF134,IF($F134='KU Meter Schedule'!CV$3,'KU Meter Schedule'!CU134+BF134-$G134,SUM(CU134,BF134)))</f>
        <v>138727.7524499514</v>
      </c>
      <c r="CW134" s="6">
        <f>IF(CW$3=$CP$3,$H134+BG134,IF($F134='KU Meter Schedule'!CW$3,'KU Meter Schedule'!CV134+BG134-$G134,SUM(CV134,BG134)))</f>
        <v>139486.60270753474</v>
      </c>
      <c r="CX134" s="6">
        <f>IF(CX$3=$CP$3,$H134+BH134,IF($F134='KU Meter Schedule'!CX$3,'KU Meter Schedule'!CW134+BH134-$G134,SUM(CW134,BH134)))</f>
        <v>140245.45296511808</v>
      </c>
      <c r="CY134" s="6">
        <f>IF(CY$3=$CP$3,$H134+BI134,IF($F134='KU Meter Schedule'!CY$3,'KU Meter Schedule'!CX134+BI134-$G134,SUM(CX134,BI134)))</f>
        <v>141004.30322270142</v>
      </c>
      <c r="CZ134" s="6">
        <f>IF(CZ$3=$CP$3,$H134+BJ134,IF($F134='KU Meter Schedule'!CZ$3,'KU Meter Schedule'!CY134+BJ134-$G134,SUM(CY134,BJ134)))</f>
        <v>141763.15348028476</v>
      </c>
      <c r="DA134" s="6">
        <f>IF(DA$3=$CP$3,$H134+BK134,IF($F134='KU Meter Schedule'!DA$3,'KU Meter Schedule'!CZ134+BK134-$G134,SUM(CZ134,BK134)))</f>
        <v>142926.28204103475</v>
      </c>
      <c r="DB134" s="6">
        <f>IF(DB$3=$CP$3,$H134+BL134,IF($F134='KU Meter Schedule'!DB$3,'KU Meter Schedule'!DA134+BL134-$G134,SUM(DA134,BL134)))</f>
        <v>144089.41060178474</v>
      </c>
      <c r="DC134" s="6">
        <f>IF(DC$3=$CP$3,$H134+BM134,IF($F134='KU Meter Schedule'!DC$3,'KU Meter Schedule'!DB134+BM134-$G134,SUM(DB134,BM134)))</f>
        <v>145252.53916253473</v>
      </c>
      <c r="DD134" s="6">
        <f>IF(DD$3=$CP$3,$H134+BN134,IF($F134='KU Meter Schedule'!DD$3,'KU Meter Schedule'!DC134+BN134-$G134,SUM(DC134,BN134)))</f>
        <v>146415.66772328471</v>
      </c>
      <c r="DE134" s="6">
        <f>IF(DE$3=$CP$3,$H134+BO134,IF($F134='KU Meter Schedule'!DE$3,'KU Meter Schedule'!DD134+BO134-$G134,SUM(DD134,BO134)))</f>
        <v>147578.7962840347</v>
      </c>
      <c r="DF134" s="6">
        <f>IF(DF$3=$CP$3,$H134+BP134,IF($F134='KU Meter Schedule'!DF$3,'KU Meter Schedule'!DE134+BP134-$G134,SUM(DE134,BP134)))</f>
        <v>148741.92484478469</v>
      </c>
      <c r="DG134" s="6">
        <f>IF(DG$3=$CP$3,$H134+BQ134,IF($F134='KU Meter Schedule'!DG$3,'KU Meter Schedule'!DF134+BQ134-$G134,SUM(DF134,BQ134)))</f>
        <v>149905.05340553468</v>
      </c>
      <c r="DH134" s="6">
        <f>IF(DH$3=$CP$3,$H134+BR134,IF($F134='KU Meter Schedule'!DH$3,'KU Meter Schedule'!DG134+BR134-$G134,SUM(DG134,BR134)))</f>
        <v>151068.18196628467</v>
      </c>
      <c r="DI134" s="6">
        <f>IF(DI$3=$CP$3,$H134+BS134,IF($F134='KU Meter Schedule'!DI$3,'KU Meter Schedule'!DH134+BS134-$G134,SUM(DH134,BS134)))</f>
        <v>152231.31052703466</v>
      </c>
      <c r="DJ134" s="6">
        <f>IF(DJ$3=$CP$3,$H134+BT134,IF($F134='KU Meter Schedule'!DJ$3,'KU Meter Schedule'!DI134+BT134-$G134,SUM(DI134,BT134)))</f>
        <v>153394.43908778465</v>
      </c>
      <c r="DK134" s="6">
        <f>IF(DK$3=$CP$3,$H134+BU134,IF($F134='KU Meter Schedule'!DK$3,'KU Meter Schedule'!DJ134+BU134-$G134,SUM(DJ134,BU134)))</f>
        <v>154557.56764853463</v>
      </c>
      <c r="DL134" s="6">
        <f>IF(DL$3=$CP$3,$H134+BV134,IF($F134='KU Meter Schedule'!DL$3,'KU Meter Schedule'!DK134+BV134-$G134,SUM(DK134,BV134)))</f>
        <v>155720.69620928462</v>
      </c>
      <c r="DM134" s="6">
        <f>IF(DM$3=$CP$3,$H134+BW134,IF($F134='KU Meter Schedule'!DM$3,'KU Meter Schedule'!DL134+BW134-$G134,SUM(DL134,BW134)))</f>
        <v>156883.82477003461</v>
      </c>
      <c r="DN134" s="6">
        <f>IF(DN$3=$CP$3,$H134+BX134,IF($F134='KU Meter Schedule'!DN$3,'KU Meter Schedule'!DM134+BX134-$G134,SUM(DM134,BX134)))</f>
        <v>158046.9533307846</v>
      </c>
      <c r="DO134" s="6">
        <f>IF(DO$3=$CP$3,$H134+BY134,IF($F134='KU Meter Schedule'!DO$3,'KU Meter Schedule'!DN134+BY134-$G134,SUM(DN134,BY134)))</f>
        <v>159210.08189153459</v>
      </c>
      <c r="DP134" s="6">
        <f>IF(DP$3=$CP$3,$H134+BZ134,IF($F134='KU Meter Schedule'!DP$3,'KU Meter Schedule'!DO134+BZ134-$G134,SUM(DO134,BZ134)))</f>
        <v>160373.21045228458</v>
      </c>
      <c r="DQ134" s="6">
        <f>IF(DQ$3=$CP$3,$H134+CA134,IF($F134='KU Meter Schedule'!DQ$3,'KU Meter Schedule'!DP134+CA134-$G134,SUM(DP134,CA134)))</f>
        <v>161536.33901303457</v>
      </c>
      <c r="DR134" s="6">
        <f>IF(DR$3=$CP$3,$H134+CB134,IF($F134='KU Meter Schedule'!DR$3,'KU Meter Schedule'!DQ134+CB134-$G134,SUM(DQ134,CB134)))</f>
        <v>162699.46757378455</v>
      </c>
      <c r="DS134" s="6">
        <f>IF(DS$3=$CP$3,$H134+CC134,IF($F134='KU Meter Schedule'!DS$3,'KU Meter Schedule'!DR134+CC134-$G134,SUM(DR134,CC134)))</f>
        <v>163862.59613453454</v>
      </c>
      <c r="DT134" s="6">
        <f>IF(DT$3=$CP$3,$H134+CD134,IF($F134='KU Meter Schedule'!DT$3,'KU Meter Schedule'!DS134+CD134-$G134,SUM(DS134,CD134)))</f>
        <v>165025.72469528453</v>
      </c>
      <c r="DU134" s="6">
        <f>IF(DU$3=$CP$3,$H134+CE134,IF($F134='KU Meter Schedule'!DU$3,'KU Meter Schedule'!DT134+CE134-$G134,SUM(DT134,CE134)))</f>
        <v>166188.85325603452</v>
      </c>
      <c r="DV134" s="6">
        <f>IF(DV$3=$CP$3,$H134+CF134,IF($F134='KU Meter Schedule'!DV$3,'KU Meter Schedule'!DU134+CF134-$G134,SUM(DU134,CF134)))</f>
        <v>167351.98181678451</v>
      </c>
      <c r="DW134" s="6">
        <f>IF(DW$3=$CP$3,$H134+CG134,IF($F134='KU Meter Schedule'!DW$3,'KU Meter Schedule'!DV134+CG134-$G134,SUM(DV134,CG134)))</f>
        <v>168515.1103775345</v>
      </c>
      <c r="DX134" s="6">
        <f>IF(DX$3=$CP$3,$H134+CH134,IF($F134='KU Meter Schedule'!DX$3,'KU Meter Schedule'!DW134+CH134-$G134,SUM(DW134,CH134)))</f>
        <v>-228554.11534209049</v>
      </c>
      <c r="DY134" s="6">
        <f>IF(DY$3=$CP$3,$H134+CI134,IF($F134='KU Meter Schedule'!DY$3,'KU Meter Schedule'!DX134+CI134-$G134,SUM(DX134,CI134)))</f>
        <v>-228554.11534209049</v>
      </c>
      <c r="DZ134" s="6">
        <f>IF(DZ$3=$CP$3,$H134+CJ134,IF($F134='KU Meter Schedule'!DZ$3,'KU Meter Schedule'!DY134+CJ134-$G134,SUM(DY134,CJ134)))</f>
        <v>-228554.11534209049</v>
      </c>
      <c r="EA134" s="6">
        <f>IF(EA$3=$CP$3,$H134+CK134,IF($F134='KU Meter Schedule'!EA$3,'KU Meter Schedule'!DZ134+CK134-$G134,SUM(DZ134,CK134)))</f>
        <v>-228554.11534209049</v>
      </c>
      <c r="EB134" s="6">
        <f>IF(EB$3=$CP$3,$H134+CL134,IF($F134='KU Meter Schedule'!EB$3,'KU Meter Schedule'!EA134+CL134-$G134,SUM(EA134,CL134)))</f>
        <v>-228554.11534209049</v>
      </c>
      <c r="EC134" s="6">
        <f>IF(EC$3=$CP$3,$H134+CM134,IF($F134='KU Meter Schedule'!EC$3,'KU Meter Schedule'!EB134+CM134-$G134,SUM(EB134,CM134)))</f>
        <v>-228554.11534209049</v>
      </c>
      <c r="ED134" s="6">
        <f>IF(ED$3=$CP$3,$H134+CN134,IF($F134='KU Meter Schedule'!ED$3,'KU Meter Schedule'!EC134+CN134-$G134,SUM(EC134,CN134)))</f>
        <v>-228554.11534209049</v>
      </c>
      <c r="EF134" s="8">
        <f t="shared" si="28"/>
        <v>263476.13909554866</v>
      </c>
      <c r="EG134" s="8">
        <f t="shared" si="28"/>
        <v>262717.28883796529</v>
      </c>
      <c r="EH134" s="8">
        <f t="shared" si="28"/>
        <v>261958.43858038195</v>
      </c>
      <c r="EI134" s="8">
        <f t="shared" si="28"/>
        <v>261199.58832279861</v>
      </c>
      <c r="EJ134" s="8">
        <f t="shared" si="28"/>
        <v>260440.73806521526</v>
      </c>
      <c r="EK134" s="8">
        <f t="shared" si="28"/>
        <v>259681.88780763192</v>
      </c>
      <c r="EL134" s="8">
        <f t="shared" si="28"/>
        <v>258923.03755004858</v>
      </c>
      <c r="EM134" s="8">
        <f t="shared" si="28"/>
        <v>258164.18729246524</v>
      </c>
      <c r="EN134" s="8">
        <f t="shared" si="28"/>
        <v>257405.3370348819</v>
      </c>
      <c r="EO134" s="8">
        <f t="shared" si="28"/>
        <v>256646.48677729856</v>
      </c>
      <c r="EP134" s="8">
        <f t="shared" si="28"/>
        <v>255887.63651971522</v>
      </c>
      <c r="EQ134" s="8">
        <f t="shared" si="28"/>
        <v>254724.50795896523</v>
      </c>
      <c r="ER134" s="8">
        <f t="shared" si="28"/>
        <v>253561.37939821524</v>
      </c>
      <c r="ES134" s="8">
        <f t="shared" si="28"/>
        <v>252398.25083746525</v>
      </c>
      <c r="ET134" s="8">
        <f t="shared" si="28"/>
        <v>251235.12227671526</v>
      </c>
      <c r="EU134" s="8">
        <f t="shared" si="28"/>
        <v>250071.99371596528</v>
      </c>
      <c r="EV134" s="8">
        <f t="shared" si="27"/>
        <v>248908.86515521529</v>
      </c>
      <c r="EW134" s="8">
        <f t="shared" si="27"/>
        <v>247745.7365944653</v>
      </c>
      <c r="EX134" s="8">
        <f t="shared" si="27"/>
        <v>246582.60803371531</v>
      </c>
      <c r="EY134" s="8">
        <f t="shared" si="27"/>
        <v>245419.47947296532</v>
      </c>
      <c r="EZ134" s="8">
        <f t="shared" si="27"/>
        <v>244256.35091221533</v>
      </c>
      <c r="FA134" s="8">
        <f t="shared" si="27"/>
        <v>243093.22235146535</v>
      </c>
      <c r="FB134" s="8">
        <f t="shared" si="27"/>
        <v>241930.09379071536</v>
      </c>
      <c r="FC134" s="8">
        <f t="shared" si="27"/>
        <v>240766.96522996537</v>
      </c>
      <c r="FD134" s="8">
        <f t="shared" si="27"/>
        <v>239603.83666921538</v>
      </c>
      <c r="FE134" s="8">
        <f t="shared" si="27"/>
        <v>238440.70810846539</v>
      </c>
      <c r="FF134" s="8">
        <f t="shared" si="27"/>
        <v>237277.5795477154</v>
      </c>
      <c r="FG134" s="8">
        <f t="shared" si="27"/>
        <v>236114.45098696541</v>
      </c>
      <c r="FH134" s="8">
        <f t="shared" si="27"/>
        <v>234951.32242621543</v>
      </c>
      <c r="FI134" s="8">
        <f t="shared" si="27"/>
        <v>233788.19386546544</v>
      </c>
      <c r="FJ134" s="8">
        <f t="shared" si="27"/>
        <v>232625.06530471545</v>
      </c>
      <c r="FK134" s="8">
        <f t="shared" si="24"/>
        <v>231461.93674396546</v>
      </c>
      <c r="FL134" s="8">
        <f t="shared" si="24"/>
        <v>230298.80818321547</v>
      </c>
      <c r="FM134" s="8">
        <f t="shared" si="24"/>
        <v>229135.67962246548</v>
      </c>
      <c r="FN134" s="8">
        <f t="shared" si="24"/>
        <v>228554.11534209049</v>
      </c>
      <c r="FO134" s="8">
        <f t="shared" si="24"/>
        <v>228554.11534209049</v>
      </c>
      <c r="FP134" s="8">
        <f t="shared" si="24"/>
        <v>228554.11534209049</v>
      </c>
      <c r="FQ134" s="8">
        <f t="shared" si="24"/>
        <v>228554.11534209049</v>
      </c>
      <c r="FR134" s="8">
        <f t="shared" si="24"/>
        <v>228554.11534209049</v>
      </c>
      <c r="FS134" s="8">
        <f t="shared" si="24"/>
        <v>228554.11534209049</v>
      </c>
      <c r="FT134" s="8">
        <f t="shared" si="24"/>
        <v>228554.11534209049</v>
      </c>
    </row>
    <row r="135" spans="1:176" x14ac:dyDescent="0.25">
      <c r="A135" s="4" t="s">
        <v>12</v>
      </c>
      <c r="B135" s="4" t="s">
        <v>2</v>
      </c>
      <c r="C135" s="3" t="s">
        <v>40</v>
      </c>
      <c r="D135" s="4" t="s">
        <v>4</v>
      </c>
      <c r="E135" s="7">
        <v>2002</v>
      </c>
      <c r="F135" s="24">
        <f>IFERROR(VLOOKUP(CONCATENATE(C135,E135),'KU Retirements'!$A$4:$E$150,5,FALSE),"N/A")</f>
        <v>43617</v>
      </c>
      <c r="G135" s="5">
        <v>1867662.4</v>
      </c>
      <c r="H135" s="5">
        <v>626619.33711750386</v>
      </c>
      <c r="I135" s="5"/>
      <c r="J135" s="6">
        <f>IF(J$3=$J$3,$G135,IF($F135='KU Meter Schedule'!J$3,'KU Meter Schedule'!I135-'KU Meter Schedule'!$G135,I135))</f>
        <v>1867662.4</v>
      </c>
      <c r="K135" s="6">
        <f>IF(K$3=$J$3,$G135,IF($F135='KU Meter Schedule'!K$3,'KU Meter Schedule'!J135-'KU Meter Schedule'!$G135,J135))</f>
        <v>1867662.4</v>
      </c>
      <c r="L135" s="6">
        <f>IF(L$3=$J$3,$G135,IF($F135='KU Meter Schedule'!L$3,'KU Meter Schedule'!K135-'KU Meter Schedule'!$G135,K135))</f>
        <v>1867662.4</v>
      </c>
      <c r="M135" s="6">
        <f>IF(M$3=$J$3,$G135,IF($F135='KU Meter Schedule'!M$3,'KU Meter Schedule'!L135-'KU Meter Schedule'!$G135,L135))</f>
        <v>1867662.4</v>
      </c>
      <c r="N135" s="6">
        <f>IF(N$3=$J$3,$G135,IF($F135='KU Meter Schedule'!N$3,'KU Meter Schedule'!M135-'KU Meter Schedule'!$G135,M135))</f>
        <v>1867662.4</v>
      </c>
      <c r="O135" s="6">
        <f>IF(O$3=$J$3,$G135,IF($F135='KU Meter Schedule'!O$3,'KU Meter Schedule'!N135-'KU Meter Schedule'!$G135,N135))</f>
        <v>1867662.4</v>
      </c>
      <c r="P135" s="6">
        <f>IF(P$3=$J$3,$G135,IF($F135='KU Meter Schedule'!P$3,'KU Meter Schedule'!O135-'KU Meter Schedule'!$G135,O135))</f>
        <v>1867662.4</v>
      </c>
      <c r="Q135" s="6">
        <f>IF(Q$3=$J$3,$G135,IF($F135='KU Meter Schedule'!Q$3,'KU Meter Schedule'!P135-'KU Meter Schedule'!$G135,P135))</f>
        <v>1867662.4</v>
      </c>
      <c r="R135" s="6">
        <f>IF(R$3=$J$3,$G135,IF($F135='KU Meter Schedule'!R$3,'KU Meter Schedule'!Q135-'KU Meter Schedule'!$G135,Q135))</f>
        <v>1867662.4</v>
      </c>
      <c r="S135" s="6">
        <f>IF(S$3=$J$3,$G135,IF($F135='KU Meter Schedule'!S$3,'KU Meter Schedule'!R135-'KU Meter Schedule'!$G135,R135))</f>
        <v>1867662.4</v>
      </c>
      <c r="T135" s="6">
        <f>IF(T$3=$J$3,$G135,IF($F135='KU Meter Schedule'!T$3,'KU Meter Schedule'!S135-'KU Meter Schedule'!$G135,S135))</f>
        <v>1867662.4</v>
      </c>
      <c r="U135" s="6">
        <f>IF(U$3=$J$3,$G135,IF($F135='KU Meter Schedule'!U$3,'KU Meter Schedule'!T135-'KU Meter Schedule'!$G135,T135))</f>
        <v>1867662.4</v>
      </c>
      <c r="V135" s="6">
        <f>IF(V$3=$J$3,$G135,IF($F135='KU Meter Schedule'!V$3,'KU Meter Schedule'!U135-'KU Meter Schedule'!$G135,U135))</f>
        <v>1867662.4</v>
      </c>
      <c r="W135" s="6">
        <f>IF(W$3=$J$3,$G135,IF($F135='KU Meter Schedule'!W$3,'KU Meter Schedule'!V135-'KU Meter Schedule'!$G135,V135))</f>
        <v>1867662.4</v>
      </c>
      <c r="X135" s="6">
        <f>IF(X$3=$J$3,$G135,IF($F135='KU Meter Schedule'!X$3,'KU Meter Schedule'!W135-'KU Meter Schedule'!$G135,W135))</f>
        <v>1867662.4</v>
      </c>
      <c r="Y135" s="6">
        <f>IF(Y$3=$J$3,$G135,IF($F135='KU Meter Schedule'!Y$3,'KU Meter Schedule'!X135-'KU Meter Schedule'!$G135,X135))</f>
        <v>1867662.4</v>
      </c>
      <c r="Z135" s="6">
        <f>IF(Z$3=$J$3,$G135,IF($F135='KU Meter Schedule'!Z$3,'KU Meter Schedule'!Y135-'KU Meter Schedule'!$G135,Y135))</f>
        <v>1867662.4</v>
      </c>
      <c r="AA135" s="6">
        <f>IF(AA$3=$J$3,$G135,IF($F135='KU Meter Schedule'!AA$3,'KU Meter Schedule'!Z135-'KU Meter Schedule'!$G135,Z135))</f>
        <v>1867662.4</v>
      </c>
      <c r="AB135" s="6">
        <f>IF(AB$3=$J$3,$G135,IF($F135='KU Meter Schedule'!AB$3,'KU Meter Schedule'!AA135-'KU Meter Schedule'!$G135,AA135))</f>
        <v>1867662.4</v>
      </c>
      <c r="AC135" s="6">
        <f>IF(AC$3=$J$3,$G135,IF($F135='KU Meter Schedule'!AC$3,'KU Meter Schedule'!AB135-'KU Meter Schedule'!$G135,AB135))</f>
        <v>1867662.4</v>
      </c>
      <c r="AD135" s="6">
        <f>IF(AD$3=$J$3,$G135,IF($F135='KU Meter Schedule'!AD$3,'KU Meter Schedule'!AC135-'KU Meter Schedule'!$G135,AC135))</f>
        <v>1867662.4</v>
      </c>
      <c r="AE135" s="6">
        <f>IF(AE$3=$J$3,$G135,IF($F135='KU Meter Schedule'!AE$3,'KU Meter Schedule'!AD135-'KU Meter Schedule'!$G135,AD135))</f>
        <v>1867662.4</v>
      </c>
      <c r="AF135" s="6">
        <f>IF(AF$3=$J$3,$G135,IF($F135='KU Meter Schedule'!AF$3,'KU Meter Schedule'!AE135-'KU Meter Schedule'!$G135,AE135))</f>
        <v>1867662.4</v>
      </c>
      <c r="AG135" s="6">
        <f>IF(AG$3=$J$3,$G135,IF($F135='KU Meter Schedule'!AG$3,'KU Meter Schedule'!AF135-'KU Meter Schedule'!$G135,AF135))</f>
        <v>1867662.4</v>
      </c>
      <c r="AH135" s="6">
        <f>IF(AH$3=$J$3,$G135,IF($F135='KU Meter Schedule'!AH$3,'KU Meter Schedule'!AG135-'KU Meter Schedule'!$G135,AG135))</f>
        <v>1867662.4</v>
      </c>
      <c r="AI135" s="6">
        <f>IF(AI$3=$J$3,$G135,IF($F135='KU Meter Schedule'!AI$3,'KU Meter Schedule'!AH135-'KU Meter Schedule'!$G135,AH135))</f>
        <v>1867662.4</v>
      </c>
      <c r="AJ135" s="6">
        <f>IF(AJ$3=$J$3,$G135,IF($F135='KU Meter Schedule'!AJ$3,'KU Meter Schedule'!AI135-'KU Meter Schedule'!$G135,AI135))</f>
        <v>1867662.4</v>
      </c>
      <c r="AK135" s="6">
        <f>IF(AK$3=$J$3,$G135,IF($F135='KU Meter Schedule'!AK$3,'KU Meter Schedule'!AJ135-'KU Meter Schedule'!$G135,AJ135))</f>
        <v>1867662.4</v>
      </c>
      <c r="AL135" s="6">
        <f>IF(AL$3=$J$3,$G135,IF($F135='KU Meter Schedule'!AL$3,'KU Meter Schedule'!AK135-'KU Meter Schedule'!$G135,AK135))</f>
        <v>1867662.4</v>
      </c>
      <c r="AM135" s="6">
        <f>IF(AM$3=$J$3,$G135,IF($F135='KU Meter Schedule'!AM$3,'KU Meter Schedule'!AL135-'KU Meter Schedule'!$G135,AL135))</f>
        <v>1867662.4</v>
      </c>
      <c r="AN135" s="6">
        <f>IF(AN$3=$J$3,$G135,IF($F135='KU Meter Schedule'!AN$3,'KU Meter Schedule'!AM135-'KU Meter Schedule'!$G135,AM135))</f>
        <v>1867662.4</v>
      </c>
      <c r="AO135" s="6">
        <f>IF(AO$3=$J$3,$G135,IF($F135='KU Meter Schedule'!AO$3,'KU Meter Schedule'!AN135-'KU Meter Schedule'!$G135,AN135))</f>
        <v>1867662.4</v>
      </c>
      <c r="AP135" s="6">
        <f>IF(AP$3=$J$3,$G135,IF($F135='KU Meter Schedule'!AP$3,'KU Meter Schedule'!AO135-'KU Meter Schedule'!$G135,AO135))</f>
        <v>1867662.4</v>
      </c>
      <c r="AQ135" s="6">
        <f>IF(AQ$3=$J$3,$G135,IF($F135='KU Meter Schedule'!AQ$3,'KU Meter Schedule'!AP135-'KU Meter Schedule'!$G135,AP135))</f>
        <v>1867662.4</v>
      </c>
      <c r="AR135" s="6">
        <f>IF(AR$3=$J$3,$G135,IF($F135='KU Meter Schedule'!AR$3,'KU Meter Schedule'!AQ135-'KU Meter Schedule'!$G135,AQ135))</f>
        <v>0</v>
      </c>
      <c r="AS135" s="6">
        <f>IF(AS$3=$J$3,$G135,IF($F135='KU Meter Schedule'!AS$3,'KU Meter Schedule'!AR135-'KU Meter Schedule'!$G135,AR135))</f>
        <v>0</v>
      </c>
      <c r="AT135" s="6">
        <f>IF(AT$3=$J$3,$G135,IF($F135='KU Meter Schedule'!AT$3,'KU Meter Schedule'!AS135-'KU Meter Schedule'!$G135,AS135))</f>
        <v>0</v>
      </c>
      <c r="AU135" s="6">
        <f>IF(AU$3=$J$3,$G135,IF($F135='KU Meter Schedule'!AU$3,'KU Meter Schedule'!AT135-'KU Meter Schedule'!$G135,AT135))</f>
        <v>0</v>
      </c>
      <c r="AV135" s="6">
        <f>IF(AV$3=$J$3,$G135,IF($F135='KU Meter Schedule'!AV$3,'KU Meter Schedule'!AU135-'KU Meter Schedule'!$G135,AU135))</f>
        <v>0</v>
      </c>
      <c r="AW135" s="6">
        <f>IF(AW$3=$J$3,$G135,IF($F135='KU Meter Schedule'!AW$3,'KU Meter Schedule'!AV135-'KU Meter Schedule'!$G135,AV135))</f>
        <v>0</v>
      </c>
      <c r="AX135" s="6">
        <f>IF(AX$3=$J$3,$G135,IF($F135='KU Meter Schedule'!AX$3,'KU Meter Schedule'!AW135-'KU Meter Schedule'!$G135,AW135))</f>
        <v>0</v>
      </c>
      <c r="AZ135" s="21">
        <f>IF(AZ$3&lt;'Depr. Rate'!$B$1,('Depr. Rate'!$B$4*'KU Meter Schedule'!J135)/12,IF(J135=0,I135/2*'Depr. Rate'!$C$4/12,('Depr. Rate'!$C$4*'KU Meter Schedule'!J135)/12))</f>
        <v>3564.122413333333</v>
      </c>
      <c r="BA135" s="21">
        <f>IF(BA$3&lt;'Depr. Rate'!$B$1,('Depr. Rate'!$B$4*'KU Meter Schedule'!K135)/12,IF(K135=0,J135/2*'Depr. Rate'!$C$4/12,('Depr. Rate'!$C$4*'KU Meter Schedule'!K135)/12))</f>
        <v>3564.122413333333</v>
      </c>
      <c r="BB135" s="21">
        <f>IF(BB$3&lt;'Depr. Rate'!$B$1,('Depr. Rate'!$B$4*'KU Meter Schedule'!L135)/12,IF(L135=0,K135/2*'Depr. Rate'!$C$4/12,('Depr. Rate'!$C$4*'KU Meter Schedule'!L135)/12))</f>
        <v>3564.122413333333</v>
      </c>
      <c r="BC135" s="21">
        <f>IF(BC$3&lt;'Depr. Rate'!$B$1,('Depr. Rate'!$B$4*'KU Meter Schedule'!M135)/12,IF(M135=0,L135/2*'Depr. Rate'!$C$4/12,('Depr. Rate'!$C$4*'KU Meter Schedule'!M135)/12))</f>
        <v>3564.122413333333</v>
      </c>
      <c r="BD135" s="21">
        <f>IF(BD$3&lt;'Depr. Rate'!$B$1,('Depr. Rate'!$B$4*'KU Meter Schedule'!N135)/12,IF(N135=0,M135/2*'Depr. Rate'!$C$4/12,('Depr. Rate'!$C$4*'KU Meter Schedule'!N135)/12))</f>
        <v>3564.122413333333</v>
      </c>
      <c r="BE135" s="21">
        <f>IF(BE$3&lt;'Depr. Rate'!$B$1,('Depr. Rate'!$B$4*'KU Meter Schedule'!O135)/12,IF(O135=0,N135/2*'Depr. Rate'!$C$4/12,('Depr. Rate'!$C$4*'KU Meter Schedule'!O135)/12))</f>
        <v>3564.122413333333</v>
      </c>
      <c r="BF135" s="21">
        <f>IF(BF$3&lt;'Depr. Rate'!$B$1,('Depr. Rate'!$B$4*'KU Meter Schedule'!P135)/12,IF(P135=0,O135/2*'Depr. Rate'!$C$4/12,('Depr. Rate'!$C$4*'KU Meter Schedule'!P135)/12))</f>
        <v>3564.122413333333</v>
      </c>
      <c r="BG135" s="21">
        <f>IF(BG$3&lt;'Depr. Rate'!$B$1,('Depr. Rate'!$B$4*'KU Meter Schedule'!Q135)/12,IF(Q135=0,P135/2*'Depr. Rate'!$C$4/12,('Depr. Rate'!$C$4*'KU Meter Schedule'!Q135)/12))</f>
        <v>3564.122413333333</v>
      </c>
      <c r="BH135" s="21">
        <f>IF(BH$3&lt;'Depr. Rate'!$B$1,('Depr. Rate'!$B$4*'KU Meter Schedule'!R135)/12,IF(R135=0,Q135/2*'Depr. Rate'!$C$4/12,('Depr. Rate'!$C$4*'KU Meter Schedule'!R135)/12))</f>
        <v>3564.122413333333</v>
      </c>
      <c r="BI135" s="21">
        <f>IF(BI$3&lt;'Depr. Rate'!$B$1,('Depr. Rate'!$B$4*'KU Meter Schedule'!S135)/12,IF(S135=0,R135/2*'Depr. Rate'!$C$4/12,('Depr. Rate'!$C$4*'KU Meter Schedule'!S135)/12))</f>
        <v>3564.122413333333</v>
      </c>
      <c r="BJ135" s="21">
        <f>IF(BJ$3&lt;'Depr. Rate'!$B$1,('Depr. Rate'!$B$4*'KU Meter Schedule'!T135)/12,IF(T135=0,S135/2*'Depr. Rate'!$C$4/12,('Depr. Rate'!$C$4*'KU Meter Schedule'!T135)/12))</f>
        <v>3564.122413333333</v>
      </c>
      <c r="BK135" s="21">
        <f>IF(BK$3&lt;'Depr. Rate'!$B$1,('Depr. Rate'!$B$4*'KU Meter Schedule'!U135)/12,IF(U135=0,T135/2*'Depr. Rate'!$C$4/12,('Depr. Rate'!$C$4*'KU Meter Schedule'!U135)/12))</f>
        <v>5462.9125199999989</v>
      </c>
      <c r="BL135" s="21">
        <f>IF(BL$3&lt;'Depr. Rate'!$B$1,('Depr. Rate'!$B$4*'KU Meter Schedule'!V135)/12,IF(V135=0,U135/2*'Depr. Rate'!$C$4/12,('Depr. Rate'!$C$4*'KU Meter Schedule'!V135)/12))</f>
        <v>5462.9125199999989</v>
      </c>
      <c r="BM135" s="21">
        <f>IF(BM$3&lt;'Depr. Rate'!$B$1,('Depr. Rate'!$B$4*'KU Meter Schedule'!W135)/12,IF(W135=0,V135/2*'Depr. Rate'!$C$4/12,('Depr. Rate'!$C$4*'KU Meter Schedule'!W135)/12))</f>
        <v>5462.9125199999989</v>
      </c>
      <c r="BN135" s="21">
        <f>IF(BN$3&lt;'Depr. Rate'!$B$1,('Depr. Rate'!$B$4*'KU Meter Schedule'!X135)/12,IF(X135=0,W135/2*'Depr. Rate'!$C$4/12,('Depr. Rate'!$C$4*'KU Meter Schedule'!X135)/12))</f>
        <v>5462.9125199999989</v>
      </c>
      <c r="BO135" s="21">
        <f>IF(BO$3&lt;'Depr. Rate'!$B$1,('Depr. Rate'!$B$4*'KU Meter Schedule'!Y135)/12,IF(Y135=0,X135/2*'Depr. Rate'!$C$4/12,('Depr. Rate'!$C$4*'KU Meter Schedule'!Y135)/12))</f>
        <v>5462.9125199999989</v>
      </c>
      <c r="BP135" s="21">
        <f>IF(BP$3&lt;'Depr. Rate'!$B$1,('Depr. Rate'!$B$4*'KU Meter Schedule'!Z135)/12,IF(Z135=0,Y135/2*'Depr. Rate'!$C$4/12,('Depr. Rate'!$C$4*'KU Meter Schedule'!Z135)/12))</f>
        <v>5462.9125199999989</v>
      </c>
      <c r="BQ135" s="21">
        <f>IF(BQ$3&lt;'Depr. Rate'!$B$1,('Depr. Rate'!$B$4*'KU Meter Schedule'!AA135)/12,IF(AA135=0,Z135/2*'Depr. Rate'!$C$4/12,('Depr. Rate'!$C$4*'KU Meter Schedule'!AA135)/12))</f>
        <v>5462.9125199999989</v>
      </c>
      <c r="BR135" s="21">
        <f>IF(BR$3&lt;'Depr. Rate'!$B$1,('Depr. Rate'!$B$4*'KU Meter Schedule'!AB135)/12,IF(AB135=0,AA135/2*'Depr. Rate'!$C$4/12,('Depr. Rate'!$C$4*'KU Meter Schedule'!AB135)/12))</f>
        <v>5462.9125199999989</v>
      </c>
      <c r="BS135" s="21">
        <f>IF(BS$3&lt;'Depr. Rate'!$B$1,('Depr. Rate'!$B$4*'KU Meter Schedule'!AC135)/12,IF(AC135=0,AB135/2*'Depr. Rate'!$C$4/12,('Depr. Rate'!$C$4*'KU Meter Schedule'!AC135)/12))</f>
        <v>5462.9125199999989</v>
      </c>
      <c r="BT135" s="21">
        <f>IF(BT$3&lt;'Depr. Rate'!$B$1,('Depr. Rate'!$B$4*'KU Meter Schedule'!AD135)/12,IF(AD135=0,AC135/2*'Depr. Rate'!$C$4/12,('Depr. Rate'!$C$4*'KU Meter Schedule'!AD135)/12))</f>
        <v>5462.9125199999989</v>
      </c>
      <c r="BU135" s="21">
        <f>IF(BU$3&lt;'Depr. Rate'!$B$1,('Depr. Rate'!$B$4*'KU Meter Schedule'!AE135)/12,IF(AE135=0,AD135/2*'Depr. Rate'!$C$4/12,('Depr. Rate'!$C$4*'KU Meter Schedule'!AE135)/12))</f>
        <v>5462.9125199999989</v>
      </c>
      <c r="BV135" s="21">
        <f>IF(BV$3&lt;'Depr. Rate'!$B$1,('Depr. Rate'!$B$4*'KU Meter Schedule'!AF135)/12,IF(AF135=0,AE135/2*'Depr. Rate'!$C$4/12,('Depr. Rate'!$C$4*'KU Meter Schedule'!AF135)/12))</f>
        <v>5462.9125199999989</v>
      </c>
      <c r="BW135" s="21">
        <f>IF(BW$3&lt;'Depr. Rate'!$B$1,('Depr. Rate'!$B$4*'KU Meter Schedule'!AG135)/12,IF(AG135=0,AF135/2*'Depr. Rate'!$C$4/12,('Depr. Rate'!$C$4*'KU Meter Schedule'!AG135)/12))</f>
        <v>5462.9125199999989</v>
      </c>
      <c r="BX135" s="21">
        <f>IF(BX$3&lt;'Depr. Rate'!$B$1,('Depr. Rate'!$B$4*'KU Meter Schedule'!AH135)/12,IF(AH135=0,AG135/2*'Depr. Rate'!$C$4/12,('Depr. Rate'!$C$4*'KU Meter Schedule'!AH135)/12))</f>
        <v>5462.9125199999989</v>
      </c>
      <c r="BY135" s="21">
        <f>IF(BY$3&lt;'Depr. Rate'!$B$1,('Depr. Rate'!$B$4*'KU Meter Schedule'!AI135)/12,IF(AI135=0,AH135/2*'Depr. Rate'!$C$4/12,('Depr. Rate'!$C$4*'KU Meter Schedule'!AI135)/12))</f>
        <v>5462.9125199999989</v>
      </c>
      <c r="BZ135" s="21">
        <f>IF(BZ$3&lt;'Depr. Rate'!$B$1,('Depr. Rate'!$B$4*'KU Meter Schedule'!AJ135)/12,IF(AJ135=0,AI135/2*'Depr. Rate'!$C$4/12,('Depr. Rate'!$C$4*'KU Meter Schedule'!AJ135)/12))</f>
        <v>5462.9125199999989</v>
      </c>
      <c r="CA135" s="21">
        <f>IF(CA$3&lt;'Depr. Rate'!$B$1,('Depr. Rate'!$B$4*'KU Meter Schedule'!AK135)/12,IF(AK135=0,AJ135/2*'Depr. Rate'!$C$4/12,('Depr. Rate'!$C$4*'KU Meter Schedule'!AK135)/12))</f>
        <v>5462.9125199999989</v>
      </c>
      <c r="CB135" s="21">
        <f>IF(CB$3&lt;'Depr. Rate'!$B$1,('Depr. Rate'!$B$4*'KU Meter Schedule'!AL135)/12,IF(AL135=0,AK135/2*'Depr. Rate'!$C$4/12,('Depr. Rate'!$C$4*'KU Meter Schedule'!AL135)/12))</f>
        <v>5462.9125199999989</v>
      </c>
      <c r="CC135" s="21">
        <f>IF(CC$3&lt;'Depr. Rate'!$B$1,('Depr. Rate'!$B$4*'KU Meter Schedule'!AM135)/12,IF(AM135=0,AL135/2*'Depr. Rate'!$C$4/12,('Depr. Rate'!$C$4*'KU Meter Schedule'!AM135)/12))</f>
        <v>5462.9125199999989</v>
      </c>
      <c r="CD135" s="21">
        <f>IF(CD$3&lt;'Depr. Rate'!$B$1,('Depr. Rate'!$B$4*'KU Meter Schedule'!AN135)/12,IF(AN135=0,AM135/2*'Depr. Rate'!$C$4/12,('Depr. Rate'!$C$4*'KU Meter Schedule'!AN135)/12))</f>
        <v>5462.9125199999989</v>
      </c>
      <c r="CE135" s="21">
        <f>IF(CE$3&lt;'Depr. Rate'!$B$1,('Depr. Rate'!$B$4*'KU Meter Schedule'!AO135)/12,IF(AO135=0,AN135/2*'Depr. Rate'!$C$4/12,('Depr. Rate'!$C$4*'KU Meter Schedule'!AO135)/12))</f>
        <v>5462.9125199999989</v>
      </c>
      <c r="CF135" s="21">
        <f>IF(CF$3&lt;'Depr. Rate'!$B$1,('Depr. Rate'!$B$4*'KU Meter Schedule'!AP135)/12,IF(AP135=0,AO135/2*'Depr. Rate'!$C$4/12,('Depr. Rate'!$C$4*'KU Meter Schedule'!AP135)/12))</f>
        <v>5462.9125199999989</v>
      </c>
      <c r="CG135" s="21">
        <f>IF(CG$3&lt;'Depr. Rate'!$B$1,('Depr. Rate'!$B$4*'KU Meter Schedule'!AQ135)/12,IF(AQ135=0,AP135/2*'Depr. Rate'!$C$4/12,('Depr. Rate'!$C$4*'KU Meter Schedule'!AQ135)/12))</f>
        <v>5462.9125199999989</v>
      </c>
      <c r="CH135" s="21">
        <f>IF(CH$3&lt;'Depr. Rate'!$B$1,('Depr. Rate'!$B$4*'KU Meter Schedule'!AR135)/12,IF(AR135=0,AQ135/2*'Depr. Rate'!$C$4/12,('Depr. Rate'!$C$4*'KU Meter Schedule'!AR135)/12))</f>
        <v>2731.4562599999995</v>
      </c>
      <c r="CI135" s="21">
        <f>IF(CI$3&lt;'Depr. Rate'!$B$1,('Depr. Rate'!$B$4*'KU Meter Schedule'!AS135)/12,IF(AS135=0,AR135/2*'Depr. Rate'!$C$4/12,('Depr. Rate'!$C$4*'KU Meter Schedule'!AS135)/12))</f>
        <v>0</v>
      </c>
      <c r="CJ135" s="21">
        <f>IF(CJ$3&lt;'Depr. Rate'!$B$1,('Depr. Rate'!$B$4*'KU Meter Schedule'!AT135)/12,IF(AT135=0,AS135/2*'Depr. Rate'!$C$4/12,('Depr. Rate'!$C$4*'KU Meter Schedule'!AT135)/12))</f>
        <v>0</v>
      </c>
      <c r="CK135" s="21">
        <f>IF(CK$3&lt;'Depr. Rate'!$B$1,('Depr. Rate'!$B$4*'KU Meter Schedule'!AU135)/12,IF(AU135=0,AT135/2*'Depr. Rate'!$C$4/12,('Depr. Rate'!$C$4*'KU Meter Schedule'!AU135)/12))</f>
        <v>0</v>
      </c>
      <c r="CL135" s="21">
        <f>IF(CL$3&lt;'Depr. Rate'!$B$1,('Depr. Rate'!$B$4*'KU Meter Schedule'!AV135)/12,IF(AV135=0,AU135/2*'Depr. Rate'!$C$4/12,('Depr. Rate'!$C$4*'KU Meter Schedule'!AV135)/12))</f>
        <v>0</v>
      </c>
      <c r="CM135" s="21">
        <f>IF(CM$3&lt;'Depr. Rate'!$B$1,('Depr. Rate'!$B$4*'KU Meter Schedule'!AW135)/12,IF(AW135=0,AV135/2*'Depr. Rate'!$C$4/12,('Depr. Rate'!$C$4*'KU Meter Schedule'!AW135)/12))</f>
        <v>0</v>
      </c>
      <c r="CN135" s="21">
        <f>IF(CN$3&lt;'Depr. Rate'!$B$1,('Depr. Rate'!$B$4*'KU Meter Schedule'!AX135)/12,IF(AX135=0,AW135/2*'Depr. Rate'!$C$4/12,('Depr. Rate'!$C$4*'KU Meter Schedule'!AX135)/12))</f>
        <v>0</v>
      </c>
      <c r="CP135" s="6">
        <f>IF(CP$3=$CP$3,$H135+AZ135,IF($F135='KU Meter Schedule'!CP$3,'KU Meter Schedule'!CO135+AZ135-$G135,SUM(CO135,AZ135)))</f>
        <v>630183.45953083725</v>
      </c>
      <c r="CQ135" s="6">
        <f>IF(CQ$3=$CP$3,$H135+BA135,IF($F135='KU Meter Schedule'!CQ$3,'KU Meter Schedule'!CP135+BA135-$G135,SUM(CP135,BA135)))</f>
        <v>633747.58194417064</v>
      </c>
      <c r="CR135" s="6">
        <f>IF(CR$3=$CP$3,$H135+BB135,IF($F135='KU Meter Schedule'!CR$3,'KU Meter Schedule'!CQ135+BB135-$G135,SUM(CQ135,BB135)))</f>
        <v>637311.70435750403</v>
      </c>
      <c r="CS135" s="6">
        <f>IF(CS$3=$CP$3,$H135+BC135,IF($F135='KU Meter Schedule'!CS$3,'KU Meter Schedule'!CR135+BC135-$G135,SUM(CR135,BC135)))</f>
        <v>640875.82677083742</v>
      </c>
      <c r="CT135" s="6">
        <f>IF(CT$3=$CP$3,$H135+BD135,IF($F135='KU Meter Schedule'!CT$3,'KU Meter Schedule'!CS135+BD135-$G135,SUM(CS135,BD135)))</f>
        <v>644439.94918417081</v>
      </c>
      <c r="CU135" s="6">
        <f>IF(CU$3=$CP$3,$H135+BE135,IF($F135='KU Meter Schedule'!CU$3,'KU Meter Schedule'!CT135+BE135-$G135,SUM(CT135,BE135)))</f>
        <v>648004.0715975042</v>
      </c>
      <c r="CV135" s="6">
        <f>IF(CV$3=$CP$3,$H135+BF135,IF($F135='KU Meter Schedule'!CV$3,'KU Meter Schedule'!CU135+BF135-$G135,SUM(CU135,BF135)))</f>
        <v>651568.19401083759</v>
      </c>
      <c r="CW135" s="6">
        <f>IF(CW$3=$CP$3,$H135+BG135,IF($F135='KU Meter Schedule'!CW$3,'KU Meter Schedule'!CV135+BG135-$G135,SUM(CV135,BG135)))</f>
        <v>655132.31642417097</v>
      </c>
      <c r="CX135" s="6">
        <f>IF(CX$3=$CP$3,$H135+BH135,IF($F135='KU Meter Schedule'!CX$3,'KU Meter Schedule'!CW135+BH135-$G135,SUM(CW135,BH135)))</f>
        <v>658696.43883750436</v>
      </c>
      <c r="CY135" s="6">
        <f>IF(CY$3=$CP$3,$H135+BI135,IF($F135='KU Meter Schedule'!CY$3,'KU Meter Schedule'!CX135+BI135-$G135,SUM(CX135,BI135)))</f>
        <v>662260.56125083775</v>
      </c>
      <c r="CZ135" s="6">
        <f>IF(CZ$3=$CP$3,$H135+BJ135,IF($F135='KU Meter Schedule'!CZ$3,'KU Meter Schedule'!CY135+BJ135-$G135,SUM(CY135,BJ135)))</f>
        <v>665824.68366417114</v>
      </c>
      <c r="DA135" s="6">
        <f>IF(DA$3=$CP$3,$H135+BK135,IF($F135='KU Meter Schedule'!DA$3,'KU Meter Schedule'!CZ135+BK135-$G135,SUM(CZ135,BK135)))</f>
        <v>671287.59618417115</v>
      </c>
      <c r="DB135" s="6">
        <f>IF(DB$3=$CP$3,$H135+BL135,IF($F135='KU Meter Schedule'!DB$3,'KU Meter Schedule'!DA135+BL135-$G135,SUM(DA135,BL135)))</f>
        <v>676750.50870417117</v>
      </c>
      <c r="DC135" s="6">
        <f>IF(DC$3=$CP$3,$H135+BM135,IF($F135='KU Meter Schedule'!DC$3,'KU Meter Schedule'!DB135+BM135-$G135,SUM(DB135,BM135)))</f>
        <v>682213.42122417118</v>
      </c>
      <c r="DD135" s="6">
        <f>IF(DD$3=$CP$3,$H135+BN135,IF($F135='KU Meter Schedule'!DD$3,'KU Meter Schedule'!DC135+BN135-$G135,SUM(DC135,BN135)))</f>
        <v>687676.33374417119</v>
      </c>
      <c r="DE135" s="6">
        <f>IF(DE$3=$CP$3,$H135+BO135,IF($F135='KU Meter Schedule'!DE$3,'KU Meter Schedule'!DD135+BO135-$G135,SUM(DD135,BO135)))</f>
        <v>693139.2462641712</v>
      </c>
      <c r="DF135" s="6">
        <f>IF(DF$3=$CP$3,$H135+BP135,IF($F135='KU Meter Schedule'!DF$3,'KU Meter Schedule'!DE135+BP135-$G135,SUM(DE135,BP135)))</f>
        <v>698602.15878417122</v>
      </c>
      <c r="DG135" s="6">
        <f>IF(DG$3=$CP$3,$H135+BQ135,IF($F135='KU Meter Schedule'!DG$3,'KU Meter Schedule'!DF135+BQ135-$G135,SUM(DF135,BQ135)))</f>
        <v>704065.07130417123</v>
      </c>
      <c r="DH135" s="6">
        <f>IF(DH$3=$CP$3,$H135+BR135,IF($F135='KU Meter Schedule'!DH$3,'KU Meter Schedule'!DG135+BR135-$G135,SUM(DG135,BR135)))</f>
        <v>709527.98382417124</v>
      </c>
      <c r="DI135" s="6">
        <f>IF(DI$3=$CP$3,$H135+BS135,IF($F135='KU Meter Schedule'!DI$3,'KU Meter Schedule'!DH135+BS135-$G135,SUM(DH135,BS135)))</f>
        <v>714990.89634417125</v>
      </c>
      <c r="DJ135" s="6">
        <f>IF(DJ$3=$CP$3,$H135+BT135,IF($F135='KU Meter Schedule'!DJ$3,'KU Meter Schedule'!DI135+BT135-$G135,SUM(DI135,BT135)))</f>
        <v>720453.80886417127</v>
      </c>
      <c r="DK135" s="6">
        <f>IF(DK$3=$CP$3,$H135+BU135,IF($F135='KU Meter Schedule'!DK$3,'KU Meter Schedule'!DJ135+BU135-$G135,SUM(DJ135,BU135)))</f>
        <v>725916.72138417128</v>
      </c>
      <c r="DL135" s="6">
        <f>IF(DL$3=$CP$3,$H135+BV135,IF($F135='KU Meter Schedule'!DL$3,'KU Meter Schedule'!DK135+BV135-$G135,SUM(DK135,BV135)))</f>
        <v>731379.63390417129</v>
      </c>
      <c r="DM135" s="6">
        <f>IF(DM$3=$CP$3,$H135+BW135,IF($F135='KU Meter Schedule'!DM$3,'KU Meter Schedule'!DL135+BW135-$G135,SUM(DL135,BW135)))</f>
        <v>736842.54642417131</v>
      </c>
      <c r="DN135" s="6">
        <f>IF(DN$3=$CP$3,$H135+BX135,IF($F135='KU Meter Schedule'!DN$3,'KU Meter Schedule'!DM135+BX135-$G135,SUM(DM135,BX135)))</f>
        <v>742305.45894417132</v>
      </c>
      <c r="DO135" s="6">
        <f>IF(DO$3=$CP$3,$H135+BY135,IF($F135='KU Meter Schedule'!DO$3,'KU Meter Schedule'!DN135+BY135-$G135,SUM(DN135,BY135)))</f>
        <v>747768.37146417133</v>
      </c>
      <c r="DP135" s="6">
        <f>IF(DP$3=$CP$3,$H135+BZ135,IF($F135='KU Meter Schedule'!DP$3,'KU Meter Schedule'!DO135+BZ135-$G135,SUM(DO135,BZ135)))</f>
        <v>753231.28398417134</v>
      </c>
      <c r="DQ135" s="6">
        <f>IF(DQ$3=$CP$3,$H135+CA135,IF($F135='KU Meter Schedule'!DQ$3,'KU Meter Schedule'!DP135+CA135-$G135,SUM(DP135,CA135)))</f>
        <v>758694.19650417136</v>
      </c>
      <c r="DR135" s="6">
        <f>IF(DR$3=$CP$3,$H135+CB135,IF($F135='KU Meter Schedule'!DR$3,'KU Meter Schedule'!DQ135+CB135-$G135,SUM(DQ135,CB135)))</f>
        <v>764157.10902417137</v>
      </c>
      <c r="DS135" s="6">
        <f>IF(DS$3=$CP$3,$H135+CC135,IF($F135='KU Meter Schedule'!DS$3,'KU Meter Schedule'!DR135+CC135-$G135,SUM(DR135,CC135)))</f>
        <v>769620.02154417138</v>
      </c>
      <c r="DT135" s="6">
        <f>IF(DT$3=$CP$3,$H135+CD135,IF($F135='KU Meter Schedule'!DT$3,'KU Meter Schedule'!DS135+CD135-$G135,SUM(DS135,CD135)))</f>
        <v>775082.93406417139</v>
      </c>
      <c r="DU135" s="6">
        <f>IF(DU$3=$CP$3,$H135+CE135,IF($F135='KU Meter Schedule'!DU$3,'KU Meter Schedule'!DT135+CE135-$G135,SUM(DT135,CE135)))</f>
        <v>780545.84658417141</v>
      </c>
      <c r="DV135" s="6">
        <f>IF(DV$3=$CP$3,$H135+CF135,IF($F135='KU Meter Schedule'!DV$3,'KU Meter Schedule'!DU135+CF135-$G135,SUM(DU135,CF135)))</f>
        <v>786008.75910417142</v>
      </c>
      <c r="DW135" s="6">
        <f>IF(DW$3=$CP$3,$H135+CG135,IF($F135='KU Meter Schedule'!DW$3,'KU Meter Schedule'!DV135+CG135-$G135,SUM(DV135,CG135)))</f>
        <v>791471.67162417143</v>
      </c>
      <c r="DX135" s="6">
        <f>IF(DX$3=$CP$3,$H135+CH135,IF($F135='KU Meter Schedule'!DX$3,'KU Meter Schedule'!DW135+CH135-$G135,SUM(DW135,CH135)))</f>
        <v>-1073459.2721158285</v>
      </c>
      <c r="DY135" s="6">
        <f>IF(DY$3=$CP$3,$H135+CI135,IF($F135='KU Meter Schedule'!DY$3,'KU Meter Schedule'!DX135+CI135-$G135,SUM(DX135,CI135)))</f>
        <v>-1073459.2721158285</v>
      </c>
      <c r="DZ135" s="6">
        <f>IF(DZ$3=$CP$3,$H135+CJ135,IF($F135='KU Meter Schedule'!DZ$3,'KU Meter Schedule'!DY135+CJ135-$G135,SUM(DY135,CJ135)))</f>
        <v>-1073459.2721158285</v>
      </c>
      <c r="EA135" s="6">
        <f>IF(EA$3=$CP$3,$H135+CK135,IF($F135='KU Meter Schedule'!EA$3,'KU Meter Schedule'!DZ135+CK135-$G135,SUM(DZ135,CK135)))</f>
        <v>-1073459.2721158285</v>
      </c>
      <c r="EB135" s="6">
        <f>IF(EB$3=$CP$3,$H135+CL135,IF($F135='KU Meter Schedule'!EB$3,'KU Meter Schedule'!EA135+CL135-$G135,SUM(EA135,CL135)))</f>
        <v>-1073459.2721158285</v>
      </c>
      <c r="EC135" s="6">
        <f>IF(EC$3=$CP$3,$H135+CM135,IF($F135='KU Meter Schedule'!EC$3,'KU Meter Schedule'!EB135+CM135-$G135,SUM(EB135,CM135)))</f>
        <v>-1073459.2721158285</v>
      </c>
      <c r="ED135" s="6">
        <f>IF(ED$3=$CP$3,$H135+CN135,IF($F135='KU Meter Schedule'!ED$3,'KU Meter Schedule'!EC135+CN135-$G135,SUM(EC135,CN135)))</f>
        <v>-1073459.2721158285</v>
      </c>
      <c r="EF135" s="8">
        <f t="shared" si="28"/>
        <v>1237478.9404691625</v>
      </c>
      <c r="EG135" s="8">
        <f t="shared" si="28"/>
        <v>1233914.8180558293</v>
      </c>
      <c r="EH135" s="8">
        <f t="shared" si="28"/>
        <v>1230350.695642496</v>
      </c>
      <c r="EI135" s="8">
        <f t="shared" si="28"/>
        <v>1226786.5732291625</v>
      </c>
      <c r="EJ135" s="8">
        <f t="shared" si="28"/>
        <v>1223222.450815829</v>
      </c>
      <c r="EK135" s="8">
        <f t="shared" si="28"/>
        <v>1219658.3284024957</v>
      </c>
      <c r="EL135" s="8">
        <f t="shared" si="28"/>
        <v>1216094.2059891624</v>
      </c>
      <c r="EM135" s="8">
        <f t="shared" si="28"/>
        <v>1212530.0835758289</v>
      </c>
      <c r="EN135" s="8">
        <f t="shared" si="28"/>
        <v>1208965.9611624954</v>
      </c>
      <c r="EO135" s="8">
        <f t="shared" si="28"/>
        <v>1205401.8387491622</v>
      </c>
      <c r="EP135" s="8">
        <f t="shared" si="28"/>
        <v>1201837.7163358289</v>
      </c>
      <c r="EQ135" s="8">
        <f t="shared" si="28"/>
        <v>1196374.8038158286</v>
      </c>
      <c r="ER135" s="8">
        <f t="shared" si="28"/>
        <v>1190911.8912958289</v>
      </c>
      <c r="ES135" s="8">
        <f t="shared" si="28"/>
        <v>1185448.9787758286</v>
      </c>
      <c r="ET135" s="8">
        <f t="shared" si="28"/>
        <v>1179986.0662558288</v>
      </c>
      <c r="EU135" s="8">
        <f t="shared" si="28"/>
        <v>1174523.1537358286</v>
      </c>
      <c r="EV135" s="8">
        <f t="shared" si="27"/>
        <v>1169060.2412158288</v>
      </c>
      <c r="EW135" s="8">
        <f t="shared" si="27"/>
        <v>1163597.3286958286</v>
      </c>
      <c r="EX135" s="8">
        <f t="shared" si="27"/>
        <v>1158134.4161758288</v>
      </c>
      <c r="EY135" s="8">
        <f t="shared" si="27"/>
        <v>1152671.5036558285</v>
      </c>
      <c r="EZ135" s="8">
        <f t="shared" si="27"/>
        <v>1147208.5911358288</v>
      </c>
      <c r="FA135" s="8">
        <f t="shared" si="27"/>
        <v>1141745.6786158285</v>
      </c>
      <c r="FB135" s="8">
        <f t="shared" si="27"/>
        <v>1136282.7660958287</v>
      </c>
      <c r="FC135" s="8">
        <f t="shared" si="27"/>
        <v>1130819.8535758285</v>
      </c>
      <c r="FD135" s="8">
        <f t="shared" si="27"/>
        <v>1125356.9410558287</v>
      </c>
      <c r="FE135" s="8">
        <f t="shared" si="27"/>
        <v>1119894.0285358285</v>
      </c>
      <c r="FF135" s="8">
        <f t="shared" si="27"/>
        <v>1114431.1160158287</v>
      </c>
      <c r="FG135" s="8">
        <f t="shared" si="27"/>
        <v>1108968.2034958284</v>
      </c>
      <c r="FH135" s="8">
        <f t="shared" si="27"/>
        <v>1103505.2909758287</v>
      </c>
      <c r="FI135" s="8">
        <f t="shared" si="27"/>
        <v>1098042.3784558284</v>
      </c>
      <c r="FJ135" s="8">
        <f t="shared" si="27"/>
        <v>1092579.4659358286</v>
      </c>
      <c r="FK135" s="8">
        <f t="shared" si="24"/>
        <v>1087116.5534158284</v>
      </c>
      <c r="FL135" s="8">
        <f t="shared" si="24"/>
        <v>1081653.6408958286</v>
      </c>
      <c r="FM135" s="8">
        <f t="shared" si="24"/>
        <v>1076190.7283758284</v>
      </c>
      <c r="FN135" s="8">
        <f t="shared" si="24"/>
        <v>1073459.2721158285</v>
      </c>
      <c r="FO135" s="8">
        <f t="shared" si="24"/>
        <v>1073459.2721158285</v>
      </c>
      <c r="FP135" s="8">
        <f t="shared" si="24"/>
        <v>1073459.2721158285</v>
      </c>
      <c r="FQ135" s="8">
        <f t="shared" si="24"/>
        <v>1073459.2721158285</v>
      </c>
      <c r="FR135" s="8">
        <f t="shared" si="24"/>
        <v>1073459.2721158285</v>
      </c>
      <c r="FS135" s="8">
        <f t="shared" si="24"/>
        <v>1073459.2721158285</v>
      </c>
      <c r="FT135" s="8">
        <f t="shared" si="24"/>
        <v>1073459.2721158285</v>
      </c>
    </row>
    <row r="136" spans="1:176" x14ac:dyDescent="0.25">
      <c r="A136" s="4" t="s">
        <v>12</v>
      </c>
      <c r="B136" s="4" t="s">
        <v>2</v>
      </c>
      <c r="C136" s="3" t="s">
        <v>40</v>
      </c>
      <c r="D136" s="4" t="s">
        <v>5</v>
      </c>
      <c r="E136" s="7">
        <v>2002</v>
      </c>
      <c r="F136" s="24">
        <f>IFERROR(VLOOKUP(CONCATENATE(C136,E136),'KU Retirements'!$A$4:$E$150,5,FALSE),"N/A")</f>
        <v>43617</v>
      </c>
      <c r="G136" s="5">
        <v>31537.660000000003</v>
      </c>
      <c r="H136" s="5">
        <v>10581.199045093603</v>
      </c>
      <c r="I136" s="5"/>
      <c r="J136" s="6">
        <f>IF(J$3=$J$3,$G136,IF($F136='KU Meter Schedule'!J$3,'KU Meter Schedule'!I136-'KU Meter Schedule'!$G136,I136))</f>
        <v>31537.660000000003</v>
      </c>
      <c r="K136" s="6">
        <f>IF(K$3=$J$3,$G136,IF($F136='KU Meter Schedule'!K$3,'KU Meter Schedule'!J136-'KU Meter Schedule'!$G136,J136))</f>
        <v>31537.660000000003</v>
      </c>
      <c r="L136" s="6">
        <f>IF(L$3=$J$3,$G136,IF($F136='KU Meter Schedule'!L$3,'KU Meter Schedule'!K136-'KU Meter Schedule'!$G136,K136))</f>
        <v>31537.660000000003</v>
      </c>
      <c r="M136" s="6">
        <f>IF(M$3=$J$3,$G136,IF($F136='KU Meter Schedule'!M$3,'KU Meter Schedule'!L136-'KU Meter Schedule'!$G136,L136))</f>
        <v>31537.660000000003</v>
      </c>
      <c r="N136" s="6">
        <f>IF(N$3=$J$3,$G136,IF($F136='KU Meter Schedule'!N$3,'KU Meter Schedule'!M136-'KU Meter Schedule'!$G136,M136))</f>
        <v>31537.660000000003</v>
      </c>
      <c r="O136" s="6">
        <f>IF(O$3=$J$3,$G136,IF($F136='KU Meter Schedule'!O$3,'KU Meter Schedule'!N136-'KU Meter Schedule'!$G136,N136))</f>
        <v>31537.660000000003</v>
      </c>
      <c r="P136" s="6">
        <f>IF(P$3=$J$3,$G136,IF($F136='KU Meter Schedule'!P$3,'KU Meter Schedule'!O136-'KU Meter Schedule'!$G136,O136))</f>
        <v>31537.660000000003</v>
      </c>
      <c r="Q136" s="6">
        <f>IF(Q$3=$J$3,$G136,IF($F136='KU Meter Schedule'!Q$3,'KU Meter Schedule'!P136-'KU Meter Schedule'!$G136,P136))</f>
        <v>31537.660000000003</v>
      </c>
      <c r="R136" s="6">
        <f>IF(R$3=$J$3,$G136,IF($F136='KU Meter Schedule'!R$3,'KU Meter Schedule'!Q136-'KU Meter Schedule'!$G136,Q136))</f>
        <v>31537.660000000003</v>
      </c>
      <c r="S136" s="6">
        <f>IF(S$3=$J$3,$G136,IF($F136='KU Meter Schedule'!S$3,'KU Meter Schedule'!R136-'KU Meter Schedule'!$G136,R136))</f>
        <v>31537.660000000003</v>
      </c>
      <c r="T136" s="6">
        <f>IF(T$3=$J$3,$G136,IF($F136='KU Meter Schedule'!T$3,'KU Meter Schedule'!S136-'KU Meter Schedule'!$G136,S136))</f>
        <v>31537.660000000003</v>
      </c>
      <c r="U136" s="6">
        <f>IF(U$3=$J$3,$G136,IF($F136='KU Meter Schedule'!U$3,'KU Meter Schedule'!T136-'KU Meter Schedule'!$G136,T136))</f>
        <v>31537.660000000003</v>
      </c>
      <c r="V136" s="6">
        <f>IF(V$3=$J$3,$G136,IF($F136='KU Meter Schedule'!V$3,'KU Meter Schedule'!U136-'KU Meter Schedule'!$G136,U136))</f>
        <v>31537.660000000003</v>
      </c>
      <c r="W136" s="6">
        <f>IF(W$3=$J$3,$G136,IF($F136='KU Meter Schedule'!W$3,'KU Meter Schedule'!V136-'KU Meter Schedule'!$G136,V136))</f>
        <v>31537.660000000003</v>
      </c>
      <c r="X136" s="6">
        <f>IF(X$3=$J$3,$G136,IF($F136='KU Meter Schedule'!X$3,'KU Meter Schedule'!W136-'KU Meter Schedule'!$G136,W136))</f>
        <v>31537.660000000003</v>
      </c>
      <c r="Y136" s="6">
        <f>IF(Y$3=$J$3,$G136,IF($F136='KU Meter Schedule'!Y$3,'KU Meter Schedule'!X136-'KU Meter Schedule'!$G136,X136))</f>
        <v>31537.660000000003</v>
      </c>
      <c r="Z136" s="6">
        <f>IF(Z$3=$J$3,$G136,IF($F136='KU Meter Schedule'!Z$3,'KU Meter Schedule'!Y136-'KU Meter Schedule'!$G136,Y136))</f>
        <v>31537.660000000003</v>
      </c>
      <c r="AA136" s="6">
        <f>IF(AA$3=$J$3,$G136,IF($F136='KU Meter Schedule'!AA$3,'KU Meter Schedule'!Z136-'KU Meter Schedule'!$G136,Z136))</f>
        <v>31537.660000000003</v>
      </c>
      <c r="AB136" s="6">
        <f>IF(AB$3=$J$3,$G136,IF($F136='KU Meter Schedule'!AB$3,'KU Meter Schedule'!AA136-'KU Meter Schedule'!$G136,AA136))</f>
        <v>31537.660000000003</v>
      </c>
      <c r="AC136" s="6">
        <f>IF(AC$3=$J$3,$G136,IF($F136='KU Meter Schedule'!AC$3,'KU Meter Schedule'!AB136-'KU Meter Schedule'!$G136,AB136))</f>
        <v>31537.660000000003</v>
      </c>
      <c r="AD136" s="6">
        <f>IF(AD$3=$J$3,$G136,IF($F136='KU Meter Schedule'!AD$3,'KU Meter Schedule'!AC136-'KU Meter Schedule'!$G136,AC136))</f>
        <v>31537.660000000003</v>
      </c>
      <c r="AE136" s="6">
        <f>IF(AE$3=$J$3,$G136,IF($F136='KU Meter Schedule'!AE$3,'KU Meter Schedule'!AD136-'KU Meter Schedule'!$G136,AD136))</f>
        <v>31537.660000000003</v>
      </c>
      <c r="AF136" s="6">
        <f>IF(AF$3=$J$3,$G136,IF($F136='KU Meter Schedule'!AF$3,'KU Meter Schedule'!AE136-'KU Meter Schedule'!$G136,AE136))</f>
        <v>31537.660000000003</v>
      </c>
      <c r="AG136" s="6">
        <f>IF(AG$3=$J$3,$G136,IF($F136='KU Meter Schedule'!AG$3,'KU Meter Schedule'!AF136-'KU Meter Schedule'!$G136,AF136))</f>
        <v>31537.660000000003</v>
      </c>
      <c r="AH136" s="6">
        <f>IF(AH$3=$J$3,$G136,IF($F136='KU Meter Schedule'!AH$3,'KU Meter Schedule'!AG136-'KU Meter Schedule'!$G136,AG136))</f>
        <v>31537.660000000003</v>
      </c>
      <c r="AI136" s="6">
        <f>IF(AI$3=$J$3,$G136,IF($F136='KU Meter Schedule'!AI$3,'KU Meter Schedule'!AH136-'KU Meter Schedule'!$G136,AH136))</f>
        <v>31537.660000000003</v>
      </c>
      <c r="AJ136" s="6">
        <f>IF(AJ$3=$J$3,$G136,IF($F136='KU Meter Schedule'!AJ$3,'KU Meter Schedule'!AI136-'KU Meter Schedule'!$G136,AI136))</f>
        <v>31537.660000000003</v>
      </c>
      <c r="AK136" s="6">
        <f>IF(AK$3=$J$3,$G136,IF($F136='KU Meter Schedule'!AK$3,'KU Meter Schedule'!AJ136-'KU Meter Schedule'!$G136,AJ136))</f>
        <v>31537.660000000003</v>
      </c>
      <c r="AL136" s="6">
        <f>IF(AL$3=$J$3,$G136,IF($F136='KU Meter Schedule'!AL$3,'KU Meter Schedule'!AK136-'KU Meter Schedule'!$G136,AK136))</f>
        <v>31537.660000000003</v>
      </c>
      <c r="AM136" s="6">
        <f>IF(AM$3=$J$3,$G136,IF($F136='KU Meter Schedule'!AM$3,'KU Meter Schedule'!AL136-'KU Meter Schedule'!$G136,AL136))</f>
        <v>31537.660000000003</v>
      </c>
      <c r="AN136" s="6">
        <f>IF(AN$3=$J$3,$G136,IF($F136='KU Meter Schedule'!AN$3,'KU Meter Schedule'!AM136-'KU Meter Schedule'!$G136,AM136))</f>
        <v>31537.660000000003</v>
      </c>
      <c r="AO136" s="6">
        <f>IF(AO$3=$J$3,$G136,IF($F136='KU Meter Schedule'!AO$3,'KU Meter Schedule'!AN136-'KU Meter Schedule'!$G136,AN136))</f>
        <v>31537.660000000003</v>
      </c>
      <c r="AP136" s="6">
        <f>IF(AP$3=$J$3,$G136,IF($F136='KU Meter Schedule'!AP$3,'KU Meter Schedule'!AO136-'KU Meter Schedule'!$G136,AO136))</f>
        <v>31537.660000000003</v>
      </c>
      <c r="AQ136" s="6">
        <f>IF(AQ$3=$J$3,$G136,IF($F136='KU Meter Schedule'!AQ$3,'KU Meter Schedule'!AP136-'KU Meter Schedule'!$G136,AP136))</f>
        <v>31537.660000000003</v>
      </c>
      <c r="AR136" s="6">
        <f>IF(AR$3=$J$3,$G136,IF($F136='KU Meter Schedule'!AR$3,'KU Meter Schedule'!AQ136-'KU Meter Schedule'!$G136,AQ136))</f>
        <v>0</v>
      </c>
      <c r="AS136" s="6">
        <f>IF(AS$3=$J$3,$G136,IF($F136='KU Meter Schedule'!AS$3,'KU Meter Schedule'!AR136-'KU Meter Schedule'!$G136,AR136))</f>
        <v>0</v>
      </c>
      <c r="AT136" s="6">
        <f>IF(AT$3=$J$3,$G136,IF($F136='KU Meter Schedule'!AT$3,'KU Meter Schedule'!AS136-'KU Meter Schedule'!$G136,AS136))</f>
        <v>0</v>
      </c>
      <c r="AU136" s="6">
        <f>IF(AU$3=$J$3,$G136,IF($F136='KU Meter Schedule'!AU$3,'KU Meter Schedule'!AT136-'KU Meter Schedule'!$G136,AT136))</f>
        <v>0</v>
      </c>
      <c r="AV136" s="6">
        <f>IF(AV$3=$J$3,$G136,IF($F136='KU Meter Schedule'!AV$3,'KU Meter Schedule'!AU136-'KU Meter Schedule'!$G136,AU136))</f>
        <v>0</v>
      </c>
      <c r="AW136" s="6">
        <f>IF(AW$3=$J$3,$G136,IF($F136='KU Meter Schedule'!AW$3,'KU Meter Schedule'!AV136-'KU Meter Schedule'!$G136,AV136))</f>
        <v>0</v>
      </c>
      <c r="AX136" s="6">
        <f>IF(AX$3=$J$3,$G136,IF($F136='KU Meter Schedule'!AX$3,'KU Meter Schedule'!AW136-'KU Meter Schedule'!$G136,AW136))</f>
        <v>0</v>
      </c>
      <c r="AZ136" s="21">
        <f>IF(AZ$3&lt;'Depr. Rate'!$B$1,('Depr. Rate'!$B$4*'KU Meter Schedule'!J136)/12,IF(J136=0,I136/2*'Depr. Rate'!$C$4/12,('Depr. Rate'!$C$4*'KU Meter Schedule'!J136)/12))</f>
        <v>60.18436783333334</v>
      </c>
      <c r="BA136" s="21">
        <f>IF(BA$3&lt;'Depr. Rate'!$B$1,('Depr. Rate'!$B$4*'KU Meter Schedule'!K136)/12,IF(K136=0,J136/2*'Depr. Rate'!$C$4/12,('Depr. Rate'!$C$4*'KU Meter Schedule'!K136)/12))</f>
        <v>60.18436783333334</v>
      </c>
      <c r="BB136" s="21">
        <f>IF(BB$3&lt;'Depr. Rate'!$B$1,('Depr. Rate'!$B$4*'KU Meter Schedule'!L136)/12,IF(L136=0,K136/2*'Depr. Rate'!$C$4/12,('Depr. Rate'!$C$4*'KU Meter Schedule'!L136)/12))</f>
        <v>60.18436783333334</v>
      </c>
      <c r="BC136" s="21">
        <f>IF(BC$3&lt;'Depr. Rate'!$B$1,('Depr. Rate'!$B$4*'KU Meter Schedule'!M136)/12,IF(M136=0,L136/2*'Depr. Rate'!$C$4/12,('Depr. Rate'!$C$4*'KU Meter Schedule'!M136)/12))</f>
        <v>60.18436783333334</v>
      </c>
      <c r="BD136" s="21">
        <f>IF(BD$3&lt;'Depr. Rate'!$B$1,('Depr. Rate'!$B$4*'KU Meter Schedule'!N136)/12,IF(N136=0,M136/2*'Depr. Rate'!$C$4/12,('Depr. Rate'!$C$4*'KU Meter Schedule'!N136)/12))</f>
        <v>60.18436783333334</v>
      </c>
      <c r="BE136" s="21">
        <f>IF(BE$3&lt;'Depr. Rate'!$B$1,('Depr. Rate'!$B$4*'KU Meter Schedule'!O136)/12,IF(O136=0,N136/2*'Depr. Rate'!$C$4/12,('Depr. Rate'!$C$4*'KU Meter Schedule'!O136)/12))</f>
        <v>60.18436783333334</v>
      </c>
      <c r="BF136" s="21">
        <f>IF(BF$3&lt;'Depr. Rate'!$B$1,('Depr. Rate'!$B$4*'KU Meter Schedule'!P136)/12,IF(P136=0,O136/2*'Depr. Rate'!$C$4/12,('Depr. Rate'!$C$4*'KU Meter Schedule'!P136)/12))</f>
        <v>60.18436783333334</v>
      </c>
      <c r="BG136" s="21">
        <f>IF(BG$3&lt;'Depr. Rate'!$B$1,('Depr. Rate'!$B$4*'KU Meter Schedule'!Q136)/12,IF(Q136=0,P136/2*'Depr. Rate'!$C$4/12,('Depr. Rate'!$C$4*'KU Meter Schedule'!Q136)/12))</f>
        <v>60.18436783333334</v>
      </c>
      <c r="BH136" s="21">
        <f>IF(BH$3&lt;'Depr. Rate'!$B$1,('Depr. Rate'!$B$4*'KU Meter Schedule'!R136)/12,IF(R136=0,Q136/2*'Depr. Rate'!$C$4/12,('Depr. Rate'!$C$4*'KU Meter Schedule'!R136)/12))</f>
        <v>60.18436783333334</v>
      </c>
      <c r="BI136" s="21">
        <f>IF(BI$3&lt;'Depr. Rate'!$B$1,('Depr. Rate'!$B$4*'KU Meter Schedule'!S136)/12,IF(S136=0,R136/2*'Depr. Rate'!$C$4/12,('Depr. Rate'!$C$4*'KU Meter Schedule'!S136)/12))</f>
        <v>60.18436783333334</v>
      </c>
      <c r="BJ136" s="21">
        <f>IF(BJ$3&lt;'Depr. Rate'!$B$1,('Depr. Rate'!$B$4*'KU Meter Schedule'!T136)/12,IF(T136=0,S136/2*'Depr. Rate'!$C$4/12,('Depr. Rate'!$C$4*'KU Meter Schedule'!T136)/12))</f>
        <v>60.18436783333334</v>
      </c>
      <c r="BK136" s="21">
        <f>IF(BK$3&lt;'Depr. Rate'!$B$1,('Depr. Rate'!$B$4*'KU Meter Schedule'!U136)/12,IF(U136=0,T136/2*'Depr. Rate'!$C$4/12,('Depr. Rate'!$C$4*'KU Meter Schedule'!U136)/12))</f>
        <v>92.247655500000008</v>
      </c>
      <c r="BL136" s="21">
        <f>IF(BL$3&lt;'Depr. Rate'!$B$1,('Depr. Rate'!$B$4*'KU Meter Schedule'!V136)/12,IF(V136=0,U136/2*'Depr. Rate'!$C$4/12,('Depr. Rate'!$C$4*'KU Meter Schedule'!V136)/12))</f>
        <v>92.247655500000008</v>
      </c>
      <c r="BM136" s="21">
        <f>IF(BM$3&lt;'Depr. Rate'!$B$1,('Depr. Rate'!$B$4*'KU Meter Schedule'!W136)/12,IF(W136=0,V136/2*'Depr. Rate'!$C$4/12,('Depr. Rate'!$C$4*'KU Meter Schedule'!W136)/12))</f>
        <v>92.247655500000008</v>
      </c>
      <c r="BN136" s="21">
        <f>IF(BN$3&lt;'Depr. Rate'!$B$1,('Depr. Rate'!$B$4*'KU Meter Schedule'!X136)/12,IF(X136=0,W136/2*'Depr. Rate'!$C$4/12,('Depr. Rate'!$C$4*'KU Meter Schedule'!X136)/12))</f>
        <v>92.247655500000008</v>
      </c>
      <c r="BO136" s="21">
        <f>IF(BO$3&lt;'Depr. Rate'!$B$1,('Depr. Rate'!$B$4*'KU Meter Schedule'!Y136)/12,IF(Y136=0,X136/2*'Depr. Rate'!$C$4/12,('Depr. Rate'!$C$4*'KU Meter Schedule'!Y136)/12))</f>
        <v>92.247655500000008</v>
      </c>
      <c r="BP136" s="21">
        <f>IF(BP$3&lt;'Depr. Rate'!$B$1,('Depr. Rate'!$B$4*'KU Meter Schedule'!Z136)/12,IF(Z136=0,Y136/2*'Depr. Rate'!$C$4/12,('Depr. Rate'!$C$4*'KU Meter Schedule'!Z136)/12))</f>
        <v>92.247655500000008</v>
      </c>
      <c r="BQ136" s="21">
        <f>IF(BQ$3&lt;'Depr. Rate'!$B$1,('Depr. Rate'!$B$4*'KU Meter Schedule'!AA136)/12,IF(AA136=0,Z136/2*'Depr. Rate'!$C$4/12,('Depr. Rate'!$C$4*'KU Meter Schedule'!AA136)/12))</f>
        <v>92.247655500000008</v>
      </c>
      <c r="BR136" s="21">
        <f>IF(BR$3&lt;'Depr. Rate'!$B$1,('Depr. Rate'!$B$4*'KU Meter Schedule'!AB136)/12,IF(AB136=0,AA136/2*'Depr. Rate'!$C$4/12,('Depr. Rate'!$C$4*'KU Meter Schedule'!AB136)/12))</f>
        <v>92.247655500000008</v>
      </c>
      <c r="BS136" s="21">
        <f>IF(BS$3&lt;'Depr. Rate'!$B$1,('Depr. Rate'!$B$4*'KU Meter Schedule'!AC136)/12,IF(AC136=0,AB136/2*'Depr. Rate'!$C$4/12,('Depr. Rate'!$C$4*'KU Meter Schedule'!AC136)/12))</f>
        <v>92.247655500000008</v>
      </c>
      <c r="BT136" s="21">
        <f>IF(BT$3&lt;'Depr. Rate'!$B$1,('Depr. Rate'!$B$4*'KU Meter Schedule'!AD136)/12,IF(AD136=0,AC136/2*'Depr. Rate'!$C$4/12,('Depr. Rate'!$C$4*'KU Meter Schedule'!AD136)/12))</f>
        <v>92.247655500000008</v>
      </c>
      <c r="BU136" s="21">
        <f>IF(BU$3&lt;'Depr. Rate'!$B$1,('Depr. Rate'!$B$4*'KU Meter Schedule'!AE136)/12,IF(AE136=0,AD136/2*'Depr. Rate'!$C$4/12,('Depr. Rate'!$C$4*'KU Meter Schedule'!AE136)/12))</f>
        <v>92.247655500000008</v>
      </c>
      <c r="BV136" s="21">
        <f>IF(BV$3&lt;'Depr. Rate'!$B$1,('Depr. Rate'!$B$4*'KU Meter Schedule'!AF136)/12,IF(AF136=0,AE136/2*'Depr. Rate'!$C$4/12,('Depr. Rate'!$C$4*'KU Meter Schedule'!AF136)/12))</f>
        <v>92.247655500000008</v>
      </c>
      <c r="BW136" s="21">
        <f>IF(BW$3&lt;'Depr. Rate'!$B$1,('Depr. Rate'!$B$4*'KU Meter Schedule'!AG136)/12,IF(AG136=0,AF136/2*'Depr. Rate'!$C$4/12,('Depr. Rate'!$C$4*'KU Meter Schedule'!AG136)/12))</f>
        <v>92.247655500000008</v>
      </c>
      <c r="BX136" s="21">
        <f>IF(BX$3&lt;'Depr. Rate'!$B$1,('Depr. Rate'!$B$4*'KU Meter Schedule'!AH136)/12,IF(AH136=0,AG136/2*'Depr. Rate'!$C$4/12,('Depr. Rate'!$C$4*'KU Meter Schedule'!AH136)/12))</f>
        <v>92.247655500000008</v>
      </c>
      <c r="BY136" s="21">
        <f>IF(BY$3&lt;'Depr. Rate'!$B$1,('Depr. Rate'!$B$4*'KU Meter Schedule'!AI136)/12,IF(AI136=0,AH136/2*'Depr. Rate'!$C$4/12,('Depr. Rate'!$C$4*'KU Meter Schedule'!AI136)/12))</f>
        <v>92.247655500000008</v>
      </c>
      <c r="BZ136" s="21">
        <f>IF(BZ$3&lt;'Depr. Rate'!$B$1,('Depr. Rate'!$B$4*'KU Meter Schedule'!AJ136)/12,IF(AJ136=0,AI136/2*'Depr. Rate'!$C$4/12,('Depr. Rate'!$C$4*'KU Meter Schedule'!AJ136)/12))</f>
        <v>92.247655500000008</v>
      </c>
      <c r="CA136" s="21">
        <f>IF(CA$3&lt;'Depr. Rate'!$B$1,('Depr. Rate'!$B$4*'KU Meter Schedule'!AK136)/12,IF(AK136=0,AJ136/2*'Depr. Rate'!$C$4/12,('Depr. Rate'!$C$4*'KU Meter Schedule'!AK136)/12))</f>
        <v>92.247655500000008</v>
      </c>
      <c r="CB136" s="21">
        <f>IF(CB$3&lt;'Depr. Rate'!$B$1,('Depr. Rate'!$B$4*'KU Meter Schedule'!AL136)/12,IF(AL136=0,AK136/2*'Depr. Rate'!$C$4/12,('Depr. Rate'!$C$4*'KU Meter Schedule'!AL136)/12))</f>
        <v>92.247655500000008</v>
      </c>
      <c r="CC136" s="21">
        <f>IF(CC$3&lt;'Depr. Rate'!$B$1,('Depr. Rate'!$B$4*'KU Meter Schedule'!AM136)/12,IF(AM136=0,AL136/2*'Depr. Rate'!$C$4/12,('Depr. Rate'!$C$4*'KU Meter Schedule'!AM136)/12))</f>
        <v>92.247655500000008</v>
      </c>
      <c r="CD136" s="21">
        <f>IF(CD$3&lt;'Depr. Rate'!$B$1,('Depr. Rate'!$B$4*'KU Meter Schedule'!AN136)/12,IF(AN136=0,AM136/2*'Depr. Rate'!$C$4/12,('Depr. Rate'!$C$4*'KU Meter Schedule'!AN136)/12))</f>
        <v>92.247655500000008</v>
      </c>
      <c r="CE136" s="21">
        <f>IF(CE$3&lt;'Depr. Rate'!$B$1,('Depr. Rate'!$B$4*'KU Meter Schedule'!AO136)/12,IF(AO136=0,AN136/2*'Depr. Rate'!$C$4/12,('Depr. Rate'!$C$4*'KU Meter Schedule'!AO136)/12))</f>
        <v>92.247655500000008</v>
      </c>
      <c r="CF136" s="21">
        <f>IF(CF$3&lt;'Depr. Rate'!$B$1,('Depr. Rate'!$B$4*'KU Meter Schedule'!AP136)/12,IF(AP136=0,AO136/2*'Depr. Rate'!$C$4/12,('Depr. Rate'!$C$4*'KU Meter Schedule'!AP136)/12))</f>
        <v>92.247655500000008</v>
      </c>
      <c r="CG136" s="21">
        <f>IF(CG$3&lt;'Depr. Rate'!$B$1,('Depr. Rate'!$B$4*'KU Meter Schedule'!AQ136)/12,IF(AQ136=0,AP136/2*'Depr. Rate'!$C$4/12,('Depr. Rate'!$C$4*'KU Meter Schedule'!AQ136)/12))</f>
        <v>92.247655500000008</v>
      </c>
      <c r="CH136" s="21">
        <f>IF(CH$3&lt;'Depr. Rate'!$B$1,('Depr. Rate'!$B$4*'KU Meter Schedule'!AR136)/12,IF(AR136=0,AQ136/2*'Depr. Rate'!$C$4/12,('Depr. Rate'!$C$4*'KU Meter Schedule'!AR136)/12))</f>
        <v>46.123827750000004</v>
      </c>
      <c r="CI136" s="21">
        <f>IF(CI$3&lt;'Depr. Rate'!$B$1,('Depr. Rate'!$B$4*'KU Meter Schedule'!AS136)/12,IF(AS136=0,AR136/2*'Depr. Rate'!$C$4/12,('Depr. Rate'!$C$4*'KU Meter Schedule'!AS136)/12))</f>
        <v>0</v>
      </c>
      <c r="CJ136" s="21">
        <f>IF(CJ$3&lt;'Depr. Rate'!$B$1,('Depr. Rate'!$B$4*'KU Meter Schedule'!AT136)/12,IF(AT136=0,AS136/2*'Depr. Rate'!$C$4/12,('Depr. Rate'!$C$4*'KU Meter Schedule'!AT136)/12))</f>
        <v>0</v>
      </c>
      <c r="CK136" s="21">
        <f>IF(CK$3&lt;'Depr. Rate'!$B$1,('Depr. Rate'!$B$4*'KU Meter Schedule'!AU136)/12,IF(AU136=0,AT136/2*'Depr. Rate'!$C$4/12,('Depr. Rate'!$C$4*'KU Meter Schedule'!AU136)/12))</f>
        <v>0</v>
      </c>
      <c r="CL136" s="21">
        <f>IF(CL$3&lt;'Depr. Rate'!$B$1,('Depr. Rate'!$B$4*'KU Meter Schedule'!AV136)/12,IF(AV136=0,AU136/2*'Depr. Rate'!$C$4/12,('Depr. Rate'!$C$4*'KU Meter Schedule'!AV136)/12))</f>
        <v>0</v>
      </c>
      <c r="CM136" s="21">
        <f>IF(CM$3&lt;'Depr. Rate'!$B$1,('Depr. Rate'!$B$4*'KU Meter Schedule'!AW136)/12,IF(AW136=0,AV136/2*'Depr. Rate'!$C$4/12,('Depr. Rate'!$C$4*'KU Meter Schedule'!AW136)/12))</f>
        <v>0</v>
      </c>
      <c r="CN136" s="21">
        <f>IF(CN$3&lt;'Depr. Rate'!$B$1,('Depr. Rate'!$B$4*'KU Meter Schedule'!AX136)/12,IF(AX136=0,AW136/2*'Depr. Rate'!$C$4/12,('Depr. Rate'!$C$4*'KU Meter Schedule'!AX136)/12))</f>
        <v>0</v>
      </c>
      <c r="CP136" s="6">
        <f>IF(CP$3=$CP$3,$H136+AZ136,IF($F136='KU Meter Schedule'!CP$3,'KU Meter Schedule'!CO136+AZ136-$G136,SUM(CO136,AZ136)))</f>
        <v>10641.383412926936</v>
      </c>
      <c r="CQ136" s="6">
        <f>IF(CQ$3=$CP$3,$H136+BA136,IF($F136='KU Meter Schedule'!CQ$3,'KU Meter Schedule'!CP136+BA136-$G136,SUM(CP136,BA136)))</f>
        <v>10701.56778076027</v>
      </c>
      <c r="CR136" s="6">
        <f>IF(CR$3=$CP$3,$H136+BB136,IF($F136='KU Meter Schedule'!CR$3,'KU Meter Schedule'!CQ136+BB136-$G136,SUM(CQ136,BB136)))</f>
        <v>10761.752148593603</v>
      </c>
      <c r="CS136" s="6">
        <f>IF(CS$3=$CP$3,$H136+BC136,IF($F136='KU Meter Schedule'!CS$3,'KU Meter Schedule'!CR136+BC136-$G136,SUM(CR136,BC136)))</f>
        <v>10821.936516426937</v>
      </c>
      <c r="CT136" s="6">
        <f>IF(CT$3=$CP$3,$H136+BD136,IF($F136='KU Meter Schedule'!CT$3,'KU Meter Schedule'!CS136+BD136-$G136,SUM(CS136,BD136)))</f>
        <v>10882.12088426027</v>
      </c>
      <c r="CU136" s="6">
        <f>IF(CU$3=$CP$3,$H136+BE136,IF($F136='KU Meter Schedule'!CU$3,'KU Meter Schedule'!CT136+BE136-$G136,SUM(CT136,BE136)))</f>
        <v>10942.305252093603</v>
      </c>
      <c r="CV136" s="6">
        <f>IF(CV$3=$CP$3,$H136+BF136,IF($F136='KU Meter Schedule'!CV$3,'KU Meter Schedule'!CU136+BF136-$G136,SUM(CU136,BF136)))</f>
        <v>11002.489619926937</v>
      </c>
      <c r="CW136" s="6">
        <f>IF(CW$3=$CP$3,$H136+BG136,IF($F136='KU Meter Schedule'!CW$3,'KU Meter Schedule'!CV136+BG136-$G136,SUM(CV136,BG136)))</f>
        <v>11062.67398776027</v>
      </c>
      <c r="CX136" s="6">
        <f>IF(CX$3=$CP$3,$H136+BH136,IF($F136='KU Meter Schedule'!CX$3,'KU Meter Schedule'!CW136+BH136-$G136,SUM(CW136,BH136)))</f>
        <v>11122.858355593604</v>
      </c>
      <c r="CY136" s="6">
        <f>IF(CY$3=$CP$3,$H136+BI136,IF($F136='KU Meter Schedule'!CY$3,'KU Meter Schedule'!CX136+BI136-$G136,SUM(CX136,BI136)))</f>
        <v>11183.042723426937</v>
      </c>
      <c r="CZ136" s="6">
        <f>IF(CZ$3=$CP$3,$H136+BJ136,IF($F136='KU Meter Schedule'!CZ$3,'KU Meter Schedule'!CY136+BJ136-$G136,SUM(CY136,BJ136)))</f>
        <v>11243.227091260271</v>
      </c>
      <c r="DA136" s="6">
        <f>IF(DA$3=$CP$3,$H136+BK136,IF($F136='KU Meter Schedule'!DA$3,'KU Meter Schedule'!CZ136+BK136-$G136,SUM(CZ136,BK136)))</f>
        <v>11335.47474676027</v>
      </c>
      <c r="DB136" s="6">
        <f>IF(DB$3=$CP$3,$H136+BL136,IF($F136='KU Meter Schedule'!DB$3,'KU Meter Schedule'!DA136+BL136-$G136,SUM(DA136,BL136)))</f>
        <v>11427.72240226027</v>
      </c>
      <c r="DC136" s="6">
        <f>IF(DC$3=$CP$3,$H136+BM136,IF($F136='KU Meter Schedule'!DC$3,'KU Meter Schedule'!DB136+BM136-$G136,SUM(DB136,BM136)))</f>
        <v>11519.970057760269</v>
      </c>
      <c r="DD136" s="6">
        <f>IF(DD$3=$CP$3,$H136+BN136,IF($F136='KU Meter Schedule'!DD$3,'KU Meter Schedule'!DC136+BN136-$G136,SUM(DC136,BN136)))</f>
        <v>11612.217713260268</v>
      </c>
      <c r="DE136" s="6">
        <f>IF(DE$3=$CP$3,$H136+BO136,IF($F136='KU Meter Schedule'!DE$3,'KU Meter Schedule'!DD136+BO136-$G136,SUM(DD136,BO136)))</f>
        <v>11704.465368760268</v>
      </c>
      <c r="DF136" s="6">
        <f>IF(DF$3=$CP$3,$H136+BP136,IF($F136='KU Meter Schedule'!DF$3,'KU Meter Schedule'!DE136+BP136-$G136,SUM(DE136,BP136)))</f>
        <v>11796.713024260267</v>
      </c>
      <c r="DG136" s="6">
        <f>IF(DG$3=$CP$3,$H136+BQ136,IF($F136='KU Meter Schedule'!DG$3,'KU Meter Schedule'!DF136+BQ136-$G136,SUM(DF136,BQ136)))</f>
        <v>11888.960679760266</v>
      </c>
      <c r="DH136" s="6">
        <f>IF(DH$3=$CP$3,$H136+BR136,IF($F136='KU Meter Schedule'!DH$3,'KU Meter Schedule'!DG136+BR136-$G136,SUM(DG136,BR136)))</f>
        <v>11981.208335260266</v>
      </c>
      <c r="DI136" s="6">
        <f>IF(DI$3=$CP$3,$H136+BS136,IF($F136='KU Meter Schedule'!DI$3,'KU Meter Schedule'!DH136+BS136-$G136,SUM(DH136,BS136)))</f>
        <v>12073.455990760265</v>
      </c>
      <c r="DJ136" s="6">
        <f>IF(DJ$3=$CP$3,$H136+BT136,IF($F136='KU Meter Schedule'!DJ$3,'KU Meter Schedule'!DI136+BT136-$G136,SUM(DI136,BT136)))</f>
        <v>12165.703646260265</v>
      </c>
      <c r="DK136" s="6">
        <f>IF(DK$3=$CP$3,$H136+BU136,IF($F136='KU Meter Schedule'!DK$3,'KU Meter Schedule'!DJ136+BU136-$G136,SUM(DJ136,BU136)))</f>
        <v>12257.951301760264</v>
      </c>
      <c r="DL136" s="6">
        <f>IF(DL$3=$CP$3,$H136+BV136,IF($F136='KU Meter Schedule'!DL$3,'KU Meter Schedule'!DK136+BV136-$G136,SUM(DK136,BV136)))</f>
        <v>12350.198957260263</v>
      </c>
      <c r="DM136" s="6">
        <f>IF(DM$3=$CP$3,$H136+BW136,IF($F136='KU Meter Schedule'!DM$3,'KU Meter Schedule'!DL136+BW136-$G136,SUM(DL136,BW136)))</f>
        <v>12442.446612760263</v>
      </c>
      <c r="DN136" s="6">
        <f>IF(DN$3=$CP$3,$H136+BX136,IF($F136='KU Meter Schedule'!DN$3,'KU Meter Schedule'!DM136+BX136-$G136,SUM(DM136,BX136)))</f>
        <v>12534.694268260262</v>
      </c>
      <c r="DO136" s="6">
        <f>IF(DO$3=$CP$3,$H136+BY136,IF($F136='KU Meter Schedule'!DO$3,'KU Meter Schedule'!DN136+BY136-$G136,SUM(DN136,BY136)))</f>
        <v>12626.941923760261</v>
      </c>
      <c r="DP136" s="6">
        <f>IF(DP$3=$CP$3,$H136+BZ136,IF($F136='KU Meter Schedule'!DP$3,'KU Meter Schedule'!DO136+BZ136-$G136,SUM(DO136,BZ136)))</f>
        <v>12719.189579260261</v>
      </c>
      <c r="DQ136" s="6">
        <f>IF(DQ$3=$CP$3,$H136+CA136,IF($F136='KU Meter Schedule'!DQ$3,'KU Meter Schedule'!DP136+CA136-$G136,SUM(DP136,CA136)))</f>
        <v>12811.43723476026</v>
      </c>
      <c r="DR136" s="6">
        <f>IF(DR$3=$CP$3,$H136+CB136,IF($F136='KU Meter Schedule'!DR$3,'KU Meter Schedule'!DQ136+CB136-$G136,SUM(DQ136,CB136)))</f>
        <v>12903.68489026026</v>
      </c>
      <c r="DS136" s="6">
        <f>IF(DS$3=$CP$3,$H136+CC136,IF($F136='KU Meter Schedule'!DS$3,'KU Meter Schedule'!DR136+CC136-$G136,SUM(DR136,CC136)))</f>
        <v>12995.932545760259</v>
      </c>
      <c r="DT136" s="6">
        <f>IF(DT$3=$CP$3,$H136+CD136,IF($F136='KU Meter Schedule'!DT$3,'KU Meter Schedule'!DS136+CD136-$G136,SUM(DS136,CD136)))</f>
        <v>13088.180201260258</v>
      </c>
      <c r="DU136" s="6">
        <f>IF(DU$3=$CP$3,$H136+CE136,IF($F136='KU Meter Schedule'!DU$3,'KU Meter Schedule'!DT136+CE136-$G136,SUM(DT136,CE136)))</f>
        <v>13180.427856760258</v>
      </c>
      <c r="DV136" s="6">
        <f>IF(DV$3=$CP$3,$H136+CF136,IF($F136='KU Meter Schedule'!DV$3,'KU Meter Schedule'!DU136+CF136-$G136,SUM(DU136,CF136)))</f>
        <v>13272.675512260257</v>
      </c>
      <c r="DW136" s="6">
        <f>IF(DW$3=$CP$3,$H136+CG136,IF($F136='KU Meter Schedule'!DW$3,'KU Meter Schedule'!DV136+CG136-$G136,SUM(DV136,CG136)))</f>
        <v>13364.923167760257</v>
      </c>
      <c r="DX136" s="6">
        <f>IF(DX$3=$CP$3,$H136+CH136,IF($F136='KU Meter Schedule'!DX$3,'KU Meter Schedule'!DW136+CH136-$G136,SUM(DW136,CH136)))</f>
        <v>-18126.613004489747</v>
      </c>
      <c r="DY136" s="6">
        <f>IF(DY$3=$CP$3,$H136+CI136,IF($F136='KU Meter Schedule'!DY$3,'KU Meter Schedule'!DX136+CI136-$G136,SUM(DX136,CI136)))</f>
        <v>-18126.613004489747</v>
      </c>
      <c r="DZ136" s="6">
        <f>IF(DZ$3=$CP$3,$H136+CJ136,IF($F136='KU Meter Schedule'!DZ$3,'KU Meter Schedule'!DY136+CJ136-$G136,SUM(DY136,CJ136)))</f>
        <v>-18126.613004489747</v>
      </c>
      <c r="EA136" s="6">
        <f>IF(EA$3=$CP$3,$H136+CK136,IF($F136='KU Meter Schedule'!EA$3,'KU Meter Schedule'!DZ136+CK136-$G136,SUM(DZ136,CK136)))</f>
        <v>-18126.613004489747</v>
      </c>
      <c r="EB136" s="6">
        <f>IF(EB$3=$CP$3,$H136+CL136,IF($F136='KU Meter Schedule'!EB$3,'KU Meter Schedule'!EA136+CL136-$G136,SUM(EA136,CL136)))</f>
        <v>-18126.613004489747</v>
      </c>
      <c r="EC136" s="6">
        <f>IF(EC$3=$CP$3,$H136+CM136,IF($F136='KU Meter Schedule'!EC$3,'KU Meter Schedule'!EB136+CM136-$G136,SUM(EB136,CM136)))</f>
        <v>-18126.613004489747</v>
      </c>
      <c r="ED136" s="6">
        <f>IF(ED$3=$CP$3,$H136+CN136,IF($F136='KU Meter Schedule'!ED$3,'KU Meter Schedule'!EC136+CN136-$G136,SUM(EC136,CN136)))</f>
        <v>-18126.613004489747</v>
      </c>
      <c r="EF136" s="8">
        <f t="shared" si="28"/>
        <v>20896.276587073065</v>
      </c>
      <c r="EG136" s="8">
        <f t="shared" si="28"/>
        <v>20836.092219239734</v>
      </c>
      <c r="EH136" s="8">
        <f t="shared" si="28"/>
        <v>20775.907851406402</v>
      </c>
      <c r="EI136" s="8">
        <f t="shared" si="28"/>
        <v>20715.723483573067</v>
      </c>
      <c r="EJ136" s="8">
        <f t="shared" si="28"/>
        <v>20655.539115739732</v>
      </c>
      <c r="EK136" s="8">
        <f t="shared" si="28"/>
        <v>20595.3547479064</v>
      </c>
      <c r="EL136" s="8">
        <f t="shared" si="28"/>
        <v>20535.170380073068</v>
      </c>
      <c r="EM136" s="8">
        <f t="shared" si="28"/>
        <v>20474.986012239733</v>
      </c>
      <c r="EN136" s="8">
        <f t="shared" si="28"/>
        <v>20414.801644406398</v>
      </c>
      <c r="EO136" s="8">
        <f t="shared" si="28"/>
        <v>20354.617276573066</v>
      </c>
      <c r="EP136" s="8">
        <f t="shared" si="28"/>
        <v>20294.432908739735</v>
      </c>
      <c r="EQ136" s="8">
        <f t="shared" si="28"/>
        <v>20202.185253239732</v>
      </c>
      <c r="ER136" s="8">
        <f t="shared" si="28"/>
        <v>20109.937597739736</v>
      </c>
      <c r="ES136" s="8">
        <f t="shared" si="28"/>
        <v>20017.689942239733</v>
      </c>
      <c r="ET136" s="8">
        <f t="shared" si="28"/>
        <v>19925.442286739737</v>
      </c>
      <c r="EU136" s="8">
        <f t="shared" si="28"/>
        <v>19833.194631239734</v>
      </c>
      <c r="EV136" s="8">
        <f t="shared" si="27"/>
        <v>19740.946975739738</v>
      </c>
      <c r="EW136" s="8">
        <f t="shared" si="27"/>
        <v>19648.699320239735</v>
      </c>
      <c r="EX136" s="8">
        <f t="shared" si="27"/>
        <v>19556.451664739739</v>
      </c>
      <c r="EY136" s="8">
        <f t="shared" si="27"/>
        <v>19464.204009239736</v>
      </c>
      <c r="EZ136" s="8">
        <f t="shared" si="27"/>
        <v>19371.956353739741</v>
      </c>
      <c r="FA136" s="8">
        <f t="shared" si="27"/>
        <v>19279.708698239738</v>
      </c>
      <c r="FB136" s="8">
        <f t="shared" si="27"/>
        <v>19187.461042739742</v>
      </c>
      <c r="FC136" s="8">
        <f t="shared" si="27"/>
        <v>19095.213387239739</v>
      </c>
      <c r="FD136" s="8">
        <f t="shared" si="27"/>
        <v>19002.965731739743</v>
      </c>
      <c r="FE136" s="8">
        <f t="shared" si="27"/>
        <v>18910.71807623974</v>
      </c>
      <c r="FF136" s="8">
        <f t="shared" si="27"/>
        <v>18818.470420739744</v>
      </c>
      <c r="FG136" s="8">
        <f t="shared" si="27"/>
        <v>18726.222765239741</v>
      </c>
      <c r="FH136" s="8">
        <f t="shared" si="27"/>
        <v>18633.975109739746</v>
      </c>
      <c r="FI136" s="8">
        <f t="shared" si="27"/>
        <v>18541.727454239743</v>
      </c>
      <c r="FJ136" s="8">
        <f t="shared" si="27"/>
        <v>18449.479798739747</v>
      </c>
      <c r="FK136" s="8">
        <f t="shared" si="24"/>
        <v>18357.232143239744</v>
      </c>
      <c r="FL136" s="8">
        <f t="shared" si="24"/>
        <v>18264.984487739748</v>
      </c>
      <c r="FM136" s="8">
        <f t="shared" si="24"/>
        <v>18172.736832239745</v>
      </c>
      <c r="FN136" s="8">
        <f t="shared" si="24"/>
        <v>18126.613004489747</v>
      </c>
      <c r="FO136" s="8">
        <f t="shared" si="24"/>
        <v>18126.613004489747</v>
      </c>
      <c r="FP136" s="8">
        <f t="shared" si="24"/>
        <v>18126.613004489747</v>
      </c>
      <c r="FQ136" s="8">
        <f t="shared" si="24"/>
        <v>18126.613004489747</v>
      </c>
      <c r="FR136" s="8">
        <f t="shared" si="24"/>
        <v>18126.613004489747</v>
      </c>
      <c r="FS136" s="8">
        <f t="shared" si="24"/>
        <v>18126.613004489747</v>
      </c>
      <c r="FT136" s="8">
        <f t="shared" si="24"/>
        <v>18126.613004489747</v>
      </c>
    </row>
    <row r="137" spans="1:176" x14ac:dyDescent="0.25">
      <c r="A137" s="4" t="s">
        <v>12</v>
      </c>
      <c r="B137" s="4" t="s">
        <v>2</v>
      </c>
      <c r="C137" s="3" t="s">
        <v>40</v>
      </c>
      <c r="D137" s="4" t="s">
        <v>41</v>
      </c>
      <c r="E137" s="7">
        <v>2002</v>
      </c>
      <c r="F137" s="24">
        <f>IFERROR(VLOOKUP(CONCATENATE(C137,E137),'KU Retirements'!$A$4:$E$150,5,FALSE),"N/A")</f>
        <v>43617</v>
      </c>
      <c r="G137" s="5">
        <v>1411.1400000000003</v>
      </c>
      <c r="H137" s="5">
        <v>473.45152495440004</v>
      </c>
      <c r="I137" s="5"/>
      <c r="J137" s="6">
        <f>IF(J$3=$J$3,$G137,IF($F137='KU Meter Schedule'!J$3,'KU Meter Schedule'!I137-'KU Meter Schedule'!$G137,I137))</f>
        <v>1411.1400000000003</v>
      </c>
      <c r="K137" s="6">
        <f>IF(K$3=$J$3,$G137,IF($F137='KU Meter Schedule'!K$3,'KU Meter Schedule'!J137-'KU Meter Schedule'!$G137,J137))</f>
        <v>1411.1400000000003</v>
      </c>
      <c r="L137" s="6">
        <f>IF(L$3=$J$3,$G137,IF($F137='KU Meter Schedule'!L$3,'KU Meter Schedule'!K137-'KU Meter Schedule'!$G137,K137))</f>
        <v>1411.1400000000003</v>
      </c>
      <c r="M137" s="6">
        <f>IF(M$3=$J$3,$G137,IF($F137='KU Meter Schedule'!M$3,'KU Meter Schedule'!L137-'KU Meter Schedule'!$G137,L137))</f>
        <v>1411.1400000000003</v>
      </c>
      <c r="N137" s="6">
        <f>IF(N$3=$J$3,$G137,IF($F137='KU Meter Schedule'!N$3,'KU Meter Schedule'!M137-'KU Meter Schedule'!$G137,M137))</f>
        <v>1411.1400000000003</v>
      </c>
      <c r="O137" s="6">
        <f>IF(O$3=$J$3,$G137,IF($F137='KU Meter Schedule'!O$3,'KU Meter Schedule'!N137-'KU Meter Schedule'!$G137,N137))</f>
        <v>1411.1400000000003</v>
      </c>
      <c r="P137" s="6">
        <f>IF(P$3=$J$3,$G137,IF($F137='KU Meter Schedule'!P$3,'KU Meter Schedule'!O137-'KU Meter Schedule'!$G137,O137))</f>
        <v>1411.1400000000003</v>
      </c>
      <c r="Q137" s="6">
        <f>IF(Q$3=$J$3,$G137,IF($F137='KU Meter Schedule'!Q$3,'KU Meter Schedule'!P137-'KU Meter Schedule'!$G137,P137))</f>
        <v>1411.1400000000003</v>
      </c>
      <c r="R137" s="6">
        <f>IF(R$3=$J$3,$G137,IF($F137='KU Meter Schedule'!R$3,'KU Meter Schedule'!Q137-'KU Meter Schedule'!$G137,Q137))</f>
        <v>1411.1400000000003</v>
      </c>
      <c r="S137" s="6">
        <f>IF(S$3=$J$3,$G137,IF($F137='KU Meter Schedule'!S$3,'KU Meter Schedule'!R137-'KU Meter Schedule'!$G137,R137))</f>
        <v>1411.1400000000003</v>
      </c>
      <c r="T137" s="6">
        <f>IF(T$3=$J$3,$G137,IF($F137='KU Meter Schedule'!T$3,'KU Meter Schedule'!S137-'KU Meter Schedule'!$G137,S137))</f>
        <v>1411.1400000000003</v>
      </c>
      <c r="U137" s="6">
        <f>IF(U$3=$J$3,$G137,IF($F137='KU Meter Schedule'!U$3,'KU Meter Schedule'!T137-'KU Meter Schedule'!$G137,T137))</f>
        <v>1411.1400000000003</v>
      </c>
      <c r="V137" s="6">
        <f>IF(V$3=$J$3,$G137,IF($F137='KU Meter Schedule'!V$3,'KU Meter Schedule'!U137-'KU Meter Schedule'!$G137,U137))</f>
        <v>1411.1400000000003</v>
      </c>
      <c r="W137" s="6">
        <f>IF(W$3=$J$3,$G137,IF($F137='KU Meter Schedule'!W$3,'KU Meter Schedule'!V137-'KU Meter Schedule'!$G137,V137))</f>
        <v>1411.1400000000003</v>
      </c>
      <c r="X137" s="6">
        <f>IF(X$3=$J$3,$G137,IF($F137='KU Meter Schedule'!X$3,'KU Meter Schedule'!W137-'KU Meter Schedule'!$G137,W137))</f>
        <v>1411.1400000000003</v>
      </c>
      <c r="Y137" s="6">
        <f>IF(Y$3=$J$3,$G137,IF($F137='KU Meter Schedule'!Y$3,'KU Meter Schedule'!X137-'KU Meter Schedule'!$G137,X137))</f>
        <v>1411.1400000000003</v>
      </c>
      <c r="Z137" s="6">
        <f>IF(Z$3=$J$3,$G137,IF($F137='KU Meter Schedule'!Z$3,'KU Meter Schedule'!Y137-'KU Meter Schedule'!$G137,Y137))</f>
        <v>1411.1400000000003</v>
      </c>
      <c r="AA137" s="6">
        <f>IF(AA$3=$J$3,$G137,IF($F137='KU Meter Schedule'!AA$3,'KU Meter Schedule'!Z137-'KU Meter Schedule'!$G137,Z137))</f>
        <v>1411.1400000000003</v>
      </c>
      <c r="AB137" s="6">
        <f>IF(AB$3=$J$3,$G137,IF($F137='KU Meter Schedule'!AB$3,'KU Meter Schedule'!AA137-'KU Meter Schedule'!$G137,AA137))</f>
        <v>1411.1400000000003</v>
      </c>
      <c r="AC137" s="6">
        <f>IF(AC$3=$J$3,$G137,IF($F137='KU Meter Schedule'!AC$3,'KU Meter Schedule'!AB137-'KU Meter Schedule'!$G137,AB137))</f>
        <v>1411.1400000000003</v>
      </c>
      <c r="AD137" s="6">
        <f>IF(AD$3=$J$3,$G137,IF($F137='KU Meter Schedule'!AD$3,'KU Meter Schedule'!AC137-'KU Meter Schedule'!$G137,AC137))</f>
        <v>1411.1400000000003</v>
      </c>
      <c r="AE137" s="6">
        <f>IF(AE$3=$J$3,$G137,IF($F137='KU Meter Schedule'!AE$3,'KU Meter Schedule'!AD137-'KU Meter Schedule'!$G137,AD137))</f>
        <v>1411.1400000000003</v>
      </c>
      <c r="AF137" s="6">
        <f>IF(AF$3=$J$3,$G137,IF($F137='KU Meter Schedule'!AF$3,'KU Meter Schedule'!AE137-'KU Meter Schedule'!$G137,AE137))</f>
        <v>1411.1400000000003</v>
      </c>
      <c r="AG137" s="6">
        <f>IF(AG$3=$J$3,$G137,IF($F137='KU Meter Schedule'!AG$3,'KU Meter Schedule'!AF137-'KU Meter Schedule'!$G137,AF137))</f>
        <v>1411.1400000000003</v>
      </c>
      <c r="AH137" s="6">
        <f>IF(AH$3=$J$3,$G137,IF($F137='KU Meter Schedule'!AH$3,'KU Meter Schedule'!AG137-'KU Meter Schedule'!$G137,AG137))</f>
        <v>1411.1400000000003</v>
      </c>
      <c r="AI137" s="6">
        <f>IF(AI$3=$J$3,$G137,IF($F137='KU Meter Schedule'!AI$3,'KU Meter Schedule'!AH137-'KU Meter Schedule'!$G137,AH137))</f>
        <v>1411.1400000000003</v>
      </c>
      <c r="AJ137" s="6">
        <f>IF(AJ$3=$J$3,$G137,IF($F137='KU Meter Schedule'!AJ$3,'KU Meter Schedule'!AI137-'KU Meter Schedule'!$G137,AI137))</f>
        <v>1411.1400000000003</v>
      </c>
      <c r="AK137" s="6">
        <f>IF(AK$3=$J$3,$G137,IF($F137='KU Meter Schedule'!AK$3,'KU Meter Schedule'!AJ137-'KU Meter Schedule'!$G137,AJ137))</f>
        <v>1411.1400000000003</v>
      </c>
      <c r="AL137" s="6">
        <f>IF(AL$3=$J$3,$G137,IF($F137='KU Meter Schedule'!AL$3,'KU Meter Schedule'!AK137-'KU Meter Schedule'!$G137,AK137))</f>
        <v>1411.1400000000003</v>
      </c>
      <c r="AM137" s="6">
        <f>IF(AM$3=$J$3,$G137,IF($F137='KU Meter Schedule'!AM$3,'KU Meter Schedule'!AL137-'KU Meter Schedule'!$G137,AL137))</f>
        <v>1411.1400000000003</v>
      </c>
      <c r="AN137" s="6">
        <f>IF(AN$3=$J$3,$G137,IF($F137='KU Meter Schedule'!AN$3,'KU Meter Schedule'!AM137-'KU Meter Schedule'!$G137,AM137))</f>
        <v>1411.1400000000003</v>
      </c>
      <c r="AO137" s="6">
        <f>IF(AO$3=$J$3,$G137,IF($F137='KU Meter Schedule'!AO$3,'KU Meter Schedule'!AN137-'KU Meter Schedule'!$G137,AN137))</f>
        <v>1411.1400000000003</v>
      </c>
      <c r="AP137" s="6">
        <f>IF(AP$3=$J$3,$G137,IF($F137='KU Meter Schedule'!AP$3,'KU Meter Schedule'!AO137-'KU Meter Schedule'!$G137,AO137))</f>
        <v>1411.1400000000003</v>
      </c>
      <c r="AQ137" s="6">
        <f>IF(AQ$3=$J$3,$G137,IF($F137='KU Meter Schedule'!AQ$3,'KU Meter Schedule'!AP137-'KU Meter Schedule'!$G137,AP137))</f>
        <v>1411.1400000000003</v>
      </c>
      <c r="AR137" s="6">
        <f>IF(AR$3=$J$3,$G137,IF($F137='KU Meter Schedule'!AR$3,'KU Meter Schedule'!AQ137-'KU Meter Schedule'!$G137,AQ137))</f>
        <v>0</v>
      </c>
      <c r="AS137" s="6">
        <f>IF(AS$3=$J$3,$G137,IF($F137='KU Meter Schedule'!AS$3,'KU Meter Schedule'!AR137-'KU Meter Schedule'!$G137,AR137))</f>
        <v>0</v>
      </c>
      <c r="AT137" s="6">
        <f>IF(AT$3=$J$3,$G137,IF($F137='KU Meter Schedule'!AT$3,'KU Meter Schedule'!AS137-'KU Meter Schedule'!$G137,AS137))</f>
        <v>0</v>
      </c>
      <c r="AU137" s="6">
        <f>IF(AU$3=$J$3,$G137,IF($F137='KU Meter Schedule'!AU$3,'KU Meter Schedule'!AT137-'KU Meter Schedule'!$G137,AT137))</f>
        <v>0</v>
      </c>
      <c r="AV137" s="6">
        <f>IF(AV$3=$J$3,$G137,IF($F137='KU Meter Schedule'!AV$3,'KU Meter Schedule'!AU137-'KU Meter Schedule'!$G137,AU137))</f>
        <v>0</v>
      </c>
      <c r="AW137" s="6">
        <f>IF(AW$3=$J$3,$G137,IF($F137='KU Meter Schedule'!AW$3,'KU Meter Schedule'!AV137-'KU Meter Schedule'!$G137,AV137))</f>
        <v>0</v>
      </c>
      <c r="AX137" s="6">
        <f>IF(AX$3=$J$3,$G137,IF($F137='KU Meter Schedule'!AX$3,'KU Meter Schedule'!AW137-'KU Meter Schedule'!$G137,AW137))</f>
        <v>0</v>
      </c>
      <c r="AZ137" s="21">
        <f>IF(AZ$3&lt;'Depr. Rate'!$B$1,('Depr. Rate'!$B$4*'KU Meter Schedule'!J137)/12,IF(J137=0,I137/2*'Depr. Rate'!$C$4/12,('Depr. Rate'!$C$4*'KU Meter Schedule'!J137)/12))</f>
        <v>2.6929255000000007</v>
      </c>
      <c r="BA137" s="21">
        <f>IF(BA$3&lt;'Depr. Rate'!$B$1,('Depr. Rate'!$B$4*'KU Meter Schedule'!K137)/12,IF(K137=0,J137/2*'Depr. Rate'!$C$4/12,('Depr. Rate'!$C$4*'KU Meter Schedule'!K137)/12))</f>
        <v>2.6929255000000007</v>
      </c>
      <c r="BB137" s="21">
        <f>IF(BB$3&lt;'Depr. Rate'!$B$1,('Depr. Rate'!$B$4*'KU Meter Schedule'!L137)/12,IF(L137=0,K137/2*'Depr. Rate'!$C$4/12,('Depr. Rate'!$C$4*'KU Meter Schedule'!L137)/12))</f>
        <v>2.6929255000000007</v>
      </c>
      <c r="BC137" s="21">
        <f>IF(BC$3&lt;'Depr. Rate'!$B$1,('Depr. Rate'!$B$4*'KU Meter Schedule'!M137)/12,IF(M137=0,L137/2*'Depr. Rate'!$C$4/12,('Depr. Rate'!$C$4*'KU Meter Schedule'!M137)/12))</f>
        <v>2.6929255000000007</v>
      </c>
      <c r="BD137" s="21">
        <f>IF(BD$3&lt;'Depr. Rate'!$B$1,('Depr. Rate'!$B$4*'KU Meter Schedule'!N137)/12,IF(N137=0,M137/2*'Depr. Rate'!$C$4/12,('Depr. Rate'!$C$4*'KU Meter Schedule'!N137)/12))</f>
        <v>2.6929255000000007</v>
      </c>
      <c r="BE137" s="21">
        <f>IF(BE$3&lt;'Depr. Rate'!$B$1,('Depr. Rate'!$B$4*'KU Meter Schedule'!O137)/12,IF(O137=0,N137/2*'Depr. Rate'!$C$4/12,('Depr. Rate'!$C$4*'KU Meter Schedule'!O137)/12))</f>
        <v>2.6929255000000007</v>
      </c>
      <c r="BF137" s="21">
        <f>IF(BF$3&lt;'Depr. Rate'!$B$1,('Depr. Rate'!$B$4*'KU Meter Schedule'!P137)/12,IF(P137=0,O137/2*'Depr. Rate'!$C$4/12,('Depr. Rate'!$C$4*'KU Meter Schedule'!P137)/12))</f>
        <v>2.6929255000000007</v>
      </c>
      <c r="BG137" s="21">
        <f>IF(BG$3&lt;'Depr. Rate'!$B$1,('Depr. Rate'!$B$4*'KU Meter Schedule'!Q137)/12,IF(Q137=0,P137/2*'Depr. Rate'!$C$4/12,('Depr. Rate'!$C$4*'KU Meter Schedule'!Q137)/12))</f>
        <v>2.6929255000000007</v>
      </c>
      <c r="BH137" s="21">
        <f>IF(BH$3&lt;'Depr. Rate'!$B$1,('Depr. Rate'!$B$4*'KU Meter Schedule'!R137)/12,IF(R137=0,Q137/2*'Depr. Rate'!$C$4/12,('Depr. Rate'!$C$4*'KU Meter Schedule'!R137)/12))</f>
        <v>2.6929255000000007</v>
      </c>
      <c r="BI137" s="21">
        <f>IF(BI$3&lt;'Depr. Rate'!$B$1,('Depr. Rate'!$B$4*'KU Meter Schedule'!S137)/12,IF(S137=0,R137/2*'Depr. Rate'!$C$4/12,('Depr. Rate'!$C$4*'KU Meter Schedule'!S137)/12))</f>
        <v>2.6929255000000007</v>
      </c>
      <c r="BJ137" s="21">
        <f>IF(BJ$3&lt;'Depr. Rate'!$B$1,('Depr. Rate'!$B$4*'KU Meter Schedule'!T137)/12,IF(T137=0,S137/2*'Depr. Rate'!$C$4/12,('Depr. Rate'!$C$4*'KU Meter Schedule'!T137)/12))</f>
        <v>2.6929255000000007</v>
      </c>
      <c r="BK137" s="21">
        <f>IF(BK$3&lt;'Depr. Rate'!$B$1,('Depr. Rate'!$B$4*'KU Meter Schedule'!U137)/12,IF(U137=0,T137/2*'Depr. Rate'!$C$4/12,('Depr. Rate'!$C$4*'KU Meter Schedule'!U137)/12))</f>
        <v>4.1275845000000011</v>
      </c>
      <c r="BL137" s="21">
        <f>IF(BL$3&lt;'Depr. Rate'!$B$1,('Depr. Rate'!$B$4*'KU Meter Schedule'!V137)/12,IF(V137=0,U137/2*'Depr. Rate'!$C$4/12,('Depr. Rate'!$C$4*'KU Meter Schedule'!V137)/12))</f>
        <v>4.1275845000000011</v>
      </c>
      <c r="BM137" s="21">
        <f>IF(BM$3&lt;'Depr. Rate'!$B$1,('Depr. Rate'!$B$4*'KU Meter Schedule'!W137)/12,IF(W137=0,V137/2*'Depr. Rate'!$C$4/12,('Depr. Rate'!$C$4*'KU Meter Schedule'!W137)/12))</f>
        <v>4.1275845000000011</v>
      </c>
      <c r="BN137" s="21">
        <f>IF(BN$3&lt;'Depr. Rate'!$B$1,('Depr. Rate'!$B$4*'KU Meter Schedule'!X137)/12,IF(X137=0,W137/2*'Depr. Rate'!$C$4/12,('Depr. Rate'!$C$4*'KU Meter Schedule'!X137)/12))</f>
        <v>4.1275845000000011</v>
      </c>
      <c r="BO137" s="21">
        <f>IF(BO$3&lt;'Depr. Rate'!$B$1,('Depr. Rate'!$B$4*'KU Meter Schedule'!Y137)/12,IF(Y137=0,X137/2*'Depr. Rate'!$C$4/12,('Depr. Rate'!$C$4*'KU Meter Schedule'!Y137)/12))</f>
        <v>4.1275845000000011</v>
      </c>
      <c r="BP137" s="21">
        <f>IF(BP$3&lt;'Depr. Rate'!$B$1,('Depr. Rate'!$B$4*'KU Meter Schedule'!Z137)/12,IF(Z137=0,Y137/2*'Depr. Rate'!$C$4/12,('Depr. Rate'!$C$4*'KU Meter Schedule'!Z137)/12))</f>
        <v>4.1275845000000011</v>
      </c>
      <c r="BQ137" s="21">
        <f>IF(BQ$3&lt;'Depr. Rate'!$B$1,('Depr. Rate'!$B$4*'KU Meter Schedule'!AA137)/12,IF(AA137=0,Z137/2*'Depr. Rate'!$C$4/12,('Depr. Rate'!$C$4*'KU Meter Schedule'!AA137)/12))</f>
        <v>4.1275845000000011</v>
      </c>
      <c r="BR137" s="21">
        <f>IF(BR$3&lt;'Depr. Rate'!$B$1,('Depr. Rate'!$B$4*'KU Meter Schedule'!AB137)/12,IF(AB137=0,AA137/2*'Depr. Rate'!$C$4/12,('Depr. Rate'!$C$4*'KU Meter Schedule'!AB137)/12))</f>
        <v>4.1275845000000011</v>
      </c>
      <c r="BS137" s="21">
        <f>IF(BS$3&lt;'Depr. Rate'!$B$1,('Depr. Rate'!$B$4*'KU Meter Schedule'!AC137)/12,IF(AC137=0,AB137/2*'Depr. Rate'!$C$4/12,('Depr. Rate'!$C$4*'KU Meter Schedule'!AC137)/12))</f>
        <v>4.1275845000000011</v>
      </c>
      <c r="BT137" s="21">
        <f>IF(BT$3&lt;'Depr. Rate'!$B$1,('Depr. Rate'!$B$4*'KU Meter Schedule'!AD137)/12,IF(AD137=0,AC137/2*'Depr. Rate'!$C$4/12,('Depr. Rate'!$C$4*'KU Meter Schedule'!AD137)/12))</f>
        <v>4.1275845000000011</v>
      </c>
      <c r="BU137" s="21">
        <f>IF(BU$3&lt;'Depr. Rate'!$B$1,('Depr. Rate'!$B$4*'KU Meter Schedule'!AE137)/12,IF(AE137=0,AD137/2*'Depr. Rate'!$C$4/12,('Depr. Rate'!$C$4*'KU Meter Schedule'!AE137)/12))</f>
        <v>4.1275845000000011</v>
      </c>
      <c r="BV137" s="21">
        <f>IF(BV$3&lt;'Depr. Rate'!$B$1,('Depr. Rate'!$B$4*'KU Meter Schedule'!AF137)/12,IF(AF137=0,AE137/2*'Depr. Rate'!$C$4/12,('Depr. Rate'!$C$4*'KU Meter Schedule'!AF137)/12))</f>
        <v>4.1275845000000011</v>
      </c>
      <c r="BW137" s="21">
        <f>IF(BW$3&lt;'Depr. Rate'!$B$1,('Depr. Rate'!$B$4*'KU Meter Schedule'!AG137)/12,IF(AG137=0,AF137/2*'Depr. Rate'!$C$4/12,('Depr. Rate'!$C$4*'KU Meter Schedule'!AG137)/12))</f>
        <v>4.1275845000000011</v>
      </c>
      <c r="BX137" s="21">
        <f>IF(BX$3&lt;'Depr. Rate'!$B$1,('Depr. Rate'!$B$4*'KU Meter Schedule'!AH137)/12,IF(AH137=0,AG137/2*'Depr. Rate'!$C$4/12,('Depr. Rate'!$C$4*'KU Meter Schedule'!AH137)/12))</f>
        <v>4.1275845000000011</v>
      </c>
      <c r="BY137" s="21">
        <f>IF(BY$3&lt;'Depr. Rate'!$B$1,('Depr. Rate'!$B$4*'KU Meter Schedule'!AI137)/12,IF(AI137=0,AH137/2*'Depr. Rate'!$C$4/12,('Depr. Rate'!$C$4*'KU Meter Schedule'!AI137)/12))</f>
        <v>4.1275845000000011</v>
      </c>
      <c r="BZ137" s="21">
        <f>IF(BZ$3&lt;'Depr. Rate'!$B$1,('Depr. Rate'!$B$4*'KU Meter Schedule'!AJ137)/12,IF(AJ137=0,AI137/2*'Depr. Rate'!$C$4/12,('Depr. Rate'!$C$4*'KU Meter Schedule'!AJ137)/12))</f>
        <v>4.1275845000000011</v>
      </c>
      <c r="CA137" s="21">
        <f>IF(CA$3&lt;'Depr. Rate'!$B$1,('Depr. Rate'!$B$4*'KU Meter Schedule'!AK137)/12,IF(AK137=0,AJ137/2*'Depr. Rate'!$C$4/12,('Depr. Rate'!$C$4*'KU Meter Schedule'!AK137)/12))</f>
        <v>4.1275845000000011</v>
      </c>
      <c r="CB137" s="21">
        <f>IF(CB$3&lt;'Depr. Rate'!$B$1,('Depr. Rate'!$B$4*'KU Meter Schedule'!AL137)/12,IF(AL137=0,AK137/2*'Depr. Rate'!$C$4/12,('Depr. Rate'!$C$4*'KU Meter Schedule'!AL137)/12))</f>
        <v>4.1275845000000011</v>
      </c>
      <c r="CC137" s="21">
        <f>IF(CC$3&lt;'Depr. Rate'!$B$1,('Depr. Rate'!$B$4*'KU Meter Schedule'!AM137)/12,IF(AM137=0,AL137/2*'Depr. Rate'!$C$4/12,('Depr. Rate'!$C$4*'KU Meter Schedule'!AM137)/12))</f>
        <v>4.1275845000000011</v>
      </c>
      <c r="CD137" s="21">
        <f>IF(CD$3&lt;'Depr. Rate'!$B$1,('Depr. Rate'!$B$4*'KU Meter Schedule'!AN137)/12,IF(AN137=0,AM137/2*'Depr. Rate'!$C$4/12,('Depr. Rate'!$C$4*'KU Meter Schedule'!AN137)/12))</f>
        <v>4.1275845000000011</v>
      </c>
      <c r="CE137" s="21">
        <f>IF(CE$3&lt;'Depr. Rate'!$B$1,('Depr. Rate'!$B$4*'KU Meter Schedule'!AO137)/12,IF(AO137=0,AN137/2*'Depr. Rate'!$C$4/12,('Depr. Rate'!$C$4*'KU Meter Schedule'!AO137)/12))</f>
        <v>4.1275845000000011</v>
      </c>
      <c r="CF137" s="21">
        <f>IF(CF$3&lt;'Depr. Rate'!$B$1,('Depr. Rate'!$B$4*'KU Meter Schedule'!AP137)/12,IF(AP137=0,AO137/2*'Depr. Rate'!$C$4/12,('Depr. Rate'!$C$4*'KU Meter Schedule'!AP137)/12))</f>
        <v>4.1275845000000011</v>
      </c>
      <c r="CG137" s="21">
        <f>IF(CG$3&lt;'Depr. Rate'!$B$1,('Depr. Rate'!$B$4*'KU Meter Schedule'!AQ137)/12,IF(AQ137=0,AP137/2*'Depr. Rate'!$C$4/12,('Depr. Rate'!$C$4*'KU Meter Schedule'!AQ137)/12))</f>
        <v>4.1275845000000011</v>
      </c>
      <c r="CH137" s="21">
        <f>IF(CH$3&lt;'Depr. Rate'!$B$1,('Depr. Rate'!$B$4*'KU Meter Schedule'!AR137)/12,IF(AR137=0,AQ137/2*'Depr. Rate'!$C$4/12,('Depr. Rate'!$C$4*'KU Meter Schedule'!AR137)/12))</f>
        <v>2.0637922500000005</v>
      </c>
      <c r="CI137" s="21">
        <f>IF(CI$3&lt;'Depr. Rate'!$B$1,('Depr. Rate'!$B$4*'KU Meter Schedule'!AS137)/12,IF(AS137=0,AR137/2*'Depr. Rate'!$C$4/12,('Depr. Rate'!$C$4*'KU Meter Schedule'!AS137)/12))</f>
        <v>0</v>
      </c>
      <c r="CJ137" s="21">
        <f>IF(CJ$3&lt;'Depr. Rate'!$B$1,('Depr. Rate'!$B$4*'KU Meter Schedule'!AT137)/12,IF(AT137=0,AS137/2*'Depr. Rate'!$C$4/12,('Depr. Rate'!$C$4*'KU Meter Schedule'!AT137)/12))</f>
        <v>0</v>
      </c>
      <c r="CK137" s="21">
        <f>IF(CK$3&lt;'Depr. Rate'!$B$1,('Depr. Rate'!$B$4*'KU Meter Schedule'!AU137)/12,IF(AU137=0,AT137/2*'Depr. Rate'!$C$4/12,('Depr. Rate'!$C$4*'KU Meter Schedule'!AU137)/12))</f>
        <v>0</v>
      </c>
      <c r="CL137" s="21">
        <f>IF(CL$3&lt;'Depr. Rate'!$B$1,('Depr. Rate'!$B$4*'KU Meter Schedule'!AV137)/12,IF(AV137=0,AU137/2*'Depr. Rate'!$C$4/12,('Depr. Rate'!$C$4*'KU Meter Schedule'!AV137)/12))</f>
        <v>0</v>
      </c>
      <c r="CM137" s="21">
        <f>IF(CM$3&lt;'Depr. Rate'!$B$1,('Depr. Rate'!$B$4*'KU Meter Schedule'!AW137)/12,IF(AW137=0,AV137/2*'Depr. Rate'!$C$4/12,('Depr. Rate'!$C$4*'KU Meter Schedule'!AW137)/12))</f>
        <v>0</v>
      </c>
      <c r="CN137" s="21">
        <f>IF(CN$3&lt;'Depr. Rate'!$B$1,('Depr. Rate'!$B$4*'KU Meter Schedule'!AX137)/12,IF(AX137=0,AW137/2*'Depr. Rate'!$C$4/12,('Depr. Rate'!$C$4*'KU Meter Schedule'!AX137)/12))</f>
        <v>0</v>
      </c>
      <c r="CP137" s="6">
        <f>IF(CP$3=$CP$3,$H137+AZ137,IF($F137='KU Meter Schedule'!CP$3,'KU Meter Schedule'!CO137+AZ137-$G137,SUM(CO137,AZ137)))</f>
        <v>476.14445045440004</v>
      </c>
      <c r="CQ137" s="6">
        <f>IF(CQ$3=$CP$3,$H137+BA137,IF($F137='KU Meter Schedule'!CQ$3,'KU Meter Schedule'!CP137+BA137-$G137,SUM(CP137,BA137)))</f>
        <v>478.83737595440004</v>
      </c>
      <c r="CR137" s="6">
        <f>IF(CR$3=$CP$3,$H137+BB137,IF($F137='KU Meter Schedule'!CR$3,'KU Meter Schedule'!CQ137+BB137-$G137,SUM(CQ137,BB137)))</f>
        <v>481.53030145440005</v>
      </c>
      <c r="CS137" s="6">
        <f>IF(CS$3=$CP$3,$H137+BC137,IF($F137='KU Meter Schedule'!CS$3,'KU Meter Schedule'!CR137+BC137-$G137,SUM(CR137,BC137)))</f>
        <v>484.22322695440005</v>
      </c>
      <c r="CT137" s="6">
        <f>IF(CT$3=$CP$3,$H137+BD137,IF($F137='KU Meter Schedule'!CT$3,'KU Meter Schedule'!CS137+BD137-$G137,SUM(CS137,BD137)))</f>
        <v>486.91615245440005</v>
      </c>
      <c r="CU137" s="6">
        <f>IF(CU$3=$CP$3,$H137+BE137,IF($F137='KU Meter Schedule'!CU$3,'KU Meter Schedule'!CT137+BE137-$G137,SUM(CT137,BE137)))</f>
        <v>489.60907795440005</v>
      </c>
      <c r="CV137" s="6">
        <f>IF(CV$3=$CP$3,$H137+BF137,IF($F137='KU Meter Schedule'!CV$3,'KU Meter Schedule'!CU137+BF137-$G137,SUM(CU137,BF137)))</f>
        <v>492.30200345440005</v>
      </c>
      <c r="CW137" s="6">
        <f>IF(CW$3=$CP$3,$H137+BG137,IF($F137='KU Meter Schedule'!CW$3,'KU Meter Schedule'!CV137+BG137-$G137,SUM(CV137,BG137)))</f>
        <v>494.99492895440005</v>
      </c>
      <c r="CX137" s="6">
        <f>IF(CX$3=$CP$3,$H137+BH137,IF($F137='KU Meter Schedule'!CX$3,'KU Meter Schedule'!CW137+BH137-$G137,SUM(CW137,BH137)))</f>
        <v>497.68785445440005</v>
      </c>
      <c r="CY137" s="6">
        <f>IF(CY$3=$CP$3,$H137+BI137,IF($F137='KU Meter Schedule'!CY$3,'KU Meter Schedule'!CX137+BI137-$G137,SUM(CX137,BI137)))</f>
        <v>500.38077995440005</v>
      </c>
      <c r="CZ137" s="6">
        <f>IF(CZ$3=$CP$3,$H137+BJ137,IF($F137='KU Meter Schedule'!CZ$3,'KU Meter Schedule'!CY137+BJ137-$G137,SUM(CY137,BJ137)))</f>
        <v>503.07370545440006</v>
      </c>
      <c r="DA137" s="6">
        <f>IF(DA$3=$CP$3,$H137+BK137,IF($F137='KU Meter Schedule'!DA$3,'KU Meter Schedule'!CZ137+BK137-$G137,SUM(CZ137,BK137)))</f>
        <v>507.20128995440007</v>
      </c>
      <c r="DB137" s="6">
        <f>IF(DB$3=$CP$3,$H137+BL137,IF($F137='KU Meter Schedule'!DB$3,'KU Meter Schedule'!DA137+BL137-$G137,SUM(DA137,BL137)))</f>
        <v>511.32887445440008</v>
      </c>
      <c r="DC137" s="6">
        <f>IF(DC$3=$CP$3,$H137+BM137,IF($F137='KU Meter Schedule'!DC$3,'KU Meter Schedule'!DB137+BM137-$G137,SUM(DB137,BM137)))</f>
        <v>515.45645895440009</v>
      </c>
      <c r="DD137" s="6">
        <f>IF(DD$3=$CP$3,$H137+BN137,IF($F137='KU Meter Schedule'!DD$3,'KU Meter Schedule'!DC137+BN137-$G137,SUM(DC137,BN137)))</f>
        <v>519.5840434544001</v>
      </c>
      <c r="DE137" s="6">
        <f>IF(DE$3=$CP$3,$H137+BO137,IF($F137='KU Meter Schedule'!DE$3,'KU Meter Schedule'!DD137+BO137-$G137,SUM(DD137,BO137)))</f>
        <v>523.71162795440011</v>
      </c>
      <c r="DF137" s="6">
        <f>IF(DF$3=$CP$3,$H137+BP137,IF($F137='KU Meter Schedule'!DF$3,'KU Meter Schedule'!DE137+BP137-$G137,SUM(DE137,BP137)))</f>
        <v>527.83921245440013</v>
      </c>
      <c r="DG137" s="6">
        <f>IF(DG$3=$CP$3,$H137+BQ137,IF($F137='KU Meter Schedule'!DG$3,'KU Meter Schedule'!DF137+BQ137-$G137,SUM(DF137,BQ137)))</f>
        <v>531.96679695440014</v>
      </c>
      <c r="DH137" s="6">
        <f>IF(DH$3=$CP$3,$H137+BR137,IF($F137='KU Meter Schedule'!DH$3,'KU Meter Schedule'!DG137+BR137-$G137,SUM(DG137,BR137)))</f>
        <v>536.09438145440015</v>
      </c>
      <c r="DI137" s="6">
        <f>IF(DI$3=$CP$3,$H137+BS137,IF($F137='KU Meter Schedule'!DI$3,'KU Meter Schedule'!DH137+BS137-$G137,SUM(DH137,BS137)))</f>
        <v>540.22196595440016</v>
      </c>
      <c r="DJ137" s="6">
        <f>IF(DJ$3=$CP$3,$H137+BT137,IF($F137='KU Meter Schedule'!DJ$3,'KU Meter Schedule'!DI137+BT137-$G137,SUM(DI137,BT137)))</f>
        <v>544.34955045440017</v>
      </c>
      <c r="DK137" s="6">
        <f>IF(DK$3=$CP$3,$H137+BU137,IF($F137='KU Meter Schedule'!DK$3,'KU Meter Schedule'!DJ137+BU137-$G137,SUM(DJ137,BU137)))</f>
        <v>548.47713495440019</v>
      </c>
      <c r="DL137" s="6">
        <f>IF(DL$3=$CP$3,$H137+BV137,IF($F137='KU Meter Schedule'!DL$3,'KU Meter Schedule'!DK137+BV137-$G137,SUM(DK137,BV137)))</f>
        <v>552.6047194544002</v>
      </c>
      <c r="DM137" s="6">
        <f>IF(DM$3=$CP$3,$H137+BW137,IF($F137='KU Meter Schedule'!DM$3,'KU Meter Schedule'!DL137+BW137-$G137,SUM(DL137,BW137)))</f>
        <v>556.73230395440021</v>
      </c>
      <c r="DN137" s="6">
        <f>IF(DN$3=$CP$3,$H137+BX137,IF($F137='KU Meter Schedule'!DN$3,'KU Meter Schedule'!DM137+BX137-$G137,SUM(DM137,BX137)))</f>
        <v>560.85988845440022</v>
      </c>
      <c r="DO137" s="6">
        <f>IF(DO$3=$CP$3,$H137+BY137,IF($F137='KU Meter Schedule'!DO$3,'KU Meter Schedule'!DN137+BY137-$G137,SUM(DN137,BY137)))</f>
        <v>564.98747295440023</v>
      </c>
      <c r="DP137" s="6">
        <f>IF(DP$3=$CP$3,$H137+BZ137,IF($F137='KU Meter Schedule'!DP$3,'KU Meter Schedule'!DO137+BZ137-$G137,SUM(DO137,BZ137)))</f>
        <v>569.11505745440024</v>
      </c>
      <c r="DQ137" s="6">
        <f>IF(DQ$3=$CP$3,$H137+CA137,IF($F137='KU Meter Schedule'!DQ$3,'KU Meter Schedule'!DP137+CA137-$G137,SUM(DP137,CA137)))</f>
        <v>573.24264195440026</v>
      </c>
      <c r="DR137" s="6">
        <f>IF(DR$3=$CP$3,$H137+CB137,IF($F137='KU Meter Schedule'!DR$3,'KU Meter Schedule'!DQ137+CB137-$G137,SUM(DQ137,CB137)))</f>
        <v>577.37022645440027</v>
      </c>
      <c r="DS137" s="6">
        <f>IF(DS$3=$CP$3,$H137+CC137,IF($F137='KU Meter Schedule'!DS$3,'KU Meter Schedule'!DR137+CC137-$G137,SUM(DR137,CC137)))</f>
        <v>581.49781095440028</v>
      </c>
      <c r="DT137" s="6">
        <f>IF(DT$3=$CP$3,$H137+CD137,IF($F137='KU Meter Schedule'!DT$3,'KU Meter Schedule'!DS137+CD137-$G137,SUM(DS137,CD137)))</f>
        <v>585.62539545440029</v>
      </c>
      <c r="DU137" s="6">
        <f>IF(DU$3=$CP$3,$H137+CE137,IF($F137='KU Meter Schedule'!DU$3,'KU Meter Schedule'!DT137+CE137-$G137,SUM(DT137,CE137)))</f>
        <v>589.7529799544003</v>
      </c>
      <c r="DV137" s="6">
        <f>IF(DV$3=$CP$3,$H137+CF137,IF($F137='KU Meter Schedule'!DV$3,'KU Meter Schedule'!DU137+CF137-$G137,SUM(DU137,CF137)))</f>
        <v>593.88056445440031</v>
      </c>
      <c r="DW137" s="6">
        <f>IF(DW$3=$CP$3,$H137+CG137,IF($F137='KU Meter Schedule'!DW$3,'KU Meter Schedule'!DV137+CG137-$G137,SUM(DV137,CG137)))</f>
        <v>598.00814895440033</v>
      </c>
      <c r="DX137" s="6">
        <f>IF(DX$3=$CP$3,$H137+CH137,IF($F137='KU Meter Schedule'!DX$3,'KU Meter Schedule'!DW137+CH137-$G137,SUM(DW137,CH137)))</f>
        <v>-811.0680587956</v>
      </c>
      <c r="DY137" s="6">
        <f>IF(DY$3=$CP$3,$H137+CI137,IF($F137='KU Meter Schedule'!DY$3,'KU Meter Schedule'!DX137+CI137-$G137,SUM(DX137,CI137)))</f>
        <v>-811.0680587956</v>
      </c>
      <c r="DZ137" s="6">
        <f>IF(DZ$3=$CP$3,$H137+CJ137,IF($F137='KU Meter Schedule'!DZ$3,'KU Meter Schedule'!DY137+CJ137-$G137,SUM(DY137,CJ137)))</f>
        <v>-811.0680587956</v>
      </c>
      <c r="EA137" s="6">
        <f>IF(EA$3=$CP$3,$H137+CK137,IF($F137='KU Meter Schedule'!EA$3,'KU Meter Schedule'!DZ137+CK137-$G137,SUM(DZ137,CK137)))</f>
        <v>-811.0680587956</v>
      </c>
      <c r="EB137" s="6">
        <f>IF(EB$3=$CP$3,$H137+CL137,IF($F137='KU Meter Schedule'!EB$3,'KU Meter Schedule'!EA137+CL137-$G137,SUM(EA137,CL137)))</f>
        <v>-811.0680587956</v>
      </c>
      <c r="EC137" s="6">
        <f>IF(EC$3=$CP$3,$H137+CM137,IF($F137='KU Meter Schedule'!EC$3,'KU Meter Schedule'!EB137+CM137-$G137,SUM(EB137,CM137)))</f>
        <v>-811.0680587956</v>
      </c>
      <c r="ED137" s="6">
        <f>IF(ED$3=$CP$3,$H137+CN137,IF($F137='KU Meter Schedule'!ED$3,'KU Meter Schedule'!EC137+CN137-$G137,SUM(EC137,CN137)))</f>
        <v>-811.0680587956</v>
      </c>
      <c r="EF137" s="8">
        <f t="shared" si="28"/>
        <v>934.99554954560028</v>
      </c>
      <c r="EG137" s="8">
        <f t="shared" si="28"/>
        <v>932.30262404560028</v>
      </c>
      <c r="EH137" s="8">
        <f t="shared" si="28"/>
        <v>929.60969854560028</v>
      </c>
      <c r="EI137" s="8">
        <f t="shared" si="28"/>
        <v>926.91677304560028</v>
      </c>
      <c r="EJ137" s="8">
        <f t="shared" si="28"/>
        <v>924.22384754560028</v>
      </c>
      <c r="EK137" s="8">
        <f t="shared" si="28"/>
        <v>921.53092204560028</v>
      </c>
      <c r="EL137" s="8">
        <f t="shared" si="28"/>
        <v>918.83799654560028</v>
      </c>
      <c r="EM137" s="8">
        <f t="shared" si="28"/>
        <v>916.14507104560028</v>
      </c>
      <c r="EN137" s="8">
        <f t="shared" si="28"/>
        <v>913.45214554560027</v>
      </c>
      <c r="EO137" s="8">
        <f t="shared" si="28"/>
        <v>910.75922004560027</v>
      </c>
      <c r="EP137" s="8">
        <f t="shared" si="28"/>
        <v>908.06629454560027</v>
      </c>
      <c r="EQ137" s="8">
        <f t="shared" si="28"/>
        <v>903.93871004560026</v>
      </c>
      <c r="ER137" s="8">
        <f t="shared" si="28"/>
        <v>899.81112554560025</v>
      </c>
      <c r="ES137" s="8">
        <f t="shared" si="28"/>
        <v>895.68354104560024</v>
      </c>
      <c r="ET137" s="8">
        <f t="shared" si="28"/>
        <v>891.55595654560022</v>
      </c>
      <c r="EU137" s="8">
        <f t="shared" si="28"/>
        <v>887.42837204560021</v>
      </c>
      <c r="EV137" s="8">
        <f t="shared" si="27"/>
        <v>883.3007875456002</v>
      </c>
      <c r="EW137" s="8">
        <f t="shared" si="27"/>
        <v>879.17320304560019</v>
      </c>
      <c r="EX137" s="8">
        <f t="shared" si="27"/>
        <v>875.04561854560018</v>
      </c>
      <c r="EY137" s="8">
        <f t="shared" si="27"/>
        <v>870.91803404560017</v>
      </c>
      <c r="EZ137" s="8">
        <f t="shared" si="27"/>
        <v>866.79044954560015</v>
      </c>
      <c r="FA137" s="8">
        <f t="shared" si="27"/>
        <v>862.66286504560014</v>
      </c>
      <c r="FB137" s="8">
        <f t="shared" si="27"/>
        <v>858.53528054560013</v>
      </c>
      <c r="FC137" s="8">
        <f t="shared" si="27"/>
        <v>854.40769604560012</v>
      </c>
      <c r="FD137" s="8">
        <f t="shared" si="27"/>
        <v>850.28011154560011</v>
      </c>
      <c r="FE137" s="8">
        <f t="shared" si="27"/>
        <v>846.1525270456001</v>
      </c>
      <c r="FF137" s="8">
        <f t="shared" si="27"/>
        <v>842.02494254560008</v>
      </c>
      <c r="FG137" s="8">
        <f t="shared" si="27"/>
        <v>837.89735804560007</v>
      </c>
      <c r="FH137" s="8">
        <f t="shared" si="27"/>
        <v>833.76977354560006</v>
      </c>
      <c r="FI137" s="8">
        <f t="shared" si="27"/>
        <v>829.64218904560005</v>
      </c>
      <c r="FJ137" s="8">
        <f t="shared" si="27"/>
        <v>825.51460454560004</v>
      </c>
      <c r="FK137" s="8">
        <f t="shared" si="24"/>
        <v>821.38702004560002</v>
      </c>
      <c r="FL137" s="8">
        <f t="shared" si="24"/>
        <v>817.25943554560001</v>
      </c>
      <c r="FM137" s="8">
        <f t="shared" si="24"/>
        <v>813.1318510456</v>
      </c>
      <c r="FN137" s="8">
        <f t="shared" si="24"/>
        <v>811.0680587956</v>
      </c>
      <c r="FO137" s="8">
        <f t="shared" si="24"/>
        <v>811.0680587956</v>
      </c>
      <c r="FP137" s="8">
        <f t="shared" si="24"/>
        <v>811.0680587956</v>
      </c>
      <c r="FQ137" s="8">
        <f t="shared" si="24"/>
        <v>811.0680587956</v>
      </c>
      <c r="FR137" s="8">
        <f t="shared" si="24"/>
        <v>811.0680587956</v>
      </c>
      <c r="FS137" s="8">
        <f t="shared" si="24"/>
        <v>811.0680587956</v>
      </c>
      <c r="FT137" s="8">
        <f t="shared" si="24"/>
        <v>811.0680587956</v>
      </c>
    </row>
    <row r="138" spans="1:176" x14ac:dyDescent="0.25">
      <c r="A138" s="4" t="s">
        <v>12</v>
      </c>
      <c r="B138" s="4" t="s">
        <v>2</v>
      </c>
      <c r="C138" s="3" t="s">
        <v>40</v>
      </c>
      <c r="D138" s="4" t="s">
        <v>3</v>
      </c>
      <c r="E138" s="7">
        <v>2003</v>
      </c>
      <c r="F138" s="24">
        <f>IFERROR(VLOOKUP(CONCATENATE(C138,E138),'KU Retirements'!$A$4:$E$150,5,FALSE),"N/A")</f>
        <v>43647</v>
      </c>
      <c r="G138" s="5">
        <v>85819.39</v>
      </c>
      <c r="H138" s="5">
        <v>26796.586178384401</v>
      </c>
      <c r="I138" s="5"/>
      <c r="J138" s="6">
        <f>IF(J$3=$J$3,$G138,IF($F138='KU Meter Schedule'!J$3,'KU Meter Schedule'!I138-'KU Meter Schedule'!$G138,I138))</f>
        <v>85819.39</v>
      </c>
      <c r="K138" s="6">
        <f>IF(K$3=$J$3,$G138,IF($F138='KU Meter Schedule'!K$3,'KU Meter Schedule'!J138-'KU Meter Schedule'!$G138,J138))</f>
        <v>85819.39</v>
      </c>
      <c r="L138" s="6">
        <f>IF(L$3=$J$3,$G138,IF($F138='KU Meter Schedule'!L$3,'KU Meter Schedule'!K138-'KU Meter Schedule'!$G138,K138))</f>
        <v>85819.39</v>
      </c>
      <c r="M138" s="6">
        <f>IF(M$3=$J$3,$G138,IF($F138='KU Meter Schedule'!M$3,'KU Meter Schedule'!L138-'KU Meter Schedule'!$G138,L138))</f>
        <v>85819.39</v>
      </c>
      <c r="N138" s="6">
        <f>IF(N$3=$J$3,$G138,IF($F138='KU Meter Schedule'!N$3,'KU Meter Schedule'!M138-'KU Meter Schedule'!$G138,M138))</f>
        <v>85819.39</v>
      </c>
      <c r="O138" s="6">
        <f>IF(O$3=$J$3,$G138,IF($F138='KU Meter Schedule'!O$3,'KU Meter Schedule'!N138-'KU Meter Schedule'!$G138,N138))</f>
        <v>85819.39</v>
      </c>
      <c r="P138" s="6">
        <f>IF(P$3=$J$3,$G138,IF($F138='KU Meter Schedule'!P$3,'KU Meter Schedule'!O138-'KU Meter Schedule'!$G138,O138))</f>
        <v>85819.39</v>
      </c>
      <c r="Q138" s="6">
        <f>IF(Q$3=$J$3,$G138,IF($F138='KU Meter Schedule'!Q$3,'KU Meter Schedule'!P138-'KU Meter Schedule'!$G138,P138))</f>
        <v>85819.39</v>
      </c>
      <c r="R138" s="6">
        <f>IF(R$3=$J$3,$G138,IF($F138='KU Meter Schedule'!R$3,'KU Meter Schedule'!Q138-'KU Meter Schedule'!$G138,Q138))</f>
        <v>85819.39</v>
      </c>
      <c r="S138" s="6">
        <f>IF(S$3=$J$3,$G138,IF($F138='KU Meter Schedule'!S$3,'KU Meter Schedule'!R138-'KU Meter Schedule'!$G138,R138))</f>
        <v>85819.39</v>
      </c>
      <c r="T138" s="6">
        <f>IF(T$3=$J$3,$G138,IF($F138='KU Meter Schedule'!T$3,'KU Meter Schedule'!S138-'KU Meter Schedule'!$G138,S138))</f>
        <v>85819.39</v>
      </c>
      <c r="U138" s="6">
        <f>IF(U$3=$J$3,$G138,IF($F138='KU Meter Schedule'!U$3,'KU Meter Schedule'!T138-'KU Meter Schedule'!$G138,T138))</f>
        <v>85819.39</v>
      </c>
      <c r="V138" s="6">
        <f>IF(V$3=$J$3,$G138,IF($F138='KU Meter Schedule'!V$3,'KU Meter Schedule'!U138-'KU Meter Schedule'!$G138,U138))</f>
        <v>85819.39</v>
      </c>
      <c r="W138" s="6">
        <f>IF(W$3=$J$3,$G138,IF($F138='KU Meter Schedule'!W$3,'KU Meter Schedule'!V138-'KU Meter Schedule'!$G138,V138))</f>
        <v>85819.39</v>
      </c>
      <c r="X138" s="6">
        <f>IF(X$3=$J$3,$G138,IF($F138='KU Meter Schedule'!X$3,'KU Meter Schedule'!W138-'KU Meter Schedule'!$G138,W138))</f>
        <v>85819.39</v>
      </c>
      <c r="Y138" s="6">
        <f>IF(Y$3=$J$3,$G138,IF($F138='KU Meter Schedule'!Y$3,'KU Meter Schedule'!X138-'KU Meter Schedule'!$G138,X138))</f>
        <v>85819.39</v>
      </c>
      <c r="Z138" s="6">
        <f>IF(Z$3=$J$3,$G138,IF($F138='KU Meter Schedule'!Z$3,'KU Meter Schedule'!Y138-'KU Meter Schedule'!$G138,Y138))</f>
        <v>85819.39</v>
      </c>
      <c r="AA138" s="6">
        <f>IF(AA$3=$J$3,$G138,IF($F138='KU Meter Schedule'!AA$3,'KU Meter Schedule'!Z138-'KU Meter Schedule'!$G138,Z138))</f>
        <v>85819.39</v>
      </c>
      <c r="AB138" s="6">
        <f>IF(AB$3=$J$3,$G138,IF($F138='KU Meter Schedule'!AB$3,'KU Meter Schedule'!AA138-'KU Meter Schedule'!$G138,AA138))</f>
        <v>85819.39</v>
      </c>
      <c r="AC138" s="6">
        <f>IF(AC$3=$J$3,$G138,IF($F138='KU Meter Schedule'!AC$3,'KU Meter Schedule'!AB138-'KU Meter Schedule'!$G138,AB138))</f>
        <v>85819.39</v>
      </c>
      <c r="AD138" s="6">
        <f>IF(AD$3=$J$3,$G138,IF($F138='KU Meter Schedule'!AD$3,'KU Meter Schedule'!AC138-'KU Meter Schedule'!$G138,AC138))</f>
        <v>85819.39</v>
      </c>
      <c r="AE138" s="6">
        <f>IF(AE$3=$J$3,$G138,IF($F138='KU Meter Schedule'!AE$3,'KU Meter Schedule'!AD138-'KU Meter Schedule'!$G138,AD138))</f>
        <v>85819.39</v>
      </c>
      <c r="AF138" s="6">
        <f>IF(AF$3=$J$3,$G138,IF($F138='KU Meter Schedule'!AF$3,'KU Meter Schedule'!AE138-'KU Meter Schedule'!$G138,AE138))</f>
        <v>85819.39</v>
      </c>
      <c r="AG138" s="6">
        <f>IF(AG$3=$J$3,$G138,IF($F138='KU Meter Schedule'!AG$3,'KU Meter Schedule'!AF138-'KU Meter Schedule'!$G138,AF138))</f>
        <v>85819.39</v>
      </c>
      <c r="AH138" s="6">
        <f>IF(AH$3=$J$3,$G138,IF($F138='KU Meter Schedule'!AH$3,'KU Meter Schedule'!AG138-'KU Meter Schedule'!$G138,AG138))</f>
        <v>85819.39</v>
      </c>
      <c r="AI138" s="6">
        <f>IF(AI$3=$J$3,$G138,IF($F138='KU Meter Schedule'!AI$3,'KU Meter Schedule'!AH138-'KU Meter Schedule'!$G138,AH138))</f>
        <v>85819.39</v>
      </c>
      <c r="AJ138" s="6">
        <f>IF(AJ$3=$J$3,$G138,IF($F138='KU Meter Schedule'!AJ$3,'KU Meter Schedule'!AI138-'KU Meter Schedule'!$G138,AI138))</f>
        <v>85819.39</v>
      </c>
      <c r="AK138" s="6">
        <f>IF(AK$3=$J$3,$G138,IF($F138='KU Meter Schedule'!AK$3,'KU Meter Schedule'!AJ138-'KU Meter Schedule'!$G138,AJ138))</f>
        <v>85819.39</v>
      </c>
      <c r="AL138" s="6">
        <f>IF(AL$3=$J$3,$G138,IF($F138='KU Meter Schedule'!AL$3,'KU Meter Schedule'!AK138-'KU Meter Schedule'!$G138,AK138))</f>
        <v>85819.39</v>
      </c>
      <c r="AM138" s="6">
        <f>IF(AM$3=$J$3,$G138,IF($F138='KU Meter Schedule'!AM$3,'KU Meter Schedule'!AL138-'KU Meter Schedule'!$G138,AL138))</f>
        <v>85819.39</v>
      </c>
      <c r="AN138" s="6">
        <f>IF(AN$3=$J$3,$G138,IF($F138='KU Meter Schedule'!AN$3,'KU Meter Schedule'!AM138-'KU Meter Schedule'!$G138,AM138))</f>
        <v>85819.39</v>
      </c>
      <c r="AO138" s="6">
        <f>IF(AO$3=$J$3,$G138,IF($F138='KU Meter Schedule'!AO$3,'KU Meter Schedule'!AN138-'KU Meter Schedule'!$G138,AN138))</f>
        <v>85819.39</v>
      </c>
      <c r="AP138" s="6">
        <f>IF(AP$3=$J$3,$G138,IF($F138='KU Meter Schedule'!AP$3,'KU Meter Schedule'!AO138-'KU Meter Schedule'!$G138,AO138))</f>
        <v>85819.39</v>
      </c>
      <c r="AQ138" s="6">
        <f>IF(AQ$3=$J$3,$G138,IF($F138='KU Meter Schedule'!AQ$3,'KU Meter Schedule'!AP138-'KU Meter Schedule'!$G138,AP138))</f>
        <v>85819.39</v>
      </c>
      <c r="AR138" s="6">
        <f>IF(AR$3=$J$3,$G138,IF($F138='KU Meter Schedule'!AR$3,'KU Meter Schedule'!AQ138-'KU Meter Schedule'!$G138,AQ138))</f>
        <v>85819.39</v>
      </c>
      <c r="AS138" s="6">
        <f>IF(AS$3=$J$3,$G138,IF($F138='KU Meter Schedule'!AS$3,'KU Meter Schedule'!AR138-'KU Meter Schedule'!$G138,AR138))</f>
        <v>0</v>
      </c>
      <c r="AT138" s="6">
        <f>IF(AT$3=$J$3,$G138,IF($F138='KU Meter Schedule'!AT$3,'KU Meter Schedule'!AS138-'KU Meter Schedule'!$G138,AS138))</f>
        <v>0</v>
      </c>
      <c r="AU138" s="6">
        <f>IF(AU$3=$J$3,$G138,IF($F138='KU Meter Schedule'!AU$3,'KU Meter Schedule'!AT138-'KU Meter Schedule'!$G138,AT138))</f>
        <v>0</v>
      </c>
      <c r="AV138" s="6">
        <f>IF(AV$3=$J$3,$G138,IF($F138='KU Meter Schedule'!AV$3,'KU Meter Schedule'!AU138-'KU Meter Schedule'!$G138,AU138))</f>
        <v>0</v>
      </c>
      <c r="AW138" s="6">
        <f>IF(AW$3=$J$3,$G138,IF($F138='KU Meter Schedule'!AW$3,'KU Meter Schedule'!AV138-'KU Meter Schedule'!$G138,AV138))</f>
        <v>0</v>
      </c>
      <c r="AX138" s="6">
        <f>IF(AX$3=$J$3,$G138,IF($F138='KU Meter Schedule'!AX$3,'KU Meter Schedule'!AW138-'KU Meter Schedule'!$G138,AW138))</f>
        <v>0</v>
      </c>
      <c r="AZ138" s="21">
        <f>IF(AZ$3&lt;'Depr. Rate'!$B$1,('Depr. Rate'!$B$4*'KU Meter Schedule'!J138)/12,IF(J138=0,I138/2*'Depr. Rate'!$C$4/12,('Depr. Rate'!$C$4*'KU Meter Schedule'!J138)/12))</f>
        <v>163.77200258333332</v>
      </c>
      <c r="BA138" s="21">
        <f>IF(BA$3&lt;'Depr. Rate'!$B$1,('Depr. Rate'!$B$4*'KU Meter Schedule'!K138)/12,IF(K138=0,J138/2*'Depr. Rate'!$C$4/12,('Depr. Rate'!$C$4*'KU Meter Schedule'!K138)/12))</f>
        <v>163.77200258333332</v>
      </c>
      <c r="BB138" s="21">
        <f>IF(BB$3&lt;'Depr. Rate'!$B$1,('Depr. Rate'!$B$4*'KU Meter Schedule'!L138)/12,IF(L138=0,K138/2*'Depr. Rate'!$C$4/12,('Depr. Rate'!$C$4*'KU Meter Schedule'!L138)/12))</f>
        <v>163.77200258333332</v>
      </c>
      <c r="BC138" s="21">
        <f>IF(BC$3&lt;'Depr. Rate'!$B$1,('Depr. Rate'!$B$4*'KU Meter Schedule'!M138)/12,IF(M138=0,L138/2*'Depr. Rate'!$C$4/12,('Depr. Rate'!$C$4*'KU Meter Schedule'!M138)/12))</f>
        <v>163.77200258333332</v>
      </c>
      <c r="BD138" s="21">
        <f>IF(BD$3&lt;'Depr. Rate'!$B$1,('Depr. Rate'!$B$4*'KU Meter Schedule'!N138)/12,IF(N138=0,M138/2*'Depr. Rate'!$C$4/12,('Depr. Rate'!$C$4*'KU Meter Schedule'!N138)/12))</f>
        <v>163.77200258333332</v>
      </c>
      <c r="BE138" s="21">
        <f>IF(BE$3&lt;'Depr. Rate'!$B$1,('Depr. Rate'!$B$4*'KU Meter Schedule'!O138)/12,IF(O138=0,N138/2*'Depr. Rate'!$C$4/12,('Depr. Rate'!$C$4*'KU Meter Schedule'!O138)/12))</f>
        <v>163.77200258333332</v>
      </c>
      <c r="BF138" s="21">
        <f>IF(BF$3&lt;'Depr. Rate'!$B$1,('Depr. Rate'!$B$4*'KU Meter Schedule'!P138)/12,IF(P138=0,O138/2*'Depr. Rate'!$C$4/12,('Depr. Rate'!$C$4*'KU Meter Schedule'!P138)/12))</f>
        <v>163.77200258333332</v>
      </c>
      <c r="BG138" s="21">
        <f>IF(BG$3&lt;'Depr. Rate'!$B$1,('Depr. Rate'!$B$4*'KU Meter Schedule'!Q138)/12,IF(Q138=0,P138/2*'Depr. Rate'!$C$4/12,('Depr. Rate'!$C$4*'KU Meter Schedule'!Q138)/12))</f>
        <v>163.77200258333332</v>
      </c>
      <c r="BH138" s="21">
        <f>IF(BH$3&lt;'Depr. Rate'!$B$1,('Depr. Rate'!$B$4*'KU Meter Schedule'!R138)/12,IF(R138=0,Q138/2*'Depr. Rate'!$C$4/12,('Depr. Rate'!$C$4*'KU Meter Schedule'!R138)/12))</f>
        <v>163.77200258333332</v>
      </c>
      <c r="BI138" s="21">
        <f>IF(BI$3&lt;'Depr. Rate'!$B$1,('Depr. Rate'!$B$4*'KU Meter Schedule'!S138)/12,IF(S138=0,R138/2*'Depr. Rate'!$C$4/12,('Depr. Rate'!$C$4*'KU Meter Schedule'!S138)/12))</f>
        <v>163.77200258333332</v>
      </c>
      <c r="BJ138" s="21">
        <f>IF(BJ$3&lt;'Depr. Rate'!$B$1,('Depr. Rate'!$B$4*'KU Meter Schedule'!T138)/12,IF(T138=0,S138/2*'Depr. Rate'!$C$4/12,('Depr. Rate'!$C$4*'KU Meter Schedule'!T138)/12))</f>
        <v>163.77200258333332</v>
      </c>
      <c r="BK138" s="21">
        <f>IF(BK$3&lt;'Depr. Rate'!$B$1,('Depr. Rate'!$B$4*'KU Meter Schedule'!U138)/12,IF(U138=0,T138/2*'Depr. Rate'!$C$4/12,('Depr. Rate'!$C$4*'KU Meter Schedule'!U138)/12))</f>
        <v>251.02171575</v>
      </c>
      <c r="BL138" s="21">
        <f>IF(BL$3&lt;'Depr. Rate'!$B$1,('Depr. Rate'!$B$4*'KU Meter Schedule'!V138)/12,IF(V138=0,U138/2*'Depr. Rate'!$C$4/12,('Depr. Rate'!$C$4*'KU Meter Schedule'!V138)/12))</f>
        <v>251.02171575</v>
      </c>
      <c r="BM138" s="21">
        <f>IF(BM$3&lt;'Depr. Rate'!$B$1,('Depr. Rate'!$B$4*'KU Meter Schedule'!W138)/12,IF(W138=0,V138/2*'Depr. Rate'!$C$4/12,('Depr. Rate'!$C$4*'KU Meter Schedule'!W138)/12))</f>
        <v>251.02171575</v>
      </c>
      <c r="BN138" s="21">
        <f>IF(BN$3&lt;'Depr. Rate'!$B$1,('Depr. Rate'!$B$4*'KU Meter Schedule'!X138)/12,IF(X138=0,W138/2*'Depr. Rate'!$C$4/12,('Depr. Rate'!$C$4*'KU Meter Schedule'!X138)/12))</f>
        <v>251.02171575</v>
      </c>
      <c r="BO138" s="21">
        <f>IF(BO$3&lt;'Depr. Rate'!$B$1,('Depr. Rate'!$B$4*'KU Meter Schedule'!Y138)/12,IF(Y138=0,X138/2*'Depr. Rate'!$C$4/12,('Depr. Rate'!$C$4*'KU Meter Schedule'!Y138)/12))</f>
        <v>251.02171575</v>
      </c>
      <c r="BP138" s="21">
        <f>IF(BP$3&lt;'Depr. Rate'!$B$1,('Depr. Rate'!$B$4*'KU Meter Schedule'!Z138)/12,IF(Z138=0,Y138/2*'Depr. Rate'!$C$4/12,('Depr. Rate'!$C$4*'KU Meter Schedule'!Z138)/12))</f>
        <v>251.02171575</v>
      </c>
      <c r="BQ138" s="21">
        <f>IF(BQ$3&lt;'Depr. Rate'!$B$1,('Depr. Rate'!$B$4*'KU Meter Schedule'!AA138)/12,IF(AA138=0,Z138/2*'Depr. Rate'!$C$4/12,('Depr. Rate'!$C$4*'KU Meter Schedule'!AA138)/12))</f>
        <v>251.02171575</v>
      </c>
      <c r="BR138" s="21">
        <f>IF(BR$3&lt;'Depr. Rate'!$B$1,('Depr. Rate'!$B$4*'KU Meter Schedule'!AB138)/12,IF(AB138=0,AA138/2*'Depr. Rate'!$C$4/12,('Depr. Rate'!$C$4*'KU Meter Schedule'!AB138)/12))</f>
        <v>251.02171575</v>
      </c>
      <c r="BS138" s="21">
        <f>IF(BS$3&lt;'Depr. Rate'!$B$1,('Depr. Rate'!$B$4*'KU Meter Schedule'!AC138)/12,IF(AC138=0,AB138/2*'Depr. Rate'!$C$4/12,('Depr. Rate'!$C$4*'KU Meter Schedule'!AC138)/12))</f>
        <v>251.02171575</v>
      </c>
      <c r="BT138" s="21">
        <f>IF(BT$3&lt;'Depr. Rate'!$B$1,('Depr. Rate'!$B$4*'KU Meter Schedule'!AD138)/12,IF(AD138=0,AC138/2*'Depr. Rate'!$C$4/12,('Depr. Rate'!$C$4*'KU Meter Schedule'!AD138)/12))</f>
        <v>251.02171575</v>
      </c>
      <c r="BU138" s="21">
        <f>IF(BU$3&lt;'Depr. Rate'!$B$1,('Depr. Rate'!$B$4*'KU Meter Schedule'!AE138)/12,IF(AE138=0,AD138/2*'Depr. Rate'!$C$4/12,('Depr. Rate'!$C$4*'KU Meter Schedule'!AE138)/12))</f>
        <v>251.02171575</v>
      </c>
      <c r="BV138" s="21">
        <f>IF(BV$3&lt;'Depr. Rate'!$B$1,('Depr. Rate'!$B$4*'KU Meter Schedule'!AF138)/12,IF(AF138=0,AE138/2*'Depr. Rate'!$C$4/12,('Depr. Rate'!$C$4*'KU Meter Schedule'!AF138)/12))</f>
        <v>251.02171575</v>
      </c>
      <c r="BW138" s="21">
        <f>IF(BW$3&lt;'Depr. Rate'!$B$1,('Depr. Rate'!$B$4*'KU Meter Schedule'!AG138)/12,IF(AG138=0,AF138/2*'Depr. Rate'!$C$4/12,('Depr. Rate'!$C$4*'KU Meter Schedule'!AG138)/12))</f>
        <v>251.02171575</v>
      </c>
      <c r="BX138" s="21">
        <f>IF(BX$3&lt;'Depr. Rate'!$B$1,('Depr. Rate'!$B$4*'KU Meter Schedule'!AH138)/12,IF(AH138=0,AG138/2*'Depr. Rate'!$C$4/12,('Depr. Rate'!$C$4*'KU Meter Schedule'!AH138)/12))</f>
        <v>251.02171575</v>
      </c>
      <c r="BY138" s="21">
        <f>IF(BY$3&lt;'Depr. Rate'!$B$1,('Depr. Rate'!$B$4*'KU Meter Schedule'!AI138)/12,IF(AI138=0,AH138/2*'Depr. Rate'!$C$4/12,('Depr. Rate'!$C$4*'KU Meter Schedule'!AI138)/12))</f>
        <v>251.02171575</v>
      </c>
      <c r="BZ138" s="21">
        <f>IF(BZ$3&lt;'Depr. Rate'!$B$1,('Depr. Rate'!$B$4*'KU Meter Schedule'!AJ138)/12,IF(AJ138=0,AI138/2*'Depr. Rate'!$C$4/12,('Depr. Rate'!$C$4*'KU Meter Schedule'!AJ138)/12))</f>
        <v>251.02171575</v>
      </c>
      <c r="CA138" s="21">
        <f>IF(CA$3&lt;'Depr. Rate'!$B$1,('Depr. Rate'!$B$4*'KU Meter Schedule'!AK138)/12,IF(AK138=0,AJ138/2*'Depr. Rate'!$C$4/12,('Depr. Rate'!$C$4*'KU Meter Schedule'!AK138)/12))</f>
        <v>251.02171575</v>
      </c>
      <c r="CB138" s="21">
        <f>IF(CB$3&lt;'Depr. Rate'!$B$1,('Depr. Rate'!$B$4*'KU Meter Schedule'!AL138)/12,IF(AL138=0,AK138/2*'Depr. Rate'!$C$4/12,('Depr. Rate'!$C$4*'KU Meter Schedule'!AL138)/12))</f>
        <v>251.02171575</v>
      </c>
      <c r="CC138" s="21">
        <f>IF(CC$3&lt;'Depr. Rate'!$B$1,('Depr. Rate'!$B$4*'KU Meter Schedule'!AM138)/12,IF(AM138=0,AL138/2*'Depr. Rate'!$C$4/12,('Depr. Rate'!$C$4*'KU Meter Schedule'!AM138)/12))</f>
        <v>251.02171575</v>
      </c>
      <c r="CD138" s="21">
        <f>IF(CD$3&lt;'Depr. Rate'!$B$1,('Depr. Rate'!$B$4*'KU Meter Schedule'!AN138)/12,IF(AN138=0,AM138/2*'Depr. Rate'!$C$4/12,('Depr. Rate'!$C$4*'KU Meter Schedule'!AN138)/12))</f>
        <v>251.02171575</v>
      </c>
      <c r="CE138" s="21">
        <f>IF(CE$3&lt;'Depr. Rate'!$B$1,('Depr. Rate'!$B$4*'KU Meter Schedule'!AO138)/12,IF(AO138=0,AN138/2*'Depr. Rate'!$C$4/12,('Depr. Rate'!$C$4*'KU Meter Schedule'!AO138)/12))</f>
        <v>251.02171575</v>
      </c>
      <c r="CF138" s="21">
        <f>IF(CF$3&lt;'Depr. Rate'!$B$1,('Depr. Rate'!$B$4*'KU Meter Schedule'!AP138)/12,IF(AP138=0,AO138/2*'Depr. Rate'!$C$4/12,('Depr. Rate'!$C$4*'KU Meter Schedule'!AP138)/12))</f>
        <v>251.02171575</v>
      </c>
      <c r="CG138" s="21">
        <f>IF(CG$3&lt;'Depr. Rate'!$B$1,('Depr. Rate'!$B$4*'KU Meter Schedule'!AQ138)/12,IF(AQ138=0,AP138/2*'Depr. Rate'!$C$4/12,('Depr. Rate'!$C$4*'KU Meter Schedule'!AQ138)/12))</f>
        <v>251.02171575</v>
      </c>
      <c r="CH138" s="21">
        <f>IF(CH$3&lt;'Depr. Rate'!$B$1,('Depr. Rate'!$B$4*'KU Meter Schedule'!AR138)/12,IF(AR138=0,AQ138/2*'Depr. Rate'!$C$4/12,('Depr. Rate'!$C$4*'KU Meter Schedule'!AR138)/12))</f>
        <v>251.02171575</v>
      </c>
      <c r="CI138" s="21">
        <f>IF(CI$3&lt;'Depr. Rate'!$B$1,('Depr. Rate'!$B$4*'KU Meter Schedule'!AS138)/12,IF(AS138=0,AR138/2*'Depr. Rate'!$C$4/12,('Depr. Rate'!$C$4*'KU Meter Schedule'!AS138)/12))</f>
        <v>125.510857875</v>
      </c>
      <c r="CJ138" s="21">
        <f>IF(CJ$3&lt;'Depr. Rate'!$B$1,('Depr. Rate'!$B$4*'KU Meter Schedule'!AT138)/12,IF(AT138=0,AS138/2*'Depr. Rate'!$C$4/12,('Depr. Rate'!$C$4*'KU Meter Schedule'!AT138)/12))</f>
        <v>0</v>
      </c>
      <c r="CK138" s="21">
        <f>IF(CK$3&lt;'Depr. Rate'!$B$1,('Depr. Rate'!$B$4*'KU Meter Schedule'!AU138)/12,IF(AU138=0,AT138/2*'Depr. Rate'!$C$4/12,('Depr. Rate'!$C$4*'KU Meter Schedule'!AU138)/12))</f>
        <v>0</v>
      </c>
      <c r="CL138" s="21">
        <f>IF(CL$3&lt;'Depr. Rate'!$B$1,('Depr. Rate'!$B$4*'KU Meter Schedule'!AV138)/12,IF(AV138=0,AU138/2*'Depr. Rate'!$C$4/12,('Depr. Rate'!$C$4*'KU Meter Schedule'!AV138)/12))</f>
        <v>0</v>
      </c>
      <c r="CM138" s="21">
        <f>IF(CM$3&lt;'Depr. Rate'!$B$1,('Depr. Rate'!$B$4*'KU Meter Schedule'!AW138)/12,IF(AW138=0,AV138/2*'Depr. Rate'!$C$4/12,('Depr. Rate'!$C$4*'KU Meter Schedule'!AW138)/12))</f>
        <v>0</v>
      </c>
      <c r="CN138" s="21">
        <f>IF(CN$3&lt;'Depr. Rate'!$B$1,('Depr. Rate'!$B$4*'KU Meter Schedule'!AX138)/12,IF(AX138=0,AW138/2*'Depr. Rate'!$C$4/12,('Depr. Rate'!$C$4*'KU Meter Schedule'!AX138)/12))</f>
        <v>0</v>
      </c>
      <c r="CP138" s="6">
        <f>IF(CP$3=$CP$3,$H138+AZ138,IF($F138='KU Meter Schedule'!CP$3,'KU Meter Schedule'!CO138+AZ138-$G138,SUM(CO138,AZ138)))</f>
        <v>26960.358180967734</v>
      </c>
      <c r="CQ138" s="6">
        <f>IF(CQ$3=$CP$3,$H138+BA138,IF($F138='KU Meter Schedule'!CQ$3,'KU Meter Schedule'!CP138+BA138-$G138,SUM(CP138,BA138)))</f>
        <v>27124.130183551068</v>
      </c>
      <c r="CR138" s="6">
        <f>IF(CR$3=$CP$3,$H138+BB138,IF($F138='KU Meter Schedule'!CR$3,'KU Meter Schedule'!CQ138+BB138-$G138,SUM(CQ138,BB138)))</f>
        <v>27287.902186134401</v>
      </c>
      <c r="CS138" s="6">
        <f>IF(CS$3=$CP$3,$H138+BC138,IF($F138='KU Meter Schedule'!CS$3,'KU Meter Schedule'!CR138+BC138-$G138,SUM(CR138,BC138)))</f>
        <v>27451.674188717734</v>
      </c>
      <c r="CT138" s="6">
        <f>IF(CT$3=$CP$3,$H138+BD138,IF($F138='KU Meter Schedule'!CT$3,'KU Meter Schedule'!CS138+BD138-$G138,SUM(CS138,BD138)))</f>
        <v>27615.446191301067</v>
      </c>
      <c r="CU138" s="6">
        <f>IF(CU$3=$CP$3,$H138+BE138,IF($F138='KU Meter Schedule'!CU$3,'KU Meter Schedule'!CT138+BE138-$G138,SUM(CT138,BE138)))</f>
        <v>27779.218193884401</v>
      </c>
      <c r="CV138" s="6">
        <f>IF(CV$3=$CP$3,$H138+BF138,IF($F138='KU Meter Schedule'!CV$3,'KU Meter Schedule'!CU138+BF138-$G138,SUM(CU138,BF138)))</f>
        <v>27942.990196467734</v>
      </c>
      <c r="CW138" s="6">
        <f>IF(CW$3=$CP$3,$H138+BG138,IF($F138='KU Meter Schedule'!CW$3,'KU Meter Schedule'!CV138+BG138-$G138,SUM(CV138,BG138)))</f>
        <v>28106.762199051067</v>
      </c>
      <c r="CX138" s="6">
        <f>IF(CX$3=$CP$3,$H138+BH138,IF($F138='KU Meter Schedule'!CX$3,'KU Meter Schedule'!CW138+BH138-$G138,SUM(CW138,BH138)))</f>
        <v>28270.5342016344</v>
      </c>
      <c r="CY138" s="6">
        <f>IF(CY$3=$CP$3,$H138+BI138,IF($F138='KU Meter Schedule'!CY$3,'KU Meter Schedule'!CX138+BI138-$G138,SUM(CX138,BI138)))</f>
        <v>28434.306204217733</v>
      </c>
      <c r="CZ138" s="6">
        <f>IF(CZ$3=$CP$3,$H138+BJ138,IF($F138='KU Meter Schedule'!CZ$3,'KU Meter Schedule'!CY138+BJ138-$G138,SUM(CY138,BJ138)))</f>
        <v>28598.078206801067</v>
      </c>
      <c r="DA138" s="6">
        <f>IF(DA$3=$CP$3,$H138+BK138,IF($F138='KU Meter Schedule'!DA$3,'KU Meter Schedule'!CZ138+BK138-$G138,SUM(CZ138,BK138)))</f>
        <v>28849.099922551068</v>
      </c>
      <c r="DB138" s="6">
        <f>IF(DB$3=$CP$3,$H138+BL138,IF($F138='KU Meter Schedule'!DB$3,'KU Meter Schedule'!DA138+BL138-$G138,SUM(DA138,BL138)))</f>
        <v>29100.121638301069</v>
      </c>
      <c r="DC138" s="6">
        <f>IF(DC$3=$CP$3,$H138+BM138,IF($F138='KU Meter Schedule'!DC$3,'KU Meter Schedule'!DB138+BM138-$G138,SUM(DB138,BM138)))</f>
        <v>29351.14335405107</v>
      </c>
      <c r="DD138" s="6">
        <f>IF(DD$3=$CP$3,$H138+BN138,IF($F138='KU Meter Schedule'!DD$3,'KU Meter Schedule'!DC138+BN138-$G138,SUM(DC138,BN138)))</f>
        <v>29602.165069801071</v>
      </c>
      <c r="DE138" s="6">
        <f>IF(DE$3=$CP$3,$H138+BO138,IF($F138='KU Meter Schedule'!DE$3,'KU Meter Schedule'!DD138+BO138-$G138,SUM(DD138,BO138)))</f>
        <v>29853.186785551072</v>
      </c>
      <c r="DF138" s="6">
        <f>IF(DF$3=$CP$3,$H138+BP138,IF($F138='KU Meter Schedule'!DF$3,'KU Meter Schedule'!DE138+BP138-$G138,SUM(DE138,BP138)))</f>
        <v>30104.208501301073</v>
      </c>
      <c r="DG138" s="6">
        <f>IF(DG$3=$CP$3,$H138+BQ138,IF($F138='KU Meter Schedule'!DG$3,'KU Meter Schedule'!DF138+BQ138-$G138,SUM(DF138,BQ138)))</f>
        <v>30355.230217051074</v>
      </c>
      <c r="DH138" s="6">
        <f>IF(DH$3=$CP$3,$H138+BR138,IF($F138='KU Meter Schedule'!DH$3,'KU Meter Schedule'!DG138+BR138-$G138,SUM(DG138,BR138)))</f>
        <v>30606.251932801075</v>
      </c>
      <c r="DI138" s="6">
        <f>IF(DI$3=$CP$3,$H138+BS138,IF($F138='KU Meter Schedule'!DI$3,'KU Meter Schedule'!DH138+BS138-$G138,SUM(DH138,BS138)))</f>
        <v>30857.273648551076</v>
      </c>
      <c r="DJ138" s="6">
        <f>IF(DJ$3=$CP$3,$H138+BT138,IF($F138='KU Meter Schedule'!DJ$3,'KU Meter Schedule'!DI138+BT138-$G138,SUM(DI138,BT138)))</f>
        <v>31108.295364301077</v>
      </c>
      <c r="DK138" s="6">
        <f>IF(DK$3=$CP$3,$H138+BU138,IF($F138='KU Meter Schedule'!DK$3,'KU Meter Schedule'!DJ138+BU138-$G138,SUM(DJ138,BU138)))</f>
        <v>31359.317080051078</v>
      </c>
      <c r="DL138" s="6">
        <f>IF(DL$3=$CP$3,$H138+BV138,IF($F138='KU Meter Schedule'!DL$3,'KU Meter Schedule'!DK138+BV138-$G138,SUM(DK138,BV138)))</f>
        <v>31610.338795801079</v>
      </c>
      <c r="DM138" s="6">
        <f>IF(DM$3=$CP$3,$H138+BW138,IF($F138='KU Meter Schedule'!DM$3,'KU Meter Schedule'!DL138+BW138-$G138,SUM(DL138,BW138)))</f>
        <v>31861.36051155108</v>
      </c>
      <c r="DN138" s="6">
        <f>IF(DN$3=$CP$3,$H138+BX138,IF($F138='KU Meter Schedule'!DN$3,'KU Meter Schedule'!DM138+BX138-$G138,SUM(DM138,BX138)))</f>
        <v>32112.382227301081</v>
      </c>
      <c r="DO138" s="6">
        <f>IF(DO$3=$CP$3,$H138+BY138,IF($F138='KU Meter Schedule'!DO$3,'KU Meter Schedule'!DN138+BY138-$G138,SUM(DN138,BY138)))</f>
        <v>32363.403943051082</v>
      </c>
      <c r="DP138" s="6">
        <f>IF(DP$3=$CP$3,$H138+BZ138,IF($F138='KU Meter Schedule'!DP$3,'KU Meter Schedule'!DO138+BZ138-$G138,SUM(DO138,BZ138)))</f>
        <v>32614.425658801083</v>
      </c>
      <c r="DQ138" s="6">
        <f>IF(DQ$3=$CP$3,$H138+CA138,IF($F138='KU Meter Schedule'!DQ$3,'KU Meter Schedule'!DP138+CA138-$G138,SUM(DP138,CA138)))</f>
        <v>32865.447374551084</v>
      </c>
      <c r="DR138" s="6">
        <f>IF(DR$3=$CP$3,$H138+CB138,IF($F138='KU Meter Schedule'!DR$3,'KU Meter Schedule'!DQ138+CB138-$G138,SUM(DQ138,CB138)))</f>
        <v>33116.469090301085</v>
      </c>
      <c r="DS138" s="6">
        <f>IF(DS$3=$CP$3,$H138+CC138,IF($F138='KU Meter Schedule'!DS$3,'KU Meter Schedule'!DR138+CC138-$G138,SUM(DR138,CC138)))</f>
        <v>33367.490806051086</v>
      </c>
      <c r="DT138" s="6">
        <f>IF(DT$3=$CP$3,$H138+CD138,IF($F138='KU Meter Schedule'!DT$3,'KU Meter Schedule'!DS138+CD138-$G138,SUM(DS138,CD138)))</f>
        <v>33618.512521801087</v>
      </c>
      <c r="DU138" s="6">
        <f>IF(DU$3=$CP$3,$H138+CE138,IF($F138='KU Meter Schedule'!DU$3,'KU Meter Schedule'!DT138+CE138-$G138,SUM(DT138,CE138)))</f>
        <v>33869.534237551088</v>
      </c>
      <c r="DV138" s="6">
        <f>IF(DV$3=$CP$3,$H138+CF138,IF($F138='KU Meter Schedule'!DV$3,'KU Meter Schedule'!DU138+CF138-$G138,SUM(DU138,CF138)))</f>
        <v>34120.555953301089</v>
      </c>
      <c r="DW138" s="6">
        <f>IF(DW$3=$CP$3,$H138+CG138,IF($F138='KU Meter Schedule'!DW$3,'KU Meter Schedule'!DV138+CG138-$G138,SUM(DV138,CG138)))</f>
        <v>34371.57766905109</v>
      </c>
      <c r="DX138" s="6">
        <f>IF(DX$3=$CP$3,$H138+CH138,IF($F138='KU Meter Schedule'!DX$3,'KU Meter Schedule'!DW138+CH138-$G138,SUM(DW138,CH138)))</f>
        <v>34622.599384801091</v>
      </c>
      <c r="DY138" s="6">
        <f>IF(DY$3=$CP$3,$H138+CI138,IF($F138='KU Meter Schedule'!DY$3,'KU Meter Schedule'!DX138+CI138-$G138,SUM(DX138,CI138)))</f>
        <v>-51071.279757323908</v>
      </c>
      <c r="DZ138" s="6">
        <f>IF(DZ$3=$CP$3,$H138+CJ138,IF($F138='KU Meter Schedule'!DZ$3,'KU Meter Schedule'!DY138+CJ138-$G138,SUM(DY138,CJ138)))</f>
        <v>-51071.279757323908</v>
      </c>
      <c r="EA138" s="6">
        <f>IF(EA$3=$CP$3,$H138+CK138,IF($F138='KU Meter Schedule'!EA$3,'KU Meter Schedule'!DZ138+CK138-$G138,SUM(DZ138,CK138)))</f>
        <v>-51071.279757323908</v>
      </c>
      <c r="EB138" s="6">
        <f>IF(EB$3=$CP$3,$H138+CL138,IF($F138='KU Meter Schedule'!EB$3,'KU Meter Schedule'!EA138+CL138-$G138,SUM(EA138,CL138)))</f>
        <v>-51071.279757323908</v>
      </c>
      <c r="EC138" s="6">
        <f>IF(EC$3=$CP$3,$H138+CM138,IF($F138='KU Meter Schedule'!EC$3,'KU Meter Schedule'!EB138+CM138-$G138,SUM(EB138,CM138)))</f>
        <v>-51071.279757323908</v>
      </c>
      <c r="ED138" s="6">
        <f>IF(ED$3=$CP$3,$H138+CN138,IF($F138='KU Meter Schedule'!ED$3,'KU Meter Schedule'!EC138+CN138-$G138,SUM(EC138,CN138)))</f>
        <v>-51071.279757323908</v>
      </c>
      <c r="EF138" s="8">
        <f t="shared" si="28"/>
        <v>58859.031819032265</v>
      </c>
      <c r="EG138" s="8">
        <f t="shared" si="28"/>
        <v>58695.259816448932</v>
      </c>
      <c r="EH138" s="8">
        <f t="shared" si="28"/>
        <v>58531.487813865599</v>
      </c>
      <c r="EI138" s="8">
        <f t="shared" si="28"/>
        <v>58367.715811282265</v>
      </c>
      <c r="EJ138" s="8">
        <f t="shared" si="28"/>
        <v>58203.943808698932</v>
      </c>
      <c r="EK138" s="8">
        <f t="shared" si="28"/>
        <v>58040.171806115599</v>
      </c>
      <c r="EL138" s="8">
        <f t="shared" si="28"/>
        <v>57876.399803532266</v>
      </c>
      <c r="EM138" s="8">
        <f t="shared" si="28"/>
        <v>57712.627800948932</v>
      </c>
      <c r="EN138" s="8">
        <f t="shared" si="28"/>
        <v>57548.855798365599</v>
      </c>
      <c r="EO138" s="8">
        <f t="shared" si="28"/>
        <v>57385.083795782266</v>
      </c>
      <c r="EP138" s="8">
        <f t="shared" si="28"/>
        <v>57221.311793198933</v>
      </c>
      <c r="EQ138" s="8">
        <f t="shared" si="28"/>
        <v>56970.290077448932</v>
      </c>
      <c r="ER138" s="8">
        <f t="shared" si="28"/>
        <v>56719.268361698931</v>
      </c>
      <c r="ES138" s="8">
        <f t="shared" si="28"/>
        <v>56468.24664594893</v>
      </c>
      <c r="ET138" s="8">
        <f t="shared" si="28"/>
        <v>56217.224930198929</v>
      </c>
      <c r="EU138" s="8">
        <f t="shared" si="28"/>
        <v>55966.203214448928</v>
      </c>
      <c r="EV138" s="8">
        <f t="shared" si="27"/>
        <v>55715.181498698927</v>
      </c>
      <c r="EW138" s="8">
        <f t="shared" si="27"/>
        <v>55464.159782948926</v>
      </c>
      <c r="EX138" s="8">
        <f t="shared" si="27"/>
        <v>55213.138067198925</v>
      </c>
      <c r="EY138" s="8">
        <f t="shared" si="27"/>
        <v>54962.116351448924</v>
      </c>
      <c r="EZ138" s="8">
        <f t="shared" si="27"/>
        <v>54711.094635698923</v>
      </c>
      <c r="FA138" s="8">
        <f t="shared" si="27"/>
        <v>54460.072919948921</v>
      </c>
      <c r="FB138" s="8">
        <f t="shared" si="27"/>
        <v>54209.05120419892</v>
      </c>
      <c r="FC138" s="8">
        <f t="shared" si="27"/>
        <v>53958.029488448919</v>
      </c>
      <c r="FD138" s="8">
        <f t="shared" si="27"/>
        <v>53707.007772698918</v>
      </c>
      <c r="FE138" s="8">
        <f t="shared" si="27"/>
        <v>53455.986056948917</v>
      </c>
      <c r="FF138" s="8">
        <f t="shared" si="27"/>
        <v>53204.964341198916</v>
      </c>
      <c r="FG138" s="8">
        <f t="shared" si="27"/>
        <v>52953.942625448915</v>
      </c>
      <c r="FH138" s="8">
        <f t="shared" si="27"/>
        <v>52702.920909698914</v>
      </c>
      <c r="FI138" s="8">
        <f t="shared" si="27"/>
        <v>52451.899193948913</v>
      </c>
      <c r="FJ138" s="8">
        <f t="shared" si="27"/>
        <v>52200.877478198912</v>
      </c>
      <c r="FK138" s="8">
        <f t="shared" si="24"/>
        <v>51949.855762448911</v>
      </c>
      <c r="FL138" s="8">
        <f t="shared" si="24"/>
        <v>51698.83404669891</v>
      </c>
      <c r="FM138" s="8">
        <f t="shared" si="24"/>
        <v>51447.812330948909</v>
      </c>
      <c r="FN138" s="8">
        <f t="shared" si="24"/>
        <v>51196.790615198908</v>
      </c>
      <c r="FO138" s="8">
        <f t="shared" si="24"/>
        <v>51071.279757323908</v>
      </c>
      <c r="FP138" s="8">
        <f t="shared" ref="FP138:FT138" si="29">AT138-DZ138</f>
        <v>51071.279757323908</v>
      </c>
      <c r="FQ138" s="8">
        <f t="shared" si="29"/>
        <v>51071.279757323908</v>
      </c>
      <c r="FR138" s="8">
        <f t="shared" si="29"/>
        <v>51071.279757323908</v>
      </c>
      <c r="FS138" s="8">
        <f t="shared" si="29"/>
        <v>51071.279757323908</v>
      </c>
      <c r="FT138" s="8">
        <f t="shared" si="29"/>
        <v>51071.279757323908</v>
      </c>
    </row>
    <row r="139" spans="1:176" x14ac:dyDescent="0.25">
      <c r="A139" s="4" t="s">
        <v>12</v>
      </c>
      <c r="B139" s="4" t="s">
        <v>2</v>
      </c>
      <c r="C139" s="3" t="s">
        <v>40</v>
      </c>
      <c r="D139" s="4" t="s">
        <v>4</v>
      </c>
      <c r="E139" s="7">
        <v>2003</v>
      </c>
      <c r="F139" s="24">
        <f>IFERROR(VLOOKUP(CONCATENATE(C139,E139),'KU Retirements'!$A$4:$E$150,5,FALSE),"N/A")</f>
        <v>43647</v>
      </c>
      <c r="G139" s="5">
        <v>1048088.79</v>
      </c>
      <c r="H139" s="5">
        <v>327259.39422120806</v>
      </c>
      <c r="I139" s="5"/>
      <c r="J139" s="6">
        <f>IF(J$3=$J$3,$G139,IF($F139='KU Meter Schedule'!J$3,'KU Meter Schedule'!I139-'KU Meter Schedule'!$G139,I139))</f>
        <v>1048088.79</v>
      </c>
      <c r="K139" s="6">
        <f>IF(K$3=$J$3,$G139,IF($F139='KU Meter Schedule'!K$3,'KU Meter Schedule'!J139-'KU Meter Schedule'!$G139,J139))</f>
        <v>1048088.79</v>
      </c>
      <c r="L139" s="6">
        <f>IF(L$3=$J$3,$G139,IF($F139='KU Meter Schedule'!L$3,'KU Meter Schedule'!K139-'KU Meter Schedule'!$G139,K139))</f>
        <v>1048088.79</v>
      </c>
      <c r="M139" s="6">
        <f>IF(M$3=$J$3,$G139,IF($F139='KU Meter Schedule'!M$3,'KU Meter Schedule'!L139-'KU Meter Schedule'!$G139,L139))</f>
        <v>1048088.79</v>
      </c>
      <c r="N139" s="6">
        <f>IF(N$3=$J$3,$G139,IF($F139='KU Meter Schedule'!N$3,'KU Meter Schedule'!M139-'KU Meter Schedule'!$G139,M139))</f>
        <v>1048088.79</v>
      </c>
      <c r="O139" s="6">
        <f>IF(O$3=$J$3,$G139,IF($F139='KU Meter Schedule'!O$3,'KU Meter Schedule'!N139-'KU Meter Schedule'!$G139,N139))</f>
        <v>1048088.79</v>
      </c>
      <c r="P139" s="6">
        <f>IF(P$3=$J$3,$G139,IF($F139='KU Meter Schedule'!P$3,'KU Meter Schedule'!O139-'KU Meter Schedule'!$G139,O139))</f>
        <v>1048088.79</v>
      </c>
      <c r="Q139" s="6">
        <f>IF(Q$3=$J$3,$G139,IF($F139='KU Meter Schedule'!Q$3,'KU Meter Schedule'!P139-'KU Meter Schedule'!$G139,P139))</f>
        <v>1048088.79</v>
      </c>
      <c r="R139" s="6">
        <f>IF(R$3=$J$3,$G139,IF($F139='KU Meter Schedule'!R$3,'KU Meter Schedule'!Q139-'KU Meter Schedule'!$G139,Q139))</f>
        <v>1048088.79</v>
      </c>
      <c r="S139" s="6">
        <f>IF(S$3=$J$3,$G139,IF($F139='KU Meter Schedule'!S$3,'KU Meter Schedule'!R139-'KU Meter Schedule'!$G139,R139))</f>
        <v>1048088.79</v>
      </c>
      <c r="T139" s="6">
        <f>IF(T$3=$J$3,$G139,IF($F139='KU Meter Schedule'!T$3,'KU Meter Schedule'!S139-'KU Meter Schedule'!$G139,S139))</f>
        <v>1048088.79</v>
      </c>
      <c r="U139" s="6">
        <f>IF(U$3=$J$3,$G139,IF($F139='KU Meter Schedule'!U$3,'KU Meter Schedule'!T139-'KU Meter Schedule'!$G139,T139))</f>
        <v>1048088.79</v>
      </c>
      <c r="V139" s="6">
        <f>IF(V$3=$J$3,$G139,IF($F139='KU Meter Schedule'!V$3,'KU Meter Schedule'!U139-'KU Meter Schedule'!$G139,U139))</f>
        <v>1048088.79</v>
      </c>
      <c r="W139" s="6">
        <f>IF(W$3=$J$3,$G139,IF($F139='KU Meter Schedule'!W$3,'KU Meter Schedule'!V139-'KU Meter Schedule'!$G139,V139))</f>
        <v>1048088.79</v>
      </c>
      <c r="X139" s="6">
        <f>IF(X$3=$J$3,$G139,IF($F139='KU Meter Schedule'!X$3,'KU Meter Schedule'!W139-'KU Meter Schedule'!$G139,W139))</f>
        <v>1048088.79</v>
      </c>
      <c r="Y139" s="6">
        <f>IF(Y$3=$J$3,$G139,IF($F139='KU Meter Schedule'!Y$3,'KU Meter Schedule'!X139-'KU Meter Schedule'!$G139,X139))</f>
        <v>1048088.79</v>
      </c>
      <c r="Z139" s="6">
        <f>IF(Z$3=$J$3,$G139,IF($F139='KU Meter Schedule'!Z$3,'KU Meter Schedule'!Y139-'KU Meter Schedule'!$G139,Y139))</f>
        <v>1048088.79</v>
      </c>
      <c r="AA139" s="6">
        <f>IF(AA$3=$J$3,$G139,IF($F139='KU Meter Schedule'!AA$3,'KU Meter Schedule'!Z139-'KU Meter Schedule'!$G139,Z139))</f>
        <v>1048088.79</v>
      </c>
      <c r="AB139" s="6">
        <f>IF(AB$3=$J$3,$G139,IF($F139='KU Meter Schedule'!AB$3,'KU Meter Schedule'!AA139-'KU Meter Schedule'!$G139,AA139))</f>
        <v>1048088.79</v>
      </c>
      <c r="AC139" s="6">
        <f>IF(AC$3=$J$3,$G139,IF($F139='KU Meter Schedule'!AC$3,'KU Meter Schedule'!AB139-'KU Meter Schedule'!$G139,AB139))</f>
        <v>1048088.79</v>
      </c>
      <c r="AD139" s="6">
        <f>IF(AD$3=$J$3,$G139,IF($F139='KU Meter Schedule'!AD$3,'KU Meter Schedule'!AC139-'KU Meter Schedule'!$G139,AC139))</f>
        <v>1048088.79</v>
      </c>
      <c r="AE139" s="6">
        <f>IF(AE$3=$J$3,$G139,IF($F139='KU Meter Schedule'!AE$3,'KU Meter Schedule'!AD139-'KU Meter Schedule'!$G139,AD139))</f>
        <v>1048088.79</v>
      </c>
      <c r="AF139" s="6">
        <f>IF(AF$3=$J$3,$G139,IF($F139='KU Meter Schedule'!AF$3,'KU Meter Schedule'!AE139-'KU Meter Schedule'!$G139,AE139))</f>
        <v>1048088.79</v>
      </c>
      <c r="AG139" s="6">
        <f>IF(AG$3=$J$3,$G139,IF($F139='KU Meter Schedule'!AG$3,'KU Meter Schedule'!AF139-'KU Meter Schedule'!$G139,AF139))</f>
        <v>1048088.79</v>
      </c>
      <c r="AH139" s="6">
        <f>IF(AH$3=$J$3,$G139,IF($F139='KU Meter Schedule'!AH$3,'KU Meter Schedule'!AG139-'KU Meter Schedule'!$G139,AG139))</f>
        <v>1048088.79</v>
      </c>
      <c r="AI139" s="6">
        <f>IF(AI$3=$J$3,$G139,IF($F139='KU Meter Schedule'!AI$3,'KU Meter Schedule'!AH139-'KU Meter Schedule'!$G139,AH139))</f>
        <v>1048088.79</v>
      </c>
      <c r="AJ139" s="6">
        <f>IF(AJ$3=$J$3,$G139,IF($F139='KU Meter Schedule'!AJ$3,'KU Meter Schedule'!AI139-'KU Meter Schedule'!$G139,AI139))</f>
        <v>1048088.79</v>
      </c>
      <c r="AK139" s="6">
        <f>IF(AK$3=$J$3,$G139,IF($F139='KU Meter Schedule'!AK$3,'KU Meter Schedule'!AJ139-'KU Meter Schedule'!$G139,AJ139))</f>
        <v>1048088.79</v>
      </c>
      <c r="AL139" s="6">
        <f>IF(AL$3=$J$3,$G139,IF($F139='KU Meter Schedule'!AL$3,'KU Meter Schedule'!AK139-'KU Meter Schedule'!$G139,AK139))</f>
        <v>1048088.79</v>
      </c>
      <c r="AM139" s="6">
        <f>IF(AM$3=$J$3,$G139,IF($F139='KU Meter Schedule'!AM$3,'KU Meter Schedule'!AL139-'KU Meter Schedule'!$G139,AL139))</f>
        <v>1048088.79</v>
      </c>
      <c r="AN139" s="6">
        <f>IF(AN$3=$J$3,$G139,IF($F139='KU Meter Schedule'!AN$3,'KU Meter Schedule'!AM139-'KU Meter Schedule'!$G139,AM139))</f>
        <v>1048088.79</v>
      </c>
      <c r="AO139" s="6">
        <f>IF(AO$3=$J$3,$G139,IF($F139='KU Meter Schedule'!AO$3,'KU Meter Schedule'!AN139-'KU Meter Schedule'!$G139,AN139))</f>
        <v>1048088.79</v>
      </c>
      <c r="AP139" s="6">
        <f>IF(AP$3=$J$3,$G139,IF($F139='KU Meter Schedule'!AP$3,'KU Meter Schedule'!AO139-'KU Meter Schedule'!$G139,AO139))</f>
        <v>1048088.79</v>
      </c>
      <c r="AQ139" s="6">
        <f>IF(AQ$3=$J$3,$G139,IF($F139='KU Meter Schedule'!AQ$3,'KU Meter Schedule'!AP139-'KU Meter Schedule'!$G139,AP139))</f>
        <v>1048088.79</v>
      </c>
      <c r="AR139" s="6">
        <f>IF(AR$3=$J$3,$G139,IF($F139='KU Meter Schedule'!AR$3,'KU Meter Schedule'!AQ139-'KU Meter Schedule'!$G139,AQ139))</f>
        <v>1048088.79</v>
      </c>
      <c r="AS139" s="6">
        <f>IF(AS$3=$J$3,$G139,IF($F139='KU Meter Schedule'!AS$3,'KU Meter Schedule'!AR139-'KU Meter Schedule'!$G139,AR139))</f>
        <v>0</v>
      </c>
      <c r="AT139" s="6">
        <f>IF(AT$3=$J$3,$G139,IF($F139='KU Meter Schedule'!AT$3,'KU Meter Schedule'!AS139-'KU Meter Schedule'!$G139,AS139))</f>
        <v>0</v>
      </c>
      <c r="AU139" s="6">
        <f>IF(AU$3=$J$3,$G139,IF($F139='KU Meter Schedule'!AU$3,'KU Meter Schedule'!AT139-'KU Meter Schedule'!$G139,AT139))</f>
        <v>0</v>
      </c>
      <c r="AV139" s="6">
        <f>IF(AV$3=$J$3,$G139,IF($F139='KU Meter Schedule'!AV$3,'KU Meter Schedule'!AU139-'KU Meter Schedule'!$G139,AU139))</f>
        <v>0</v>
      </c>
      <c r="AW139" s="6">
        <f>IF(AW$3=$J$3,$G139,IF($F139='KU Meter Schedule'!AW$3,'KU Meter Schedule'!AV139-'KU Meter Schedule'!$G139,AV139))</f>
        <v>0</v>
      </c>
      <c r="AX139" s="6">
        <f>IF(AX$3=$J$3,$G139,IF($F139='KU Meter Schedule'!AX$3,'KU Meter Schedule'!AW139-'KU Meter Schedule'!$G139,AW139))</f>
        <v>0</v>
      </c>
      <c r="AZ139" s="21">
        <f>IF(AZ$3&lt;'Depr. Rate'!$B$1,('Depr. Rate'!$B$4*'KU Meter Schedule'!J139)/12,IF(J139=0,I139/2*'Depr. Rate'!$C$4/12,('Depr. Rate'!$C$4*'KU Meter Schedule'!J139)/12))</f>
        <v>2000.10277425</v>
      </c>
      <c r="BA139" s="21">
        <f>IF(BA$3&lt;'Depr. Rate'!$B$1,('Depr. Rate'!$B$4*'KU Meter Schedule'!K139)/12,IF(K139=0,J139/2*'Depr. Rate'!$C$4/12,('Depr. Rate'!$C$4*'KU Meter Schedule'!K139)/12))</f>
        <v>2000.10277425</v>
      </c>
      <c r="BB139" s="21">
        <f>IF(BB$3&lt;'Depr. Rate'!$B$1,('Depr. Rate'!$B$4*'KU Meter Schedule'!L139)/12,IF(L139=0,K139/2*'Depr. Rate'!$C$4/12,('Depr. Rate'!$C$4*'KU Meter Schedule'!L139)/12))</f>
        <v>2000.10277425</v>
      </c>
      <c r="BC139" s="21">
        <f>IF(BC$3&lt;'Depr. Rate'!$B$1,('Depr. Rate'!$B$4*'KU Meter Schedule'!M139)/12,IF(M139=0,L139/2*'Depr. Rate'!$C$4/12,('Depr. Rate'!$C$4*'KU Meter Schedule'!M139)/12))</f>
        <v>2000.10277425</v>
      </c>
      <c r="BD139" s="21">
        <f>IF(BD$3&lt;'Depr. Rate'!$B$1,('Depr. Rate'!$B$4*'KU Meter Schedule'!N139)/12,IF(N139=0,M139/2*'Depr. Rate'!$C$4/12,('Depr. Rate'!$C$4*'KU Meter Schedule'!N139)/12))</f>
        <v>2000.10277425</v>
      </c>
      <c r="BE139" s="21">
        <f>IF(BE$3&lt;'Depr. Rate'!$B$1,('Depr. Rate'!$B$4*'KU Meter Schedule'!O139)/12,IF(O139=0,N139/2*'Depr. Rate'!$C$4/12,('Depr. Rate'!$C$4*'KU Meter Schedule'!O139)/12))</f>
        <v>2000.10277425</v>
      </c>
      <c r="BF139" s="21">
        <f>IF(BF$3&lt;'Depr. Rate'!$B$1,('Depr. Rate'!$B$4*'KU Meter Schedule'!P139)/12,IF(P139=0,O139/2*'Depr. Rate'!$C$4/12,('Depr. Rate'!$C$4*'KU Meter Schedule'!P139)/12))</f>
        <v>2000.10277425</v>
      </c>
      <c r="BG139" s="21">
        <f>IF(BG$3&lt;'Depr. Rate'!$B$1,('Depr. Rate'!$B$4*'KU Meter Schedule'!Q139)/12,IF(Q139=0,P139/2*'Depr. Rate'!$C$4/12,('Depr. Rate'!$C$4*'KU Meter Schedule'!Q139)/12))</f>
        <v>2000.10277425</v>
      </c>
      <c r="BH139" s="21">
        <f>IF(BH$3&lt;'Depr. Rate'!$B$1,('Depr. Rate'!$B$4*'KU Meter Schedule'!R139)/12,IF(R139=0,Q139/2*'Depr. Rate'!$C$4/12,('Depr. Rate'!$C$4*'KU Meter Schedule'!R139)/12))</f>
        <v>2000.10277425</v>
      </c>
      <c r="BI139" s="21">
        <f>IF(BI$3&lt;'Depr. Rate'!$B$1,('Depr. Rate'!$B$4*'KU Meter Schedule'!S139)/12,IF(S139=0,R139/2*'Depr. Rate'!$C$4/12,('Depr. Rate'!$C$4*'KU Meter Schedule'!S139)/12))</f>
        <v>2000.10277425</v>
      </c>
      <c r="BJ139" s="21">
        <f>IF(BJ$3&lt;'Depr. Rate'!$B$1,('Depr. Rate'!$B$4*'KU Meter Schedule'!T139)/12,IF(T139=0,S139/2*'Depr. Rate'!$C$4/12,('Depr. Rate'!$C$4*'KU Meter Schedule'!T139)/12))</f>
        <v>2000.10277425</v>
      </c>
      <c r="BK139" s="21">
        <f>IF(BK$3&lt;'Depr. Rate'!$B$1,('Depr. Rate'!$B$4*'KU Meter Schedule'!U139)/12,IF(U139=0,T139/2*'Depr. Rate'!$C$4/12,('Depr. Rate'!$C$4*'KU Meter Schedule'!U139)/12))</f>
        <v>3065.6597107500002</v>
      </c>
      <c r="BL139" s="21">
        <f>IF(BL$3&lt;'Depr. Rate'!$B$1,('Depr. Rate'!$B$4*'KU Meter Schedule'!V139)/12,IF(V139=0,U139/2*'Depr. Rate'!$C$4/12,('Depr. Rate'!$C$4*'KU Meter Schedule'!V139)/12))</f>
        <v>3065.6597107500002</v>
      </c>
      <c r="BM139" s="21">
        <f>IF(BM$3&lt;'Depr. Rate'!$B$1,('Depr. Rate'!$B$4*'KU Meter Schedule'!W139)/12,IF(W139=0,V139/2*'Depr. Rate'!$C$4/12,('Depr. Rate'!$C$4*'KU Meter Schedule'!W139)/12))</f>
        <v>3065.6597107500002</v>
      </c>
      <c r="BN139" s="21">
        <f>IF(BN$3&lt;'Depr. Rate'!$B$1,('Depr. Rate'!$B$4*'KU Meter Schedule'!X139)/12,IF(X139=0,W139/2*'Depr. Rate'!$C$4/12,('Depr. Rate'!$C$4*'KU Meter Schedule'!X139)/12))</f>
        <v>3065.6597107500002</v>
      </c>
      <c r="BO139" s="21">
        <f>IF(BO$3&lt;'Depr. Rate'!$B$1,('Depr. Rate'!$B$4*'KU Meter Schedule'!Y139)/12,IF(Y139=0,X139/2*'Depr. Rate'!$C$4/12,('Depr. Rate'!$C$4*'KU Meter Schedule'!Y139)/12))</f>
        <v>3065.6597107500002</v>
      </c>
      <c r="BP139" s="21">
        <f>IF(BP$3&lt;'Depr. Rate'!$B$1,('Depr. Rate'!$B$4*'KU Meter Schedule'!Z139)/12,IF(Z139=0,Y139/2*'Depr. Rate'!$C$4/12,('Depr. Rate'!$C$4*'KU Meter Schedule'!Z139)/12))</f>
        <v>3065.6597107500002</v>
      </c>
      <c r="BQ139" s="21">
        <f>IF(BQ$3&lt;'Depr. Rate'!$B$1,('Depr. Rate'!$B$4*'KU Meter Schedule'!AA139)/12,IF(AA139=0,Z139/2*'Depr. Rate'!$C$4/12,('Depr. Rate'!$C$4*'KU Meter Schedule'!AA139)/12))</f>
        <v>3065.6597107500002</v>
      </c>
      <c r="BR139" s="21">
        <f>IF(BR$3&lt;'Depr. Rate'!$B$1,('Depr. Rate'!$B$4*'KU Meter Schedule'!AB139)/12,IF(AB139=0,AA139/2*'Depr. Rate'!$C$4/12,('Depr. Rate'!$C$4*'KU Meter Schedule'!AB139)/12))</f>
        <v>3065.6597107500002</v>
      </c>
      <c r="BS139" s="21">
        <f>IF(BS$3&lt;'Depr. Rate'!$B$1,('Depr. Rate'!$B$4*'KU Meter Schedule'!AC139)/12,IF(AC139=0,AB139/2*'Depr. Rate'!$C$4/12,('Depr. Rate'!$C$4*'KU Meter Schedule'!AC139)/12))</f>
        <v>3065.6597107500002</v>
      </c>
      <c r="BT139" s="21">
        <f>IF(BT$3&lt;'Depr. Rate'!$B$1,('Depr. Rate'!$B$4*'KU Meter Schedule'!AD139)/12,IF(AD139=0,AC139/2*'Depr. Rate'!$C$4/12,('Depr. Rate'!$C$4*'KU Meter Schedule'!AD139)/12))</f>
        <v>3065.6597107500002</v>
      </c>
      <c r="BU139" s="21">
        <f>IF(BU$3&lt;'Depr. Rate'!$B$1,('Depr. Rate'!$B$4*'KU Meter Schedule'!AE139)/12,IF(AE139=0,AD139/2*'Depr. Rate'!$C$4/12,('Depr. Rate'!$C$4*'KU Meter Schedule'!AE139)/12))</f>
        <v>3065.6597107500002</v>
      </c>
      <c r="BV139" s="21">
        <f>IF(BV$3&lt;'Depr. Rate'!$B$1,('Depr. Rate'!$B$4*'KU Meter Schedule'!AF139)/12,IF(AF139=0,AE139/2*'Depr. Rate'!$C$4/12,('Depr. Rate'!$C$4*'KU Meter Schedule'!AF139)/12))</f>
        <v>3065.6597107500002</v>
      </c>
      <c r="BW139" s="21">
        <f>IF(BW$3&lt;'Depr. Rate'!$B$1,('Depr. Rate'!$B$4*'KU Meter Schedule'!AG139)/12,IF(AG139=0,AF139/2*'Depr. Rate'!$C$4/12,('Depr. Rate'!$C$4*'KU Meter Schedule'!AG139)/12))</f>
        <v>3065.6597107500002</v>
      </c>
      <c r="BX139" s="21">
        <f>IF(BX$3&lt;'Depr. Rate'!$B$1,('Depr. Rate'!$B$4*'KU Meter Schedule'!AH139)/12,IF(AH139=0,AG139/2*'Depr. Rate'!$C$4/12,('Depr. Rate'!$C$4*'KU Meter Schedule'!AH139)/12))</f>
        <v>3065.6597107500002</v>
      </c>
      <c r="BY139" s="21">
        <f>IF(BY$3&lt;'Depr. Rate'!$B$1,('Depr. Rate'!$B$4*'KU Meter Schedule'!AI139)/12,IF(AI139=0,AH139/2*'Depr. Rate'!$C$4/12,('Depr. Rate'!$C$4*'KU Meter Schedule'!AI139)/12))</f>
        <v>3065.6597107500002</v>
      </c>
      <c r="BZ139" s="21">
        <f>IF(BZ$3&lt;'Depr. Rate'!$B$1,('Depr. Rate'!$B$4*'KU Meter Schedule'!AJ139)/12,IF(AJ139=0,AI139/2*'Depr. Rate'!$C$4/12,('Depr. Rate'!$C$4*'KU Meter Schedule'!AJ139)/12))</f>
        <v>3065.6597107500002</v>
      </c>
      <c r="CA139" s="21">
        <f>IF(CA$3&lt;'Depr. Rate'!$B$1,('Depr. Rate'!$B$4*'KU Meter Schedule'!AK139)/12,IF(AK139=0,AJ139/2*'Depr. Rate'!$C$4/12,('Depr. Rate'!$C$4*'KU Meter Schedule'!AK139)/12))</f>
        <v>3065.6597107500002</v>
      </c>
      <c r="CB139" s="21">
        <f>IF(CB$3&lt;'Depr. Rate'!$B$1,('Depr. Rate'!$B$4*'KU Meter Schedule'!AL139)/12,IF(AL139=0,AK139/2*'Depr. Rate'!$C$4/12,('Depr. Rate'!$C$4*'KU Meter Schedule'!AL139)/12))</f>
        <v>3065.6597107500002</v>
      </c>
      <c r="CC139" s="21">
        <f>IF(CC$3&lt;'Depr. Rate'!$B$1,('Depr. Rate'!$B$4*'KU Meter Schedule'!AM139)/12,IF(AM139=0,AL139/2*'Depr. Rate'!$C$4/12,('Depr. Rate'!$C$4*'KU Meter Schedule'!AM139)/12))</f>
        <v>3065.6597107500002</v>
      </c>
      <c r="CD139" s="21">
        <f>IF(CD$3&lt;'Depr. Rate'!$B$1,('Depr. Rate'!$B$4*'KU Meter Schedule'!AN139)/12,IF(AN139=0,AM139/2*'Depr. Rate'!$C$4/12,('Depr. Rate'!$C$4*'KU Meter Schedule'!AN139)/12))</f>
        <v>3065.6597107500002</v>
      </c>
      <c r="CE139" s="21">
        <f>IF(CE$3&lt;'Depr. Rate'!$B$1,('Depr. Rate'!$B$4*'KU Meter Schedule'!AO139)/12,IF(AO139=0,AN139/2*'Depr. Rate'!$C$4/12,('Depr. Rate'!$C$4*'KU Meter Schedule'!AO139)/12))</f>
        <v>3065.6597107500002</v>
      </c>
      <c r="CF139" s="21">
        <f>IF(CF$3&lt;'Depr. Rate'!$B$1,('Depr. Rate'!$B$4*'KU Meter Schedule'!AP139)/12,IF(AP139=0,AO139/2*'Depr. Rate'!$C$4/12,('Depr. Rate'!$C$4*'KU Meter Schedule'!AP139)/12))</f>
        <v>3065.6597107500002</v>
      </c>
      <c r="CG139" s="21">
        <f>IF(CG$3&lt;'Depr. Rate'!$B$1,('Depr. Rate'!$B$4*'KU Meter Schedule'!AQ139)/12,IF(AQ139=0,AP139/2*'Depr. Rate'!$C$4/12,('Depr. Rate'!$C$4*'KU Meter Schedule'!AQ139)/12))</f>
        <v>3065.6597107500002</v>
      </c>
      <c r="CH139" s="21">
        <f>IF(CH$3&lt;'Depr. Rate'!$B$1,('Depr. Rate'!$B$4*'KU Meter Schedule'!AR139)/12,IF(AR139=0,AQ139/2*'Depr. Rate'!$C$4/12,('Depr. Rate'!$C$4*'KU Meter Schedule'!AR139)/12))</f>
        <v>3065.6597107500002</v>
      </c>
      <c r="CI139" s="21">
        <f>IF(CI$3&lt;'Depr. Rate'!$B$1,('Depr. Rate'!$B$4*'KU Meter Schedule'!AS139)/12,IF(AS139=0,AR139/2*'Depr. Rate'!$C$4/12,('Depr. Rate'!$C$4*'KU Meter Schedule'!AS139)/12))</f>
        <v>1532.8298553750001</v>
      </c>
      <c r="CJ139" s="21">
        <f>IF(CJ$3&lt;'Depr. Rate'!$B$1,('Depr. Rate'!$B$4*'KU Meter Schedule'!AT139)/12,IF(AT139=0,AS139/2*'Depr. Rate'!$C$4/12,('Depr. Rate'!$C$4*'KU Meter Schedule'!AT139)/12))</f>
        <v>0</v>
      </c>
      <c r="CK139" s="21">
        <f>IF(CK$3&lt;'Depr. Rate'!$B$1,('Depr. Rate'!$B$4*'KU Meter Schedule'!AU139)/12,IF(AU139=0,AT139/2*'Depr. Rate'!$C$4/12,('Depr. Rate'!$C$4*'KU Meter Schedule'!AU139)/12))</f>
        <v>0</v>
      </c>
      <c r="CL139" s="21">
        <f>IF(CL$3&lt;'Depr. Rate'!$B$1,('Depr. Rate'!$B$4*'KU Meter Schedule'!AV139)/12,IF(AV139=0,AU139/2*'Depr. Rate'!$C$4/12,('Depr. Rate'!$C$4*'KU Meter Schedule'!AV139)/12))</f>
        <v>0</v>
      </c>
      <c r="CM139" s="21">
        <f>IF(CM$3&lt;'Depr. Rate'!$B$1,('Depr. Rate'!$B$4*'KU Meter Schedule'!AW139)/12,IF(AW139=0,AV139/2*'Depr. Rate'!$C$4/12,('Depr. Rate'!$C$4*'KU Meter Schedule'!AW139)/12))</f>
        <v>0</v>
      </c>
      <c r="CN139" s="21">
        <f>IF(CN$3&lt;'Depr. Rate'!$B$1,('Depr. Rate'!$B$4*'KU Meter Schedule'!AX139)/12,IF(AX139=0,AW139/2*'Depr. Rate'!$C$4/12,('Depr. Rate'!$C$4*'KU Meter Schedule'!AX139)/12))</f>
        <v>0</v>
      </c>
      <c r="CP139" s="6">
        <f>IF(CP$3=$CP$3,$H139+AZ139,IF($F139='KU Meter Schedule'!CP$3,'KU Meter Schedule'!CO139+AZ139-$G139,SUM(CO139,AZ139)))</f>
        <v>329259.49699545803</v>
      </c>
      <c r="CQ139" s="6">
        <f>IF(CQ$3=$CP$3,$H139+BA139,IF($F139='KU Meter Schedule'!CQ$3,'KU Meter Schedule'!CP139+BA139-$G139,SUM(CP139,BA139)))</f>
        <v>331259.599769708</v>
      </c>
      <c r="CR139" s="6">
        <f>IF(CR$3=$CP$3,$H139+BB139,IF($F139='KU Meter Schedule'!CR$3,'KU Meter Schedule'!CQ139+BB139-$G139,SUM(CQ139,BB139)))</f>
        <v>333259.70254395797</v>
      </c>
      <c r="CS139" s="6">
        <f>IF(CS$3=$CP$3,$H139+BC139,IF($F139='KU Meter Schedule'!CS$3,'KU Meter Schedule'!CR139+BC139-$G139,SUM(CR139,BC139)))</f>
        <v>335259.80531820795</v>
      </c>
      <c r="CT139" s="6">
        <f>IF(CT$3=$CP$3,$H139+BD139,IF($F139='KU Meter Schedule'!CT$3,'KU Meter Schedule'!CS139+BD139-$G139,SUM(CS139,BD139)))</f>
        <v>337259.90809245792</v>
      </c>
      <c r="CU139" s="6">
        <f>IF(CU$3=$CP$3,$H139+BE139,IF($F139='KU Meter Schedule'!CU$3,'KU Meter Schedule'!CT139+BE139-$G139,SUM(CT139,BE139)))</f>
        <v>339260.01086670789</v>
      </c>
      <c r="CV139" s="6">
        <f>IF(CV$3=$CP$3,$H139+BF139,IF($F139='KU Meter Schedule'!CV$3,'KU Meter Schedule'!CU139+BF139-$G139,SUM(CU139,BF139)))</f>
        <v>341260.11364095786</v>
      </c>
      <c r="CW139" s="6">
        <f>IF(CW$3=$CP$3,$H139+BG139,IF($F139='KU Meter Schedule'!CW$3,'KU Meter Schedule'!CV139+BG139-$G139,SUM(CV139,BG139)))</f>
        <v>343260.21641520783</v>
      </c>
      <c r="CX139" s="6">
        <f>IF(CX$3=$CP$3,$H139+BH139,IF($F139='KU Meter Schedule'!CX$3,'KU Meter Schedule'!CW139+BH139-$G139,SUM(CW139,BH139)))</f>
        <v>345260.3191894578</v>
      </c>
      <c r="CY139" s="6">
        <f>IF(CY$3=$CP$3,$H139+BI139,IF($F139='KU Meter Schedule'!CY$3,'KU Meter Schedule'!CX139+BI139-$G139,SUM(CX139,BI139)))</f>
        <v>347260.42196370778</v>
      </c>
      <c r="CZ139" s="6">
        <f>IF(CZ$3=$CP$3,$H139+BJ139,IF($F139='KU Meter Schedule'!CZ$3,'KU Meter Schedule'!CY139+BJ139-$G139,SUM(CY139,BJ139)))</f>
        <v>349260.52473795775</v>
      </c>
      <c r="DA139" s="6">
        <f>IF(DA$3=$CP$3,$H139+BK139,IF($F139='KU Meter Schedule'!DA$3,'KU Meter Schedule'!CZ139+BK139-$G139,SUM(CZ139,BK139)))</f>
        <v>352326.18444870773</v>
      </c>
      <c r="DB139" s="6">
        <f>IF(DB$3=$CP$3,$H139+BL139,IF($F139='KU Meter Schedule'!DB$3,'KU Meter Schedule'!DA139+BL139-$G139,SUM(DA139,BL139)))</f>
        <v>355391.84415945772</v>
      </c>
      <c r="DC139" s="6">
        <f>IF(DC$3=$CP$3,$H139+BM139,IF($F139='KU Meter Schedule'!DC$3,'KU Meter Schedule'!DB139+BM139-$G139,SUM(DB139,BM139)))</f>
        <v>358457.5038702077</v>
      </c>
      <c r="DD139" s="6">
        <f>IF(DD$3=$CP$3,$H139+BN139,IF($F139='KU Meter Schedule'!DD$3,'KU Meter Schedule'!DC139+BN139-$G139,SUM(DC139,BN139)))</f>
        <v>361523.16358095768</v>
      </c>
      <c r="DE139" s="6">
        <f>IF(DE$3=$CP$3,$H139+BO139,IF($F139='KU Meter Schedule'!DE$3,'KU Meter Schedule'!DD139+BO139-$G139,SUM(DD139,BO139)))</f>
        <v>364588.82329170767</v>
      </c>
      <c r="DF139" s="6">
        <f>IF(DF$3=$CP$3,$H139+BP139,IF($F139='KU Meter Schedule'!DF$3,'KU Meter Schedule'!DE139+BP139-$G139,SUM(DE139,BP139)))</f>
        <v>367654.48300245765</v>
      </c>
      <c r="DG139" s="6">
        <f>IF(DG$3=$CP$3,$H139+BQ139,IF($F139='KU Meter Schedule'!DG$3,'KU Meter Schedule'!DF139+BQ139-$G139,SUM(DF139,BQ139)))</f>
        <v>370720.14271320764</v>
      </c>
      <c r="DH139" s="6">
        <f>IF(DH$3=$CP$3,$H139+BR139,IF($F139='KU Meter Schedule'!DH$3,'KU Meter Schedule'!DG139+BR139-$G139,SUM(DG139,BR139)))</f>
        <v>373785.80242395762</v>
      </c>
      <c r="DI139" s="6">
        <f>IF(DI$3=$CP$3,$H139+BS139,IF($F139='KU Meter Schedule'!DI$3,'KU Meter Schedule'!DH139+BS139-$G139,SUM(DH139,BS139)))</f>
        <v>376851.4621347076</v>
      </c>
      <c r="DJ139" s="6">
        <f>IF(DJ$3=$CP$3,$H139+BT139,IF($F139='KU Meter Schedule'!DJ$3,'KU Meter Schedule'!DI139+BT139-$G139,SUM(DI139,BT139)))</f>
        <v>379917.12184545759</v>
      </c>
      <c r="DK139" s="6">
        <f>IF(DK$3=$CP$3,$H139+BU139,IF($F139='KU Meter Schedule'!DK$3,'KU Meter Schedule'!DJ139+BU139-$G139,SUM(DJ139,BU139)))</f>
        <v>382982.78155620757</v>
      </c>
      <c r="DL139" s="6">
        <f>IF(DL$3=$CP$3,$H139+BV139,IF($F139='KU Meter Schedule'!DL$3,'KU Meter Schedule'!DK139+BV139-$G139,SUM(DK139,BV139)))</f>
        <v>386048.44126695755</v>
      </c>
      <c r="DM139" s="6">
        <f>IF(DM$3=$CP$3,$H139+BW139,IF($F139='KU Meter Schedule'!DM$3,'KU Meter Schedule'!DL139+BW139-$G139,SUM(DL139,BW139)))</f>
        <v>389114.10097770754</v>
      </c>
      <c r="DN139" s="6">
        <f>IF(DN$3=$CP$3,$H139+BX139,IF($F139='KU Meter Schedule'!DN$3,'KU Meter Schedule'!DM139+BX139-$G139,SUM(DM139,BX139)))</f>
        <v>392179.76068845752</v>
      </c>
      <c r="DO139" s="6">
        <f>IF(DO$3=$CP$3,$H139+BY139,IF($F139='KU Meter Schedule'!DO$3,'KU Meter Schedule'!DN139+BY139-$G139,SUM(DN139,BY139)))</f>
        <v>395245.42039920751</v>
      </c>
      <c r="DP139" s="6">
        <f>IF(DP$3=$CP$3,$H139+BZ139,IF($F139='KU Meter Schedule'!DP$3,'KU Meter Schedule'!DO139+BZ139-$G139,SUM(DO139,BZ139)))</f>
        <v>398311.08010995749</v>
      </c>
      <c r="DQ139" s="6">
        <f>IF(DQ$3=$CP$3,$H139+CA139,IF($F139='KU Meter Schedule'!DQ$3,'KU Meter Schedule'!DP139+CA139-$G139,SUM(DP139,CA139)))</f>
        <v>401376.73982070747</v>
      </c>
      <c r="DR139" s="6">
        <f>IF(DR$3=$CP$3,$H139+CB139,IF($F139='KU Meter Schedule'!DR$3,'KU Meter Schedule'!DQ139+CB139-$G139,SUM(DQ139,CB139)))</f>
        <v>404442.39953145746</v>
      </c>
      <c r="DS139" s="6">
        <f>IF(DS$3=$CP$3,$H139+CC139,IF($F139='KU Meter Schedule'!DS$3,'KU Meter Schedule'!DR139+CC139-$G139,SUM(DR139,CC139)))</f>
        <v>407508.05924220744</v>
      </c>
      <c r="DT139" s="6">
        <f>IF(DT$3=$CP$3,$H139+CD139,IF($F139='KU Meter Schedule'!DT$3,'KU Meter Schedule'!DS139+CD139-$G139,SUM(DS139,CD139)))</f>
        <v>410573.71895295742</v>
      </c>
      <c r="DU139" s="6">
        <f>IF(DU$3=$CP$3,$H139+CE139,IF($F139='KU Meter Schedule'!DU$3,'KU Meter Schedule'!DT139+CE139-$G139,SUM(DT139,CE139)))</f>
        <v>413639.37866370741</v>
      </c>
      <c r="DV139" s="6">
        <f>IF(DV$3=$CP$3,$H139+CF139,IF($F139='KU Meter Schedule'!DV$3,'KU Meter Schedule'!DU139+CF139-$G139,SUM(DU139,CF139)))</f>
        <v>416705.03837445739</v>
      </c>
      <c r="DW139" s="6">
        <f>IF(DW$3=$CP$3,$H139+CG139,IF($F139='KU Meter Schedule'!DW$3,'KU Meter Schedule'!DV139+CG139-$G139,SUM(DV139,CG139)))</f>
        <v>419770.69808520738</v>
      </c>
      <c r="DX139" s="6">
        <f>IF(DX$3=$CP$3,$H139+CH139,IF($F139='KU Meter Schedule'!DX$3,'KU Meter Schedule'!DW139+CH139-$G139,SUM(DW139,CH139)))</f>
        <v>422836.35779595736</v>
      </c>
      <c r="DY139" s="6">
        <f>IF(DY$3=$CP$3,$H139+CI139,IF($F139='KU Meter Schedule'!DY$3,'KU Meter Schedule'!DX139+CI139-$G139,SUM(DX139,CI139)))</f>
        <v>-623719.60234866769</v>
      </c>
      <c r="DZ139" s="6">
        <f>IF(DZ$3=$CP$3,$H139+CJ139,IF($F139='KU Meter Schedule'!DZ$3,'KU Meter Schedule'!DY139+CJ139-$G139,SUM(DY139,CJ139)))</f>
        <v>-623719.60234866769</v>
      </c>
      <c r="EA139" s="6">
        <f>IF(EA$3=$CP$3,$H139+CK139,IF($F139='KU Meter Schedule'!EA$3,'KU Meter Schedule'!DZ139+CK139-$G139,SUM(DZ139,CK139)))</f>
        <v>-623719.60234866769</v>
      </c>
      <c r="EB139" s="6">
        <f>IF(EB$3=$CP$3,$H139+CL139,IF($F139='KU Meter Schedule'!EB$3,'KU Meter Schedule'!EA139+CL139-$G139,SUM(EA139,CL139)))</f>
        <v>-623719.60234866769</v>
      </c>
      <c r="EC139" s="6">
        <f>IF(EC$3=$CP$3,$H139+CM139,IF($F139='KU Meter Schedule'!EC$3,'KU Meter Schedule'!EB139+CM139-$G139,SUM(EB139,CM139)))</f>
        <v>-623719.60234866769</v>
      </c>
      <c r="ED139" s="6">
        <f>IF(ED$3=$CP$3,$H139+CN139,IF($F139='KU Meter Schedule'!ED$3,'KU Meter Schedule'!EC139+CN139-$G139,SUM(EC139,CN139)))</f>
        <v>-623719.60234866769</v>
      </c>
      <c r="EF139" s="8">
        <f t="shared" si="28"/>
        <v>718829.29300454201</v>
      </c>
      <c r="EG139" s="8">
        <f t="shared" si="28"/>
        <v>716829.19023029204</v>
      </c>
      <c r="EH139" s="8">
        <f t="shared" si="28"/>
        <v>714829.08745604206</v>
      </c>
      <c r="EI139" s="8">
        <f t="shared" si="28"/>
        <v>712828.98468179209</v>
      </c>
      <c r="EJ139" s="8">
        <f t="shared" si="28"/>
        <v>710828.88190754212</v>
      </c>
      <c r="EK139" s="8">
        <f t="shared" si="28"/>
        <v>708828.77913329215</v>
      </c>
      <c r="EL139" s="8">
        <f t="shared" si="28"/>
        <v>706828.67635904218</v>
      </c>
      <c r="EM139" s="8">
        <f t="shared" si="28"/>
        <v>704828.5735847922</v>
      </c>
      <c r="EN139" s="8">
        <f t="shared" si="28"/>
        <v>702828.47081054223</v>
      </c>
      <c r="EO139" s="8">
        <f t="shared" si="28"/>
        <v>700828.36803629226</v>
      </c>
      <c r="EP139" s="8">
        <f t="shared" si="28"/>
        <v>698828.26526204229</v>
      </c>
      <c r="EQ139" s="8">
        <f t="shared" si="28"/>
        <v>695762.6055512923</v>
      </c>
      <c r="ER139" s="8">
        <f t="shared" si="28"/>
        <v>692696.94584054232</v>
      </c>
      <c r="ES139" s="8">
        <f t="shared" si="28"/>
        <v>689631.28612979234</v>
      </c>
      <c r="ET139" s="8">
        <f t="shared" si="28"/>
        <v>686565.62641904235</v>
      </c>
      <c r="EU139" s="8">
        <f t="shared" si="28"/>
        <v>683499.96670829237</v>
      </c>
      <c r="EV139" s="8">
        <f t="shared" si="27"/>
        <v>680434.30699754239</v>
      </c>
      <c r="EW139" s="8">
        <f t="shared" si="27"/>
        <v>677368.6472867924</v>
      </c>
      <c r="EX139" s="8">
        <f t="shared" si="27"/>
        <v>674302.98757604242</v>
      </c>
      <c r="EY139" s="8">
        <f t="shared" si="27"/>
        <v>671237.32786529243</v>
      </c>
      <c r="EZ139" s="8">
        <f t="shared" si="27"/>
        <v>668171.66815454245</v>
      </c>
      <c r="FA139" s="8">
        <f t="shared" si="27"/>
        <v>665106.00844379247</v>
      </c>
      <c r="FB139" s="8">
        <f t="shared" si="27"/>
        <v>662040.34873304248</v>
      </c>
      <c r="FC139" s="8">
        <f t="shared" si="27"/>
        <v>658974.6890222925</v>
      </c>
      <c r="FD139" s="8">
        <f t="shared" si="27"/>
        <v>655909.02931154252</v>
      </c>
      <c r="FE139" s="8">
        <f t="shared" si="27"/>
        <v>652843.36960079253</v>
      </c>
      <c r="FF139" s="8">
        <f t="shared" si="27"/>
        <v>649777.70989004255</v>
      </c>
      <c r="FG139" s="8">
        <f t="shared" si="27"/>
        <v>646712.05017929256</v>
      </c>
      <c r="FH139" s="8">
        <f t="shared" si="27"/>
        <v>643646.39046854258</v>
      </c>
      <c r="FI139" s="8">
        <f t="shared" si="27"/>
        <v>640580.7307577926</v>
      </c>
      <c r="FJ139" s="8">
        <f t="shared" si="27"/>
        <v>637515.07104704261</v>
      </c>
      <c r="FK139" s="8">
        <f t="shared" ref="FK139:FT164" si="30">AO139-DU139</f>
        <v>634449.41133629263</v>
      </c>
      <c r="FL139" s="8">
        <f t="shared" si="30"/>
        <v>631383.75162554265</v>
      </c>
      <c r="FM139" s="8">
        <f t="shared" si="30"/>
        <v>628318.09191479266</v>
      </c>
      <c r="FN139" s="8">
        <f t="shared" si="30"/>
        <v>625252.43220404268</v>
      </c>
      <c r="FO139" s="8">
        <f t="shared" si="30"/>
        <v>623719.60234866769</v>
      </c>
      <c r="FP139" s="8">
        <f t="shared" si="30"/>
        <v>623719.60234866769</v>
      </c>
      <c r="FQ139" s="8">
        <f t="shared" si="30"/>
        <v>623719.60234866769</v>
      </c>
      <c r="FR139" s="8">
        <f t="shared" si="30"/>
        <v>623719.60234866769</v>
      </c>
      <c r="FS139" s="8">
        <f t="shared" si="30"/>
        <v>623719.60234866769</v>
      </c>
      <c r="FT139" s="8">
        <f t="shared" si="30"/>
        <v>623719.60234866769</v>
      </c>
    </row>
    <row r="140" spans="1:176" x14ac:dyDescent="0.25">
      <c r="A140" s="4" t="s">
        <v>12</v>
      </c>
      <c r="B140" s="4" t="s">
        <v>2</v>
      </c>
      <c r="C140" s="3" t="s">
        <v>40</v>
      </c>
      <c r="D140" s="4" t="s">
        <v>5</v>
      </c>
      <c r="E140" s="7">
        <v>2003</v>
      </c>
      <c r="F140" s="24">
        <f>IFERROR(VLOOKUP(CONCATENATE(C140,E140),'KU Retirements'!$A$4:$E$150,5,FALSE),"N/A")</f>
        <v>43647</v>
      </c>
      <c r="G140" s="5">
        <v>319312.06000000006</v>
      </c>
      <c r="H140" s="5">
        <v>99703.262090157892</v>
      </c>
      <c r="I140" s="5"/>
      <c r="J140" s="6">
        <f>IF(J$3=$J$3,$G140,IF($F140='KU Meter Schedule'!J$3,'KU Meter Schedule'!I140-'KU Meter Schedule'!$G140,I140))</f>
        <v>319312.06000000006</v>
      </c>
      <c r="K140" s="6">
        <f>IF(K$3=$J$3,$G140,IF($F140='KU Meter Schedule'!K$3,'KU Meter Schedule'!J140-'KU Meter Schedule'!$G140,J140))</f>
        <v>319312.06000000006</v>
      </c>
      <c r="L140" s="6">
        <f>IF(L$3=$J$3,$G140,IF($F140='KU Meter Schedule'!L$3,'KU Meter Schedule'!K140-'KU Meter Schedule'!$G140,K140))</f>
        <v>319312.06000000006</v>
      </c>
      <c r="M140" s="6">
        <f>IF(M$3=$J$3,$G140,IF($F140='KU Meter Schedule'!M$3,'KU Meter Schedule'!L140-'KU Meter Schedule'!$G140,L140))</f>
        <v>319312.06000000006</v>
      </c>
      <c r="N140" s="6">
        <f>IF(N$3=$J$3,$G140,IF($F140='KU Meter Schedule'!N$3,'KU Meter Schedule'!M140-'KU Meter Schedule'!$G140,M140))</f>
        <v>319312.06000000006</v>
      </c>
      <c r="O140" s="6">
        <f>IF(O$3=$J$3,$G140,IF($F140='KU Meter Schedule'!O$3,'KU Meter Schedule'!N140-'KU Meter Schedule'!$G140,N140))</f>
        <v>319312.06000000006</v>
      </c>
      <c r="P140" s="6">
        <f>IF(P$3=$J$3,$G140,IF($F140='KU Meter Schedule'!P$3,'KU Meter Schedule'!O140-'KU Meter Schedule'!$G140,O140))</f>
        <v>319312.06000000006</v>
      </c>
      <c r="Q140" s="6">
        <f>IF(Q$3=$J$3,$G140,IF($F140='KU Meter Schedule'!Q$3,'KU Meter Schedule'!P140-'KU Meter Schedule'!$G140,P140))</f>
        <v>319312.06000000006</v>
      </c>
      <c r="R140" s="6">
        <f>IF(R$3=$J$3,$G140,IF($F140='KU Meter Schedule'!R$3,'KU Meter Schedule'!Q140-'KU Meter Schedule'!$G140,Q140))</f>
        <v>319312.06000000006</v>
      </c>
      <c r="S140" s="6">
        <f>IF(S$3=$J$3,$G140,IF($F140='KU Meter Schedule'!S$3,'KU Meter Schedule'!R140-'KU Meter Schedule'!$G140,R140))</f>
        <v>319312.06000000006</v>
      </c>
      <c r="T140" s="6">
        <f>IF(T$3=$J$3,$G140,IF($F140='KU Meter Schedule'!T$3,'KU Meter Schedule'!S140-'KU Meter Schedule'!$G140,S140))</f>
        <v>319312.06000000006</v>
      </c>
      <c r="U140" s="6">
        <f>IF(U$3=$J$3,$G140,IF($F140='KU Meter Schedule'!U$3,'KU Meter Schedule'!T140-'KU Meter Schedule'!$G140,T140))</f>
        <v>319312.06000000006</v>
      </c>
      <c r="V140" s="6">
        <f>IF(V$3=$J$3,$G140,IF($F140='KU Meter Schedule'!V$3,'KU Meter Schedule'!U140-'KU Meter Schedule'!$G140,U140))</f>
        <v>319312.06000000006</v>
      </c>
      <c r="W140" s="6">
        <f>IF(W$3=$J$3,$G140,IF($F140='KU Meter Schedule'!W$3,'KU Meter Schedule'!V140-'KU Meter Schedule'!$G140,V140))</f>
        <v>319312.06000000006</v>
      </c>
      <c r="X140" s="6">
        <f>IF(X$3=$J$3,$G140,IF($F140='KU Meter Schedule'!X$3,'KU Meter Schedule'!W140-'KU Meter Schedule'!$G140,W140))</f>
        <v>319312.06000000006</v>
      </c>
      <c r="Y140" s="6">
        <f>IF(Y$3=$J$3,$G140,IF($F140='KU Meter Schedule'!Y$3,'KU Meter Schedule'!X140-'KU Meter Schedule'!$G140,X140))</f>
        <v>319312.06000000006</v>
      </c>
      <c r="Z140" s="6">
        <f>IF(Z$3=$J$3,$G140,IF($F140='KU Meter Schedule'!Z$3,'KU Meter Schedule'!Y140-'KU Meter Schedule'!$G140,Y140))</f>
        <v>319312.06000000006</v>
      </c>
      <c r="AA140" s="6">
        <f>IF(AA$3=$J$3,$G140,IF($F140='KU Meter Schedule'!AA$3,'KU Meter Schedule'!Z140-'KU Meter Schedule'!$G140,Z140))</f>
        <v>319312.06000000006</v>
      </c>
      <c r="AB140" s="6">
        <f>IF(AB$3=$J$3,$G140,IF($F140='KU Meter Schedule'!AB$3,'KU Meter Schedule'!AA140-'KU Meter Schedule'!$G140,AA140))</f>
        <v>319312.06000000006</v>
      </c>
      <c r="AC140" s="6">
        <f>IF(AC$3=$J$3,$G140,IF($F140='KU Meter Schedule'!AC$3,'KU Meter Schedule'!AB140-'KU Meter Schedule'!$G140,AB140))</f>
        <v>319312.06000000006</v>
      </c>
      <c r="AD140" s="6">
        <f>IF(AD$3=$J$3,$G140,IF($F140='KU Meter Schedule'!AD$3,'KU Meter Schedule'!AC140-'KU Meter Schedule'!$G140,AC140))</f>
        <v>319312.06000000006</v>
      </c>
      <c r="AE140" s="6">
        <f>IF(AE$3=$J$3,$G140,IF($F140='KU Meter Schedule'!AE$3,'KU Meter Schedule'!AD140-'KU Meter Schedule'!$G140,AD140))</f>
        <v>319312.06000000006</v>
      </c>
      <c r="AF140" s="6">
        <f>IF(AF$3=$J$3,$G140,IF($F140='KU Meter Schedule'!AF$3,'KU Meter Schedule'!AE140-'KU Meter Schedule'!$G140,AE140))</f>
        <v>319312.06000000006</v>
      </c>
      <c r="AG140" s="6">
        <f>IF(AG$3=$J$3,$G140,IF($F140='KU Meter Schedule'!AG$3,'KU Meter Schedule'!AF140-'KU Meter Schedule'!$G140,AF140))</f>
        <v>319312.06000000006</v>
      </c>
      <c r="AH140" s="6">
        <f>IF(AH$3=$J$3,$G140,IF($F140='KU Meter Schedule'!AH$3,'KU Meter Schedule'!AG140-'KU Meter Schedule'!$G140,AG140))</f>
        <v>319312.06000000006</v>
      </c>
      <c r="AI140" s="6">
        <f>IF(AI$3=$J$3,$G140,IF($F140='KU Meter Schedule'!AI$3,'KU Meter Schedule'!AH140-'KU Meter Schedule'!$G140,AH140))</f>
        <v>319312.06000000006</v>
      </c>
      <c r="AJ140" s="6">
        <f>IF(AJ$3=$J$3,$G140,IF($F140='KU Meter Schedule'!AJ$3,'KU Meter Schedule'!AI140-'KU Meter Schedule'!$G140,AI140))</f>
        <v>319312.06000000006</v>
      </c>
      <c r="AK140" s="6">
        <f>IF(AK$3=$J$3,$G140,IF($F140='KU Meter Schedule'!AK$3,'KU Meter Schedule'!AJ140-'KU Meter Schedule'!$G140,AJ140))</f>
        <v>319312.06000000006</v>
      </c>
      <c r="AL140" s="6">
        <f>IF(AL$3=$J$3,$G140,IF($F140='KU Meter Schedule'!AL$3,'KU Meter Schedule'!AK140-'KU Meter Schedule'!$G140,AK140))</f>
        <v>319312.06000000006</v>
      </c>
      <c r="AM140" s="6">
        <f>IF(AM$3=$J$3,$G140,IF($F140='KU Meter Schedule'!AM$3,'KU Meter Schedule'!AL140-'KU Meter Schedule'!$G140,AL140))</f>
        <v>319312.06000000006</v>
      </c>
      <c r="AN140" s="6">
        <f>IF(AN$3=$J$3,$G140,IF($F140='KU Meter Schedule'!AN$3,'KU Meter Schedule'!AM140-'KU Meter Schedule'!$G140,AM140))</f>
        <v>319312.06000000006</v>
      </c>
      <c r="AO140" s="6">
        <f>IF(AO$3=$J$3,$G140,IF($F140='KU Meter Schedule'!AO$3,'KU Meter Schedule'!AN140-'KU Meter Schedule'!$G140,AN140))</f>
        <v>319312.06000000006</v>
      </c>
      <c r="AP140" s="6">
        <f>IF(AP$3=$J$3,$G140,IF($F140='KU Meter Schedule'!AP$3,'KU Meter Schedule'!AO140-'KU Meter Schedule'!$G140,AO140))</f>
        <v>319312.06000000006</v>
      </c>
      <c r="AQ140" s="6">
        <f>IF(AQ$3=$J$3,$G140,IF($F140='KU Meter Schedule'!AQ$3,'KU Meter Schedule'!AP140-'KU Meter Schedule'!$G140,AP140))</f>
        <v>319312.06000000006</v>
      </c>
      <c r="AR140" s="6">
        <f>IF(AR$3=$J$3,$G140,IF($F140='KU Meter Schedule'!AR$3,'KU Meter Schedule'!AQ140-'KU Meter Schedule'!$G140,AQ140))</f>
        <v>319312.06000000006</v>
      </c>
      <c r="AS140" s="6">
        <f>IF(AS$3=$J$3,$G140,IF($F140='KU Meter Schedule'!AS$3,'KU Meter Schedule'!AR140-'KU Meter Schedule'!$G140,AR140))</f>
        <v>0</v>
      </c>
      <c r="AT140" s="6">
        <f>IF(AT$3=$J$3,$G140,IF($F140='KU Meter Schedule'!AT$3,'KU Meter Schedule'!AS140-'KU Meter Schedule'!$G140,AS140))</f>
        <v>0</v>
      </c>
      <c r="AU140" s="6">
        <f>IF(AU$3=$J$3,$G140,IF($F140='KU Meter Schedule'!AU$3,'KU Meter Schedule'!AT140-'KU Meter Schedule'!$G140,AT140))</f>
        <v>0</v>
      </c>
      <c r="AV140" s="6">
        <f>IF(AV$3=$J$3,$G140,IF($F140='KU Meter Schedule'!AV$3,'KU Meter Schedule'!AU140-'KU Meter Schedule'!$G140,AU140))</f>
        <v>0</v>
      </c>
      <c r="AW140" s="6">
        <f>IF(AW$3=$J$3,$G140,IF($F140='KU Meter Schedule'!AW$3,'KU Meter Schedule'!AV140-'KU Meter Schedule'!$G140,AV140))</f>
        <v>0</v>
      </c>
      <c r="AX140" s="6">
        <f>IF(AX$3=$J$3,$G140,IF($F140='KU Meter Schedule'!AX$3,'KU Meter Schedule'!AW140-'KU Meter Schedule'!$G140,AW140))</f>
        <v>0</v>
      </c>
      <c r="AZ140" s="21">
        <f>IF(AZ$3&lt;'Depr. Rate'!$B$1,('Depr. Rate'!$B$4*'KU Meter Schedule'!J140)/12,IF(J140=0,I140/2*'Depr. Rate'!$C$4/12,('Depr. Rate'!$C$4*'KU Meter Schedule'!J140)/12))</f>
        <v>609.35384783333348</v>
      </c>
      <c r="BA140" s="21">
        <f>IF(BA$3&lt;'Depr. Rate'!$B$1,('Depr. Rate'!$B$4*'KU Meter Schedule'!K140)/12,IF(K140=0,J140/2*'Depr. Rate'!$C$4/12,('Depr. Rate'!$C$4*'KU Meter Schedule'!K140)/12))</f>
        <v>609.35384783333348</v>
      </c>
      <c r="BB140" s="21">
        <f>IF(BB$3&lt;'Depr. Rate'!$B$1,('Depr. Rate'!$B$4*'KU Meter Schedule'!L140)/12,IF(L140=0,K140/2*'Depr. Rate'!$C$4/12,('Depr. Rate'!$C$4*'KU Meter Schedule'!L140)/12))</f>
        <v>609.35384783333348</v>
      </c>
      <c r="BC140" s="21">
        <f>IF(BC$3&lt;'Depr. Rate'!$B$1,('Depr. Rate'!$B$4*'KU Meter Schedule'!M140)/12,IF(M140=0,L140/2*'Depr. Rate'!$C$4/12,('Depr. Rate'!$C$4*'KU Meter Schedule'!M140)/12))</f>
        <v>609.35384783333348</v>
      </c>
      <c r="BD140" s="21">
        <f>IF(BD$3&lt;'Depr. Rate'!$B$1,('Depr. Rate'!$B$4*'KU Meter Schedule'!N140)/12,IF(N140=0,M140/2*'Depr. Rate'!$C$4/12,('Depr. Rate'!$C$4*'KU Meter Schedule'!N140)/12))</f>
        <v>609.35384783333348</v>
      </c>
      <c r="BE140" s="21">
        <f>IF(BE$3&lt;'Depr. Rate'!$B$1,('Depr. Rate'!$B$4*'KU Meter Schedule'!O140)/12,IF(O140=0,N140/2*'Depr. Rate'!$C$4/12,('Depr. Rate'!$C$4*'KU Meter Schedule'!O140)/12))</f>
        <v>609.35384783333348</v>
      </c>
      <c r="BF140" s="21">
        <f>IF(BF$3&lt;'Depr. Rate'!$B$1,('Depr. Rate'!$B$4*'KU Meter Schedule'!P140)/12,IF(P140=0,O140/2*'Depr. Rate'!$C$4/12,('Depr. Rate'!$C$4*'KU Meter Schedule'!P140)/12))</f>
        <v>609.35384783333348</v>
      </c>
      <c r="BG140" s="21">
        <f>IF(BG$3&lt;'Depr. Rate'!$B$1,('Depr. Rate'!$B$4*'KU Meter Schedule'!Q140)/12,IF(Q140=0,P140/2*'Depr. Rate'!$C$4/12,('Depr. Rate'!$C$4*'KU Meter Schedule'!Q140)/12))</f>
        <v>609.35384783333348</v>
      </c>
      <c r="BH140" s="21">
        <f>IF(BH$3&lt;'Depr. Rate'!$B$1,('Depr. Rate'!$B$4*'KU Meter Schedule'!R140)/12,IF(R140=0,Q140/2*'Depr. Rate'!$C$4/12,('Depr. Rate'!$C$4*'KU Meter Schedule'!R140)/12))</f>
        <v>609.35384783333348</v>
      </c>
      <c r="BI140" s="21">
        <f>IF(BI$3&lt;'Depr. Rate'!$B$1,('Depr. Rate'!$B$4*'KU Meter Schedule'!S140)/12,IF(S140=0,R140/2*'Depr. Rate'!$C$4/12,('Depr. Rate'!$C$4*'KU Meter Schedule'!S140)/12))</f>
        <v>609.35384783333348</v>
      </c>
      <c r="BJ140" s="21">
        <f>IF(BJ$3&lt;'Depr. Rate'!$B$1,('Depr. Rate'!$B$4*'KU Meter Schedule'!T140)/12,IF(T140=0,S140/2*'Depr. Rate'!$C$4/12,('Depr. Rate'!$C$4*'KU Meter Schedule'!T140)/12))</f>
        <v>609.35384783333348</v>
      </c>
      <c r="BK140" s="21">
        <f>IF(BK$3&lt;'Depr. Rate'!$B$1,('Depr. Rate'!$B$4*'KU Meter Schedule'!U140)/12,IF(U140=0,T140/2*'Depr. Rate'!$C$4/12,('Depr. Rate'!$C$4*'KU Meter Schedule'!U140)/12))</f>
        <v>933.98777550000011</v>
      </c>
      <c r="BL140" s="21">
        <f>IF(BL$3&lt;'Depr. Rate'!$B$1,('Depr. Rate'!$B$4*'KU Meter Schedule'!V140)/12,IF(V140=0,U140/2*'Depr. Rate'!$C$4/12,('Depr. Rate'!$C$4*'KU Meter Schedule'!V140)/12))</f>
        <v>933.98777550000011</v>
      </c>
      <c r="BM140" s="21">
        <f>IF(BM$3&lt;'Depr. Rate'!$B$1,('Depr. Rate'!$B$4*'KU Meter Schedule'!W140)/12,IF(W140=0,V140/2*'Depr. Rate'!$C$4/12,('Depr. Rate'!$C$4*'KU Meter Schedule'!W140)/12))</f>
        <v>933.98777550000011</v>
      </c>
      <c r="BN140" s="21">
        <f>IF(BN$3&lt;'Depr. Rate'!$B$1,('Depr. Rate'!$B$4*'KU Meter Schedule'!X140)/12,IF(X140=0,W140/2*'Depr. Rate'!$C$4/12,('Depr. Rate'!$C$4*'KU Meter Schedule'!X140)/12))</f>
        <v>933.98777550000011</v>
      </c>
      <c r="BO140" s="21">
        <f>IF(BO$3&lt;'Depr. Rate'!$B$1,('Depr. Rate'!$B$4*'KU Meter Schedule'!Y140)/12,IF(Y140=0,X140/2*'Depr. Rate'!$C$4/12,('Depr. Rate'!$C$4*'KU Meter Schedule'!Y140)/12))</f>
        <v>933.98777550000011</v>
      </c>
      <c r="BP140" s="21">
        <f>IF(BP$3&lt;'Depr. Rate'!$B$1,('Depr. Rate'!$B$4*'KU Meter Schedule'!Z140)/12,IF(Z140=0,Y140/2*'Depr. Rate'!$C$4/12,('Depr. Rate'!$C$4*'KU Meter Schedule'!Z140)/12))</f>
        <v>933.98777550000011</v>
      </c>
      <c r="BQ140" s="21">
        <f>IF(BQ$3&lt;'Depr. Rate'!$B$1,('Depr. Rate'!$B$4*'KU Meter Schedule'!AA140)/12,IF(AA140=0,Z140/2*'Depr. Rate'!$C$4/12,('Depr. Rate'!$C$4*'KU Meter Schedule'!AA140)/12))</f>
        <v>933.98777550000011</v>
      </c>
      <c r="BR140" s="21">
        <f>IF(BR$3&lt;'Depr. Rate'!$B$1,('Depr. Rate'!$B$4*'KU Meter Schedule'!AB140)/12,IF(AB140=0,AA140/2*'Depr. Rate'!$C$4/12,('Depr. Rate'!$C$4*'KU Meter Schedule'!AB140)/12))</f>
        <v>933.98777550000011</v>
      </c>
      <c r="BS140" s="21">
        <f>IF(BS$3&lt;'Depr. Rate'!$B$1,('Depr. Rate'!$B$4*'KU Meter Schedule'!AC140)/12,IF(AC140=0,AB140/2*'Depr. Rate'!$C$4/12,('Depr. Rate'!$C$4*'KU Meter Schedule'!AC140)/12))</f>
        <v>933.98777550000011</v>
      </c>
      <c r="BT140" s="21">
        <f>IF(BT$3&lt;'Depr. Rate'!$B$1,('Depr. Rate'!$B$4*'KU Meter Schedule'!AD140)/12,IF(AD140=0,AC140/2*'Depr. Rate'!$C$4/12,('Depr. Rate'!$C$4*'KU Meter Schedule'!AD140)/12))</f>
        <v>933.98777550000011</v>
      </c>
      <c r="BU140" s="21">
        <f>IF(BU$3&lt;'Depr. Rate'!$B$1,('Depr. Rate'!$B$4*'KU Meter Schedule'!AE140)/12,IF(AE140=0,AD140/2*'Depr. Rate'!$C$4/12,('Depr. Rate'!$C$4*'KU Meter Schedule'!AE140)/12))</f>
        <v>933.98777550000011</v>
      </c>
      <c r="BV140" s="21">
        <f>IF(BV$3&lt;'Depr. Rate'!$B$1,('Depr. Rate'!$B$4*'KU Meter Schedule'!AF140)/12,IF(AF140=0,AE140/2*'Depr. Rate'!$C$4/12,('Depr. Rate'!$C$4*'KU Meter Schedule'!AF140)/12))</f>
        <v>933.98777550000011</v>
      </c>
      <c r="BW140" s="21">
        <f>IF(BW$3&lt;'Depr. Rate'!$B$1,('Depr. Rate'!$B$4*'KU Meter Schedule'!AG140)/12,IF(AG140=0,AF140/2*'Depr. Rate'!$C$4/12,('Depr. Rate'!$C$4*'KU Meter Schedule'!AG140)/12))</f>
        <v>933.98777550000011</v>
      </c>
      <c r="BX140" s="21">
        <f>IF(BX$3&lt;'Depr. Rate'!$B$1,('Depr. Rate'!$B$4*'KU Meter Schedule'!AH140)/12,IF(AH140=0,AG140/2*'Depr. Rate'!$C$4/12,('Depr. Rate'!$C$4*'KU Meter Schedule'!AH140)/12))</f>
        <v>933.98777550000011</v>
      </c>
      <c r="BY140" s="21">
        <f>IF(BY$3&lt;'Depr. Rate'!$B$1,('Depr. Rate'!$B$4*'KU Meter Schedule'!AI140)/12,IF(AI140=0,AH140/2*'Depr. Rate'!$C$4/12,('Depr. Rate'!$C$4*'KU Meter Schedule'!AI140)/12))</f>
        <v>933.98777550000011</v>
      </c>
      <c r="BZ140" s="21">
        <f>IF(BZ$3&lt;'Depr. Rate'!$B$1,('Depr. Rate'!$B$4*'KU Meter Schedule'!AJ140)/12,IF(AJ140=0,AI140/2*'Depr. Rate'!$C$4/12,('Depr. Rate'!$C$4*'KU Meter Schedule'!AJ140)/12))</f>
        <v>933.98777550000011</v>
      </c>
      <c r="CA140" s="21">
        <f>IF(CA$3&lt;'Depr. Rate'!$B$1,('Depr. Rate'!$B$4*'KU Meter Schedule'!AK140)/12,IF(AK140=0,AJ140/2*'Depr. Rate'!$C$4/12,('Depr. Rate'!$C$4*'KU Meter Schedule'!AK140)/12))</f>
        <v>933.98777550000011</v>
      </c>
      <c r="CB140" s="21">
        <f>IF(CB$3&lt;'Depr. Rate'!$B$1,('Depr. Rate'!$B$4*'KU Meter Schedule'!AL140)/12,IF(AL140=0,AK140/2*'Depr. Rate'!$C$4/12,('Depr. Rate'!$C$4*'KU Meter Schedule'!AL140)/12))</f>
        <v>933.98777550000011</v>
      </c>
      <c r="CC140" s="21">
        <f>IF(CC$3&lt;'Depr. Rate'!$B$1,('Depr. Rate'!$B$4*'KU Meter Schedule'!AM140)/12,IF(AM140=0,AL140/2*'Depr. Rate'!$C$4/12,('Depr. Rate'!$C$4*'KU Meter Schedule'!AM140)/12))</f>
        <v>933.98777550000011</v>
      </c>
      <c r="CD140" s="21">
        <f>IF(CD$3&lt;'Depr. Rate'!$B$1,('Depr. Rate'!$B$4*'KU Meter Schedule'!AN140)/12,IF(AN140=0,AM140/2*'Depr. Rate'!$C$4/12,('Depr. Rate'!$C$4*'KU Meter Schedule'!AN140)/12))</f>
        <v>933.98777550000011</v>
      </c>
      <c r="CE140" s="21">
        <f>IF(CE$3&lt;'Depr. Rate'!$B$1,('Depr. Rate'!$B$4*'KU Meter Schedule'!AO140)/12,IF(AO140=0,AN140/2*'Depr. Rate'!$C$4/12,('Depr. Rate'!$C$4*'KU Meter Schedule'!AO140)/12))</f>
        <v>933.98777550000011</v>
      </c>
      <c r="CF140" s="21">
        <f>IF(CF$3&lt;'Depr. Rate'!$B$1,('Depr. Rate'!$B$4*'KU Meter Schedule'!AP140)/12,IF(AP140=0,AO140/2*'Depr. Rate'!$C$4/12,('Depr. Rate'!$C$4*'KU Meter Schedule'!AP140)/12))</f>
        <v>933.98777550000011</v>
      </c>
      <c r="CG140" s="21">
        <f>IF(CG$3&lt;'Depr. Rate'!$B$1,('Depr. Rate'!$B$4*'KU Meter Schedule'!AQ140)/12,IF(AQ140=0,AP140/2*'Depr. Rate'!$C$4/12,('Depr. Rate'!$C$4*'KU Meter Schedule'!AQ140)/12))</f>
        <v>933.98777550000011</v>
      </c>
      <c r="CH140" s="21">
        <f>IF(CH$3&lt;'Depr. Rate'!$B$1,('Depr. Rate'!$B$4*'KU Meter Schedule'!AR140)/12,IF(AR140=0,AQ140/2*'Depr. Rate'!$C$4/12,('Depr. Rate'!$C$4*'KU Meter Schedule'!AR140)/12))</f>
        <v>933.98777550000011</v>
      </c>
      <c r="CI140" s="21">
        <f>IF(CI$3&lt;'Depr. Rate'!$B$1,('Depr. Rate'!$B$4*'KU Meter Schedule'!AS140)/12,IF(AS140=0,AR140/2*'Depr. Rate'!$C$4/12,('Depr. Rate'!$C$4*'KU Meter Schedule'!AS140)/12))</f>
        <v>466.99388775000006</v>
      </c>
      <c r="CJ140" s="21">
        <f>IF(CJ$3&lt;'Depr. Rate'!$B$1,('Depr. Rate'!$B$4*'KU Meter Schedule'!AT140)/12,IF(AT140=0,AS140/2*'Depr. Rate'!$C$4/12,('Depr. Rate'!$C$4*'KU Meter Schedule'!AT140)/12))</f>
        <v>0</v>
      </c>
      <c r="CK140" s="21">
        <f>IF(CK$3&lt;'Depr. Rate'!$B$1,('Depr. Rate'!$B$4*'KU Meter Schedule'!AU140)/12,IF(AU140=0,AT140/2*'Depr. Rate'!$C$4/12,('Depr. Rate'!$C$4*'KU Meter Schedule'!AU140)/12))</f>
        <v>0</v>
      </c>
      <c r="CL140" s="21">
        <f>IF(CL$3&lt;'Depr. Rate'!$B$1,('Depr. Rate'!$B$4*'KU Meter Schedule'!AV140)/12,IF(AV140=0,AU140/2*'Depr. Rate'!$C$4/12,('Depr. Rate'!$C$4*'KU Meter Schedule'!AV140)/12))</f>
        <v>0</v>
      </c>
      <c r="CM140" s="21">
        <f>IF(CM$3&lt;'Depr. Rate'!$B$1,('Depr. Rate'!$B$4*'KU Meter Schedule'!AW140)/12,IF(AW140=0,AV140/2*'Depr. Rate'!$C$4/12,('Depr. Rate'!$C$4*'KU Meter Schedule'!AW140)/12))</f>
        <v>0</v>
      </c>
      <c r="CN140" s="21">
        <f>IF(CN$3&lt;'Depr. Rate'!$B$1,('Depr. Rate'!$B$4*'KU Meter Schedule'!AX140)/12,IF(AX140=0,AW140/2*'Depr. Rate'!$C$4/12,('Depr. Rate'!$C$4*'KU Meter Schedule'!AX140)/12))</f>
        <v>0</v>
      </c>
      <c r="CP140" s="6">
        <f>IF(CP$3=$CP$3,$H140+AZ140,IF($F140='KU Meter Schedule'!CP$3,'KU Meter Schedule'!CO140+AZ140-$G140,SUM(CO140,AZ140)))</f>
        <v>100312.61593799123</v>
      </c>
      <c r="CQ140" s="6">
        <f>IF(CQ$3=$CP$3,$H140+BA140,IF($F140='KU Meter Schedule'!CQ$3,'KU Meter Schedule'!CP140+BA140-$G140,SUM(CP140,BA140)))</f>
        <v>100921.96978582456</v>
      </c>
      <c r="CR140" s="6">
        <f>IF(CR$3=$CP$3,$H140+BB140,IF($F140='KU Meter Schedule'!CR$3,'KU Meter Schedule'!CQ140+BB140-$G140,SUM(CQ140,BB140)))</f>
        <v>101531.3236336579</v>
      </c>
      <c r="CS140" s="6">
        <f>IF(CS$3=$CP$3,$H140+BC140,IF($F140='KU Meter Schedule'!CS$3,'KU Meter Schedule'!CR140+BC140-$G140,SUM(CR140,BC140)))</f>
        <v>102140.67748149124</v>
      </c>
      <c r="CT140" s="6">
        <f>IF(CT$3=$CP$3,$H140+BD140,IF($F140='KU Meter Schedule'!CT$3,'KU Meter Schedule'!CS140+BD140-$G140,SUM(CS140,BD140)))</f>
        <v>102750.03132932457</v>
      </c>
      <c r="CU140" s="6">
        <f>IF(CU$3=$CP$3,$H140+BE140,IF($F140='KU Meter Schedule'!CU$3,'KU Meter Schedule'!CT140+BE140-$G140,SUM(CT140,BE140)))</f>
        <v>103359.38517715791</v>
      </c>
      <c r="CV140" s="6">
        <f>IF(CV$3=$CP$3,$H140+BF140,IF($F140='KU Meter Schedule'!CV$3,'KU Meter Schedule'!CU140+BF140-$G140,SUM(CU140,BF140)))</f>
        <v>103968.73902499124</v>
      </c>
      <c r="CW140" s="6">
        <f>IF(CW$3=$CP$3,$H140+BG140,IF($F140='KU Meter Schedule'!CW$3,'KU Meter Schedule'!CV140+BG140-$G140,SUM(CV140,BG140)))</f>
        <v>104578.09287282458</v>
      </c>
      <c r="CX140" s="6">
        <f>IF(CX$3=$CP$3,$H140+BH140,IF($F140='KU Meter Schedule'!CX$3,'KU Meter Schedule'!CW140+BH140-$G140,SUM(CW140,BH140)))</f>
        <v>105187.44672065791</v>
      </c>
      <c r="CY140" s="6">
        <f>IF(CY$3=$CP$3,$H140+BI140,IF($F140='KU Meter Schedule'!CY$3,'KU Meter Schedule'!CX140+BI140-$G140,SUM(CX140,BI140)))</f>
        <v>105796.80056849125</v>
      </c>
      <c r="CZ140" s="6">
        <f>IF(CZ$3=$CP$3,$H140+BJ140,IF($F140='KU Meter Schedule'!CZ$3,'KU Meter Schedule'!CY140+BJ140-$G140,SUM(CY140,BJ140)))</f>
        <v>106406.15441632459</v>
      </c>
      <c r="DA140" s="6">
        <f>IF(DA$3=$CP$3,$H140+BK140,IF($F140='KU Meter Schedule'!DA$3,'KU Meter Schedule'!CZ140+BK140-$G140,SUM(CZ140,BK140)))</f>
        <v>107340.14219182459</v>
      </c>
      <c r="DB140" s="6">
        <f>IF(DB$3=$CP$3,$H140+BL140,IF($F140='KU Meter Schedule'!DB$3,'KU Meter Schedule'!DA140+BL140-$G140,SUM(DA140,BL140)))</f>
        <v>108274.1299673246</v>
      </c>
      <c r="DC140" s="6">
        <f>IF(DC$3=$CP$3,$H140+BM140,IF($F140='KU Meter Schedule'!DC$3,'KU Meter Schedule'!DB140+BM140-$G140,SUM(DB140,BM140)))</f>
        <v>109208.1177428246</v>
      </c>
      <c r="DD140" s="6">
        <f>IF(DD$3=$CP$3,$H140+BN140,IF($F140='KU Meter Schedule'!DD$3,'KU Meter Schedule'!DC140+BN140-$G140,SUM(DC140,BN140)))</f>
        <v>110142.10551832461</v>
      </c>
      <c r="DE140" s="6">
        <f>IF(DE$3=$CP$3,$H140+BO140,IF($F140='KU Meter Schedule'!DE$3,'KU Meter Schedule'!DD140+BO140-$G140,SUM(DD140,BO140)))</f>
        <v>111076.09329382461</v>
      </c>
      <c r="DF140" s="6">
        <f>IF(DF$3=$CP$3,$H140+BP140,IF($F140='KU Meter Schedule'!DF$3,'KU Meter Schedule'!DE140+BP140-$G140,SUM(DE140,BP140)))</f>
        <v>112010.08106932462</v>
      </c>
      <c r="DG140" s="6">
        <f>IF(DG$3=$CP$3,$H140+BQ140,IF($F140='KU Meter Schedule'!DG$3,'KU Meter Schedule'!DF140+BQ140-$G140,SUM(DF140,BQ140)))</f>
        <v>112944.06884482462</v>
      </c>
      <c r="DH140" s="6">
        <f>IF(DH$3=$CP$3,$H140+BR140,IF($F140='KU Meter Schedule'!DH$3,'KU Meter Schedule'!DG140+BR140-$G140,SUM(DG140,BR140)))</f>
        <v>113878.05662032463</v>
      </c>
      <c r="DI140" s="6">
        <f>IF(DI$3=$CP$3,$H140+BS140,IF($F140='KU Meter Schedule'!DI$3,'KU Meter Schedule'!DH140+BS140-$G140,SUM(DH140,BS140)))</f>
        <v>114812.04439582463</v>
      </c>
      <c r="DJ140" s="6">
        <f>IF(DJ$3=$CP$3,$H140+BT140,IF($F140='KU Meter Schedule'!DJ$3,'KU Meter Schedule'!DI140+BT140-$G140,SUM(DI140,BT140)))</f>
        <v>115746.03217132464</v>
      </c>
      <c r="DK140" s="6">
        <f>IF(DK$3=$CP$3,$H140+BU140,IF($F140='KU Meter Schedule'!DK$3,'KU Meter Schedule'!DJ140+BU140-$G140,SUM(DJ140,BU140)))</f>
        <v>116680.01994682464</v>
      </c>
      <c r="DL140" s="6">
        <f>IF(DL$3=$CP$3,$H140+BV140,IF($F140='KU Meter Schedule'!DL$3,'KU Meter Schedule'!DK140+BV140-$G140,SUM(DK140,BV140)))</f>
        <v>117614.00772232465</v>
      </c>
      <c r="DM140" s="6">
        <f>IF(DM$3=$CP$3,$H140+BW140,IF($F140='KU Meter Schedule'!DM$3,'KU Meter Schedule'!DL140+BW140-$G140,SUM(DL140,BW140)))</f>
        <v>118547.99549782465</v>
      </c>
      <c r="DN140" s="6">
        <f>IF(DN$3=$CP$3,$H140+BX140,IF($F140='KU Meter Schedule'!DN$3,'KU Meter Schedule'!DM140+BX140-$G140,SUM(DM140,BX140)))</f>
        <v>119481.98327332466</v>
      </c>
      <c r="DO140" s="6">
        <f>IF(DO$3=$CP$3,$H140+BY140,IF($F140='KU Meter Schedule'!DO$3,'KU Meter Schedule'!DN140+BY140-$G140,SUM(DN140,BY140)))</f>
        <v>120415.97104882466</v>
      </c>
      <c r="DP140" s="6">
        <f>IF(DP$3=$CP$3,$H140+BZ140,IF($F140='KU Meter Schedule'!DP$3,'KU Meter Schedule'!DO140+BZ140-$G140,SUM(DO140,BZ140)))</f>
        <v>121349.95882432467</v>
      </c>
      <c r="DQ140" s="6">
        <f>IF(DQ$3=$CP$3,$H140+CA140,IF($F140='KU Meter Schedule'!DQ$3,'KU Meter Schedule'!DP140+CA140-$G140,SUM(DP140,CA140)))</f>
        <v>122283.94659982467</v>
      </c>
      <c r="DR140" s="6">
        <f>IF(DR$3=$CP$3,$H140+CB140,IF($F140='KU Meter Schedule'!DR$3,'KU Meter Schedule'!DQ140+CB140-$G140,SUM(DQ140,CB140)))</f>
        <v>123217.93437532468</v>
      </c>
      <c r="DS140" s="6">
        <f>IF(DS$3=$CP$3,$H140+CC140,IF($F140='KU Meter Schedule'!DS$3,'KU Meter Schedule'!DR140+CC140-$G140,SUM(DR140,CC140)))</f>
        <v>124151.92215082468</v>
      </c>
      <c r="DT140" s="6">
        <f>IF(DT$3=$CP$3,$H140+CD140,IF($F140='KU Meter Schedule'!DT$3,'KU Meter Schedule'!DS140+CD140-$G140,SUM(DS140,CD140)))</f>
        <v>125085.90992632469</v>
      </c>
      <c r="DU140" s="6">
        <f>IF(DU$3=$CP$3,$H140+CE140,IF($F140='KU Meter Schedule'!DU$3,'KU Meter Schedule'!DT140+CE140-$G140,SUM(DT140,CE140)))</f>
        <v>126019.8977018247</v>
      </c>
      <c r="DV140" s="6">
        <f>IF(DV$3=$CP$3,$H140+CF140,IF($F140='KU Meter Schedule'!DV$3,'KU Meter Schedule'!DU140+CF140-$G140,SUM(DU140,CF140)))</f>
        <v>126953.8854773247</v>
      </c>
      <c r="DW140" s="6">
        <f>IF(DW$3=$CP$3,$H140+CG140,IF($F140='KU Meter Schedule'!DW$3,'KU Meter Schedule'!DV140+CG140-$G140,SUM(DV140,CG140)))</f>
        <v>127887.87325282471</v>
      </c>
      <c r="DX140" s="6">
        <f>IF(DX$3=$CP$3,$H140+CH140,IF($F140='KU Meter Schedule'!DX$3,'KU Meter Schedule'!DW140+CH140-$G140,SUM(DW140,CH140)))</f>
        <v>128821.86102832471</v>
      </c>
      <c r="DY140" s="6">
        <f>IF(DY$3=$CP$3,$H140+CI140,IF($F140='KU Meter Schedule'!DY$3,'KU Meter Schedule'!DX140+CI140-$G140,SUM(DX140,CI140)))</f>
        <v>-190023.20508392534</v>
      </c>
      <c r="DZ140" s="6">
        <f>IF(DZ$3=$CP$3,$H140+CJ140,IF($F140='KU Meter Schedule'!DZ$3,'KU Meter Schedule'!DY140+CJ140-$G140,SUM(DY140,CJ140)))</f>
        <v>-190023.20508392534</v>
      </c>
      <c r="EA140" s="6">
        <f>IF(EA$3=$CP$3,$H140+CK140,IF($F140='KU Meter Schedule'!EA$3,'KU Meter Schedule'!DZ140+CK140-$G140,SUM(DZ140,CK140)))</f>
        <v>-190023.20508392534</v>
      </c>
      <c r="EB140" s="6">
        <f>IF(EB$3=$CP$3,$H140+CL140,IF($F140='KU Meter Schedule'!EB$3,'KU Meter Schedule'!EA140+CL140-$G140,SUM(EA140,CL140)))</f>
        <v>-190023.20508392534</v>
      </c>
      <c r="EC140" s="6">
        <f>IF(EC$3=$CP$3,$H140+CM140,IF($F140='KU Meter Schedule'!EC$3,'KU Meter Schedule'!EB140+CM140-$G140,SUM(EB140,CM140)))</f>
        <v>-190023.20508392534</v>
      </c>
      <c r="ED140" s="6">
        <f>IF(ED$3=$CP$3,$H140+CN140,IF($F140='KU Meter Schedule'!ED$3,'KU Meter Schedule'!EC140+CN140-$G140,SUM(EC140,CN140)))</f>
        <v>-190023.20508392534</v>
      </c>
      <c r="EF140" s="8">
        <f t="shared" si="28"/>
        <v>218999.44406200881</v>
      </c>
      <c r="EG140" s="8">
        <f t="shared" si="28"/>
        <v>218390.09021417549</v>
      </c>
      <c r="EH140" s="8">
        <f t="shared" si="28"/>
        <v>217780.73636634217</v>
      </c>
      <c r="EI140" s="8">
        <f t="shared" si="28"/>
        <v>217171.38251850882</v>
      </c>
      <c r="EJ140" s="8">
        <f t="shared" si="28"/>
        <v>216562.02867067547</v>
      </c>
      <c r="EK140" s="8">
        <f t="shared" si="28"/>
        <v>215952.67482284215</v>
      </c>
      <c r="EL140" s="8">
        <f t="shared" si="28"/>
        <v>215343.32097500883</v>
      </c>
      <c r="EM140" s="8">
        <f t="shared" si="28"/>
        <v>214733.96712717548</v>
      </c>
      <c r="EN140" s="8">
        <f t="shared" si="28"/>
        <v>214124.61327934213</v>
      </c>
      <c r="EO140" s="8">
        <f t="shared" si="28"/>
        <v>213515.25943150881</v>
      </c>
      <c r="EP140" s="8">
        <f t="shared" si="28"/>
        <v>212905.90558367549</v>
      </c>
      <c r="EQ140" s="8">
        <f t="shared" si="28"/>
        <v>211971.91780817547</v>
      </c>
      <c r="ER140" s="8">
        <f t="shared" si="28"/>
        <v>211037.93003267545</v>
      </c>
      <c r="ES140" s="8">
        <f t="shared" si="28"/>
        <v>210103.94225717545</v>
      </c>
      <c r="ET140" s="8">
        <f t="shared" si="28"/>
        <v>209169.95448167546</v>
      </c>
      <c r="EU140" s="8">
        <f t="shared" si="28"/>
        <v>208235.96670617544</v>
      </c>
      <c r="EV140" s="8">
        <f t="shared" si="27"/>
        <v>207301.97893067542</v>
      </c>
      <c r="EW140" s="8">
        <f t="shared" si="27"/>
        <v>206367.99115517543</v>
      </c>
      <c r="EX140" s="8">
        <f t="shared" si="27"/>
        <v>205434.00337967544</v>
      </c>
      <c r="EY140" s="8">
        <f t="shared" si="27"/>
        <v>204500.01560417542</v>
      </c>
      <c r="EZ140" s="8">
        <f t="shared" si="27"/>
        <v>203566.0278286754</v>
      </c>
      <c r="FA140" s="8">
        <f t="shared" si="27"/>
        <v>202632.04005317541</v>
      </c>
      <c r="FB140" s="8">
        <f t="shared" si="27"/>
        <v>201698.05227767542</v>
      </c>
      <c r="FC140" s="8">
        <f t="shared" si="27"/>
        <v>200764.0645021754</v>
      </c>
      <c r="FD140" s="8">
        <f t="shared" si="27"/>
        <v>199830.07672667538</v>
      </c>
      <c r="FE140" s="8">
        <f t="shared" si="27"/>
        <v>198896.08895117539</v>
      </c>
      <c r="FF140" s="8">
        <f t="shared" si="27"/>
        <v>197962.1011756754</v>
      </c>
      <c r="FG140" s="8">
        <f t="shared" si="27"/>
        <v>197028.11340017538</v>
      </c>
      <c r="FH140" s="8">
        <f t="shared" si="27"/>
        <v>196094.12562467536</v>
      </c>
      <c r="FI140" s="8">
        <f t="shared" si="27"/>
        <v>195160.13784917537</v>
      </c>
      <c r="FJ140" s="8">
        <f t="shared" si="27"/>
        <v>194226.15007367538</v>
      </c>
      <c r="FK140" s="8">
        <f t="shared" si="30"/>
        <v>193292.16229817536</v>
      </c>
      <c r="FL140" s="8">
        <f t="shared" si="30"/>
        <v>192358.17452267534</v>
      </c>
      <c r="FM140" s="8">
        <f t="shared" si="30"/>
        <v>191424.18674717535</v>
      </c>
      <c r="FN140" s="8">
        <f t="shared" si="30"/>
        <v>190490.19897167536</v>
      </c>
      <c r="FO140" s="8">
        <f t="shared" si="30"/>
        <v>190023.20508392534</v>
      </c>
      <c r="FP140" s="8">
        <f t="shared" si="30"/>
        <v>190023.20508392534</v>
      </c>
      <c r="FQ140" s="8">
        <f t="shared" si="30"/>
        <v>190023.20508392534</v>
      </c>
      <c r="FR140" s="8">
        <f t="shared" si="30"/>
        <v>190023.20508392534</v>
      </c>
      <c r="FS140" s="8">
        <f t="shared" si="30"/>
        <v>190023.20508392534</v>
      </c>
      <c r="FT140" s="8">
        <f t="shared" si="30"/>
        <v>190023.20508392534</v>
      </c>
    </row>
    <row r="141" spans="1:176" x14ac:dyDescent="0.25">
      <c r="A141" s="4" t="s">
        <v>12</v>
      </c>
      <c r="B141" s="4" t="s">
        <v>2</v>
      </c>
      <c r="C141" s="3" t="s">
        <v>40</v>
      </c>
      <c r="D141" s="4" t="s">
        <v>41</v>
      </c>
      <c r="E141" s="7">
        <v>2003</v>
      </c>
      <c r="F141" s="24">
        <f>IFERROR(VLOOKUP(CONCATENATE(C141,E141),'KU Retirements'!$A$4:$E$150,5,FALSE),"N/A")</f>
        <v>43647</v>
      </c>
      <c r="G141" s="5">
        <v>77358.23</v>
      </c>
      <c r="H141" s="5">
        <v>9152.700103995594</v>
      </c>
      <c r="I141" s="5"/>
      <c r="J141" s="6">
        <f>IF(J$3=$J$3,$G141,IF($F141='KU Meter Schedule'!J$3,'KU Meter Schedule'!I141-'KU Meter Schedule'!$G141,I141))</f>
        <v>77358.23</v>
      </c>
      <c r="K141" s="6">
        <f>IF(K$3=$J$3,$G141,IF($F141='KU Meter Schedule'!K$3,'KU Meter Schedule'!J141-'KU Meter Schedule'!$G141,J141))</f>
        <v>77358.23</v>
      </c>
      <c r="L141" s="6">
        <f>IF(L$3=$J$3,$G141,IF($F141='KU Meter Schedule'!L$3,'KU Meter Schedule'!K141-'KU Meter Schedule'!$G141,K141))</f>
        <v>77358.23</v>
      </c>
      <c r="M141" s="6">
        <f>IF(M$3=$J$3,$G141,IF($F141='KU Meter Schedule'!M$3,'KU Meter Schedule'!L141-'KU Meter Schedule'!$G141,L141))</f>
        <v>77358.23</v>
      </c>
      <c r="N141" s="6">
        <f>IF(N$3=$J$3,$G141,IF($F141='KU Meter Schedule'!N$3,'KU Meter Schedule'!M141-'KU Meter Schedule'!$G141,M141))</f>
        <v>77358.23</v>
      </c>
      <c r="O141" s="6">
        <f>IF(O$3=$J$3,$G141,IF($F141='KU Meter Schedule'!O$3,'KU Meter Schedule'!N141-'KU Meter Schedule'!$G141,N141))</f>
        <v>77358.23</v>
      </c>
      <c r="P141" s="6">
        <f>IF(P$3=$J$3,$G141,IF($F141='KU Meter Schedule'!P$3,'KU Meter Schedule'!O141-'KU Meter Schedule'!$G141,O141))</f>
        <v>77358.23</v>
      </c>
      <c r="Q141" s="6">
        <f>IF(Q$3=$J$3,$G141,IF($F141='KU Meter Schedule'!Q$3,'KU Meter Schedule'!P141-'KU Meter Schedule'!$G141,P141))</f>
        <v>77358.23</v>
      </c>
      <c r="R141" s="6">
        <f>IF(R$3=$J$3,$G141,IF($F141='KU Meter Schedule'!R$3,'KU Meter Schedule'!Q141-'KU Meter Schedule'!$G141,Q141))</f>
        <v>77358.23</v>
      </c>
      <c r="S141" s="6">
        <f>IF(S$3=$J$3,$G141,IF($F141='KU Meter Schedule'!S$3,'KU Meter Schedule'!R141-'KU Meter Schedule'!$G141,R141))</f>
        <v>77358.23</v>
      </c>
      <c r="T141" s="6">
        <f>IF(T$3=$J$3,$G141,IF($F141='KU Meter Schedule'!T$3,'KU Meter Schedule'!S141-'KU Meter Schedule'!$G141,S141))</f>
        <v>77358.23</v>
      </c>
      <c r="U141" s="6">
        <f>IF(U$3=$J$3,$G141,IF($F141='KU Meter Schedule'!U$3,'KU Meter Schedule'!T141-'KU Meter Schedule'!$G141,T141))</f>
        <v>77358.23</v>
      </c>
      <c r="V141" s="6">
        <f>IF(V$3=$J$3,$G141,IF($F141='KU Meter Schedule'!V$3,'KU Meter Schedule'!U141-'KU Meter Schedule'!$G141,U141))</f>
        <v>77358.23</v>
      </c>
      <c r="W141" s="6">
        <f>IF(W$3=$J$3,$G141,IF($F141='KU Meter Schedule'!W$3,'KU Meter Schedule'!V141-'KU Meter Schedule'!$G141,V141))</f>
        <v>77358.23</v>
      </c>
      <c r="X141" s="6">
        <f>IF(X$3=$J$3,$G141,IF($F141='KU Meter Schedule'!X$3,'KU Meter Schedule'!W141-'KU Meter Schedule'!$G141,W141))</f>
        <v>77358.23</v>
      </c>
      <c r="Y141" s="6">
        <f>IF(Y$3=$J$3,$G141,IF($F141='KU Meter Schedule'!Y$3,'KU Meter Schedule'!X141-'KU Meter Schedule'!$G141,X141))</f>
        <v>77358.23</v>
      </c>
      <c r="Z141" s="6">
        <f>IF(Z$3=$J$3,$G141,IF($F141='KU Meter Schedule'!Z$3,'KU Meter Schedule'!Y141-'KU Meter Schedule'!$G141,Y141))</f>
        <v>77358.23</v>
      </c>
      <c r="AA141" s="6">
        <f>IF(AA$3=$J$3,$G141,IF($F141='KU Meter Schedule'!AA$3,'KU Meter Schedule'!Z141-'KU Meter Schedule'!$G141,Z141))</f>
        <v>77358.23</v>
      </c>
      <c r="AB141" s="6">
        <f>IF(AB$3=$J$3,$G141,IF($F141='KU Meter Schedule'!AB$3,'KU Meter Schedule'!AA141-'KU Meter Schedule'!$G141,AA141))</f>
        <v>77358.23</v>
      </c>
      <c r="AC141" s="6">
        <f>IF(AC$3=$J$3,$G141,IF($F141='KU Meter Schedule'!AC$3,'KU Meter Schedule'!AB141-'KU Meter Schedule'!$G141,AB141))</f>
        <v>77358.23</v>
      </c>
      <c r="AD141" s="6">
        <f>IF(AD$3=$J$3,$G141,IF($F141='KU Meter Schedule'!AD$3,'KU Meter Schedule'!AC141-'KU Meter Schedule'!$G141,AC141))</f>
        <v>77358.23</v>
      </c>
      <c r="AE141" s="6">
        <f>IF(AE$3=$J$3,$G141,IF($F141='KU Meter Schedule'!AE$3,'KU Meter Schedule'!AD141-'KU Meter Schedule'!$G141,AD141))</f>
        <v>77358.23</v>
      </c>
      <c r="AF141" s="6">
        <f>IF(AF$3=$J$3,$G141,IF($F141='KU Meter Schedule'!AF$3,'KU Meter Schedule'!AE141-'KU Meter Schedule'!$G141,AE141))</f>
        <v>77358.23</v>
      </c>
      <c r="AG141" s="6">
        <f>IF(AG$3=$J$3,$G141,IF($F141='KU Meter Schedule'!AG$3,'KU Meter Schedule'!AF141-'KU Meter Schedule'!$G141,AF141))</f>
        <v>77358.23</v>
      </c>
      <c r="AH141" s="6">
        <f>IF(AH$3=$J$3,$G141,IF($F141='KU Meter Schedule'!AH$3,'KU Meter Schedule'!AG141-'KU Meter Schedule'!$G141,AG141))</f>
        <v>77358.23</v>
      </c>
      <c r="AI141" s="6">
        <f>IF(AI$3=$J$3,$G141,IF($F141='KU Meter Schedule'!AI$3,'KU Meter Schedule'!AH141-'KU Meter Schedule'!$G141,AH141))</f>
        <v>77358.23</v>
      </c>
      <c r="AJ141" s="6">
        <f>IF(AJ$3=$J$3,$G141,IF($F141='KU Meter Schedule'!AJ$3,'KU Meter Schedule'!AI141-'KU Meter Schedule'!$G141,AI141))</f>
        <v>77358.23</v>
      </c>
      <c r="AK141" s="6">
        <f>IF(AK$3=$J$3,$G141,IF($F141='KU Meter Schedule'!AK$3,'KU Meter Schedule'!AJ141-'KU Meter Schedule'!$G141,AJ141))</f>
        <v>77358.23</v>
      </c>
      <c r="AL141" s="6">
        <f>IF(AL$3=$J$3,$G141,IF($F141='KU Meter Schedule'!AL$3,'KU Meter Schedule'!AK141-'KU Meter Schedule'!$G141,AK141))</f>
        <v>77358.23</v>
      </c>
      <c r="AM141" s="6">
        <f>IF(AM$3=$J$3,$G141,IF($F141='KU Meter Schedule'!AM$3,'KU Meter Schedule'!AL141-'KU Meter Schedule'!$G141,AL141))</f>
        <v>77358.23</v>
      </c>
      <c r="AN141" s="6">
        <f>IF(AN$3=$J$3,$G141,IF($F141='KU Meter Schedule'!AN$3,'KU Meter Schedule'!AM141-'KU Meter Schedule'!$G141,AM141))</f>
        <v>77358.23</v>
      </c>
      <c r="AO141" s="6">
        <f>IF(AO$3=$J$3,$G141,IF($F141='KU Meter Schedule'!AO$3,'KU Meter Schedule'!AN141-'KU Meter Schedule'!$G141,AN141))</f>
        <v>77358.23</v>
      </c>
      <c r="AP141" s="6">
        <f>IF(AP$3=$J$3,$G141,IF($F141='KU Meter Schedule'!AP$3,'KU Meter Schedule'!AO141-'KU Meter Schedule'!$G141,AO141))</f>
        <v>77358.23</v>
      </c>
      <c r="AQ141" s="6">
        <f>IF(AQ$3=$J$3,$G141,IF($F141='KU Meter Schedule'!AQ$3,'KU Meter Schedule'!AP141-'KU Meter Schedule'!$G141,AP141))</f>
        <v>77358.23</v>
      </c>
      <c r="AR141" s="6">
        <f>IF(AR$3=$J$3,$G141,IF($F141='KU Meter Schedule'!AR$3,'KU Meter Schedule'!AQ141-'KU Meter Schedule'!$G141,AQ141))</f>
        <v>77358.23</v>
      </c>
      <c r="AS141" s="6">
        <f>IF(AS$3=$J$3,$G141,IF($F141='KU Meter Schedule'!AS$3,'KU Meter Schedule'!AR141-'KU Meter Schedule'!$G141,AR141))</f>
        <v>0</v>
      </c>
      <c r="AT141" s="6">
        <f>IF(AT$3=$J$3,$G141,IF($F141='KU Meter Schedule'!AT$3,'KU Meter Schedule'!AS141-'KU Meter Schedule'!$G141,AS141))</f>
        <v>0</v>
      </c>
      <c r="AU141" s="6">
        <f>IF(AU$3=$J$3,$G141,IF($F141='KU Meter Schedule'!AU$3,'KU Meter Schedule'!AT141-'KU Meter Schedule'!$G141,AT141))</f>
        <v>0</v>
      </c>
      <c r="AV141" s="6">
        <f>IF(AV$3=$J$3,$G141,IF($F141='KU Meter Schedule'!AV$3,'KU Meter Schedule'!AU141-'KU Meter Schedule'!$G141,AU141))</f>
        <v>0</v>
      </c>
      <c r="AW141" s="6">
        <f>IF(AW$3=$J$3,$G141,IF($F141='KU Meter Schedule'!AW$3,'KU Meter Schedule'!AV141-'KU Meter Schedule'!$G141,AV141))</f>
        <v>0</v>
      </c>
      <c r="AX141" s="6">
        <f>IF(AX$3=$J$3,$G141,IF($F141='KU Meter Schedule'!AX$3,'KU Meter Schedule'!AW141-'KU Meter Schedule'!$G141,AW141))</f>
        <v>0</v>
      </c>
      <c r="AZ141" s="21">
        <f>IF(AZ$3&lt;'Depr. Rate'!$B$1,('Depr. Rate'!$B$4*'KU Meter Schedule'!J141)/12,IF(J141=0,I141/2*'Depr. Rate'!$C$4/12,('Depr. Rate'!$C$4*'KU Meter Schedule'!J141)/12))</f>
        <v>147.62528891666668</v>
      </c>
      <c r="BA141" s="21">
        <f>IF(BA$3&lt;'Depr. Rate'!$B$1,('Depr. Rate'!$B$4*'KU Meter Schedule'!K141)/12,IF(K141=0,J141/2*'Depr. Rate'!$C$4/12,('Depr. Rate'!$C$4*'KU Meter Schedule'!K141)/12))</f>
        <v>147.62528891666668</v>
      </c>
      <c r="BB141" s="21">
        <f>IF(BB$3&lt;'Depr. Rate'!$B$1,('Depr. Rate'!$B$4*'KU Meter Schedule'!L141)/12,IF(L141=0,K141/2*'Depr. Rate'!$C$4/12,('Depr. Rate'!$C$4*'KU Meter Schedule'!L141)/12))</f>
        <v>147.62528891666668</v>
      </c>
      <c r="BC141" s="21">
        <f>IF(BC$3&lt;'Depr. Rate'!$B$1,('Depr. Rate'!$B$4*'KU Meter Schedule'!M141)/12,IF(M141=0,L141/2*'Depr. Rate'!$C$4/12,('Depr. Rate'!$C$4*'KU Meter Schedule'!M141)/12))</f>
        <v>147.62528891666668</v>
      </c>
      <c r="BD141" s="21">
        <f>IF(BD$3&lt;'Depr. Rate'!$B$1,('Depr. Rate'!$B$4*'KU Meter Schedule'!N141)/12,IF(N141=0,M141/2*'Depr. Rate'!$C$4/12,('Depr. Rate'!$C$4*'KU Meter Schedule'!N141)/12))</f>
        <v>147.62528891666668</v>
      </c>
      <c r="BE141" s="21">
        <f>IF(BE$3&lt;'Depr. Rate'!$B$1,('Depr. Rate'!$B$4*'KU Meter Schedule'!O141)/12,IF(O141=0,N141/2*'Depr. Rate'!$C$4/12,('Depr. Rate'!$C$4*'KU Meter Schedule'!O141)/12))</f>
        <v>147.62528891666668</v>
      </c>
      <c r="BF141" s="21">
        <f>IF(BF$3&lt;'Depr. Rate'!$B$1,('Depr. Rate'!$B$4*'KU Meter Schedule'!P141)/12,IF(P141=0,O141/2*'Depr. Rate'!$C$4/12,('Depr. Rate'!$C$4*'KU Meter Schedule'!P141)/12))</f>
        <v>147.62528891666668</v>
      </c>
      <c r="BG141" s="21">
        <f>IF(BG$3&lt;'Depr. Rate'!$B$1,('Depr. Rate'!$B$4*'KU Meter Schedule'!Q141)/12,IF(Q141=0,P141/2*'Depr. Rate'!$C$4/12,('Depr. Rate'!$C$4*'KU Meter Schedule'!Q141)/12))</f>
        <v>147.62528891666668</v>
      </c>
      <c r="BH141" s="21">
        <f>IF(BH$3&lt;'Depr. Rate'!$B$1,('Depr. Rate'!$B$4*'KU Meter Schedule'!R141)/12,IF(R141=0,Q141/2*'Depr. Rate'!$C$4/12,('Depr. Rate'!$C$4*'KU Meter Schedule'!R141)/12))</f>
        <v>147.62528891666668</v>
      </c>
      <c r="BI141" s="21">
        <f>IF(BI$3&lt;'Depr. Rate'!$B$1,('Depr. Rate'!$B$4*'KU Meter Schedule'!S141)/12,IF(S141=0,R141/2*'Depr. Rate'!$C$4/12,('Depr. Rate'!$C$4*'KU Meter Schedule'!S141)/12))</f>
        <v>147.62528891666668</v>
      </c>
      <c r="BJ141" s="21">
        <f>IF(BJ$3&lt;'Depr. Rate'!$B$1,('Depr. Rate'!$B$4*'KU Meter Schedule'!T141)/12,IF(T141=0,S141/2*'Depr. Rate'!$C$4/12,('Depr. Rate'!$C$4*'KU Meter Schedule'!T141)/12))</f>
        <v>147.62528891666668</v>
      </c>
      <c r="BK141" s="21">
        <f>IF(BK$3&lt;'Depr. Rate'!$B$1,('Depr. Rate'!$B$4*'KU Meter Schedule'!U141)/12,IF(U141=0,T141/2*'Depr. Rate'!$C$4/12,('Depr. Rate'!$C$4*'KU Meter Schedule'!U141)/12))</f>
        <v>226.27282274999996</v>
      </c>
      <c r="BL141" s="21">
        <f>IF(BL$3&lt;'Depr. Rate'!$B$1,('Depr. Rate'!$B$4*'KU Meter Schedule'!V141)/12,IF(V141=0,U141/2*'Depr. Rate'!$C$4/12,('Depr. Rate'!$C$4*'KU Meter Schedule'!V141)/12))</f>
        <v>226.27282274999996</v>
      </c>
      <c r="BM141" s="21">
        <f>IF(BM$3&lt;'Depr. Rate'!$B$1,('Depr. Rate'!$B$4*'KU Meter Schedule'!W141)/12,IF(W141=0,V141/2*'Depr. Rate'!$C$4/12,('Depr. Rate'!$C$4*'KU Meter Schedule'!W141)/12))</f>
        <v>226.27282274999996</v>
      </c>
      <c r="BN141" s="21">
        <f>IF(BN$3&lt;'Depr. Rate'!$B$1,('Depr. Rate'!$B$4*'KU Meter Schedule'!X141)/12,IF(X141=0,W141/2*'Depr. Rate'!$C$4/12,('Depr. Rate'!$C$4*'KU Meter Schedule'!X141)/12))</f>
        <v>226.27282274999996</v>
      </c>
      <c r="BO141" s="21">
        <f>IF(BO$3&lt;'Depr. Rate'!$B$1,('Depr. Rate'!$B$4*'KU Meter Schedule'!Y141)/12,IF(Y141=0,X141/2*'Depr. Rate'!$C$4/12,('Depr. Rate'!$C$4*'KU Meter Schedule'!Y141)/12))</f>
        <v>226.27282274999996</v>
      </c>
      <c r="BP141" s="21">
        <f>IF(BP$3&lt;'Depr. Rate'!$B$1,('Depr. Rate'!$B$4*'KU Meter Schedule'!Z141)/12,IF(Z141=0,Y141/2*'Depr. Rate'!$C$4/12,('Depr. Rate'!$C$4*'KU Meter Schedule'!Z141)/12))</f>
        <v>226.27282274999996</v>
      </c>
      <c r="BQ141" s="21">
        <f>IF(BQ$3&lt;'Depr. Rate'!$B$1,('Depr. Rate'!$B$4*'KU Meter Schedule'!AA141)/12,IF(AA141=0,Z141/2*'Depr. Rate'!$C$4/12,('Depr. Rate'!$C$4*'KU Meter Schedule'!AA141)/12))</f>
        <v>226.27282274999996</v>
      </c>
      <c r="BR141" s="21">
        <f>IF(BR$3&lt;'Depr. Rate'!$B$1,('Depr. Rate'!$B$4*'KU Meter Schedule'!AB141)/12,IF(AB141=0,AA141/2*'Depr. Rate'!$C$4/12,('Depr. Rate'!$C$4*'KU Meter Schedule'!AB141)/12))</f>
        <v>226.27282274999996</v>
      </c>
      <c r="BS141" s="21">
        <f>IF(BS$3&lt;'Depr. Rate'!$B$1,('Depr. Rate'!$B$4*'KU Meter Schedule'!AC141)/12,IF(AC141=0,AB141/2*'Depr. Rate'!$C$4/12,('Depr. Rate'!$C$4*'KU Meter Schedule'!AC141)/12))</f>
        <v>226.27282274999996</v>
      </c>
      <c r="BT141" s="21">
        <f>IF(BT$3&lt;'Depr. Rate'!$B$1,('Depr. Rate'!$B$4*'KU Meter Schedule'!AD141)/12,IF(AD141=0,AC141/2*'Depr. Rate'!$C$4/12,('Depr. Rate'!$C$4*'KU Meter Schedule'!AD141)/12))</f>
        <v>226.27282274999996</v>
      </c>
      <c r="BU141" s="21">
        <f>IF(BU$3&lt;'Depr. Rate'!$B$1,('Depr. Rate'!$B$4*'KU Meter Schedule'!AE141)/12,IF(AE141=0,AD141/2*'Depr. Rate'!$C$4/12,('Depr. Rate'!$C$4*'KU Meter Schedule'!AE141)/12))</f>
        <v>226.27282274999996</v>
      </c>
      <c r="BV141" s="21">
        <f>IF(BV$3&lt;'Depr. Rate'!$B$1,('Depr. Rate'!$B$4*'KU Meter Schedule'!AF141)/12,IF(AF141=0,AE141/2*'Depr. Rate'!$C$4/12,('Depr. Rate'!$C$4*'KU Meter Schedule'!AF141)/12))</f>
        <v>226.27282274999996</v>
      </c>
      <c r="BW141" s="21">
        <f>IF(BW$3&lt;'Depr. Rate'!$B$1,('Depr. Rate'!$B$4*'KU Meter Schedule'!AG141)/12,IF(AG141=0,AF141/2*'Depr. Rate'!$C$4/12,('Depr. Rate'!$C$4*'KU Meter Schedule'!AG141)/12))</f>
        <v>226.27282274999996</v>
      </c>
      <c r="BX141" s="21">
        <f>IF(BX$3&lt;'Depr. Rate'!$B$1,('Depr. Rate'!$B$4*'KU Meter Schedule'!AH141)/12,IF(AH141=0,AG141/2*'Depr. Rate'!$C$4/12,('Depr. Rate'!$C$4*'KU Meter Schedule'!AH141)/12))</f>
        <v>226.27282274999996</v>
      </c>
      <c r="BY141" s="21">
        <f>IF(BY$3&lt;'Depr. Rate'!$B$1,('Depr. Rate'!$B$4*'KU Meter Schedule'!AI141)/12,IF(AI141=0,AH141/2*'Depr. Rate'!$C$4/12,('Depr. Rate'!$C$4*'KU Meter Schedule'!AI141)/12))</f>
        <v>226.27282274999996</v>
      </c>
      <c r="BZ141" s="21">
        <f>IF(BZ$3&lt;'Depr. Rate'!$B$1,('Depr. Rate'!$B$4*'KU Meter Schedule'!AJ141)/12,IF(AJ141=0,AI141/2*'Depr. Rate'!$C$4/12,('Depr. Rate'!$C$4*'KU Meter Schedule'!AJ141)/12))</f>
        <v>226.27282274999996</v>
      </c>
      <c r="CA141" s="21">
        <f>IF(CA$3&lt;'Depr. Rate'!$B$1,('Depr. Rate'!$B$4*'KU Meter Schedule'!AK141)/12,IF(AK141=0,AJ141/2*'Depr. Rate'!$C$4/12,('Depr. Rate'!$C$4*'KU Meter Schedule'!AK141)/12))</f>
        <v>226.27282274999996</v>
      </c>
      <c r="CB141" s="21">
        <f>IF(CB$3&lt;'Depr. Rate'!$B$1,('Depr. Rate'!$B$4*'KU Meter Schedule'!AL141)/12,IF(AL141=0,AK141/2*'Depr. Rate'!$C$4/12,('Depr. Rate'!$C$4*'KU Meter Schedule'!AL141)/12))</f>
        <v>226.27282274999996</v>
      </c>
      <c r="CC141" s="21">
        <f>IF(CC$3&lt;'Depr. Rate'!$B$1,('Depr. Rate'!$B$4*'KU Meter Schedule'!AM141)/12,IF(AM141=0,AL141/2*'Depr. Rate'!$C$4/12,('Depr. Rate'!$C$4*'KU Meter Schedule'!AM141)/12))</f>
        <v>226.27282274999996</v>
      </c>
      <c r="CD141" s="21">
        <f>IF(CD$3&lt;'Depr. Rate'!$B$1,('Depr. Rate'!$B$4*'KU Meter Schedule'!AN141)/12,IF(AN141=0,AM141/2*'Depr. Rate'!$C$4/12,('Depr. Rate'!$C$4*'KU Meter Schedule'!AN141)/12))</f>
        <v>226.27282274999996</v>
      </c>
      <c r="CE141" s="21">
        <f>IF(CE$3&lt;'Depr. Rate'!$B$1,('Depr. Rate'!$B$4*'KU Meter Schedule'!AO141)/12,IF(AO141=0,AN141/2*'Depr. Rate'!$C$4/12,('Depr. Rate'!$C$4*'KU Meter Schedule'!AO141)/12))</f>
        <v>226.27282274999996</v>
      </c>
      <c r="CF141" s="21">
        <f>IF(CF$3&lt;'Depr. Rate'!$B$1,('Depr. Rate'!$B$4*'KU Meter Schedule'!AP141)/12,IF(AP141=0,AO141/2*'Depr. Rate'!$C$4/12,('Depr. Rate'!$C$4*'KU Meter Schedule'!AP141)/12))</f>
        <v>226.27282274999996</v>
      </c>
      <c r="CG141" s="21">
        <f>IF(CG$3&lt;'Depr. Rate'!$B$1,('Depr. Rate'!$B$4*'KU Meter Schedule'!AQ141)/12,IF(AQ141=0,AP141/2*'Depr. Rate'!$C$4/12,('Depr. Rate'!$C$4*'KU Meter Schedule'!AQ141)/12))</f>
        <v>226.27282274999996</v>
      </c>
      <c r="CH141" s="21">
        <f>IF(CH$3&lt;'Depr. Rate'!$B$1,('Depr. Rate'!$B$4*'KU Meter Schedule'!AR141)/12,IF(AR141=0,AQ141/2*'Depr. Rate'!$C$4/12,('Depr. Rate'!$C$4*'KU Meter Schedule'!AR141)/12))</f>
        <v>226.27282274999996</v>
      </c>
      <c r="CI141" s="21">
        <f>IF(CI$3&lt;'Depr. Rate'!$B$1,('Depr. Rate'!$B$4*'KU Meter Schedule'!AS141)/12,IF(AS141=0,AR141/2*'Depr. Rate'!$C$4/12,('Depr. Rate'!$C$4*'KU Meter Schedule'!AS141)/12))</f>
        <v>113.13641137499998</v>
      </c>
      <c r="CJ141" s="21">
        <f>IF(CJ$3&lt;'Depr. Rate'!$B$1,('Depr. Rate'!$B$4*'KU Meter Schedule'!AT141)/12,IF(AT141=0,AS141/2*'Depr. Rate'!$C$4/12,('Depr. Rate'!$C$4*'KU Meter Schedule'!AT141)/12))</f>
        <v>0</v>
      </c>
      <c r="CK141" s="21">
        <f>IF(CK$3&lt;'Depr. Rate'!$B$1,('Depr. Rate'!$B$4*'KU Meter Schedule'!AU141)/12,IF(AU141=0,AT141/2*'Depr. Rate'!$C$4/12,('Depr. Rate'!$C$4*'KU Meter Schedule'!AU141)/12))</f>
        <v>0</v>
      </c>
      <c r="CL141" s="21">
        <f>IF(CL$3&lt;'Depr. Rate'!$B$1,('Depr. Rate'!$B$4*'KU Meter Schedule'!AV141)/12,IF(AV141=0,AU141/2*'Depr. Rate'!$C$4/12,('Depr. Rate'!$C$4*'KU Meter Schedule'!AV141)/12))</f>
        <v>0</v>
      </c>
      <c r="CM141" s="21">
        <f>IF(CM$3&lt;'Depr. Rate'!$B$1,('Depr. Rate'!$B$4*'KU Meter Schedule'!AW141)/12,IF(AW141=0,AV141/2*'Depr. Rate'!$C$4/12,('Depr. Rate'!$C$4*'KU Meter Schedule'!AW141)/12))</f>
        <v>0</v>
      </c>
      <c r="CN141" s="21">
        <f>IF(CN$3&lt;'Depr. Rate'!$B$1,('Depr. Rate'!$B$4*'KU Meter Schedule'!AX141)/12,IF(AX141=0,AW141/2*'Depr. Rate'!$C$4/12,('Depr. Rate'!$C$4*'KU Meter Schedule'!AX141)/12))</f>
        <v>0</v>
      </c>
      <c r="CP141" s="6">
        <f>IF(CP$3=$CP$3,$H141+AZ141,IF($F141='KU Meter Schedule'!CP$3,'KU Meter Schedule'!CO141+AZ141-$G141,SUM(CO141,AZ141)))</f>
        <v>9300.3253929122602</v>
      </c>
      <c r="CQ141" s="6">
        <f>IF(CQ$3=$CP$3,$H141+BA141,IF($F141='KU Meter Schedule'!CQ$3,'KU Meter Schedule'!CP141+BA141-$G141,SUM(CP141,BA141)))</f>
        <v>9447.9506818289265</v>
      </c>
      <c r="CR141" s="6">
        <f>IF(CR$3=$CP$3,$H141+BB141,IF($F141='KU Meter Schedule'!CR$3,'KU Meter Schedule'!CQ141+BB141-$G141,SUM(CQ141,BB141)))</f>
        <v>9595.5759707455927</v>
      </c>
      <c r="CS141" s="6">
        <f>IF(CS$3=$CP$3,$H141+BC141,IF($F141='KU Meter Schedule'!CS$3,'KU Meter Schedule'!CR141+BC141-$G141,SUM(CR141,BC141)))</f>
        <v>9743.201259662259</v>
      </c>
      <c r="CT141" s="6">
        <f>IF(CT$3=$CP$3,$H141+BD141,IF($F141='KU Meter Schedule'!CT$3,'KU Meter Schedule'!CS141+BD141-$G141,SUM(CS141,BD141)))</f>
        <v>9890.8265485789252</v>
      </c>
      <c r="CU141" s="6">
        <f>IF(CU$3=$CP$3,$H141+BE141,IF($F141='KU Meter Schedule'!CU$3,'KU Meter Schedule'!CT141+BE141-$G141,SUM(CT141,BE141)))</f>
        <v>10038.451837495591</v>
      </c>
      <c r="CV141" s="6">
        <f>IF(CV$3=$CP$3,$H141+BF141,IF($F141='KU Meter Schedule'!CV$3,'KU Meter Schedule'!CU141+BF141-$G141,SUM(CU141,BF141)))</f>
        <v>10186.077126412258</v>
      </c>
      <c r="CW141" s="6">
        <f>IF(CW$3=$CP$3,$H141+BG141,IF($F141='KU Meter Schedule'!CW$3,'KU Meter Schedule'!CV141+BG141-$G141,SUM(CV141,BG141)))</f>
        <v>10333.702415328924</v>
      </c>
      <c r="CX141" s="6">
        <f>IF(CX$3=$CP$3,$H141+BH141,IF($F141='KU Meter Schedule'!CX$3,'KU Meter Schedule'!CW141+BH141-$G141,SUM(CW141,BH141)))</f>
        <v>10481.32770424559</v>
      </c>
      <c r="CY141" s="6">
        <f>IF(CY$3=$CP$3,$H141+BI141,IF($F141='KU Meter Schedule'!CY$3,'KU Meter Schedule'!CX141+BI141-$G141,SUM(CX141,BI141)))</f>
        <v>10628.952993162256</v>
      </c>
      <c r="CZ141" s="6">
        <f>IF(CZ$3=$CP$3,$H141+BJ141,IF($F141='KU Meter Schedule'!CZ$3,'KU Meter Schedule'!CY141+BJ141-$G141,SUM(CY141,BJ141)))</f>
        <v>10776.578282078923</v>
      </c>
      <c r="DA141" s="6">
        <f>IF(DA$3=$CP$3,$H141+BK141,IF($F141='KU Meter Schedule'!DA$3,'KU Meter Schedule'!CZ141+BK141-$G141,SUM(CZ141,BK141)))</f>
        <v>11002.851104828922</v>
      </c>
      <c r="DB141" s="6">
        <f>IF(DB$3=$CP$3,$H141+BL141,IF($F141='KU Meter Schedule'!DB$3,'KU Meter Schedule'!DA141+BL141-$G141,SUM(DA141,BL141)))</f>
        <v>11229.123927578921</v>
      </c>
      <c r="DC141" s="6">
        <f>IF(DC$3=$CP$3,$H141+BM141,IF($F141='KU Meter Schedule'!DC$3,'KU Meter Schedule'!DB141+BM141-$G141,SUM(DB141,BM141)))</f>
        <v>11455.39675032892</v>
      </c>
      <c r="DD141" s="6">
        <f>IF(DD$3=$CP$3,$H141+BN141,IF($F141='KU Meter Schedule'!DD$3,'KU Meter Schedule'!DC141+BN141-$G141,SUM(DC141,BN141)))</f>
        <v>11681.66957307892</v>
      </c>
      <c r="DE141" s="6">
        <f>IF(DE$3=$CP$3,$H141+BO141,IF($F141='KU Meter Schedule'!DE$3,'KU Meter Schedule'!DD141+BO141-$G141,SUM(DD141,BO141)))</f>
        <v>11907.942395828919</v>
      </c>
      <c r="DF141" s="6">
        <f>IF(DF$3=$CP$3,$H141+BP141,IF($F141='KU Meter Schedule'!DF$3,'KU Meter Schedule'!DE141+BP141-$G141,SUM(DE141,BP141)))</f>
        <v>12134.215218578918</v>
      </c>
      <c r="DG141" s="6">
        <f>IF(DG$3=$CP$3,$H141+BQ141,IF($F141='KU Meter Schedule'!DG$3,'KU Meter Schedule'!DF141+BQ141-$G141,SUM(DF141,BQ141)))</f>
        <v>12360.488041328917</v>
      </c>
      <c r="DH141" s="6">
        <f>IF(DH$3=$CP$3,$H141+BR141,IF($F141='KU Meter Schedule'!DH$3,'KU Meter Schedule'!DG141+BR141-$G141,SUM(DG141,BR141)))</f>
        <v>12586.760864078917</v>
      </c>
      <c r="DI141" s="6">
        <f>IF(DI$3=$CP$3,$H141+BS141,IF($F141='KU Meter Schedule'!DI$3,'KU Meter Schedule'!DH141+BS141-$G141,SUM(DH141,BS141)))</f>
        <v>12813.033686828916</v>
      </c>
      <c r="DJ141" s="6">
        <f>IF(DJ$3=$CP$3,$H141+BT141,IF($F141='KU Meter Schedule'!DJ$3,'KU Meter Schedule'!DI141+BT141-$G141,SUM(DI141,BT141)))</f>
        <v>13039.306509578915</v>
      </c>
      <c r="DK141" s="6">
        <f>IF(DK$3=$CP$3,$H141+BU141,IF($F141='KU Meter Schedule'!DK$3,'KU Meter Schedule'!DJ141+BU141-$G141,SUM(DJ141,BU141)))</f>
        <v>13265.579332328914</v>
      </c>
      <c r="DL141" s="6">
        <f>IF(DL$3=$CP$3,$H141+BV141,IF($F141='KU Meter Schedule'!DL$3,'KU Meter Schedule'!DK141+BV141-$G141,SUM(DK141,BV141)))</f>
        <v>13491.852155078914</v>
      </c>
      <c r="DM141" s="6">
        <f>IF(DM$3=$CP$3,$H141+BW141,IF($F141='KU Meter Schedule'!DM$3,'KU Meter Schedule'!DL141+BW141-$G141,SUM(DL141,BW141)))</f>
        <v>13718.124977828913</v>
      </c>
      <c r="DN141" s="6">
        <f>IF(DN$3=$CP$3,$H141+BX141,IF($F141='KU Meter Schedule'!DN$3,'KU Meter Schedule'!DM141+BX141-$G141,SUM(DM141,BX141)))</f>
        <v>13944.397800578912</v>
      </c>
      <c r="DO141" s="6">
        <f>IF(DO$3=$CP$3,$H141+BY141,IF($F141='KU Meter Schedule'!DO$3,'KU Meter Schedule'!DN141+BY141-$G141,SUM(DN141,BY141)))</f>
        <v>14170.670623328911</v>
      </c>
      <c r="DP141" s="6">
        <f>IF(DP$3=$CP$3,$H141+BZ141,IF($F141='KU Meter Schedule'!DP$3,'KU Meter Schedule'!DO141+BZ141-$G141,SUM(DO141,BZ141)))</f>
        <v>14396.943446078911</v>
      </c>
      <c r="DQ141" s="6">
        <f>IF(DQ$3=$CP$3,$H141+CA141,IF($F141='KU Meter Schedule'!DQ$3,'KU Meter Schedule'!DP141+CA141-$G141,SUM(DP141,CA141)))</f>
        <v>14623.21626882891</v>
      </c>
      <c r="DR141" s="6">
        <f>IF(DR$3=$CP$3,$H141+CB141,IF($F141='KU Meter Schedule'!DR$3,'KU Meter Schedule'!DQ141+CB141-$G141,SUM(DQ141,CB141)))</f>
        <v>14849.489091578909</v>
      </c>
      <c r="DS141" s="6">
        <f>IF(DS$3=$CP$3,$H141+CC141,IF($F141='KU Meter Schedule'!DS$3,'KU Meter Schedule'!DR141+CC141-$G141,SUM(DR141,CC141)))</f>
        <v>15075.761914328908</v>
      </c>
      <c r="DT141" s="6">
        <f>IF(DT$3=$CP$3,$H141+CD141,IF($F141='KU Meter Schedule'!DT$3,'KU Meter Schedule'!DS141+CD141-$G141,SUM(DS141,CD141)))</f>
        <v>15302.034737078908</v>
      </c>
      <c r="DU141" s="6">
        <f>IF(DU$3=$CP$3,$H141+CE141,IF($F141='KU Meter Schedule'!DU$3,'KU Meter Schedule'!DT141+CE141-$G141,SUM(DT141,CE141)))</f>
        <v>15528.307559828907</v>
      </c>
      <c r="DV141" s="6">
        <f>IF(DV$3=$CP$3,$H141+CF141,IF($F141='KU Meter Schedule'!DV$3,'KU Meter Schedule'!DU141+CF141-$G141,SUM(DU141,CF141)))</f>
        <v>15754.580382578906</v>
      </c>
      <c r="DW141" s="6">
        <f>IF(DW$3=$CP$3,$H141+CG141,IF($F141='KU Meter Schedule'!DW$3,'KU Meter Schedule'!DV141+CG141-$G141,SUM(DV141,CG141)))</f>
        <v>15980.853205328905</v>
      </c>
      <c r="DX141" s="6">
        <f>IF(DX$3=$CP$3,$H141+CH141,IF($F141='KU Meter Schedule'!DX$3,'KU Meter Schedule'!DW141+CH141-$G141,SUM(DW141,CH141)))</f>
        <v>16207.126028078905</v>
      </c>
      <c r="DY141" s="6">
        <f>IF(DY$3=$CP$3,$H141+CI141,IF($F141='KU Meter Schedule'!DY$3,'KU Meter Schedule'!DX141+CI141-$G141,SUM(DX141,CI141)))</f>
        <v>-61037.967560546094</v>
      </c>
      <c r="DZ141" s="6">
        <f>IF(DZ$3=$CP$3,$H141+CJ141,IF($F141='KU Meter Schedule'!DZ$3,'KU Meter Schedule'!DY141+CJ141-$G141,SUM(DY141,CJ141)))</f>
        <v>-61037.967560546094</v>
      </c>
      <c r="EA141" s="6">
        <f>IF(EA$3=$CP$3,$H141+CK141,IF($F141='KU Meter Schedule'!EA$3,'KU Meter Schedule'!DZ141+CK141-$G141,SUM(DZ141,CK141)))</f>
        <v>-61037.967560546094</v>
      </c>
      <c r="EB141" s="6">
        <f>IF(EB$3=$CP$3,$H141+CL141,IF($F141='KU Meter Schedule'!EB$3,'KU Meter Schedule'!EA141+CL141-$G141,SUM(EA141,CL141)))</f>
        <v>-61037.967560546094</v>
      </c>
      <c r="EC141" s="6">
        <f>IF(EC$3=$CP$3,$H141+CM141,IF($F141='KU Meter Schedule'!EC$3,'KU Meter Schedule'!EB141+CM141-$G141,SUM(EB141,CM141)))</f>
        <v>-61037.967560546094</v>
      </c>
      <c r="ED141" s="6">
        <f>IF(ED$3=$CP$3,$H141+CN141,IF($F141='KU Meter Schedule'!ED$3,'KU Meter Schedule'!EC141+CN141-$G141,SUM(EC141,CN141)))</f>
        <v>-61037.967560546094</v>
      </c>
      <c r="EF141" s="8">
        <f t="shared" si="28"/>
        <v>68057.904607087738</v>
      </c>
      <c r="EG141" s="8">
        <f t="shared" si="28"/>
        <v>67910.279318171073</v>
      </c>
      <c r="EH141" s="8">
        <f t="shared" si="28"/>
        <v>67762.654029254409</v>
      </c>
      <c r="EI141" s="8">
        <f t="shared" si="28"/>
        <v>67615.02874033773</v>
      </c>
      <c r="EJ141" s="8">
        <f t="shared" si="28"/>
        <v>67467.403451421065</v>
      </c>
      <c r="EK141" s="8">
        <f t="shared" si="28"/>
        <v>67319.778162504401</v>
      </c>
      <c r="EL141" s="8">
        <f t="shared" si="28"/>
        <v>67172.152873587736</v>
      </c>
      <c r="EM141" s="8">
        <f t="shared" si="28"/>
        <v>67024.527584671072</v>
      </c>
      <c r="EN141" s="8">
        <f t="shared" si="28"/>
        <v>66876.902295754408</v>
      </c>
      <c r="EO141" s="8">
        <f t="shared" si="28"/>
        <v>66729.277006837743</v>
      </c>
      <c r="EP141" s="8">
        <f t="shared" si="28"/>
        <v>66581.651717921079</v>
      </c>
      <c r="EQ141" s="8">
        <f t="shared" si="28"/>
        <v>66355.378895171074</v>
      </c>
      <c r="ER141" s="8">
        <f t="shared" si="28"/>
        <v>66129.106072421069</v>
      </c>
      <c r="ES141" s="8">
        <f t="shared" si="28"/>
        <v>65902.833249671079</v>
      </c>
      <c r="ET141" s="8">
        <f t="shared" si="28"/>
        <v>65676.560426921074</v>
      </c>
      <c r="EU141" s="8">
        <f t="shared" si="28"/>
        <v>65450.287604171077</v>
      </c>
      <c r="EV141" s="8">
        <f t="shared" si="27"/>
        <v>65224.01478142108</v>
      </c>
      <c r="EW141" s="8">
        <f t="shared" si="27"/>
        <v>64997.741958671075</v>
      </c>
      <c r="EX141" s="8">
        <f t="shared" si="27"/>
        <v>64771.469135921077</v>
      </c>
      <c r="EY141" s="8">
        <f t="shared" si="27"/>
        <v>64545.19631317108</v>
      </c>
      <c r="EZ141" s="8">
        <f t="shared" si="27"/>
        <v>64318.923490421083</v>
      </c>
      <c r="FA141" s="8">
        <f t="shared" si="27"/>
        <v>64092.650667671085</v>
      </c>
      <c r="FB141" s="8">
        <f t="shared" si="27"/>
        <v>63866.37784492108</v>
      </c>
      <c r="FC141" s="8">
        <f t="shared" si="27"/>
        <v>63640.105022171083</v>
      </c>
      <c r="FD141" s="8">
        <f t="shared" si="27"/>
        <v>63413.832199421086</v>
      </c>
      <c r="FE141" s="8">
        <f t="shared" si="27"/>
        <v>63187.559376671081</v>
      </c>
      <c r="FF141" s="8">
        <f t="shared" si="27"/>
        <v>62961.286553921083</v>
      </c>
      <c r="FG141" s="8">
        <f t="shared" si="27"/>
        <v>62735.013731171086</v>
      </c>
      <c r="FH141" s="8">
        <f t="shared" si="27"/>
        <v>62508.740908421089</v>
      </c>
      <c r="FI141" s="8">
        <f t="shared" si="27"/>
        <v>62282.468085671091</v>
      </c>
      <c r="FJ141" s="8">
        <f t="shared" si="27"/>
        <v>62056.195262921086</v>
      </c>
      <c r="FK141" s="8">
        <f t="shared" si="30"/>
        <v>61829.922440171089</v>
      </c>
      <c r="FL141" s="8">
        <f t="shared" si="30"/>
        <v>61603.649617421092</v>
      </c>
      <c r="FM141" s="8">
        <f t="shared" si="30"/>
        <v>61377.376794671087</v>
      </c>
      <c r="FN141" s="8">
        <f t="shared" si="30"/>
        <v>61151.103971921089</v>
      </c>
      <c r="FO141" s="8">
        <f t="shared" si="30"/>
        <v>61037.967560546094</v>
      </c>
      <c r="FP141" s="8">
        <f t="shared" si="30"/>
        <v>61037.967560546094</v>
      </c>
      <c r="FQ141" s="8">
        <f t="shared" si="30"/>
        <v>61037.967560546094</v>
      </c>
      <c r="FR141" s="8">
        <f t="shared" si="30"/>
        <v>61037.967560546094</v>
      </c>
      <c r="FS141" s="8">
        <f t="shared" si="30"/>
        <v>61037.967560546094</v>
      </c>
      <c r="FT141" s="8">
        <f t="shared" si="30"/>
        <v>61037.967560546094</v>
      </c>
    </row>
    <row r="142" spans="1:176" x14ac:dyDescent="0.25">
      <c r="A142" s="4" t="s">
        <v>12</v>
      </c>
      <c r="B142" s="4" t="s">
        <v>2</v>
      </c>
      <c r="C142" s="3" t="s">
        <v>40</v>
      </c>
      <c r="D142" s="4" t="s">
        <v>4</v>
      </c>
      <c r="E142" s="7">
        <v>2004</v>
      </c>
      <c r="F142" s="24">
        <f>IFERROR(VLOOKUP(CONCATENATE(C142,E142),'KU Retirements'!$A$4:$E$150,5,FALSE),"N/A")</f>
        <v>43678</v>
      </c>
      <c r="G142" s="5">
        <v>1436221.78</v>
      </c>
      <c r="H142" s="5">
        <v>414712.25611178693</v>
      </c>
      <c r="I142" s="5"/>
      <c r="J142" s="6">
        <f>IF(J$3=$J$3,$G142,IF($F142='KU Meter Schedule'!J$3,'KU Meter Schedule'!I142-'KU Meter Schedule'!$G142,I142))</f>
        <v>1436221.78</v>
      </c>
      <c r="K142" s="6">
        <f>IF(K$3=$J$3,$G142,IF($F142='KU Meter Schedule'!K$3,'KU Meter Schedule'!J142-'KU Meter Schedule'!$G142,J142))</f>
        <v>1436221.78</v>
      </c>
      <c r="L142" s="6">
        <f>IF(L$3=$J$3,$G142,IF($F142='KU Meter Schedule'!L$3,'KU Meter Schedule'!K142-'KU Meter Schedule'!$G142,K142))</f>
        <v>1436221.78</v>
      </c>
      <c r="M142" s="6">
        <f>IF(M$3=$J$3,$G142,IF($F142='KU Meter Schedule'!M$3,'KU Meter Schedule'!L142-'KU Meter Schedule'!$G142,L142))</f>
        <v>1436221.78</v>
      </c>
      <c r="N142" s="6">
        <f>IF(N$3=$J$3,$G142,IF($F142='KU Meter Schedule'!N$3,'KU Meter Schedule'!M142-'KU Meter Schedule'!$G142,M142))</f>
        <v>1436221.78</v>
      </c>
      <c r="O142" s="6">
        <f>IF(O$3=$J$3,$G142,IF($F142='KU Meter Schedule'!O$3,'KU Meter Schedule'!N142-'KU Meter Schedule'!$G142,N142))</f>
        <v>1436221.78</v>
      </c>
      <c r="P142" s="6">
        <f>IF(P$3=$J$3,$G142,IF($F142='KU Meter Schedule'!P$3,'KU Meter Schedule'!O142-'KU Meter Schedule'!$G142,O142))</f>
        <v>1436221.78</v>
      </c>
      <c r="Q142" s="6">
        <f>IF(Q$3=$J$3,$G142,IF($F142='KU Meter Schedule'!Q$3,'KU Meter Schedule'!P142-'KU Meter Schedule'!$G142,P142))</f>
        <v>1436221.78</v>
      </c>
      <c r="R142" s="6">
        <f>IF(R$3=$J$3,$G142,IF($F142='KU Meter Schedule'!R$3,'KU Meter Schedule'!Q142-'KU Meter Schedule'!$G142,Q142))</f>
        <v>1436221.78</v>
      </c>
      <c r="S142" s="6">
        <f>IF(S$3=$J$3,$G142,IF($F142='KU Meter Schedule'!S$3,'KU Meter Schedule'!R142-'KU Meter Schedule'!$G142,R142))</f>
        <v>1436221.78</v>
      </c>
      <c r="T142" s="6">
        <f>IF(T$3=$J$3,$G142,IF($F142='KU Meter Schedule'!T$3,'KU Meter Schedule'!S142-'KU Meter Schedule'!$G142,S142))</f>
        <v>1436221.78</v>
      </c>
      <c r="U142" s="6">
        <f>IF(U$3=$J$3,$G142,IF($F142='KU Meter Schedule'!U$3,'KU Meter Schedule'!T142-'KU Meter Schedule'!$G142,T142))</f>
        <v>1436221.78</v>
      </c>
      <c r="V142" s="6">
        <f>IF(V$3=$J$3,$G142,IF($F142='KU Meter Schedule'!V$3,'KU Meter Schedule'!U142-'KU Meter Schedule'!$G142,U142))</f>
        <v>1436221.78</v>
      </c>
      <c r="W142" s="6">
        <f>IF(W$3=$J$3,$G142,IF($F142='KU Meter Schedule'!W$3,'KU Meter Schedule'!V142-'KU Meter Schedule'!$G142,V142))</f>
        <v>1436221.78</v>
      </c>
      <c r="X142" s="6">
        <f>IF(X$3=$J$3,$G142,IF($F142='KU Meter Schedule'!X$3,'KU Meter Schedule'!W142-'KU Meter Schedule'!$G142,W142))</f>
        <v>1436221.78</v>
      </c>
      <c r="Y142" s="6">
        <f>IF(Y$3=$J$3,$G142,IF($F142='KU Meter Schedule'!Y$3,'KU Meter Schedule'!X142-'KU Meter Schedule'!$G142,X142))</f>
        <v>1436221.78</v>
      </c>
      <c r="Z142" s="6">
        <f>IF(Z$3=$J$3,$G142,IF($F142='KU Meter Schedule'!Z$3,'KU Meter Schedule'!Y142-'KU Meter Schedule'!$G142,Y142))</f>
        <v>1436221.78</v>
      </c>
      <c r="AA142" s="6">
        <f>IF(AA$3=$J$3,$G142,IF($F142='KU Meter Schedule'!AA$3,'KU Meter Schedule'!Z142-'KU Meter Schedule'!$G142,Z142))</f>
        <v>1436221.78</v>
      </c>
      <c r="AB142" s="6">
        <f>IF(AB$3=$J$3,$G142,IF($F142='KU Meter Schedule'!AB$3,'KU Meter Schedule'!AA142-'KU Meter Schedule'!$G142,AA142))</f>
        <v>1436221.78</v>
      </c>
      <c r="AC142" s="6">
        <f>IF(AC$3=$J$3,$G142,IF($F142='KU Meter Schedule'!AC$3,'KU Meter Schedule'!AB142-'KU Meter Schedule'!$G142,AB142))</f>
        <v>1436221.78</v>
      </c>
      <c r="AD142" s="6">
        <f>IF(AD$3=$J$3,$G142,IF($F142='KU Meter Schedule'!AD$3,'KU Meter Schedule'!AC142-'KU Meter Schedule'!$G142,AC142))</f>
        <v>1436221.78</v>
      </c>
      <c r="AE142" s="6">
        <f>IF(AE$3=$J$3,$G142,IF($F142='KU Meter Schedule'!AE$3,'KU Meter Schedule'!AD142-'KU Meter Schedule'!$G142,AD142))</f>
        <v>1436221.78</v>
      </c>
      <c r="AF142" s="6">
        <f>IF(AF$3=$J$3,$G142,IF($F142='KU Meter Schedule'!AF$3,'KU Meter Schedule'!AE142-'KU Meter Schedule'!$G142,AE142))</f>
        <v>1436221.78</v>
      </c>
      <c r="AG142" s="6">
        <f>IF(AG$3=$J$3,$G142,IF($F142='KU Meter Schedule'!AG$3,'KU Meter Schedule'!AF142-'KU Meter Schedule'!$G142,AF142))</f>
        <v>1436221.78</v>
      </c>
      <c r="AH142" s="6">
        <f>IF(AH$3=$J$3,$G142,IF($F142='KU Meter Schedule'!AH$3,'KU Meter Schedule'!AG142-'KU Meter Schedule'!$G142,AG142))</f>
        <v>1436221.78</v>
      </c>
      <c r="AI142" s="6">
        <f>IF(AI$3=$J$3,$G142,IF($F142='KU Meter Schedule'!AI$3,'KU Meter Schedule'!AH142-'KU Meter Schedule'!$G142,AH142))</f>
        <v>1436221.78</v>
      </c>
      <c r="AJ142" s="6">
        <f>IF(AJ$3=$J$3,$G142,IF($F142='KU Meter Schedule'!AJ$3,'KU Meter Schedule'!AI142-'KU Meter Schedule'!$G142,AI142))</f>
        <v>1436221.78</v>
      </c>
      <c r="AK142" s="6">
        <f>IF(AK$3=$J$3,$G142,IF($F142='KU Meter Schedule'!AK$3,'KU Meter Schedule'!AJ142-'KU Meter Schedule'!$G142,AJ142))</f>
        <v>1436221.78</v>
      </c>
      <c r="AL142" s="6">
        <f>IF(AL$3=$J$3,$G142,IF($F142='KU Meter Schedule'!AL$3,'KU Meter Schedule'!AK142-'KU Meter Schedule'!$G142,AK142))</f>
        <v>1436221.78</v>
      </c>
      <c r="AM142" s="6">
        <f>IF(AM$3=$J$3,$G142,IF($F142='KU Meter Schedule'!AM$3,'KU Meter Schedule'!AL142-'KU Meter Schedule'!$G142,AL142))</f>
        <v>1436221.78</v>
      </c>
      <c r="AN142" s="6">
        <f>IF(AN$3=$J$3,$G142,IF($F142='KU Meter Schedule'!AN$3,'KU Meter Schedule'!AM142-'KU Meter Schedule'!$G142,AM142))</f>
        <v>1436221.78</v>
      </c>
      <c r="AO142" s="6">
        <f>IF(AO$3=$J$3,$G142,IF($F142='KU Meter Schedule'!AO$3,'KU Meter Schedule'!AN142-'KU Meter Schedule'!$G142,AN142))</f>
        <v>1436221.78</v>
      </c>
      <c r="AP142" s="6">
        <f>IF(AP$3=$J$3,$G142,IF($F142='KU Meter Schedule'!AP$3,'KU Meter Schedule'!AO142-'KU Meter Schedule'!$G142,AO142))</f>
        <v>1436221.78</v>
      </c>
      <c r="AQ142" s="6">
        <f>IF(AQ$3=$J$3,$G142,IF($F142='KU Meter Schedule'!AQ$3,'KU Meter Schedule'!AP142-'KU Meter Schedule'!$G142,AP142))</f>
        <v>1436221.78</v>
      </c>
      <c r="AR142" s="6">
        <f>IF(AR$3=$J$3,$G142,IF($F142='KU Meter Schedule'!AR$3,'KU Meter Schedule'!AQ142-'KU Meter Schedule'!$G142,AQ142))</f>
        <v>1436221.78</v>
      </c>
      <c r="AS142" s="6">
        <f>IF(AS$3=$J$3,$G142,IF($F142='KU Meter Schedule'!AS$3,'KU Meter Schedule'!AR142-'KU Meter Schedule'!$G142,AR142))</f>
        <v>1436221.78</v>
      </c>
      <c r="AT142" s="6">
        <f>IF(AT$3=$J$3,$G142,IF($F142='KU Meter Schedule'!AT$3,'KU Meter Schedule'!AS142-'KU Meter Schedule'!$G142,AS142))</f>
        <v>0</v>
      </c>
      <c r="AU142" s="6">
        <f>IF(AU$3=$J$3,$G142,IF($F142='KU Meter Schedule'!AU$3,'KU Meter Schedule'!AT142-'KU Meter Schedule'!$G142,AT142))</f>
        <v>0</v>
      </c>
      <c r="AV142" s="6">
        <f>IF(AV$3=$J$3,$G142,IF($F142='KU Meter Schedule'!AV$3,'KU Meter Schedule'!AU142-'KU Meter Schedule'!$G142,AU142))</f>
        <v>0</v>
      </c>
      <c r="AW142" s="6">
        <f>IF(AW$3=$J$3,$G142,IF($F142='KU Meter Schedule'!AW$3,'KU Meter Schedule'!AV142-'KU Meter Schedule'!$G142,AV142))</f>
        <v>0</v>
      </c>
      <c r="AX142" s="6">
        <f>IF(AX$3=$J$3,$G142,IF($F142='KU Meter Schedule'!AX$3,'KU Meter Schedule'!AW142-'KU Meter Schedule'!$G142,AW142))</f>
        <v>0</v>
      </c>
      <c r="AZ142" s="21">
        <f>IF(AZ$3&lt;'Depr. Rate'!$B$1,('Depr. Rate'!$B$4*'KU Meter Schedule'!J142)/12,IF(J142=0,I142/2*'Depr. Rate'!$C$4/12,('Depr. Rate'!$C$4*'KU Meter Schedule'!J142)/12))</f>
        <v>2740.7898968333334</v>
      </c>
      <c r="BA142" s="21">
        <f>IF(BA$3&lt;'Depr. Rate'!$B$1,('Depr. Rate'!$B$4*'KU Meter Schedule'!K142)/12,IF(K142=0,J142/2*'Depr. Rate'!$C$4/12,('Depr. Rate'!$C$4*'KU Meter Schedule'!K142)/12))</f>
        <v>2740.7898968333334</v>
      </c>
      <c r="BB142" s="21">
        <f>IF(BB$3&lt;'Depr. Rate'!$B$1,('Depr. Rate'!$B$4*'KU Meter Schedule'!L142)/12,IF(L142=0,K142/2*'Depr. Rate'!$C$4/12,('Depr. Rate'!$C$4*'KU Meter Schedule'!L142)/12))</f>
        <v>2740.7898968333334</v>
      </c>
      <c r="BC142" s="21">
        <f>IF(BC$3&lt;'Depr. Rate'!$B$1,('Depr. Rate'!$B$4*'KU Meter Schedule'!M142)/12,IF(M142=0,L142/2*'Depr. Rate'!$C$4/12,('Depr. Rate'!$C$4*'KU Meter Schedule'!M142)/12))</f>
        <v>2740.7898968333334</v>
      </c>
      <c r="BD142" s="21">
        <f>IF(BD$3&lt;'Depr. Rate'!$B$1,('Depr. Rate'!$B$4*'KU Meter Schedule'!N142)/12,IF(N142=0,M142/2*'Depr. Rate'!$C$4/12,('Depr. Rate'!$C$4*'KU Meter Schedule'!N142)/12))</f>
        <v>2740.7898968333334</v>
      </c>
      <c r="BE142" s="21">
        <f>IF(BE$3&lt;'Depr. Rate'!$B$1,('Depr. Rate'!$B$4*'KU Meter Schedule'!O142)/12,IF(O142=0,N142/2*'Depr. Rate'!$C$4/12,('Depr. Rate'!$C$4*'KU Meter Schedule'!O142)/12))</f>
        <v>2740.7898968333334</v>
      </c>
      <c r="BF142" s="21">
        <f>IF(BF$3&lt;'Depr. Rate'!$B$1,('Depr. Rate'!$B$4*'KU Meter Schedule'!P142)/12,IF(P142=0,O142/2*'Depr. Rate'!$C$4/12,('Depr. Rate'!$C$4*'KU Meter Schedule'!P142)/12))</f>
        <v>2740.7898968333334</v>
      </c>
      <c r="BG142" s="21">
        <f>IF(BG$3&lt;'Depr. Rate'!$B$1,('Depr. Rate'!$B$4*'KU Meter Schedule'!Q142)/12,IF(Q142=0,P142/2*'Depr. Rate'!$C$4/12,('Depr. Rate'!$C$4*'KU Meter Schedule'!Q142)/12))</f>
        <v>2740.7898968333334</v>
      </c>
      <c r="BH142" s="21">
        <f>IF(BH$3&lt;'Depr. Rate'!$B$1,('Depr. Rate'!$B$4*'KU Meter Schedule'!R142)/12,IF(R142=0,Q142/2*'Depr. Rate'!$C$4/12,('Depr. Rate'!$C$4*'KU Meter Schedule'!R142)/12))</f>
        <v>2740.7898968333334</v>
      </c>
      <c r="BI142" s="21">
        <f>IF(BI$3&lt;'Depr. Rate'!$B$1,('Depr. Rate'!$B$4*'KU Meter Schedule'!S142)/12,IF(S142=0,R142/2*'Depr. Rate'!$C$4/12,('Depr. Rate'!$C$4*'KU Meter Schedule'!S142)/12))</f>
        <v>2740.7898968333334</v>
      </c>
      <c r="BJ142" s="21">
        <f>IF(BJ$3&lt;'Depr. Rate'!$B$1,('Depr. Rate'!$B$4*'KU Meter Schedule'!T142)/12,IF(T142=0,S142/2*'Depr. Rate'!$C$4/12,('Depr. Rate'!$C$4*'KU Meter Schedule'!T142)/12))</f>
        <v>2740.7898968333334</v>
      </c>
      <c r="BK142" s="21">
        <f>IF(BK$3&lt;'Depr. Rate'!$B$1,('Depr. Rate'!$B$4*'KU Meter Schedule'!U142)/12,IF(U142=0,T142/2*'Depr. Rate'!$C$4/12,('Depr. Rate'!$C$4*'KU Meter Schedule'!U142)/12))</f>
        <v>4200.9487065000003</v>
      </c>
      <c r="BL142" s="21">
        <f>IF(BL$3&lt;'Depr. Rate'!$B$1,('Depr. Rate'!$B$4*'KU Meter Schedule'!V142)/12,IF(V142=0,U142/2*'Depr. Rate'!$C$4/12,('Depr. Rate'!$C$4*'KU Meter Schedule'!V142)/12))</f>
        <v>4200.9487065000003</v>
      </c>
      <c r="BM142" s="21">
        <f>IF(BM$3&lt;'Depr. Rate'!$B$1,('Depr. Rate'!$B$4*'KU Meter Schedule'!W142)/12,IF(W142=0,V142/2*'Depr. Rate'!$C$4/12,('Depr. Rate'!$C$4*'KU Meter Schedule'!W142)/12))</f>
        <v>4200.9487065000003</v>
      </c>
      <c r="BN142" s="21">
        <f>IF(BN$3&lt;'Depr. Rate'!$B$1,('Depr. Rate'!$B$4*'KU Meter Schedule'!X142)/12,IF(X142=0,W142/2*'Depr. Rate'!$C$4/12,('Depr. Rate'!$C$4*'KU Meter Schedule'!X142)/12))</f>
        <v>4200.9487065000003</v>
      </c>
      <c r="BO142" s="21">
        <f>IF(BO$3&lt;'Depr. Rate'!$B$1,('Depr. Rate'!$B$4*'KU Meter Schedule'!Y142)/12,IF(Y142=0,X142/2*'Depr. Rate'!$C$4/12,('Depr. Rate'!$C$4*'KU Meter Schedule'!Y142)/12))</f>
        <v>4200.9487065000003</v>
      </c>
      <c r="BP142" s="21">
        <f>IF(BP$3&lt;'Depr. Rate'!$B$1,('Depr. Rate'!$B$4*'KU Meter Schedule'!Z142)/12,IF(Z142=0,Y142/2*'Depr. Rate'!$C$4/12,('Depr. Rate'!$C$4*'KU Meter Schedule'!Z142)/12))</f>
        <v>4200.9487065000003</v>
      </c>
      <c r="BQ142" s="21">
        <f>IF(BQ$3&lt;'Depr. Rate'!$B$1,('Depr. Rate'!$B$4*'KU Meter Schedule'!AA142)/12,IF(AA142=0,Z142/2*'Depr. Rate'!$C$4/12,('Depr. Rate'!$C$4*'KU Meter Schedule'!AA142)/12))</f>
        <v>4200.9487065000003</v>
      </c>
      <c r="BR142" s="21">
        <f>IF(BR$3&lt;'Depr. Rate'!$B$1,('Depr. Rate'!$B$4*'KU Meter Schedule'!AB142)/12,IF(AB142=0,AA142/2*'Depr. Rate'!$C$4/12,('Depr. Rate'!$C$4*'KU Meter Schedule'!AB142)/12))</f>
        <v>4200.9487065000003</v>
      </c>
      <c r="BS142" s="21">
        <f>IF(BS$3&lt;'Depr. Rate'!$B$1,('Depr. Rate'!$B$4*'KU Meter Schedule'!AC142)/12,IF(AC142=0,AB142/2*'Depr. Rate'!$C$4/12,('Depr. Rate'!$C$4*'KU Meter Schedule'!AC142)/12))</f>
        <v>4200.9487065000003</v>
      </c>
      <c r="BT142" s="21">
        <f>IF(BT$3&lt;'Depr. Rate'!$B$1,('Depr. Rate'!$B$4*'KU Meter Schedule'!AD142)/12,IF(AD142=0,AC142/2*'Depr. Rate'!$C$4/12,('Depr. Rate'!$C$4*'KU Meter Schedule'!AD142)/12))</f>
        <v>4200.9487065000003</v>
      </c>
      <c r="BU142" s="21">
        <f>IF(BU$3&lt;'Depr. Rate'!$B$1,('Depr. Rate'!$B$4*'KU Meter Schedule'!AE142)/12,IF(AE142=0,AD142/2*'Depr. Rate'!$C$4/12,('Depr. Rate'!$C$4*'KU Meter Schedule'!AE142)/12))</f>
        <v>4200.9487065000003</v>
      </c>
      <c r="BV142" s="21">
        <f>IF(BV$3&lt;'Depr. Rate'!$B$1,('Depr. Rate'!$B$4*'KU Meter Schedule'!AF142)/12,IF(AF142=0,AE142/2*'Depr. Rate'!$C$4/12,('Depr. Rate'!$C$4*'KU Meter Schedule'!AF142)/12))</f>
        <v>4200.9487065000003</v>
      </c>
      <c r="BW142" s="21">
        <f>IF(BW$3&lt;'Depr. Rate'!$B$1,('Depr. Rate'!$B$4*'KU Meter Schedule'!AG142)/12,IF(AG142=0,AF142/2*'Depr. Rate'!$C$4/12,('Depr. Rate'!$C$4*'KU Meter Schedule'!AG142)/12))</f>
        <v>4200.9487065000003</v>
      </c>
      <c r="BX142" s="21">
        <f>IF(BX$3&lt;'Depr. Rate'!$B$1,('Depr. Rate'!$B$4*'KU Meter Schedule'!AH142)/12,IF(AH142=0,AG142/2*'Depr. Rate'!$C$4/12,('Depr. Rate'!$C$4*'KU Meter Schedule'!AH142)/12))</f>
        <v>4200.9487065000003</v>
      </c>
      <c r="BY142" s="21">
        <f>IF(BY$3&lt;'Depr. Rate'!$B$1,('Depr. Rate'!$B$4*'KU Meter Schedule'!AI142)/12,IF(AI142=0,AH142/2*'Depr. Rate'!$C$4/12,('Depr. Rate'!$C$4*'KU Meter Schedule'!AI142)/12))</f>
        <v>4200.9487065000003</v>
      </c>
      <c r="BZ142" s="21">
        <f>IF(BZ$3&lt;'Depr. Rate'!$B$1,('Depr. Rate'!$B$4*'KU Meter Schedule'!AJ142)/12,IF(AJ142=0,AI142/2*'Depr. Rate'!$C$4/12,('Depr. Rate'!$C$4*'KU Meter Schedule'!AJ142)/12))</f>
        <v>4200.9487065000003</v>
      </c>
      <c r="CA142" s="21">
        <f>IF(CA$3&lt;'Depr. Rate'!$B$1,('Depr. Rate'!$B$4*'KU Meter Schedule'!AK142)/12,IF(AK142=0,AJ142/2*'Depr. Rate'!$C$4/12,('Depr. Rate'!$C$4*'KU Meter Schedule'!AK142)/12))</f>
        <v>4200.9487065000003</v>
      </c>
      <c r="CB142" s="21">
        <f>IF(CB$3&lt;'Depr. Rate'!$B$1,('Depr. Rate'!$B$4*'KU Meter Schedule'!AL142)/12,IF(AL142=0,AK142/2*'Depr. Rate'!$C$4/12,('Depr. Rate'!$C$4*'KU Meter Schedule'!AL142)/12))</f>
        <v>4200.9487065000003</v>
      </c>
      <c r="CC142" s="21">
        <f>IF(CC$3&lt;'Depr. Rate'!$B$1,('Depr. Rate'!$B$4*'KU Meter Schedule'!AM142)/12,IF(AM142=0,AL142/2*'Depr. Rate'!$C$4/12,('Depr. Rate'!$C$4*'KU Meter Schedule'!AM142)/12))</f>
        <v>4200.9487065000003</v>
      </c>
      <c r="CD142" s="21">
        <f>IF(CD$3&lt;'Depr. Rate'!$B$1,('Depr. Rate'!$B$4*'KU Meter Schedule'!AN142)/12,IF(AN142=0,AM142/2*'Depr. Rate'!$C$4/12,('Depr. Rate'!$C$4*'KU Meter Schedule'!AN142)/12))</f>
        <v>4200.9487065000003</v>
      </c>
      <c r="CE142" s="21">
        <f>IF(CE$3&lt;'Depr. Rate'!$B$1,('Depr. Rate'!$B$4*'KU Meter Schedule'!AO142)/12,IF(AO142=0,AN142/2*'Depr. Rate'!$C$4/12,('Depr. Rate'!$C$4*'KU Meter Schedule'!AO142)/12))</f>
        <v>4200.9487065000003</v>
      </c>
      <c r="CF142" s="21">
        <f>IF(CF$3&lt;'Depr. Rate'!$B$1,('Depr. Rate'!$B$4*'KU Meter Schedule'!AP142)/12,IF(AP142=0,AO142/2*'Depr. Rate'!$C$4/12,('Depr. Rate'!$C$4*'KU Meter Schedule'!AP142)/12))</f>
        <v>4200.9487065000003</v>
      </c>
      <c r="CG142" s="21">
        <f>IF(CG$3&lt;'Depr. Rate'!$B$1,('Depr. Rate'!$B$4*'KU Meter Schedule'!AQ142)/12,IF(AQ142=0,AP142/2*'Depr. Rate'!$C$4/12,('Depr. Rate'!$C$4*'KU Meter Schedule'!AQ142)/12))</f>
        <v>4200.9487065000003</v>
      </c>
      <c r="CH142" s="21">
        <f>IF(CH$3&lt;'Depr. Rate'!$B$1,('Depr. Rate'!$B$4*'KU Meter Schedule'!AR142)/12,IF(AR142=0,AQ142/2*'Depr. Rate'!$C$4/12,('Depr. Rate'!$C$4*'KU Meter Schedule'!AR142)/12))</f>
        <v>4200.9487065000003</v>
      </c>
      <c r="CI142" s="21">
        <f>IF(CI$3&lt;'Depr. Rate'!$B$1,('Depr. Rate'!$B$4*'KU Meter Schedule'!AS142)/12,IF(AS142=0,AR142/2*'Depr. Rate'!$C$4/12,('Depr. Rate'!$C$4*'KU Meter Schedule'!AS142)/12))</f>
        <v>4200.9487065000003</v>
      </c>
      <c r="CJ142" s="21">
        <f>IF(CJ$3&lt;'Depr. Rate'!$B$1,('Depr. Rate'!$B$4*'KU Meter Schedule'!AT142)/12,IF(AT142=0,AS142/2*'Depr. Rate'!$C$4/12,('Depr. Rate'!$C$4*'KU Meter Schedule'!AT142)/12))</f>
        <v>2100.4743532500001</v>
      </c>
      <c r="CK142" s="21">
        <f>IF(CK$3&lt;'Depr. Rate'!$B$1,('Depr. Rate'!$B$4*'KU Meter Schedule'!AU142)/12,IF(AU142=0,AT142/2*'Depr. Rate'!$C$4/12,('Depr. Rate'!$C$4*'KU Meter Schedule'!AU142)/12))</f>
        <v>0</v>
      </c>
      <c r="CL142" s="21">
        <f>IF(CL$3&lt;'Depr. Rate'!$B$1,('Depr. Rate'!$B$4*'KU Meter Schedule'!AV142)/12,IF(AV142=0,AU142/2*'Depr. Rate'!$C$4/12,('Depr. Rate'!$C$4*'KU Meter Schedule'!AV142)/12))</f>
        <v>0</v>
      </c>
      <c r="CM142" s="21">
        <f>IF(CM$3&lt;'Depr. Rate'!$B$1,('Depr. Rate'!$B$4*'KU Meter Schedule'!AW142)/12,IF(AW142=0,AV142/2*'Depr. Rate'!$C$4/12,('Depr. Rate'!$C$4*'KU Meter Schedule'!AW142)/12))</f>
        <v>0</v>
      </c>
      <c r="CN142" s="21">
        <f>IF(CN$3&lt;'Depr. Rate'!$B$1,('Depr. Rate'!$B$4*'KU Meter Schedule'!AX142)/12,IF(AX142=0,AW142/2*'Depr. Rate'!$C$4/12,('Depr. Rate'!$C$4*'KU Meter Schedule'!AX142)/12))</f>
        <v>0</v>
      </c>
      <c r="CP142" s="6">
        <f>IF(CP$3=$CP$3,$H142+AZ142,IF($F142='KU Meter Schedule'!CP$3,'KU Meter Schedule'!CO142+AZ142-$G142,SUM(CO142,AZ142)))</f>
        <v>417453.04600862029</v>
      </c>
      <c r="CQ142" s="6">
        <f>IF(CQ$3=$CP$3,$H142+BA142,IF($F142='KU Meter Schedule'!CQ$3,'KU Meter Schedule'!CP142+BA142-$G142,SUM(CP142,BA142)))</f>
        <v>420193.83590545366</v>
      </c>
      <c r="CR142" s="6">
        <f>IF(CR$3=$CP$3,$H142+BB142,IF($F142='KU Meter Schedule'!CR$3,'KU Meter Schedule'!CQ142+BB142-$G142,SUM(CQ142,BB142)))</f>
        <v>422934.62580228702</v>
      </c>
      <c r="CS142" s="6">
        <f>IF(CS$3=$CP$3,$H142+BC142,IF($F142='KU Meter Schedule'!CS$3,'KU Meter Schedule'!CR142+BC142-$G142,SUM(CR142,BC142)))</f>
        <v>425675.41569912038</v>
      </c>
      <c r="CT142" s="6">
        <f>IF(CT$3=$CP$3,$H142+BD142,IF($F142='KU Meter Schedule'!CT$3,'KU Meter Schedule'!CS142+BD142-$G142,SUM(CS142,BD142)))</f>
        <v>428416.20559595374</v>
      </c>
      <c r="CU142" s="6">
        <f>IF(CU$3=$CP$3,$H142+BE142,IF($F142='KU Meter Schedule'!CU$3,'KU Meter Schedule'!CT142+BE142-$G142,SUM(CT142,BE142)))</f>
        <v>431156.9954927871</v>
      </c>
      <c r="CV142" s="6">
        <f>IF(CV$3=$CP$3,$H142+BF142,IF($F142='KU Meter Schedule'!CV$3,'KU Meter Schedule'!CU142+BF142-$G142,SUM(CU142,BF142)))</f>
        <v>433897.78538962046</v>
      </c>
      <c r="CW142" s="6">
        <f>IF(CW$3=$CP$3,$H142+BG142,IF($F142='KU Meter Schedule'!CW$3,'KU Meter Schedule'!CV142+BG142-$G142,SUM(CV142,BG142)))</f>
        <v>436638.57528645382</v>
      </c>
      <c r="CX142" s="6">
        <f>IF(CX$3=$CP$3,$H142+BH142,IF($F142='KU Meter Schedule'!CX$3,'KU Meter Schedule'!CW142+BH142-$G142,SUM(CW142,BH142)))</f>
        <v>439379.36518328718</v>
      </c>
      <c r="CY142" s="6">
        <f>IF(CY$3=$CP$3,$H142+BI142,IF($F142='KU Meter Schedule'!CY$3,'KU Meter Schedule'!CX142+BI142-$G142,SUM(CX142,BI142)))</f>
        <v>442120.15508012054</v>
      </c>
      <c r="CZ142" s="6">
        <f>IF(CZ$3=$CP$3,$H142+BJ142,IF($F142='KU Meter Schedule'!CZ$3,'KU Meter Schedule'!CY142+BJ142-$G142,SUM(CY142,BJ142)))</f>
        <v>444860.94497695391</v>
      </c>
      <c r="DA142" s="6">
        <f>IF(DA$3=$CP$3,$H142+BK142,IF($F142='KU Meter Schedule'!DA$3,'KU Meter Schedule'!CZ142+BK142-$G142,SUM(CZ142,BK142)))</f>
        <v>449061.89368345391</v>
      </c>
      <c r="DB142" s="6">
        <f>IF(DB$3=$CP$3,$H142+BL142,IF($F142='KU Meter Schedule'!DB$3,'KU Meter Schedule'!DA142+BL142-$G142,SUM(DA142,BL142)))</f>
        <v>453262.8423899539</v>
      </c>
      <c r="DC142" s="6">
        <f>IF(DC$3=$CP$3,$H142+BM142,IF($F142='KU Meter Schedule'!DC$3,'KU Meter Schedule'!DB142+BM142-$G142,SUM(DB142,BM142)))</f>
        <v>457463.7910964539</v>
      </c>
      <c r="DD142" s="6">
        <f>IF(DD$3=$CP$3,$H142+BN142,IF($F142='KU Meter Schedule'!DD$3,'KU Meter Schedule'!DC142+BN142-$G142,SUM(DC142,BN142)))</f>
        <v>461664.7398029539</v>
      </c>
      <c r="DE142" s="6">
        <f>IF(DE$3=$CP$3,$H142+BO142,IF($F142='KU Meter Schedule'!DE$3,'KU Meter Schedule'!DD142+BO142-$G142,SUM(DD142,BO142)))</f>
        <v>465865.6885094539</v>
      </c>
      <c r="DF142" s="6">
        <f>IF(DF$3=$CP$3,$H142+BP142,IF($F142='KU Meter Schedule'!DF$3,'KU Meter Schedule'!DE142+BP142-$G142,SUM(DE142,BP142)))</f>
        <v>470066.6372159539</v>
      </c>
      <c r="DG142" s="6">
        <f>IF(DG$3=$CP$3,$H142+BQ142,IF($F142='KU Meter Schedule'!DG$3,'KU Meter Schedule'!DF142+BQ142-$G142,SUM(DF142,BQ142)))</f>
        <v>474267.5859224539</v>
      </c>
      <c r="DH142" s="6">
        <f>IF(DH$3=$CP$3,$H142+BR142,IF($F142='KU Meter Schedule'!DH$3,'KU Meter Schedule'!DG142+BR142-$G142,SUM(DG142,BR142)))</f>
        <v>478468.5346289539</v>
      </c>
      <c r="DI142" s="6">
        <f>IF(DI$3=$CP$3,$H142+BS142,IF($F142='KU Meter Schedule'!DI$3,'KU Meter Schedule'!DH142+BS142-$G142,SUM(DH142,BS142)))</f>
        <v>482669.4833354539</v>
      </c>
      <c r="DJ142" s="6">
        <f>IF(DJ$3=$CP$3,$H142+BT142,IF($F142='KU Meter Schedule'!DJ$3,'KU Meter Schedule'!DI142+BT142-$G142,SUM(DI142,BT142)))</f>
        <v>486870.4320419539</v>
      </c>
      <c r="DK142" s="6">
        <f>IF(DK$3=$CP$3,$H142+BU142,IF($F142='KU Meter Schedule'!DK$3,'KU Meter Schedule'!DJ142+BU142-$G142,SUM(DJ142,BU142)))</f>
        <v>491071.3807484539</v>
      </c>
      <c r="DL142" s="6">
        <f>IF(DL$3=$CP$3,$H142+BV142,IF($F142='KU Meter Schedule'!DL$3,'KU Meter Schedule'!DK142+BV142-$G142,SUM(DK142,BV142)))</f>
        <v>495272.3294549539</v>
      </c>
      <c r="DM142" s="6">
        <f>IF(DM$3=$CP$3,$H142+BW142,IF($F142='KU Meter Schedule'!DM$3,'KU Meter Schedule'!DL142+BW142-$G142,SUM(DL142,BW142)))</f>
        <v>499473.2781614539</v>
      </c>
      <c r="DN142" s="6">
        <f>IF(DN$3=$CP$3,$H142+BX142,IF($F142='KU Meter Schedule'!DN$3,'KU Meter Schedule'!DM142+BX142-$G142,SUM(DM142,BX142)))</f>
        <v>503674.2268679539</v>
      </c>
      <c r="DO142" s="6">
        <f>IF(DO$3=$CP$3,$H142+BY142,IF($F142='KU Meter Schedule'!DO$3,'KU Meter Schedule'!DN142+BY142-$G142,SUM(DN142,BY142)))</f>
        <v>507875.1755744539</v>
      </c>
      <c r="DP142" s="6">
        <f>IF(DP$3=$CP$3,$H142+BZ142,IF($F142='KU Meter Schedule'!DP$3,'KU Meter Schedule'!DO142+BZ142-$G142,SUM(DO142,BZ142)))</f>
        <v>512076.1242809539</v>
      </c>
      <c r="DQ142" s="6">
        <f>IF(DQ$3=$CP$3,$H142+CA142,IF($F142='KU Meter Schedule'!DQ$3,'KU Meter Schedule'!DP142+CA142-$G142,SUM(DP142,CA142)))</f>
        <v>516277.0729874539</v>
      </c>
      <c r="DR142" s="6">
        <f>IF(DR$3=$CP$3,$H142+CB142,IF($F142='KU Meter Schedule'!DR$3,'KU Meter Schedule'!DQ142+CB142-$G142,SUM(DQ142,CB142)))</f>
        <v>520478.0216939539</v>
      </c>
      <c r="DS142" s="6">
        <f>IF(DS$3=$CP$3,$H142+CC142,IF($F142='KU Meter Schedule'!DS$3,'KU Meter Schedule'!DR142+CC142-$G142,SUM(DR142,CC142)))</f>
        <v>524678.97040045389</v>
      </c>
      <c r="DT142" s="6">
        <f>IF(DT$3=$CP$3,$H142+CD142,IF($F142='KU Meter Schedule'!DT$3,'KU Meter Schedule'!DS142+CD142-$G142,SUM(DS142,CD142)))</f>
        <v>528879.91910695389</v>
      </c>
      <c r="DU142" s="6">
        <f>IF(DU$3=$CP$3,$H142+CE142,IF($F142='KU Meter Schedule'!DU$3,'KU Meter Schedule'!DT142+CE142-$G142,SUM(DT142,CE142)))</f>
        <v>533080.86781345389</v>
      </c>
      <c r="DV142" s="6">
        <f>IF(DV$3=$CP$3,$H142+CF142,IF($F142='KU Meter Schedule'!DV$3,'KU Meter Schedule'!DU142+CF142-$G142,SUM(DU142,CF142)))</f>
        <v>537281.81651995389</v>
      </c>
      <c r="DW142" s="6">
        <f>IF(DW$3=$CP$3,$H142+CG142,IF($F142='KU Meter Schedule'!DW$3,'KU Meter Schedule'!DV142+CG142-$G142,SUM(DV142,CG142)))</f>
        <v>541482.76522645389</v>
      </c>
      <c r="DX142" s="6">
        <f>IF(DX$3=$CP$3,$H142+CH142,IF($F142='KU Meter Schedule'!DX$3,'KU Meter Schedule'!DW142+CH142-$G142,SUM(DW142,CH142)))</f>
        <v>545683.71393295389</v>
      </c>
      <c r="DY142" s="6">
        <f>IF(DY$3=$CP$3,$H142+CI142,IF($F142='KU Meter Schedule'!DY$3,'KU Meter Schedule'!DX142+CI142-$G142,SUM(DX142,CI142)))</f>
        <v>549884.66263945389</v>
      </c>
      <c r="DZ142" s="6">
        <f>IF(DZ$3=$CP$3,$H142+CJ142,IF($F142='KU Meter Schedule'!DZ$3,'KU Meter Schedule'!DY142+CJ142-$G142,SUM(DY142,CJ142)))</f>
        <v>-884236.64300729614</v>
      </c>
      <c r="EA142" s="6">
        <f>IF(EA$3=$CP$3,$H142+CK142,IF($F142='KU Meter Schedule'!EA$3,'KU Meter Schedule'!DZ142+CK142-$G142,SUM(DZ142,CK142)))</f>
        <v>-884236.64300729614</v>
      </c>
      <c r="EB142" s="6">
        <f>IF(EB$3=$CP$3,$H142+CL142,IF($F142='KU Meter Schedule'!EB$3,'KU Meter Schedule'!EA142+CL142-$G142,SUM(EA142,CL142)))</f>
        <v>-884236.64300729614</v>
      </c>
      <c r="EC142" s="6">
        <f>IF(EC$3=$CP$3,$H142+CM142,IF($F142='KU Meter Schedule'!EC$3,'KU Meter Schedule'!EB142+CM142-$G142,SUM(EB142,CM142)))</f>
        <v>-884236.64300729614</v>
      </c>
      <c r="ED142" s="6">
        <f>IF(ED$3=$CP$3,$H142+CN142,IF($F142='KU Meter Schedule'!ED$3,'KU Meter Schedule'!EC142+CN142-$G142,SUM(EC142,CN142)))</f>
        <v>-884236.64300729614</v>
      </c>
      <c r="EF142" s="8">
        <f t="shared" si="28"/>
        <v>1018768.7339913797</v>
      </c>
      <c r="EG142" s="8">
        <f t="shared" si="28"/>
        <v>1016027.9440945464</v>
      </c>
      <c r="EH142" s="8">
        <f t="shared" si="28"/>
        <v>1013287.154197713</v>
      </c>
      <c r="EI142" s="8">
        <f t="shared" si="28"/>
        <v>1010546.3643008796</v>
      </c>
      <c r="EJ142" s="8">
        <f t="shared" si="28"/>
        <v>1007805.5744040463</v>
      </c>
      <c r="EK142" s="8">
        <f t="shared" si="28"/>
        <v>1005064.7845072129</v>
      </c>
      <c r="EL142" s="8">
        <f t="shared" si="28"/>
        <v>1002323.9946103796</v>
      </c>
      <c r="EM142" s="8">
        <f t="shared" si="28"/>
        <v>999583.20471354621</v>
      </c>
      <c r="EN142" s="8">
        <f t="shared" si="28"/>
        <v>996842.41481671284</v>
      </c>
      <c r="EO142" s="8">
        <f t="shared" si="28"/>
        <v>994101.62491987948</v>
      </c>
      <c r="EP142" s="8">
        <f t="shared" si="28"/>
        <v>991360.83502304612</v>
      </c>
      <c r="EQ142" s="8">
        <f t="shared" si="28"/>
        <v>987159.88631654612</v>
      </c>
      <c r="ER142" s="8">
        <f t="shared" si="28"/>
        <v>982958.93761004612</v>
      </c>
      <c r="ES142" s="8">
        <f t="shared" si="28"/>
        <v>978757.98890354612</v>
      </c>
      <c r="ET142" s="8">
        <f t="shared" si="28"/>
        <v>974557.04019704612</v>
      </c>
      <c r="EU142" s="8">
        <f t="shared" si="28"/>
        <v>970356.09149054612</v>
      </c>
      <c r="EV142" s="8">
        <f t="shared" si="27"/>
        <v>966155.14278404613</v>
      </c>
      <c r="EW142" s="8">
        <f t="shared" si="27"/>
        <v>961954.19407754613</v>
      </c>
      <c r="EX142" s="8">
        <f t="shared" si="27"/>
        <v>957753.24537104613</v>
      </c>
      <c r="EY142" s="8">
        <f t="shared" si="27"/>
        <v>953552.29666454613</v>
      </c>
      <c r="EZ142" s="8">
        <f t="shared" si="27"/>
        <v>949351.34795804613</v>
      </c>
      <c r="FA142" s="8">
        <f t="shared" si="27"/>
        <v>945150.39925154613</v>
      </c>
      <c r="FB142" s="8">
        <f t="shared" si="27"/>
        <v>940949.45054504613</v>
      </c>
      <c r="FC142" s="8">
        <f t="shared" si="27"/>
        <v>936748.50183854613</v>
      </c>
      <c r="FD142" s="8">
        <f t="shared" si="27"/>
        <v>932547.55313204613</v>
      </c>
      <c r="FE142" s="8">
        <f t="shared" si="27"/>
        <v>928346.60442554613</v>
      </c>
      <c r="FF142" s="8">
        <f t="shared" si="27"/>
        <v>924145.65571904613</v>
      </c>
      <c r="FG142" s="8">
        <f t="shared" si="27"/>
        <v>919944.70701254613</v>
      </c>
      <c r="FH142" s="8">
        <f t="shared" si="27"/>
        <v>915743.75830604613</v>
      </c>
      <c r="FI142" s="8">
        <f t="shared" si="27"/>
        <v>911542.80959954613</v>
      </c>
      <c r="FJ142" s="8">
        <f t="shared" si="27"/>
        <v>907341.86089304613</v>
      </c>
      <c r="FK142" s="8">
        <f t="shared" si="30"/>
        <v>903140.91218654613</v>
      </c>
      <c r="FL142" s="8">
        <f t="shared" si="30"/>
        <v>898939.96348004614</v>
      </c>
      <c r="FM142" s="8">
        <f t="shared" si="30"/>
        <v>894739.01477354614</v>
      </c>
      <c r="FN142" s="8">
        <f t="shared" si="30"/>
        <v>890538.06606704614</v>
      </c>
      <c r="FO142" s="8">
        <f t="shared" si="30"/>
        <v>886337.11736054614</v>
      </c>
      <c r="FP142" s="8">
        <f t="shared" si="30"/>
        <v>884236.64300729614</v>
      </c>
      <c r="FQ142" s="8">
        <f t="shared" si="30"/>
        <v>884236.64300729614</v>
      </c>
      <c r="FR142" s="8">
        <f t="shared" si="30"/>
        <v>884236.64300729614</v>
      </c>
      <c r="FS142" s="8">
        <f t="shared" si="30"/>
        <v>884236.64300729614</v>
      </c>
      <c r="FT142" s="8">
        <f t="shared" si="30"/>
        <v>884236.64300729614</v>
      </c>
    </row>
    <row r="143" spans="1:176" x14ac:dyDescent="0.25">
      <c r="A143" s="4" t="s">
        <v>12</v>
      </c>
      <c r="B143" s="4" t="s">
        <v>2</v>
      </c>
      <c r="C143" s="3" t="s">
        <v>40</v>
      </c>
      <c r="D143" s="4" t="s">
        <v>5</v>
      </c>
      <c r="E143" s="7">
        <v>2004</v>
      </c>
      <c r="F143" s="24">
        <f>IFERROR(VLOOKUP(CONCATENATE(C143,E143),'KU Retirements'!$A$4:$E$150,5,FALSE),"N/A")</f>
        <v>43678</v>
      </c>
      <c r="G143" s="5">
        <v>1706040.5899999999</v>
      </c>
      <c r="H143" s="5">
        <v>492623.04189342167</v>
      </c>
      <c r="I143" s="5"/>
      <c r="J143" s="6">
        <f>IF(J$3=$J$3,$G143,IF($F143='KU Meter Schedule'!J$3,'KU Meter Schedule'!I143-'KU Meter Schedule'!$G143,I143))</f>
        <v>1706040.5899999999</v>
      </c>
      <c r="K143" s="6">
        <f>IF(K$3=$J$3,$G143,IF($F143='KU Meter Schedule'!K$3,'KU Meter Schedule'!J143-'KU Meter Schedule'!$G143,J143))</f>
        <v>1706040.5899999999</v>
      </c>
      <c r="L143" s="6">
        <f>IF(L$3=$J$3,$G143,IF($F143='KU Meter Schedule'!L$3,'KU Meter Schedule'!K143-'KU Meter Schedule'!$G143,K143))</f>
        <v>1706040.5899999999</v>
      </c>
      <c r="M143" s="6">
        <f>IF(M$3=$J$3,$G143,IF($F143='KU Meter Schedule'!M$3,'KU Meter Schedule'!L143-'KU Meter Schedule'!$G143,L143))</f>
        <v>1706040.5899999999</v>
      </c>
      <c r="N143" s="6">
        <f>IF(N$3=$J$3,$G143,IF($F143='KU Meter Schedule'!N$3,'KU Meter Schedule'!M143-'KU Meter Schedule'!$G143,M143))</f>
        <v>1706040.5899999999</v>
      </c>
      <c r="O143" s="6">
        <f>IF(O$3=$J$3,$G143,IF($F143='KU Meter Schedule'!O$3,'KU Meter Schedule'!N143-'KU Meter Schedule'!$G143,N143))</f>
        <v>1706040.5899999999</v>
      </c>
      <c r="P143" s="6">
        <f>IF(P$3=$J$3,$G143,IF($F143='KU Meter Schedule'!P$3,'KU Meter Schedule'!O143-'KU Meter Schedule'!$G143,O143))</f>
        <v>1706040.5899999999</v>
      </c>
      <c r="Q143" s="6">
        <f>IF(Q$3=$J$3,$G143,IF($F143='KU Meter Schedule'!Q$3,'KU Meter Schedule'!P143-'KU Meter Schedule'!$G143,P143))</f>
        <v>1706040.5899999999</v>
      </c>
      <c r="R143" s="6">
        <f>IF(R$3=$J$3,$G143,IF($F143='KU Meter Schedule'!R$3,'KU Meter Schedule'!Q143-'KU Meter Schedule'!$G143,Q143))</f>
        <v>1706040.5899999999</v>
      </c>
      <c r="S143" s="6">
        <f>IF(S$3=$J$3,$G143,IF($F143='KU Meter Schedule'!S$3,'KU Meter Schedule'!R143-'KU Meter Schedule'!$G143,R143))</f>
        <v>1706040.5899999999</v>
      </c>
      <c r="T143" s="6">
        <f>IF(T$3=$J$3,$G143,IF($F143='KU Meter Schedule'!T$3,'KU Meter Schedule'!S143-'KU Meter Schedule'!$G143,S143))</f>
        <v>1706040.5899999999</v>
      </c>
      <c r="U143" s="6">
        <f>IF(U$3=$J$3,$G143,IF($F143='KU Meter Schedule'!U$3,'KU Meter Schedule'!T143-'KU Meter Schedule'!$G143,T143))</f>
        <v>1706040.5899999999</v>
      </c>
      <c r="V143" s="6">
        <f>IF(V$3=$J$3,$G143,IF($F143='KU Meter Schedule'!V$3,'KU Meter Schedule'!U143-'KU Meter Schedule'!$G143,U143))</f>
        <v>1706040.5899999999</v>
      </c>
      <c r="W143" s="6">
        <f>IF(W$3=$J$3,$G143,IF($F143='KU Meter Schedule'!W$3,'KU Meter Schedule'!V143-'KU Meter Schedule'!$G143,V143))</f>
        <v>1706040.5899999999</v>
      </c>
      <c r="X143" s="6">
        <f>IF(X$3=$J$3,$G143,IF($F143='KU Meter Schedule'!X$3,'KU Meter Schedule'!W143-'KU Meter Schedule'!$G143,W143))</f>
        <v>1706040.5899999999</v>
      </c>
      <c r="Y143" s="6">
        <f>IF(Y$3=$J$3,$G143,IF($F143='KU Meter Schedule'!Y$3,'KU Meter Schedule'!X143-'KU Meter Schedule'!$G143,X143))</f>
        <v>1706040.5899999999</v>
      </c>
      <c r="Z143" s="6">
        <f>IF(Z$3=$J$3,$G143,IF($F143='KU Meter Schedule'!Z$3,'KU Meter Schedule'!Y143-'KU Meter Schedule'!$G143,Y143))</f>
        <v>1706040.5899999999</v>
      </c>
      <c r="AA143" s="6">
        <f>IF(AA$3=$J$3,$G143,IF($F143='KU Meter Schedule'!AA$3,'KU Meter Schedule'!Z143-'KU Meter Schedule'!$G143,Z143))</f>
        <v>1706040.5899999999</v>
      </c>
      <c r="AB143" s="6">
        <f>IF(AB$3=$J$3,$G143,IF($F143='KU Meter Schedule'!AB$3,'KU Meter Schedule'!AA143-'KU Meter Schedule'!$G143,AA143))</f>
        <v>1706040.5899999999</v>
      </c>
      <c r="AC143" s="6">
        <f>IF(AC$3=$J$3,$G143,IF($F143='KU Meter Schedule'!AC$3,'KU Meter Schedule'!AB143-'KU Meter Schedule'!$G143,AB143))</f>
        <v>1706040.5899999999</v>
      </c>
      <c r="AD143" s="6">
        <f>IF(AD$3=$J$3,$G143,IF($F143='KU Meter Schedule'!AD$3,'KU Meter Schedule'!AC143-'KU Meter Schedule'!$G143,AC143))</f>
        <v>1706040.5899999999</v>
      </c>
      <c r="AE143" s="6">
        <f>IF(AE$3=$J$3,$G143,IF($F143='KU Meter Schedule'!AE$3,'KU Meter Schedule'!AD143-'KU Meter Schedule'!$G143,AD143))</f>
        <v>1706040.5899999999</v>
      </c>
      <c r="AF143" s="6">
        <f>IF(AF$3=$J$3,$G143,IF($F143='KU Meter Schedule'!AF$3,'KU Meter Schedule'!AE143-'KU Meter Schedule'!$G143,AE143))</f>
        <v>1706040.5899999999</v>
      </c>
      <c r="AG143" s="6">
        <f>IF(AG$3=$J$3,$G143,IF($F143='KU Meter Schedule'!AG$3,'KU Meter Schedule'!AF143-'KU Meter Schedule'!$G143,AF143))</f>
        <v>1706040.5899999999</v>
      </c>
      <c r="AH143" s="6">
        <f>IF(AH$3=$J$3,$G143,IF($F143='KU Meter Schedule'!AH$3,'KU Meter Schedule'!AG143-'KU Meter Schedule'!$G143,AG143))</f>
        <v>1706040.5899999999</v>
      </c>
      <c r="AI143" s="6">
        <f>IF(AI$3=$J$3,$G143,IF($F143='KU Meter Schedule'!AI$3,'KU Meter Schedule'!AH143-'KU Meter Schedule'!$G143,AH143))</f>
        <v>1706040.5899999999</v>
      </c>
      <c r="AJ143" s="6">
        <f>IF(AJ$3=$J$3,$G143,IF($F143='KU Meter Schedule'!AJ$3,'KU Meter Schedule'!AI143-'KU Meter Schedule'!$G143,AI143))</f>
        <v>1706040.5899999999</v>
      </c>
      <c r="AK143" s="6">
        <f>IF(AK$3=$J$3,$G143,IF($F143='KU Meter Schedule'!AK$3,'KU Meter Schedule'!AJ143-'KU Meter Schedule'!$G143,AJ143))</f>
        <v>1706040.5899999999</v>
      </c>
      <c r="AL143" s="6">
        <f>IF(AL$3=$J$3,$G143,IF($F143='KU Meter Schedule'!AL$3,'KU Meter Schedule'!AK143-'KU Meter Schedule'!$G143,AK143))</f>
        <v>1706040.5899999999</v>
      </c>
      <c r="AM143" s="6">
        <f>IF(AM$3=$J$3,$G143,IF($F143='KU Meter Schedule'!AM$3,'KU Meter Schedule'!AL143-'KU Meter Schedule'!$G143,AL143))</f>
        <v>1706040.5899999999</v>
      </c>
      <c r="AN143" s="6">
        <f>IF(AN$3=$J$3,$G143,IF($F143='KU Meter Schedule'!AN$3,'KU Meter Schedule'!AM143-'KU Meter Schedule'!$G143,AM143))</f>
        <v>1706040.5899999999</v>
      </c>
      <c r="AO143" s="6">
        <f>IF(AO$3=$J$3,$G143,IF($F143='KU Meter Schedule'!AO$3,'KU Meter Schedule'!AN143-'KU Meter Schedule'!$G143,AN143))</f>
        <v>1706040.5899999999</v>
      </c>
      <c r="AP143" s="6">
        <f>IF(AP$3=$J$3,$G143,IF($F143='KU Meter Schedule'!AP$3,'KU Meter Schedule'!AO143-'KU Meter Schedule'!$G143,AO143))</f>
        <v>1706040.5899999999</v>
      </c>
      <c r="AQ143" s="6">
        <f>IF(AQ$3=$J$3,$G143,IF($F143='KU Meter Schedule'!AQ$3,'KU Meter Schedule'!AP143-'KU Meter Schedule'!$G143,AP143))</f>
        <v>1706040.5899999999</v>
      </c>
      <c r="AR143" s="6">
        <f>IF(AR$3=$J$3,$G143,IF($F143='KU Meter Schedule'!AR$3,'KU Meter Schedule'!AQ143-'KU Meter Schedule'!$G143,AQ143))</f>
        <v>1706040.5899999999</v>
      </c>
      <c r="AS143" s="6">
        <f>IF(AS$3=$J$3,$G143,IF($F143='KU Meter Schedule'!AS$3,'KU Meter Schedule'!AR143-'KU Meter Schedule'!$G143,AR143))</f>
        <v>1706040.5899999999</v>
      </c>
      <c r="AT143" s="6">
        <f>IF(AT$3=$J$3,$G143,IF($F143='KU Meter Schedule'!AT$3,'KU Meter Schedule'!AS143-'KU Meter Schedule'!$G143,AS143))</f>
        <v>0</v>
      </c>
      <c r="AU143" s="6">
        <f>IF(AU$3=$J$3,$G143,IF($F143='KU Meter Schedule'!AU$3,'KU Meter Schedule'!AT143-'KU Meter Schedule'!$G143,AT143))</f>
        <v>0</v>
      </c>
      <c r="AV143" s="6">
        <f>IF(AV$3=$J$3,$G143,IF($F143='KU Meter Schedule'!AV$3,'KU Meter Schedule'!AU143-'KU Meter Schedule'!$G143,AU143))</f>
        <v>0</v>
      </c>
      <c r="AW143" s="6">
        <f>IF(AW$3=$J$3,$G143,IF($F143='KU Meter Schedule'!AW$3,'KU Meter Schedule'!AV143-'KU Meter Schedule'!$G143,AV143))</f>
        <v>0</v>
      </c>
      <c r="AX143" s="6">
        <f>IF(AX$3=$J$3,$G143,IF($F143='KU Meter Schedule'!AX$3,'KU Meter Schedule'!AW143-'KU Meter Schedule'!$G143,AW143))</f>
        <v>0</v>
      </c>
      <c r="AZ143" s="21">
        <f>IF(AZ$3&lt;'Depr. Rate'!$B$1,('Depr. Rate'!$B$4*'KU Meter Schedule'!J143)/12,IF(J143=0,I143/2*'Depr. Rate'!$C$4/12,('Depr. Rate'!$C$4*'KU Meter Schedule'!J143)/12))</f>
        <v>3255.6941259166665</v>
      </c>
      <c r="BA143" s="21">
        <f>IF(BA$3&lt;'Depr. Rate'!$B$1,('Depr. Rate'!$B$4*'KU Meter Schedule'!K143)/12,IF(K143=0,J143/2*'Depr. Rate'!$C$4/12,('Depr. Rate'!$C$4*'KU Meter Schedule'!K143)/12))</f>
        <v>3255.6941259166665</v>
      </c>
      <c r="BB143" s="21">
        <f>IF(BB$3&lt;'Depr. Rate'!$B$1,('Depr. Rate'!$B$4*'KU Meter Schedule'!L143)/12,IF(L143=0,K143/2*'Depr. Rate'!$C$4/12,('Depr. Rate'!$C$4*'KU Meter Schedule'!L143)/12))</f>
        <v>3255.6941259166665</v>
      </c>
      <c r="BC143" s="21">
        <f>IF(BC$3&lt;'Depr. Rate'!$B$1,('Depr. Rate'!$B$4*'KU Meter Schedule'!M143)/12,IF(M143=0,L143/2*'Depr. Rate'!$C$4/12,('Depr. Rate'!$C$4*'KU Meter Schedule'!M143)/12))</f>
        <v>3255.6941259166665</v>
      </c>
      <c r="BD143" s="21">
        <f>IF(BD$3&lt;'Depr. Rate'!$B$1,('Depr. Rate'!$B$4*'KU Meter Schedule'!N143)/12,IF(N143=0,M143/2*'Depr. Rate'!$C$4/12,('Depr. Rate'!$C$4*'KU Meter Schedule'!N143)/12))</f>
        <v>3255.6941259166665</v>
      </c>
      <c r="BE143" s="21">
        <f>IF(BE$3&lt;'Depr. Rate'!$B$1,('Depr. Rate'!$B$4*'KU Meter Schedule'!O143)/12,IF(O143=0,N143/2*'Depr. Rate'!$C$4/12,('Depr. Rate'!$C$4*'KU Meter Schedule'!O143)/12))</f>
        <v>3255.6941259166665</v>
      </c>
      <c r="BF143" s="21">
        <f>IF(BF$3&lt;'Depr. Rate'!$B$1,('Depr. Rate'!$B$4*'KU Meter Schedule'!P143)/12,IF(P143=0,O143/2*'Depr. Rate'!$C$4/12,('Depr. Rate'!$C$4*'KU Meter Schedule'!P143)/12))</f>
        <v>3255.6941259166665</v>
      </c>
      <c r="BG143" s="21">
        <f>IF(BG$3&lt;'Depr. Rate'!$B$1,('Depr. Rate'!$B$4*'KU Meter Schedule'!Q143)/12,IF(Q143=0,P143/2*'Depr. Rate'!$C$4/12,('Depr. Rate'!$C$4*'KU Meter Schedule'!Q143)/12))</f>
        <v>3255.6941259166665</v>
      </c>
      <c r="BH143" s="21">
        <f>IF(BH$3&lt;'Depr. Rate'!$B$1,('Depr. Rate'!$B$4*'KU Meter Schedule'!R143)/12,IF(R143=0,Q143/2*'Depr. Rate'!$C$4/12,('Depr. Rate'!$C$4*'KU Meter Schedule'!R143)/12))</f>
        <v>3255.6941259166665</v>
      </c>
      <c r="BI143" s="21">
        <f>IF(BI$3&lt;'Depr. Rate'!$B$1,('Depr. Rate'!$B$4*'KU Meter Schedule'!S143)/12,IF(S143=0,R143/2*'Depr. Rate'!$C$4/12,('Depr. Rate'!$C$4*'KU Meter Schedule'!S143)/12))</f>
        <v>3255.6941259166665</v>
      </c>
      <c r="BJ143" s="21">
        <f>IF(BJ$3&lt;'Depr. Rate'!$B$1,('Depr. Rate'!$B$4*'KU Meter Schedule'!T143)/12,IF(T143=0,S143/2*'Depr. Rate'!$C$4/12,('Depr. Rate'!$C$4*'KU Meter Schedule'!T143)/12))</f>
        <v>3255.6941259166665</v>
      </c>
      <c r="BK143" s="21">
        <f>IF(BK$3&lt;'Depr. Rate'!$B$1,('Depr. Rate'!$B$4*'KU Meter Schedule'!U143)/12,IF(U143=0,T143/2*'Depr. Rate'!$C$4/12,('Depr. Rate'!$C$4*'KU Meter Schedule'!U143)/12))</f>
        <v>4990.1687257499989</v>
      </c>
      <c r="BL143" s="21">
        <f>IF(BL$3&lt;'Depr. Rate'!$B$1,('Depr. Rate'!$B$4*'KU Meter Schedule'!V143)/12,IF(V143=0,U143/2*'Depr. Rate'!$C$4/12,('Depr. Rate'!$C$4*'KU Meter Schedule'!V143)/12))</f>
        <v>4990.1687257499989</v>
      </c>
      <c r="BM143" s="21">
        <f>IF(BM$3&lt;'Depr. Rate'!$B$1,('Depr. Rate'!$B$4*'KU Meter Schedule'!W143)/12,IF(W143=0,V143/2*'Depr. Rate'!$C$4/12,('Depr. Rate'!$C$4*'KU Meter Schedule'!W143)/12))</f>
        <v>4990.1687257499989</v>
      </c>
      <c r="BN143" s="21">
        <f>IF(BN$3&lt;'Depr. Rate'!$B$1,('Depr. Rate'!$B$4*'KU Meter Schedule'!X143)/12,IF(X143=0,W143/2*'Depr. Rate'!$C$4/12,('Depr. Rate'!$C$4*'KU Meter Schedule'!X143)/12))</f>
        <v>4990.1687257499989</v>
      </c>
      <c r="BO143" s="21">
        <f>IF(BO$3&lt;'Depr. Rate'!$B$1,('Depr. Rate'!$B$4*'KU Meter Schedule'!Y143)/12,IF(Y143=0,X143/2*'Depr. Rate'!$C$4/12,('Depr. Rate'!$C$4*'KU Meter Schedule'!Y143)/12))</f>
        <v>4990.1687257499989</v>
      </c>
      <c r="BP143" s="21">
        <f>IF(BP$3&lt;'Depr. Rate'!$B$1,('Depr. Rate'!$B$4*'KU Meter Schedule'!Z143)/12,IF(Z143=0,Y143/2*'Depr. Rate'!$C$4/12,('Depr. Rate'!$C$4*'KU Meter Schedule'!Z143)/12))</f>
        <v>4990.1687257499989</v>
      </c>
      <c r="BQ143" s="21">
        <f>IF(BQ$3&lt;'Depr. Rate'!$B$1,('Depr. Rate'!$B$4*'KU Meter Schedule'!AA143)/12,IF(AA143=0,Z143/2*'Depr. Rate'!$C$4/12,('Depr. Rate'!$C$4*'KU Meter Schedule'!AA143)/12))</f>
        <v>4990.1687257499989</v>
      </c>
      <c r="BR143" s="21">
        <f>IF(BR$3&lt;'Depr. Rate'!$B$1,('Depr. Rate'!$B$4*'KU Meter Schedule'!AB143)/12,IF(AB143=0,AA143/2*'Depr. Rate'!$C$4/12,('Depr. Rate'!$C$4*'KU Meter Schedule'!AB143)/12))</f>
        <v>4990.1687257499989</v>
      </c>
      <c r="BS143" s="21">
        <f>IF(BS$3&lt;'Depr. Rate'!$B$1,('Depr. Rate'!$B$4*'KU Meter Schedule'!AC143)/12,IF(AC143=0,AB143/2*'Depr. Rate'!$C$4/12,('Depr. Rate'!$C$4*'KU Meter Schedule'!AC143)/12))</f>
        <v>4990.1687257499989</v>
      </c>
      <c r="BT143" s="21">
        <f>IF(BT$3&lt;'Depr. Rate'!$B$1,('Depr. Rate'!$B$4*'KU Meter Schedule'!AD143)/12,IF(AD143=0,AC143/2*'Depr. Rate'!$C$4/12,('Depr. Rate'!$C$4*'KU Meter Schedule'!AD143)/12))</f>
        <v>4990.1687257499989</v>
      </c>
      <c r="BU143" s="21">
        <f>IF(BU$3&lt;'Depr. Rate'!$B$1,('Depr. Rate'!$B$4*'KU Meter Schedule'!AE143)/12,IF(AE143=0,AD143/2*'Depr. Rate'!$C$4/12,('Depr. Rate'!$C$4*'KU Meter Schedule'!AE143)/12))</f>
        <v>4990.1687257499989</v>
      </c>
      <c r="BV143" s="21">
        <f>IF(BV$3&lt;'Depr. Rate'!$B$1,('Depr. Rate'!$B$4*'KU Meter Schedule'!AF143)/12,IF(AF143=0,AE143/2*'Depr. Rate'!$C$4/12,('Depr. Rate'!$C$4*'KU Meter Schedule'!AF143)/12))</f>
        <v>4990.1687257499989</v>
      </c>
      <c r="BW143" s="21">
        <f>IF(BW$3&lt;'Depr. Rate'!$B$1,('Depr. Rate'!$B$4*'KU Meter Schedule'!AG143)/12,IF(AG143=0,AF143/2*'Depr. Rate'!$C$4/12,('Depr. Rate'!$C$4*'KU Meter Schedule'!AG143)/12))</f>
        <v>4990.1687257499989</v>
      </c>
      <c r="BX143" s="21">
        <f>IF(BX$3&lt;'Depr. Rate'!$B$1,('Depr. Rate'!$B$4*'KU Meter Schedule'!AH143)/12,IF(AH143=0,AG143/2*'Depr. Rate'!$C$4/12,('Depr. Rate'!$C$4*'KU Meter Schedule'!AH143)/12))</f>
        <v>4990.1687257499989</v>
      </c>
      <c r="BY143" s="21">
        <f>IF(BY$3&lt;'Depr. Rate'!$B$1,('Depr. Rate'!$B$4*'KU Meter Schedule'!AI143)/12,IF(AI143=0,AH143/2*'Depr. Rate'!$C$4/12,('Depr. Rate'!$C$4*'KU Meter Schedule'!AI143)/12))</f>
        <v>4990.1687257499989</v>
      </c>
      <c r="BZ143" s="21">
        <f>IF(BZ$3&lt;'Depr. Rate'!$B$1,('Depr. Rate'!$B$4*'KU Meter Schedule'!AJ143)/12,IF(AJ143=0,AI143/2*'Depr. Rate'!$C$4/12,('Depr. Rate'!$C$4*'KU Meter Schedule'!AJ143)/12))</f>
        <v>4990.1687257499989</v>
      </c>
      <c r="CA143" s="21">
        <f>IF(CA$3&lt;'Depr. Rate'!$B$1,('Depr. Rate'!$B$4*'KU Meter Schedule'!AK143)/12,IF(AK143=0,AJ143/2*'Depr. Rate'!$C$4/12,('Depr. Rate'!$C$4*'KU Meter Schedule'!AK143)/12))</f>
        <v>4990.1687257499989</v>
      </c>
      <c r="CB143" s="21">
        <f>IF(CB$3&lt;'Depr. Rate'!$B$1,('Depr. Rate'!$B$4*'KU Meter Schedule'!AL143)/12,IF(AL143=0,AK143/2*'Depr. Rate'!$C$4/12,('Depr. Rate'!$C$4*'KU Meter Schedule'!AL143)/12))</f>
        <v>4990.1687257499989</v>
      </c>
      <c r="CC143" s="21">
        <f>IF(CC$3&lt;'Depr. Rate'!$B$1,('Depr. Rate'!$B$4*'KU Meter Schedule'!AM143)/12,IF(AM143=0,AL143/2*'Depr. Rate'!$C$4/12,('Depr. Rate'!$C$4*'KU Meter Schedule'!AM143)/12))</f>
        <v>4990.1687257499989</v>
      </c>
      <c r="CD143" s="21">
        <f>IF(CD$3&lt;'Depr. Rate'!$B$1,('Depr. Rate'!$B$4*'KU Meter Schedule'!AN143)/12,IF(AN143=0,AM143/2*'Depr. Rate'!$C$4/12,('Depr. Rate'!$C$4*'KU Meter Schedule'!AN143)/12))</f>
        <v>4990.1687257499989</v>
      </c>
      <c r="CE143" s="21">
        <f>IF(CE$3&lt;'Depr. Rate'!$B$1,('Depr. Rate'!$B$4*'KU Meter Schedule'!AO143)/12,IF(AO143=0,AN143/2*'Depr. Rate'!$C$4/12,('Depr. Rate'!$C$4*'KU Meter Schedule'!AO143)/12))</f>
        <v>4990.1687257499989</v>
      </c>
      <c r="CF143" s="21">
        <f>IF(CF$3&lt;'Depr. Rate'!$B$1,('Depr. Rate'!$B$4*'KU Meter Schedule'!AP143)/12,IF(AP143=0,AO143/2*'Depr. Rate'!$C$4/12,('Depr. Rate'!$C$4*'KU Meter Schedule'!AP143)/12))</f>
        <v>4990.1687257499989</v>
      </c>
      <c r="CG143" s="21">
        <f>IF(CG$3&lt;'Depr. Rate'!$B$1,('Depr. Rate'!$B$4*'KU Meter Schedule'!AQ143)/12,IF(AQ143=0,AP143/2*'Depr. Rate'!$C$4/12,('Depr. Rate'!$C$4*'KU Meter Schedule'!AQ143)/12))</f>
        <v>4990.1687257499989</v>
      </c>
      <c r="CH143" s="21">
        <f>IF(CH$3&lt;'Depr. Rate'!$B$1,('Depr. Rate'!$B$4*'KU Meter Schedule'!AR143)/12,IF(AR143=0,AQ143/2*'Depr. Rate'!$C$4/12,('Depr. Rate'!$C$4*'KU Meter Schedule'!AR143)/12))</f>
        <v>4990.1687257499989</v>
      </c>
      <c r="CI143" s="21">
        <f>IF(CI$3&lt;'Depr. Rate'!$B$1,('Depr. Rate'!$B$4*'KU Meter Schedule'!AS143)/12,IF(AS143=0,AR143/2*'Depr. Rate'!$C$4/12,('Depr. Rate'!$C$4*'KU Meter Schedule'!AS143)/12))</f>
        <v>4990.1687257499989</v>
      </c>
      <c r="CJ143" s="21">
        <f>IF(CJ$3&lt;'Depr. Rate'!$B$1,('Depr. Rate'!$B$4*'KU Meter Schedule'!AT143)/12,IF(AT143=0,AS143/2*'Depr. Rate'!$C$4/12,('Depr. Rate'!$C$4*'KU Meter Schedule'!AT143)/12))</f>
        <v>2495.0843628749994</v>
      </c>
      <c r="CK143" s="21">
        <f>IF(CK$3&lt;'Depr. Rate'!$B$1,('Depr. Rate'!$B$4*'KU Meter Schedule'!AU143)/12,IF(AU143=0,AT143/2*'Depr. Rate'!$C$4/12,('Depr. Rate'!$C$4*'KU Meter Schedule'!AU143)/12))</f>
        <v>0</v>
      </c>
      <c r="CL143" s="21">
        <f>IF(CL$3&lt;'Depr. Rate'!$B$1,('Depr. Rate'!$B$4*'KU Meter Schedule'!AV143)/12,IF(AV143=0,AU143/2*'Depr. Rate'!$C$4/12,('Depr. Rate'!$C$4*'KU Meter Schedule'!AV143)/12))</f>
        <v>0</v>
      </c>
      <c r="CM143" s="21">
        <f>IF(CM$3&lt;'Depr. Rate'!$B$1,('Depr. Rate'!$B$4*'KU Meter Schedule'!AW143)/12,IF(AW143=0,AV143/2*'Depr. Rate'!$C$4/12,('Depr. Rate'!$C$4*'KU Meter Schedule'!AW143)/12))</f>
        <v>0</v>
      </c>
      <c r="CN143" s="21">
        <f>IF(CN$3&lt;'Depr. Rate'!$B$1,('Depr. Rate'!$B$4*'KU Meter Schedule'!AX143)/12,IF(AX143=0,AW143/2*'Depr. Rate'!$C$4/12,('Depr. Rate'!$C$4*'KU Meter Schedule'!AX143)/12))</f>
        <v>0</v>
      </c>
      <c r="CP143" s="6">
        <f>IF(CP$3=$CP$3,$H143+AZ143,IF($F143='KU Meter Schedule'!CP$3,'KU Meter Schedule'!CO143+AZ143-$G143,SUM(CO143,AZ143)))</f>
        <v>495878.73601933836</v>
      </c>
      <c r="CQ143" s="6">
        <f>IF(CQ$3=$CP$3,$H143+BA143,IF($F143='KU Meter Schedule'!CQ$3,'KU Meter Schedule'!CP143+BA143-$G143,SUM(CP143,BA143)))</f>
        <v>499134.43014525506</v>
      </c>
      <c r="CR143" s="6">
        <f>IF(CR$3=$CP$3,$H143+BB143,IF($F143='KU Meter Schedule'!CR$3,'KU Meter Schedule'!CQ143+BB143-$G143,SUM(CQ143,BB143)))</f>
        <v>502390.12427117175</v>
      </c>
      <c r="CS143" s="6">
        <f>IF(CS$3=$CP$3,$H143+BC143,IF($F143='KU Meter Schedule'!CS$3,'KU Meter Schedule'!CR143+BC143-$G143,SUM(CR143,BC143)))</f>
        <v>505645.81839708844</v>
      </c>
      <c r="CT143" s="6">
        <f>IF(CT$3=$CP$3,$H143+BD143,IF($F143='KU Meter Schedule'!CT$3,'KU Meter Schedule'!CS143+BD143-$G143,SUM(CS143,BD143)))</f>
        <v>508901.51252300513</v>
      </c>
      <c r="CU143" s="6">
        <f>IF(CU$3=$CP$3,$H143+BE143,IF($F143='KU Meter Schedule'!CU$3,'KU Meter Schedule'!CT143+BE143-$G143,SUM(CT143,BE143)))</f>
        <v>512157.20664892183</v>
      </c>
      <c r="CV143" s="6">
        <f>IF(CV$3=$CP$3,$H143+BF143,IF($F143='KU Meter Schedule'!CV$3,'KU Meter Schedule'!CU143+BF143-$G143,SUM(CU143,BF143)))</f>
        <v>515412.90077483852</v>
      </c>
      <c r="CW143" s="6">
        <f>IF(CW$3=$CP$3,$H143+BG143,IF($F143='KU Meter Schedule'!CW$3,'KU Meter Schedule'!CV143+BG143-$G143,SUM(CV143,BG143)))</f>
        <v>518668.59490075521</v>
      </c>
      <c r="CX143" s="6">
        <f>IF(CX$3=$CP$3,$H143+BH143,IF($F143='KU Meter Schedule'!CX$3,'KU Meter Schedule'!CW143+BH143-$G143,SUM(CW143,BH143)))</f>
        <v>521924.2890266719</v>
      </c>
      <c r="CY143" s="6">
        <f>IF(CY$3=$CP$3,$H143+BI143,IF($F143='KU Meter Schedule'!CY$3,'KU Meter Schedule'!CX143+BI143-$G143,SUM(CX143,BI143)))</f>
        <v>525179.9831525886</v>
      </c>
      <c r="CZ143" s="6">
        <f>IF(CZ$3=$CP$3,$H143+BJ143,IF($F143='KU Meter Schedule'!CZ$3,'KU Meter Schedule'!CY143+BJ143-$G143,SUM(CY143,BJ143)))</f>
        <v>528435.67727850529</v>
      </c>
      <c r="DA143" s="6">
        <f>IF(DA$3=$CP$3,$H143+BK143,IF($F143='KU Meter Schedule'!DA$3,'KU Meter Schedule'!CZ143+BK143-$G143,SUM(CZ143,BK143)))</f>
        <v>533425.84600425523</v>
      </c>
      <c r="DB143" s="6">
        <f>IF(DB$3=$CP$3,$H143+BL143,IF($F143='KU Meter Schedule'!DB$3,'KU Meter Schedule'!DA143+BL143-$G143,SUM(DA143,BL143)))</f>
        <v>538416.01473000518</v>
      </c>
      <c r="DC143" s="6">
        <f>IF(DC$3=$CP$3,$H143+BM143,IF($F143='KU Meter Schedule'!DC$3,'KU Meter Schedule'!DB143+BM143-$G143,SUM(DB143,BM143)))</f>
        <v>543406.18345575512</v>
      </c>
      <c r="DD143" s="6">
        <f>IF(DD$3=$CP$3,$H143+BN143,IF($F143='KU Meter Schedule'!DD$3,'KU Meter Schedule'!DC143+BN143-$G143,SUM(DC143,BN143)))</f>
        <v>548396.35218150506</v>
      </c>
      <c r="DE143" s="6">
        <f>IF(DE$3=$CP$3,$H143+BO143,IF($F143='KU Meter Schedule'!DE$3,'KU Meter Schedule'!DD143+BO143-$G143,SUM(DD143,BO143)))</f>
        <v>553386.52090725501</v>
      </c>
      <c r="DF143" s="6">
        <f>IF(DF$3=$CP$3,$H143+BP143,IF($F143='KU Meter Schedule'!DF$3,'KU Meter Schedule'!DE143+BP143-$G143,SUM(DE143,BP143)))</f>
        <v>558376.68963300495</v>
      </c>
      <c r="DG143" s="6">
        <f>IF(DG$3=$CP$3,$H143+BQ143,IF($F143='KU Meter Schedule'!DG$3,'KU Meter Schedule'!DF143+BQ143-$G143,SUM(DF143,BQ143)))</f>
        <v>563366.85835875489</v>
      </c>
      <c r="DH143" s="6">
        <f>IF(DH$3=$CP$3,$H143+BR143,IF($F143='KU Meter Schedule'!DH$3,'KU Meter Schedule'!DG143+BR143-$G143,SUM(DG143,BR143)))</f>
        <v>568357.02708450484</v>
      </c>
      <c r="DI143" s="6">
        <f>IF(DI$3=$CP$3,$H143+BS143,IF($F143='KU Meter Schedule'!DI$3,'KU Meter Schedule'!DH143+BS143-$G143,SUM(DH143,BS143)))</f>
        <v>573347.19581025478</v>
      </c>
      <c r="DJ143" s="6">
        <f>IF(DJ$3=$CP$3,$H143+BT143,IF($F143='KU Meter Schedule'!DJ$3,'KU Meter Schedule'!DI143+BT143-$G143,SUM(DI143,BT143)))</f>
        <v>578337.36453600472</v>
      </c>
      <c r="DK143" s="6">
        <f>IF(DK$3=$CP$3,$H143+BU143,IF($F143='KU Meter Schedule'!DK$3,'KU Meter Schedule'!DJ143+BU143-$G143,SUM(DJ143,BU143)))</f>
        <v>583327.53326175467</v>
      </c>
      <c r="DL143" s="6">
        <f>IF(DL$3=$CP$3,$H143+BV143,IF($F143='KU Meter Schedule'!DL$3,'KU Meter Schedule'!DK143+BV143-$G143,SUM(DK143,BV143)))</f>
        <v>588317.70198750461</v>
      </c>
      <c r="DM143" s="6">
        <f>IF(DM$3=$CP$3,$H143+BW143,IF($F143='KU Meter Schedule'!DM$3,'KU Meter Schedule'!DL143+BW143-$G143,SUM(DL143,BW143)))</f>
        <v>593307.87071325455</v>
      </c>
      <c r="DN143" s="6">
        <f>IF(DN$3=$CP$3,$H143+BX143,IF($F143='KU Meter Schedule'!DN$3,'KU Meter Schedule'!DM143+BX143-$G143,SUM(DM143,BX143)))</f>
        <v>598298.0394390045</v>
      </c>
      <c r="DO143" s="6">
        <f>IF(DO$3=$CP$3,$H143+BY143,IF($F143='KU Meter Schedule'!DO$3,'KU Meter Schedule'!DN143+BY143-$G143,SUM(DN143,BY143)))</f>
        <v>603288.20816475444</v>
      </c>
      <c r="DP143" s="6">
        <f>IF(DP$3=$CP$3,$H143+BZ143,IF($F143='KU Meter Schedule'!DP$3,'KU Meter Schedule'!DO143+BZ143-$G143,SUM(DO143,BZ143)))</f>
        <v>608278.37689050438</v>
      </c>
      <c r="DQ143" s="6">
        <f>IF(DQ$3=$CP$3,$H143+CA143,IF($F143='KU Meter Schedule'!DQ$3,'KU Meter Schedule'!DP143+CA143-$G143,SUM(DP143,CA143)))</f>
        <v>613268.54561625433</v>
      </c>
      <c r="DR143" s="6">
        <f>IF(DR$3=$CP$3,$H143+CB143,IF($F143='KU Meter Schedule'!DR$3,'KU Meter Schedule'!DQ143+CB143-$G143,SUM(DQ143,CB143)))</f>
        <v>618258.71434200427</v>
      </c>
      <c r="DS143" s="6">
        <f>IF(DS$3=$CP$3,$H143+CC143,IF($F143='KU Meter Schedule'!DS$3,'KU Meter Schedule'!DR143+CC143-$G143,SUM(DR143,CC143)))</f>
        <v>623248.88306775421</v>
      </c>
      <c r="DT143" s="6">
        <f>IF(DT$3=$CP$3,$H143+CD143,IF($F143='KU Meter Schedule'!DT$3,'KU Meter Schedule'!DS143+CD143-$G143,SUM(DS143,CD143)))</f>
        <v>628239.05179350416</v>
      </c>
      <c r="DU143" s="6">
        <f>IF(DU$3=$CP$3,$H143+CE143,IF($F143='KU Meter Schedule'!DU$3,'KU Meter Schedule'!DT143+CE143-$G143,SUM(DT143,CE143)))</f>
        <v>633229.2205192541</v>
      </c>
      <c r="DV143" s="6">
        <f>IF(DV$3=$CP$3,$H143+CF143,IF($F143='KU Meter Schedule'!DV$3,'KU Meter Schedule'!DU143+CF143-$G143,SUM(DU143,CF143)))</f>
        <v>638219.38924500404</v>
      </c>
      <c r="DW143" s="6">
        <f>IF(DW$3=$CP$3,$H143+CG143,IF($F143='KU Meter Schedule'!DW$3,'KU Meter Schedule'!DV143+CG143-$G143,SUM(DV143,CG143)))</f>
        <v>643209.55797075399</v>
      </c>
      <c r="DX143" s="6">
        <f>IF(DX$3=$CP$3,$H143+CH143,IF($F143='KU Meter Schedule'!DX$3,'KU Meter Schedule'!DW143+CH143-$G143,SUM(DW143,CH143)))</f>
        <v>648199.72669650393</v>
      </c>
      <c r="DY143" s="6">
        <f>IF(DY$3=$CP$3,$H143+CI143,IF($F143='KU Meter Schedule'!DY$3,'KU Meter Schedule'!DX143+CI143-$G143,SUM(DX143,CI143)))</f>
        <v>653189.89542225387</v>
      </c>
      <c r="DZ143" s="6">
        <f>IF(DZ$3=$CP$3,$H143+CJ143,IF($F143='KU Meter Schedule'!DZ$3,'KU Meter Schedule'!DY143+CJ143-$G143,SUM(DY143,CJ143)))</f>
        <v>-1050355.6102148709</v>
      </c>
      <c r="EA143" s="6">
        <f>IF(EA$3=$CP$3,$H143+CK143,IF($F143='KU Meter Schedule'!EA$3,'KU Meter Schedule'!DZ143+CK143-$G143,SUM(DZ143,CK143)))</f>
        <v>-1050355.6102148709</v>
      </c>
      <c r="EB143" s="6">
        <f>IF(EB$3=$CP$3,$H143+CL143,IF($F143='KU Meter Schedule'!EB$3,'KU Meter Schedule'!EA143+CL143-$G143,SUM(EA143,CL143)))</f>
        <v>-1050355.6102148709</v>
      </c>
      <c r="EC143" s="6">
        <f>IF(EC$3=$CP$3,$H143+CM143,IF($F143='KU Meter Schedule'!EC$3,'KU Meter Schedule'!EB143+CM143-$G143,SUM(EB143,CM143)))</f>
        <v>-1050355.6102148709</v>
      </c>
      <c r="ED143" s="6">
        <f>IF(ED$3=$CP$3,$H143+CN143,IF($F143='KU Meter Schedule'!ED$3,'KU Meter Schedule'!EC143+CN143-$G143,SUM(EC143,CN143)))</f>
        <v>-1050355.6102148709</v>
      </c>
      <c r="EF143" s="8">
        <f t="shared" si="28"/>
        <v>1210161.8539806614</v>
      </c>
      <c r="EG143" s="8">
        <f t="shared" si="28"/>
        <v>1206906.1598547448</v>
      </c>
      <c r="EH143" s="8">
        <f t="shared" si="28"/>
        <v>1203650.4657288282</v>
      </c>
      <c r="EI143" s="8">
        <f t="shared" si="28"/>
        <v>1200394.7716029114</v>
      </c>
      <c r="EJ143" s="8">
        <f t="shared" si="28"/>
        <v>1197139.0774769946</v>
      </c>
      <c r="EK143" s="8">
        <f t="shared" si="28"/>
        <v>1193883.383351078</v>
      </c>
      <c r="EL143" s="8">
        <f t="shared" si="28"/>
        <v>1190627.6892251614</v>
      </c>
      <c r="EM143" s="8">
        <f t="shared" si="28"/>
        <v>1187371.9950992446</v>
      </c>
      <c r="EN143" s="8">
        <f t="shared" si="28"/>
        <v>1184116.3009733278</v>
      </c>
      <c r="EO143" s="8">
        <f t="shared" si="28"/>
        <v>1180860.6068474113</v>
      </c>
      <c r="EP143" s="8">
        <f t="shared" si="28"/>
        <v>1177604.9127214947</v>
      </c>
      <c r="EQ143" s="8">
        <f t="shared" si="28"/>
        <v>1172614.7439957447</v>
      </c>
      <c r="ER143" s="8">
        <f t="shared" si="28"/>
        <v>1167624.5752699948</v>
      </c>
      <c r="ES143" s="8">
        <f t="shared" si="28"/>
        <v>1162634.4065442448</v>
      </c>
      <c r="ET143" s="8">
        <f t="shared" si="28"/>
        <v>1157644.2378184949</v>
      </c>
      <c r="EU143" s="8">
        <f t="shared" si="28"/>
        <v>1152654.069092745</v>
      </c>
      <c r="EV143" s="8">
        <f t="shared" si="27"/>
        <v>1147663.900366995</v>
      </c>
      <c r="EW143" s="8">
        <f t="shared" si="27"/>
        <v>1142673.7316412451</v>
      </c>
      <c r="EX143" s="8">
        <f t="shared" si="27"/>
        <v>1137683.5629154951</v>
      </c>
      <c r="EY143" s="8">
        <f t="shared" si="27"/>
        <v>1132693.3941897452</v>
      </c>
      <c r="EZ143" s="8">
        <f t="shared" si="27"/>
        <v>1127703.2254639952</v>
      </c>
      <c r="FA143" s="8">
        <f t="shared" si="27"/>
        <v>1122713.0567382453</v>
      </c>
      <c r="FB143" s="8">
        <f t="shared" si="27"/>
        <v>1117722.8880124954</v>
      </c>
      <c r="FC143" s="8">
        <f t="shared" si="27"/>
        <v>1112732.7192867454</v>
      </c>
      <c r="FD143" s="8">
        <f t="shared" si="27"/>
        <v>1107742.5505609955</v>
      </c>
      <c r="FE143" s="8">
        <f t="shared" si="27"/>
        <v>1102752.3818352455</v>
      </c>
      <c r="FF143" s="8">
        <f t="shared" si="27"/>
        <v>1097762.2131094956</v>
      </c>
      <c r="FG143" s="8">
        <f t="shared" si="27"/>
        <v>1092772.0443837456</v>
      </c>
      <c r="FH143" s="8">
        <f t="shared" si="27"/>
        <v>1087781.8756579957</v>
      </c>
      <c r="FI143" s="8">
        <f t="shared" si="27"/>
        <v>1082791.7069322458</v>
      </c>
      <c r="FJ143" s="8">
        <f t="shared" si="27"/>
        <v>1077801.5382064958</v>
      </c>
      <c r="FK143" s="8">
        <f t="shared" si="30"/>
        <v>1072811.3694807459</v>
      </c>
      <c r="FL143" s="8">
        <f t="shared" si="30"/>
        <v>1067821.2007549959</v>
      </c>
      <c r="FM143" s="8">
        <f t="shared" si="30"/>
        <v>1062831.032029246</v>
      </c>
      <c r="FN143" s="8">
        <f t="shared" si="30"/>
        <v>1057840.863303496</v>
      </c>
      <c r="FO143" s="8">
        <f t="shared" si="30"/>
        <v>1052850.6945777461</v>
      </c>
      <c r="FP143" s="8">
        <f t="shared" si="30"/>
        <v>1050355.6102148709</v>
      </c>
      <c r="FQ143" s="8">
        <f t="shared" si="30"/>
        <v>1050355.6102148709</v>
      </c>
      <c r="FR143" s="8">
        <f t="shared" si="30"/>
        <v>1050355.6102148709</v>
      </c>
      <c r="FS143" s="8">
        <f t="shared" si="30"/>
        <v>1050355.6102148709</v>
      </c>
      <c r="FT143" s="8">
        <f t="shared" si="30"/>
        <v>1050355.6102148709</v>
      </c>
    </row>
    <row r="144" spans="1:176" x14ac:dyDescent="0.25">
      <c r="A144" s="4" t="s">
        <v>12</v>
      </c>
      <c r="B144" s="4" t="s">
        <v>2</v>
      </c>
      <c r="C144" s="3" t="s">
        <v>40</v>
      </c>
      <c r="D144" s="4" t="s">
        <v>14</v>
      </c>
      <c r="E144" s="7">
        <v>2004</v>
      </c>
      <c r="F144" s="24">
        <f>IFERROR(VLOOKUP(CONCATENATE(C144,E144),'KU Retirements'!$A$4:$E$150,5,FALSE),"N/A")</f>
        <v>43678</v>
      </c>
      <c r="G144" s="5">
        <v>128090.18</v>
      </c>
      <c r="H144" s="5">
        <v>36986.326397003199</v>
      </c>
      <c r="I144" s="5"/>
      <c r="J144" s="6">
        <f>IF(J$3=$J$3,$G144,IF($F144='KU Meter Schedule'!J$3,'KU Meter Schedule'!I144-'KU Meter Schedule'!$G144,I144))</f>
        <v>128090.18</v>
      </c>
      <c r="K144" s="6">
        <f>IF(K$3=$J$3,$G144,IF($F144='KU Meter Schedule'!K$3,'KU Meter Schedule'!J144-'KU Meter Schedule'!$G144,J144))</f>
        <v>128090.18</v>
      </c>
      <c r="L144" s="6">
        <f>IF(L$3=$J$3,$G144,IF($F144='KU Meter Schedule'!L$3,'KU Meter Schedule'!K144-'KU Meter Schedule'!$G144,K144))</f>
        <v>128090.18</v>
      </c>
      <c r="M144" s="6">
        <f>IF(M$3=$J$3,$G144,IF($F144='KU Meter Schedule'!M$3,'KU Meter Schedule'!L144-'KU Meter Schedule'!$G144,L144))</f>
        <v>128090.18</v>
      </c>
      <c r="N144" s="6">
        <f>IF(N$3=$J$3,$G144,IF($F144='KU Meter Schedule'!N$3,'KU Meter Schedule'!M144-'KU Meter Schedule'!$G144,M144))</f>
        <v>128090.18</v>
      </c>
      <c r="O144" s="6">
        <f>IF(O$3=$J$3,$G144,IF($F144='KU Meter Schedule'!O$3,'KU Meter Schedule'!N144-'KU Meter Schedule'!$G144,N144))</f>
        <v>128090.18</v>
      </c>
      <c r="P144" s="6">
        <f>IF(P$3=$J$3,$G144,IF($F144='KU Meter Schedule'!P$3,'KU Meter Schedule'!O144-'KU Meter Schedule'!$G144,O144))</f>
        <v>128090.18</v>
      </c>
      <c r="Q144" s="6">
        <f>IF(Q$3=$J$3,$G144,IF($F144='KU Meter Schedule'!Q$3,'KU Meter Schedule'!P144-'KU Meter Schedule'!$G144,P144))</f>
        <v>128090.18</v>
      </c>
      <c r="R144" s="6">
        <f>IF(R$3=$J$3,$G144,IF($F144='KU Meter Schedule'!R$3,'KU Meter Schedule'!Q144-'KU Meter Schedule'!$G144,Q144))</f>
        <v>128090.18</v>
      </c>
      <c r="S144" s="6">
        <f>IF(S$3=$J$3,$G144,IF($F144='KU Meter Schedule'!S$3,'KU Meter Schedule'!R144-'KU Meter Schedule'!$G144,R144))</f>
        <v>128090.18</v>
      </c>
      <c r="T144" s="6">
        <f>IF(T$3=$J$3,$G144,IF($F144='KU Meter Schedule'!T$3,'KU Meter Schedule'!S144-'KU Meter Schedule'!$G144,S144))</f>
        <v>128090.18</v>
      </c>
      <c r="U144" s="6">
        <f>IF(U$3=$J$3,$G144,IF($F144='KU Meter Schedule'!U$3,'KU Meter Schedule'!T144-'KU Meter Schedule'!$G144,T144))</f>
        <v>128090.18</v>
      </c>
      <c r="V144" s="6">
        <f>IF(V$3=$J$3,$G144,IF($F144='KU Meter Schedule'!V$3,'KU Meter Schedule'!U144-'KU Meter Schedule'!$G144,U144))</f>
        <v>128090.18</v>
      </c>
      <c r="W144" s="6">
        <f>IF(W$3=$J$3,$G144,IF($F144='KU Meter Schedule'!W$3,'KU Meter Schedule'!V144-'KU Meter Schedule'!$G144,V144))</f>
        <v>128090.18</v>
      </c>
      <c r="X144" s="6">
        <f>IF(X$3=$J$3,$G144,IF($F144='KU Meter Schedule'!X$3,'KU Meter Schedule'!W144-'KU Meter Schedule'!$G144,W144))</f>
        <v>128090.18</v>
      </c>
      <c r="Y144" s="6">
        <f>IF(Y$3=$J$3,$G144,IF($F144='KU Meter Schedule'!Y$3,'KU Meter Schedule'!X144-'KU Meter Schedule'!$G144,X144))</f>
        <v>128090.18</v>
      </c>
      <c r="Z144" s="6">
        <f>IF(Z$3=$J$3,$G144,IF($F144='KU Meter Schedule'!Z$3,'KU Meter Schedule'!Y144-'KU Meter Schedule'!$G144,Y144))</f>
        <v>128090.18</v>
      </c>
      <c r="AA144" s="6">
        <f>IF(AA$3=$J$3,$G144,IF($F144='KU Meter Schedule'!AA$3,'KU Meter Schedule'!Z144-'KU Meter Schedule'!$G144,Z144))</f>
        <v>128090.18</v>
      </c>
      <c r="AB144" s="6">
        <f>IF(AB$3=$J$3,$G144,IF($F144='KU Meter Schedule'!AB$3,'KU Meter Schedule'!AA144-'KU Meter Schedule'!$G144,AA144))</f>
        <v>128090.18</v>
      </c>
      <c r="AC144" s="6">
        <f>IF(AC$3=$J$3,$G144,IF($F144='KU Meter Schedule'!AC$3,'KU Meter Schedule'!AB144-'KU Meter Schedule'!$G144,AB144))</f>
        <v>128090.18</v>
      </c>
      <c r="AD144" s="6">
        <f>IF(AD$3=$J$3,$G144,IF($F144='KU Meter Schedule'!AD$3,'KU Meter Schedule'!AC144-'KU Meter Schedule'!$G144,AC144))</f>
        <v>128090.18</v>
      </c>
      <c r="AE144" s="6">
        <f>IF(AE$3=$J$3,$G144,IF($F144='KU Meter Schedule'!AE$3,'KU Meter Schedule'!AD144-'KU Meter Schedule'!$G144,AD144))</f>
        <v>128090.18</v>
      </c>
      <c r="AF144" s="6">
        <f>IF(AF$3=$J$3,$G144,IF($F144='KU Meter Schedule'!AF$3,'KU Meter Schedule'!AE144-'KU Meter Schedule'!$G144,AE144))</f>
        <v>128090.18</v>
      </c>
      <c r="AG144" s="6">
        <f>IF(AG$3=$J$3,$G144,IF($F144='KU Meter Schedule'!AG$3,'KU Meter Schedule'!AF144-'KU Meter Schedule'!$G144,AF144))</f>
        <v>128090.18</v>
      </c>
      <c r="AH144" s="6">
        <f>IF(AH$3=$J$3,$G144,IF($F144='KU Meter Schedule'!AH$3,'KU Meter Schedule'!AG144-'KU Meter Schedule'!$G144,AG144))</f>
        <v>128090.18</v>
      </c>
      <c r="AI144" s="6">
        <f>IF(AI$3=$J$3,$G144,IF($F144='KU Meter Schedule'!AI$3,'KU Meter Schedule'!AH144-'KU Meter Schedule'!$G144,AH144))</f>
        <v>128090.18</v>
      </c>
      <c r="AJ144" s="6">
        <f>IF(AJ$3=$J$3,$G144,IF($F144='KU Meter Schedule'!AJ$3,'KU Meter Schedule'!AI144-'KU Meter Schedule'!$G144,AI144))</f>
        <v>128090.18</v>
      </c>
      <c r="AK144" s="6">
        <f>IF(AK$3=$J$3,$G144,IF($F144='KU Meter Schedule'!AK$3,'KU Meter Schedule'!AJ144-'KU Meter Schedule'!$G144,AJ144))</f>
        <v>128090.18</v>
      </c>
      <c r="AL144" s="6">
        <f>IF(AL$3=$J$3,$G144,IF($F144='KU Meter Schedule'!AL$3,'KU Meter Schedule'!AK144-'KU Meter Schedule'!$G144,AK144))</f>
        <v>128090.18</v>
      </c>
      <c r="AM144" s="6">
        <f>IF(AM$3=$J$3,$G144,IF($F144='KU Meter Schedule'!AM$3,'KU Meter Schedule'!AL144-'KU Meter Schedule'!$G144,AL144))</f>
        <v>128090.18</v>
      </c>
      <c r="AN144" s="6">
        <f>IF(AN$3=$J$3,$G144,IF($F144='KU Meter Schedule'!AN$3,'KU Meter Schedule'!AM144-'KU Meter Schedule'!$G144,AM144))</f>
        <v>128090.18</v>
      </c>
      <c r="AO144" s="6">
        <f>IF(AO$3=$J$3,$G144,IF($F144='KU Meter Schedule'!AO$3,'KU Meter Schedule'!AN144-'KU Meter Schedule'!$G144,AN144))</f>
        <v>128090.18</v>
      </c>
      <c r="AP144" s="6">
        <f>IF(AP$3=$J$3,$G144,IF($F144='KU Meter Schedule'!AP$3,'KU Meter Schedule'!AO144-'KU Meter Schedule'!$G144,AO144))</f>
        <v>128090.18</v>
      </c>
      <c r="AQ144" s="6">
        <f>IF(AQ$3=$J$3,$G144,IF($F144='KU Meter Schedule'!AQ$3,'KU Meter Schedule'!AP144-'KU Meter Schedule'!$G144,AP144))</f>
        <v>128090.18</v>
      </c>
      <c r="AR144" s="6">
        <f>IF(AR$3=$J$3,$G144,IF($F144='KU Meter Schedule'!AR$3,'KU Meter Schedule'!AQ144-'KU Meter Schedule'!$G144,AQ144))</f>
        <v>128090.18</v>
      </c>
      <c r="AS144" s="6">
        <f>IF(AS$3=$J$3,$G144,IF($F144='KU Meter Schedule'!AS$3,'KU Meter Schedule'!AR144-'KU Meter Schedule'!$G144,AR144))</f>
        <v>128090.18</v>
      </c>
      <c r="AT144" s="6">
        <f>IF(AT$3=$J$3,$G144,IF($F144='KU Meter Schedule'!AT$3,'KU Meter Schedule'!AS144-'KU Meter Schedule'!$G144,AS144))</f>
        <v>0</v>
      </c>
      <c r="AU144" s="6">
        <f>IF(AU$3=$J$3,$G144,IF($F144='KU Meter Schedule'!AU$3,'KU Meter Schedule'!AT144-'KU Meter Schedule'!$G144,AT144))</f>
        <v>0</v>
      </c>
      <c r="AV144" s="6">
        <f>IF(AV$3=$J$3,$G144,IF($F144='KU Meter Schedule'!AV$3,'KU Meter Schedule'!AU144-'KU Meter Schedule'!$G144,AU144))</f>
        <v>0</v>
      </c>
      <c r="AW144" s="6">
        <f>IF(AW$3=$J$3,$G144,IF($F144='KU Meter Schedule'!AW$3,'KU Meter Schedule'!AV144-'KU Meter Schedule'!$G144,AV144))</f>
        <v>0</v>
      </c>
      <c r="AX144" s="6">
        <f>IF(AX$3=$J$3,$G144,IF($F144='KU Meter Schedule'!AX$3,'KU Meter Schedule'!AW144-'KU Meter Schedule'!$G144,AW144))</f>
        <v>0</v>
      </c>
      <c r="AZ144" s="21">
        <f>IF(AZ$3&lt;'Depr. Rate'!$B$1,('Depr. Rate'!$B$4*'KU Meter Schedule'!J144)/12,IF(J144=0,I144/2*'Depr. Rate'!$C$4/12,('Depr. Rate'!$C$4*'KU Meter Schedule'!J144)/12))</f>
        <v>244.43876016666664</v>
      </c>
      <c r="BA144" s="21">
        <f>IF(BA$3&lt;'Depr. Rate'!$B$1,('Depr. Rate'!$B$4*'KU Meter Schedule'!K144)/12,IF(K144=0,J144/2*'Depr. Rate'!$C$4/12,('Depr. Rate'!$C$4*'KU Meter Schedule'!K144)/12))</f>
        <v>244.43876016666664</v>
      </c>
      <c r="BB144" s="21">
        <f>IF(BB$3&lt;'Depr. Rate'!$B$1,('Depr. Rate'!$B$4*'KU Meter Schedule'!L144)/12,IF(L144=0,K144/2*'Depr. Rate'!$C$4/12,('Depr. Rate'!$C$4*'KU Meter Schedule'!L144)/12))</f>
        <v>244.43876016666664</v>
      </c>
      <c r="BC144" s="21">
        <f>IF(BC$3&lt;'Depr. Rate'!$B$1,('Depr. Rate'!$B$4*'KU Meter Schedule'!M144)/12,IF(M144=0,L144/2*'Depr. Rate'!$C$4/12,('Depr. Rate'!$C$4*'KU Meter Schedule'!M144)/12))</f>
        <v>244.43876016666664</v>
      </c>
      <c r="BD144" s="21">
        <f>IF(BD$3&lt;'Depr. Rate'!$B$1,('Depr. Rate'!$B$4*'KU Meter Schedule'!N144)/12,IF(N144=0,M144/2*'Depr. Rate'!$C$4/12,('Depr. Rate'!$C$4*'KU Meter Schedule'!N144)/12))</f>
        <v>244.43876016666664</v>
      </c>
      <c r="BE144" s="21">
        <f>IF(BE$3&lt;'Depr. Rate'!$B$1,('Depr. Rate'!$B$4*'KU Meter Schedule'!O144)/12,IF(O144=0,N144/2*'Depr. Rate'!$C$4/12,('Depr. Rate'!$C$4*'KU Meter Schedule'!O144)/12))</f>
        <v>244.43876016666664</v>
      </c>
      <c r="BF144" s="21">
        <f>IF(BF$3&lt;'Depr. Rate'!$B$1,('Depr. Rate'!$B$4*'KU Meter Schedule'!P144)/12,IF(P144=0,O144/2*'Depr. Rate'!$C$4/12,('Depr. Rate'!$C$4*'KU Meter Schedule'!P144)/12))</f>
        <v>244.43876016666664</v>
      </c>
      <c r="BG144" s="21">
        <f>IF(BG$3&lt;'Depr. Rate'!$B$1,('Depr. Rate'!$B$4*'KU Meter Schedule'!Q144)/12,IF(Q144=0,P144/2*'Depr. Rate'!$C$4/12,('Depr. Rate'!$C$4*'KU Meter Schedule'!Q144)/12))</f>
        <v>244.43876016666664</v>
      </c>
      <c r="BH144" s="21">
        <f>IF(BH$3&lt;'Depr. Rate'!$B$1,('Depr. Rate'!$B$4*'KU Meter Schedule'!R144)/12,IF(R144=0,Q144/2*'Depr. Rate'!$C$4/12,('Depr. Rate'!$C$4*'KU Meter Schedule'!R144)/12))</f>
        <v>244.43876016666664</v>
      </c>
      <c r="BI144" s="21">
        <f>IF(BI$3&lt;'Depr. Rate'!$B$1,('Depr. Rate'!$B$4*'KU Meter Schedule'!S144)/12,IF(S144=0,R144/2*'Depr. Rate'!$C$4/12,('Depr. Rate'!$C$4*'KU Meter Schedule'!S144)/12))</f>
        <v>244.43876016666664</v>
      </c>
      <c r="BJ144" s="21">
        <f>IF(BJ$3&lt;'Depr. Rate'!$B$1,('Depr. Rate'!$B$4*'KU Meter Schedule'!T144)/12,IF(T144=0,S144/2*'Depr. Rate'!$C$4/12,('Depr. Rate'!$C$4*'KU Meter Schedule'!T144)/12))</f>
        <v>244.43876016666664</v>
      </c>
      <c r="BK144" s="21">
        <f>IF(BK$3&lt;'Depr. Rate'!$B$1,('Depr. Rate'!$B$4*'KU Meter Schedule'!U144)/12,IF(U144=0,T144/2*'Depr. Rate'!$C$4/12,('Depr. Rate'!$C$4*'KU Meter Schedule'!U144)/12))</f>
        <v>374.66377649999998</v>
      </c>
      <c r="BL144" s="21">
        <f>IF(BL$3&lt;'Depr. Rate'!$B$1,('Depr. Rate'!$B$4*'KU Meter Schedule'!V144)/12,IF(V144=0,U144/2*'Depr. Rate'!$C$4/12,('Depr. Rate'!$C$4*'KU Meter Schedule'!V144)/12))</f>
        <v>374.66377649999998</v>
      </c>
      <c r="BM144" s="21">
        <f>IF(BM$3&lt;'Depr. Rate'!$B$1,('Depr. Rate'!$B$4*'KU Meter Schedule'!W144)/12,IF(W144=0,V144/2*'Depr. Rate'!$C$4/12,('Depr. Rate'!$C$4*'KU Meter Schedule'!W144)/12))</f>
        <v>374.66377649999998</v>
      </c>
      <c r="BN144" s="21">
        <f>IF(BN$3&lt;'Depr. Rate'!$B$1,('Depr. Rate'!$B$4*'KU Meter Schedule'!X144)/12,IF(X144=0,W144/2*'Depr. Rate'!$C$4/12,('Depr. Rate'!$C$4*'KU Meter Schedule'!X144)/12))</f>
        <v>374.66377649999998</v>
      </c>
      <c r="BO144" s="21">
        <f>IF(BO$3&lt;'Depr. Rate'!$B$1,('Depr. Rate'!$B$4*'KU Meter Schedule'!Y144)/12,IF(Y144=0,X144/2*'Depr. Rate'!$C$4/12,('Depr. Rate'!$C$4*'KU Meter Schedule'!Y144)/12))</f>
        <v>374.66377649999998</v>
      </c>
      <c r="BP144" s="21">
        <f>IF(BP$3&lt;'Depr. Rate'!$B$1,('Depr. Rate'!$B$4*'KU Meter Schedule'!Z144)/12,IF(Z144=0,Y144/2*'Depr. Rate'!$C$4/12,('Depr. Rate'!$C$4*'KU Meter Schedule'!Z144)/12))</f>
        <v>374.66377649999998</v>
      </c>
      <c r="BQ144" s="21">
        <f>IF(BQ$3&lt;'Depr. Rate'!$B$1,('Depr. Rate'!$B$4*'KU Meter Schedule'!AA144)/12,IF(AA144=0,Z144/2*'Depr. Rate'!$C$4/12,('Depr. Rate'!$C$4*'KU Meter Schedule'!AA144)/12))</f>
        <v>374.66377649999998</v>
      </c>
      <c r="BR144" s="21">
        <f>IF(BR$3&lt;'Depr. Rate'!$B$1,('Depr. Rate'!$B$4*'KU Meter Schedule'!AB144)/12,IF(AB144=0,AA144/2*'Depr. Rate'!$C$4/12,('Depr. Rate'!$C$4*'KU Meter Schedule'!AB144)/12))</f>
        <v>374.66377649999998</v>
      </c>
      <c r="BS144" s="21">
        <f>IF(BS$3&lt;'Depr. Rate'!$B$1,('Depr. Rate'!$B$4*'KU Meter Schedule'!AC144)/12,IF(AC144=0,AB144/2*'Depr. Rate'!$C$4/12,('Depr. Rate'!$C$4*'KU Meter Schedule'!AC144)/12))</f>
        <v>374.66377649999998</v>
      </c>
      <c r="BT144" s="21">
        <f>IF(BT$3&lt;'Depr. Rate'!$B$1,('Depr. Rate'!$B$4*'KU Meter Schedule'!AD144)/12,IF(AD144=0,AC144/2*'Depr. Rate'!$C$4/12,('Depr. Rate'!$C$4*'KU Meter Schedule'!AD144)/12))</f>
        <v>374.66377649999998</v>
      </c>
      <c r="BU144" s="21">
        <f>IF(BU$3&lt;'Depr. Rate'!$B$1,('Depr. Rate'!$B$4*'KU Meter Schedule'!AE144)/12,IF(AE144=0,AD144/2*'Depr. Rate'!$C$4/12,('Depr. Rate'!$C$4*'KU Meter Schedule'!AE144)/12))</f>
        <v>374.66377649999998</v>
      </c>
      <c r="BV144" s="21">
        <f>IF(BV$3&lt;'Depr. Rate'!$B$1,('Depr. Rate'!$B$4*'KU Meter Schedule'!AF144)/12,IF(AF144=0,AE144/2*'Depr. Rate'!$C$4/12,('Depr. Rate'!$C$4*'KU Meter Schedule'!AF144)/12))</f>
        <v>374.66377649999998</v>
      </c>
      <c r="BW144" s="21">
        <f>IF(BW$3&lt;'Depr. Rate'!$B$1,('Depr. Rate'!$B$4*'KU Meter Schedule'!AG144)/12,IF(AG144=0,AF144/2*'Depr. Rate'!$C$4/12,('Depr. Rate'!$C$4*'KU Meter Schedule'!AG144)/12))</f>
        <v>374.66377649999998</v>
      </c>
      <c r="BX144" s="21">
        <f>IF(BX$3&lt;'Depr. Rate'!$B$1,('Depr. Rate'!$B$4*'KU Meter Schedule'!AH144)/12,IF(AH144=0,AG144/2*'Depr. Rate'!$C$4/12,('Depr. Rate'!$C$4*'KU Meter Schedule'!AH144)/12))</f>
        <v>374.66377649999998</v>
      </c>
      <c r="BY144" s="21">
        <f>IF(BY$3&lt;'Depr. Rate'!$B$1,('Depr. Rate'!$B$4*'KU Meter Schedule'!AI144)/12,IF(AI144=0,AH144/2*'Depr. Rate'!$C$4/12,('Depr. Rate'!$C$4*'KU Meter Schedule'!AI144)/12))</f>
        <v>374.66377649999998</v>
      </c>
      <c r="BZ144" s="21">
        <f>IF(BZ$3&lt;'Depr. Rate'!$B$1,('Depr. Rate'!$B$4*'KU Meter Schedule'!AJ144)/12,IF(AJ144=0,AI144/2*'Depr. Rate'!$C$4/12,('Depr. Rate'!$C$4*'KU Meter Schedule'!AJ144)/12))</f>
        <v>374.66377649999998</v>
      </c>
      <c r="CA144" s="21">
        <f>IF(CA$3&lt;'Depr. Rate'!$B$1,('Depr. Rate'!$B$4*'KU Meter Schedule'!AK144)/12,IF(AK144=0,AJ144/2*'Depr. Rate'!$C$4/12,('Depr. Rate'!$C$4*'KU Meter Schedule'!AK144)/12))</f>
        <v>374.66377649999998</v>
      </c>
      <c r="CB144" s="21">
        <f>IF(CB$3&lt;'Depr. Rate'!$B$1,('Depr. Rate'!$B$4*'KU Meter Schedule'!AL144)/12,IF(AL144=0,AK144/2*'Depr. Rate'!$C$4/12,('Depr. Rate'!$C$4*'KU Meter Schedule'!AL144)/12))</f>
        <v>374.66377649999998</v>
      </c>
      <c r="CC144" s="21">
        <f>IF(CC$3&lt;'Depr. Rate'!$B$1,('Depr. Rate'!$B$4*'KU Meter Schedule'!AM144)/12,IF(AM144=0,AL144/2*'Depr. Rate'!$C$4/12,('Depr. Rate'!$C$4*'KU Meter Schedule'!AM144)/12))</f>
        <v>374.66377649999998</v>
      </c>
      <c r="CD144" s="21">
        <f>IF(CD$3&lt;'Depr. Rate'!$B$1,('Depr. Rate'!$B$4*'KU Meter Schedule'!AN144)/12,IF(AN144=0,AM144/2*'Depr. Rate'!$C$4/12,('Depr. Rate'!$C$4*'KU Meter Schedule'!AN144)/12))</f>
        <v>374.66377649999998</v>
      </c>
      <c r="CE144" s="21">
        <f>IF(CE$3&lt;'Depr. Rate'!$B$1,('Depr. Rate'!$B$4*'KU Meter Schedule'!AO144)/12,IF(AO144=0,AN144/2*'Depr. Rate'!$C$4/12,('Depr. Rate'!$C$4*'KU Meter Schedule'!AO144)/12))</f>
        <v>374.66377649999998</v>
      </c>
      <c r="CF144" s="21">
        <f>IF(CF$3&lt;'Depr. Rate'!$B$1,('Depr. Rate'!$B$4*'KU Meter Schedule'!AP144)/12,IF(AP144=0,AO144/2*'Depr. Rate'!$C$4/12,('Depr. Rate'!$C$4*'KU Meter Schedule'!AP144)/12))</f>
        <v>374.66377649999998</v>
      </c>
      <c r="CG144" s="21">
        <f>IF(CG$3&lt;'Depr. Rate'!$B$1,('Depr. Rate'!$B$4*'KU Meter Schedule'!AQ144)/12,IF(AQ144=0,AP144/2*'Depr. Rate'!$C$4/12,('Depr. Rate'!$C$4*'KU Meter Schedule'!AQ144)/12))</f>
        <v>374.66377649999998</v>
      </c>
      <c r="CH144" s="21">
        <f>IF(CH$3&lt;'Depr. Rate'!$B$1,('Depr. Rate'!$B$4*'KU Meter Schedule'!AR144)/12,IF(AR144=0,AQ144/2*'Depr. Rate'!$C$4/12,('Depr. Rate'!$C$4*'KU Meter Schedule'!AR144)/12))</f>
        <v>374.66377649999998</v>
      </c>
      <c r="CI144" s="21">
        <f>IF(CI$3&lt;'Depr. Rate'!$B$1,('Depr. Rate'!$B$4*'KU Meter Schedule'!AS144)/12,IF(AS144=0,AR144/2*'Depr. Rate'!$C$4/12,('Depr. Rate'!$C$4*'KU Meter Schedule'!AS144)/12))</f>
        <v>374.66377649999998</v>
      </c>
      <c r="CJ144" s="21">
        <f>IF(CJ$3&lt;'Depr. Rate'!$B$1,('Depr. Rate'!$B$4*'KU Meter Schedule'!AT144)/12,IF(AT144=0,AS144/2*'Depr. Rate'!$C$4/12,('Depr. Rate'!$C$4*'KU Meter Schedule'!AT144)/12))</f>
        <v>187.33188824999999</v>
      </c>
      <c r="CK144" s="21">
        <f>IF(CK$3&lt;'Depr. Rate'!$B$1,('Depr. Rate'!$B$4*'KU Meter Schedule'!AU144)/12,IF(AU144=0,AT144/2*'Depr. Rate'!$C$4/12,('Depr. Rate'!$C$4*'KU Meter Schedule'!AU144)/12))</f>
        <v>0</v>
      </c>
      <c r="CL144" s="21">
        <f>IF(CL$3&lt;'Depr. Rate'!$B$1,('Depr. Rate'!$B$4*'KU Meter Schedule'!AV144)/12,IF(AV144=0,AU144/2*'Depr. Rate'!$C$4/12,('Depr. Rate'!$C$4*'KU Meter Schedule'!AV144)/12))</f>
        <v>0</v>
      </c>
      <c r="CM144" s="21">
        <f>IF(CM$3&lt;'Depr. Rate'!$B$1,('Depr. Rate'!$B$4*'KU Meter Schedule'!AW144)/12,IF(AW144=0,AV144/2*'Depr. Rate'!$C$4/12,('Depr. Rate'!$C$4*'KU Meter Schedule'!AW144)/12))</f>
        <v>0</v>
      </c>
      <c r="CN144" s="21">
        <f>IF(CN$3&lt;'Depr. Rate'!$B$1,('Depr. Rate'!$B$4*'KU Meter Schedule'!AX144)/12,IF(AX144=0,AW144/2*'Depr. Rate'!$C$4/12,('Depr. Rate'!$C$4*'KU Meter Schedule'!AX144)/12))</f>
        <v>0</v>
      </c>
      <c r="CP144" s="6">
        <f>IF(CP$3=$CP$3,$H144+AZ144,IF($F144='KU Meter Schedule'!CP$3,'KU Meter Schedule'!CO144+AZ144-$G144,SUM(CO144,AZ144)))</f>
        <v>37230.765157169866</v>
      </c>
      <c r="CQ144" s="6">
        <f>IF(CQ$3=$CP$3,$H144+BA144,IF($F144='KU Meter Schedule'!CQ$3,'KU Meter Schedule'!CP144+BA144-$G144,SUM(CP144,BA144)))</f>
        <v>37475.203917336534</v>
      </c>
      <c r="CR144" s="6">
        <f>IF(CR$3=$CP$3,$H144+BB144,IF($F144='KU Meter Schedule'!CR$3,'KU Meter Schedule'!CQ144+BB144-$G144,SUM(CQ144,BB144)))</f>
        <v>37719.642677503201</v>
      </c>
      <c r="CS144" s="6">
        <f>IF(CS$3=$CP$3,$H144+BC144,IF($F144='KU Meter Schedule'!CS$3,'KU Meter Schedule'!CR144+BC144-$G144,SUM(CR144,BC144)))</f>
        <v>37964.081437669869</v>
      </c>
      <c r="CT144" s="6">
        <f>IF(CT$3=$CP$3,$H144+BD144,IF($F144='KU Meter Schedule'!CT$3,'KU Meter Schedule'!CS144+BD144-$G144,SUM(CS144,BD144)))</f>
        <v>38208.520197836537</v>
      </c>
      <c r="CU144" s="6">
        <f>IF(CU$3=$CP$3,$H144+BE144,IF($F144='KU Meter Schedule'!CU$3,'KU Meter Schedule'!CT144+BE144-$G144,SUM(CT144,BE144)))</f>
        <v>38452.958958003204</v>
      </c>
      <c r="CV144" s="6">
        <f>IF(CV$3=$CP$3,$H144+BF144,IF($F144='KU Meter Schedule'!CV$3,'KU Meter Schedule'!CU144+BF144-$G144,SUM(CU144,BF144)))</f>
        <v>38697.397718169872</v>
      </c>
      <c r="CW144" s="6">
        <f>IF(CW$3=$CP$3,$H144+BG144,IF($F144='KU Meter Schedule'!CW$3,'KU Meter Schedule'!CV144+BG144-$G144,SUM(CV144,BG144)))</f>
        <v>38941.83647833654</v>
      </c>
      <c r="CX144" s="6">
        <f>IF(CX$3=$CP$3,$H144+BH144,IF($F144='KU Meter Schedule'!CX$3,'KU Meter Schedule'!CW144+BH144-$G144,SUM(CW144,BH144)))</f>
        <v>39186.275238503207</v>
      </c>
      <c r="CY144" s="6">
        <f>IF(CY$3=$CP$3,$H144+BI144,IF($F144='KU Meter Schedule'!CY$3,'KU Meter Schedule'!CX144+BI144-$G144,SUM(CX144,BI144)))</f>
        <v>39430.713998669875</v>
      </c>
      <c r="CZ144" s="6">
        <f>IF(CZ$3=$CP$3,$H144+BJ144,IF($F144='KU Meter Schedule'!CZ$3,'KU Meter Schedule'!CY144+BJ144-$G144,SUM(CY144,BJ144)))</f>
        <v>39675.152758836542</v>
      </c>
      <c r="DA144" s="6">
        <f>IF(DA$3=$CP$3,$H144+BK144,IF($F144='KU Meter Schedule'!DA$3,'KU Meter Schedule'!CZ144+BK144-$G144,SUM(CZ144,BK144)))</f>
        <v>40049.81653533654</v>
      </c>
      <c r="DB144" s="6">
        <f>IF(DB$3=$CP$3,$H144+BL144,IF($F144='KU Meter Schedule'!DB$3,'KU Meter Schedule'!DA144+BL144-$G144,SUM(DA144,BL144)))</f>
        <v>40424.480311836538</v>
      </c>
      <c r="DC144" s="6">
        <f>IF(DC$3=$CP$3,$H144+BM144,IF($F144='KU Meter Schedule'!DC$3,'KU Meter Schedule'!DB144+BM144-$G144,SUM(DB144,BM144)))</f>
        <v>40799.144088336536</v>
      </c>
      <c r="DD144" s="6">
        <f>IF(DD$3=$CP$3,$H144+BN144,IF($F144='KU Meter Schedule'!DD$3,'KU Meter Schedule'!DC144+BN144-$G144,SUM(DC144,BN144)))</f>
        <v>41173.807864836534</v>
      </c>
      <c r="DE144" s="6">
        <f>IF(DE$3=$CP$3,$H144+BO144,IF($F144='KU Meter Schedule'!DE$3,'KU Meter Schedule'!DD144+BO144-$G144,SUM(DD144,BO144)))</f>
        <v>41548.471641336531</v>
      </c>
      <c r="DF144" s="6">
        <f>IF(DF$3=$CP$3,$H144+BP144,IF($F144='KU Meter Schedule'!DF$3,'KU Meter Schedule'!DE144+BP144-$G144,SUM(DE144,BP144)))</f>
        <v>41923.135417836529</v>
      </c>
      <c r="DG144" s="6">
        <f>IF(DG$3=$CP$3,$H144+BQ144,IF($F144='KU Meter Schedule'!DG$3,'KU Meter Schedule'!DF144+BQ144-$G144,SUM(DF144,BQ144)))</f>
        <v>42297.799194336527</v>
      </c>
      <c r="DH144" s="6">
        <f>IF(DH$3=$CP$3,$H144+BR144,IF($F144='KU Meter Schedule'!DH$3,'KU Meter Schedule'!DG144+BR144-$G144,SUM(DG144,BR144)))</f>
        <v>42672.462970836525</v>
      </c>
      <c r="DI144" s="6">
        <f>IF(DI$3=$CP$3,$H144+BS144,IF($F144='KU Meter Schedule'!DI$3,'KU Meter Schedule'!DH144+BS144-$G144,SUM(DH144,BS144)))</f>
        <v>43047.126747336522</v>
      </c>
      <c r="DJ144" s="6">
        <f>IF(DJ$3=$CP$3,$H144+BT144,IF($F144='KU Meter Schedule'!DJ$3,'KU Meter Schedule'!DI144+BT144-$G144,SUM(DI144,BT144)))</f>
        <v>43421.79052383652</v>
      </c>
      <c r="DK144" s="6">
        <f>IF(DK$3=$CP$3,$H144+BU144,IF($F144='KU Meter Schedule'!DK$3,'KU Meter Schedule'!DJ144+BU144-$G144,SUM(DJ144,BU144)))</f>
        <v>43796.454300336518</v>
      </c>
      <c r="DL144" s="6">
        <f>IF(DL$3=$CP$3,$H144+BV144,IF($F144='KU Meter Schedule'!DL$3,'KU Meter Schedule'!DK144+BV144-$G144,SUM(DK144,BV144)))</f>
        <v>44171.118076836516</v>
      </c>
      <c r="DM144" s="6">
        <f>IF(DM$3=$CP$3,$H144+BW144,IF($F144='KU Meter Schedule'!DM$3,'KU Meter Schedule'!DL144+BW144-$G144,SUM(DL144,BW144)))</f>
        <v>44545.781853336513</v>
      </c>
      <c r="DN144" s="6">
        <f>IF(DN$3=$CP$3,$H144+BX144,IF($F144='KU Meter Schedule'!DN$3,'KU Meter Schedule'!DM144+BX144-$G144,SUM(DM144,BX144)))</f>
        <v>44920.445629836511</v>
      </c>
      <c r="DO144" s="6">
        <f>IF(DO$3=$CP$3,$H144+BY144,IF($F144='KU Meter Schedule'!DO$3,'KU Meter Schedule'!DN144+BY144-$G144,SUM(DN144,BY144)))</f>
        <v>45295.109406336509</v>
      </c>
      <c r="DP144" s="6">
        <f>IF(DP$3=$CP$3,$H144+BZ144,IF($F144='KU Meter Schedule'!DP$3,'KU Meter Schedule'!DO144+BZ144-$G144,SUM(DO144,BZ144)))</f>
        <v>45669.773182836507</v>
      </c>
      <c r="DQ144" s="6">
        <f>IF(DQ$3=$CP$3,$H144+CA144,IF($F144='KU Meter Schedule'!DQ$3,'KU Meter Schedule'!DP144+CA144-$G144,SUM(DP144,CA144)))</f>
        <v>46044.436959336505</v>
      </c>
      <c r="DR144" s="6">
        <f>IF(DR$3=$CP$3,$H144+CB144,IF($F144='KU Meter Schedule'!DR$3,'KU Meter Schedule'!DQ144+CB144-$G144,SUM(DQ144,CB144)))</f>
        <v>46419.100735836502</v>
      </c>
      <c r="DS144" s="6">
        <f>IF(DS$3=$CP$3,$H144+CC144,IF($F144='KU Meter Schedule'!DS$3,'KU Meter Schedule'!DR144+CC144-$G144,SUM(DR144,CC144)))</f>
        <v>46793.7645123365</v>
      </c>
      <c r="DT144" s="6">
        <f>IF(DT$3=$CP$3,$H144+CD144,IF($F144='KU Meter Schedule'!DT$3,'KU Meter Schedule'!DS144+CD144-$G144,SUM(DS144,CD144)))</f>
        <v>47168.428288836498</v>
      </c>
      <c r="DU144" s="6">
        <f>IF(DU$3=$CP$3,$H144+CE144,IF($F144='KU Meter Schedule'!DU$3,'KU Meter Schedule'!DT144+CE144-$G144,SUM(DT144,CE144)))</f>
        <v>47543.092065336496</v>
      </c>
      <c r="DV144" s="6">
        <f>IF(DV$3=$CP$3,$H144+CF144,IF($F144='KU Meter Schedule'!DV$3,'KU Meter Schedule'!DU144+CF144-$G144,SUM(DU144,CF144)))</f>
        <v>47917.755841836493</v>
      </c>
      <c r="DW144" s="6">
        <f>IF(DW$3=$CP$3,$H144+CG144,IF($F144='KU Meter Schedule'!DW$3,'KU Meter Schedule'!DV144+CG144-$G144,SUM(DV144,CG144)))</f>
        <v>48292.419618336491</v>
      </c>
      <c r="DX144" s="6">
        <f>IF(DX$3=$CP$3,$H144+CH144,IF($F144='KU Meter Schedule'!DX$3,'KU Meter Schedule'!DW144+CH144-$G144,SUM(DW144,CH144)))</f>
        <v>48667.083394836489</v>
      </c>
      <c r="DY144" s="6">
        <f>IF(DY$3=$CP$3,$H144+CI144,IF($F144='KU Meter Schedule'!DY$3,'KU Meter Schedule'!DX144+CI144-$G144,SUM(DX144,CI144)))</f>
        <v>49041.747171336487</v>
      </c>
      <c r="DZ144" s="6">
        <f>IF(DZ$3=$CP$3,$H144+CJ144,IF($F144='KU Meter Schedule'!DZ$3,'KU Meter Schedule'!DY144+CJ144-$G144,SUM(DY144,CJ144)))</f>
        <v>-78861.100940413511</v>
      </c>
      <c r="EA144" s="6">
        <f>IF(EA$3=$CP$3,$H144+CK144,IF($F144='KU Meter Schedule'!EA$3,'KU Meter Schedule'!DZ144+CK144-$G144,SUM(DZ144,CK144)))</f>
        <v>-78861.100940413511</v>
      </c>
      <c r="EB144" s="6">
        <f>IF(EB$3=$CP$3,$H144+CL144,IF($F144='KU Meter Schedule'!EB$3,'KU Meter Schedule'!EA144+CL144-$G144,SUM(EA144,CL144)))</f>
        <v>-78861.100940413511</v>
      </c>
      <c r="EC144" s="6">
        <f>IF(EC$3=$CP$3,$H144+CM144,IF($F144='KU Meter Schedule'!EC$3,'KU Meter Schedule'!EB144+CM144-$G144,SUM(EB144,CM144)))</f>
        <v>-78861.100940413511</v>
      </c>
      <c r="ED144" s="6">
        <f>IF(ED$3=$CP$3,$H144+CN144,IF($F144='KU Meter Schedule'!ED$3,'KU Meter Schedule'!EC144+CN144-$G144,SUM(EC144,CN144)))</f>
        <v>-78861.100940413511</v>
      </c>
      <c r="EF144" s="8">
        <f t="shared" si="28"/>
        <v>90859.414842830127</v>
      </c>
      <c r="EG144" s="8">
        <f t="shared" si="28"/>
        <v>90614.976082663459</v>
      </c>
      <c r="EH144" s="8">
        <f t="shared" si="28"/>
        <v>90370.537322496792</v>
      </c>
      <c r="EI144" s="8">
        <f t="shared" si="28"/>
        <v>90126.098562330124</v>
      </c>
      <c r="EJ144" s="8">
        <f t="shared" si="28"/>
        <v>89881.659802163456</v>
      </c>
      <c r="EK144" s="8">
        <f t="shared" si="28"/>
        <v>89637.221041996789</v>
      </c>
      <c r="EL144" s="8">
        <f t="shared" si="28"/>
        <v>89392.782281830121</v>
      </c>
      <c r="EM144" s="8">
        <f t="shared" si="28"/>
        <v>89148.343521663453</v>
      </c>
      <c r="EN144" s="8">
        <f t="shared" si="28"/>
        <v>88903.904761496786</v>
      </c>
      <c r="EO144" s="8">
        <f t="shared" si="28"/>
        <v>88659.466001330118</v>
      </c>
      <c r="EP144" s="8">
        <f t="shared" si="28"/>
        <v>88415.027241163451</v>
      </c>
      <c r="EQ144" s="8">
        <f t="shared" si="28"/>
        <v>88040.363464663445</v>
      </c>
      <c r="ER144" s="8">
        <f t="shared" si="28"/>
        <v>87665.699688163455</v>
      </c>
      <c r="ES144" s="8">
        <f t="shared" si="28"/>
        <v>87291.035911663465</v>
      </c>
      <c r="ET144" s="8">
        <f t="shared" si="28"/>
        <v>86916.372135163459</v>
      </c>
      <c r="EU144" s="8">
        <f t="shared" si="28"/>
        <v>86541.708358663454</v>
      </c>
      <c r="EV144" s="8">
        <f t="shared" si="27"/>
        <v>86167.044582163464</v>
      </c>
      <c r="EW144" s="8">
        <f t="shared" si="27"/>
        <v>85792.380805663473</v>
      </c>
      <c r="EX144" s="8">
        <f t="shared" si="27"/>
        <v>85417.717029163468</v>
      </c>
      <c r="EY144" s="8">
        <f t="shared" si="27"/>
        <v>85043.053252663463</v>
      </c>
      <c r="EZ144" s="8">
        <f t="shared" si="27"/>
        <v>84668.389476163473</v>
      </c>
      <c r="FA144" s="8">
        <f t="shared" si="27"/>
        <v>84293.725699663482</v>
      </c>
      <c r="FB144" s="8">
        <f t="shared" si="27"/>
        <v>83919.061923163477</v>
      </c>
      <c r="FC144" s="8">
        <f t="shared" si="27"/>
        <v>83544.398146663472</v>
      </c>
      <c r="FD144" s="8">
        <f t="shared" si="27"/>
        <v>83169.734370163482</v>
      </c>
      <c r="FE144" s="8">
        <f t="shared" si="27"/>
        <v>82795.070593663491</v>
      </c>
      <c r="FF144" s="8">
        <f t="shared" si="27"/>
        <v>82420.406817163486</v>
      </c>
      <c r="FG144" s="8">
        <f t="shared" si="27"/>
        <v>82045.743040663481</v>
      </c>
      <c r="FH144" s="8">
        <f t="shared" si="27"/>
        <v>81671.079264163491</v>
      </c>
      <c r="FI144" s="8">
        <f t="shared" si="27"/>
        <v>81296.4154876635</v>
      </c>
      <c r="FJ144" s="8">
        <f t="shared" si="27"/>
        <v>80921.751711163495</v>
      </c>
      <c r="FK144" s="8">
        <f t="shared" si="30"/>
        <v>80547.08793466349</v>
      </c>
      <c r="FL144" s="8">
        <f t="shared" si="30"/>
        <v>80172.4241581635</v>
      </c>
      <c r="FM144" s="8">
        <f t="shared" si="30"/>
        <v>79797.760381663509</v>
      </c>
      <c r="FN144" s="8">
        <f t="shared" si="30"/>
        <v>79423.096605163504</v>
      </c>
      <c r="FO144" s="8">
        <f t="shared" si="30"/>
        <v>79048.432828663499</v>
      </c>
      <c r="FP144" s="8">
        <f t="shared" si="30"/>
        <v>78861.100940413511</v>
      </c>
      <c r="FQ144" s="8">
        <f t="shared" si="30"/>
        <v>78861.100940413511</v>
      </c>
      <c r="FR144" s="8">
        <f t="shared" si="30"/>
        <v>78861.100940413511</v>
      </c>
      <c r="FS144" s="8">
        <f t="shared" si="30"/>
        <v>78861.100940413511</v>
      </c>
      <c r="FT144" s="8">
        <f t="shared" si="30"/>
        <v>78861.100940413511</v>
      </c>
    </row>
    <row r="145" spans="1:176" x14ac:dyDescent="0.25">
      <c r="A145" s="4" t="s">
        <v>12</v>
      </c>
      <c r="B145" s="4" t="s">
        <v>2</v>
      </c>
      <c r="C145" s="3" t="s">
        <v>40</v>
      </c>
      <c r="D145" s="4" t="s">
        <v>41</v>
      </c>
      <c r="E145" s="7">
        <v>2004</v>
      </c>
      <c r="F145" s="24">
        <f>IFERROR(VLOOKUP(CONCATENATE(C145,E145),'KU Retirements'!$A$4:$E$150,5,FALSE),"N/A")</f>
        <v>43678</v>
      </c>
      <c r="G145" s="5">
        <v>10906.97</v>
      </c>
      <c r="H145" s="5">
        <v>3149.4120191128004</v>
      </c>
      <c r="I145" s="5"/>
      <c r="J145" s="6">
        <f>IF(J$3=$J$3,$G145,IF($F145='KU Meter Schedule'!J$3,'KU Meter Schedule'!I145-'KU Meter Schedule'!$G145,I145))</f>
        <v>10906.97</v>
      </c>
      <c r="K145" s="6">
        <f>IF(K$3=$J$3,$G145,IF($F145='KU Meter Schedule'!K$3,'KU Meter Schedule'!J145-'KU Meter Schedule'!$G145,J145))</f>
        <v>10906.97</v>
      </c>
      <c r="L145" s="6">
        <f>IF(L$3=$J$3,$G145,IF($F145='KU Meter Schedule'!L$3,'KU Meter Schedule'!K145-'KU Meter Schedule'!$G145,K145))</f>
        <v>10906.97</v>
      </c>
      <c r="M145" s="6">
        <f>IF(M$3=$J$3,$G145,IF($F145='KU Meter Schedule'!M$3,'KU Meter Schedule'!L145-'KU Meter Schedule'!$G145,L145))</f>
        <v>10906.97</v>
      </c>
      <c r="N145" s="6">
        <f>IF(N$3=$J$3,$G145,IF($F145='KU Meter Schedule'!N$3,'KU Meter Schedule'!M145-'KU Meter Schedule'!$G145,M145))</f>
        <v>10906.97</v>
      </c>
      <c r="O145" s="6">
        <f>IF(O$3=$J$3,$G145,IF($F145='KU Meter Schedule'!O$3,'KU Meter Schedule'!N145-'KU Meter Schedule'!$G145,N145))</f>
        <v>10906.97</v>
      </c>
      <c r="P145" s="6">
        <f>IF(P$3=$J$3,$G145,IF($F145='KU Meter Schedule'!P$3,'KU Meter Schedule'!O145-'KU Meter Schedule'!$G145,O145))</f>
        <v>10906.97</v>
      </c>
      <c r="Q145" s="6">
        <f>IF(Q$3=$J$3,$G145,IF($F145='KU Meter Schedule'!Q$3,'KU Meter Schedule'!P145-'KU Meter Schedule'!$G145,P145))</f>
        <v>10906.97</v>
      </c>
      <c r="R145" s="6">
        <f>IF(R$3=$J$3,$G145,IF($F145='KU Meter Schedule'!R$3,'KU Meter Schedule'!Q145-'KU Meter Schedule'!$G145,Q145))</f>
        <v>10906.97</v>
      </c>
      <c r="S145" s="6">
        <f>IF(S$3=$J$3,$G145,IF($F145='KU Meter Schedule'!S$3,'KU Meter Schedule'!R145-'KU Meter Schedule'!$G145,R145))</f>
        <v>10906.97</v>
      </c>
      <c r="T145" s="6">
        <f>IF(T$3=$J$3,$G145,IF($F145='KU Meter Schedule'!T$3,'KU Meter Schedule'!S145-'KU Meter Schedule'!$G145,S145))</f>
        <v>10906.97</v>
      </c>
      <c r="U145" s="6">
        <f>IF(U$3=$J$3,$G145,IF($F145='KU Meter Schedule'!U$3,'KU Meter Schedule'!T145-'KU Meter Schedule'!$G145,T145))</f>
        <v>10906.97</v>
      </c>
      <c r="V145" s="6">
        <f>IF(V$3=$J$3,$G145,IF($F145='KU Meter Schedule'!V$3,'KU Meter Schedule'!U145-'KU Meter Schedule'!$G145,U145))</f>
        <v>10906.97</v>
      </c>
      <c r="W145" s="6">
        <f>IF(W$3=$J$3,$G145,IF($F145='KU Meter Schedule'!W$3,'KU Meter Schedule'!V145-'KU Meter Schedule'!$G145,V145))</f>
        <v>10906.97</v>
      </c>
      <c r="X145" s="6">
        <f>IF(X$3=$J$3,$G145,IF($F145='KU Meter Schedule'!X$3,'KU Meter Schedule'!W145-'KU Meter Schedule'!$G145,W145))</f>
        <v>10906.97</v>
      </c>
      <c r="Y145" s="6">
        <f>IF(Y$3=$J$3,$G145,IF($F145='KU Meter Schedule'!Y$3,'KU Meter Schedule'!X145-'KU Meter Schedule'!$G145,X145))</f>
        <v>10906.97</v>
      </c>
      <c r="Z145" s="6">
        <f>IF(Z$3=$J$3,$G145,IF($F145='KU Meter Schedule'!Z$3,'KU Meter Schedule'!Y145-'KU Meter Schedule'!$G145,Y145))</f>
        <v>10906.97</v>
      </c>
      <c r="AA145" s="6">
        <f>IF(AA$3=$J$3,$G145,IF($F145='KU Meter Schedule'!AA$3,'KU Meter Schedule'!Z145-'KU Meter Schedule'!$G145,Z145))</f>
        <v>10906.97</v>
      </c>
      <c r="AB145" s="6">
        <f>IF(AB$3=$J$3,$G145,IF($F145='KU Meter Schedule'!AB$3,'KU Meter Schedule'!AA145-'KU Meter Schedule'!$G145,AA145))</f>
        <v>10906.97</v>
      </c>
      <c r="AC145" s="6">
        <f>IF(AC$3=$J$3,$G145,IF($F145='KU Meter Schedule'!AC$3,'KU Meter Schedule'!AB145-'KU Meter Schedule'!$G145,AB145))</f>
        <v>10906.97</v>
      </c>
      <c r="AD145" s="6">
        <f>IF(AD$3=$J$3,$G145,IF($F145='KU Meter Schedule'!AD$3,'KU Meter Schedule'!AC145-'KU Meter Schedule'!$G145,AC145))</f>
        <v>10906.97</v>
      </c>
      <c r="AE145" s="6">
        <f>IF(AE$3=$J$3,$G145,IF($F145='KU Meter Schedule'!AE$3,'KU Meter Schedule'!AD145-'KU Meter Schedule'!$G145,AD145))</f>
        <v>10906.97</v>
      </c>
      <c r="AF145" s="6">
        <f>IF(AF$3=$J$3,$G145,IF($F145='KU Meter Schedule'!AF$3,'KU Meter Schedule'!AE145-'KU Meter Schedule'!$G145,AE145))</f>
        <v>10906.97</v>
      </c>
      <c r="AG145" s="6">
        <f>IF(AG$3=$J$3,$G145,IF($F145='KU Meter Schedule'!AG$3,'KU Meter Schedule'!AF145-'KU Meter Schedule'!$G145,AF145))</f>
        <v>10906.97</v>
      </c>
      <c r="AH145" s="6">
        <f>IF(AH$3=$J$3,$G145,IF($F145='KU Meter Schedule'!AH$3,'KU Meter Schedule'!AG145-'KU Meter Schedule'!$G145,AG145))</f>
        <v>10906.97</v>
      </c>
      <c r="AI145" s="6">
        <f>IF(AI$3=$J$3,$G145,IF($F145='KU Meter Schedule'!AI$3,'KU Meter Schedule'!AH145-'KU Meter Schedule'!$G145,AH145))</f>
        <v>10906.97</v>
      </c>
      <c r="AJ145" s="6">
        <f>IF(AJ$3=$J$3,$G145,IF($F145='KU Meter Schedule'!AJ$3,'KU Meter Schedule'!AI145-'KU Meter Schedule'!$G145,AI145))</f>
        <v>10906.97</v>
      </c>
      <c r="AK145" s="6">
        <f>IF(AK$3=$J$3,$G145,IF($F145='KU Meter Schedule'!AK$3,'KU Meter Schedule'!AJ145-'KU Meter Schedule'!$G145,AJ145))</f>
        <v>10906.97</v>
      </c>
      <c r="AL145" s="6">
        <f>IF(AL$3=$J$3,$G145,IF($F145='KU Meter Schedule'!AL$3,'KU Meter Schedule'!AK145-'KU Meter Schedule'!$G145,AK145))</f>
        <v>10906.97</v>
      </c>
      <c r="AM145" s="6">
        <f>IF(AM$3=$J$3,$G145,IF($F145='KU Meter Schedule'!AM$3,'KU Meter Schedule'!AL145-'KU Meter Schedule'!$G145,AL145))</f>
        <v>10906.97</v>
      </c>
      <c r="AN145" s="6">
        <f>IF(AN$3=$J$3,$G145,IF($F145='KU Meter Schedule'!AN$3,'KU Meter Schedule'!AM145-'KU Meter Schedule'!$G145,AM145))</f>
        <v>10906.97</v>
      </c>
      <c r="AO145" s="6">
        <f>IF(AO$3=$J$3,$G145,IF($F145='KU Meter Schedule'!AO$3,'KU Meter Schedule'!AN145-'KU Meter Schedule'!$G145,AN145))</f>
        <v>10906.97</v>
      </c>
      <c r="AP145" s="6">
        <f>IF(AP$3=$J$3,$G145,IF($F145='KU Meter Schedule'!AP$3,'KU Meter Schedule'!AO145-'KU Meter Schedule'!$G145,AO145))</f>
        <v>10906.97</v>
      </c>
      <c r="AQ145" s="6">
        <f>IF(AQ$3=$J$3,$G145,IF($F145='KU Meter Schedule'!AQ$3,'KU Meter Schedule'!AP145-'KU Meter Schedule'!$G145,AP145))</f>
        <v>10906.97</v>
      </c>
      <c r="AR145" s="6">
        <f>IF(AR$3=$J$3,$G145,IF($F145='KU Meter Schedule'!AR$3,'KU Meter Schedule'!AQ145-'KU Meter Schedule'!$G145,AQ145))</f>
        <v>10906.97</v>
      </c>
      <c r="AS145" s="6">
        <f>IF(AS$3=$J$3,$G145,IF($F145='KU Meter Schedule'!AS$3,'KU Meter Schedule'!AR145-'KU Meter Schedule'!$G145,AR145))</f>
        <v>10906.97</v>
      </c>
      <c r="AT145" s="6">
        <f>IF(AT$3=$J$3,$G145,IF($F145='KU Meter Schedule'!AT$3,'KU Meter Schedule'!AS145-'KU Meter Schedule'!$G145,AS145))</f>
        <v>0</v>
      </c>
      <c r="AU145" s="6">
        <f>IF(AU$3=$J$3,$G145,IF($F145='KU Meter Schedule'!AU$3,'KU Meter Schedule'!AT145-'KU Meter Schedule'!$G145,AT145))</f>
        <v>0</v>
      </c>
      <c r="AV145" s="6">
        <f>IF(AV$3=$J$3,$G145,IF($F145='KU Meter Schedule'!AV$3,'KU Meter Schedule'!AU145-'KU Meter Schedule'!$G145,AU145))</f>
        <v>0</v>
      </c>
      <c r="AW145" s="6">
        <f>IF(AW$3=$J$3,$G145,IF($F145='KU Meter Schedule'!AW$3,'KU Meter Schedule'!AV145-'KU Meter Schedule'!$G145,AV145))</f>
        <v>0</v>
      </c>
      <c r="AX145" s="6">
        <f>IF(AX$3=$J$3,$G145,IF($F145='KU Meter Schedule'!AX$3,'KU Meter Schedule'!AW145-'KU Meter Schedule'!$G145,AW145))</f>
        <v>0</v>
      </c>
      <c r="AZ145" s="21">
        <f>IF(AZ$3&lt;'Depr. Rate'!$B$1,('Depr. Rate'!$B$4*'KU Meter Schedule'!J145)/12,IF(J145=0,I145/2*'Depr. Rate'!$C$4/12,('Depr. Rate'!$C$4*'KU Meter Schedule'!J145)/12))</f>
        <v>20.814134416666665</v>
      </c>
      <c r="BA145" s="21">
        <f>IF(BA$3&lt;'Depr. Rate'!$B$1,('Depr. Rate'!$B$4*'KU Meter Schedule'!K145)/12,IF(K145=0,J145/2*'Depr. Rate'!$C$4/12,('Depr. Rate'!$C$4*'KU Meter Schedule'!K145)/12))</f>
        <v>20.814134416666665</v>
      </c>
      <c r="BB145" s="21">
        <f>IF(BB$3&lt;'Depr. Rate'!$B$1,('Depr. Rate'!$B$4*'KU Meter Schedule'!L145)/12,IF(L145=0,K145/2*'Depr. Rate'!$C$4/12,('Depr. Rate'!$C$4*'KU Meter Schedule'!L145)/12))</f>
        <v>20.814134416666665</v>
      </c>
      <c r="BC145" s="21">
        <f>IF(BC$3&lt;'Depr. Rate'!$B$1,('Depr. Rate'!$B$4*'KU Meter Schedule'!M145)/12,IF(M145=0,L145/2*'Depr. Rate'!$C$4/12,('Depr. Rate'!$C$4*'KU Meter Schedule'!M145)/12))</f>
        <v>20.814134416666665</v>
      </c>
      <c r="BD145" s="21">
        <f>IF(BD$3&lt;'Depr. Rate'!$B$1,('Depr. Rate'!$B$4*'KU Meter Schedule'!N145)/12,IF(N145=0,M145/2*'Depr. Rate'!$C$4/12,('Depr. Rate'!$C$4*'KU Meter Schedule'!N145)/12))</f>
        <v>20.814134416666665</v>
      </c>
      <c r="BE145" s="21">
        <f>IF(BE$3&lt;'Depr. Rate'!$B$1,('Depr. Rate'!$B$4*'KU Meter Schedule'!O145)/12,IF(O145=0,N145/2*'Depr. Rate'!$C$4/12,('Depr. Rate'!$C$4*'KU Meter Schedule'!O145)/12))</f>
        <v>20.814134416666665</v>
      </c>
      <c r="BF145" s="21">
        <f>IF(BF$3&lt;'Depr. Rate'!$B$1,('Depr. Rate'!$B$4*'KU Meter Schedule'!P145)/12,IF(P145=0,O145/2*'Depr. Rate'!$C$4/12,('Depr. Rate'!$C$4*'KU Meter Schedule'!P145)/12))</f>
        <v>20.814134416666665</v>
      </c>
      <c r="BG145" s="21">
        <f>IF(BG$3&lt;'Depr. Rate'!$B$1,('Depr. Rate'!$B$4*'KU Meter Schedule'!Q145)/12,IF(Q145=0,P145/2*'Depr. Rate'!$C$4/12,('Depr. Rate'!$C$4*'KU Meter Schedule'!Q145)/12))</f>
        <v>20.814134416666665</v>
      </c>
      <c r="BH145" s="21">
        <f>IF(BH$3&lt;'Depr. Rate'!$B$1,('Depr. Rate'!$B$4*'KU Meter Schedule'!R145)/12,IF(R145=0,Q145/2*'Depr. Rate'!$C$4/12,('Depr. Rate'!$C$4*'KU Meter Schedule'!R145)/12))</f>
        <v>20.814134416666665</v>
      </c>
      <c r="BI145" s="21">
        <f>IF(BI$3&lt;'Depr. Rate'!$B$1,('Depr. Rate'!$B$4*'KU Meter Schedule'!S145)/12,IF(S145=0,R145/2*'Depr. Rate'!$C$4/12,('Depr. Rate'!$C$4*'KU Meter Schedule'!S145)/12))</f>
        <v>20.814134416666665</v>
      </c>
      <c r="BJ145" s="21">
        <f>IF(BJ$3&lt;'Depr. Rate'!$B$1,('Depr. Rate'!$B$4*'KU Meter Schedule'!T145)/12,IF(T145=0,S145/2*'Depr. Rate'!$C$4/12,('Depr. Rate'!$C$4*'KU Meter Schedule'!T145)/12))</f>
        <v>20.814134416666665</v>
      </c>
      <c r="BK145" s="21">
        <f>IF(BK$3&lt;'Depr. Rate'!$B$1,('Depr. Rate'!$B$4*'KU Meter Schedule'!U145)/12,IF(U145=0,T145/2*'Depr. Rate'!$C$4/12,('Depr. Rate'!$C$4*'KU Meter Schedule'!U145)/12))</f>
        <v>31.902887249999996</v>
      </c>
      <c r="BL145" s="21">
        <f>IF(BL$3&lt;'Depr. Rate'!$B$1,('Depr. Rate'!$B$4*'KU Meter Schedule'!V145)/12,IF(V145=0,U145/2*'Depr. Rate'!$C$4/12,('Depr. Rate'!$C$4*'KU Meter Schedule'!V145)/12))</f>
        <v>31.902887249999996</v>
      </c>
      <c r="BM145" s="21">
        <f>IF(BM$3&lt;'Depr. Rate'!$B$1,('Depr. Rate'!$B$4*'KU Meter Schedule'!W145)/12,IF(W145=0,V145/2*'Depr. Rate'!$C$4/12,('Depr. Rate'!$C$4*'KU Meter Schedule'!W145)/12))</f>
        <v>31.902887249999996</v>
      </c>
      <c r="BN145" s="21">
        <f>IF(BN$3&lt;'Depr. Rate'!$B$1,('Depr. Rate'!$B$4*'KU Meter Schedule'!X145)/12,IF(X145=0,W145/2*'Depr. Rate'!$C$4/12,('Depr. Rate'!$C$4*'KU Meter Schedule'!X145)/12))</f>
        <v>31.902887249999996</v>
      </c>
      <c r="BO145" s="21">
        <f>IF(BO$3&lt;'Depr. Rate'!$B$1,('Depr. Rate'!$B$4*'KU Meter Schedule'!Y145)/12,IF(Y145=0,X145/2*'Depr. Rate'!$C$4/12,('Depr. Rate'!$C$4*'KU Meter Schedule'!Y145)/12))</f>
        <v>31.902887249999996</v>
      </c>
      <c r="BP145" s="21">
        <f>IF(BP$3&lt;'Depr. Rate'!$B$1,('Depr. Rate'!$B$4*'KU Meter Schedule'!Z145)/12,IF(Z145=0,Y145/2*'Depr. Rate'!$C$4/12,('Depr. Rate'!$C$4*'KU Meter Schedule'!Z145)/12))</f>
        <v>31.902887249999996</v>
      </c>
      <c r="BQ145" s="21">
        <f>IF(BQ$3&lt;'Depr. Rate'!$B$1,('Depr. Rate'!$B$4*'KU Meter Schedule'!AA145)/12,IF(AA145=0,Z145/2*'Depr. Rate'!$C$4/12,('Depr. Rate'!$C$4*'KU Meter Schedule'!AA145)/12))</f>
        <v>31.902887249999996</v>
      </c>
      <c r="BR145" s="21">
        <f>IF(BR$3&lt;'Depr. Rate'!$B$1,('Depr. Rate'!$B$4*'KU Meter Schedule'!AB145)/12,IF(AB145=0,AA145/2*'Depr. Rate'!$C$4/12,('Depr. Rate'!$C$4*'KU Meter Schedule'!AB145)/12))</f>
        <v>31.902887249999996</v>
      </c>
      <c r="BS145" s="21">
        <f>IF(BS$3&lt;'Depr. Rate'!$B$1,('Depr. Rate'!$B$4*'KU Meter Schedule'!AC145)/12,IF(AC145=0,AB145/2*'Depr. Rate'!$C$4/12,('Depr. Rate'!$C$4*'KU Meter Schedule'!AC145)/12))</f>
        <v>31.902887249999996</v>
      </c>
      <c r="BT145" s="21">
        <f>IF(BT$3&lt;'Depr. Rate'!$B$1,('Depr. Rate'!$B$4*'KU Meter Schedule'!AD145)/12,IF(AD145=0,AC145/2*'Depr. Rate'!$C$4/12,('Depr. Rate'!$C$4*'KU Meter Schedule'!AD145)/12))</f>
        <v>31.902887249999996</v>
      </c>
      <c r="BU145" s="21">
        <f>IF(BU$3&lt;'Depr. Rate'!$B$1,('Depr. Rate'!$B$4*'KU Meter Schedule'!AE145)/12,IF(AE145=0,AD145/2*'Depr. Rate'!$C$4/12,('Depr. Rate'!$C$4*'KU Meter Schedule'!AE145)/12))</f>
        <v>31.902887249999996</v>
      </c>
      <c r="BV145" s="21">
        <f>IF(BV$3&lt;'Depr. Rate'!$B$1,('Depr. Rate'!$B$4*'KU Meter Schedule'!AF145)/12,IF(AF145=0,AE145/2*'Depr. Rate'!$C$4/12,('Depr. Rate'!$C$4*'KU Meter Schedule'!AF145)/12))</f>
        <v>31.902887249999996</v>
      </c>
      <c r="BW145" s="21">
        <f>IF(BW$3&lt;'Depr. Rate'!$B$1,('Depr. Rate'!$B$4*'KU Meter Schedule'!AG145)/12,IF(AG145=0,AF145/2*'Depr. Rate'!$C$4/12,('Depr. Rate'!$C$4*'KU Meter Schedule'!AG145)/12))</f>
        <v>31.902887249999996</v>
      </c>
      <c r="BX145" s="21">
        <f>IF(BX$3&lt;'Depr. Rate'!$B$1,('Depr. Rate'!$B$4*'KU Meter Schedule'!AH145)/12,IF(AH145=0,AG145/2*'Depr. Rate'!$C$4/12,('Depr. Rate'!$C$4*'KU Meter Schedule'!AH145)/12))</f>
        <v>31.902887249999996</v>
      </c>
      <c r="BY145" s="21">
        <f>IF(BY$3&lt;'Depr. Rate'!$B$1,('Depr. Rate'!$B$4*'KU Meter Schedule'!AI145)/12,IF(AI145=0,AH145/2*'Depr. Rate'!$C$4/12,('Depr. Rate'!$C$4*'KU Meter Schedule'!AI145)/12))</f>
        <v>31.902887249999996</v>
      </c>
      <c r="BZ145" s="21">
        <f>IF(BZ$3&lt;'Depr. Rate'!$B$1,('Depr. Rate'!$B$4*'KU Meter Schedule'!AJ145)/12,IF(AJ145=0,AI145/2*'Depr. Rate'!$C$4/12,('Depr. Rate'!$C$4*'KU Meter Schedule'!AJ145)/12))</f>
        <v>31.902887249999996</v>
      </c>
      <c r="CA145" s="21">
        <f>IF(CA$3&lt;'Depr. Rate'!$B$1,('Depr. Rate'!$B$4*'KU Meter Schedule'!AK145)/12,IF(AK145=0,AJ145/2*'Depr. Rate'!$C$4/12,('Depr. Rate'!$C$4*'KU Meter Schedule'!AK145)/12))</f>
        <v>31.902887249999996</v>
      </c>
      <c r="CB145" s="21">
        <f>IF(CB$3&lt;'Depr. Rate'!$B$1,('Depr. Rate'!$B$4*'KU Meter Schedule'!AL145)/12,IF(AL145=0,AK145/2*'Depr. Rate'!$C$4/12,('Depr. Rate'!$C$4*'KU Meter Schedule'!AL145)/12))</f>
        <v>31.902887249999996</v>
      </c>
      <c r="CC145" s="21">
        <f>IF(CC$3&lt;'Depr. Rate'!$B$1,('Depr. Rate'!$B$4*'KU Meter Schedule'!AM145)/12,IF(AM145=0,AL145/2*'Depr. Rate'!$C$4/12,('Depr. Rate'!$C$4*'KU Meter Schedule'!AM145)/12))</f>
        <v>31.902887249999996</v>
      </c>
      <c r="CD145" s="21">
        <f>IF(CD$3&lt;'Depr. Rate'!$B$1,('Depr. Rate'!$B$4*'KU Meter Schedule'!AN145)/12,IF(AN145=0,AM145/2*'Depr. Rate'!$C$4/12,('Depr. Rate'!$C$4*'KU Meter Schedule'!AN145)/12))</f>
        <v>31.902887249999996</v>
      </c>
      <c r="CE145" s="21">
        <f>IF(CE$3&lt;'Depr. Rate'!$B$1,('Depr. Rate'!$B$4*'KU Meter Schedule'!AO145)/12,IF(AO145=0,AN145/2*'Depr. Rate'!$C$4/12,('Depr. Rate'!$C$4*'KU Meter Schedule'!AO145)/12))</f>
        <v>31.902887249999996</v>
      </c>
      <c r="CF145" s="21">
        <f>IF(CF$3&lt;'Depr. Rate'!$B$1,('Depr. Rate'!$B$4*'KU Meter Schedule'!AP145)/12,IF(AP145=0,AO145/2*'Depr. Rate'!$C$4/12,('Depr. Rate'!$C$4*'KU Meter Schedule'!AP145)/12))</f>
        <v>31.902887249999996</v>
      </c>
      <c r="CG145" s="21">
        <f>IF(CG$3&lt;'Depr. Rate'!$B$1,('Depr. Rate'!$B$4*'KU Meter Schedule'!AQ145)/12,IF(AQ145=0,AP145/2*'Depr. Rate'!$C$4/12,('Depr. Rate'!$C$4*'KU Meter Schedule'!AQ145)/12))</f>
        <v>31.902887249999996</v>
      </c>
      <c r="CH145" s="21">
        <f>IF(CH$3&lt;'Depr. Rate'!$B$1,('Depr. Rate'!$B$4*'KU Meter Schedule'!AR145)/12,IF(AR145=0,AQ145/2*'Depr. Rate'!$C$4/12,('Depr. Rate'!$C$4*'KU Meter Schedule'!AR145)/12))</f>
        <v>31.902887249999996</v>
      </c>
      <c r="CI145" s="21">
        <f>IF(CI$3&lt;'Depr. Rate'!$B$1,('Depr. Rate'!$B$4*'KU Meter Schedule'!AS145)/12,IF(AS145=0,AR145/2*'Depr. Rate'!$C$4/12,('Depr. Rate'!$C$4*'KU Meter Schedule'!AS145)/12))</f>
        <v>31.902887249999996</v>
      </c>
      <c r="CJ145" s="21">
        <f>IF(CJ$3&lt;'Depr. Rate'!$B$1,('Depr. Rate'!$B$4*'KU Meter Schedule'!AT145)/12,IF(AT145=0,AS145/2*'Depr. Rate'!$C$4/12,('Depr. Rate'!$C$4*'KU Meter Schedule'!AT145)/12))</f>
        <v>15.951443624999998</v>
      </c>
      <c r="CK145" s="21">
        <f>IF(CK$3&lt;'Depr. Rate'!$B$1,('Depr. Rate'!$B$4*'KU Meter Schedule'!AU145)/12,IF(AU145=0,AT145/2*'Depr. Rate'!$C$4/12,('Depr. Rate'!$C$4*'KU Meter Schedule'!AU145)/12))</f>
        <v>0</v>
      </c>
      <c r="CL145" s="21">
        <f>IF(CL$3&lt;'Depr. Rate'!$B$1,('Depr. Rate'!$B$4*'KU Meter Schedule'!AV145)/12,IF(AV145=0,AU145/2*'Depr. Rate'!$C$4/12,('Depr. Rate'!$C$4*'KU Meter Schedule'!AV145)/12))</f>
        <v>0</v>
      </c>
      <c r="CM145" s="21">
        <f>IF(CM$3&lt;'Depr. Rate'!$B$1,('Depr. Rate'!$B$4*'KU Meter Schedule'!AW145)/12,IF(AW145=0,AV145/2*'Depr. Rate'!$C$4/12,('Depr. Rate'!$C$4*'KU Meter Schedule'!AW145)/12))</f>
        <v>0</v>
      </c>
      <c r="CN145" s="21">
        <f>IF(CN$3&lt;'Depr. Rate'!$B$1,('Depr. Rate'!$B$4*'KU Meter Schedule'!AX145)/12,IF(AX145=0,AW145/2*'Depr. Rate'!$C$4/12,('Depr. Rate'!$C$4*'KU Meter Schedule'!AX145)/12))</f>
        <v>0</v>
      </c>
      <c r="CP145" s="6">
        <f>IF(CP$3=$CP$3,$H145+AZ145,IF($F145='KU Meter Schedule'!CP$3,'KU Meter Schedule'!CO145+AZ145-$G145,SUM(CO145,AZ145)))</f>
        <v>3170.226153529467</v>
      </c>
      <c r="CQ145" s="6">
        <f>IF(CQ$3=$CP$3,$H145+BA145,IF($F145='KU Meter Schedule'!CQ$3,'KU Meter Schedule'!CP145+BA145-$G145,SUM(CP145,BA145)))</f>
        <v>3191.0402879461335</v>
      </c>
      <c r="CR145" s="6">
        <f>IF(CR$3=$CP$3,$H145+BB145,IF($F145='KU Meter Schedule'!CR$3,'KU Meter Schedule'!CQ145+BB145-$G145,SUM(CQ145,BB145)))</f>
        <v>3211.8544223628001</v>
      </c>
      <c r="CS145" s="6">
        <f>IF(CS$3=$CP$3,$H145+BC145,IF($F145='KU Meter Schedule'!CS$3,'KU Meter Schedule'!CR145+BC145-$G145,SUM(CR145,BC145)))</f>
        <v>3232.6685567794666</v>
      </c>
      <c r="CT145" s="6">
        <f>IF(CT$3=$CP$3,$H145+BD145,IF($F145='KU Meter Schedule'!CT$3,'KU Meter Schedule'!CS145+BD145-$G145,SUM(CS145,BD145)))</f>
        <v>3253.4826911961331</v>
      </c>
      <c r="CU145" s="6">
        <f>IF(CU$3=$CP$3,$H145+BE145,IF($F145='KU Meter Schedule'!CU$3,'KU Meter Schedule'!CT145+BE145-$G145,SUM(CT145,BE145)))</f>
        <v>3274.2968256127997</v>
      </c>
      <c r="CV145" s="6">
        <f>IF(CV$3=$CP$3,$H145+BF145,IF($F145='KU Meter Schedule'!CV$3,'KU Meter Schedule'!CU145+BF145-$G145,SUM(CU145,BF145)))</f>
        <v>3295.1109600294662</v>
      </c>
      <c r="CW145" s="6">
        <f>IF(CW$3=$CP$3,$H145+BG145,IF($F145='KU Meter Schedule'!CW$3,'KU Meter Schedule'!CV145+BG145-$G145,SUM(CV145,BG145)))</f>
        <v>3315.9250944461328</v>
      </c>
      <c r="CX145" s="6">
        <f>IF(CX$3=$CP$3,$H145+BH145,IF($F145='KU Meter Schedule'!CX$3,'KU Meter Schedule'!CW145+BH145-$G145,SUM(CW145,BH145)))</f>
        <v>3336.7392288627993</v>
      </c>
      <c r="CY145" s="6">
        <f>IF(CY$3=$CP$3,$H145+BI145,IF($F145='KU Meter Schedule'!CY$3,'KU Meter Schedule'!CX145+BI145-$G145,SUM(CX145,BI145)))</f>
        <v>3357.5533632794659</v>
      </c>
      <c r="CZ145" s="6">
        <f>IF(CZ$3=$CP$3,$H145+BJ145,IF($F145='KU Meter Schedule'!CZ$3,'KU Meter Schedule'!CY145+BJ145-$G145,SUM(CY145,BJ145)))</f>
        <v>3378.3674976961324</v>
      </c>
      <c r="DA145" s="6">
        <f>IF(DA$3=$CP$3,$H145+BK145,IF($F145='KU Meter Schedule'!DA$3,'KU Meter Schedule'!CZ145+BK145-$G145,SUM(CZ145,BK145)))</f>
        <v>3410.2703849461323</v>
      </c>
      <c r="DB145" s="6">
        <f>IF(DB$3=$CP$3,$H145+BL145,IF($F145='KU Meter Schedule'!DB$3,'KU Meter Schedule'!DA145+BL145-$G145,SUM(DA145,BL145)))</f>
        <v>3442.1732721961321</v>
      </c>
      <c r="DC145" s="6">
        <f>IF(DC$3=$CP$3,$H145+BM145,IF($F145='KU Meter Schedule'!DC$3,'KU Meter Schedule'!DB145+BM145-$G145,SUM(DB145,BM145)))</f>
        <v>3474.0761594461319</v>
      </c>
      <c r="DD145" s="6">
        <f>IF(DD$3=$CP$3,$H145+BN145,IF($F145='KU Meter Schedule'!DD$3,'KU Meter Schedule'!DC145+BN145-$G145,SUM(DC145,BN145)))</f>
        <v>3505.9790466961317</v>
      </c>
      <c r="DE145" s="6">
        <f>IF(DE$3=$CP$3,$H145+BO145,IF($F145='KU Meter Schedule'!DE$3,'KU Meter Schedule'!DD145+BO145-$G145,SUM(DD145,BO145)))</f>
        <v>3537.8819339461315</v>
      </c>
      <c r="DF145" s="6">
        <f>IF(DF$3=$CP$3,$H145+BP145,IF($F145='KU Meter Schedule'!DF$3,'KU Meter Schedule'!DE145+BP145-$G145,SUM(DE145,BP145)))</f>
        <v>3569.7848211961314</v>
      </c>
      <c r="DG145" s="6">
        <f>IF(DG$3=$CP$3,$H145+BQ145,IF($F145='KU Meter Schedule'!DG$3,'KU Meter Schedule'!DF145+BQ145-$G145,SUM(DF145,BQ145)))</f>
        <v>3601.6877084461312</v>
      </c>
      <c r="DH145" s="6">
        <f>IF(DH$3=$CP$3,$H145+BR145,IF($F145='KU Meter Schedule'!DH$3,'KU Meter Schedule'!DG145+BR145-$G145,SUM(DG145,BR145)))</f>
        <v>3633.590595696131</v>
      </c>
      <c r="DI145" s="6">
        <f>IF(DI$3=$CP$3,$H145+BS145,IF($F145='KU Meter Schedule'!DI$3,'KU Meter Schedule'!DH145+BS145-$G145,SUM(DH145,BS145)))</f>
        <v>3665.4934829461308</v>
      </c>
      <c r="DJ145" s="6">
        <f>IF(DJ$3=$CP$3,$H145+BT145,IF($F145='KU Meter Schedule'!DJ$3,'KU Meter Schedule'!DI145+BT145-$G145,SUM(DI145,BT145)))</f>
        <v>3697.3963701961306</v>
      </c>
      <c r="DK145" s="6">
        <f>IF(DK$3=$CP$3,$H145+BU145,IF($F145='KU Meter Schedule'!DK$3,'KU Meter Schedule'!DJ145+BU145-$G145,SUM(DJ145,BU145)))</f>
        <v>3729.2992574461305</v>
      </c>
      <c r="DL145" s="6">
        <f>IF(DL$3=$CP$3,$H145+BV145,IF($F145='KU Meter Schedule'!DL$3,'KU Meter Schedule'!DK145+BV145-$G145,SUM(DK145,BV145)))</f>
        <v>3761.2021446961303</v>
      </c>
      <c r="DM145" s="6">
        <f>IF(DM$3=$CP$3,$H145+BW145,IF($F145='KU Meter Schedule'!DM$3,'KU Meter Schedule'!DL145+BW145-$G145,SUM(DL145,BW145)))</f>
        <v>3793.1050319461301</v>
      </c>
      <c r="DN145" s="6">
        <f>IF(DN$3=$CP$3,$H145+BX145,IF($F145='KU Meter Schedule'!DN$3,'KU Meter Schedule'!DM145+BX145-$G145,SUM(DM145,BX145)))</f>
        <v>3825.0079191961299</v>
      </c>
      <c r="DO145" s="6">
        <f>IF(DO$3=$CP$3,$H145+BY145,IF($F145='KU Meter Schedule'!DO$3,'KU Meter Schedule'!DN145+BY145-$G145,SUM(DN145,BY145)))</f>
        <v>3856.9108064461298</v>
      </c>
      <c r="DP145" s="6">
        <f>IF(DP$3=$CP$3,$H145+BZ145,IF($F145='KU Meter Schedule'!DP$3,'KU Meter Schedule'!DO145+BZ145-$G145,SUM(DO145,BZ145)))</f>
        <v>3888.8136936961296</v>
      </c>
      <c r="DQ145" s="6">
        <f>IF(DQ$3=$CP$3,$H145+CA145,IF($F145='KU Meter Schedule'!DQ$3,'KU Meter Schedule'!DP145+CA145-$G145,SUM(DP145,CA145)))</f>
        <v>3920.7165809461294</v>
      </c>
      <c r="DR145" s="6">
        <f>IF(DR$3=$CP$3,$H145+CB145,IF($F145='KU Meter Schedule'!DR$3,'KU Meter Schedule'!DQ145+CB145-$G145,SUM(DQ145,CB145)))</f>
        <v>3952.6194681961292</v>
      </c>
      <c r="DS145" s="6">
        <f>IF(DS$3=$CP$3,$H145+CC145,IF($F145='KU Meter Schedule'!DS$3,'KU Meter Schedule'!DR145+CC145-$G145,SUM(DR145,CC145)))</f>
        <v>3984.522355446129</v>
      </c>
      <c r="DT145" s="6">
        <f>IF(DT$3=$CP$3,$H145+CD145,IF($F145='KU Meter Schedule'!DT$3,'KU Meter Schedule'!DS145+CD145-$G145,SUM(DS145,CD145)))</f>
        <v>4016.4252426961289</v>
      </c>
      <c r="DU145" s="6">
        <f>IF(DU$3=$CP$3,$H145+CE145,IF($F145='KU Meter Schedule'!DU$3,'KU Meter Schedule'!DT145+CE145-$G145,SUM(DT145,CE145)))</f>
        <v>4048.3281299461287</v>
      </c>
      <c r="DV145" s="6">
        <f>IF(DV$3=$CP$3,$H145+CF145,IF($F145='KU Meter Schedule'!DV$3,'KU Meter Schedule'!DU145+CF145-$G145,SUM(DU145,CF145)))</f>
        <v>4080.2310171961285</v>
      </c>
      <c r="DW145" s="6">
        <f>IF(DW$3=$CP$3,$H145+CG145,IF($F145='KU Meter Schedule'!DW$3,'KU Meter Schedule'!DV145+CG145-$G145,SUM(DV145,CG145)))</f>
        <v>4112.1339044461283</v>
      </c>
      <c r="DX145" s="6">
        <f>IF(DX$3=$CP$3,$H145+CH145,IF($F145='KU Meter Schedule'!DX$3,'KU Meter Schedule'!DW145+CH145-$G145,SUM(DW145,CH145)))</f>
        <v>4144.0367916961286</v>
      </c>
      <c r="DY145" s="6">
        <f>IF(DY$3=$CP$3,$H145+CI145,IF($F145='KU Meter Schedule'!DY$3,'KU Meter Schedule'!DX145+CI145-$G145,SUM(DX145,CI145)))</f>
        <v>4175.9396789461289</v>
      </c>
      <c r="DZ145" s="6">
        <f>IF(DZ$3=$CP$3,$H145+CJ145,IF($F145='KU Meter Schedule'!DZ$3,'KU Meter Schedule'!DY145+CJ145-$G145,SUM(DY145,CJ145)))</f>
        <v>-6715.0788774288703</v>
      </c>
      <c r="EA145" s="6">
        <f>IF(EA$3=$CP$3,$H145+CK145,IF($F145='KU Meter Schedule'!EA$3,'KU Meter Schedule'!DZ145+CK145-$G145,SUM(DZ145,CK145)))</f>
        <v>-6715.0788774288703</v>
      </c>
      <c r="EB145" s="6">
        <f>IF(EB$3=$CP$3,$H145+CL145,IF($F145='KU Meter Schedule'!EB$3,'KU Meter Schedule'!EA145+CL145-$G145,SUM(EA145,CL145)))</f>
        <v>-6715.0788774288703</v>
      </c>
      <c r="EC145" s="6">
        <f>IF(EC$3=$CP$3,$H145+CM145,IF($F145='KU Meter Schedule'!EC$3,'KU Meter Schedule'!EB145+CM145-$G145,SUM(EB145,CM145)))</f>
        <v>-6715.0788774288703</v>
      </c>
      <c r="ED145" s="6">
        <f>IF(ED$3=$CP$3,$H145+CN145,IF($F145='KU Meter Schedule'!ED$3,'KU Meter Schedule'!EC145+CN145-$G145,SUM(EC145,CN145)))</f>
        <v>-6715.0788774288703</v>
      </c>
      <c r="EF145" s="8">
        <f t="shared" si="28"/>
        <v>7736.7438464705319</v>
      </c>
      <c r="EG145" s="8">
        <f t="shared" si="28"/>
        <v>7715.9297120538658</v>
      </c>
      <c r="EH145" s="8">
        <f t="shared" si="28"/>
        <v>7695.1155776371997</v>
      </c>
      <c r="EI145" s="8">
        <f t="shared" si="28"/>
        <v>7674.3014432205327</v>
      </c>
      <c r="EJ145" s="8">
        <f t="shared" si="28"/>
        <v>7653.4873088038657</v>
      </c>
      <c r="EK145" s="8">
        <f t="shared" si="28"/>
        <v>7632.6731743871997</v>
      </c>
      <c r="EL145" s="8">
        <f t="shared" si="28"/>
        <v>7611.8590399705336</v>
      </c>
      <c r="EM145" s="8">
        <f t="shared" si="28"/>
        <v>7591.0449055538666</v>
      </c>
      <c r="EN145" s="8">
        <f t="shared" si="28"/>
        <v>7570.2307711371996</v>
      </c>
      <c r="EO145" s="8">
        <f t="shared" si="28"/>
        <v>7549.4166367205335</v>
      </c>
      <c r="EP145" s="8">
        <f t="shared" si="28"/>
        <v>7528.6025023038674</v>
      </c>
      <c r="EQ145" s="8">
        <f t="shared" si="28"/>
        <v>7496.6996150538671</v>
      </c>
      <c r="ER145" s="8">
        <f t="shared" si="28"/>
        <v>7464.7967278038668</v>
      </c>
      <c r="ES145" s="8">
        <f t="shared" si="28"/>
        <v>7432.8938405538674</v>
      </c>
      <c r="ET145" s="8">
        <f t="shared" si="28"/>
        <v>7400.9909533038681</v>
      </c>
      <c r="EU145" s="8">
        <f t="shared" si="28"/>
        <v>7369.0880660538678</v>
      </c>
      <c r="EV145" s="8">
        <f t="shared" si="27"/>
        <v>7337.1851788038675</v>
      </c>
      <c r="EW145" s="8">
        <f t="shared" si="27"/>
        <v>7305.2822915538682</v>
      </c>
      <c r="EX145" s="8">
        <f t="shared" si="27"/>
        <v>7273.3794043038688</v>
      </c>
      <c r="EY145" s="8">
        <f t="shared" si="27"/>
        <v>7241.4765170538685</v>
      </c>
      <c r="EZ145" s="8">
        <f t="shared" si="27"/>
        <v>7209.5736298038682</v>
      </c>
      <c r="FA145" s="8">
        <f t="shared" si="27"/>
        <v>7177.6707425538689</v>
      </c>
      <c r="FB145" s="8">
        <f t="shared" si="27"/>
        <v>7145.7678553038695</v>
      </c>
      <c r="FC145" s="8">
        <f t="shared" si="27"/>
        <v>7113.8649680538692</v>
      </c>
      <c r="FD145" s="8">
        <f t="shared" si="27"/>
        <v>7081.962080803869</v>
      </c>
      <c r="FE145" s="8">
        <f t="shared" si="27"/>
        <v>7050.0591935538696</v>
      </c>
      <c r="FF145" s="8">
        <f t="shared" si="27"/>
        <v>7018.1563063038702</v>
      </c>
      <c r="FG145" s="8">
        <f t="shared" si="27"/>
        <v>6986.2534190538699</v>
      </c>
      <c r="FH145" s="8">
        <f t="shared" si="27"/>
        <v>6954.3505318038697</v>
      </c>
      <c r="FI145" s="8">
        <f t="shared" si="27"/>
        <v>6922.4476445538703</v>
      </c>
      <c r="FJ145" s="8">
        <f t="shared" si="27"/>
        <v>6890.5447573038709</v>
      </c>
      <c r="FK145" s="8">
        <f t="shared" si="30"/>
        <v>6858.6418700538707</v>
      </c>
      <c r="FL145" s="8">
        <f t="shared" si="30"/>
        <v>6826.7389828038704</v>
      </c>
      <c r="FM145" s="8">
        <f t="shared" si="30"/>
        <v>6794.836095553871</v>
      </c>
      <c r="FN145" s="8">
        <f t="shared" si="30"/>
        <v>6762.9332083038707</v>
      </c>
      <c r="FO145" s="8">
        <f t="shared" si="30"/>
        <v>6731.0303210538705</v>
      </c>
      <c r="FP145" s="8">
        <f t="shared" si="30"/>
        <v>6715.0788774288703</v>
      </c>
      <c r="FQ145" s="8">
        <f t="shared" si="30"/>
        <v>6715.0788774288703</v>
      </c>
      <c r="FR145" s="8">
        <f t="shared" si="30"/>
        <v>6715.0788774288703</v>
      </c>
      <c r="FS145" s="8">
        <f t="shared" si="30"/>
        <v>6715.0788774288703</v>
      </c>
      <c r="FT145" s="8">
        <f t="shared" si="30"/>
        <v>6715.0788774288703</v>
      </c>
    </row>
    <row r="146" spans="1:176" x14ac:dyDescent="0.25">
      <c r="A146" s="4" t="s">
        <v>12</v>
      </c>
      <c r="B146" s="4" t="s">
        <v>2</v>
      </c>
      <c r="C146" s="3" t="s">
        <v>40</v>
      </c>
      <c r="D146" s="4" t="s">
        <v>15</v>
      </c>
      <c r="E146" s="7">
        <v>2004</v>
      </c>
      <c r="F146" s="24">
        <f>IFERROR(VLOOKUP(CONCATENATE(C146,E146),'KU Retirements'!$A$4:$E$150,5,FALSE),"N/A")</f>
        <v>43678</v>
      </c>
      <c r="G146" s="5">
        <v>314965.15999999997</v>
      </c>
      <c r="H146" s="5">
        <v>90946.895471958385</v>
      </c>
      <c r="I146" s="5"/>
      <c r="J146" s="6">
        <f>IF(J$3=$J$3,$G146,IF($F146='KU Meter Schedule'!J$3,'KU Meter Schedule'!I146-'KU Meter Schedule'!$G146,I146))</f>
        <v>314965.15999999997</v>
      </c>
      <c r="K146" s="6">
        <f>IF(K$3=$J$3,$G146,IF($F146='KU Meter Schedule'!K$3,'KU Meter Schedule'!J146-'KU Meter Schedule'!$G146,J146))</f>
        <v>314965.15999999997</v>
      </c>
      <c r="L146" s="6">
        <f>IF(L$3=$J$3,$G146,IF($F146='KU Meter Schedule'!L$3,'KU Meter Schedule'!K146-'KU Meter Schedule'!$G146,K146))</f>
        <v>314965.15999999997</v>
      </c>
      <c r="M146" s="6">
        <f>IF(M$3=$J$3,$G146,IF($F146='KU Meter Schedule'!M$3,'KU Meter Schedule'!L146-'KU Meter Schedule'!$G146,L146))</f>
        <v>314965.15999999997</v>
      </c>
      <c r="N146" s="6">
        <f>IF(N$3=$J$3,$G146,IF($F146='KU Meter Schedule'!N$3,'KU Meter Schedule'!M146-'KU Meter Schedule'!$G146,M146))</f>
        <v>314965.15999999997</v>
      </c>
      <c r="O146" s="6">
        <f>IF(O$3=$J$3,$G146,IF($F146='KU Meter Schedule'!O$3,'KU Meter Schedule'!N146-'KU Meter Schedule'!$G146,N146))</f>
        <v>314965.15999999997</v>
      </c>
      <c r="P146" s="6">
        <f>IF(P$3=$J$3,$G146,IF($F146='KU Meter Schedule'!P$3,'KU Meter Schedule'!O146-'KU Meter Schedule'!$G146,O146))</f>
        <v>314965.15999999997</v>
      </c>
      <c r="Q146" s="6">
        <f>IF(Q$3=$J$3,$G146,IF($F146='KU Meter Schedule'!Q$3,'KU Meter Schedule'!P146-'KU Meter Schedule'!$G146,P146))</f>
        <v>314965.15999999997</v>
      </c>
      <c r="R146" s="6">
        <f>IF(R$3=$J$3,$G146,IF($F146='KU Meter Schedule'!R$3,'KU Meter Schedule'!Q146-'KU Meter Schedule'!$G146,Q146))</f>
        <v>314965.15999999997</v>
      </c>
      <c r="S146" s="6">
        <f>IF(S$3=$J$3,$G146,IF($F146='KU Meter Schedule'!S$3,'KU Meter Schedule'!R146-'KU Meter Schedule'!$G146,R146))</f>
        <v>314965.15999999997</v>
      </c>
      <c r="T146" s="6">
        <f>IF(T$3=$J$3,$G146,IF($F146='KU Meter Schedule'!T$3,'KU Meter Schedule'!S146-'KU Meter Schedule'!$G146,S146))</f>
        <v>314965.15999999997</v>
      </c>
      <c r="U146" s="6">
        <f>IF(U$3=$J$3,$G146,IF($F146='KU Meter Schedule'!U$3,'KU Meter Schedule'!T146-'KU Meter Schedule'!$G146,T146))</f>
        <v>314965.15999999997</v>
      </c>
      <c r="V146" s="6">
        <f>IF(V$3=$J$3,$G146,IF($F146='KU Meter Schedule'!V$3,'KU Meter Schedule'!U146-'KU Meter Schedule'!$G146,U146))</f>
        <v>314965.15999999997</v>
      </c>
      <c r="W146" s="6">
        <f>IF(W$3=$J$3,$G146,IF($F146='KU Meter Schedule'!W$3,'KU Meter Schedule'!V146-'KU Meter Schedule'!$G146,V146))</f>
        <v>314965.15999999997</v>
      </c>
      <c r="X146" s="6">
        <f>IF(X$3=$J$3,$G146,IF($F146='KU Meter Schedule'!X$3,'KU Meter Schedule'!W146-'KU Meter Schedule'!$G146,W146))</f>
        <v>314965.15999999997</v>
      </c>
      <c r="Y146" s="6">
        <f>IF(Y$3=$J$3,$G146,IF($F146='KU Meter Schedule'!Y$3,'KU Meter Schedule'!X146-'KU Meter Schedule'!$G146,X146))</f>
        <v>314965.15999999997</v>
      </c>
      <c r="Z146" s="6">
        <f>IF(Z$3=$J$3,$G146,IF($F146='KU Meter Schedule'!Z$3,'KU Meter Schedule'!Y146-'KU Meter Schedule'!$G146,Y146))</f>
        <v>314965.15999999997</v>
      </c>
      <c r="AA146" s="6">
        <f>IF(AA$3=$J$3,$G146,IF($F146='KU Meter Schedule'!AA$3,'KU Meter Schedule'!Z146-'KU Meter Schedule'!$G146,Z146))</f>
        <v>314965.15999999997</v>
      </c>
      <c r="AB146" s="6">
        <f>IF(AB$3=$J$3,$G146,IF($F146='KU Meter Schedule'!AB$3,'KU Meter Schedule'!AA146-'KU Meter Schedule'!$G146,AA146))</f>
        <v>314965.15999999997</v>
      </c>
      <c r="AC146" s="6">
        <f>IF(AC$3=$J$3,$G146,IF($F146='KU Meter Schedule'!AC$3,'KU Meter Schedule'!AB146-'KU Meter Schedule'!$G146,AB146))</f>
        <v>314965.15999999997</v>
      </c>
      <c r="AD146" s="6">
        <f>IF(AD$3=$J$3,$G146,IF($F146='KU Meter Schedule'!AD$3,'KU Meter Schedule'!AC146-'KU Meter Schedule'!$G146,AC146))</f>
        <v>314965.15999999997</v>
      </c>
      <c r="AE146" s="6">
        <f>IF(AE$3=$J$3,$G146,IF($F146='KU Meter Schedule'!AE$3,'KU Meter Schedule'!AD146-'KU Meter Schedule'!$G146,AD146))</f>
        <v>314965.15999999997</v>
      </c>
      <c r="AF146" s="6">
        <f>IF(AF$3=$J$3,$G146,IF($F146='KU Meter Schedule'!AF$3,'KU Meter Schedule'!AE146-'KU Meter Schedule'!$G146,AE146))</f>
        <v>314965.15999999997</v>
      </c>
      <c r="AG146" s="6">
        <f>IF(AG$3=$J$3,$G146,IF($F146='KU Meter Schedule'!AG$3,'KU Meter Schedule'!AF146-'KU Meter Schedule'!$G146,AF146))</f>
        <v>314965.15999999997</v>
      </c>
      <c r="AH146" s="6">
        <f>IF(AH$3=$J$3,$G146,IF($F146='KU Meter Schedule'!AH$3,'KU Meter Schedule'!AG146-'KU Meter Schedule'!$G146,AG146))</f>
        <v>314965.15999999997</v>
      </c>
      <c r="AI146" s="6">
        <f>IF(AI$3=$J$3,$G146,IF($F146='KU Meter Schedule'!AI$3,'KU Meter Schedule'!AH146-'KU Meter Schedule'!$G146,AH146))</f>
        <v>314965.15999999997</v>
      </c>
      <c r="AJ146" s="6">
        <f>IF(AJ$3=$J$3,$G146,IF($F146='KU Meter Schedule'!AJ$3,'KU Meter Schedule'!AI146-'KU Meter Schedule'!$G146,AI146))</f>
        <v>314965.15999999997</v>
      </c>
      <c r="AK146" s="6">
        <f>IF(AK$3=$J$3,$G146,IF($F146='KU Meter Schedule'!AK$3,'KU Meter Schedule'!AJ146-'KU Meter Schedule'!$G146,AJ146))</f>
        <v>314965.15999999997</v>
      </c>
      <c r="AL146" s="6">
        <f>IF(AL$3=$J$3,$G146,IF($F146='KU Meter Schedule'!AL$3,'KU Meter Schedule'!AK146-'KU Meter Schedule'!$G146,AK146))</f>
        <v>314965.15999999997</v>
      </c>
      <c r="AM146" s="6">
        <f>IF(AM$3=$J$3,$G146,IF($F146='KU Meter Schedule'!AM$3,'KU Meter Schedule'!AL146-'KU Meter Schedule'!$G146,AL146))</f>
        <v>314965.15999999997</v>
      </c>
      <c r="AN146" s="6">
        <f>IF(AN$3=$J$3,$G146,IF($F146='KU Meter Schedule'!AN$3,'KU Meter Schedule'!AM146-'KU Meter Schedule'!$G146,AM146))</f>
        <v>314965.15999999997</v>
      </c>
      <c r="AO146" s="6">
        <f>IF(AO$3=$J$3,$G146,IF($F146='KU Meter Schedule'!AO$3,'KU Meter Schedule'!AN146-'KU Meter Schedule'!$G146,AN146))</f>
        <v>314965.15999999997</v>
      </c>
      <c r="AP146" s="6">
        <f>IF(AP$3=$J$3,$G146,IF($F146='KU Meter Schedule'!AP$3,'KU Meter Schedule'!AO146-'KU Meter Schedule'!$G146,AO146))</f>
        <v>314965.15999999997</v>
      </c>
      <c r="AQ146" s="6">
        <f>IF(AQ$3=$J$3,$G146,IF($F146='KU Meter Schedule'!AQ$3,'KU Meter Schedule'!AP146-'KU Meter Schedule'!$G146,AP146))</f>
        <v>314965.15999999997</v>
      </c>
      <c r="AR146" s="6">
        <f>IF(AR$3=$J$3,$G146,IF($F146='KU Meter Schedule'!AR$3,'KU Meter Schedule'!AQ146-'KU Meter Schedule'!$G146,AQ146))</f>
        <v>314965.15999999997</v>
      </c>
      <c r="AS146" s="6">
        <f>IF(AS$3=$J$3,$G146,IF($F146='KU Meter Schedule'!AS$3,'KU Meter Schedule'!AR146-'KU Meter Schedule'!$G146,AR146))</f>
        <v>314965.15999999997</v>
      </c>
      <c r="AT146" s="6">
        <f>IF(AT$3=$J$3,$G146,IF($F146='KU Meter Schedule'!AT$3,'KU Meter Schedule'!AS146-'KU Meter Schedule'!$G146,AS146))</f>
        <v>0</v>
      </c>
      <c r="AU146" s="6">
        <f>IF(AU$3=$J$3,$G146,IF($F146='KU Meter Schedule'!AU$3,'KU Meter Schedule'!AT146-'KU Meter Schedule'!$G146,AT146))</f>
        <v>0</v>
      </c>
      <c r="AV146" s="6">
        <f>IF(AV$3=$J$3,$G146,IF($F146='KU Meter Schedule'!AV$3,'KU Meter Schedule'!AU146-'KU Meter Schedule'!$G146,AU146))</f>
        <v>0</v>
      </c>
      <c r="AW146" s="6">
        <f>IF(AW$3=$J$3,$G146,IF($F146='KU Meter Schedule'!AW$3,'KU Meter Schedule'!AV146-'KU Meter Schedule'!$G146,AV146))</f>
        <v>0</v>
      </c>
      <c r="AX146" s="6">
        <f>IF(AX$3=$J$3,$G146,IF($F146='KU Meter Schedule'!AX$3,'KU Meter Schedule'!AW146-'KU Meter Schedule'!$G146,AW146))</f>
        <v>0</v>
      </c>
      <c r="AZ146" s="21">
        <f>IF(AZ$3&lt;'Depr. Rate'!$B$1,('Depr. Rate'!$B$4*'KU Meter Schedule'!J146)/12,IF(J146=0,I146/2*'Depr. Rate'!$C$4/12,('Depr. Rate'!$C$4*'KU Meter Schedule'!J146)/12))</f>
        <v>601.05851366666661</v>
      </c>
      <c r="BA146" s="21">
        <f>IF(BA$3&lt;'Depr. Rate'!$B$1,('Depr. Rate'!$B$4*'KU Meter Schedule'!K146)/12,IF(K146=0,J146/2*'Depr. Rate'!$C$4/12,('Depr. Rate'!$C$4*'KU Meter Schedule'!K146)/12))</f>
        <v>601.05851366666661</v>
      </c>
      <c r="BB146" s="21">
        <f>IF(BB$3&lt;'Depr. Rate'!$B$1,('Depr. Rate'!$B$4*'KU Meter Schedule'!L146)/12,IF(L146=0,K146/2*'Depr. Rate'!$C$4/12,('Depr. Rate'!$C$4*'KU Meter Schedule'!L146)/12))</f>
        <v>601.05851366666661</v>
      </c>
      <c r="BC146" s="21">
        <f>IF(BC$3&lt;'Depr. Rate'!$B$1,('Depr. Rate'!$B$4*'KU Meter Schedule'!M146)/12,IF(M146=0,L146/2*'Depr. Rate'!$C$4/12,('Depr. Rate'!$C$4*'KU Meter Schedule'!M146)/12))</f>
        <v>601.05851366666661</v>
      </c>
      <c r="BD146" s="21">
        <f>IF(BD$3&lt;'Depr. Rate'!$B$1,('Depr. Rate'!$B$4*'KU Meter Schedule'!N146)/12,IF(N146=0,M146/2*'Depr. Rate'!$C$4/12,('Depr. Rate'!$C$4*'KU Meter Schedule'!N146)/12))</f>
        <v>601.05851366666661</v>
      </c>
      <c r="BE146" s="21">
        <f>IF(BE$3&lt;'Depr. Rate'!$B$1,('Depr. Rate'!$B$4*'KU Meter Schedule'!O146)/12,IF(O146=0,N146/2*'Depr. Rate'!$C$4/12,('Depr. Rate'!$C$4*'KU Meter Schedule'!O146)/12))</f>
        <v>601.05851366666661</v>
      </c>
      <c r="BF146" s="21">
        <f>IF(BF$3&lt;'Depr. Rate'!$B$1,('Depr. Rate'!$B$4*'KU Meter Schedule'!P146)/12,IF(P146=0,O146/2*'Depr. Rate'!$C$4/12,('Depr. Rate'!$C$4*'KU Meter Schedule'!P146)/12))</f>
        <v>601.05851366666661</v>
      </c>
      <c r="BG146" s="21">
        <f>IF(BG$3&lt;'Depr. Rate'!$B$1,('Depr. Rate'!$B$4*'KU Meter Schedule'!Q146)/12,IF(Q146=0,P146/2*'Depr. Rate'!$C$4/12,('Depr. Rate'!$C$4*'KU Meter Schedule'!Q146)/12))</f>
        <v>601.05851366666661</v>
      </c>
      <c r="BH146" s="21">
        <f>IF(BH$3&lt;'Depr. Rate'!$B$1,('Depr. Rate'!$B$4*'KU Meter Schedule'!R146)/12,IF(R146=0,Q146/2*'Depr. Rate'!$C$4/12,('Depr. Rate'!$C$4*'KU Meter Schedule'!R146)/12))</f>
        <v>601.05851366666661</v>
      </c>
      <c r="BI146" s="21">
        <f>IF(BI$3&lt;'Depr. Rate'!$B$1,('Depr. Rate'!$B$4*'KU Meter Schedule'!S146)/12,IF(S146=0,R146/2*'Depr. Rate'!$C$4/12,('Depr. Rate'!$C$4*'KU Meter Schedule'!S146)/12))</f>
        <v>601.05851366666661</v>
      </c>
      <c r="BJ146" s="21">
        <f>IF(BJ$3&lt;'Depr. Rate'!$B$1,('Depr. Rate'!$B$4*'KU Meter Schedule'!T146)/12,IF(T146=0,S146/2*'Depr. Rate'!$C$4/12,('Depr. Rate'!$C$4*'KU Meter Schedule'!T146)/12))</f>
        <v>601.05851366666661</v>
      </c>
      <c r="BK146" s="21">
        <f>IF(BK$3&lt;'Depr. Rate'!$B$1,('Depr. Rate'!$B$4*'KU Meter Schedule'!U146)/12,IF(U146=0,T146/2*'Depr. Rate'!$C$4/12,('Depr. Rate'!$C$4*'KU Meter Schedule'!U146)/12))</f>
        <v>921.2730929999999</v>
      </c>
      <c r="BL146" s="21">
        <f>IF(BL$3&lt;'Depr. Rate'!$B$1,('Depr. Rate'!$B$4*'KU Meter Schedule'!V146)/12,IF(V146=0,U146/2*'Depr. Rate'!$C$4/12,('Depr. Rate'!$C$4*'KU Meter Schedule'!V146)/12))</f>
        <v>921.2730929999999</v>
      </c>
      <c r="BM146" s="21">
        <f>IF(BM$3&lt;'Depr. Rate'!$B$1,('Depr. Rate'!$B$4*'KU Meter Schedule'!W146)/12,IF(W146=0,V146/2*'Depr. Rate'!$C$4/12,('Depr. Rate'!$C$4*'KU Meter Schedule'!W146)/12))</f>
        <v>921.2730929999999</v>
      </c>
      <c r="BN146" s="21">
        <f>IF(BN$3&lt;'Depr. Rate'!$B$1,('Depr. Rate'!$B$4*'KU Meter Schedule'!X146)/12,IF(X146=0,W146/2*'Depr. Rate'!$C$4/12,('Depr. Rate'!$C$4*'KU Meter Schedule'!X146)/12))</f>
        <v>921.2730929999999</v>
      </c>
      <c r="BO146" s="21">
        <f>IF(BO$3&lt;'Depr. Rate'!$B$1,('Depr. Rate'!$B$4*'KU Meter Schedule'!Y146)/12,IF(Y146=0,X146/2*'Depr. Rate'!$C$4/12,('Depr. Rate'!$C$4*'KU Meter Schedule'!Y146)/12))</f>
        <v>921.2730929999999</v>
      </c>
      <c r="BP146" s="21">
        <f>IF(BP$3&lt;'Depr. Rate'!$B$1,('Depr. Rate'!$B$4*'KU Meter Schedule'!Z146)/12,IF(Z146=0,Y146/2*'Depr. Rate'!$C$4/12,('Depr. Rate'!$C$4*'KU Meter Schedule'!Z146)/12))</f>
        <v>921.2730929999999</v>
      </c>
      <c r="BQ146" s="21">
        <f>IF(BQ$3&lt;'Depr. Rate'!$B$1,('Depr. Rate'!$B$4*'KU Meter Schedule'!AA146)/12,IF(AA146=0,Z146/2*'Depr. Rate'!$C$4/12,('Depr. Rate'!$C$4*'KU Meter Schedule'!AA146)/12))</f>
        <v>921.2730929999999</v>
      </c>
      <c r="BR146" s="21">
        <f>IF(BR$3&lt;'Depr. Rate'!$B$1,('Depr. Rate'!$B$4*'KU Meter Schedule'!AB146)/12,IF(AB146=0,AA146/2*'Depr. Rate'!$C$4/12,('Depr. Rate'!$C$4*'KU Meter Schedule'!AB146)/12))</f>
        <v>921.2730929999999</v>
      </c>
      <c r="BS146" s="21">
        <f>IF(BS$3&lt;'Depr. Rate'!$B$1,('Depr. Rate'!$B$4*'KU Meter Schedule'!AC146)/12,IF(AC146=0,AB146/2*'Depr. Rate'!$C$4/12,('Depr. Rate'!$C$4*'KU Meter Schedule'!AC146)/12))</f>
        <v>921.2730929999999</v>
      </c>
      <c r="BT146" s="21">
        <f>IF(BT$3&lt;'Depr. Rate'!$B$1,('Depr. Rate'!$B$4*'KU Meter Schedule'!AD146)/12,IF(AD146=0,AC146/2*'Depr. Rate'!$C$4/12,('Depr. Rate'!$C$4*'KU Meter Schedule'!AD146)/12))</f>
        <v>921.2730929999999</v>
      </c>
      <c r="BU146" s="21">
        <f>IF(BU$3&lt;'Depr. Rate'!$B$1,('Depr. Rate'!$B$4*'KU Meter Schedule'!AE146)/12,IF(AE146=0,AD146/2*'Depr. Rate'!$C$4/12,('Depr. Rate'!$C$4*'KU Meter Schedule'!AE146)/12))</f>
        <v>921.2730929999999</v>
      </c>
      <c r="BV146" s="21">
        <f>IF(BV$3&lt;'Depr. Rate'!$B$1,('Depr. Rate'!$B$4*'KU Meter Schedule'!AF146)/12,IF(AF146=0,AE146/2*'Depr. Rate'!$C$4/12,('Depr. Rate'!$C$4*'KU Meter Schedule'!AF146)/12))</f>
        <v>921.2730929999999</v>
      </c>
      <c r="BW146" s="21">
        <f>IF(BW$3&lt;'Depr. Rate'!$B$1,('Depr. Rate'!$B$4*'KU Meter Schedule'!AG146)/12,IF(AG146=0,AF146/2*'Depr. Rate'!$C$4/12,('Depr. Rate'!$C$4*'KU Meter Schedule'!AG146)/12))</f>
        <v>921.2730929999999</v>
      </c>
      <c r="BX146" s="21">
        <f>IF(BX$3&lt;'Depr. Rate'!$B$1,('Depr. Rate'!$B$4*'KU Meter Schedule'!AH146)/12,IF(AH146=0,AG146/2*'Depr. Rate'!$C$4/12,('Depr. Rate'!$C$4*'KU Meter Schedule'!AH146)/12))</f>
        <v>921.2730929999999</v>
      </c>
      <c r="BY146" s="21">
        <f>IF(BY$3&lt;'Depr. Rate'!$B$1,('Depr. Rate'!$B$4*'KU Meter Schedule'!AI146)/12,IF(AI146=0,AH146/2*'Depr. Rate'!$C$4/12,('Depr. Rate'!$C$4*'KU Meter Schedule'!AI146)/12))</f>
        <v>921.2730929999999</v>
      </c>
      <c r="BZ146" s="21">
        <f>IF(BZ$3&lt;'Depr. Rate'!$B$1,('Depr. Rate'!$B$4*'KU Meter Schedule'!AJ146)/12,IF(AJ146=0,AI146/2*'Depr. Rate'!$C$4/12,('Depr. Rate'!$C$4*'KU Meter Schedule'!AJ146)/12))</f>
        <v>921.2730929999999</v>
      </c>
      <c r="CA146" s="21">
        <f>IF(CA$3&lt;'Depr. Rate'!$B$1,('Depr. Rate'!$B$4*'KU Meter Schedule'!AK146)/12,IF(AK146=0,AJ146/2*'Depr. Rate'!$C$4/12,('Depr. Rate'!$C$4*'KU Meter Schedule'!AK146)/12))</f>
        <v>921.2730929999999</v>
      </c>
      <c r="CB146" s="21">
        <f>IF(CB$3&lt;'Depr. Rate'!$B$1,('Depr. Rate'!$B$4*'KU Meter Schedule'!AL146)/12,IF(AL146=0,AK146/2*'Depr. Rate'!$C$4/12,('Depr. Rate'!$C$4*'KU Meter Schedule'!AL146)/12))</f>
        <v>921.2730929999999</v>
      </c>
      <c r="CC146" s="21">
        <f>IF(CC$3&lt;'Depr. Rate'!$B$1,('Depr. Rate'!$B$4*'KU Meter Schedule'!AM146)/12,IF(AM146=0,AL146/2*'Depr. Rate'!$C$4/12,('Depr. Rate'!$C$4*'KU Meter Schedule'!AM146)/12))</f>
        <v>921.2730929999999</v>
      </c>
      <c r="CD146" s="21">
        <f>IF(CD$3&lt;'Depr. Rate'!$B$1,('Depr. Rate'!$B$4*'KU Meter Schedule'!AN146)/12,IF(AN146=0,AM146/2*'Depr. Rate'!$C$4/12,('Depr. Rate'!$C$4*'KU Meter Schedule'!AN146)/12))</f>
        <v>921.2730929999999</v>
      </c>
      <c r="CE146" s="21">
        <f>IF(CE$3&lt;'Depr. Rate'!$B$1,('Depr. Rate'!$B$4*'KU Meter Schedule'!AO146)/12,IF(AO146=0,AN146/2*'Depr. Rate'!$C$4/12,('Depr. Rate'!$C$4*'KU Meter Schedule'!AO146)/12))</f>
        <v>921.2730929999999</v>
      </c>
      <c r="CF146" s="21">
        <f>IF(CF$3&lt;'Depr. Rate'!$B$1,('Depr. Rate'!$B$4*'KU Meter Schedule'!AP146)/12,IF(AP146=0,AO146/2*'Depr. Rate'!$C$4/12,('Depr. Rate'!$C$4*'KU Meter Schedule'!AP146)/12))</f>
        <v>921.2730929999999</v>
      </c>
      <c r="CG146" s="21">
        <f>IF(CG$3&lt;'Depr. Rate'!$B$1,('Depr. Rate'!$B$4*'KU Meter Schedule'!AQ146)/12,IF(AQ146=0,AP146/2*'Depr. Rate'!$C$4/12,('Depr. Rate'!$C$4*'KU Meter Schedule'!AQ146)/12))</f>
        <v>921.2730929999999</v>
      </c>
      <c r="CH146" s="21">
        <f>IF(CH$3&lt;'Depr. Rate'!$B$1,('Depr. Rate'!$B$4*'KU Meter Schedule'!AR146)/12,IF(AR146=0,AQ146/2*'Depr. Rate'!$C$4/12,('Depr. Rate'!$C$4*'KU Meter Schedule'!AR146)/12))</f>
        <v>921.2730929999999</v>
      </c>
      <c r="CI146" s="21">
        <f>IF(CI$3&lt;'Depr. Rate'!$B$1,('Depr. Rate'!$B$4*'KU Meter Schedule'!AS146)/12,IF(AS146=0,AR146/2*'Depr. Rate'!$C$4/12,('Depr. Rate'!$C$4*'KU Meter Schedule'!AS146)/12))</f>
        <v>921.2730929999999</v>
      </c>
      <c r="CJ146" s="21">
        <f>IF(CJ$3&lt;'Depr. Rate'!$B$1,('Depr. Rate'!$B$4*'KU Meter Schedule'!AT146)/12,IF(AT146=0,AS146/2*'Depr. Rate'!$C$4/12,('Depr. Rate'!$C$4*'KU Meter Schedule'!AT146)/12))</f>
        <v>460.63654649999995</v>
      </c>
      <c r="CK146" s="21">
        <f>IF(CK$3&lt;'Depr. Rate'!$B$1,('Depr. Rate'!$B$4*'KU Meter Schedule'!AU146)/12,IF(AU146=0,AT146/2*'Depr. Rate'!$C$4/12,('Depr. Rate'!$C$4*'KU Meter Schedule'!AU146)/12))</f>
        <v>0</v>
      </c>
      <c r="CL146" s="21">
        <f>IF(CL$3&lt;'Depr. Rate'!$B$1,('Depr. Rate'!$B$4*'KU Meter Schedule'!AV146)/12,IF(AV146=0,AU146/2*'Depr. Rate'!$C$4/12,('Depr. Rate'!$C$4*'KU Meter Schedule'!AV146)/12))</f>
        <v>0</v>
      </c>
      <c r="CM146" s="21">
        <f>IF(CM$3&lt;'Depr. Rate'!$B$1,('Depr. Rate'!$B$4*'KU Meter Schedule'!AW146)/12,IF(AW146=0,AV146/2*'Depr. Rate'!$C$4/12,('Depr. Rate'!$C$4*'KU Meter Schedule'!AW146)/12))</f>
        <v>0</v>
      </c>
      <c r="CN146" s="21">
        <f>IF(CN$3&lt;'Depr. Rate'!$B$1,('Depr. Rate'!$B$4*'KU Meter Schedule'!AX146)/12,IF(AX146=0,AW146/2*'Depr. Rate'!$C$4/12,('Depr. Rate'!$C$4*'KU Meter Schedule'!AX146)/12))</f>
        <v>0</v>
      </c>
      <c r="CP146" s="6">
        <f>IF(CP$3=$CP$3,$H146+AZ146,IF($F146='KU Meter Schedule'!CP$3,'KU Meter Schedule'!CO146+AZ146-$G146,SUM(CO146,AZ146)))</f>
        <v>91547.953985625049</v>
      </c>
      <c r="CQ146" s="6">
        <f>IF(CQ$3=$CP$3,$H146+BA146,IF($F146='KU Meter Schedule'!CQ$3,'KU Meter Schedule'!CP146+BA146-$G146,SUM(CP146,BA146)))</f>
        <v>92149.012499291712</v>
      </c>
      <c r="CR146" s="6">
        <f>IF(CR$3=$CP$3,$H146+BB146,IF($F146='KU Meter Schedule'!CR$3,'KU Meter Schedule'!CQ146+BB146-$G146,SUM(CQ146,BB146)))</f>
        <v>92750.071012958375</v>
      </c>
      <c r="CS146" s="6">
        <f>IF(CS$3=$CP$3,$H146+BC146,IF($F146='KU Meter Schedule'!CS$3,'KU Meter Schedule'!CR146+BC146-$G146,SUM(CR146,BC146)))</f>
        <v>93351.129526625038</v>
      </c>
      <c r="CT146" s="6">
        <f>IF(CT$3=$CP$3,$H146+BD146,IF($F146='KU Meter Schedule'!CT$3,'KU Meter Schedule'!CS146+BD146-$G146,SUM(CS146,BD146)))</f>
        <v>93952.188040291701</v>
      </c>
      <c r="CU146" s="6">
        <f>IF(CU$3=$CP$3,$H146+BE146,IF($F146='KU Meter Schedule'!CU$3,'KU Meter Schedule'!CT146+BE146-$G146,SUM(CT146,BE146)))</f>
        <v>94553.246553958365</v>
      </c>
      <c r="CV146" s="6">
        <f>IF(CV$3=$CP$3,$H146+BF146,IF($F146='KU Meter Schedule'!CV$3,'KU Meter Schedule'!CU146+BF146-$G146,SUM(CU146,BF146)))</f>
        <v>95154.305067625028</v>
      </c>
      <c r="CW146" s="6">
        <f>IF(CW$3=$CP$3,$H146+BG146,IF($F146='KU Meter Schedule'!CW$3,'KU Meter Schedule'!CV146+BG146-$G146,SUM(CV146,BG146)))</f>
        <v>95755.363581291691</v>
      </c>
      <c r="CX146" s="6">
        <f>IF(CX$3=$CP$3,$H146+BH146,IF($F146='KU Meter Schedule'!CX$3,'KU Meter Schedule'!CW146+BH146-$G146,SUM(CW146,BH146)))</f>
        <v>96356.422094958354</v>
      </c>
      <c r="CY146" s="6">
        <f>IF(CY$3=$CP$3,$H146+BI146,IF($F146='KU Meter Schedule'!CY$3,'KU Meter Schedule'!CX146+BI146-$G146,SUM(CX146,BI146)))</f>
        <v>96957.480608625017</v>
      </c>
      <c r="CZ146" s="6">
        <f>IF(CZ$3=$CP$3,$H146+BJ146,IF($F146='KU Meter Schedule'!CZ$3,'KU Meter Schedule'!CY146+BJ146-$G146,SUM(CY146,BJ146)))</f>
        <v>97558.539122291681</v>
      </c>
      <c r="DA146" s="6">
        <f>IF(DA$3=$CP$3,$H146+BK146,IF($F146='KU Meter Schedule'!DA$3,'KU Meter Schedule'!CZ146+BK146-$G146,SUM(CZ146,BK146)))</f>
        <v>98479.812215291677</v>
      </c>
      <c r="DB146" s="6">
        <f>IF(DB$3=$CP$3,$H146+BL146,IF($F146='KU Meter Schedule'!DB$3,'KU Meter Schedule'!DA146+BL146-$G146,SUM(DA146,BL146)))</f>
        <v>99401.085308291673</v>
      </c>
      <c r="DC146" s="6">
        <f>IF(DC$3=$CP$3,$H146+BM146,IF($F146='KU Meter Schedule'!DC$3,'KU Meter Schedule'!DB146+BM146-$G146,SUM(DB146,BM146)))</f>
        <v>100322.35840129167</v>
      </c>
      <c r="DD146" s="6">
        <f>IF(DD$3=$CP$3,$H146+BN146,IF($F146='KU Meter Schedule'!DD$3,'KU Meter Schedule'!DC146+BN146-$G146,SUM(DC146,BN146)))</f>
        <v>101243.63149429167</v>
      </c>
      <c r="DE146" s="6">
        <f>IF(DE$3=$CP$3,$H146+BO146,IF($F146='KU Meter Schedule'!DE$3,'KU Meter Schedule'!DD146+BO146-$G146,SUM(DD146,BO146)))</f>
        <v>102164.90458729166</v>
      </c>
      <c r="DF146" s="6">
        <f>IF(DF$3=$CP$3,$H146+BP146,IF($F146='KU Meter Schedule'!DF$3,'KU Meter Schedule'!DE146+BP146-$G146,SUM(DE146,BP146)))</f>
        <v>103086.17768029166</v>
      </c>
      <c r="DG146" s="6">
        <f>IF(DG$3=$CP$3,$H146+BQ146,IF($F146='KU Meter Schedule'!DG$3,'KU Meter Schedule'!DF146+BQ146-$G146,SUM(DF146,BQ146)))</f>
        <v>104007.45077329165</v>
      </c>
      <c r="DH146" s="6">
        <f>IF(DH$3=$CP$3,$H146+BR146,IF($F146='KU Meter Schedule'!DH$3,'KU Meter Schedule'!DG146+BR146-$G146,SUM(DG146,BR146)))</f>
        <v>104928.72386629165</v>
      </c>
      <c r="DI146" s="6">
        <f>IF(DI$3=$CP$3,$H146+BS146,IF($F146='KU Meter Schedule'!DI$3,'KU Meter Schedule'!DH146+BS146-$G146,SUM(DH146,BS146)))</f>
        <v>105849.99695929165</v>
      </c>
      <c r="DJ146" s="6">
        <f>IF(DJ$3=$CP$3,$H146+BT146,IF($F146='KU Meter Schedule'!DJ$3,'KU Meter Schedule'!DI146+BT146-$G146,SUM(DI146,BT146)))</f>
        <v>106771.27005229164</v>
      </c>
      <c r="DK146" s="6">
        <f>IF(DK$3=$CP$3,$H146+BU146,IF($F146='KU Meter Schedule'!DK$3,'KU Meter Schedule'!DJ146+BU146-$G146,SUM(DJ146,BU146)))</f>
        <v>107692.54314529164</v>
      </c>
      <c r="DL146" s="6">
        <f>IF(DL$3=$CP$3,$H146+BV146,IF($F146='KU Meter Schedule'!DL$3,'KU Meter Schedule'!DK146+BV146-$G146,SUM(DK146,BV146)))</f>
        <v>108613.81623829163</v>
      </c>
      <c r="DM146" s="6">
        <f>IF(DM$3=$CP$3,$H146+BW146,IF($F146='KU Meter Schedule'!DM$3,'KU Meter Schedule'!DL146+BW146-$G146,SUM(DL146,BW146)))</f>
        <v>109535.08933129163</v>
      </c>
      <c r="DN146" s="6">
        <f>IF(DN$3=$CP$3,$H146+BX146,IF($F146='KU Meter Schedule'!DN$3,'KU Meter Schedule'!DM146+BX146-$G146,SUM(DM146,BX146)))</f>
        <v>110456.36242429163</v>
      </c>
      <c r="DO146" s="6">
        <f>IF(DO$3=$CP$3,$H146+BY146,IF($F146='KU Meter Schedule'!DO$3,'KU Meter Schedule'!DN146+BY146-$G146,SUM(DN146,BY146)))</f>
        <v>111377.63551729162</v>
      </c>
      <c r="DP146" s="6">
        <f>IF(DP$3=$CP$3,$H146+BZ146,IF($F146='KU Meter Schedule'!DP$3,'KU Meter Schedule'!DO146+BZ146-$G146,SUM(DO146,BZ146)))</f>
        <v>112298.90861029162</v>
      </c>
      <c r="DQ146" s="6">
        <f>IF(DQ$3=$CP$3,$H146+CA146,IF($F146='KU Meter Schedule'!DQ$3,'KU Meter Schedule'!DP146+CA146-$G146,SUM(DP146,CA146)))</f>
        <v>113220.18170329162</v>
      </c>
      <c r="DR146" s="6">
        <f>IF(DR$3=$CP$3,$H146+CB146,IF($F146='KU Meter Schedule'!DR$3,'KU Meter Schedule'!DQ146+CB146-$G146,SUM(DQ146,CB146)))</f>
        <v>114141.45479629161</v>
      </c>
      <c r="DS146" s="6">
        <f>IF(DS$3=$CP$3,$H146+CC146,IF($F146='KU Meter Schedule'!DS$3,'KU Meter Schedule'!DR146+CC146-$G146,SUM(DR146,CC146)))</f>
        <v>115062.72788929161</v>
      </c>
      <c r="DT146" s="6">
        <f>IF(DT$3=$CP$3,$H146+CD146,IF($F146='KU Meter Schedule'!DT$3,'KU Meter Schedule'!DS146+CD146-$G146,SUM(DS146,CD146)))</f>
        <v>115984.0009822916</v>
      </c>
      <c r="DU146" s="6">
        <f>IF(DU$3=$CP$3,$H146+CE146,IF($F146='KU Meter Schedule'!DU$3,'KU Meter Schedule'!DT146+CE146-$G146,SUM(DT146,CE146)))</f>
        <v>116905.2740752916</v>
      </c>
      <c r="DV146" s="6">
        <f>IF(DV$3=$CP$3,$H146+CF146,IF($F146='KU Meter Schedule'!DV$3,'KU Meter Schedule'!DU146+CF146-$G146,SUM(DU146,CF146)))</f>
        <v>117826.5471682916</v>
      </c>
      <c r="DW146" s="6">
        <f>IF(DW$3=$CP$3,$H146+CG146,IF($F146='KU Meter Schedule'!DW$3,'KU Meter Schedule'!DV146+CG146-$G146,SUM(DV146,CG146)))</f>
        <v>118747.82026129159</v>
      </c>
      <c r="DX146" s="6">
        <f>IF(DX$3=$CP$3,$H146+CH146,IF($F146='KU Meter Schedule'!DX$3,'KU Meter Schedule'!DW146+CH146-$G146,SUM(DW146,CH146)))</f>
        <v>119669.09335429159</v>
      </c>
      <c r="DY146" s="6">
        <f>IF(DY$3=$CP$3,$H146+CI146,IF($F146='KU Meter Schedule'!DY$3,'KU Meter Schedule'!DX146+CI146-$G146,SUM(DX146,CI146)))</f>
        <v>120590.36644729158</v>
      </c>
      <c r="DZ146" s="6">
        <f>IF(DZ$3=$CP$3,$H146+CJ146,IF($F146='KU Meter Schedule'!DZ$3,'KU Meter Schedule'!DY146+CJ146-$G146,SUM(DY146,CJ146)))</f>
        <v>-193914.15700620838</v>
      </c>
      <c r="EA146" s="6">
        <f>IF(EA$3=$CP$3,$H146+CK146,IF($F146='KU Meter Schedule'!EA$3,'KU Meter Schedule'!DZ146+CK146-$G146,SUM(DZ146,CK146)))</f>
        <v>-193914.15700620838</v>
      </c>
      <c r="EB146" s="6">
        <f>IF(EB$3=$CP$3,$H146+CL146,IF($F146='KU Meter Schedule'!EB$3,'KU Meter Schedule'!EA146+CL146-$G146,SUM(EA146,CL146)))</f>
        <v>-193914.15700620838</v>
      </c>
      <c r="EC146" s="6">
        <f>IF(EC$3=$CP$3,$H146+CM146,IF($F146='KU Meter Schedule'!EC$3,'KU Meter Schedule'!EB146+CM146-$G146,SUM(EB146,CM146)))</f>
        <v>-193914.15700620838</v>
      </c>
      <c r="ED146" s="6">
        <f>IF(ED$3=$CP$3,$H146+CN146,IF($F146='KU Meter Schedule'!ED$3,'KU Meter Schedule'!EC146+CN146-$G146,SUM(EC146,CN146)))</f>
        <v>-193914.15700620838</v>
      </c>
      <c r="EF146" s="8">
        <f t="shared" si="28"/>
        <v>223417.20601437491</v>
      </c>
      <c r="EG146" s="8">
        <f t="shared" si="28"/>
        <v>222816.14750070826</v>
      </c>
      <c r="EH146" s="8">
        <f t="shared" si="28"/>
        <v>222215.08898704161</v>
      </c>
      <c r="EI146" s="8">
        <f t="shared" si="28"/>
        <v>221614.03047337494</v>
      </c>
      <c r="EJ146" s="8">
        <f t="shared" si="28"/>
        <v>221012.97195970826</v>
      </c>
      <c r="EK146" s="8">
        <f t="shared" si="28"/>
        <v>220411.91344604161</v>
      </c>
      <c r="EL146" s="8">
        <f t="shared" si="28"/>
        <v>219810.85493237496</v>
      </c>
      <c r="EM146" s="8">
        <f t="shared" si="28"/>
        <v>219209.79641870828</v>
      </c>
      <c r="EN146" s="8">
        <f t="shared" si="28"/>
        <v>218608.73790504161</v>
      </c>
      <c r="EO146" s="8">
        <f t="shared" si="28"/>
        <v>218007.67939137496</v>
      </c>
      <c r="EP146" s="8">
        <f t="shared" si="28"/>
        <v>217406.62087770831</v>
      </c>
      <c r="EQ146" s="8">
        <f t="shared" si="28"/>
        <v>216485.34778470831</v>
      </c>
      <c r="ER146" s="8">
        <f t="shared" si="28"/>
        <v>215564.07469170832</v>
      </c>
      <c r="ES146" s="8">
        <f t="shared" si="28"/>
        <v>214642.80159870832</v>
      </c>
      <c r="ET146" s="8">
        <f t="shared" si="28"/>
        <v>213721.52850570832</v>
      </c>
      <c r="EU146" s="8">
        <f t="shared" si="28"/>
        <v>212800.25541270833</v>
      </c>
      <c r="EV146" s="8">
        <f t="shared" si="27"/>
        <v>211878.98231970833</v>
      </c>
      <c r="EW146" s="8">
        <f t="shared" si="27"/>
        <v>210957.70922670834</v>
      </c>
      <c r="EX146" s="8">
        <f t="shared" si="27"/>
        <v>210036.43613370834</v>
      </c>
      <c r="EY146" s="8">
        <f t="shared" si="27"/>
        <v>209115.16304070834</v>
      </c>
      <c r="EZ146" s="8">
        <f t="shared" si="27"/>
        <v>208193.88994770835</v>
      </c>
      <c r="FA146" s="8">
        <f t="shared" si="27"/>
        <v>207272.61685470835</v>
      </c>
      <c r="FB146" s="8">
        <f t="shared" si="27"/>
        <v>206351.34376170835</v>
      </c>
      <c r="FC146" s="8">
        <f t="shared" si="27"/>
        <v>205430.07066870836</v>
      </c>
      <c r="FD146" s="8">
        <f t="shared" si="27"/>
        <v>204508.79757570836</v>
      </c>
      <c r="FE146" s="8">
        <f t="shared" si="27"/>
        <v>203587.52448270837</v>
      </c>
      <c r="FF146" s="8">
        <f t="shared" si="27"/>
        <v>202666.25138970837</v>
      </c>
      <c r="FG146" s="8">
        <f t="shared" si="27"/>
        <v>201744.97829670837</v>
      </c>
      <c r="FH146" s="8">
        <f t="shared" si="27"/>
        <v>200823.70520370838</v>
      </c>
      <c r="FI146" s="8">
        <f t="shared" si="27"/>
        <v>199902.43211070838</v>
      </c>
      <c r="FJ146" s="8">
        <f t="shared" si="27"/>
        <v>198981.15901770839</v>
      </c>
      <c r="FK146" s="8">
        <f t="shared" si="30"/>
        <v>198059.88592470839</v>
      </c>
      <c r="FL146" s="8">
        <f t="shared" si="30"/>
        <v>197138.61283170839</v>
      </c>
      <c r="FM146" s="8">
        <f t="shared" si="30"/>
        <v>196217.3397387084</v>
      </c>
      <c r="FN146" s="8">
        <f t="shared" si="30"/>
        <v>195296.0666457084</v>
      </c>
      <c r="FO146" s="8">
        <f t="shared" si="30"/>
        <v>194374.7935527084</v>
      </c>
      <c r="FP146" s="8">
        <f t="shared" si="30"/>
        <v>193914.15700620838</v>
      </c>
      <c r="FQ146" s="8">
        <f t="shared" si="30"/>
        <v>193914.15700620838</v>
      </c>
      <c r="FR146" s="8">
        <f t="shared" si="30"/>
        <v>193914.15700620838</v>
      </c>
      <c r="FS146" s="8">
        <f t="shared" si="30"/>
        <v>193914.15700620838</v>
      </c>
      <c r="FT146" s="8">
        <f t="shared" si="30"/>
        <v>193914.15700620838</v>
      </c>
    </row>
    <row r="147" spans="1:176" x14ac:dyDescent="0.25">
      <c r="A147" s="4" t="s">
        <v>12</v>
      </c>
      <c r="B147" s="4" t="s">
        <v>2</v>
      </c>
      <c r="C147" s="3" t="s">
        <v>40</v>
      </c>
      <c r="D147" s="4" t="s">
        <v>3</v>
      </c>
      <c r="E147" s="7">
        <v>2005</v>
      </c>
      <c r="F147" s="24">
        <f>IFERROR(VLOOKUP(CONCATENATE(C147,E147),'KU Retirements'!$A$4:$E$150,5,FALSE),"N/A")</f>
        <v>43709</v>
      </c>
      <c r="G147" s="5">
        <v>85774.69</v>
      </c>
      <c r="H147" s="5">
        <v>22736.232747282498</v>
      </c>
      <c r="I147" s="5"/>
      <c r="J147" s="6">
        <f>IF(J$3=$J$3,$G147,IF($F147='KU Meter Schedule'!J$3,'KU Meter Schedule'!I147-'KU Meter Schedule'!$G147,I147))</f>
        <v>85774.69</v>
      </c>
      <c r="K147" s="6">
        <f>IF(K$3=$J$3,$G147,IF($F147='KU Meter Schedule'!K$3,'KU Meter Schedule'!J147-'KU Meter Schedule'!$G147,J147))</f>
        <v>85774.69</v>
      </c>
      <c r="L147" s="6">
        <f>IF(L$3=$J$3,$G147,IF($F147='KU Meter Schedule'!L$3,'KU Meter Schedule'!K147-'KU Meter Schedule'!$G147,K147))</f>
        <v>85774.69</v>
      </c>
      <c r="M147" s="6">
        <f>IF(M$3=$J$3,$G147,IF($F147='KU Meter Schedule'!M$3,'KU Meter Schedule'!L147-'KU Meter Schedule'!$G147,L147))</f>
        <v>85774.69</v>
      </c>
      <c r="N147" s="6">
        <f>IF(N$3=$J$3,$G147,IF($F147='KU Meter Schedule'!N$3,'KU Meter Schedule'!M147-'KU Meter Schedule'!$G147,M147))</f>
        <v>85774.69</v>
      </c>
      <c r="O147" s="6">
        <f>IF(O$3=$J$3,$G147,IF($F147='KU Meter Schedule'!O$3,'KU Meter Schedule'!N147-'KU Meter Schedule'!$G147,N147))</f>
        <v>85774.69</v>
      </c>
      <c r="P147" s="6">
        <f>IF(P$3=$J$3,$G147,IF($F147='KU Meter Schedule'!P$3,'KU Meter Schedule'!O147-'KU Meter Schedule'!$G147,O147))</f>
        <v>85774.69</v>
      </c>
      <c r="Q147" s="6">
        <f>IF(Q$3=$J$3,$G147,IF($F147='KU Meter Schedule'!Q$3,'KU Meter Schedule'!P147-'KU Meter Schedule'!$G147,P147))</f>
        <v>85774.69</v>
      </c>
      <c r="R147" s="6">
        <f>IF(R$3=$J$3,$G147,IF($F147='KU Meter Schedule'!R$3,'KU Meter Schedule'!Q147-'KU Meter Schedule'!$G147,Q147))</f>
        <v>85774.69</v>
      </c>
      <c r="S147" s="6">
        <f>IF(S$3=$J$3,$G147,IF($F147='KU Meter Schedule'!S$3,'KU Meter Schedule'!R147-'KU Meter Schedule'!$G147,R147))</f>
        <v>85774.69</v>
      </c>
      <c r="T147" s="6">
        <f>IF(T$3=$J$3,$G147,IF($F147='KU Meter Schedule'!T$3,'KU Meter Schedule'!S147-'KU Meter Schedule'!$G147,S147))</f>
        <v>85774.69</v>
      </c>
      <c r="U147" s="6">
        <f>IF(U$3=$J$3,$G147,IF($F147='KU Meter Schedule'!U$3,'KU Meter Schedule'!T147-'KU Meter Schedule'!$G147,T147))</f>
        <v>85774.69</v>
      </c>
      <c r="V147" s="6">
        <f>IF(V$3=$J$3,$G147,IF($F147='KU Meter Schedule'!V$3,'KU Meter Schedule'!U147-'KU Meter Schedule'!$G147,U147))</f>
        <v>85774.69</v>
      </c>
      <c r="W147" s="6">
        <f>IF(W$3=$J$3,$G147,IF($F147='KU Meter Schedule'!W$3,'KU Meter Schedule'!V147-'KU Meter Schedule'!$G147,V147))</f>
        <v>85774.69</v>
      </c>
      <c r="X147" s="6">
        <f>IF(X$3=$J$3,$G147,IF($F147='KU Meter Schedule'!X$3,'KU Meter Schedule'!W147-'KU Meter Schedule'!$G147,W147))</f>
        <v>85774.69</v>
      </c>
      <c r="Y147" s="6">
        <f>IF(Y$3=$J$3,$G147,IF($F147='KU Meter Schedule'!Y$3,'KU Meter Schedule'!X147-'KU Meter Schedule'!$G147,X147))</f>
        <v>85774.69</v>
      </c>
      <c r="Z147" s="6">
        <f>IF(Z$3=$J$3,$G147,IF($F147='KU Meter Schedule'!Z$3,'KU Meter Schedule'!Y147-'KU Meter Schedule'!$G147,Y147))</f>
        <v>85774.69</v>
      </c>
      <c r="AA147" s="6">
        <f>IF(AA$3=$J$3,$G147,IF($F147='KU Meter Schedule'!AA$3,'KU Meter Schedule'!Z147-'KU Meter Schedule'!$G147,Z147))</f>
        <v>85774.69</v>
      </c>
      <c r="AB147" s="6">
        <f>IF(AB$3=$J$3,$G147,IF($F147='KU Meter Schedule'!AB$3,'KU Meter Schedule'!AA147-'KU Meter Schedule'!$G147,AA147))</f>
        <v>85774.69</v>
      </c>
      <c r="AC147" s="6">
        <f>IF(AC$3=$J$3,$G147,IF($F147='KU Meter Schedule'!AC$3,'KU Meter Schedule'!AB147-'KU Meter Schedule'!$G147,AB147))</f>
        <v>85774.69</v>
      </c>
      <c r="AD147" s="6">
        <f>IF(AD$3=$J$3,$G147,IF($F147='KU Meter Schedule'!AD$3,'KU Meter Schedule'!AC147-'KU Meter Schedule'!$G147,AC147))</f>
        <v>85774.69</v>
      </c>
      <c r="AE147" s="6">
        <f>IF(AE$3=$J$3,$G147,IF($F147='KU Meter Schedule'!AE$3,'KU Meter Schedule'!AD147-'KU Meter Schedule'!$G147,AD147))</f>
        <v>85774.69</v>
      </c>
      <c r="AF147" s="6">
        <f>IF(AF$3=$J$3,$G147,IF($F147='KU Meter Schedule'!AF$3,'KU Meter Schedule'!AE147-'KU Meter Schedule'!$G147,AE147))</f>
        <v>85774.69</v>
      </c>
      <c r="AG147" s="6">
        <f>IF(AG$3=$J$3,$G147,IF($F147='KU Meter Schedule'!AG$3,'KU Meter Schedule'!AF147-'KU Meter Schedule'!$G147,AF147))</f>
        <v>85774.69</v>
      </c>
      <c r="AH147" s="6">
        <f>IF(AH$3=$J$3,$G147,IF($F147='KU Meter Schedule'!AH$3,'KU Meter Schedule'!AG147-'KU Meter Schedule'!$G147,AG147))</f>
        <v>85774.69</v>
      </c>
      <c r="AI147" s="6">
        <f>IF(AI$3=$J$3,$G147,IF($F147='KU Meter Schedule'!AI$3,'KU Meter Schedule'!AH147-'KU Meter Schedule'!$G147,AH147))</f>
        <v>85774.69</v>
      </c>
      <c r="AJ147" s="6">
        <f>IF(AJ$3=$J$3,$G147,IF($F147='KU Meter Schedule'!AJ$3,'KU Meter Schedule'!AI147-'KU Meter Schedule'!$G147,AI147))</f>
        <v>85774.69</v>
      </c>
      <c r="AK147" s="6">
        <f>IF(AK$3=$J$3,$G147,IF($F147='KU Meter Schedule'!AK$3,'KU Meter Schedule'!AJ147-'KU Meter Schedule'!$G147,AJ147))</f>
        <v>85774.69</v>
      </c>
      <c r="AL147" s="6">
        <f>IF(AL$3=$J$3,$G147,IF($F147='KU Meter Schedule'!AL$3,'KU Meter Schedule'!AK147-'KU Meter Schedule'!$G147,AK147))</f>
        <v>85774.69</v>
      </c>
      <c r="AM147" s="6">
        <f>IF(AM$3=$J$3,$G147,IF($F147='KU Meter Schedule'!AM$3,'KU Meter Schedule'!AL147-'KU Meter Schedule'!$G147,AL147))</f>
        <v>85774.69</v>
      </c>
      <c r="AN147" s="6">
        <f>IF(AN$3=$J$3,$G147,IF($F147='KU Meter Schedule'!AN$3,'KU Meter Schedule'!AM147-'KU Meter Schedule'!$G147,AM147))</f>
        <v>85774.69</v>
      </c>
      <c r="AO147" s="6">
        <f>IF(AO$3=$J$3,$G147,IF($F147='KU Meter Schedule'!AO$3,'KU Meter Schedule'!AN147-'KU Meter Schedule'!$G147,AN147))</f>
        <v>85774.69</v>
      </c>
      <c r="AP147" s="6">
        <f>IF(AP$3=$J$3,$G147,IF($F147='KU Meter Schedule'!AP$3,'KU Meter Schedule'!AO147-'KU Meter Schedule'!$G147,AO147))</f>
        <v>85774.69</v>
      </c>
      <c r="AQ147" s="6">
        <f>IF(AQ$3=$J$3,$G147,IF($F147='KU Meter Schedule'!AQ$3,'KU Meter Schedule'!AP147-'KU Meter Schedule'!$G147,AP147))</f>
        <v>85774.69</v>
      </c>
      <c r="AR147" s="6">
        <f>IF(AR$3=$J$3,$G147,IF($F147='KU Meter Schedule'!AR$3,'KU Meter Schedule'!AQ147-'KU Meter Schedule'!$G147,AQ147))</f>
        <v>85774.69</v>
      </c>
      <c r="AS147" s="6">
        <f>IF(AS$3=$J$3,$G147,IF($F147='KU Meter Schedule'!AS$3,'KU Meter Schedule'!AR147-'KU Meter Schedule'!$G147,AR147))</f>
        <v>85774.69</v>
      </c>
      <c r="AT147" s="6">
        <f>IF(AT$3=$J$3,$G147,IF($F147='KU Meter Schedule'!AT$3,'KU Meter Schedule'!AS147-'KU Meter Schedule'!$G147,AS147))</f>
        <v>85774.69</v>
      </c>
      <c r="AU147" s="6">
        <f>IF(AU$3=$J$3,$G147,IF($F147='KU Meter Schedule'!AU$3,'KU Meter Schedule'!AT147-'KU Meter Schedule'!$G147,AT147))</f>
        <v>0</v>
      </c>
      <c r="AV147" s="6">
        <f>IF(AV$3=$J$3,$G147,IF($F147='KU Meter Schedule'!AV$3,'KU Meter Schedule'!AU147-'KU Meter Schedule'!$G147,AU147))</f>
        <v>0</v>
      </c>
      <c r="AW147" s="6">
        <f>IF(AW$3=$J$3,$G147,IF($F147='KU Meter Schedule'!AW$3,'KU Meter Schedule'!AV147-'KU Meter Schedule'!$G147,AV147))</f>
        <v>0</v>
      </c>
      <c r="AX147" s="6">
        <f>IF(AX$3=$J$3,$G147,IF($F147='KU Meter Schedule'!AX$3,'KU Meter Schedule'!AW147-'KU Meter Schedule'!$G147,AW147))</f>
        <v>0</v>
      </c>
      <c r="AZ147" s="21">
        <f>IF(AZ$3&lt;'Depr. Rate'!$B$1,('Depr. Rate'!$B$4*'KU Meter Schedule'!J147)/12,IF(J147=0,I147/2*'Depr. Rate'!$C$4/12,('Depr. Rate'!$C$4*'KU Meter Schedule'!J147)/12))</f>
        <v>163.68670008333333</v>
      </c>
      <c r="BA147" s="21">
        <f>IF(BA$3&lt;'Depr. Rate'!$B$1,('Depr. Rate'!$B$4*'KU Meter Schedule'!K147)/12,IF(K147=0,J147/2*'Depr. Rate'!$C$4/12,('Depr. Rate'!$C$4*'KU Meter Schedule'!K147)/12))</f>
        <v>163.68670008333333</v>
      </c>
      <c r="BB147" s="21">
        <f>IF(BB$3&lt;'Depr. Rate'!$B$1,('Depr. Rate'!$B$4*'KU Meter Schedule'!L147)/12,IF(L147=0,K147/2*'Depr. Rate'!$C$4/12,('Depr. Rate'!$C$4*'KU Meter Schedule'!L147)/12))</f>
        <v>163.68670008333333</v>
      </c>
      <c r="BC147" s="21">
        <f>IF(BC$3&lt;'Depr. Rate'!$B$1,('Depr. Rate'!$B$4*'KU Meter Schedule'!M147)/12,IF(M147=0,L147/2*'Depr. Rate'!$C$4/12,('Depr. Rate'!$C$4*'KU Meter Schedule'!M147)/12))</f>
        <v>163.68670008333333</v>
      </c>
      <c r="BD147" s="21">
        <f>IF(BD$3&lt;'Depr. Rate'!$B$1,('Depr. Rate'!$B$4*'KU Meter Schedule'!N147)/12,IF(N147=0,M147/2*'Depr. Rate'!$C$4/12,('Depr. Rate'!$C$4*'KU Meter Schedule'!N147)/12))</f>
        <v>163.68670008333333</v>
      </c>
      <c r="BE147" s="21">
        <f>IF(BE$3&lt;'Depr. Rate'!$B$1,('Depr. Rate'!$B$4*'KU Meter Schedule'!O147)/12,IF(O147=0,N147/2*'Depr. Rate'!$C$4/12,('Depr. Rate'!$C$4*'KU Meter Schedule'!O147)/12))</f>
        <v>163.68670008333333</v>
      </c>
      <c r="BF147" s="21">
        <f>IF(BF$3&lt;'Depr. Rate'!$B$1,('Depr. Rate'!$B$4*'KU Meter Schedule'!P147)/12,IF(P147=0,O147/2*'Depr. Rate'!$C$4/12,('Depr. Rate'!$C$4*'KU Meter Schedule'!P147)/12))</f>
        <v>163.68670008333333</v>
      </c>
      <c r="BG147" s="21">
        <f>IF(BG$3&lt;'Depr. Rate'!$B$1,('Depr. Rate'!$B$4*'KU Meter Schedule'!Q147)/12,IF(Q147=0,P147/2*'Depr. Rate'!$C$4/12,('Depr. Rate'!$C$4*'KU Meter Schedule'!Q147)/12))</f>
        <v>163.68670008333333</v>
      </c>
      <c r="BH147" s="21">
        <f>IF(BH$3&lt;'Depr. Rate'!$B$1,('Depr. Rate'!$B$4*'KU Meter Schedule'!R147)/12,IF(R147=0,Q147/2*'Depr. Rate'!$C$4/12,('Depr. Rate'!$C$4*'KU Meter Schedule'!R147)/12))</f>
        <v>163.68670008333333</v>
      </c>
      <c r="BI147" s="21">
        <f>IF(BI$3&lt;'Depr. Rate'!$B$1,('Depr. Rate'!$B$4*'KU Meter Schedule'!S147)/12,IF(S147=0,R147/2*'Depr. Rate'!$C$4/12,('Depr. Rate'!$C$4*'KU Meter Schedule'!S147)/12))</f>
        <v>163.68670008333333</v>
      </c>
      <c r="BJ147" s="21">
        <f>IF(BJ$3&lt;'Depr. Rate'!$B$1,('Depr. Rate'!$B$4*'KU Meter Schedule'!T147)/12,IF(T147=0,S147/2*'Depr. Rate'!$C$4/12,('Depr. Rate'!$C$4*'KU Meter Schedule'!T147)/12))</f>
        <v>163.68670008333333</v>
      </c>
      <c r="BK147" s="21">
        <f>IF(BK$3&lt;'Depr. Rate'!$B$1,('Depr. Rate'!$B$4*'KU Meter Schedule'!U147)/12,IF(U147=0,T147/2*'Depr. Rate'!$C$4/12,('Depr. Rate'!$C$4*'KU Meter Schedule'!U147)/12))</f>
        <v>250.89096825000001</v>
      </c>
      <c r="BL147" s="21">
        <f>IF(BL$3&lt;'Depr. Rate'!$B$1,('Depr. Rate'!$B$4*'KU Meter Schedule'!V147)/12,IF(V147=0,U147/2*'Depr. Rate'!$C$4/12,('Depr. Rate'!$C$4*'KU Meter Schedule'!V147)/12))</f>
        <v>250.89096825000001</v>
      </c>
      <c r="BM147" s="21">
        <f>IF(BM$3&lt;'Depr. Rate'!$B$1,('Depr. Rate'!$B$4*'KU Meter Schedule'!W147)/12,IF(W147=0,V147/2*'Depr. Rate'!$C$4/12,('Depr. Rate'!$C$4*'KU Meter Schedule'!W147)/12))</f>
        <v>250.89096825000001</v>
      </c>
      <c r="BN147" s="21">
        <f>IF(BN$3&lt;'Depr. Rate'!$B$1,('Depr. Rate'!$B$4*'KU Meter Schedule'!X147)/12,IF(X147=0,W147/2*'Depr. Rate'!$C$4/12,('Depr. Rate'!$C$4*'KU Meter Schedule'!X147)/12))</f>
        <v>250.89096825000001</v>
      </c>
      <c r="BO147" s="21">
        <f>IF(BO$3&lt;'Depr. Rate'!$B$1,('Depr. Rate'!$B$4*'KU Meter Schedule'!Y147)/12,IF(Y147=0,X147/2*'Depr. Rate'!$C$4/12,('Depr. Rate'!$C$4*'KU Meter Schedule'!Y147)/12))</f>
        <v>250.89096825000001</v>
      </c>
      <c r="BP147" s="21">
        <f>IF(BP$3&lt;'Depr. Rate'!$B$1,('Depr. Rate'!$B$4*'KU Meter Schedule'!Z147)/12,IF(Z147=0,Y147/2*'Depr. Rate'!$C$4/12,('Depr. Rate'!$C$4*'KU Meter Schedule'!Z147)/12))</f>
        <v>250.89096825000001</v>
      </c>
      <c r="BQ147" s="21">
        <f>IF(BQ$3&lt;'Depr. Rate'!$B$1,('Depr. Rate'!$B$4*'KU Meter Schedule'!AA147)/12,IF(AA147=0,Z147/2*'Depr. Rate'!$C$4/12,('Depr. Rate'!$C$4*'KU Meter Schedule'!AA147)/12))</f>
        <v>250.89096825000001</v>
      </c>
      <c r="BR147" s="21">
        <f>IF(BR$3&lt;'Depr. Rate'!$B$1,('Depr. Rate'!$B$4*'KU Meter Schedule'!AB147)/12,IF(AB147=0,AA147/2*'Depr. Rate'!$C$4/12,('Depr. Rate'!$C$4*'KU Meter Schedule'!AB147)/12))</f>
        <v>250.89096825000001</v>
      </c>
      <c r="BS147" s="21">
        <f>IF(BS$3&lt;'Depr. Rate'!$B$1,('Depr. Rate'!$B$4*'KU Meter Schedule'!AC147)/12,IF(AC147=0,AB147/2*'Depr. Rate'!$C$4/12,('Depr. Rate'!$C$4*'KU Meter Schedule'!AC147)/12))</f>
        <v>250.89096825000001</v>
      </c>
      <c r="BT147" s="21">
        <f>IF(BT$3&lt;'Depr. Rate'!$B$1,('Depr. Rate'!$B$4*'KU Meter Schedule'!AD147)/12,IF(AD147=0,AC147/2*'Depr. Rate'!$C$4/12,('Depr. Rate'!$C$4*'KU Meter Schedule'!AD147)/12))</f>
        <v>250.89096825000001</v>
      </c>
      <c r="BU147" s="21">
        <f>IF(BU$3&lt;'Depr. Rate'!$B$1,('Depr. Rate'!$B$4*'KU Meter Schedule'!AE147)/12,IF(AE147=0,AD147/2*'Depr. Rate'!$C$4/12,('Depr. Rate'!$C$4*'KU Meter Schedule'!AE147)/12))</f>
        <v>250.89096825000001</v>
      </c>
      <c r="BV147" s="21">
        <f>IF(BV$3&lt;'Depr. Rate'!$B$1,('Depr. Rate'!$B$4*'KU Meter Schedule'!AF147)/12,IF(AF147=0,AE147/2*'Depr. Rate'!$C$4/12,('Depr. Rate'!$C$4*'KU Meter Schedule'!AF147)/12))</f>
        <v>250.89096825000001</v>
      </c>
      <c r="BW147" s="21">
        <f>IF(BW$3&lt;'Depr. Rate'!$B$1,('Depr. Rate'!$B$4*'KU Meter Schedule'!AG147)/12,IF(AG147=0,AF147/2*'Depr. Rate'!$C$4/12,('Depr. Rate'!$C$4*'KU Meter Schedule'!AG147)/12))</f>
        <v>250.89096825000001</v>
      </c>
      <c r="BX147" s="21">
        <f>IF(BX$3&lt;'Depr. Rate'!$B$1,('Depr. Rate'!$B$4*'KU Meter Schedule'!AH147)/12,IF(AH147=0,AG147/2*'Depr. Rate'!$C$4/12,('Depr. Rate'!$C$4*'KU Meter Schedule'!AH147)/12))</f>
        <v>250.89096825000001</v>
      </c>
      <c r="BY147" s="21">
        <f>IF(BY$3&lt;'Depr. Rate'!$B$1,('Depr. Rate'!$B$4*'KU Meter Schedule'!AI147)/12,IF(AI147=0,AH147/2*'Depr. Rate'!$C$4/12,('Depr. Rate'!$C$4*'KU Meter Schedule'!AI147)/12))</f>
        <v>250.89096825000001</v>
      </c>
      <c r="BZ147" s="21">
        <f>IF(BZ$3&lt;'Depr. Rate'!$B$1,('Depr. Rate'!$B$4*'KU Meter Schedule'!AJ147)/12,IF(AJ147=0,AI147/2*'Depr. Rate'!$C$4/12,('Depr. Rate'!$C$4*'KU Meter Schedule'!AJ147)/12))</f>
        <v>250.89096825000001</v>
      </c>
      <c r="CA147" s="21">
        <f>IF(CA$3&lt;'Depr. Rate'!$B$1,('Depr. Rate'!$B$4*'KU Meter Schedule'!AK147)/12,IF(AK147=0,AJ147/2*'Depr. Rate'!$C$4/12,('Depr. Rate'!$C$4*'KU Meter Schedule'!AK147)/12))</f>
        <v>250.89096825000001</v>
      </c>
      <c r="CB147" s="21">
        <f>IF(CB$3&lt;'Depr. Rate'!$B$1,('Depr. Rate'!$B$4*'KU Meter Schedule'!AL147)/12,IF(AL147=0,AK147/2*'Depr. Rate'!$C$4/12,('Depr. Rate'!$C$4*'KU Meter Schedule'!AL147)/12))</f>
        <v>250.89096825000001</v>
      </c>
      <c r="CC147" s="21">
        <f>IF(CC$3&lt;'Depr. Rate'!$B$1,('Depr. Rate'!$B$4*'KU Meter Schedule'!AM147)/12,IF(AM147=0,AL147/2*'Depr. Rate'!$C$4/12,('Depr. Rate'!$C$4*'KU Meter Schedule'!AM147)/12))</f>
        <v>250.89096825000001</v>
      </c>
      <c r="CD147" s="21">
        <f>IF(CD$3&lt;'Depr. Rate'!$B$1,('Depr. Rate'!$B$4*'KU Meter Schedule'!AN147)/12,IF(AN147=0,AM147/2*'Depr. Rate'!$C$4/12,('Depr. Rate'!$C$4*'KU Meter Schedule'!AN147)/12))</f>
        <v>250.89096825000001</v>
      </c>
      <c r="CE147" s="21">
        <f>IF(CE$3&lt;'Depr. Rate'!$B$1,('Depr. Rate'!$B$4*'KU Meter Schedule'!AO147)/12,IF(AO147=0,AN147/2*'Depr. Rate'!$C$4/12,('Depr. Rate'!$C$4*'KU Meter Schedule'!AO147)/12))</f>
        <v>250.89096825000001</v>
      </c>
      <c r="CF147" s="21">
        <f>IF(CF$3&lt;'Depr. Rate'!$B$1,('Depr. Rate'!$B$4*'KU Meter Schedule'!AP147)/12,IF(AP147=0,AO147/2*'Depr. Rate'!$C$4/12,('Depr. Rate'!$C$4*'KU Meter Schedule'!AP147)/12))</f>
        <v>250.89096825000001</v>
      </c>
      <c r="CG147" s="21">
        <f>IF(CG$3&lt;'Depr. Rate'!$B$1,('Depr. Rate'!$B$4*'KU Meter Schedule'!AQ147)/12,IF(AQ147=0,AP147/2*'Depr. Rate'!$C$4/12,('Depr. Rate'!$C$4*'KU Meter Schedule'!AQ147)/12))</f>
        <v>250.89096825000001</v>
      </c>
      <c r="CH147" s="21">
        <f>IF(CH$3&lt;'Depr. Rate'!$B$1,('Depr. Rate'!$B$4*'KU Meter Schedule'!AR147)/12,IF(AR147=0,AQ147/2*'Depr. Rate'!$C$4/12,('Depr. Rate'!$C$4*'KU Meter Schedule'!AR147)/12))</f>
        <v>250.89096825000001</v>
      </c>
      <c r="CI147" s="21">
        <f>IF(CI$3&lt;'Depr. Rate'!$B$1,('Depr. Rate'!$B$4*'KU Meter Schedule'!AS147)/12,IF(AS147=0,AR147/2*'Depr. Rate'!$C$4/12,('Depr. Rate'!$C$4*'KU Meter Schedule'!AS147)/12))</f>
        <v>250.89096825000001</v>
      </c>
      <c r="CJ147" s="21">
        <f>IF(CJ$3&lt;'Depr. Rate'!$B$1,('Depr. Rate'!$B$4*'KU Meter Schedule'!AT147)/12,IF(AT147=0,AS147/2*'Depr. Rate'!$C$4/12,('Depr. Rate'!$C$4*'KU Meter Schedule'!AT147)/12))</f>
        <v>250.89096825000001</v>
      </c>
      <c r="CK147" s="21">
        <f>IF(CK$3&lt;'Depr. Rate'!$B$1,('Depr. Rate'!$B$4*'KU Meter Schedule'!AU147)/12,IF(AU147=0,AT147/2*'Depr. Rate'!$C$4/12,('Depr. Rate'!$C$4*'KU Meter Schedule'!AU147)/12))</f>
        <v>125.44548412500001</v>
      </c>
      <c r="CL147" s="21">
        <f>IF(CL$3&lt;'Depr. Rate'!$B$1,('Depr. Rate'!$B$4*'KU Meter Schedule'!AV147)/12,IF(AV147=0,AU147/2*'Depr. Rate'!$C$4/12,('Depr. Rate'!$C$4*'KU Meter Schedule'!AV147)/12))</f>
        <v>0</v>
      </c>
      <c r="CM147" s="21">
        <f>IF(CM$3&lt;'Depr. Rate'!$B$1,('Depr. Rate'!$B$4*'KU Meter Schedule'!AW147)/12,IF(AW147=0,AV147/2*'Depr. Rate'!$C$4/12,('Depr. Rate'!$C$4*'KU Meter Schedule'!AW147)/12))</f>
        <v>0</v>
      </c>
      <c r="CN147" s="21">
        <f>IF(CN$3&lt;'Depr. Rate'!$B$1,('Depr. Rate'!$B$4*'KU Meter Schedule'!AX147)/12,IF(AX147=0,AW147/2*'Depr. Rate'!$C$4/12,('Depr. Rate'!$C$4*'KU Meter Schedule'!AX147)/12))</f>
        <v>0</v>
      </c>
      <c r="CP147" s="6">
        <f>IF(CP$3=$CP$3,$H147+AZ147,IF($F147='KU Meter Schedule'!CP$3,'KU Meter Schedule'!CO147+AZ147-$G147,SUM(CO147,AZ147)))</f>
        <v>22899.919447365832</v>
      </c>
      <c r="CQ147" s="6">
        <f>IF(CQ$3=$CP$3,$H147+BA147,IF($F147='KU Meter Schedule'!CQ$3,'KU Meter Schedule'!CP147+BA147-$G147,SUM(CP147,BA147)))</f>
        <v>23063.606147449165</v>
      </c>
      <c r="CR147" s="6">
        <f>IF(CR$3=$CP$3,$H147+BB147,IF($F147='KU Meter Schedule'!CR$3,'KU Meter Schedule'!CQ147+BB147-$G147,SUM(CQ147,BB147)))</f>
        <v>23227.292847532499</v>
      </c>
      <c r="CS147" s="6">
        <f>IF(CS$3=$CP$3,$H147+BC147,IF($F147='KU Meter Schedule'!CS$3,'KU Meter Schedule'!CR147+BC147-$G147,SUM(CR147,BC147)))</f>
        <v>23390.979547615832</v>
      </c>
      <c r="CT147" s="6">
        <f>IF(CT$3=$CP$3,$H147+BD147,IF($F147='KU Meter Schedule'!CT$3,'KU Meter Schedule'!CS147+BD147-$G147,SUM(CS147,BD147)))</f>
        <v>23554.666247699166</v>
      </c>
      <c r="CU147" s="6">
        <f>IF(CU$3=$CP$3,$H147+BE147,IF($F147='KU Meter Schedule'!CU$3,'KU Meter Schedule'!CT147+BE147-$G147,SUM(CT147,BE147)))</f>
        <v>23718.3529477825</v>
      </c>
      <c r="CV147" s="6">
        <f>IF(CV$3=$CP$3,$H147+BF147,IF($F147='KU Meter Schedule'!CV$3,'KU Meter Schedule'!CU147+BF147-$G147,SUM(CU147,BF147)))</f>
        <v>23882.039647865833</v>
      </c>
      <c r="CW147" s="6">
        <f>IF(CW$3=$CP$3,$H147+BG147,IF($F147='KU Meter Schedule'!CW$3,'KU Meter Schedule'!CV147+BG147-$G147,SUM(CV147,BG147)))</f>
        <v>24045.726347949167</v>
      </c>
      <c r="CX147" s="6">
        <f>IF(CX$3=$CP$3,$H147+BH147,IF($F147='KU Meter Schedule'!CX$3,'KU Meter Schedule'!CW147+BH147-$G147,SUM(CW147,BH147)))</f>
        <v>24209.4130480325</v>
      </c>
      <c r="CY147" s="6">
        <f>IF(CY$3=$CP$3,$H147+BI147,IF($F147='KU Meter Schedule'!CY$3,'KU Meter Schedule'!CX147+BI147-$G147,SUM(CX147,BI147)))</f>
        <v>24373.099748115834</v>
      </c>
      <c r="CZ147" s="6">
        <f>IF(CZ$3=$CP$3,$H147+BJ147,IF($F147='KU Meter Schedule'!CZ$3,'KU Meter Schedule'!CY147+BJ147-$G147,SUM(CY147,BJ147)))</f>
        <v>24536.786448199167</v>
      </c>
      <c r="DA147" s="6">
        <f>IF(DA$3=$CP$3,$H147+BK147,IF($F147='KU Meter Schedule'!DA$3,'KU Meter Schedule'!CZ147+BK147-$G147,SUM(CZ147,BK147)))</f>
        <v>24787.677416449169</v>
      </c>
      <c r="DB147" s="6">
        <f>IF(DB$3=$CP$3,$H147+BL147,IF($F147='KU Meter Schedule'!DB$3,'KU Meter Schedule'!DA147+BL147-$G147,SUM(DA147,BL147)))</f>
        <v>25038.568384699171</v>
      </c>
      <c r="DC147" s="6">
        <f>IF(DC$3=$CP$3,$H147+BM147,IF($F147='KU Meter Schedule'!DC$3,'KU Meter Schedule'!DB147+BM147-$G147,SUM(DB147,BM147)))</f>
        <v>25289.459352949172</v>
      </c>
      <c r="DD147" s="6">
        <f>IF(DD$3=$CP$3,$H147+BN147,IF($F147='KU Meter Schedule'!DD$3,'KU Meter Schedule'!DC147+BN147-$G147,SUM(DC147,BN147)))</f>
        <v>25540.350321199174</v>
      </c>
      <c r="DE147" s="6">
        <f>IF(DE$3=$CP$3,$H147+BO147,IF($F147='KU Meter Schedule'!DE$3,'KU Meter Schedule'!DD147+BO147-$G147,SUM(DD147,BO147)))</f>
        <v>25791.241289449175</v>
      </c>
      <c r="DF147" s="6">
        <f>IF(DF$3=$CP$3,$H147+BP147,IF($F147='KU Meter Schedule'!DF$3,'KU Meter Schedule'!DE147+BP147-$G147,SUM(DE147,BP147)))</f>
        <v>26042.132257699177</v>
      </c>
      <c r="DG147" s="6">
        <f>IF(DG$3=$CP$3,$H147+BQ147,IF($F147='KU Meter Schedule'!DG$3,'KU Meter Schedule'!DF147+BQ147-$G147,SUM(DF147,BQ147)))</f>
        <v>26293.023225949179</v>
      </c>
      <c r="DH147" s="6">
        <f>IF(DH$3=$CP$3,$H147+BR147,IF($F147='KU Meter Schedule'!DH$3,'KU Meter Schedule'!DG147+BR147-$G147,SUM(DG147,BR147)))</f>
        <v>26543.91419419918</v>
      </c>
      <c r="DI147" s="6">
        <f>IF(DI$3=$CP$3,$H147+BS147,IF($F147='KU Meter Schedule'!DI$3,'KU Meter Schedule'!DH147+BS147-$G147,SUM(DH147,BS147)))</f>
        <v>26794.805162449182</v>
      </c>
      <c r="DJ147" s="6">
        <f>IF(DJ$3=$CP$3,$H147+BT147,IF($F147='KU Meter Schedule'!DJ$3,'KU Meter Schedule'!DI147+BT147-$G147,SUM(DI147,BT147)))</f>
        <v>27045.696130699183</v>
      </c>
      <c r="DK147" s="6">
        <f>IF(DK$3=$CP$3,$H147+BU147,IF($F147='KU Meter Schedule'!DK$3,'KU Meter Schedule'!DJ147+BU147-$G147,SUM(DJ147,BU147)))</f>
        <v>27296.587098949185</v>
      </c>
      <c r="DL147" s="6">
        <f>IF(DL$3=$CP$3,$H147+BV147,IF($F147='KU Meter Schedule'!DL$3,'KU Meter Schedule'!DK147+BV147-$G147,SUM(DK147,BV147)))</f>
        <v>27547.478067199187</v>
      </c>
      <c r="DM147" s="6">
        <f>IF(DM$3=$CP$3,$H147+BW147,IF($F147='KU Meter Schedule'!DM$3,'KU Meter Schedule'!DL147+BW147-$G147,SUM(DL147,BW147)))</f>
        <v>27798.369035449188</v>
      </c>
      <c r="DN147" s="6">
        <f>IF(DN$3=$CP$3,$H147+BX147,IF($F147='KU Meter Schedule'!DN$3,'KU Meter Schedule'!DM147+BX147-$G147,SUM(DM147,BX147)))</f>
        <v>28049.26000369919</v>
      </c>
      <c r="DO147" s="6">
        <f>IF(DO$3=$CP$3,$H147+BY147,IF($F147='KU Meter Schedule'!DO$3,'KU Meter Schedule'!DN147+BY147-$G147,SUM(DN147,BY147)))</f>
        <v>28300.150971949191</v>
      </c>
      <c r="DP147" s="6">
        <f>IF(DP$3=$CP$3,$H147+BZ147,IF($F147='KU Meter Schedule'!DP$3,'KU Meter Schedule'!DO147+BZ147-$G147,SUM(DO147,BZ147)))</f>
        <v>28551.041940199193</v>
      </c>
      <c r="DQ147" s="6">
        <f>IF(DQ$3=$CP$3,$H147+CA147,IF($F147='KU Meter Schedule'!DQ$3,'KU Meter Schedule'!DP147+CA147-$G147,SUM(DP147,CA147)))</f>
        <v>28801.932908449195</v>
      </c>
      <c r="DR147" s="6">
        <f>IF(DR$3=$CP$3,$H147+CB147,IF($F147='KU Meter Schedule'!DR$3,'KU Meter Schedule'!DQ147+CB147-$G147,SUM(DQ147,CB147)))</f>
        <v>29052.823876699196</v>
      </c>
      <c r="DS147" s="6">
        <f>IF(DS$3=$CP$3,$H147+CC147,IF($F147='KU Meter Schedule'!DS$3,'KU Meter Schedule'!DR147+CC147-$G147,SUM(DR147,CC147)))</f>
        <v>29303.714844949198</v>
      </c>
      <c r="DT147" s="6">
        <f>IF(DT$3=$CP$3,$H147+CD147,IF($F147='KU Meter Schedule'!DT$3,'KU Meter Schedule'!DS147+CD147-$G147,SUM(DS147,CD147)))</f>
        <v>29554.605813199199</v>
      </c>
      <c r="DU147" s="6">
        <f>IF(DU$3=$CP$3,$H147+CE147,IF($F147='KU Meter Schedule'!DU$3,'KU Meter Schedule'!DT147+CE147-$G147,SUM(DT147,CE147)))</f>
        <v>29805.496781449201</v>
      </c>
      <c r="DV147" s="6">
        <f>IF(DV$3=$CP$3,$H147+CF147,IF($F147='KU Meter Schedule'!DV$3,'KU Meter Schedule'!DU147+CF147-$G147,SUM(DU147,CF147)))</f>
        <v>30056.387749699203</v>
      </c>
      <c r="DW147" s="6">
        <f>IF(DW$3=$CP$3,$H147+CG147,IF($F147='KU Meter Schedule'!DW$3,'KU Meter Schedule'!DV147+CG147-$G147,SUM(DV147,CG147)))</f>
        <v>30307.278717949204</v>
      </c>
      <c r="DX147" s="6">
        <f>IF(DX$3=$CP$3,$H147+CH147,IF($F147='KU Meter Schedule'!DX$3,'KU Meter Schedule'!DW147+CH147-$G147,SUM(DW147,CH147)))</f>
        <v>30558.169686199206</v>
      </c>
      <c r="DY147" s="6">
        <f>IF(DY$3=$CP$3,$H147+CI147,IF($F147='KU Meter Schedule'!DY$3,'KU Meter Schedule'!DX147+CI147-$G147,SUM(DX147,CI147)))</f>
        <v>30809.060654449208</v>
      </c>
      <c r="DZ147" s="6">
        <f>IF(DZ$3=$CP$3,$H147+CJ147,IF($F147='KU Meter Schedule'!DZ$3,'KU Meter Schedule'!DY147+CJ147-$G147,SUM(DY147,CJ147)))</f>
        <v>31059.951622699209</v>
      </c>
      <c r="EA147" s="6">
        <f>IF(EA$3=$CP$3,$H147+CK147,IF($F147='KU Meter Schedule'!EA$3,'KU Meter Schedule'!DZ147+CK147-$G147,SUM(DZ147,CK147)))</f>
        <v>-54589.292893175792</v>
      </c>
      <c r="EB147" s="6">
        <f>IF(EB$3=$CP$3,$H147+CL147,IF($F147='KU Meter Schedule'!EB$3,'KU Meter Schedule'!EA147+CL147-$G147,SUM(EA147,CL147)))</f>
        <v>-54589.292893175792</v>
      </c>
      <c r="EC147" s="6">
        <f>IF(EC$3=$CP$3,$H147+CM147,IF($F147='KU Meter Schedule'!EC$3,'KU Meter Schedule'!EB147+CM147-$G147,SUM(EB147,CM147)))</f>
        <v>-54589.292893175792</v>
      </c>
      <c r="ED147" s="6">
        <f>IF(ED$3=$CP$3,$H147+CN147,IF($F147='KU Meter Schedule'!ED$3,'KU Meter Schedule'!EC147+CN147-$G147,SUM(EC147,CN147)))</f>
        <v>-54589.292893175792</v>
      </c>
      <c r="EF147" s="8">
        <f t="shared" si="28"/>
        <v>62874.770552634174</v>
      </c>
      <c r="EG147" s="8">
        <f t="shared" si="28"/>
        <v>62711.083852550837</v>
      </c>
      <c r="EH147" s="8">
        <f t="shared" si="28"/>
        <v>62547.3971524675</v>
      </c>
      <c r="EI147" s="8">
        <f t="shared" si="28"/>
        <v>62383.71045238417</v>
      </c>
      <c r="EJ147" s="8">
        <f t="shared" si="28"/>
        <v>62220.02375230084</v>
      </c>
      <c r="EK147" s="8">
        <f t="shared" si="28"/>
        <v>62056.337052217503</v>
      </c>
      <c r="EL147" s="8">
        <f t="shared" si="28"/>
        <v>61892.650352134166</v>
      </c>
      <c r="EM147" s="8">
        <f t="shared" si="28"/>
        <v>61728.963652050836</v>
      </c>
      <c r="EN147" s="8">
        <f t="shared" si="28"/>
        <v>61565.276951967506</v>
      </c>
      <c r="EO147" s="8">
        <f t="shared" si="28"/>
        <v>61401.590251884169</v>
      </c>
      <c r="EP147" s="8">
        <f t="shared" si="28"/>
        <v>61237.903551800831</v>
      </c>
      <c r="EQ147" s="8">
        <f t="shared" si="28"/>
        <v>60987.012583550837</v>
      </c>
      <c r="ER147" s="8">
        <f t="shared" si="28"/>
        <v>60736.121615300828</v>
      </c>
      <c r="ES147" s="8">
        <f t="shared" si="28"/>
        <v>60485.230647050834</v>
      </c>
      <c r="ET147" s="8">
        <f t="shared" si="28"/>
        <v>60234.339678800825</v>
      </c>
      <c r="EU147" s="8">
        <f t="shared" si="28"/>
        <v>59983.448710550831</v>
      </c>
      <c r="EV147" s="8">
        <f t="shared" si="27"/>
        <v>59732.557742300822</v>
      </c>
      <c r="EW147" s="8">
        <f t="shared" si="27"/>
        <v>59481.666774050827</v>
      </c>
      <c r="EX147" s="8">
        <f t="shared" si="27"/>
        <v>59230.775805800818</v>
      </c>
      <c r="EY147" s="8">
        <f t="shared" si="27"/>
        <v>58979.884837550824</v>
      </c>
      <c r="EZ147" s="8">
        <f t="shared" si="27"/>
        <v>58728.993869300815</v>
      </c>
      <c r="FA147" s="8">
        <f t="shared" si="27"/>
        <v>58478.102901050821</v>
      </c>
      <c r="FB147" s="8">
        <f t="shared" si="27"/>
        <v>58227.211932800812</v>
      </c>
      <c r="FC147" s="8">
        <f t="shared" si="27"/>
        <v>57976.320964550818</v>
      </c>
      <c r="FD147" s="8">
        <f t="shared" si="27"/>
        <v>57725.429996300809</v>
      </c>
      <c r="FE147" s="8">
        <f t="shared" si="27"/>
        <v>57474.539028050815</v>
      </c>
      <c r="FF147" s="8">
        <f t="shared" si="27"/>
        <v>57223.648059800806</v>
      </c>
      <c r="FG147" s="8">
        <f t="shared" si="27"/>
        <v>56972.757091550811</v>
      </c>
      <c r="FH147" s="8">
        <f t="shared" si="27"/>
        <v>56721.866123300802</v>
      </c>
      <c r="FI147" s="8">
        <f t="shared" si="27"/>
        <v>56470.975155050808</v>
      </c>
      <c r="FJ147" s="8">
        <f t="shared" si="27"/>
        <v>56220.084186800799</v>
      </c>
      <c r="FK147" s="8">
        <f t="shared" si="30"/>
        <v>55969.193218550805</v>
      </c>
      <c r="FL147" s="8">
        <f t="shared" si="30"/>
        <v>55718.302250300796</v>
      </c>
      <c r="FM147" s="8">
        <f t="shared" si="30"/>
        <v>55467.411282050802</v>
      </c>
      <c r="FN147" s="8">
        <f t="shared" si="30"/>
        <v>55216.520313800793</v>
      </c>
      <c r="FO147" s="8">
        <f t="shared" si="30"/>
        <v>54965.629345550798</v>
      </c>
      <c r="FP147" s="8">
        <f t="shared" si="30"/>
        <v>54714.73837730079</v>
      </c>
      <c r="FQ147" s="8">
        <f t="shared" si="30"/>
        <v>54589.292893175792</v>
      </c>
      <c r="FR147" s="8">
        <f t="shared" si="30"/>
        <v>54589.292893175792</v>
      </c>
      <c r="FS147" s="8">
        <f t="shared" si="30"/>
        <v>54589.292893175792</v>
      </c>
      <c r="FT147" s="8">
        <f t="shared" si="30"/>
        <v>54589.292893175792</v>
      </c>
    </row>
    <row r="148" spans="1:176" x14ac:dyDescent="0.25">
      <c r="A148" s="4" t="s">
        <v>12</v>
      </c>
      <c r="B148" s="4" t="s">
        <v>2</v>
      </c>
      <c r="C148" s="3" t="s">
        <v>40</v>
      </c>
      <c r="D148" s="4" t="s">
        <v>3</v>
      </c>
      <c r="E148" s="7">
        <v>2006</v>
      </c>
      <c r="F148" s="24">
        <f>IFERROR(VLOOKUP(CONCATENATE(C148,E148),'KU Retirements'!$A$4:$E$150,5,FALSE),"N/A")</f>
        <v>43709</v>
      </c>
      <c r="G148" s="5">
        <v>108765.27</v>
      </c>
      <c r="H148" s="5">
        <v>26237.102383846795</v>
      </c>
      <c r="I148" s="5"/>
      <c r="J148" s="6">
        <f>IF(J$3=$J$3,$G148,IF($F148='KU Meter Schedule'!J$3,'KU Meter Schedule'!I148-'KU Meter Schedule'!$G148,I148))</f>
        <v>108765.27</v>
      </c>
      <c r="K148" s="6">
        <f>IF(K$3=$J$3,$G148,IF($F148='KU Meter Schedule'!K$3,'KU Meter Schedule'!J148-'KU Meter Schedule'!$G148,J148))</f>
        <v>108765.27</v>
      </c>
      <c r="L148" s="6">
        <f>IF(L$3=$J$3,$G148,IF($F148='KU Meter Schedule'!L$3,'KU Meter Schedule'!K148-'KU Meter Schedule'!$G148,K148))</f>
        <v>108765.27</v>
      </c>
      <c r="M148" s="6">
        <f>IF(M$3=$J$3,$G148,IF($F148='KU Meter Schedule'!M$3,'KU Meter Schedule'!L148-'KU Meter Schedule'!$G148,L148))</f>
        <v>108765.27</v>
      </c>
      <c r="N148" s="6">
        <f>IF(N$3=$J$3,$G148,IF($F148='KU Meter Schedule'!N$3,'KU Meter Schedule'!M148-'KU Meter Schedule'!$G148,M148))</f>
        <v>108765.27</v>
      </c>
      <c r="O148" s="6">
        <f>IF(O$3=$J$3,$G148,IF($F148='KU Meter Schedule'!O$3,'KU Meter Schedule'!N148-'KU Meter Schedule'!$G148,N148))</f>
        <v>108765.27</v>
      </c>
      <c r="P148" s="6">
        <f>IF(P$3=$J$3,$G148,IF($F148='KU Meter Schedule'!P$3,'KU Meter Schedule'!O148-'KU Meter Schedule'!$G148,O148))</f>
        <v>108765.27</v>
      </c>
      <c r="Q148" s="6">
        <f>IF(Q$3=$J$3,$G148,IF($F148='KU Meter Schedule'!Q$3,'KU Meter Schedule'!P148-'KU Meter Schedule'!$G148,P148))</f>
        <v>108765.27</v>
      </c>
      <c r="R148" s="6">
        <f>IF(R$3=$J$3,$G148,IF($F148='KU Meter Schedule'!R$3,'KU Meter Schedule'!Q148-'KU Meter Schedule'!$G148,Q148))</f>
        <v>108765.27</v>
      </c>
      <c r="S148" s="6">
        <f>IF(S$3=$J$3,$G148,IF($F148='KU Meter Schedule'!S$3,'KU Meter Schedule'!R148-'KU Meter Schedule'!$G148,R148))</f>
        <v>108765.27</v>
      </c>
      <c r="T148" s="6">
        <f>IF(T$3=$J$3,$G148,IF($F148='KU Meter Schedule'!T$3,'KU Meter Schedule'!S148-'KU Meter Schedule'!$G148,S148))</f>
        <v>108765.27</v>
      </c>
      <c r="U148" s="6">
        <f>IF(U$3=$J$3,$G148,IF($F148='KU Meter Schedule'!U$3,'KU Meter Schedule'!T148-'KU Meter Schedule'!$G148,T148))</f>
        <v>108765.27</v>
      </c>
      <c r="V148" s="6">
        <f>IF(V$3=$J$3,$G148,IF($F148='KU Meter Schedule'!V$3,'KU Meter Schedule'!U148-'KU Meter Schedule'!$G148,U148))</f>
        <v>108765.27</v>
      </c>
      <c r="W148" s="6">
        <f>IF(W$3=$J$3,$G148,IF($F148='KU Meter Schedule'!W$3,'KU Meter Schedule'!V148-'KU Meter Schedule'!$G148,V148))</f>
        <v>108765.27</v>
      </c>
      <c r="X148" s="6">
        <f>IF(X$3=$J$3,$G148,IF($F148='KU Meter Schedule'!X$3,'KU Meter Schedule'!W148-'KU Meter Schedule'!$G148,W148))</f>
        <v>108765.27</v>
      </c>
      <c r="Y148" s="6">
        <f>IF(Y$3=$J$3,$G148,IF($F148='KU Meter Schedule'!Y$3,'KU Meter Schedule'!X148-'KU Meter Schedule'!$G148,X148))</f>
        <v>108765.27</v>
      </c>
      <c r="Z148" s="6">
        <f>IF(Z$3=$J$3,$G148,IF($F148='KU Meter Schedule'!Z$3,'KU Meter Schedule'!Y148-'KU Meter Schedule'!$G148,Y148))</f>
        <v>108765.27</v>
      </c>
      <c r="AA148" s="6">
        <f>IF(AA$3=$J$3,$G148,IF($F148='KU Meter Schedule'!AA$3,'KU Meter Schedule'!Z148-'KU Meter Schedule'!$G148,Z148))</f>
        <v>108765.27</v>
      </c>
      <c r="AB148" s="6">
        <f>IF(AB$3=$J$3,$G148,IF($F148='KU Meter Schedule'!AB$3,'KU Meter Schedule'!AA148-'KU Meter Schedule'!$G148,AA148))</f>
        <v>108765.27</v>
      </c>
      <c r="AC148" s="6">
        <f>IF(AC$3=$J$3,$G148,IF($F148='KU Meter Schedule'!AC$3,'KU Meter Schedule'!AB148-'KU Meter Schedule'!$G148,AB148))</f>
        <v>108765.27</v>
      </c>
      <c r="AD148" s="6">
        <f>IF(AD$3=$J$3,$G148,IF($F148='KU Meter Schedule'!AD$3,'KU Meter Schedule'!AC148-'KU Meter Schedule'!$G148,AC148))</f>
        <v>108765.27</v>
      </c>
      <c r="AE148" s="6">
        <f>IF(AE$3=$J$3,$G148,IF($F148='KU Meter Schedule'!AE$3,'KU Meter Schedule'!AD148-'KU Meter Schedule'!$G148,AD148))</f>
        <v>108765.27</v>
      </c>
      <c r="AF148" s="6">
        <f>IF(AF$3=$J$3,$G148,IF($F148='KU Meter Schedule'!AF$3,'KU Meter Schedule'!AE148-'KU Meter Schedule'!$G148,AE148))</f>
        <v>108765.27</v>
      </c>
      <c r="AG148" s="6">
        <f>IF(AG$3=$J$3,$G148,IF($F148='KU Meter Schedule'!AG$3,'KU Meter Schedule'!AF148-'KU Meter Schedule'!$G148,AF148))</f>
        <v>108765.27</v>
      </c>
      <c r="AH148" s="6">
        <f>IF(AH$3=$J$3,$G148,IF($F148='KU Meter Schedule'!AH$3,'KU Meter Schedule'!AG148-'KU Meter Schedule'!$G148,AG148))</f>
        <v>108765.27</v>
      </c>
      <c r="AI148" s="6">
        <f>IF(AI$3=$J$3,$G148,IF($F148='KU Meter Schedule'!AI$3,'KU Meter Schedule'!AH148-'KU Meter Schedule'!$G148,AH148))</f>
        <v>108765.27</v>
      </c>
      <c r="AJ148" s="6">
        <f>IF(AJ$3=$J$3,$G148,IF($F148='KU Meter Schedule'!AJ$3,'KU Meter Schedule'!AI148-'KU Meter Schedule'!$G148,AI148))</f>
        <v>108765.27</v>
      </c>
      <c r="AK148" s="6">
        <f>IF(AK$3=$J$3,$G148,IF($F148='KU Meter Schedule'!AK$3,'KU Meter Schedule'!AJ148-'KU Meter Schedule'!$G148,AJ148))</f>
        <v>108765.27</v>
      </c>
      <c r="AL148" s="6">
        <f>IF(AL$3=$J$3,$G148,IF($F148='KU Meter Schedule'!AL$3,'KU Meter Schedule'!AK148-'KU Meter Schedule'!$G148,AK148))</f>
        <v>108765.27</v>
      </c>
      <c r="AM148" s="6">
        <f>IF(AM$3=$J$3,$G148,IF($F148='KU Meter Schedule'!AM$3,'KU Meter Schedule'!AL148-'KU Meter Schedule'!$G148,AL148))</f>
        <v>108765.27</v>
      </c>
      <c r="AN148" s="6">
        <f>IF(AN$3=$J$3,$G148,IF($F148='KU Meter Schedule'!AN$3,'KU Meter Schedule'!AM148-'KU Meter Schedule'!$G148,AM148))</f>
        <v>108765.27</v>
      </c>
      <c r="AO148" s="6">
        <f>IF(AO$3=$J$3,$G148,IF($F148='KU Meter Schedule'!AO$3,'KU Meter Schedule'!AN148-'KU Meter Schedule'!$G148,AN148))</f>
        <v>108765.27</v>
      </c>
      <c r="AP148" s="6">
        <f>IF(AP$3=$J$3,$G148,IF($F148='KU Meter Schedule'!AP$3,'KU Meter Schedule'!AO148-'KU Meter Schedule'!$G148,AO148))</f>
        <v>108765.27</v>
      </c>
      <c r="AQ148" s="6">
        <f>IF(AQ$3=$J$3,$G148,IF($F148='KU Meter Schedule'!AQ$3,'KU Meter Schedule'!AP148-'KU Meter Schedule'!$G148,AP148))</f>
        <v>108765.27</v>
      </c>
      <c r="AR148" s="6">
        <f>IF(AR$3=$J$3,$G148,IF($F148='KU Meter Schedule'!AR$3,'KU Meter Schedule'!AQ148-'KU Meter Schedule'!$G148,AQ148))</f>
        <v>108765.27</v>
      </c>
      <c r="AS148" s="6">
        <f>IF(AS$3=$J$3,$G148,IF($F148='KU Meter Schedule'!AS$3,'KU Meter Schedule'!AR148-'KU Meter Schedule'!$G148,AR148))</f>
        <v>108765.27</v>
      </c>
      <c r="AT148" s="6">
        <f>IF(AT$3=$J$3,$G148,IF($F148='KU Meter Schedule'!AT$3,'KU Meter Schedule'!AS148-'KU Meter Schedule'!$G148,AS148))</f>
        <v>108765.27</v>
      </c>
      <c r="AU148" s="6">
        <f>IF(AU$3=$J$3,$G148,IF($F148='KU Meter Schedule'!AU$3,'KU Meter Schedule'!AT148-'KU Meter Schedule'!$G148,AT148))</f>
        <v>0</v>
      </c>
      <c r="AV148" s="6">
        <f>IF(AV$3=$J$3,$G148,IF($F148='KU Meter Schedule'!AV$3,'KU Meter Schedule'!AU148-'KU Meter Schedule'!$G148,AU148))</f>
        <v>0</v>
      </c>
      <c r="AW148" s="6">
        <f>IF(AW$3=$J$3,$G148,IF($F148='KU Meter Schedule'!AW$3,'KU Meter Schedule'!AV148-'KU Meter Schedule'!$G148,AV148))</f>
        <v>0</v>
      </c>
      <c r="AX148" s="6">
        <f>IF(AX$3=$J$3,$G148,IF($F148='KU Meter Schedule'!AX$3,'KU Meter Schedule'!AW148-'KU Meter Schedule'!$G148,AW148))</f>
        <v>0</v>
      </c>
      <c r="AZ148" s="21">
        <f>IF(AZ$3&lt;'Depr. Rate'!$B$1,('Depr. Rate'!$B$4*'KU Meter Schedule'!J148)/12,IF(J148=0,I148/2*'Depr. Rate'!$C$4/12,('Depr. Rate'!$C$4*'KU Meter Schedule'!J148)/12))</f>
        <v>207.56039024999998</v>
      </c>
      <c r="BA148" s="21">
        <f>IF(BA$3&lt;'Depr. Rate'!$B$1,('Depr. Rate'!$B$4*'KU Meter Schedule'!K148)/12,IF(K148=0,J148/2*'Depr. Rate'!$C$4/12,('Depr. Rate'!$C$4*'KU Meter Schedule'!K148)/12))</f>
        <v>207.56039024999998</v>
      </c>
      <c r="BB148" s="21">
        <f>IF(BB$3&lt;'Depr. Rate'!$B$1,('Depr. Rate'!$B$4*'KU Meter Schedule'!L148)/12,IF(L148=0,K148/2*'Depr. Rate'!$C$4/12,('Depr. Rate'!$C$4*'KU Meter Schedule'!L148)/12))</f>
        <v>207.56039024999998</v>
      </c>
      <c r="BC148" s="21">
        <f>IF(BC$3&lt;'Depr. Rate'!$B$1,('Depr. Rate'!$B$4*'KU Meter Schedule'!M148)/12,IF(M148=0,L148/2*'Depr. Rate'!$C$4/12,('Depr. Rate'!$C$4*'KU Meter Schedule'!M148)/12))</f>
        <v>207.56039024999998</v>
      </c>
      <c r="BD148" s="21">
        <f>IF(BD$3&lt;'Depr. Rate'!$B$1,('Depr. Rate'!$B$4*'KU Meter Schedule'!N148)/12,IF(N148=0,M148/2*'Depr. Rate'!$C$4/12,('Depr. Rate'!$C$4*'KU Meter Schedule'!N148)/12))</f>
        <v>207.56039024999998</v>
      </c>
      <c r="BE148" s="21">
        <f>IF(BE$3&lt;'Depr. Rate'!$B$1,('Depr. Rate'!$B$4*'KU Meter Schedule'!O148)/12,IF(O148=0,N148/2*'Depr. Rate'!$C$4/12,('Depr. Rate'!$C$4*'KU Meter Schedule'!O148)/12))</f>
        <v>207.56039024999998</v>
      </c>
      <c r="BF148" s="21">
        <f>IF(BF$3&lt;'Depr. Rate'!$B$1,('Depr. Rate'!$B$4*'KU Meter Schedule'!P148)/12,IF(P148=0,O148/2*'Depr. Rate'!$C$4/12,('Depr. Rate'!$C$4*'KU Meter Schedule'!P148)/12))</f>
        <v>207.56039024999998</v>
      </c>
      <c r="BG148" s="21">
        <f>IF(BG$3&lt;'Depr. Rate'!$B$1,('Depr. Rate'!$B$4*'KU Meter Schedule'!Q148)/12,IF(Q148=0,P148/2*'Depr. Rate'!$C$4/12,('Depr. Rate'!$C$4*'KU Meter Schedule'!Q148)/12))</f>
        <v>207.56039024999998</v>
      </c>
      <c r="BH148" s="21">
        <f>IF(BH$3&lt;'Depr. Rate'!$B$1,('Depr. Rate'!$B$4*'KU Meter Schedule'!R148)/12,IF(R148=0,Q148/2*'Depr. Rate'!$C$4/12,('Depr. Rate'!$C$4*'KU Meter Schedule'!R148)/12))</f>
        <v>207.56039024999998</v>
      </c>
      <c r="BI148" s="21">
        <f>IF(BI$3&lt;'Depr. Rate'!$B$1,('Depr. Rate'!$B$4*'KU Meter Schedule'!S148)/12,IF(S148=0,R148/2*'Depr. Rate'!$C$4/12,('Depr. Rate'!$C$4*'KU Meter Schedule'!S148)/12))</f>
        <v>207.56039024999998</v>
      </c>
      <c r="BJ148" s="21">
        <f>IF(BJ$3&lt;'Depr. Rate'!$B$1,('Depr. Rate'!$B$4*'KU Meter Schedule'!T148)/12,IF(T148=0,S148/2*'Depr. Rate'!$C$4/12,('Depr. Rate'!$C$4*'KU Meter Schedule'!T148)/12))</f>
        <v>207.56039024999998</v>
      </c>
      <c r="BK148" s="21">
        <f>IF(BK$3&lt;'Depr. Rate'!$B$1,('Depr. Rate'!$B$4*'KU Meter Schedule'!U148)/12,IF(U148=0,T148/2*'Depr. Rate'!$C$4/12,('Depr. Rate'!$C$4*'KU Meter Schedule'!U148)/12))</f>
        <v>318.13841474999998</v>
      </c>
      <c r="BL148" s="21">
        <f>IF(BL$3&lt;'Depr. Rate'!$B$1,('Depr. Rate'!$B$4*'KU Meter Schedule'!V148)/12,IF(V148=0,U148/2*'Depr. Rate'!$C$4/12,('Depr. Rate'!$C$4*'KU Meter Schedule'!V148)/12))</f>
        <v>318.13841474999998</v>
      </c>
      <c r="BM148" s="21">
        <f>IF(BM$3&lt;'Depr. Rate'!$B$1,('Depr. Rate'!$B$4*'KU Meter Schedule'!W148)/12,IF(W148=0,V148/2*'Depr. Rate'!$C$4/12,('Depr. Rate'!$C$4*'KU Meter Schedule'!W148)/12))</f>
        <v>318.13841474999998</v>
      </c>
      <c r="BN148" s="21">
        <f>IF(BN$3&lt;'Depr. Rate'!$B$1,('Depr. Rate'!$B$4*'KU Meter Schedule'!X148)/12,IF(X148=0,W148/2*'Depr. Rate'!$C$4/12,('Depr. Rate'!$C$4*'KU Meter Schedule'!X148)/12))</f>
        <v>318.13841474999998</v>
      </c>
      <c r="BO148" s="21">
        <f>IF(BO$3&lt;'Depr. Rate'!$B$1,('Depr. Rate'!$B$4*'KU Meter Schedule'!Y148)/12,IF(Y148=0,X148/2*'Depr. Rate'!$C$4/12,('Depr. Rate'!$C$4*'KU Meter Schedule'!Y148)/12))</f>
        <v>318.13841474999998</v>
      </c>
      <c r="BP148" s="21">
        <f>IF(BP$3&lt;'Depr. Rate'!$B$1,('Depr. Rate'!$B$4*'KU Meter Schedule'!Z148)/12,IF(Z148=0,Y148/2*'Depr. Rate'!$C$4/12,('Depr. Rate'!$C$4*'KU Meter Schedule'!Z148)/12))</f>
        <v>318.13841474999998</v>
      </c>
      <c r="BQ148" s="21">
        <f>IF(BQ$3&lt;'Depr. Rate'!$B$1,('Depr. Rate'!$B$4*'KU Meter Schedule'!AA148)/12,IF(AA148=0,Z148/2*'Depr. Rate'!$C$4/12,('Depr. Rate'!$C$4*'KU Meter Schedule'!AA148)/12))</f>
        <v>318.13841474999998</v>
      </c>
      <c r="BR148" s="21">
        <f>IF(BR$3&lt;'Depr. Rate'!$B$1,('Depr. Rate'!$B$4*'KU Meter Schedule'!AB148)/12,IF(AB148=0,AA148/2*'Depr. Rate'!$C$4/12,('Depr. Rate'!$C$4*'KU Meter Schedule'!AB148)/12))</f>
        <v>318.13841474999998</v>
      </c>
      <c r="BS148" s="21">
        <f>IF(BS$3&lt;'Depr. Rate'!$B$1,('Depr. Rate'!$B$4*'KU Meter Schedule'!AC148)/12,IF(AC148=0,AB148/2*'Depr. Rate'!$C$4/12,('Depr. Rate'!$C$4*'KU Meter Schedule'!AC148)/12))</f>
        <v>318.13841474999998</v>
      </c>
      <c r="BT148" s="21">
        <f>IF(BT$3&lt;'Depr. Rate'!$B$1,('Depr. Rate'!$B$4*'KU Meter Schedule'!AD148)/12,IF(AD148=0,AC148/2*'Depr. Rate'!$C$4/12,('Depr. Rate'!$C$4*'KU Meter Schedule'!AD148)/12))</f>
        <v>318.13841474999998</v>
      </c>
      <c r="BU148" s="21">
        <f>IF(BU$3&lt;'Depr. Rate'!$B$1,('Depr. Rate'!$B$4*'KU Meter Schedule'!AE148)/12,IF(AE148=0,AD148/2*'Depr. Rate'!$C$4/12,('Depr. Rate'!$C$4*'KU Meter Schedule'!AE148)/12))</f>
        <v>318.13841474999998</v>
      </c>
      <c r="BV148" s="21">
        <f>IF(BV$3&lt;'Depr. Rate'!$B$1,('Depr. Rate'!$B$4*'KU Meter Schedule'!AF148)/12,IF(AF148=0,AE148/2*'Depr. Rate'!$C$4/12,('Depr. Rate'!$C$4*'KU Meter Schedule'!AF148)/12))</f>
        <v>318.13841474999998</v>
      </c>
      <c r="BW148" s="21">
        <f>IF(BW$3&lt;'Depr. Rate'!$B$1,('Depr. Rate'!$B$4*'KU Meter Schedule'!AG148)/12,IF(AG148=0,AF148/2*'Depr. Rate'!$C$4/12,('Depr. Rate'!$C$4*'KU Meter Schedule'!AG148)/12))</f>
        <v>318.13841474999998</v>
      </c>
      <c r="BX148" s="21">
        <f>IF(BX$3&lt;'Depr. Rate'!$B$1,('Depr. Rate'!$B$4*'KU Meter Schedule'!AH148)/12,IF(AH148=0,AG148/2*'Depr. Rate'!$C$4/12,('Depr. Rate'!$C$4*'KU Meter Schedule'!AH148)/12))</f>
        <v>318.13841474999998</v>
      </c>
      <c r="BY148" s="21">
        <f>IF(BY$3&lt;'Depr. Rate'!$B$1,('Depr. Rate'!$B$4*'KU Meter Schedule'!AI148)/12,IF(AI148=0,AH148/2*'Depr. Rate'!$C$4/12,('Depr. Rate'!$C$4*'KU Meter Schedule'!AI148)/12))</f>
        <v>318.13841474999998</v>
      </c>
      <c r="BZ148" s="21">
        <f>IF(BZ$3&lt;'Depr. Rate'!$B$1,('Depr. Rate'!$B$4*'KU Meter Schedule'!AJ148)/12,IF(AJ148=0,AI148/2*'Depr. Rate'!$C$4/12,('Depr. Rate'!$C$4*'KU Meter Schedule'!AJ148)/12))</f>
        <v>318.13841474999998</v>
      </c>
      <c r="CA148" s="21">
        <f>IF(CA$3&lt;'Depr. Rate'!$B$1,('Depr. Rate'!$B$4*'KU Meter Schedule'!AK148)/12,IF(AK148=0,AJ148/2*'Depr. Rate'!$C$4/12,('Depr. Rate'!$C$4*'KU Meter Schedule'!AK148)/12))</f>
        <v>318.13841474999998</v>
      </c>
      <c r="CB148" s="21">
        <f>IF(CB$3&lt;'Depr. Rate'!$B$1,('Depr. Rate'!$B$4*'KU Meter Schedule'!AL148)/12,IF(AL148=0,AK148/2*'Depr. Rate'!$C$4/12,('Depr. Rate'!$C$4*'KU Meter Schedule'!AL148)/12))</f>
        <v>318.13841474999998</v>
      </c>
      <c r="CC148" s="21">
        <f>IF(CC$3&lt;'Depr. Rate'!$B$1,('Depr. Rate'!$B$4*'KU Meter Schedule'!AM148)/12,IF(AM148=0,AL148/2*'Depr. Rate'!$C$4/12,('Depr. Rate'!$C$4*'KU Meter Schedule'!AM148)/12))</f>
        <v>318.13841474999998</v>
      </c>
      <c r="CD148" s="21">
        <f>IF(CD$3&lt;'Depr. Rate'!$B$1,('Depr. Rate'!$B$4*'KU Meter Schedule'!AN148)/12,IF(AN148=0,AM148/2*'Depr. Rate'!$C$4/12,('Depr. Rate'!$C$4*'KU Meter Schedule'!AN148)/12))</f>
        <v>318.13841474999998</v>
      </c>
      <c r="CE148" s="21">
        <f>IF(CE$3&lt;'Depr. Rate'!$B$1,('Depr. Rate'!$B$4*'KU Meter Schedule'!AO148)/12,IF(AO148=0,AN148/2*'Depr. Rate'!$C$4/12,('Depr. Rate'!$C$4*'KU Meter Schedule'!AO148)/12))</f>
        <v>318.13841474999998</v>
      </c>
      <c r="CF148" s="21">
        <f>IF(CF$3&lt;'Depr. Rate'!$B$1,('Depr. Rate'!$B$4*'KU Meter Schedule'!AP148)/12,IF(AP148=0,AO148/2*'Depr. Rate'!$C$4/12,('Depr. Rate'!$C$4*'KU Meter Schedule'!AP148)/12))</f>
        <v>318.13841474999998</v>
      </c>
      <c r="CG148" s="21">
        <f>IF(CG$3&lt;'Depr. Rate'!$B$1,('Depr. Rate'!$B$4*'KU Meter Schedule'!AQ148)/12,IF(AQ148=0,AP148/2*'Depr. Rate'!$C$4/12,('Depr. Rate'!$C$4*'KU Meter Schedule'!AQ148)/12))</f>
        <v>318.13841474999998</v>
      </c>
      <c r="CH148" s="21">
        <f>IF(CH$3&lt;'Depr. Rate'!$B$1,('Depr. Rate'!$B$4*'KU Meter Schedule'!AR148)/12,IF(AR148=0,AQ148/2*'Depr. Rate'!$C$4/12,('Depr. Rate'!$C$4*'KU Meter Schedule'!AR148)/12))</f>
        <v>318.13841474999998</v>
      </c>
      <c r="CI148" s="21">
        <f>IF(CI$3&lt;'Depr. Rate'!$B$1,('Depr. Rate'!$B$4*'KU Meter Schedule'!AS148)/12,IF(AS148=0,AR148/2*'Depr. Rate'!$C$4/12,('Depr. Rate'!$C$4*'KU Meter Schedule'!AS148)/12))</f>
        <v>318.13841474999998</v>
      </c>
      <c r="CJ148" s="21">
        <f>IF(CJ$3&lt;'Depr. Rate'!$B$1,('Depr. Rate'!$B$4*'KU Meter Schedule'!AT148)/12,IF(AT148=0,AS148/2*'Depr. Rate'!$C$4/12,('Depr. Rate'!$C$4*'KU Meter Schedule'!AT148)/12))</f>
        <v>318.13841474999998</v>
      </c>
      <c r="CK148" s="21">
        <f>IF(CK$3&lt;'Depr. Rate'!$B$1,('Depr. Rate'!$B$4*'KU Meter Schedule'!AU148)/12,IF(AU148=0,AT148/2*'Depr. Rate'!$C$4/12,('Depr. Rate'!$C$4*'KU Meter Schedule'!AU148)/12))</f>
        <v>159.06920737499999</v>
      </c>
      <c r="CL148" s="21">
        <f>IF(CL$3&lt;'Depr. Rate'!$B$1,('Depr. Rate'!$B$4*'KU Meter Schedule'!AV148)/12,IF(AV148=0,AU148/2*'Depr. Rate'!$C$4/12,('Depr. Rate'!$C$4*'KU Meter Schedule'!AV148)/12))</f>
        <v>0</v>
      </c>
      <c r="CM148" s="21">
        <f>IF(CM$3&lt;'Depr. Rate'!$B$1,('Depr. Rate'!$B$4*'KU Meter Schedule'!AW148)/12,IF(AW148=0,AV148/2*'Depr. Rate'!$C$4/12,('Depr. Rate'!$C$4*'KU Meter Schedule'!AW148)/12))</f>
        <v>0</v>
      </c>
      <c r="CN148" s="21">
        <f>IF(CN$3&lt;'Depr. Rate'!$B$1,('Depr. Rate'!$B$4*'KU Meter Schedule'!AX148)/12,IF(AX148=0,AW148/2*'Depr. Rate'!$C$4/12,('Depr. Rate'!$C$4*'KU Meter Schedule'!AX148)/12))</f>
        <v>0</v>
      </c>
      <c r="CP148" s="6">
        <f>IF(CP$3=$CP$3,$H148+AZ148,IF($F148='KU Meter Schedule'!CP$3,'KU Meter Schedule'!CO148+AZ148-$G148,SUM(CO148,AZ148)))</f>
        <v>26444.662774096796</v>
      </c>
      <c r="CQ148" s="6">
        <f>IF(CQ$3=$CP$3,$H148+BA148,IF($F148='KU Meter Schedule'!CQ$3,'KU Meter Schedule'!CP148+BA148-$G148,SUM(CP148,BA148)))</f>
        <v>26652.223164346797</v>
      </c>
      <c r="CR148" s="6">
        <f>IF(CR$3=$CP$3,$H148+BB148,IF($F148='KU Meter Schedule'!CR$3,'KU Meter Schedule'!CQ148+BB148-$G148,SUM(CQ148,BB148)))</f>
        <v>26859.783554596797</v>
      </c>
      <c r="CS148" s="6">
        <f>IF(CS$3=$CP$3,$H148+BC148,IF($F148='KU Meter Schedule'!CS$3,'KU Meter Schedule'!CR148+BC148-$G148,SUM(CR148,BC148)))</f>
        <v>27067.343944846798</v>
      </c>
      <c r="CT148" s="6">
        <f>IF(CT$3=$CP$3,$H148+BD148,IF($F148='KU Meter Schedule'!CT$3,'KU Meter Schedule'!CS148+BD148-$G148,SUM(CS148,BD148)))</f>
        <v>27274.904335096799</v>
      </c>
      <c r="CU148" s="6">
        <f>IF(CU$3=$CP$3,$H148+BE148,IF($F148='KU Meter Schedule'!CU$3,'KU Meter Schedule'!CT148+BE148-$G148,SUM(CT148,BE148)))</f>
        <v>27482.464725346799</v>
      </c>
      <c r="CV148" s="6">
        <f>IF(CV$3=$CP$3,$H148+BF148,IF($F148='KU Meter Schedule'!CV$3,'KU Meter Schedule'!CU148+BF148-$G148,SUM(CU148,BF148)))</f>
        <v>27690.0251155968</v>
      </c>
      <c r="CW148" s="6">
        <f>IF(CW$3=$CP$3,$H148+BG148,IF($F148='KU Meter Schedule'!CW$3,'KU Meter Schedule'!CV148+BG148-$G148,SUM(CV148,BG148)))</f>
        <v>27897.585505846801</v>
      </c>
      <c r="CX148" s="6">
        <f>IF(CX$3=$CP$3,$H148+BH148,IF($F148='KU Meter Schedule'!CX$3,'KU Meter Schedule'!CW148+BH148-$G148,SUM(CW148,BH148)))</f>
        <v>28105.145896096801</v>
      </c>
      <c r="CY148" s="6">
        <f>IF(CY$3=$CP$3,$H148+BI148,IF($F148='KU Meter Schedule'!CY$3,'KU Meter Schedule'!CX148+BI148-$G148,SUM(CX148,BI148)))</f>
        <v>28312.706286346802</v>
      </c>
      <c r="CZ148" s="6">
        <f>IF(CZ$3=$CP$3,$H148+BJ148,IF($F148='KU Meter Schedule'!CZ$3,'KU Meter Schedule'!CY148+BJ148-$G148,SUM(CY148,BJ148)))</f>
        <v>28520.266676596802</v>
      </c>
      <c r="DA148" s="6">
        <f>IF(DA$3=$CP$3,$H148+BK148,IF($F148='KU Meter Schedule'!DA$3,'KU Meter Schedule'!CZ148+BK148-$G148,SUM(CZ148,BK148)))</f>
        <v>28838.405091346802</v>
      </c>
      <c r="DB148" s="6">
        <f>IF(DB$3=$CP$3,$H148+BL148,IF($F148='KU Meter Schedule'!DB$3,'KU Meter Schedule'!DA148+BL148-$G148,SUM(DA148,BL148)))</f>
        <v>29156.543506096801</v>
      </c>
      <c r="DC148" s="6">
        <f>IF(DC$3=$CP$3,$H148+BM148,IF($F148='KU Meter Schedule'!DC$3,'KU Meter Schedule'!DB148+BM148-$G148,SUM(DB148,BM148)))</f>
        <v>29474.6819208468</v>
      </c>
      <c r="DD148" s="6">
        <f>IF(DD$3=$CP$3,$H148+BN148,IF($F148='KU Meter Schedule'!DD$3,'KU Meter Schedule'!DC148+BN148-$G148,SUM(DC148,BN148)))</f>
        <v>29792.8203355968</v>
      </c>
      <c r="DE148" s="6">
        <f>IF(DE$3=$CP$3,$H148+BO148,IF($F148='KU Meter Schedule'!DE$3,'KU Meter Schedule'!DD148+BO148-$G148,SUM(DD148,BO148)))</f>
        <v>30110.958750346799</v>
      </c>
      <c r="DF148" s="6">
        <f>IF(DF$3=$CP$3,$H148+BP148,IF($F148='KU Meter Schedule'!DF$3,'KU Meter Schedule'!DE148+BP148-$G148,SUM(DE148,BP148)))</f>
        <v>30429.097165096799</v>
      </c>
      <c r="DG148" s="6">
        <f>IF(DG$3=$CP$3,$H148+BQ148,IF($F148='KU Meter Schedule'!DG$3,'KU Meter Schedule'!DF148+BQ148-$G148,SUM(DF148,BQ148)))</f>
        <v>30747.235579846798</v>
      </c>
      <c r="DH148" s="6">
        <f>IF(DH$3=$CP$3,$H148+BR148,IF($F148='KU Meter Schedule'!DH$3,'KU Meter Schedule'!DG148+BR148-$G148,SUM(DG148,BR148)))</f>
        <v>31065.373994596797</v>
      </c>
      <c r="DI148" s="6">
        <f>IF(DI$3=$CP$3,$H148+BS148,IF($F148='KU Meter Schedule'!DI$3,'KU Meter Schedule'!DH148+BS148-$G148,SUM(DH148,BS148)))</f>
        <v>31383.512409346797</v>
      </c>
      <c r="DJ148" s="6">
        <f>IF(DJ$3=$CP$3,$H148+BT148,IF($F148='KU Meter Schedule'!DJ$3,'KU Meter Schedule'!DI148+BT148-$G148,SUM(DI148,BT148)))</f>
        <v>31701.650824096796</v>
      </c>
      <c r="DK148" s="6">
        <f>IF(DK$3=$CP$3,$H148+BU148,IF($F148='KU Meter Schedule'!DK$3,'KU Meter Schedule'!DJ148+BU148-$G148,SUM(DJ148,BU148)))</f>
        <v>32019.789238846795</v>
      </c>
      <c r="DL148" s="6">
        <f>IF(DL$3=$CP$3,$H148+BV148,IF($F148='KU Meter Schedule'!DL$3,'KU Meter Schedule'!DK148+BV148-$G148,SUM(DK148,BV148)))</f>
        <v>32337.927653596795</v>
      </c>
      <c r="DM148" s="6">
        <f>IF(DM$3=$CP$3,$H148+BW148,IF($F148='KU Meter Schedule'!DM$3,'KU Meter Schedule'!DL148+BW148-$G148,SUM(DL148,BW148)))</f>
        <v>32656.066068346794</v>
      </c>
      <c r="DN148" s="6">
        <f>IF(DN$3=$CP$3,$H148+BX148,IF($F148='KU Meter Schedule'!DN$3,'KU Meter Schedule'!DM148+BX148-$G148,SUM(DM148,BX148)))</f>
        <v>32974.204483096793</v>
      </c>
      <c r="DO148" s="6">
        <f>IF(DO$3=$CP$3,$H148+BY148,IF($F148='KU Meter Schedule'!DO$3,'KU Meter Schedule'!DN148+BY148-$G148,SUM(DN148,BY148)))</f>
        <v>33292.342897846793</v>
      </c>
      <c r="DP148" s="6">
        <f>IF(DP$3=$CP$3,$H148+BZ148,IF($F148='KU Meter Schedule'!DP$3,'KU Meter Schedule'!DO148+BZ148-$G148,SUM(DO148,BZ148)))</f>
        <v>33610.481312596792</v>
      </c>
      <c r="DQ148" s="6">
        <f>IF(DQ$3=$CP$3,$H148+CA148,IF($F148='KU Meter Schedule'!DQ$3,'KU Meter Schedule'!DP148+CA148-$G148,SUM(DP148,CA148)))</f>
        <v>33928.619727346791</v>
      </c>
      <c r="DR148" s="6">
        <f>IF(DR$3=$CP$3,$H148+CB148,IF($F148='KU Meter Schedule'!DR$3,'KU Meter Schedule'!DQ148+CB148-$G148,SUM(DQ148,CB148)))</f>
        <v>34246.758142096791</v>
      </c>
      <c r="DS148" s="6">
        <f>IF(DS$3=$CP$3,$H148+CC148,IF($F148='KU Meter Schedule'!DS$3,'KU Meter Schedule'!DR148+CC148-$G148,SUM(DR148,CC148)))</f>
        <v>34564.89655684679</v>
      </c>
      <c r="DT148" s="6">
        <f>IF(DT$3=$CP$3,$H148+CD148,IF($F148='KU Meter Schedule'!DT$3,'KU Meter Schedule'!DS148+CD148-$G148,SUM(DS148,CD148)))</f>
        <v>34883.03497159679</v>
      </c>
      <c r="DU148" s="6">
        <f>IF(DU$3=$CP$3,$H148+CE148,IF($F148='KU Meter Schedule'!DU$3,'KU Meter Schedule'!DT148+CE148-$G148,SUM(DT148,CE148)))</f>
        <v>35201.173386346789</v>
      </c>
      <c r="DV148" s="6">
        <f>IF(DV$3=$CP$3,$H148+CF148,IF($F148='KU Meter Schedule'!DV$3,'KU Meter Schedule'!DU148+CF148-$G148,SUM(DU148,CF148)))</f>
        <v>35519.311801096788</v>
      </c>
      <c r="DW148" s="6">
        <f>IF(DW$3=$CP$3,$H148+CG148,IF($F148='KU Meter Schedule'!DW$3,'KU Meter Schedule'!DV148+CG148-$G148,SUM(DV148,CG148)))</f>
        <v>35837.450215846788</v>
      </c>
      <c r="DX148" s="6">
        <f>IF(DX$3=$CP$3,$H148+CH148,IF($F148='KU Meter Schedule'!DX$3,'KU Meter Schedule'!DW148+CH148-$G148,SUM(DW148,CH148)))</f>
        <v>36155.588630596787</v>
      </c>
      <c r="DY148" s="6">
        <f>IF(DY$3=$CP$3,$H148+CI148,IF($F148='KU Meter Schedule'!DY$3,'KU Meter Schedule'!DX148+CI148-$G148,SUM(DX148,CI148)))</f>
        <v>36473.727045346786</v>
      </c>
      <c r="DZ148" s="6">
        <f>IF(DZ$3=$CP$3,$H148+CJ148,IF($F148='KU Meter Schedule'!DZ$3,'KU Meter Schedule'!DY148+CJ148-$G148,SUM(DY148,CJ148)))</f>
        <v>36791.865460096786</v>
      </c>
      <c r="EA148" s="6">
        <f>IF(EA$3=$CP$3,$H148+CK148,IF($F148='KU Meter Schedule'!EA$3,'KU Meter Schedule'!DZ148+CK148-$G148,SUM(DZ148,CK148)))</f>
        <v>-71814.335332528222</v>
      </c>
      <c r="EB148" s="6">
        <f>IF(EB$3=$CP$3,$H148+CL148,IF($F148='KU Meter Schedule'!EB$3,'KU Meter Schedule'!EA148+CL148-$G148,SUM(EA148,CL148)))</f>
        <v>-71814.335332528222</v>
      </c>
      <c r="EC148" s="6">
        <f>IF(EC$3=$CP$3,$H148+CM148,IF($F148='KU Meter Schedule'!EC$3,'KU Meter Schedule'!EB148+CM148-$G148,SUM(EB148,CM148)))</f>
        <v>-71814.335332528222</v>
      </c>
      <c r="ED148" s="6">
        <f>IF(ED$3=$CP$3,$H148+CN148,IF($F148='KU Meter Schedule'!ED$3,'KU Meter Schedule'!EC148+CN148-$G148,SUM(EC148,CN148)))</f>
        <v>-71814.335332528222</v>
      </c>
      <c r="EF148" s="8">
        <f t="shared" si="28"/>
        <v>82320.607225903208</v>
      </c>
      <c r="EG148" s="8">
        <f t="shared" si="28"/>
        <v>82113.046835653207</v>
      </c>
      <c r="EH148" s="8">
        <f t="shared" si="28"/>
        <v>81905.486445403207</v>
      </c>
      <c r="EI148" s="8">
        <f t="shared" si="28"/>
        <v>81697.926055153206</v>
      </c>
      <c r="EJ148" s="8">
        <f t="shared" si="28"/>
        <v>81490.365664903205</v>
      </c>
      <c r="EK148" s="8">
        <f t="shared" si="28"/>
        <v>81282.805274653205</v>
      </c>
      <c r="EL148" s="8">
        <f t="shared" si="28"/>
        <v>81075.244884403204</v>
      </c>
      <c r="EM148" s="8">
        <f t="shared" si="28"/>
        <v>80867.684494153204</v>
      </c>
      <c r="EN148" s="8">
        <f t="shared" si="28"/>
        <v>80660.124103903203</v>
      </c>
      <c r="EO148" s="8">
        <f t="shared" si="28"/>
        <v>80452.563713653202</v>
      </c>
      <c r="EP148" s="8">
        <f t="shared" si="28"/>
        <v>80245.003323403202</v>
      </c>
      <c r="EQ148" s="8">
        <f t="shared" si="28"/>
        <v>79926.864908653195</v>
      </c>
      <c r="ER148" s="8">
        <f t="shared" si="28"/>
        <v>79608.726493903203</v>
      </c>
      <c r="ES148" s="8">
        <f t="shared" si="28"/>
        <v>79290.588079153211</v>
      </c>
      <c r="ET148" s="8">
        <f t="shared" si="28"/>
        <v>78972.449664403204</v>
      </c>
      <c r="EU148" s="8">
        <f t="shared" ref="EU148:FJ163" si="31">Y148-DE148</f>
        <v>78654.311249653198</v>
      </c>
      <c r="EV148" s="8">
        <f t="shared" si="31"/>
        <v>78336.172834903206</v>
      </c>
      <c r="EW148" s="8">
        <f t="shared" si="31"/>
        <v>78018.034420153213</v>
      </c>
      <c r="EX148" s="8">
        <f t="shared" si="31"/>
        <v>77699.896005403207</v>
      </c>
      <c r="EY148" s="8">
        <f t="shared" si="31"/>
        <v>77381.7575906532</v>
      </c>
      <c r="EZ148" s="8">
        <f t="shared" si="31"/>
        <v>77063.619175903208</v>
      </c>
      <c r="FA148" s="8">
        <f t="shared" si="31"/>
        <v>76745.480761153216</v>
      </c>
      <c r="FB148" s="8">
        <f t="shared" si="31"/>
        <v>76427.342346403209</v>
      </c>
      <c r="FC148" s="8">
        <f t="shared" si="31"/>
        <v>76109.203931653203</v>
      </c>
      <c r="FD148" s="8">
        <f t="shared" si="31"/>
        <v>75791.065516903211</v>
      </c>
      <c r="FE148" s="8">
        <f t="shared" si="31"/>
        <v>75472.927102153219</v>
      </c>
      <c r="FF148" s="8">
        <f t="shared" si="31"/>
        <v>75154.788687403212</v>
      </c>
      <c r="FG148" s="8">
        <f t="shared" si="31"/>
        <v>74836.650272653205</v>
      </c>
      <c r="FH148" s="8">
        <f t="shared" si="31"/>
        <v>74518.511857903213</v>
      </c>
      <c r="FI148" s="8">
        <f t="shared" si="31"/>
        <v>74200.373443153221</v>
      </c>
      <c r="FJ148" s="8">
        <f t="shared" si="31"/>
        <v>73882.235028403215</v>
      </c>
      <c r="FK148" s="8">
        <f t="shared" si="30"/>
        <v>73564.096613653208</v>
      </c>
      <c r="FL148" s="8">
        <f t="shared" si="30"/>
        <v>73245.958198903216</v>
      </c>
      <c r="FM148" s="8">
        <f t="shared" si="30"/>
        <v>72927.819784153224</v>
      </c>
      <c r="FN148" s="8">
        <f t="shared" si="30"/>
        <v>72609.681369403217</v>
      </c>
      <c r="FO148" s="8">
        <f t="shared" si="30"/>
        <v>72291.54295465321</v>
      </c>
      <c r="FP148" s="8">
        <f t="shared" si="30"/>
        <v>71973.404539903218</v>
      </c>
      <c r="FQ148" s="8">
        <f t="shared" si="30"/>
        <v>71814.335332528222</v>
      </c>
      <c r="FR148" s="8">
        <f t="shared" si="30"/>
        <v>71814.335332528222</v>
      </c>
      <c r="FS148" s="8">
        <f t="shared" si="30"/>
        <v>71814.335332528222</v>
      </c>
      <c r="FT148" s="8">
        <f t="shared" si="30"/>
        <v>71814.335332528222</v>
      </c>
    </row>
    <row r="149" spans="1:176" x14ac:dyDescent="0.25">
      <c r="A149" s="4" t="s">
        <v>12</v>
      </c>
      <c r="B149" s="4" t="s">
        <v>2</v>
      </c>
      <c r="C149" s="3" t="s">
        <v>40</v>
      </c>
      <c r="D149" s="4" t="s">
        <v>4</v>
      </c>
      <c r="E149" s="7">
        <v>2006</v>
      </c>
      <c r="F149" s="24">
        <f>IFERROR(VLOOKUP(CONCATENATE(C149,E149),'KU Retirements'!$A$4:$E$150,5,FALSE),"N/A")</f>
        <v>43709</v>
      </c>
      <c r="G149" s="5">
        <v>794465.28000000003</v>
      </c>
      <c r="H149" s="5">
        <v>191646.34898411506</v>
      </c>
      <c r="I149" s="5"/>
      <c r="J149" s="6">
        <f>IF(J$3=$J$3,$G149,IF($F149='KU Meter Schedule'!J$3,'KU Meter Schedule'!I149-'KU Meter Schedule'!$G149,I149))</f>
        <v>794465.28000000003</v>
      </c>
      <c r="K149" s="6">
        <f>IF(K$3=$J$3,$G149,IF($F149='KU Meter Schedule'!K$3,'KU Meter Schedule'!J149-'KU Meter Schedule'!$G149,J149))</f>
        <v>794465.28000000003</v>
      </c>
      <c r="L149" s="6">
        <f>IF(L$3=$J$3,$G149,IF($F149='KU Meter Schedule'!L$3,'KU Meter Schedule'!K149-'KU Meter Schedule'!$G149,K149))</f>
        <v>794465.28000000003</v>
      </c>
      <c r="M149" s="6">
        <f>IF(M$3=$J$3,$G149,IF($F149='KU Meter Schedule'!M$3,'KU Meter Schedule'!L149-'KU Meter Schedule'!$G149,L149))</f>
        <v>794465.28000000003</v>
      </c>
      <c r="N149" s="6">
        <f>IF(N$3=$J$3,$G149,IF($F149='KU Meter Schedule'!N$3,'KU Meter Schedule'!M149-'KU Meter Schedule'!$G149,M149))</f>
        <v>794465.28000000003</v>
      </c>
      <c r="O149" s="6">
        <f>IF(O$3=$J$3,$G149,IF($F149='KU Meter Schedule'!O$3,'KU Meter Schedule'!N149-'KU Meter Schedule'!$G149,N149))</f>
        <v>794465.28000000003</v>
      </c>
      <c r="P149" s="6">
        <f>IF(P$3=$J$3,$G149,IF($F149='KU Meter Schedule'!P$3,'KU Meter Schedule'!O149-'KU Meter Schedule'!$G149,O149))</f>
        <v>794465.28000000003</v>
      </c>
      <c r="Q149" s="6">
        <f>IF(Q$3=$J$3,$G149,IF($F149='KU Meter Schedule'!Q$3,'KU Meter Schedule'!P149-'KU Meter Schedule'!$G149,P149))</f>
        <v>794465.28000000003</v>
      </c>
      <c r="R149" s="6">
        <f>IF(R$3=$J$3,$G149,IF($F149='KU Meter Schedule'!R$3,'KU Meter Schedule'!Q149-'KU Meter Schedule'!$G149,Q149))</f>
        <v>794465.28000000003</v>
      </c>
      <c r="S149" s="6">
        <f>IF(S$3=$J$3,$G149,IF($F149='KU Meter Schedule'!S$3,'KU Meter Schedule'!R149-'KU Meter Schedule'!$G149,R149))</f>
        <v>794465.28000000003</v>
      </c>
      <c r="T149" s="6">
        <f>IF(T$3=$J$3,$G149,IF($F149='KU Meter Schedule'!T$3,'KU Meter Schedule'!S149-'KU Meter Schedule'!$G149,S149))</f>
        <v>794465.28000000003</v>
      </c>
      <c r="U149" s="6">
        <f>IF(U$3=$J$3,$G149,IF($F149='KU Meter Schedule'!U$3,'KU Meter Schedule'!T149-'KU Meter Schedule'!$G149,T149))</f>
        <v>794465.28000000003</v>
      </c>
      <c r="V149" s="6">
        <f>IF(V$3=$J$3,$G149,IF($F149='KU Meter Schedule'!V$3,'KU Meter Schedule'!U149-'KU Meter Schedule'!$G149,U149))</f>
        <v>794465.28000000003</v>
      </c>
      <c r="W149" s="6">
        <f>IF(W$3=$J$3,$G149,IF($F149='KU Meter Schedule'!W$3,'KU Meter Schedule'!V149-'KU Meter Schedule'!$G149,V149))</f>
        <v>794465.28000000003</v>
      </c>
      <c r="X149" s="6">
        <f>IF(X$3=$J$3,$G149,IF($F149='KU Meter Schedule'!X$3,'KU Meter Schedule'!W149-'KU Meter Schedule'!$G149,W149))</f>
        <v>794465.28000000003</v>
      </c>
      <c r="Y149" s="6">
        <f>IF(Y$3=$J$3,$G149,IF($F149='KU Meter Schedule'!Y$3,'KU Meter Schedule'!X149-'KU Meter Schedule'!$G149,X149))</f>
        <v>794465.28000000003</v>
      </c>
      <c r="Z149" s="6">
        <f>IF(Z$3=$J$3,$G149,IF($F149='KU Meter Schedule'!Z$3,'KU Meter Schedule'!Y149-'KU Meter Schedule'!$G149,Y149))</f>
        <v>794465.28000000003</v>
      </c>
      <c r="AA149" s="6">
        <f>IF(AA$3=$J$3,$G149,IF($F149='KU Meter Schedule'!AA$3,'KU Meter Schedule'!Z149-'KU Meter Schedule'!$G149,Z149))</f>
        <v>794465.28000000003</v>
      </c>
      <c r="AB149" s="6">
        <f>IF(AB$3=$J$3,$G149,IF($F149='KU Meter Schedule'!AB$3,'KU Meter Schedule'!AA149-'KU Meter Schedule'!$G149,AA149))</f>
        <v>794465.28000000003</v>
      </c>
      <c r="AC149" s="6">
        <f>IF(AC$3=$J$3,$G149,IF($F149='KU Meter Schedule'!AC$3,'KU Meter Schedule'!AB149-'KU Meter Schedule'!$G149,AB149))</f>
        <v>794465.28000000003</v>
      </c>
      <c r="AD149" s="6">
        <f>IF(AD$3=$J$3,$G149,IF($F149='KU Meter Schedule'!AD$3,'KU Meter Schedule'!AC149-'KU Meter Schedule'!$G149,AC149))</f>
        <v>794465.28000000003</v>
      </c>
      <c r="AE149" s="6">
        <f>IF(AE$3=$J$3,$G149,IF($F149='KU Meter Schedule'!AE$3,'KU Meter Schedule'!AD149-'KU Meter Schedule'!$G149,AD149))</f>
        <v>794465.28000000003</v>
      </c>
      <c r="AF149" s="6">
        <f>IF(AF$3=$J$3,$G149,IF($F149='KU Meter Schedule'!AF$3,'KU Meter Schedule'!AE149-'KU Meter Schedule'!$G149,AE149))</f>
        <v>794465.28000000003</v>
      </c>
      <c r="AG149" s="6">
        <f>IF(AG$3=$J$3,$G149,IF($F149='KU Meter Schedule'!AG$3,'KU Meter Schedule'!AF149-'KU Meter Schedule'!$G149,AF149))</f>
        <v>794465.28000000003</v>
      </c>
      <c r="AH149" s="6">
        <f>IF(AH$3=$J$3,$G149,IF($F149='KU Meter Schedule'!AH$3,'KU Meter Schedule'!AG149-'KU Meter Schedule'!$G149,AG149))</f>
        <v>794465.28000000003</v>
      </c>
      <c r="AI149" s="6">
        <f>IF(AI$3=$J$3,$G149,IF($F149='KU Meter Schedule'!AI$3,'KU Meter Schedule'!AH149-'KU Meter Schedule'!$G149,AH149))</f>
        <v>794465.28000000003</v>
      </c>
      <c r="AJ149" s="6">
        <f>IF(AJ$3=$J$3,$G149,IF($F149='KU Meter Schedule'!AJ$3,'KU Meter Schedule'!AI149-'KU Meter Schedule'!$G149,AI149))</f>
        <v>794465.28000000003</v>
      </c>
      <c r="AK149" s="6">
        <f>IF(AK$3=$J$3,$G149,IF($F149='KU Meter Schedule'!AK$3,'KU Meter Schedule'!AJ149-'KU Meter Schedule'!$G149,AJ149))</f>
        <v>794465.28000000003</v>
      </c>
      <c r="AL149" s="6">
        <f>IF(AL$3=$J$3,$G149,IF($F149='KU Meter Schedule'!AL$3,'KU Meter Schedule'!AK149-'KU Meter Schedule'!$G149,AK149))</f>
        <v>794465.28000000003</v>
      </c>
      <c r="AM149" s="6">
        <f>IF(AM$3=$J$3,$G149,IF($F149='KU Meter Schedule'!AM$3,'KU Meter Schedule'!AL149-'KU Meter Schedule'!$G149,AL149))</f>
        <v>794465.28000000003</v>
      </c>
      <c r="AN149" s="6">
        <f>IF(AN$3=$J$3,$G149,IF($F149='KU Meter Schedule'!AN$3,'KU Meter Schedule'!AM149-'KU Meter Schedule'!$G149,AM149))</f>
        <v>794465.28000000003</v>
      </c>
      <c r="AO149" s="6">
        <f>IF(AO$3=$J$3,$G149,IF($F149='KU Meter Schedule'!AO$3,'KU Meter Schedule'!AN149-'KU Meter Schedule'!$G149,AN149))</f>
        <v>794465.28000000003</v>
      </c>
      <c r="AP149" s="6">
        <f>IF(AP$3=$J$3,$G149,IF($F149='KU Meter Schedule'!AP$3,'KU Meter Schedule'!AO149-'KU Meter Schedule'!$G149,AO149))</f>
        <v>794465.28000000003</v>
      </c>
      <c r="AQ149" s="6">
        <f>IF(AQ$3=$J$3,$G149,IF($F149='KU Meter Schedule'!AQ$3,'KU Meter Schedule'!AP149-'KU Meter Schedule'!$G149,AP149))</f>
        <v>794465.28000000003</v>
      </c>
      <c r="AR149" s="6">
        <f>IF(AR$3=$J$3,$G149,IF($F149='KU Meter Schedule'!AR$3,'KU Meter Schedule'!AQ149-'KU Meter Schedule'!$G149,AQ149))</f>
        <v>794465.28000000003</v>
      </c>
      <c r="AS149" s="6">
        <f>IF(AS$3=$J$3,$G149,IF($F149='KU Meter Schedule'!AS$3,'KU Meter Schedule'!AR149-'KU Meter Schedule'!$G149,AR149))</f>
        <v>794465.28000000003</v>
      </c>
      <c r="AT149" s="6">
        <f>IF(AT$3=$J$3,$G149,IF($F149='KU Meter Schedule'!AT$3,'KU Meter Schedule'!AS149-'KU Meter Schedule'!$G149,AS149))</f>
        <v>794465.28000000003</v>
      </c>
      <c r="AU149" s="6">
        <f>IF(AU$3=$J$3,$G149,IF($F149='KU Meter Schedule'!AU$3,'KU Meter Schedule'!AT149-'KU Meter Schedule'!$G149,AT149))</f>
        <v>0</v>
      </c>
      <c r="AV149" s="6">
        <f>IF(AV$3=$J$3,$G149,IF($F149='KU Meter Schedule'!AV$3,'KU Meter Schedule'!AU149-'KU Meter Schedule'!$G149,AU149))</f>
        <v>0</v>
      </c>
      <c r="AW149" s="6">
        <f>IF(AW$3=$J$3,$G149,IF($F149='KU Meter Schedule'!AW$3,'KU Meter Schedule'!AV149-'KU Meter Schedule'!$G149,AV149))</f>
        <v>0</v>
      </c>
      <c r="AX149" s="6">
        <f>IF(AX$3=$J$3,$G149,IF($F149='KU Meter Schedule'!AX$3,'KU Meter Schedule'!AW149-'KU Meter Schedule'!$G149,AW149))</f>
        <v>0</v>
      </c>
      <c r="AZ149" s="21">
        <f>IF(AZ$3&lt;'Depr. Rate'!$B$1,('Depr. Rate'!$B$4*'KU Meter Schedule'!J149)/12,IF(J149=0,I149/2*'Depr. Rate'!$C$4/12,('Depr. Rate'!$C$4*'KU Meter Schedule'!J149)/12))</f>
        <v>1516.104576</v>
      </c>
      <c r="BA149" s="21">
        <f>IF(BA$3&lt;'Depr. Rate'!$B$1,('Depr. Rate'!$B$4*'KU Meter Schedule'!K149)/12,IF(K149=0,J149/2*'Depr. Rate'!$C$4/12,('Depr. Rate'!$C$4*'KU Meter Schedule'!K149)/12))</f>
        <v>1516.104576</v>
      </c>
      <c r="BB149" s="21">
        <f>IF(BB$3&lt;'Depr. Rate'!$B$1,('Depr. Rate'!$B$4*'KU Meter Schedule'!L149)/12,IF(L149=0,K149/2*'Depr. Rate'!$C$4/12,('Depr. Rate'!$C$4*'KU Meter Schedule'!L149)/12))</f>
        <v>1516.104576</v>
      </c>
      <c r="BC149" s="21">
        <f>IF(BC$3&lt;'Depr. Rate'!$B$1,('Depr. Rate'!$B$4*'KU Meter Schedule'!M149)/12,IF(M149=0,L149/2*'Depr. Rate'!$C$4/12,('Depr. Rate'!$C$4*'KU Meter Schedule'!M149)/12))</f>
        <v>1516.104576</v>
      </c>
      <c r="BD149" s="21">
        <f>IF(BD$3&lt;'Depr. Rate'!$B$1,('Depr. Rate'!$B$4*'KU Meter Schedule'!N149)/12,IF(N149=0,M149/2*'Depr. Rate'!$C$4/12,('Depr. Rate'!$C$4*'KU Meter Schedule'!N149)/12))</f>
        <v>1516.104576</v>
      </c>
      <c r="BE149" s="21">
        <f>IF(BE$3&lt;'Depr. Rate'!$B$1,('Depr. Rate'!$B$4*'KU Meter Schedule'!O149)/12,IF(O149=0,N149/2*'Depr. Rate'!$C$4/12,('Depr. Rate'!$C$4*'KU Meter Schedule'!O149)/12))</f>
        <v>1516.104576</v>
      </c>
      <c r="BF149" s="21">
        <f>IF(BF$3&lt;'Depr. Rate'!$B$1,('Depr. Rate'!$B$4*'KU Meter Schedule'!P149)/12,IF(P149=0,O149/2*'Depr. Rate'!$C$4/12,('Depr. Rate'!$C$4*'KU Meter Schedule'!P149)/12))</f>
        <v>1516.104576</v>
      </c>
      <c r="BG149" s="21">
        <f>IF(BG$3&lt;'Depr. Rate'!$B$1,('Depr. Rate'!$B$4*'KU Meter Schedule'!Q149)/12,IF(Q149=0,P149/2*'Depr. Rate'!$C$4/12,('Depr. Rate'!$C$4*'KU Meter Schedule'!Q149)/12))</f>
        <v>1516.104576</v>
      </c>
      <c r="BH149" s="21">
        <f>IF(BH$3&lt;'Depr. Rate'!$B$1,('Depr. Rate'!$B$4*'KU Meter Schedule'!R149)/12,IF(R149=0,Q149/2*'Depr. Rate'!$C$4/12,('Depr. Rate'!$C$4*'KU Meter Schedule'!R149)/12))</f>
        <v>1516.104576</v>
      </c>
      <c r="BI149" s="21">
        <f>IF(BI$3&lt;'Depr. Rate'!$B$1,('Depr. Rate'!$B$4*'KU Meter Schedule'!S149)/12,IF(S149=0,R149/2*'Depr. Rate'!$C$4/12,('Depr. Rate'!$C$4*'KU Meter Schedule'!S149)/12))</f>
        <v>1516.104576</v>
      </c>
      <c r="BJ149" s="21">
        <f>IF(BJ$3&lt;'Depr. Rate'!$B$1,('Depr. Rate'!$B$4*'KU Meter Schedule'!T149)/12,IF(T149=0,S149/2*'Depr. Rate'!$C$4/12,('Depr. Rate'!$C$4*'KU Meter Schedule'!T149)/12))</f>
        <v>1516.104576</v>
      </c>
      <c r="BK149" s="21">
        <f>IF(BK$3&lt;'Depr. Rate'!$B$1,('Depr. Rate'!$B$4*'KU Meter Schedule'!U149)/12,IF(U149=0,T149/2*'Depr. Rate'!$C$4/12,('Depr. Rate'!$C$4*'KU Meter Schedule'!U149)/12))</f>
        <v>2323.8109440000003</v>
      </c>
      <c r="BL149" s="21">
        <f>IF(BL$3&lt;'Depr. Rate'!$B$1,('Depr. Rate'!$B$4*'KU Meter Schedule'!V149)/12,IF(V149=0,U149/2*'Depr. Rate'!$C$4/12,('Depr. Rate'!$C$4*'KU Meter Schedule'!V149)/12))</f>
        <v>2323.8109440000003</v>
      </c>
      <c r="BM149" s="21">
        <f>IF(BM$3&lt;'Depr. Rate'!$B$1,('Depr. Rate'!$B$4*'KU Meter Schedule'!W149)/12,IF(W149=0,V149/2*'Depr. Rate'!$C$4/12,('Depr. Rate'!$C$4*'KU Meter Schedule'!W149)/12))</f>
        <v>2323.8109440000003</v>
      </c>
      <c r="BN149" s="21">
        <f>IF(BN$3&lt;'Depr. Rate'!$B$1,('Depr. Rate'!$B$4*'KU Meter Schedule'!X149)/12,IF(X149=0,W149/2*'Depr. Rate'!$C$4/12,('Depr. Rate'!$C$4*'KU Meter Schedule'!X149)/12))</f>
        <v>2323.8109440000003</v>
      </c>
      <c r="BO149" s="21">
        <f>IF(BO$3&lt;'Depr. Rate'!$B$1,('Depr. Rate'!$B$4*'KU Meter Schedule'!Y149)/12,IF(Y149=0,X149/2*'Depr. Rate'!$C$4/12,('Depr. Rate'!$C$4*'KU Meter Schedule'!Y149)/12))</f>
        <v>2323.8109440000003</v>
      </c>
      <c r="BP149" s="21">
        <f>IF(BP$3&lt;'Depr. Rate'!$B$1,('Depr. Rate'!$B$4*'KU Meter Schedule'!Z149)/12,IF(Z149=0,Y149/2*'Depr. Rate'!$C$4/12,('Depr. Rate'!$C$4*'KU Meter Schedule'!Z149)/12))</f>
        <v>2323.8109440000003</v>
      </c>
      <c r="BQ149" s="21">
        <f>IF(BQ$3&lt;'Depr. Rate'!$B$1,('Depr. Rate'!$B$4*'KU Meter Schedule'!AA149)/12,IF(AA149=0,Z149/2*'Depr. Rate'!$C$4/12,('Depr. Rate'!$C$4*'KU Meter Schedule'!AA149)/12))</f>
        <v>2323.8109440000003</v>
      </c>
      <c r="BR149" s="21">
        <f>IF(BR$3&lt;'Depr. Rate'!$B$1,('Depr. Rate'!$B$4*'KU Meter Schedule'!AB149)/12,IF(AB149=0,AA149/2*'Depr. Rate'!$C$4/12,('Depr. Rate'!$C$4*'KU Meter Schedule'!AB149)/12))</f>
        <v>2323.8109440000003</v>
      </c>
      <c r="BS149" s="21">
        <f>IF(BS$3&lt;'Depr. Rate'!$B$1,('Depr. Rate'!$B$4*'KU Meter Schedule'!AC149)/12,IF(AC149=0,AB149/2*'Depr. Rate'!$C$4/12,('Depr. Rate'!$C$4*'KU Meter Schedule'!AC149)/12))</f>
        <v>2323.8109440000003</v>
      </c>
      <c r="BT149" s="21">
        <f>IF(BT$3&lt;'Depr. Rate'!$B$1,('Depr. Rate'!$B$4*'KU Meter Schedule'!AD149)/12,IF(AD149=0,AC149/2*'Depr. Rate'!$C$4/12,('Depr. Rate'!$C$4*'KU Meter Schedule'!AD149)/12))</f>
        <v>2323.8109440000003</v>
      </c>
      <c r="BU149" s="21">
        <f>IF(BU$3&lt;'Depr. Rate'!$B$1,('Depr. Rate'!$B$4*'KU Meter Schedule'!AE149)/12,IF(AE149=0,AD149/2*'Depr. Rate'!$C$4/12,('Depr. Rate'!$C$4*'KU Meter Schedule'!AE149)/12))</f>
        <v>2323.8109440000003</v>
      </c>
      <c r="BV149" s="21">
        <f>IF(BV$3&lt;'Depr. Rate'!$B$1,('Depr. Rate'!$B$4*'KU Meter Schedule'!AF149)/12,IF(AF149=0,AE149/2*'Depr. Rate'!$C$4/12,('Depr. Rate'!$C$4*'KU Meter Schedule'!AF149)/12))</f>
        <v>2323.8109440000003</v>
      </c>
      <c r="BW149" s="21">
        <f>IF(BW$3&lt;'Depr. Rate'!$B$1,('Depr. Rate'!$B$4*'KU Meter Schedule'!AG149)/12,IF(AG149=0,AF149/2*'Depr. Rate'!$C$4/12,('Depr. Rate'!$C$4*'KU Meter Schedule'!AG149)/12))</f>
        <v>2323.8109440000003</v>
      </c>
      <c r="BX149" s="21">
        <f>IF(BX$3&lt;'Depr. Rate'!$B$1,('Depr. Rate'!$B$4*'KU Meter Schedule'!AH149)/12,IF(AH149=0,AG149/2*'Depr. Rate'!$C$4/12,('Depr. Rate'!$C$4*'KU Meter Schedule'!AH149)/12))</f>
        <v>2323.8109440000003</v>
      </c>
      <c r="BY149" s="21">
        <f>IF(BY$3&lt;'Depr. Rate'!$B$1,('Depr. Rate'!$B$4*'KU Meter Schedule'!AI149)/12,IF(AI149=0,AH149/2*'Depr. Rate'!$C$4/12,('Depr. Rate'!$C$4*'KU Meter Schedule'!AI149)/12))</f>
        <v>2323.8109440000003</v>
      </c>
      <c r="BZ149" s="21">
        <f>IF(BZ$3&lt;'Depr. Rate'!$B$1,('Depr. Rate'!$B$4*'KU Meter Schedule'!AJ149)/12,IF(AJ149=0,AI149/2*'Depr. Rate'!$C$4/12,('Depr. Rate'!$C$4*'KU Meter Schedule'!AJ149)/12))</f>
        <v>2323.8109440000003</v>
      </c>
      <c r="CA149" s="21">
        <f>IF(CA$3&lt;'Depr. Rate'!$B$1,('Depr. Rate'!$B$4*'KU Meter Schedule'!AK149)/12,IF(AK149=0,AJ149/2*'Depr. Rate'!$C$4/12,('Depr. Rate'!$C$4*'KU Meter Schedule'!AK149)/12))</f>
        <v>2323.8109440000003</v>
      </c>
      <c r="CB149" s="21">
        <f>IF(CB$3&lt;'Depr. Rate'!$B$1,('Depr. Rate'!$B$4*'KU Meter Schedule'!AL149)/12,IF(AL149=0,AK149/2*'Depr. Rate'!$C$4/12,('Depr. Rate'!$C$4*'KU Meter Schedule'!AL149)/12))</f>
        <v>2323.8109440000003</v>
      </c>
      <c r="CC149" s="21">
        <f>IF(CC$3&lt;'Depr. Rate'!$B$1,('Depr. Rate'!$B$4*'KU Meter Schedule'!AM149)/12,IF(AM149=0,AL149/2*'Depr. Rate'!$C$4/12,('Depr. Rate'!$C$4*'KU Meter Schedule'!AM149)/12))</f>
        <v>2323.8109440000003</v>
      </c>
      <c r="CD149" s="21">
        <f>IF(CD$3&lt;'Depr. Rate'!$B$1,('Depr. Rate'!$B$4*'KU Meter Schedule'!AN149)/12,IF(AN149=0,AM149/2*'Depr. Rate'!$C$4/12,('Depr. Rate'!$C$4*'KU Meter Schedule'!AN149)/12))</f>
        <v>2323.8109440000003</v>
      </c>
      <c r="CE149" s="21">
        <f>IF(CE$3&lt;'Depr. Rate'!$B$1,('Depr. Rate'!$B$4*'KU Meter Schedule'!AO149)/12,IF(AO149=0,AN149/2*'Depr. Rate'!$C$4/12,('Depr. Rate'!$C$4*'KU Meter Schedule'!AO149)/12))</f>
        <v>2323.8109440000003</v>
      </c>
      <c r="CF149" s="21">
        <f>IF(CF$3&lt;'Depr. Rate'!$B$1,('Depr. Rate'!$B$4*'KU Meter Schedule'!AP149)/12,IF(AP149=0,AO149/2*'Depr. Rate'!$C$4/12,('Depr. Rate'!$C$4*'KU Meter Schedule'!AP149)/12))</f>
        <v>2323.8109440000003</v>
      </c>
      <c r="CG149" s="21">
        <f>IF(CG$3&lt;'Depr. Rate'!$B$1,('Depr. Rate'!$B$4*'KU Meter Schedule'!AQ149)/12,IF(AQ149=0,AP149/2*'Depr. Rate'!$C$4/12,('Depr. Rate'!$C$4*'KU Meter Schedule'!AQ149)/12))</f>
        <v>2323.8109440000003</v>
      </c>
      <c r="CH149" s="21">
        <f>IF(CH$3&lt;'Depr. Rate'!$B$1,('Depr. Rate'!$B$4*'KU Meter Schedule'!AR149)/12,IF(AR149=0,AQ149/2*'Depr. Rate'!$C$4/12,('Depr. Rate'!$C$4*'KU Meter Schedule'!AR149)/12))</f>
        <v>2323.8109440000003</v>
      </c>
      <c r="CI149" s="21">
        <f>IF(CI$3&lt;'Depr. Rate'!$B$1,('Depr. Rate'!$B$4*'KU Meter Schedule'!AS149)/12,IF(AS149=0,AR149/2*'Depr. Rate'!$C$4/12,('Depr. Rate'!$C$4*'KU Meter Schedule'!AS149)/12))</f>
        <v>2323.8109440000003</v>
      </c>
      <c r="CJ149" s="21">
        <f>IF(CJ$3&lt;'Depr. Rate'!$B$1,('Depr. Rate'!$B$4*'KU Meter Schedule'!AT149)/12,IF(AT149=0,AS149/2*'Depr. Rate'!$C$4/12,('Depr. Rate'!$C$4*'KU Meter Schedule'!AT149)/12))</f>
        <v>2323.8109440000003</v>
      </c>
      <c r="CK149" s="21">
        <f>IF(CK$3&lt;'Depr. Rate'!$B$1,('Depr. Rate'!$B$4*'KU Meter Schedule'!AU149)/12,IF(AU149=0,AT149/2*'Depr. Rate'!$C$4/12,('Depr. Rate'!$C$4*'KU Meter Schedule'!AU149)/12))</f>
        <v>1161.9054720000001</v>
      </c>
      <c r="CL149" s="21">
        <f>IF(CL$3&lt;'Depr. Rate'!$B$1,('Depr. Rate'!$B$4*'KU Meter Schedule'!AV149)/12,IF(AV149=0,AU149/2*'Depr. Rate'!$C$4/12,('Depr. Rate'!$C$4*'KU Meter Schedule'!AV149)/12))</f>
        <v>0</v>
      </c>
      <c r="CM149" s="21">
        <f>IF(CM$3&lt;'Depr. Rate'!$B$1,('Depr. Rate'!$B$4*'KU Meter Schedule'!AW149)/12,IF(AW149=0,AV149/2*'Depr. Rate'!$C$4/12,('Depr. Rate'!$C$4*'KU Meter Schedule'!AW149)/12))</f>
        <v>0</v>
      </c>
      <c r="CN149" s="21">
        <f>IF(CN$3&lt;'Depr. Rate'!$B$1,('Depr. Rate'!$B$4*'KU Meter Schedule'!AX149)/12,IF(AX149=0,AW149/2*'Depr. Rate'!$C$4/12,('Depr. Rate'!$C$4*'KU Meter Schedule'!AX149)/12))</f>
        <v>0</v>
      </c>
      <c r="CP149" s="6">
        <f>IF(CP$3=$CP$3,$H149+AZ149,IF($F149='KU Meter Schedule'!CP$3,'KU Meter Schedule'!CO149+AZ149-$G149,SUM(CO149,AZ149)))</f>
        <v>193162.45356011507</v>
      </c>
      <c r="CQ149" s="6">
        <f>IF(CQ$3=$CP$3,$H149+BA149,IF($F149='KU Meter Schedule'!CQ$3,'KU Meter Schedule'!CP149+BA149-$G149,SUM(CP149,BA149)))</f>
        <v>194678.55813611508</v>
      </c>
      <c r="CR149" s="6">
        <f>IF(CR$3=$CP$3,$H149+BB149,IF($F149='KU Meter Schedule'!CR$3,'KU Meter Schedule'!CQ149+BB149-$G149,SUM(CQ149,BB149)))</f>
        <v>196194.6627121151</v>
      </c>
      <c r="CS149" s="6">
        <f>IF(CS$3=$CP$3,$H149+BC149,IF($F149='KU Meter Schedule'!CS$3,'KU Meter Schedule'!CR149+BC149-$G149,SUM(CR149,BC149)))</f>
        <v>197710.76728811511</v>
      </c>
      <c r="CT149" s="6">
        <f>IF(CT$3=$CP$3,$H149+BD149,IF($F149='KU Meter Schedule'!CT$3,'KU Meter Schedule'!CS149+BD149-$G149,SUM(CS149,BD149)))</f>
        <v>199226.87186411512</v>
      </c>
      <c r="CU149" s="6">
        <f>IF(CU$3=$CP$3,$H149+BE149,IF($F149='KU Meter Schedule'!CU$3,'KU Meter Schedule'!CT149+BE149-$G149,SUM(CT149,BE149)))</f>
        <v>200742.97644011513</v>
      </c>
      <c r="CV149" s="6">
        <f>IF(CV$3=$CP$3,$H149+BF149,IF($F149='KU Meter Schedule'!CV$3,'KU Meter Schedule'!CU149+BF149-$G149,SUM(CU149,BF149)))</f>
        <v>202259.08101611515</v>
      </c>
      <c r="CW149" s="6">
        <f>IF(CW$3=$CP$3,$H149+BG149,IF($F149='KU Meter Schedule'!CW$3,'KU Meter Schedule'!CV149+BG149-$G149,SUM(CV149,BG149)))</f>
        <v>203775.18559211516</v>
      </c>
      <c r="CX149" s="6">
        <f>IF(CX$3=$CP$3,$H149+BH149,IF($F149='KU Meter Schedule'!CX$3,'KU Meter Schedule'!CW149+BH149-$G149,SUM(CW149,BH149)))</f>
        <v>205291.29016811517</v>
      </c>
      <c r="CY149" s="6">
        <f>IF(CY$3=$CP$3,$H149+BI149,IF($F149='KU Meter Schedule'!CY$3,'KU Meter Schedule'!CX149+BI149-$G149,SUM(CX149,BI149)))</f>
        <v>206807.39474411518</v>
      </c>
      <c r="CZ149" s="6">
        <f>IF(CZ$3=$CP$3,$H149+BJ149,IF($F149='KU Meter Schedule'!CZ$3,'KU Meter Schedule'!CY149+BJ149-$G149,SUM(CY149,BJ149)))</f>
        <v>208323.4993201152</v>
      </c>
      <c r="DA149" s="6">
        <f>IF(DA$3=$CP$3,$H149+BK149,IF($F149='KU Meter Schedule'!DA$3,'KU Meter Schedule'!CZ149+BK149-$G149,SUM(CZ149,BK149)))</f>
        <v>210647.31026411519</v>
      </c>
      <c r="DB149" s="6">
        <f>IF(DB$3=$CP$3,$H149+BL149,IF($F149='KU Meter Schedule'!DB$3,'KU Meter Schedule'!DA149+BL149-$G149,SUM(DA149,BL149)))</f>
        <v>212971.12120811519</v>
      </c>
      <c r="DC149" s="6">
        <f>IF(DC$3=$CP$3,$H149+BM149,IF($F149='KU Meter Schedule'!DC$3,'KU Meter Schedule'!DB149+BM149-$G149,SUM(DB149,BM149)))</f>
        <v>215294.93215211519</v>
      </c>
      <c r="DD149" s="6">
        <f>IF(DD$3=$CP$3,$H149+BN149,IF($F149='KU Meter Schedule'!DD$3,'KU Meter Schedule'!DC149+BN149-$G149,SUM(DC149,BN149)))</f>
        <v>217618.74309611518</v>
      </c>
      <c r="DE149" s="6">
        <f>IF(DE$3=$CP$3,$H149+BO149,IF($F149='KU Meter Schedule'!DE$3,'KU Meter Schedule'!DD149+BO149-$G149,SUM(DD149,BO149)))</f>
        <v>219942.55404011518</v>
      </c>
      <c r="DF149" s="6">
        <f>IF(DF$3=$CP$3,$H149+BP149,IF($F149='KU Meter Schedule'!DF$3,'KU Meter Schedule'!DE149+BP149-$G149,SUM(DE149,BP149)))</f>
        <v>222266.36498411518</v>
      </c>
      <c r="DG149" s="6">
        <f>IF(DG$3=$CP$3,$H149+BQ149,IF($F149='KU Meter Schedule'!DG$3,'KU Meter Schedule'!DF149+BQ149-$G149,SUM(DF149,BQ149)))</f>
        <v>224590.17592811518</v>
      </c>
      <c r="DH149" s="6">
        <f>IF(DH$3=$CP$3,$H149+BR149,IF($F149='KU Meter Schedule'!DH$3,'KU Meter Schedule'!DG149+BR149-$G149,SUM(DG149,BR149)))</f>
        <v>226913.98687211517</v>
      </c>
      <c r="DI149" s="6">
        <f>IF(DI$3=$CP$3,$H149+BS149,IF($F149='KU Meter Schedule'!DI$3,'KU Meter Schedule'!DH149+BS149-$G149,SUM(DH149,BS149)))</f>
        <v>229237.79781611517</v>
      </c>
      <c r="DJ149" s="6">
        <f>IF(DJ$3=$CP$3,$H149+BT149,IF($F149='KU Meter Schedule'!DJ$3,'KU Meter Schedule'!DI149+BT149-$G149,SUM(DI149,BT149)))</f>
        <v>231561.60876011517</v>
      </c>
      <c r="DK149" s="6">
        <f>IF(DK$3=$CP$3,$H149+BU149,IF($F149='KU Meter Schedule'!DK$3,'KU Meter Schedule'!DJ149+BU149-$G149,SUM(DJ149,BU149)))</f>
        <v>233885.41970411516</v>
      </c>
      <c r="DL149" s="6">
        <f>IF(DL$3=$CP$3,$H149+BV149,IF($F149='KU Meter Schedule'!DL$3,'KU Meter Schedule'!DK149+BV149-$G149,SUM(DK149,BV149)))</f>
        <v>236209.23064811516</v>
      </c>
      <c r="DM149" s="6">
        <f>IF(DM$3=$CP$3,$H149+BW149,IF($F149='KU Meter Schedule'!DM$3,'KU Meter Schedule'!DL149+BW149-$G149,SUM(DL149,BW149)))</f>
        <v>238533.04159211516</v>
      </c>
      <c r="DN149" s="6">
        <f>IF(DN$3=$CP$3,$H149+BX149,IF($F149='KU Meter Schedule'!DN$3,'KU Meter Schedule'!DM149+BX149-$G149,SUM(DM149,BX149)))</f>
        <v>240856.85253611516</v>
      </c>
      <c r="DO149" s="6">
        <f>IF(DO$3=$CP$3,$H149+BY149,IF($F149='KU Meter Schedule'!DO$3,'KU Meter Schedule'!DN149+BY149-$G149,SUM(DN149,BY149)))</f>
        <v>243180.66348011515</v>
      </c>
      <c r="DP149" s="6">
        <f>IF(DP$3=$CP$3,$H149+BZ149,IF($F149='KU Meter Schedule'!DP$3,'KU Meter Schedule'!DO149+BZ149-$G149,SUM(DO149,BZ149)))</f>
        <v>245504.47442411515</v>
      </c>
      <c r="DQ149" s="6">
        <f>IF(DQ$3=$CP$3,$H149+CA149,IF($F149='KU Meter Schedule'!DQ$3,'KU Meter Schedule'!DP149+CA149-$G149,SUM(DP149,CA149)))</f>
        <v>247828.28536811515</v>
      </c>
      <c r="DR149" s="6">
        <f>IF(DR$3=$CP$3,$H149+CB149,IF($F149='KU Meter Schedule'!DR$3,'KU Meter Schedule'!DQ149+CB149-$G149,SUM(DQ149,CB149)))</f>
        <v>250152.09631211514</v>
      </c>
      <c r="DS149" s="6">
        <f>IF(DS$3=$CP$3,$H149+CC149,IF($F149='KU Meter Schedule'!DS$3,'KU Meter Schedule'!DR149+CC149-$G149,SUM(DR149,CC149)))</f>
        <v>252475.90725611514</v>
      </c>
      <c r="DT149" s="6">
        <f>IF(DT$3=$CP$3,$H149+CD149,IF($F149='KU Meter Schedule'!DT$3,'KU Meter Schedule'!DS149+CD149-$G149,SUM(DS149,CD149)))</f>
        <v>254799.71820011514</v>
      </c>
      <c r="DU149" s="6">
        <f>IF(DU$3=$CP$3,$H149+CE149,IF($F149='KU Meter Schedule'!DU$3,'KU Meter Schedule'!DT149+CE149-$G149,SUM(DT149,CE149)))</f>
        <v>257123.52914411513</v>
      </c>
      <c r="DV149" s="6">
        <f>IF(DV$3=$CP$3,$H149+CF149,IF($F149='KU Meter Schedule'!DV$3,'KU Meter Schedule'!DU149+CF149-$G149,SUM(DU149,CF149)))</f>
        <v>259447.34008811513</v>
      </c>
      <c r="DW149" s="6">
        <f>IF(DW$3=$CP$3,$H149+CG149,IF($F149='KU Meter Schedule'!DW$3,'KU Meter Schedule'!DV149+CG149-$G149,SUM(DV149,CG149)))</f>
        <v>261771.15103211513</v>
      </c>
      <c r="DX149" s="6">
        <f>IF(DX$3=$CP$3,$H149+CH149,IF($F149='KU Meter Schedule'!DX$3,'KU Meter Schedule'!DW149+CH149-$G149,SUM(DW149,CH149)))</f>
        <v>264094.96197611513</v>
      </c>
      <c r="DY149" s="6">
        <f>IF(DY$3=$CP$3,$H149+CI149,IF($F149='KU Meter Schedule'!DY$3,'KU Meter Schedule'!DX149+CI149-$G149,SUM(DX149,CI149)))</f>
        <v>266418.77292011515</v>
      </c>
      <c r="DZ149" s="6">
        <f>IF(DZ$3=$CP$3,$H149+CJ149,IF($F149='KU Meter Schedule'!DZ$3,'KU Meter Schedule'!DY149+CJ149-$G149,SUM(DY149,CJ149)))</f>
        <v>268742.58386411518</v>
      </c>
      <c r="EA149" s="6">
        <f>IF(EA$3=$CP$3,$H149+CK149,IF($F149='KU Meter Schedule'!EA$3,'KU Meter Schedule'!DZ149+CK149-$G149,SUM(DZ149,CK149)))</f>
        <v>-524560.79066388484</v>
      </c>
      <c r="EB149" s="6">
        <f>IF(EB$3=$CP$3,$H149+CL149,IF($F149='KU Meter Schedule'!EB$3,'KU Meter Schedule'!EA149+CL149-$G149,SUM(EA149,CL149)))</f>
        <v>-524560.79066388484</v>
      </c>
      <c r="EC149" s="6">
        <f>IF(EC$3=$CP$3,$H149+CM149,IF($F149='KU Meter Schedule'!EC$3,'KU Meter Schedule'!EB149+CM149-$G149,SUM(EB149,CM149)))</f>
        <v>-524560.79066388484</v>
      </c>
      <c r="ED149" s="6">
        <f>IF(ED$3=$CP$3,$H149+CN149,IF($F149='KU Meter Schedule'!ED$3,'KU Meter Schedule'!EC149+CN149-$G149,SUM(EC149,CN149)))</f>
        <v>-524560.79066388484</v>
      </c>
      <c r="EF149" s="8">
        <f t="shared" ref="EF149:EU164" si="32">J149-CP149</f>
        <v>601302.82643988496</v>
      </c>
      <c r="EG149" s="8">
        <f t="shared" si="32"/>
        <v>599786.72186388494</v>
      </c>
      <c r="EH149" s="8">
        <f t="shared" si="32"/>
        <v>598270.61728788493</v>
      </c>
      <c r="EI149" s="8">
        <f t="shared" si="32"/>
        <v>596754.51271188492</v>
      </c>
      <c r="EJ149" s="8">
        <f t="shared" si="32"/>
        <v>595238.40813588491</v>
      </c>
      <c r="EK149" s="8">
        <f t="shared" si="32"/>
        <v>593722.30355988489</v>
      </c>
      <c r="EL149" s="8">
        <f t="shared" si="32"/>
        <v>592206.19898388488</v>
      </c>
      <c r="EM149" s="8">
        <f t="shared" si="32"/>
        <v>590690.09440788487</v>
      </c>
      <c r="EN149" s="8">
        <f t="shared" si="32"/>
        <v>589173.98983188486</v>
      </c>
      <c r="EO149" s="8">
        <f t="shared" si="32"/>
        <v>587657.88525588484</v>
      </c>
      <c r="EP149" s="8">
        <f t="shared" si="32"/>
        <v>586141.78067988483</v>
      </c>
      <c r="EQ149" s="8">
        <f t="shared" si="32"/>
        <v>583817.96973588481</v>
      </c>
      <c r="ER149" s="8">
        <f t="shared" si="32"/>
        <v>581494.15879188478</v>
      </c>
      <c r="ES149" s="8">
        <f t="shared" si="32"/>
        <v>579170.34784788487</v>
      </c>
      <c r="ET149" s="8">
        <f t="shared" si="32"/>
        <v>576846.53690388484</v>
      </c>
      <c r="EU149" s="8">
        <f t="shared" si="32"/>
        <v>574522.72595988482</v>
      </c>
      <c r="EV149" s="8">
        <f t="shared" si="31"/>
        <v>572198.91501588491</v>
      </c>
      <c r="EW149" s="8">
        <f t="shared" si="31"/>
        <v>569875.10407188488</v>
      </c>
      <c r="EX149" s="8">
        <f t="shared" si="31"/>
        <v>567551.29312788486</v>
      </c>
      <c r="EY149" s="8">
        <f t="shared" si="31"/>
        <v>565227.48218388483</v>
      </c>
      <c r="EZ149" s="8">
        <f t="shared" si="31"/>
        <v>562903.6712398848</v>
      </c>
      <c r="FA149" s="8">
        <f t="shared" si="31"/>
        <v>560579.86029588489</v>
      </c>
      <c r="FB149" s="8">
        <f t="shared" si="31"/>
        <v>558256.04935188487</v>
      </c>
      <c r="FC149" s="8">
        <f t="shared" si="31"/>
        <v>555932.23840788484</v>
      </c>
      <c r="FD149" s="8">
        <f t="shared" si="31"/>
        <v>553608.42746388493</v>
      </c>
      <c r="FE149" s="8">
        <f t="shared" si="31"/>
        <v>551284.6165198849</v>
      </c>
      <c r="FF149" s="8">
        <f t="shared" si="31"/>
        <v>548960.80557588488</v>
      </c>
      <c r="FG149" s="8">
        <f t="shared" si="31"/>
        <v>546636.99463188485</v>
      </c>
      <c r="FH149" s="8">
        <f t="shared" si="31"/>
        <v>544313.18368788483</v>
      </c>
      <c r="FI149" s="8">
        <f t="shared" si="31"/>
        <v>541989.37274388492</v>
      </c>
      <c r="FJ149" s="8">
        <f t="shared" si="31"/>
        <v>539665.56179988489</v>
      </c>
      <c r="FK149" s="8">
        <f t="shared" si="30"/>
        <v>537341.75085588486</v>
      </c>
      <c r="FL149" s="8">
        <f t="shared" si="30"/>
        <v>535017.93991188495</v>
      </c>
      <c r="FM149" s="8">
        <f t="shared" si="30"/>
        <v>532694.12896788493</v>
      </c>
      <c r="FN149" s="8">
        <f t="shared" si="30"/>
        <v>530370.3180238849</v>
      </c>
      <c r="FO149" s="8">
        <f t="shared" si="30"/>
        <v>528046.50707988488</v>
      </c>
      <c r="FP149" s="8">
        <f t="shared" si="30"/>
        <v>525722.69613588485</v>
      </c>
      <c r="FQ149" s="8">
        <f t="shared" si="30"/>
        <v>524560.79066388484</v>
      </c>
      <c r="FR149" s="8">
        <f t="shared" si="30"/>
        <v>524560.79066388484</v>
      </c>
      <c r="FS149" s="8">
        <f t="shared" si="30"/>
        <v>524560.79066388484</v>
      </c>
      <c r="FT149" s="8">
        <f t="shared" si="30"/>
        <v>524560.79066388484</v>
      </c>
    </row>
    <row r="150" spans="1:176" x14ac:dyDescent="0.25">
      <c r="A150" s="4" t="s">
        <v>12</v>
      </c>
      <c r="B150" s="4" t="s">
        <v>2</v>
      </c>
      <c r="C150" s="3" t="s">
        <v>40</v>
      </c>
      <c r="D150" s="4" t="s">
        <v>5</v>
      </c>
      <c r="E150" s="7">
        <v>2006</v>
      </c>
      <c r="F150" s="24">
        <f>IFERROR(VLOOKUP(CONCATENATE(C150,E150),'KU Retirements'!$A$4:$E$150,5,FALSE),"N/A")</f>
        <v>43709</v>
      </c>
      <c r="G150" s="5">
        <v>300562.95999999996</v>
      </c>
      <c r="H150" s="5">
        <v>72503.85306184637</v>
      </c>
      <c r="I150" s="5"/>
      <c r="J150" s="6">
        <f>IF(J$3=$J$3,$G150,IF($F150='KU Meter Schedule'!J$3,'KU Meter Schedule'!I150-'KU Meter Schedule'!$G150,I150))</f>
        <v>300562.95999999996</v>
      </c>
      <c r="K150" s="6">
        <f>IF(K$3=$J$3,$G150,IF($F150='KU Meter Schedule'!K$3,'KU Meter Schedule'!J150-'KU Meter Schedule'!$G150,J150))</f>
        <v>300562.95999999996</v>
      </c>
      <c r="L150" s="6">
        <f>IF(L$3=$J$3,$G150,IF($F150='KU Meter Schedule'!L$3,'KU Meter Schedule'!K150-'KU Meter Schedule'!$G150,K150))</f>
        <v>300562.95999999996</v>
      </c>
      <c r="M150" s="6">
        <f>IF(M$3=$J$3,$G150,IF($F150='KU Meter Schedule'!M$3,'KU Meter Schedule'!L150-'KU Meter Schedule'!$G150,L150))</f>
        <v>300562.95999999996</v>
      </c>
      <c r="N150" s="6">
        <f>IF(N$3=$J$3,$G150,IF($F150='KU Meter Schedule'!N$3,'KU Meter Schedule'!M150-'KU Meter Schedule'!$G150,M150))</f>
        <v>300562.95999999996</v>
      </c>
      <c r="O150" s="6">
        <f>IF(O$3=$J$3,$G150,IF($F150='KU Meter Schedule'!O$3,'KU Meter Schedule'!N150-'KU Meter Schedule'!$G150,N150))</f>
        <v>300562.95999999996</v>
      </c>
      <c r="P150" s="6">
        <f>IF(P$3=$J$3,$G150,IF($F150='KU Meter Schedule'!P$3,'KU Meter Schedule'!O150-'KU Meter Schedule'!$G150,O150))</f>
        <v>300562.95999999996</v>
      </c>
      <c r="Q150" s="6">
        <f>IF(Q$3=$J$3,$G150,IF($F150='KU Meter Schedule'!Q$3,'KU Meter Schedule'!P150-'KU Meter Schedule'!$G150,P150))</f>
        <v>300562.95999999996</v>
      </c>
      <c r="R150" s="6">
        <f>IF(R$3=$J$3,$G150,IF($F150='KU Meter Schedule'!R$3,'KU Meter Schedule'!Q150-'KU Meter Schedule'!$G150,Q150))</f>
        <v>300562.95999999996</v>
      </c>
      <c r="S150" s="6">
        <f>IF(S$3=$J$3,$G150,IF($F150='KU Meter Schedule'!S$3,'KU Meter Schedule'!R150-'KU Meter Schedule'!$G150,R150))</f>
        <v>300562.95999999996</v>
      </c>
      <c r="T150" s="6">
        <f>IF(T$3=$J$3,$G150,IF($F150='KU Meter Schedule'!T$3,'KU Meter Schedule'!S150-'KU Meter Schedule'!$G150,S150))</f>
        <v>300562.95999999996</v>
      </c>
      <c r="U150" s="6">
        <f>IF(U$3=$J$3,$G150,IF($F150='KU Meter Schedule'!U$3,'KU Meter Schedule'!T150-'KU Meter Schedule'!$G150,T150))</f>
        <v>300562.95999999996</v>
      </c>
      <c r="V150" s="6">
        <f>IF(V$3=$J$3,$G150,IF($F150='KU Meter Schedule'!V$3,'KU Meter Schedule'!U150-'KU Meter Schedule'!$G150,U150))</f>
        <v>300562.95999999996</v>
      </c>
      <c r="W150" s="6">
        <f>IF(W$3=$J$3,$G150,IF($F150='KU Meter Schedule'!W$3,'KU Meter Schedule'!V150-'KU Meter Schedule'!$G150,V150))</f>
        <v>300562.95999999996</v>
      </c>
      <c r="X150" s="6">
        <f>IF(X$3=$J$3,$G150,IF($F150='KU Meter Schedule'!X$3,'KU Meter Schedule'!W150-'KU Meter Schedule'!$G150,W150))</f>
        <v>300562.95999999996</v>
      </c>
      <c r="Y150" s="6">
        <f>IF(Y$3=$J$3,$G150,IF($F150='KU Meter Schedule'!Y$3,'KU Meter Schedule'!X150-'KU Meter Schedule'!$G150,X150))</f>
        <v>300562.95999999996</v>
      </c>
      <c r="Z150" s="6">
        <f>IF(Z$3=$J$3,$G150,IF($F150='KU Meter Schedule'!Z$3,'KU Meter Schedule'!Y150-'KU Meter Schedule'!$G150,Y150))</f>
        <v>300562.95999999996</v>
      </c>
      <c r="AA150" s="6">
        <f>IF(AA$3=$J$3,$G150,IF($F150='KU Meter Schedule'!AA$3,'KU Meter Schedule'!Z150-'KU Meter Schedule'!$G150,Z150))</f>
        <v>300562.95999999996</v>
      </c>
      <c r="AB150" s="6">
        <f>IF(AB$3=$J$3,$G150,IF($F150='KU Meter Schedule'!AB$3,'KU Meter Schedule'!AA150-'KU Meter Schedule'!$G150,AA150))</f>
        <v>300562.95999999996</v>
      </c>
      <c r="AC150" s="6">
        <f>IF(AC$3=$J$3,$G150,IF($F150='KU Meter Schedule'!AC$3,'KU Meter Schedule'!AB150-'KU Meter Schedule'!$G150,AB150))</f>
        <v>300562.95999999996</v>
      </c>
      <c r="AD150" s="6">
        <f>IF(AD$3=$J$3,$G150,IF($F150='KU Meter Schedule'!AD$3,'KU Meter Schedule'!AC150-'KU Meter Schedule'!$G150,AC150))</f>
        <v>300562.95999999996</v>
      </c>
      <c r="AE150" s="6">
        <f>IF(AE$3=$J$3,$G150,IF($F150='KU Meter Schedule'!AE$3,'KU Meter Schedule'!AD150-'KU Meter Schedule'!$G150,AD150))</f>
        <v>300562.95999999996</v>
      </c>
      <c r="AF150" s="6">
        <f>IF(AF$3=$J$3,$G150,IF($F150='KU Meter Schedule'!AF$3,'KU Meter Schedule'!AE150-'KU Meter Schedule'!$G150,AE150))</f>
        <v>300562.95999999996</v>
      </c>
      <c r="AG150" s="6">
        <f>IF(AG$3=$J$3,$G150,IF($F150='KU Meter Schedule'!AG$3,'KU Meter Schedule'!AF150-'KU Meter Schedule'!$G150,AF150))</f>
        <v>300562.95999999996</v>
      </c>
      <c r="AH150" s="6">
        <f>IF(AH$3=$J$3,$G150,IF($F150='KU Meter Schedule'!AH$3,'KU Meter Schedule'!AG150-'KU Meter Schedule'!$G150,AG150))</f>
        <v>300562.95999999996</v>
      </c>
      <c r="AI150" s="6">
        <f>IF(AI$3=$J$3,$G150,IF($F150='KU Meter Schedule'!AI$3,'KU Meter Schedule'!AH150-'KU Meter Schedule'!$G150,AH150))</f>
        <v>300562.95999999996</v>
      </c>
      <c r="AJ150" s="6">
        <f>IF(AJ$3=$J$3,$G150,IF($F150='KU Meter Schedule'!AJ$3,'KU Meter Schedule'!AI150-'KU Meter Schedule'!$G150,AI150))</f>
        <v>300562.95999999996</v>
      </c>
      <c r="AK150" s="6">
        <f>IF(AK$3=$J$3,$G150,IF($F150='KU Meter Schedule'!AK$3,'KU Meter Schedule'!AJ150-'KU Meter Schedule'!$G150,AJ150))</f>
        <v>300562.95999999996</v>
      </c>
      <c r="AL150" s="6">
        <f>IF(AL$3=$J$3,$G150,IF($F150='KU Meter Schedule'!AL$3,'KU Meter Schedule'!AK150-'KU Meter Schedule'!$G150,AK150))</f>
        <v>300562.95999999996</v>
      </c>
      <c r="AM150" s="6">
        <f>IF(AM$3=$J$3,$G150,IF($F150='KU Meter Schedule'!AM$3,'KU Meter Schedule'!AL150-'KU Meter Schedule'!$G150,AL150))</f>
        <v>300562.95999999996</v>
      </c>
      <c r="AN150" s="6">
        <f>IF(AN$3=$J$3,$G150,IF($F150='KU Meter Schedule'!AN$3,'KU Meter Schedule'!AM150-'KU Meter Schedule'!$G150,AM150))</f>
        <v>300562.95999999996</v>
      </c>
      <c r="AO150" s="6">
        <f>IF(AO$3=$J$3,$G150,IF($F150='KU Meter Schedule'!AO$3,'KU Meter Schedule'!AN150-'KU Meter Schedule'!$G150,AN150))</f>
        <v>300562.95999999996</v>
      </c>
      <c r="AP150" s="6">
        <f>IF(AP$3=$J$3,$G150,IF($F150='KU Meter Schedule'!AP$3,'KU Meter Schedule'!AO150-'KU Meter Schedule'!$G150,AO150))</f>
        <v>300562.95999999996</v>
      </c>
      <c r="AQ150" s="6">
        <f>IF(AQ$3=$J$3,$G150,IF($F150='KU Meter Schedule'!AQ$3,'KU Meter Schedule'!AP150-'KU Meter Schedule'!$G150,AP150))</f>
        <v>300562.95999999996</v>
      </c>
      <c r="AR150" s="6">
        <f>IF(AR$3=$J$3,$G150,IF($F150='KU Meter Schedule'!AR$3,'KU Meter Schedule'!AQ150-'KU Meter Schedule'!$G150,AQ150))</f>
        <v>300562.95999999996</v>
      </c>
      <c r="AS150" s="6">
        <f>IF(AS$3=$J$3,$G150,IF($F150='KU Meter Schedule'!AS$3,'KU Meter Schedule'!AR150-'KU Meter Schedule'!$G150,AR150))</f>
        <v>300562.95999999996</v>
      </c>
      <c r="AT150" s="6">
        <f>IF(AT$3=$J$3,$G150,IF($F150='KU Meter Schedule'!AT$3,'KU Meter Schedule'!AS150-'KU Meter Schedule'!$G150,AS150))</f>
        <v>300562.95999999996</v>
      </c>
      <c r="AU150" s="6">
        <f>IF(AU$3=$J$3,$G150,IF($F150='KU Meter Schedule'!AU$3,'KU Meter Schedule'!AT150-'KU Meter Schedule'!$G150,AT150))</f>
        <v>0</v>
      </c>
      <c r="AV150" s="6">
        <f>IF(AV$3=$J$3,$G150,IF($F150='KU Meter Schedule'!AV$3,'KU Meter Schedule'!AU150-'KU Meter Schedule'!$G150,AU150))</f>
        <v>0</v>
      </c>
      <c r="AW150" s="6">
        <f>IF(AW$3=$J$3,$G150,IF($F150='KU Meter Schedule'!AW$3,'KU Meter Schedule'!AV150-'KU Meter Schedule'!$G150,AV150))</f>
        <v>0</v>
      </c>
      <c r="AX150" s="6">
        <f>IF(AX$3=$J$3,$G150,IF($F150='KU Meter Schedule'!AX$3,'KU Meter Schedule'!AW150-'KU Meter Schedule'!$G150,AW150))</f>
        <v>0</v>
      </c>
      <c r="AZ150" s="21">
        <f>IF(AZ$3&lt;'Depr. Rate'!$B$1,('Depr. Rate'!$B$4*'KU Meter Schedule'!J150)/12,IF(J150=0,I150/2*'Depr. Rate'!$C$4/12,('Depr. Rate'!$C$4*'KU Meter Schedule'!J150)/12))</f>
        <v>573.57431533333329</v>
      </c>
      <c r="BA150" s="21">
        <f>IF(BA$3&lt;'Depr. Rate'!$B$1,('Depr. Rate'!$B$4*'KU Meter Schedule'!K150)/12,IF(K150=0,J150/2*'Depr. Rate'!$C$4/12,('Depr. Rate'!$C$4*'KU Meter Schedule'!K150)/12))</f>
        <v>573.57431533333329</v>
      </c>
      <c r="BB150" s="21">
        <f>IF(BB$3&lt;'Depr. Rate'!$B$1,('Depr. Rate'!$B$4*'KU Meter Schedule'!L150)/12,IF(L150=0,K150/2*'Depr. Rate'!$C$4/12,('Depr. Rate'!$C$4*'KU Meter Schedule'!L150)/12))</f>
        <v>573.57431533333329</v>
      </c>
      <c r="BC150" s="21">
        <f>IF(BC$3&lt;'Depr. Rate'!$B$1,('Depr. Rate'!$B$4*'KU Meter Schedule'!M150)/12,IF(M150=0,L150/2*'Depr. Rate'!$C$4/12,('Depr. Rate'!$C$4*'KU Meter Schedule'!M150)/12))</f>
        <v>573.57431533333329</v>
      </c>
      <c r="BD150" s="21">
        <f>IF(BD$3&lt;'Depr. Rate'!$B$1,('Depr. Rate'!$B$4*'KU Meter Schedule'!N150)/12,IF(N150=0,M150/2*'Depr. Rate'!$C$4/12,('Depr. Rate'!$C$4*'KU Meter Schedule'!N150)/12))</f>
        <v>573.57431533333329</v>
      </c>
      <c r="BE150" s="21">
        <f>IF(BE$3&lt;'Depr. Rate'!$B$1,('Depr. Rate'!$B$4*'KU Meter Schedule'!O150)/12,IF(O150=0,N150/2*'Depr. Rate'!$C$4/12,('Depr. Rate'!$C$4*'KU Meter Schedule'!O150)/12))</f>
        <v>573.57431533333329</v>
      </c>
      <c r="BF150" s="21">
        <f>IF(BF$3&lt;'Depr. Rate'!$B$1,('Depr. Rate'!$B$4*'KU Meter Schedule'!P150)/12,IF(P150=0,O150/2*'Depr. Rate'!$C$4/12,('Depr. Rate'!$C$4*'KU Meter Schedule'!P150)/12))</f>
        <v>573.57431533333329</v>
      </c>
      <c r="BG150" s="21">
        <f>IF(BG$3&lt;'Depr. Rate'!$B$1,('Depr. Rate'!$B$4*'KU Meter Schedule'!Q150)/12,IF(Q150=0,P150/2*'Depr. Rate'!$C$4/12,('Depr. Rate'!$C$4*'KU Meter Schedule'!Q150)/12))</f>
        <v>573.57431533333329</v>
      </c>
      <c r="BH150" s="21">
        <f>IF(BH$3&lt;'Depr. Rate'!$B$1,('Depr. Rate'!$B$4*'KU Meter Schedule'!R150)/12,IF(R150=0,Q150/2*'Depr. Rate'!$C$4/12,('Depr. Rate'!$C$4*'KU Meter Schedule'!R150)/12))</f>
        <v>573.57431533333329</v>
      </c>
      <c r="BI150" s="21">
        <f>IF(BI$3&lt;'Depr. Rate'!$B$1,('Depr. Rate'!$B$4*'KU Meter Schedule'!S150)/12,IF(S150=0,R150/2*'Depr. Rate'!$C$4/12,('Depr. Rate'!$C$4*'KU Meter Schedule'!S150)/12))</f>
        <v>573.57431533333329</v>
      </c>
      <c r="BJ150" s="21">
        <f>IF(BJ$3&lt;'Depr. Rate'!$B$1,('Depr. Rate'!$B$4*'KU Meter Schedule'!T150)/12,IF(T150=0,S150/2*'Depr. Rate'!$C$4/12,('Depr. Rate'!$C$4*'KU Meter Schedule'!T150)/12))</f>
        <v>573.57431533333329</v>
      </c>
      <c r="BK150" s="21">
        <f>IF(BK$3&lt;'Depr. Rate'!$B$1,('Depr. Rate'!$B$4*'KU Meter Schedule'!U150)/12,IF(U150=0,T150/2*'Depr. Rate'!$C$4/12,('Depr. Rate'!$C$4*'KU Meter Schedule'!U150)/12))</f>
        <v>879.14665799999977</v>
      </c>
      <c r="BL150" s="21">
        <f>IF(BL$3&lt;'Depr. Rate'!$B$1,('Depr. Rate'!$B$4*'KU Meter Schedule'!V150)/12,IF(V150=0,U150/2*'Depr. Rate'!$C$4/12,('Depr. Rate'!$C$4*'KU Meter Schedule'!V150)/12))</f>
        <v>879.14665799999977</v>
      </c>
      <c r="BM150" s="21">
        <f>IF(BM$3&lt;'Depr. Rate'!$B$1,('Depr. Rate'!$B$4*'KU Meter Schedule'!W150)/12,IF(W150=0,V150/2*'Depr. Rate'!$C$4/12,('Depr. Rate'!$C$4*'KU Meter Schedule'!W150)/12))</f>
        <v>879.14665799999977</v>
      </c>
      <c r="BN150" s="21">
        <f>IF(BN$3&lt;'Depr. Rate'!$B$1,('Depr. Rate'!$B$4*'KU Meter Schedule'!X150)/12,IF(X150=0,W150/2*'Depr. Rate'!$C$4/12,('Depr. Rate'!$C$4*'KU Meter Schedule'!X150)/12))</f>
        <v>879.14665799999977</v>
      </c>
      <c r="BO150" s="21">
        <f>IF(BO$3&lt;'Depr. Rate'!$B$1,('Depr. Rate'!$B$4*'KU Meter Schedule'!Y150)/12,IF(Y150=0,X150/2*'Depr. Rate'!$C$4/12,('Depr. Rate'!$C$4*'KU Meter Schedule'!Y150)/12))</f>
        <v>879.14665799999977</v>
      </c>
      <c r="BP150" s="21">
        <f>IF(BP$3&lt;'Depr. Rate'!$B$1,('Depr. Rate'!$B$4*'KU Meter Schedule'!Z150)/12,IF(Z150=0,Y150/2*'Depr. Rate'!$C$4/12,('Depr. Rate'!$C$4*'KU Meter Schedule'!Z150)/12))</f>
        <v>879.14665799999977</v>
      </c>
      <c r="BQ150" s="21">
        <f>IF(BQ$3&lt;'Depr. Rate'!$B$1,('Depr. Rate'!$B$4*'KU Meter Schedule'!AA150)/12,IF(AA150=0,Z150/2*'Depr. Rate'!$C$4/12,('Depr. Rate'!$C$4*'KU Meter Schedule'!AA150)/12))</f>
        <v>879.14665799999977</v>
      </c>
      <c r="BR150" s="21">
        <f>IF(BR$3&lt;'Depr. Rate'!$B$1,('Depr. Rate'!$B$4*'KU Meter Schedule'!AB150)/12,IF(AB150=0,AA150/2*'Depr. Rate'!$C$4/12,('Depr. Rate'!$C$4*'KU Meter Schedule'!AB150)/12))</f>
        <v>879.14665799999977</v>
      </c>
      <c r="BS150" s="21">
        <f>IF(BS$3&lt;'Depr. Rate'!$B$1,('Depr. Rate'!$B$4*'KU Meter Schedule'!AC150)/12,IF(AC150=0,AB150/2*'Depr. Rate'!$C$4/12,('Depr. Rate'!$C$4*'KU Meter Schedule'!AC150)/12))</f>
        <v>879.14665799999977</v>
      </c>
      <c r="BT150" s="21">
        <f>IF(BT$3&lt;'Depr. Rate'!$B$1,('Depr. Rate'!$B$4*'KU Meter Schedule'!AD150)/12,IF(AD150=0,AC150/2*'Depr. Rate'!$C$4/12,('Depr. Rate'!$C$4*'KU Meter Schedule'!AD150)/12))</f>
        <v>879.14665799999977</v>
      </c>
      <c r="BU150" s="21">
        <f>IF(BU$3&lt;'Depr. Rate'!$B$1,('Depr. Rate'!$B$4*'KU Meter Schedule'!AE150)/12,IF(AE150=0,AD150/2*'Depr. Rate'!$C$4/12,('Depr. Rate'!$C$4*'KU Meter Schedule'!AE150)/12))</f>
        <v>879.14665799999977</v>
      </c>
      <c r="BV150" s="21">
        <f>IF(BV$3&lt;'Depr. Rate'!$B$1,('Depr. Rate'!$B$4*'KU Meter Schedule'!AF150)/12,IF(AF150=0,AE150/2*'Depr. Rate'!$C$4/12,('Depr. Rate'!$C$4*'KU Meter Schedule'!AF150)/12))</f>
        <v>879.14665799999977</v>
      </c>
      <c r="BW150" s="21">
        <f>IF(BW$3&lt;'Depr. Rate'!$B$1,('Depr. Rate'!$B$4*'KU Meter Schedule'!AG150)/12,IF(AG150=0,AF150/2*'Depr. Rate'!$C$4/12,('Depr. Rate'!$C$4*'KU Meter Schedule'!AG150)/12))</f>
        <v>879.14665799999977</v>
      </c>
      <c r="BX150" s="21">
        <f>IF(BX$3&lt;'Depr. Rate'!$B$1,('Depr. Rate'!$B$4*'KU Meter Schedule'!AH150)/12,IF(AH150=0,AG150/2*'Depr. Rate'!$C$4/12,('Depr. Rate'!$C$4*'KU Meter Schedule'!AH150)/12))</f>
        <v>879.14665799999977</v>
      </c>
      <c r="BY150" s="21">
        <f>IF(BY$3&lt;'Depr. Rate'!$B$1,('Depr. Rate'!$B$4*'KU Meter Schedule'!AI150)/12,IF(AI150=0,AH150/2*'Depr. Rate'!$C$4/12,('Depr. Rate'!$C$4*'KU Meter Schedule'!AI150)/12))</f>
        <v>879.14665799999977</v>
      </c>
      <c r="BZ150" s="21">
        <f>IF(BZ$3&lt;'Depr. Rate'!$B$1,('Depr. Rate'!$B$4*'KU Meter Schedule'!AJ150)/12,IF(AJ150=0,AI150/2*'Depr. Rate'!$C$4/12,('Depr. Rate'!$C$4*'KU Meter Schedule'!AJ150)/12))</f>
        <v>879.14665799999977</v>
      </c>
      <c r="CA150" s="21">
        <f>IF(CA$3&lt;'Depr. Rate'!$B$1,('Depr. Rate'!$B$4*'KU Meter Schedule'!AK150)/12,IF(AK150=0,AJ150/2*'Depr. Rate'!$C$4/12,('Depr. Rate'!$C$4*'KU Meter Schedule'!AK150)/12))</f>
        <v>879.14665799999977</v>
      </c>
      <c r="CB150" s="21">
        <f>IF(CB$3&lt;'Depr. Rate'!$B$1,('Depr. Rate'!$B$4*'KU Meter Schedule'!AL150)/12,IF(AL150=0,AK150/2*'Depr. Rate'!$C$4/12,('Depr. Rate'!$C$4*'KU Meter Schedule'!AL150)/12))</f>
        <v>879.14665799999977</v>
      </c>
      <c r="CC150" s="21">
        <f>IF(CC$3&lt;'Depr. Rate'!$B$1,('Depr. Rate'!$B$4*'KU Meter Schedule'!AM150)/12,IF(AM150=0,AL150/2*'Depr. Rate'!$C$4/12,('Depr. Rate'!$C$4*'KU Meter Schedule'!AM150)/12))</f>
        <v>879.14665799999977</v>
      </c>
      <c r="CD150" s="21">
        <f>IF(CD$3&lt;'Depr. Rate'!$B$1,('Depr. Rate'!$B$4*'KU Meter Schedule'!AN150)/12,IF(AN150=0,AM150/2*'Depr. Rate'!$C$4/12,('Depr. Rate'!$C$4*'KU Meter Schedule'!AN150)/12))</f>
        <v>879.14665799999977</v>
      </c>
      <c r="CE150" s="21">
        <f>IF(CE$3&lt;'Depr. Rate'!$B$1,('Depr. Rate'!$B$4*'KU Meter Schedule'!AO150)/12,IF(AO150=0,AN150/2*'Depr. Rate'!$C$4/12,('Depr. Rate'!$C$4*'KU Meter Schedule'!AO150)/12))</f>
        <v>879.14665799999977</v>
      </c>
      <c r="CF150" s="21">
        <f>IF(CF$3&lt;'Depr. Rate'!$B$1,('Depr. Rate'!$B$4*'KU Meter Schedule'!AP150)/12,IF(AP150=0,AO150/2*'Depr. Rate'!$C$4/12,('Depr. Rate'!$C$4*'KU Meter Schedule'!AP150)/12))</f>
        <v>879.14665799999977</v>
      </c>
      <c r="CG150" s="21">
        <f>IF(CG$3&lt;'Depr. Rate'!$B$1,('Depr. Rate'!$B$4*'KU Meter Schedule'!AQ150)/12,IF(AQ150=0,AP150/2*'Depr. Rate'!$C$4/12,('Depr. Rate'!$C$4*'KU Meter Schedule'!AQ150)/12))</f>
        <v>879.14665799999977</v>
      </c>
      <c r="CH150" s="21">
        <f>IF(CH$3&lt;'Depr. Rate'!$B$1,('Depr. Rate'!$B$4*'KU Meter Schedule'!AR150)/12,IF(AR150=0,AQ150/2*'Depr. Rate'!$C$4/12,('Depr. Rate'!$C$4*'KU Meter Schedule'!AR150)/12))</f>
        <v>879.14665799999977</v>
      </c>
      <c r="CI150" s="21">
        <f>IF(CI$3&lt;'Depr. Rate'!$B$1,('Depr. Rate'!$B$4*'KU Meter Schedule'!AS150)/12,IF(AS150=0,AR150/2*'Depr. Rate'!$C$4/12,('Depr. Rate'!$C$4*'KU Meter Schedule'!AS150)/12))</f>
        <v>879.14665799999977</v>
      </c>
      <c r="CJ150" s="21">
        <f>IF(CJ$3&lt;'Depr. Rate'!$B$1,('Depr. Rate'!$B$4*'KU Meter Schedule'!AT150)/12,IF(AT150=0,AS150/2*'Depr. Rate'!$C$4/12,('Depr. Rate'!$C$4*'KU Meter Schedule'!AT150)/12))</f>
        <v>879.14665799999977</v>
      </c>
      <c r="CK150" s="21">
        <f>IF(CK$3&lt;'Depr. Rate'!$B$1,('Depr. Rate'!$B$4*'KU Meter Schedule'!AU150)/12,IF(AU150=0,AT150/2*'Depr. Rate'!$C$4/12,('Depr. Rate'!$C$4*'KU Meter Schedule'!AU150)/12))</f>
        <v>439.57332899999989</v>
      </c>
      <c r="CL150" s="21">
        <f>IF(CL$3&lt;'Depr. Rate'!$B$1,('Depr. Rate'!$B$4*'KU Meter Schedule'!AV150)/12,IF(AV150=0,AU150/2*'Depr. Rate'!$C$4/12,('Depr. Rate'!$C$4*'KU Meter Schedule'!AV150)/12))</f>
        <v>0</v>
      </c>
      <c r="CM150" s="21">
        <f>IF(CM$3&lt;'Depr. Rate'!$B$1,('Depr. Rate'!$B$4*'KU Meter Schedule'!AW150)/12,IF(AW150=0,AV150/2*'Depr. Rate'!$C$4/12,('Depr. Rate'!$C$4*'KU Meter Schedule'!AW150)/12))</f>
        <v>0</v>
      </c>
      <c r="CN150" s="21">
        <f>IF(CN$3&lt;'Depr. Rate'!$B$1,('Depr. Rate'!$B$4*'KU Meter Schedule'!AX150)/12,IF(AX150=0,AW150/2*'Depr. Rate'!$C$4/12,('Depr. Rate'!$C$4*'KU Meter Schedule'!AX150)/12))</f>
        <v>0</v>
      </c>
      <c r="CP150" s="6">
        <f>IF(CP$3=$CP$3,$H150+AZ150,IF($F150='KU Meter Schedule'!CP$3,'KU Meter Schedule'!CO150+AZ150-$G150,SUM(CO150,AZ150)))</f>
        <v>73077.427377179702</v>
      </c>
      <c r="CQ150" s="6">
        <f>IF(CQ$3=$CP$3,$H150+BA150,IF($F150='KU Meter Schedule'!CQ$3,'KU Meter Schedule'!CP150+BA150-$G150,SUM(CP150,BA150)))</f>
        <v>73651.001692513033</v>
      </c>
      <c r="CR150" s="6">
        <f>IF(CR$3=$CP$3,$H150+BB150,IF($F150='KU Meter Schedule'!CR$3,'KU Meter Schedule'!CQ150+BB150-$G150,SUM(CQ150,BB150)))</f>
        <v>74224.576007846365</v>
      </c>
      <c r="CS150" s="6">
        <f>IF(CS$3=$CP$3,$H150+BC150,IF($F150='KU Meter Schedule'!CS$3,'KU Meter Schedule'!CR150+BC150-$G150,SUM(CR150,BC150)))</f>
        <v>74798.150323179696</v>
      </c>
      <c r="CT150" s="6">
        <f>IF(CT$3=$CP$3,$H150+BD150,IF($F150='KU Meter Schedule'!CT$3,'KU Meter Schedule'!CS150+BD150-$G150,SUM(CS150,BD150)))</f>
        <v>75371.724638513027</v>
      </c>
      <c r="CU150" s="6">
        <f>IF(CU$3=$CP$3,$H150+BE150,IF($F150='KU Meter Schedule'!CU$3,'KU Meter Schedule'!CT150+BE150-$G150,SUM(CT150,BE150)))</f>
        <v>75945.298953846359</v>
      </c>
      <c r="CV150" s="6">
        <f>IF(CV$3=$CP$3,$H150+BF150,IF($F150='KU Meter Schedule'!CV$3,'KU Meter Schedule'!CU150+BF150-$G150,SUM(CU150,BF150)))</f>
        <v>76518.87326917969</v>
      </c>
      <c r="CW150" s="6">
        <f>IF(CW$3=$CP$3,$H150+BG150,IF($F150='KU Meter Schedule'!CW$3,'KU Meter Schedule'!CV150+BG150-$G150,SUM(CV150,BG150)))</f>
        <v>77092.447584513022</v>
      </c>
      <c r="CX150" s="6">
        <f>IF(CX$3=$CP$3,$H150+BH150,IF($F150='KU Meter Schedule'!CX$3,'KU Meter Schedule'!CW150+BH150-$G150,SUM(CW150,BH150)))</f>
        <v>77666.021899846353</v>
      </c>
      <c r="CY150" s="6">
        <f>IF(CY$3=$CP$3,$H150+BI150,IF($F150='KU Meter Schedule'!CY$3,'KU Meter Schedule'!CX150+BI150-$G150,SUM(CX150,BI150)))</f>
        <v>78239.596215179685</v>
      </c>
      <c r="CZ150" s="6">
        <f>IF(CZ$3=$CP$3,$H150+BJ150,IF($F150='KU Meter Schedule'!CZ$3,'KU Meter Schedule'!CY150+BJ150-$G150,SUM(CY150,BJ150)))</f>
        <v>78813.170530513016</v>
      </c>
      <c r="DA150" s="6">
        <f>IF(DA$3=$CP$3,$H150+BK150,IF($F150='KU Meter Schedule'!DA$3,'KU Meter Schedule'!CZ150+BK150-$G150,SUM(CZ150,BK150)))</f>
        <v>79692.317188513014</v>
      </c>
      <c r="DB150" s="6">
        <f>IF(DB$3=$CP$3,$H150+BL150,IF($F150='KU Meter Schedule'!DB$3,'KU Meter Schedule'!DA150+BL150-$G150,SUM(DA150,BL150)))</f>
        <v>80571.463846513012</v>
      </c>
      <c r="DC150" s="6">
        <f>IF(DC$3=$CP$3,$H150+BM150,IF($F150='KU Meter Schedule'!DC$3,'KU Meter Schedule'!DB150+BM150-$G150,SUM(DB150,BM150)))</f>
        <v>81450.61050451301</v>
      </c>
      <c r="DD150" s="6">
        <f>IF(DD$3=$CP$3,$H150+BN150,IF($F150='KU Meter Schedule'!DD$3,'KU Meter Schedule'!DC150+BN150-$G150,SUM(DC150,BN150)))</f>
        <v>82329.757162513008</v>
      </c>
      <c r="DE150" s="6">
        <f>IF(DE$3=$CP$3,$H150+BO150,IF($F150='KU Meter Schedule'!DE$3,'KU Meter Schedule'!DD150+BO150-$G150,SUM(DD150,BO150)))</f>
        <v>83208.903820513005</v>
      </c>
      <c r="DF150" s="6">
        <f>IF(DF$3=$CP$3,$H150+BP150,IF($F150='KU Meter Schedule'!DF$3,'KU Meter Schedule'!DE150+BP150-$G150,SUM(DE150,BP150)))</f>
        <v>84088.050478513003</v>
      </c>
      <c r="DG150" s="6">
        <f>IF(DG$3=$CP$3,$H150+BQ150,IF($F150='KU Meter Schedule'!DG$3,'KU Meter Schedule'!DF150+BQ150-$G150,SUM(DF150,BQ150)))</f>
        <v>84967.197136513001</v>
      </c>
      <c r="DH150" s="6">
        <f>IF(DH$3=$CP$3,$H150+BR150,IF($F150='KU Meter Schedule'!DH$3,'KU Meter Schedule'!DG150+BR150-$G150,SUM(DG150,BR150)))</f>
        <v>85846.343794512999</v>
      </c>
      <c r="DI150" s="6">
        <f>IF(DI$3=$CP$3,$H150+BS150,IF($F150='KU Meter Schedule'!DI$3,'KU Meter Schedule'!DH150+BS150-$G150,SUM(DH150,BS150)))</f>
        <v>86725.490452512997</v>
      </c>
      <c r="DJ150" s="6">
        <f>IF(DJ$3=$CP$3,$H150+BT150,IF($F150='KU Meter Schedule'!DJ$3,'KU Meter Schedule'!DI150+BT150-$G150,SUM(DI150,BT150)))</f>
        <v>87604.637110512995</v>
      </c>
      <c r="DK150" s="6">
        <f>IF(DK$3=$CP$3,$H150+BU150,IF($F150='KU Meter Schedule'!DK$3,'KU Meter Schedule'!DJ150+BU150-$G150,SUM(DJ150,BU150)))</f>
        <v>88483.783768512993</v>
      </c>
      <c r="DL150" s="6">
        <f>IF(DL$3=$CP$3,$H150+BV150,IF($F150='KU Meter Schedule'!DL$3,'KU Meter Schedule'!DK150+BV150-$G150,SUM(DK150,BV150)))</f>
        <v>89362.93042651299</v>
      </c>
      <c r="DM150" s="6">
        <f>IF(DM$3=$CP$3,$H150+BW150,IF($F150='KU Meter Schedule'!DM$3,'KU Meter Schedule'!DL150+BW150-$G150,SUM(DL150,BW150)))</f>
        <v>90242.077084512988</v>
      </c>
      <c r="DN150" s="6">
        <f>IF(DN$3=$CP$3,$H150+BX150,IF($F150='KU Meter Schedule'!DN$3,'KU Meter Schedule'!DM150+BX150-$G150,SUM(DM150,BX150)))</f>
        <v>91121.223742512986</v>
      </c>
      <c r="DO150" s="6">
        <f>IF(DO$3=$CP$3,$H150+BY150,IF($F150='KU Meter Schedule'!DO$3,'KU Meter Schedule'!DN150+BY150-$G150,SUM(DN150,BY150)))</f>
        <v>92000.370400512984</v>
      </c>
      <c r="DP150" s="6">
        <f>IF(DP$3=$CP$3,$H150+BZ150,IF($F150='KU Meter Schedule'!DP$3,'KU Meter Schedule'!DO150+BZ150-$G150,SUM(DO150,BZ150)))</f>
        <v>92879.517058512982</v>
      </c>
      <c r="DQ150" s="6">
        <f>IF(DQ$3=$CP$3,$H150+CA150,IF($F150='KU Meter Schedule'!DQ$3,'KU Meter Schedule'!DP150+CA150-$G150,SUM(DP150,CA150)))</f>
        <v>93758.66371651298</v>
      </c>
      <c r="DR150" s="6">
        <f>IF(DR$3=$CP$3,$H150+CB150,IF($F150='KU Meter Schedule'!DR$3,'KU Meter Schedule'!DQ150+CB150-$G150,SUM(DQ150,CB150)))</f>
        <v>94637.810374512977</v>
      </c>
      <c r="DS150" s="6">
        <f>IF(DS$3=$CP$3,$H150+CC150,IF($F150='KU Meter Schedule'!DS$3,'KU Meter Schedule'!DR150+CC150-$G150,SUM(DR150,CC150)))</f>
        <v>95516.957032512975</v>
      </c>
      <c r="DT150" s="6">
        <f>IF(DT$3=$CP$3,$H150+CD150,IF($F150='KU Meter Schedule'!DT$3,'KU Meter Schedule'!DS150+CD150-$G150,SUM(DS150,CD150)))</f>
        <v>96396.103690512973</v>
      </c>
      <c r="DU150" s="6">
        <f>IF(DU$3=$CP$3,$H150+CE150,IF($F150='KU Meter Schedule'!DU$3,'KU Meter Schedule'!DT150+CE150-$G150,SUM(DT150,CE150)))</f>
        <v>97275.250348512971</v>
      </c>
      <c r="DV150" s="6">
        <f>IF(DV$3=$CP$3,$H150+CF150,IF($F150='KU Meter Schedule'!DV$3,'KU Meter Schedule'!DU150+CF150-$G150,SUM(DU150,CF150)))</f>
        <v>98154.397006512969</v>
      </c>
      <c r="DW150" s="6">
        <f>IF(DW$3=$CP$3,$H150+CG150,IF($F150='KU Meter Schedule'!DW$3,'KU Meter Schedule'!DV150+CG150-$G150,SUM(DV150,CG150)))</f>
        <v>99033.543664512967</v>
      </c>
      <c r="DX150" s="6">
        <f>IF(DX$3=$CP$3,$H150+CH150,IF($F150='KU Meter Schedule'!DX$3,'KU Meter Schedule'!DW150+CH150-$G150,SUM(DW150,CH150)))</f>
        <v>99912.690322512964</v>
      </c>
      <c r="DY150" s="6">
        <f>IF(DY$3=$CP$3,$H150+CI150,IF($F150='KU Meter Schedule'!DY$3,'KU Meter Schedule'!DX150+CI150-$G150,SUM(DX150,CI150)))</f>
        <v>100791.83698051296</v>
      </c>
      <c r="DZ150" s="6">
        <f>IF(DZ$3=$CP$3,$H150+CJ150,IF($F150='KU Meter Schedule'!DZ$3,'KU Meter Schedule'!DY150+CJ150-$G150,SUM(DY150,CJ150)))</f>
        <v>101670.98363851296</v>
      </c>
      <c r="EA150" s="6">
        <f>IF(EA$3=$CP$3,$H150+CK150,IF($F150='KU Meter Schedule'!EA$3,'KU Meter Schedule'!DZ150+CK150-$G150,SUM(DZ150,CK150)))</f>
        <v>-198452.403032487</v>
      </c>
      <c r="EB150" s="6">
        <f>IF(EB$3=$CP$3,$H150+CL150,IF($F150='KU Meter Schedule'!EB$3,'KU Meter Schedule'!EA150+CL150-$G150,SUM(EA150,CL150)))</f>
        <v>-198452.403032487</v>
      </c>
      <c r="EC150" s="6">
        <f>IF(EC$3=$CP$3,$H150+CM150,IF($F150='KU Meter Schedule'!EC$3,'KU Meter Schedule'!EB150+CM150-$G150,SUM(EB150,CM150)))</f>
        <v>-198452.403032487</v>
      </c>
      <c r="ED150" s="6">
        <f>IF(ED$3=$CP$3,$H150+CN150,IF($F150='KU Meter Schedule'!ED$3,'KU Meter Schedule'!EC150+CN150-$G150,SUM(EC150,CN150)))</f>
        <v>-198452.403032487</v>
      </c>
      <c r="EF150" s="8">
        <f t="shared" si="32"/>
        <v>227485.53262282026</v>
      </c>
      <c r="EG150" s="8">
        <f t="shared" si="32"/>
        <v>226911.95830748693</v>
      </c>
      <c r="EH150" s="8">
        <f t="shared" si="32"/>
        <v>226338.3839921536</v>
      </c>
      <c r="EI150" s="8">
        <f t="shared" si="32"/>
        <v>225764.80967682027</v>
      </c>
      <c r="EJ150" s="8">
        <f t="shared" si="32"/>
        <v>225191.23536148694</v>
      </c>
      <c r="EK150" s="8">
        <f t="shared" si="32"/>
        <v>224617.6610461536</v>
      </c>
      <c r="EL150" s="8">
        <f t="shared" si="32"/>
        <v>224044.08673082027</v>
      </c>
      <c r="EM150" s="8">
        <f t="shared" si="32"/>
        <v>223470.51241548694</v>
      </c>
      <c r="EN150" s="8">
        <f t="shared" si="32"/>
        <v>222896.93810015361</v>
      </c>
      <c r="EO150" s="8">
        <f t="shared" si="32"/>
        <v>222323.36378482028</v>
      </c>
      <c r="EP150" s="8">
        <f t="shared" si="32"/>
        <v>221749.78946948695</v>
      </c>
      <c r="EQ150" s="8">
        <f t="shared" si="32"/>
        <v>220870.64281148696</v>
      </c>
      <c r="ER150" s="8">
        <f t="shared" si="32"/>
        <v>219991.49615348695</v>
      </c>
      <c r="ES150" s="8">
        <f t="shared" si="32"/>
        <v>219112.34949548694</v>
      </c>
      <c r="ET150" s="8">
        <f t="shared" si="32"/>
        <v>218233.20283748696</v>
      </c>
      <c r="EU150" s="8">
        <f t="shared" si="32"/>
        <v>217354.05617948697</v>
      </c>
      <c r="EV150" s="8">
        <f t="shared" si="31"/>
        <v>216474.90952148696</v>
      </c>
      <c r="EW150" s="8">
        <f t="shared" si="31"/>
        <v>215595.76286348695</v>
      </c>
      <c r="EX150" s="8">
        <f t="shared" si="31"/>
        <v>214716.61620548696</v>
      </c>
      <c r="EY150" s="8">
        <f t="shared" si="31"/>
        <v>213837.46954748698</v>
      </c>
      <c r="EZ150" s="8">
        <f t="shared" si="31"/>
        <v>212958.32288948697</v>
      </c>
      <c r="FA150" s="8">
        <f t="shared" si="31"/>
        <v>212079.17623148696</v>
      </c>
      <c r="FB150" s="8">
        <f t="shared" si="31"/>
        <v>211200.02957348697</v>
      </c>
      <c r="FC150" s="8">
        <f t="shared" si="31"/>
        <v>210320.88291548699</v>
      </c>
      <c r="FD150" s="8">
        <f t="shared" si="31"/>
        <v>209441.73625748698</v>
      </c>
      <c r="FE150" s="8">
        <f t="shared" si="31"/>
        <v>208562.58959948696</v>
      </c>
      <c r="FF150" s="8">
        <f t="shared" si="31"/>
        <v>207683.44294148698</v>
      </c>
      <c r="FG150" s="8">
        <f t="shared" si="31"/>
        <v>206804.296283487</v>
      </c>
      <c r="FH150" s="8">
        <f t="shared" si="31"/>
        <v>205925.14962548699</v>
      </c>
      <c r="FI150" s="8">
        <f t="shared" si="31"/>
        <v>205046.00296748697</v>
      </c>
      <c r="FJ150" s="8">
        <f t="shared" si="31"/>
        <v>204166.85630948699</v>
      </c>
      <c r="FK150" s="8">
        <f t="shared" si="30"/>
        <v>203287.70965148701</v>
      </c>
      <c r="FL150" s="8">
        <f t="shared" si="30"/>
        <v>202408.56299348699</v>
      </c>
      <c r="FM150" s="8">
        <f t="shared" si="30"/>
        <v>201529.41633548698</v>
      </c>
      <c r="FN150" s="8">
        <f t="shared" si="30"/>
        <v>200650.269677487</v>
      </c>
      <c r="FO150" s="8">
        <f t="shared" si="30"/>
        <v>199771.12301948701</v>
      </c>
      <c r="FP150" s="8">
        <f t="shared" si="30"/>
        <v>198891.976361487</v>
      </c>
      <c r="FQ150" s="8">
        <f t="shared" si="30"/>
        <v>198452.403032487</v>
      </c>
      <c r="FR150" s="8">
        <f t="shared" si="30"/>
        <v>198452.403032487</v>
      </c>
      <c r="FS150" s="8">
        <f t="shared" si="30"/>
        <v>198452.403032487</v>
      </c>
      <c r="FT150" s="8">
        <f t="shared" si="30"/>
        <v>198452.403032487</v>
      </c>
    </row>
    <row r="151" spans="1:176" x14ac:dyDescent="0.25">
      <c r="A151" s="4" t="s">
        <v>12</v>
      </c>
      <c r="B151" s="4" t="s">
        <v>2</v>
      </c>
      <c r="C151" s="3" t="s">
        <v>40</v>
      </c>
      <c r="D151" s="4" t="s">
        <v>15</v>
      </c>
      <c r="E151" s="7">
        <v>2006</v>
      </c>
      <c r="F151" s="24">
        <f>IFERROR(VLOOKUP(CONCATENATE(C151,E151),'KU Retirements'!$A$4:$E$150,5,FALSE),"N/A")</f>
        <v>43709</v>
      </c>
      <c r="G151" s="5">
        <v>186448.18</v>
      </c>
      <c r="H151" s="5">
        <v>44976.305285151204</v>
      </c>
      <c r="I151" s="5"/>
      <c r="J151" s="6">
        <f>IF(J$3=$J$3,$G151,IF($F151='KU Meter Schedule'!J$3,'KU Meter Schedule'!I151-'KU Meter Schedule'!$G151,I151))</f>
        <v>186448.18</v>
      </c>
      <c r="K151" s="6">
        <f>IF(K$3=$J$3,$G151,IF($F151='KU Meter Schedule'!K$3,'KU Meter Schedule'!J151-'KU Meter Schedule'!$G151,J151))</f>
        <v>186448.18</v>
      </c>
      <c r="L151" s="6">
        <f>IF(L$3=$J$3,$G151,IF($F151='KU Meter Schedule'!L$3,'KU Meter Schedule'!K151-'KU Meter Schedule'!$G151,K151))</f>
        <v>186448.18</v>
      </c>
      <c r="M151" s="6">
        <f>IF(M$3=$J$3,$G151,IF($F151='KU Meter Schedule'!M$3,'KU Meter Schedule'!L151-'KU Meter Schedule'!$G151,L151))</f>
        <v>186448.18</v>
      </c>
      <c r="N151" s="6">
        <f>IF(N$3=$J$3,$G151,IF($F151='KU Meter Schedule'!N$3,'KU Meter Schedule'!M151-'KU Meter Schedule'!$G151,M151))</f>
        <v>186448.18</v>
      </c>
      <c r="O151" s="6">
        <f>IF(O$3=$J$3,$G151,IF($F151='KU Meter Schedule'!O$3,'KU Meter Schedule'!N151-'KU Meter Schedule'!$G151,N151))</f>
        <v>186448.18</v>
      </c>
      <c r="P151" s="6">
        <f>IF(P$3=$J$3,$G151,IF($F151='KU Meter Schedule'!P$3,'KU Meter Schedule'!O151-'KU Meter Schedule'!$G151,O151))</f>
        <v>186448.18</v>
      </c>
      <c r="Q151" s="6">
        <f>IF(Q$3=$J$3,$G151,IF($F151='KU Meter Schedule'!Q$3,'KU Meter Schedule'!P151-'KU Meter Schedule'!$G151,P151))</f>
        <v>186448.18</v>
      </c>
      <c r="R151" s="6">
        <f>IF(R$3=$J$3,$G151,IF($F151='KU Meter Schedule'!R$3,'KU Meter Schedule'!Q151-'KU Meter Schedule'!$G151,Q151))</f>
        <v>186448.18</v>
      </c>
      <c r="S151" s="6">
        <f>IF(S$3=$J$3,$G151,IF($F151='KU Meter Schedule'!S$3,'KU Meter Schedule'!R151-'KU Meter Schedule'!$G151,R151))</f>
        <v>186448.18</v>
      </c>
      <c r="T151" s="6">
        <f>IF(T$3=$J$3,$G151,IF($F151='KU Meter Schedule'!T$3,'KU Meter Schedule'!S151-'KU Meter Schedule'!$G151,S151))</f>
        <v>186448.18</v>
      </c>
      <c r="U151" s="6">
        <f>IF(U$3=$J$3,$G151,IF($F151='KU Meter Schedule'!U$3,'KU Meter Schedule'!T151-'KU Meter Schedule'!$G151,T151))</f>
        <v>186448.18</v>
      </c>
      <c r="V151" s="6">
        <f>IF(V$3=$J$3,$G151,IF($F151='KU Meter Schedule'!V$3,'KU Meter Schedule'!U151-'KU Meter Schedule'!$G151,U151))</f>
        <v>186448.18</v>
      </c>
      <c r="W151" s="6">
        <f>IF(W$3=$J$3,$G151,IF($F151='KU Meter Schedule'!W$3,'KU Meter Schedule'!V151-'KU Meter Schedule'!$G151,V151))</f>
        <v>186448.18</v>
      </c>
      <c r="X151" s="6">
        <f>IF(X$3=$J$3,$G151,IF($F151='KU Meter Schedule'!X$3,'KU Meter Schedule'!W151-'KU Meter Schedule'!$G151,W151))</f>
        <v>186448.18</v>
      </c>
      <c r="Y151" s="6">
        <f>IF(Y$3=$J$3,$G151,IF($F151='KU Meter Schedule'!Y$3,'KU Meter Schedule'!X151-'KU Meter Schedule'!$G151,X151))</f>
        <v>186448.18</v>
      </c>
      <c r="Z151" s="6">
        <f>IF(Z$3=$J$3,$G151,IF($F151='KU Meter Schedule'!Z$3,'KU Meter Schedule'!Y151-'KU Meter Schedule'!$G151,Y151))</f>
        <v>186448.18</v>
      </c>
      <c r="AA151" s="6">
        <f>IF(AA$3=$J$3,$G151,IF($F151='KU Meter Schedule'!AA$3,'KU Meter Schedule'!Z151-'KU Meter Schedule'!$G151,Z151))</f>
        <v>186448.18</v>
      </c>
      <c r="AB151" s="6">
        <f>IF(AB$3=$J$3,$G151,IF($F151='KU Meter Schedule'!AB$3,'KU Meter Schedule'!AA151-'KU Meter Schedule'!$G151,AA151))</f>
        <v>186448.18</v>
      </c>
      <c r="AC151" s="6">
        <f>IF(AC$3=$J$3,$G151,IF($F151='KU Meter Schedule'!AC$3,'KU Meter Schedule'!AB151-'KU Meter Schedule'!$G151,AB151))</f>
        <v>186448.18</v>
      </c>
      <c r="AD151" s="6">
        <f>IF(AD$3=$J$3,$G151,IF($F151='KU Meter Schedule'!AD$3,'KU Meter Schedule'!AC151-'KU Meter Schedule'!$G151,AC151))</f>
        <v>186448.18</v>
      </c>
      <c r="AE151" s="6">
        <f>IF(AE$3=$J$3,$G151,IF($F151='KU Meter Schedule'!AE$3,'KU Meter Schedule'!AD151-'KU Meter Schedule'!$G151,AD151))</f>
        <v>186448.18</v>
      </c>
      <c r="AF151" s="6">
        <f>IF(AF$3=$J$3,$G151,IF($F151='KU Meter Schedule'!AF$3,'KU Meter Schedule'!AE151-'KU Meter Schedule'!$G151,AE151))</f>
        <v>186448.18</v>
      </c>
      <c r="AG151" s="6">
        <f>IF(AG$3=$J$3,$G151,IF($F151='KU Meter Schedule'!AG$3,'KU Meter Schedule'!AF151-'KU Meter Schedule'!$G151,AF151))</f>
        <v>186448.18</v>
      </c>
      <c r="AH151" s="6">
        <f>IF(AH$3=$J$3,$G151,IF($F151='KU Meter Schedule'!AH$3,'KU Meter Schedule'!AG151-'KU Meter Schedule'!$G151,AG151))</f>
        <v>186448.18</v>
      </c>
      <c r="AI151" s="6">
        <f>IF(AI$3=$J$3,$G151,IF($F151='KU Meter Schedule'!AI$3,'KU Meter Schedule'!AH151-'KU Meter Schedule'!$G151,AH151))</f>
        <v>186448.18</v>
      </c>
      <c r="AJ151" s="6">
        <f>IF(AJ$3=$J$3,$G151,IF($F151='KU Meter Schedule'!AJ$3,'KU Meter Schedule'!AI151-'KU Meter Schedule'!$G151,AI151))</f>
        <v>186448.18</v>
      </c>
      <c r="AK151" s="6">
        <f>IF(AK$3=$J$3,$G151,IF($F151='KU Meter Schedule'!AK$3,'KU Meter Schedule'!AJ151-'KU Meter Schedule'!$G151,AJ151))</f>
        <v>186448.18</v>
      </c>
      <c r="AL151" s="6">
        <f>IF(AL$3=$J$3,$G151,IF($F151='KU Meter Schedule'!AL$3,'KU Meter Schedule'!AK151-'KU Meter Schedule'!$G151,AK151))</f>
        <v>186448.18</v>
      </c>
      <c r="AM151" s="6">
        <f>IF(AM$3=$J$3,$G151,IF($F151='KU Meter Schedule'!AM$3,'KU Meter Schedule'!AL151-'KU Meter Schedule'!$G151,AL151))</f>
        <v>186448.18</v>
      </c>
      <c r="AN151" s="6">
        <f>IF(AN$3=$J$3,$G151,IF($F151='KU Meter Schedule'!AN$3,'KU Meter Schedule'!AM151-'KU Meter Schedule'!$G151,AM151))</f>
        <v>186448.18</v>
      </c>
      <c r="AO151" s="6">
        <f>IF(AO$3=$J$3,$G151,IF($F151='KU Meter Schedule'!AO$3,'KU Meter Schedule'!AN151-'KU Meter Schedule'!$G151,AN151))</f>
        <v>186448.18</v>
      </c>
      <c r="AP151" s="6">
        <f>IF(AP$3=$J$3,$G151,IF($F151='KU Meter Schedule'!AP$3,'KU Meter Schedule'!AO151-'KU Meter Schedule'!$G151,AO151))</f>
        <v>186448.18</v>
      </c>
      <c r="AQ151" s="6">
        <f>IF(AQ$3=$J$3,$G151,IF($F151='KU Meter Schedule'!AQ$3,'KU Meter Schedule'!AP151-'KU Meter Schedule'!$G151,AP151))</f>
        <v>186448.18</v>
      </c>
      <c r="AR151" s="6">
        <f>IF(AR$3=$J$3,$G151,IF($F151='KU Meter Schedule'!AR$3,'KU Meter Schedule'!AQ151-'KU Meter Schedule'!$G151,AQ151))</f>
        <v>186448.18</v>
      </c>
      <c r="AS151" s="6">
        <f>IF(AS$3=$J$3,$G151,IF($F151='KU Meter Schedule'!AS$3,'KU Meter Schedule'!AR151-'KU Meter Schedule'!$G151,AR151))</f>
        <v>186448.18</v>
      </c>
      <c r="AT151" s="6">
        <f>IF(AT$3=$J$3,$G151,IF($F151='KU Meter Schedule'!AT$3,'KU Meter Schedule'!AS151-'KU Meter Schedule'!$G151,AS151))</f>
        <v>186448.18</v>
      </c>
      <c r="AU151" s="6">
        <f>IF(AU$3=$J$3,$G151,IF($F151='KU Meter Schedule'!AU$3,'KU Meter Schedule'!AT151-'KU Meter Schedule'!$G151,AT151))</f>
        <v>0</v>
      </c>
      <c r="AV151" s="6">
        <f>IF(AV$3=$J$3,$G151,IF($F151='KU Meter Schedule'!AV$3,'KU Meter Schedule'!AU151-'KU Meter Schedule'!$G151,AU151))</f>
        <v>0</v>
      </c>
      <c r="AW151" s="6">
        <f>IF(AW$3=$J$3,$G151,IF($F151='KU Meter Schedule'!AW$3,'KU Meter Schedule'!AV151-'KU Meter Schedule'!$G151,AV151))</f>
        <v>0</v>
      </c>
      <c r="AX151" s="6">
        <f>IF(AX$3=$J$3,$G151,IF($F151='KU Meter Schedule'!AX$3,'KU Meter Schedule'!AW151-'KU Meter Schedule'!$G151,AW151))</f>
        <v>0</v>
      </c>
      <c r="AZ151" s="21">
        <f>IF(AZ$3&lt;'Depr. Rate'!$B$1,('Depr. Rate'!$B$4*'KU Meter Schedule'!J151)/12,IF(J151=0,I151/2*'Depr. Rate'!$C$4/12,('Depr. Rate'!$C$4*'KU Meter Schedule'!J151)/12))</f>
        <v>355.80527683333338</v>
      </c>
      <c r="BA151" s="21">
        <f>IF(BA$3&lt;'Depr. Rate'!$B$1,('Depr. Rate'!$B$4*'KU Meter Schedule'!K151)/12,IF(K151=0,J151/2*'Depr. Rate'!$C$4/12,('Depr. Rate'!$C$4*'KU Meter Schedule'!K151)/12))</f>
        <v>355.80527683333338</v>
      </c>
      <c r="BB151" s="21">
        <f>IF(BB$3&lt;'Depr. Rate'!$B$1,('Depr. Rate'!$B$4*'KU Meter Schedule'!L151)/12,IF(L151=0,K151/2*'Depr. Rate'!$C$4/12,('Depr. Rate'!$C$4*'KU Meter Schedule'!L151)/12))</f>
        <v>355.80527683333338</v>
      </c>
      <c r="BC151" s="21">
        <f>IF(BC$3&lt;'Depr. Rate'!$B$1,('Depr. Rate'!$B$4*'KU Meter Schedule'!M151)/12,IF(M151=0,L151/2*'Depr. Rate'!$C$4/12,('Depr. Rate'!$C$4*'KU Meter Schedule'!M151)/12))</f>
        <v>355.80527683333338</v>
      </c>
      <c r="BD151" s="21">
        <f>IF(BD$3&lt;'Depr. Rate'!$B$1,('Depr. Rate'!$B$4*'KU Meter Schedule'!N151)/12,IF(N151=0,M151/2*'Depr. Rate'!$C$4/12,('Depr. Rate'!$C$4*'KU Meter Schedule'!N151)/12))</f>
        <v>355.80527683333338</v>
      </c>
      <c r="BE151" s="21">
        <f>IF(BE$3&lt;'Depr. Rate'!$B$1,('Depr. Rate'!$B$4*'KU Meter Schedule'!O151)/12,IF(O151=0,N151/2*'Depr. Rate'!$C$4/12,('Depr. Rate'!$C$4*'KU Meter Schedule'!O151)/12))</f>
        <v>355.80527683333338</v>
      </c>
      <c r="BF151" s="21">
        <f>IF(BF$3&lt;'Depr. Rate'!$B$1,('Depr. Rate'!$B$4*'KU Meter Schedule'!P151)/12,IF(P151=0,O151/2*'Depr. Rate'!$C$4/12,('Depr. Rate'!$C$4*'KU Meter Schedule'!P151)/12))</f>
        <v>355.80527683333338</v>
      </c>
      <c r="BG151" s="21">
        <f>IF(BG$3&lt;'Depr. Rate'!$B$1,('Depr. Rate'!$B$4*'KU Meter Schedule'!Q151)/12,IF(Q151=0,P151/2*'Depr. Rate'!$C$4/12,('Depr. Rate'!$C$4*'KU Meter Schedule'!Q151)/12))</f>
        <v>355.80527683333338</v>
      </c>
      <c r="BH151" s="21">
        <f>IF(BH$3&lt;'Depr. Rate'!$B$1,('Depr. Rate'!$B$4*'KU Meter Schedule'!R151)/12,IF(R151=0,Q151/2*'Depr. Rate'!$C$4/12,('Depr. Rate'!$C$4*'KU Meter Schedule'!R151)/12))</f>
        <v>355.80527683333338</v>
      </c>
      <c r="BI151" s="21">
        <f>IF(BI$3&lt;'Depr. Rate'!$B$1,('Depr. Rate'!$B$4*'KU Meter Schedule'!S151)/12,IF(S151=0,R151/2*'Depr. Rate'!$C$4/12,('Depr. Rate'!$C$4*'KU Meter Schedule'!S151)/12))</f>
        <v>355.80527683333338</v>
      </c>
      <c r="BJ151" s="21">
        <f>IF(BJ$3&lt;'Depr. Rate'!$B$1,('Depr. Rate'!$B$4*'KU Meter Schedule'!T151)/12,IF(T151=0,S151/2*'Depr. Rate'!$C$4/12,('Depr. Rate'!$C$4*'KU Meter Schedule'!T151)/12))</f>
        <v>355.80527683333338</v>
      </c>
      <c r="BK151" s="21">
        <f>IF(BK$3&lt;'Depr. Rate'!$B$1,('Depr. Rate'!$B$4*'KU Meter Schedule'!U151)/12,IF(U151=0,T151/2*'Depr. Rate'!$C$4/12,('Depr. Rate'!$C$4*'KU Meter Schedule'!U151)/12))</f>
        <v>545.36092650000001</v>
      </c>
      <c r="BL151" s="21">
        <f>IF(BL$3&lt;'Depr. Rate'!$B$1,('Depr. Rate'!$B$4*'KU Meter Schedule'!V151)/12,IF(V151=0,U151/2*'Depr. Rate'!$C$4/12,('Depr. Rate'!$C$4*'KU Meter Schedule'!V151)/12))</f>
        <v>545.36092650000001</v>
      </c>
      <c r="BM151" s="21">
        <f>IF(BM$3&lt;'Depr. Rate'!$B$1,('Depr. Rate'!$B$4*'KU Meter Schedule'!W151)/12,IF(W151=0,V151/2*'Depr. Rate'!$C$4/12,('Depr. Rate'!$C$4*'KU Meter Schedule'!W151)/12))</f>
        <v>545.36092650000001</v>
      </c>
      <c r="BN151" s="21">
        <f>IF(BN$3&lt;'Depr. Rate'!$B$1,('Depr. Rate'!$B$4*'KU Meter Schedule'!X151)/12,IF(X151=0,W151/2*'Depr. Rate'!$C$4/12,('Depr. Rate'!$C$4*'KU Meter Schedule'!X151)/12))</f>
        <v>545.36092650000001</v>
      </c>
      <c r="BO151" s="21">
        <f>IF(BO$3&lt;'Depr. Rate'!$B$1,('Depr. Rate'!$B$4*'KU Meter Schedule'!Y151)/12,IF(Y151=0,X151/2*'Depr. Rate'!$C$4/12,('Depr. Rate'!$C$4*'KU Meter Schedule'!Y151)/12))</f>
        <v>545.36092650000001</v>
      </c>
      <c r="BP151" s="21">
        <f>IF(BP$3&lt;'Depr. Rate'!$B$1,('Depr. Rate'!$B$4*'KU Meter Schedule'!Z151)/12,IF(Z151=0,Y151/2*'Depr. Rate'!$C$4/12,('Depr. Rate'!$C$4*'KU Meter Schedule'!Z151)/12))</f>
        <v>545.36092650000001</v>
      </c>
      <c r="BQ151" s="21">
        <f>IF(BQ$3&lt;'Depr. Rate'!$B$1,('Depr. Rate'!$B$4*'KU Meter Schedule'!AA151)/12,IF(AA151=0,Z151/2*'Depr. Rate'!$C$4/12,('Depr. Rate'!$C$4*'KU Meter Schedule'!AA151)/12))</f>
        <v>545.36092650000001</v>
      </c>
      <c r="BR151" s="21">
        <f>IF(BR$3&lt;'Depr. Rate'!$B$1,('Depr. Rate'!$B$4*'KU Meter Schedule'!AB151)/12,IF(AB151=0,AA151/2*'Depr. Rate'!$C$4/12,('Depr. Rate'!$C$4*'KU Meter Schedule'!AB151)/12))</f>
        <v>545.36092650000001</v>
      </c>
      <c r="BS151" s="21">
        <f>IF(BS$3&lt;'Depr. Rate'!$B$1,('Depr. Rate'!$B$4*'KU Meter Schedule'!AC151)/12,IF(AC151=0,AB151/2*'Depr. Rate'!$C$4/12,('Depr. Rate'!$C$4*'KU Meter Schedule'!AC151)/12))</f>
        <v>545.36092650000001</v>
      </c>
      <c r="BT151" s="21">
        <f>IF(BT$3&lt;'Depr. Rate'!$B$1,('Depr. Rate'!$B$4*'KU Meter Schedule'!AD151)/12,IF(AD151=0,AC151/2*'Depr. Rate'!$C$4/12,('Depr. Rate'!$C$4*'KU Meter Schedule'!AD151)/12))</f>
        <v>545.36092650000001</v>
      </c>
      <c r="BU151" s="21">
        <f>IF(BU$3&lt;'Depr. Rate'!$B$1,('Depr. Rate'!$B$4*'KU Meter Schedule'!AE151)/12,IF(AE151=0,AD151/2*'Depr. Rate'!$C$4/12,('Depr. Rate'!$C$4*'KU Meter Schedule'!AE151)/12))</f>
        <v>545.36092650000001</v>
      </c>
      <c r="BV151" s="21">
        <f>IF(BV$3&lt;'Depr. Rate'!$B$1,('Depr. Rate'!$B$4*'KU Meter Schedule'!AF151)/12,IF(AF151=0,AE151/2*'Depr. Rate'!$C$4/12,('Depr. Rate'!$C$4*'KU Meter Schedule'!AF151)/12))</f>
        <v>545.36092650000001</v>
      </c>
      <c r="BW151" s="21">
        <f>IF(BW$3&lt;'Depr. Rate'!$B$1,('Depr. Rate'!$B$4*'KU Meter Schedule'!AG151)/12,IF(AG151=0,AF151/2*'Depr. Rate'!$C$4/12,('Depr. Rate'!$C$4*'KU Meter Schedule'!AG151)/12))</f>
        <v>545.36092650000001</v>
      </c>
      <c r="BX151" s="21">
        <f>IF(BX$3&lt;'Depr. Rate'!$B$1,('Depr. Rate'!$B$4*'KU Meter Schedule'!AH151)/12,IF(AH151=0,AG151/2*'Depr. Rate'!$C$4/12,('Depr. Rate'!$C$4*'KU Meter Schedule'!AH151)/12))</f>
        <v>545.36092650000001</v>
      </c>
      <c r="BY151" s="21">
        <f>IF(BY$3&lt;'Depr. Rate'!$B$1,('Depr. Rate'!$B$4*'KU Meter Schedule'!AI151)/12,IF(AI151=0,AH151/2*'Depr. Rate'!$C$4/12,('Depr. Rate'!$C$4*'KU Meter Schedule'!AI151)/12))</f>
        <v>545.36092650000001</v>
      </c>
      <c r="BZ151" s="21">
        <f>IF(BZ$3&lt;'Depr. Rate'!$B$1,('Depr. Rate'!$B$4*'KU Meter Schedule'!AJ151)/12,IF(AJ151=0,AI151/2*'Depr. Rate'!$C$4/12,('Depr. Rate'!$C$4*'KU Meter Schedule'!AJ151)/12))</f>
        <v>545.36092650000001</v>
      </c>
      <c r="CA151" s="21">
        <f>IF(CA$3&lt;'Depr. Rate'!$B$1,('Depr. Rate'!$B$4*'KU Meter Schedule'!AK151)/12,IF(AK151=0,AJ151/2*'Depr. Rate'!$C$4/12,('Depr. Rate'!$C$4*'KU Meter Schedule'!AK151)/12))</f>
        <v>545.36092650000001</v>
      </c>
      <c r="CB151" s="21">
        <f>IF(CB$3&lt;'Depr. Rate'!$B$1,('Depr. Rate'!$B$4*'KU Meter Schedule'!AL151)/12,IF(AL151=0,AK151/2*'Depr. Rate'!$C$4/12,('Depr. Rate'!$C$4*'KU Meter Schedule'!AL151)/12))</f>
        <v>545.36092650000001</v>
      </c>
      <c r="CC151" s="21">
        <f>IF(CC$3&lt;'Depr. Rate'!$B$1,('Depr. Rate'!$B$4*'KU Meter Schedule'!AM151)/12,IF(AM151=0,AL151/2*'Depr. Rate'!$C$4/12,('Depr. Rate'!$C$4*'KU Meter Schedule'!AM151)/12))</f>
        <v>545.36092650000001</v>
      </c>
      <c r="CD151" s="21">
        <f>IF(CD$3&lt;'Depr. Rate'!$B$1,('Depr. Rate'!$B$4*'KU Meter Schedule'!AN151)/12,IF(AN151=0,AM151/2*'Depr. Rate'!$C$4/12,('Depr. Rate'!$C$4*'KU Meter Schedule'!AN151)/12))</f>
        <v>545.36092650000001</v>
      </c>
      <c r="CE151" s="21">
        <f>IF(CE$3&lt;'Depr. Rate'!$B$1,('Depr. Rate'!$B$4*'KU Meter Schedule'!AO151)/12,IF(AO151=0,AN151/2*'Depr. Rate'!$C$4/12,('Depr. Rate'!$C$4*'KU Meter Schedule'!AO151)/12))</f>
        <v>545.36092650000001</v>
      </c>
      <c r="CF151" s="21">
        <f>IF(CF$3&lt;'Depr. Rate'!$B$1,('Depr. Rate'!$B$4*'KU Meter Schedule'!AP151)/12,IF(AP151=0,AO151/2*'Depr. Rate'!$C$4/12,('Depr. Rate'!$C$4*'KU Meter Schedule'!AP151)/12))</f>
        <v>545.36092650000001</v>
      </c>
      <c r="CG151" s="21">
        <f>IF(CG$3&lt;'Depr. Rate'!$B$1,('Depr. Rate'!$B$4*'KU Meter Schedule'!AQ151)/12,IF(AQ151=0,AP151/2*'Depr. Rate'!$C$4/12,('Depr. Rate'!$C$4*'KU Meter Schedule'!AQ151)/12))</f>
        <v>545.36092650000001</v>
      </c>
      <c r="CH151" s="21">
        <f>IF(CH$3&lt;'Depr. Rate'!$B$1,('Depr. Rate'!$B$4*'KU Meter Schedule'!AR151)/12,IF(AR151=0,AQ151/2*'Depr. Rate'!$C$4/12,('Depr. Rate'!$C$4*'KU Meter Schedule'!AR151)/12))</f>
        <v>545.36092650000001</v>
      </c>
      <c r="CI151" s="21">
        <f>IF(CI$3&lt;'Depr. Rate'!$B$1,('Depr. Rate'!$B$4*'KU Meter Schedule'!AS151)/12,IF(AS151=0,AR151/2*'Depr. Rate'!$C$4/12,('Depr. Rate'!$C$4*'KU Meter Schedule'!AS151)/12))</f>
        <v>545.36092650000001</v>
      </c>
      <c r="CJ151" s="21">
        <f>IF(CJ$3&lt;'Depr. Rate'!$B$1,('Depr. Rate'!$B$4*'KU Meter Schedule'!AT151)/12,IF(AT151=0,AS151/2*'Depr. Rate'!$C$4/12,('Depr. Rate'!$C$4*'KU Meter Schedule'!AT151)/12))</f>
        <v>545.36092650000001</v>
      </c>
      <c r="CK151" s="21">
        <f>IF(CK$3&lt;'Depr. Rate'!$B$1,('Depr. Rate'!$B$4*'KU Meter Schedule'!AU151)/12,IF(AU151=0,AT151/2*'Depr. Rate'!$C$4/12,('Depr. Rate'!$C$4*'KU Meter Schedule'!AU151)/12))</f>
        <v>272.68046325</v>
      </c>
      <c r="CL151" s="21">
        <f>IF(CL$3&lt;'Depr. Rate'!$B$1,('Depr. Rate'!$B$4*'KU Meter Schedule'!AV151)/12,IF(AV151=0,AU151/2*'Depr. Rate'!$C$4/12,('Depr. Rate'!$C$4*'KU Meter Schedule'!AV151)/12))</f>
        <v>0</v>
      </c>
      <c r="CM151" s="21">
        <f>IF(CM$3&lt;'Depr. Rate'!$B$1,('Depr. Rate'!$B$4*'KU Meter Schedule'!AW151)/12,IF(AW151=0,AV151/2*'Depr. Rate'!$C$4/12,('Depr. Rate'!$C$4*'KU Meter Schedule'!AW151)/12))</f>
        <v>0</v>
      </c>
      <c r="CN151" s="21">
        <f>IF(CN$3&lt;'Depr. Rate'!$B$1,('Depr. Rate'!$B$4*'KU Meter Schedule'!AX151)/12,IF(AX151=0,AW151/2*'Depr. Rate'!$C$4/12,('Depr. Rate'!$C$4*'KU Meter Schedule'!AX151)/12))</f>
        <v>0</v>
      </c>
      <c r="CP151" s="6">
        <f>IF(CP$3=$CP$3,$H151+AZ151,IF($F151='KU Meter Schedule'!CP$3,'KU Meter Schedule'!CO151+AZ151-$G151,SUM(CO151,AZ151)))</f>
        <v>45332.11056198454</v>
      </c>
      <c r="CQ151" s="6">
        <f>IF(CQ$3=$CP$3,$H151+BA151,IF($F151='KU Meter Schedule'!CQ$3,'KU Meter Schedule'!CP151+BA151-$G151,SUM(CP151,BA151)))</f>
        <v>45687.915838817877</v>
      </c>
      <c r="CR151" s="6">
        <f>IF(CR$3=$CP$3,$H151+BB151,IF($F151='KU Meter Schedule'!CR$3,'KU Meter Schedule'!CQ151+BB151-$G151,SUM(CQ151,BB151)))</f>
        <v>46043.721115651213</v>
      </c>
      <c r="CS151" s="6">
        <f>IF(CS$3=$CP$3,$H151+BC151,IF($F151='KU Meter Schedule'!CS$3,'KU Meter Schedule'!CR151+BC151-$G151,SUM(CR151,BC151)))</f>
        <v>46399.526392484549</v>
      </c>
      <c r="CT151" s="6">
        <f>IF(CT$3=$CP$3,$H151+BD151,IF($F151='KU Meter Schedule'!CT$3,'KU Meter Schedule'!CS151+BD151-$G151,SUM(CS151,BD151)))</f>
        <v>46755.331669317886</v>
      </c>
      <c r="CU151" s="6">
        <f>IF(CU$3=$CP$3,$H151+BE151,IF($F151='KU Meter Schedule'!CU$3,'KU Meter Schedule'!CT151+BE151-$G151,SUM(CT151,BE151)))</f>
        <v>47111.136946151222</v>
      </c>
      <c r="CV151" s="6">
        <f>IF(CV$3=$CP$3,$H151+BF151,IF($F151='KU Meter Schedule'!CV$3,'KU Meter Schedule'!CU151+BF151-$G151,SUM(CU151,BF151)))</f>
        <v>47466.942222984559</v>
      </c>
      <c r="CW151" s="6">
        <f>IF(CW$3=$CP$3,$H151+BG151,IF($F151='KU Meter Schedule'!CW$3,'KU Meter Schedule'!CV151+BG151-$G151,SUM(CV151,BG151)))</f>
        <v>47822.747499817895</v>
      </c>
      <c r="CX151" s="6">
        <f>IF(CX$3=$CP$3,$H151+BH151,IF($F151='KU Meter Schedule'!CX$3,'KU Meter Schedule'!CW151+BH151-$G151,SUM(CW151,BH151)))</f>
        <v>48178.552776651231</v>
      </c>
      <c r="CY151" s="6">
        <f>IF(CY$3=$CP$3,$H151+BI151,IF($F151='KU Meter Schedule'!CY$3,'KU Meter Schedule'!CX151+BI151-$G151,SUM(CX151,BI151)))</f>
        <v>48534.358053484568</v>
      </c>
      <c r="CZ151" s="6">
        <f>IF(CZ$3=$CP$3,$H151+BJ151,IF($F151='KU Meter Schedule'!CZ$3,'KU Meter Schedule'!CY151+BJ151-$G151,SUM(CY151,BJ151)))</f>
        <v>48890.163330317904</v>
      </c>
      <c r="DA151" s="6">
        <f>IF(DA$3=$CP$3,$H151+BK151,IF($F151='KU Meter Schedule'!DA$3,'KU Meter Schedule'!CZ151+BK151-$G151,SUM(CZ151,BK151)))</f>
        <v>49435.524256817902</v>
      </c>
      <c r="DB151" s="6">
        <f>IF(DB$3=$CP$3,$H151+BL151,IF($F151='KU Meter Schedule'!DB$3,'KU Meter Schedule'!DA151+BL151-$G151,SUM(DA151,BL151)))</f>
        <v>49980.8851833179</v>
      </c>
      <c r="DC151" s="6">
        <f>IF(DC$3=$CP$3,$H151+BM151,IF($F151='KU Meter Schedule'!DC$3,'KU Meter Schedule'!DB151+BM151-$G151,SUM(DB151,BM151)))</f>
        <v>50526.246109817897</v>
      </c>
      <c r="DD151" s="6">
        <f>IF(DD$3=$CP$3,$H151+BN151,IF($F151='KU Meter Schedule'!DD$3,'KU Meter Schedule'!DC151+BN151-$G151,SUM(DC151,BN151)))</f>
        <v>51071.607036317895</v>
      </c>
      <c r="DE151" s="6">
        <f>IF(DE$3=$CP$3,$H151+BO151,IF($F151='KU Meter Schedule'!DE$3,'KU Meter Schedule'!DD151+BO151-$G151,SUM(DD151,BO151)))</f>
        <v>51616.967962817893</v>
      </c>
      <c r="DF151" s="6">
        <f>IF(DF$3=$CP$3,$H151+BP151,IF($F151='KU Meter Schedule'!DF$3,'KU Meter Schedule'!DE151+BP151-$G151,SUM(DE151,BP151)))</f>
        <v>52162.328889317891</v>
      </c>
      <c r="DG151" s="6">
        <f>IF(DG$3=$CP$3,$H151+BQ151,IF($F151='KU Meter Schedule'!DG$3,'KU Meter Schedule'!DF151+BQ151-$G151,SUM(DF151,BQ151)))</f>
        <v>52707.689815817888</v>
      </c>
      <c r="DH151" s="6">
        <f>IF(DH$3=$CP$3,$H151+BR151,IF($F151='KU Meter Schedule'!DH$3,'KU Meter Schedule'!DG151+BR151-$G151,SUM(DG151,BR151)))</f>
        <v>53253.050742317886</v>
      </c>
      <c r="DI151" s="6">
        <f>IF(DI$3=$CP$3,$H151+BS151,IF($F151='KU Meter Schedule'!DI$3,'KU Meter Schedule'!DH151+BS151-$G151,SUM(DH151,BS151)))</f>
        <v>53798.411668817884</v>
      </c>
      <c r="DJ151" s="6">
        <f>IF(DJ$3=$CP$3,$H151+BT151,IF($F151='KU Meter Schedule'!DJ$3,'KU Meter Schedule'!DI151+BT151-$G151,SUM(DI151,BT151)))</f>
        <v>54343.772595317881</v>
      </c>
      <c r="DK151" s="6">
        <f>IF(DK$3=$CP$3,$H151+BU151,IF($F151='KU Meter Schedule'!DK$3,'KU Meter Schedule'!DJ151+BU151-$G151,SUM(DJ151,BU151)))</f>
        <v>54889.133521817879</v>
      </c>
      <c r="DL151" s="6">
        <f>IF(DL$3=$CP$3,$H151+BV151,IF($F151='KU Meter Schedule'!DL$3,'KU Meter Schedule'!DK151+BV151-$G151,SUM(DK151,BV151)))</f>
        <v>55434.494448317877</v>
      </c>
      <c r="DM151" s="6">
        <f>IF(DM$3=$CP$3,$H151+BW151,IF($F151='KU Meter Schedule'!DM$3,'KU Meter Schedule'!DL151+BW151-$G151,SUM(DL151,BW151)))</f>
        <v>55979.855374817875</v>
      </c>
      <c r="DN151" s="6">
        <f>IF(DN$3=$CP$3,$H151+BX151,IF($F151='KU Meter Schedule'!DN$3,'KU Meter Schedule'!DM151+BX151-$G151,SUM(DM151,BX151)))</f>
        <v>56525.216301317872</v>
      </c>
      <c r="DO151" s="6">
        <f>IF(DO$3=$CP$3,$H151+BY151,IF($F151='KU Meter Schedule'!DO$3,'KU Meter Schedule'!DN151+BY151-$G151,SUM(DN151,BY151)))</f>
        <v>57070.57722781787</v>
      </c>
      <c r="DP151" s="6">
        <f>IF(DP$3=$CP$3,$H151+BZ151,IF($F151='KU Meter Schedule'!DP$3,'KU Meter Schedule'!DO151+BZ151-$G151,SUM(DO151,BZ151)))</f>
        <v>57615.938154317868</v>
      </c>
      <c r="DQ151" s="6">
        <f>IF(DQ$3=$CP$3,$H151+CA151,IF($F151='KU Meter Schedule'!DQ$3,'KU Meter Schedule'!DP151+CA151-$G151,SUM(DP151,CA151)))</f>
        <v>58161.299080817866</v>
      </c>
      <c r="DR151" s="6">
        <f>IF(DR$3=$CP$3,$H151+CB151,IF($F151='KU Meter Schedule'!DR$3,'KU Meter Schedule'!DQ151+CB151-$G151,SUM(DQ151,CB151)))</f>
        <v>58706.660007317863</v>
      </c>
      <c r="DS151" s="6">
        <f>IF(DS$3=$CP$3,$H151+CC151,IF($F151='KU Meter Schedule'!DS$3,'KU Meter Schedule'!DR151+CC151-$G151,SUM(DR151,CC151)))</f>
        <v>59252.020933817861</v>
      </c>
      <c r="DT151" s="6">
        <f>IF(DT$3=$CP$3,$H151+CD151,IF($F151='KU Meter Schedule'!DT$3,'KU Meter Schedule'!DS151+CD151-$G151,SUM(DS151,CD151)))</f>
        <v>59797.381860317859</v>
      </c>
      <c r="DU151" s="6">
        <f>IF(DU$3=$CP$3,$H151+CE151,IF($F151='KU Meter Schedule'!DU$3,'KU Meter Schedule'!DT151+CE151-$G151,SUM(DT151,CE151)))</f>
        <v>60342.742786817857</v>
      </c>
      <c r="DV151" s="6">
        <f>IF(DV$3=$CP$3,$H151+CF151,IF($F151='KU Meter Schedule'!DV$3,'KU Meter Schedule'!DU151+CF151-$G151,SUM(DU151,CF151)))</f>
        <v>60888.103713317854</v>
      </c>
      <c r="DW151" s="6">
        <f>IF(DW$3=$CP$3,$H151+CG151,IF($F151='KU Meter Schedule'!DW$3,'KU Meter Schedule'!DV151+CG151-$G151,SUM(DV151,CG151)))</f>
        <v>61433.464639817852</v>
      </c>
      <c r="DX151" s="6">
        <f>IF(DX$3=$CP$3,$H151+CH151,IF($F151='KU Meter Schedule'!DX$3,'KU Meter Schedule'!DW151+CH151-$G151,SUM(DW151,CH151)))</f>
        <v>61978.82556631785</v>
      </c>
      <c r="DY151" s="6">
        <f>IF(DY$3=$CP$3,$H151+CI151,IF($F151='KU Meter Schedule'!DY$3,'KU Meter Schedule'!DX151+CI151-$G151,SUM(DX151,CI151)))</f>
        <v>62524.186492817847</v>
      </c>
      <c r="DZ151" s="6">
        <f>IF(DZ$3=$CP$3,$H151+CJ151,IF($F151='KU Meter Schedule'!DZ$3,'KU Meter Schedule'!DY151+CJ151-$G151,SUM(DY151,CJ151)))</f>
        <v>63069.547419317845</v>
      </c>
      <c r="EA151" s="6">
        <f>IF(EA$3=$CP$3,$H151+CK151,IF($F151='KU Meter Schedule'!EA$3,'KU Meter Schedule'!DZ151+CK151-$G151,SUM(DZ151,CK151)))</f>
        <v>-123105.95211743214</v>
      </c>
      <c r="EB151" s="6">
        <f>IF(EB$3=$CP$3,$H151+CL151,IF($F151='KU Meter Schedule'!EB$3,'KU Meter Schedule'!EA151+CL151-$G151,SUM(EA151,CL151)))</f>
        <v>-123105.95211743214</v>
      </c>
      <c r="EC151" s="6">
        <f>IF(EC$3=$CP$3,$H151+CM151,IF($F151='KU Meter Schedule'!EC$3,'KU Meter Schedule'!EB151+CM151-$G151,SUM(EB151,CM151)))</f>
        <v>-123105.95211743214</v>
      </c>
      <c r="ED151" s="6">
        <f>IF(ED$3=$CP$3,$H151+CN151,IF($F151='KU Meter Schedule'!ED$3,'KU Meter Schedule'!EC151+CN151-$G151,SUM(EC151,CN151)))</f>
        <v>-123105.95211743214</v>
      </c>
      <c r="EF151" s="8">
        <f t="shared" si="32"/>
        <v>141116.06943801546</v>
      </c>
      <c r="EG151" s="8">
        <f t="shared" si="32"/>
        <v>140760.2641611821</v>
      </c>
      <c r="EH151" s="8">
        <f t="shared" si="32"/>
        <v>140404.45888434877</v>
      </c>
      <c r="EI151" s="8">
        <f t="shared" si="32"/>
        <v>140048.65360751544</v>
      </c>
      <c r="EJ151" s="8">
        <f t="shared" si="32"/>
        <v>139692.84833068211</v>
      </c>
      <c r="EK151" s="8">
        <f t="shared" si="32"/>
        <v>139337.04305384879</v>
      </c>
      <c r="EL151" s="8">
        <f t="shared" si="32"/>
        <v>138981.23777701543</v>
      </c>
      <c r="EM151" s="8">
        <f t="shared" si="32"/>
        <v>138625.4325001821</v>
      </c>
      <c r="EN151" s="8">
        <f t="shared" si="32"/>
        <v>138269.62722334877</v>
      </c>
      <c r="EO151" s="8">
        <f t="shared" si="32"/>
        <v>137913.82194651541</v>
      </c>
      <c r="EP151" s="8">
        <f t="shared" si="32"/>
        <v>137558.01666968208</v>
      </c>
      <c r="EQ151" s="8">
        <f t="shared" si="32"/>
        <v>137012.65574318208</v>
      </c>
      <c r="ER151" s="8">
        <f t="shared" si="32"/>
        <v>136467.29481668209</v>
      </c>
      <c r="ES151" s="8">
        <f t="shared" si="32"/>
        <v>135921.93389018209</v>
      </c>
      <c r="ET151" s="8">
        <f t="shared" si="32"/>
        <v>135376.57296368209</v>
      </c>
      <c r="EU151" s="8">
        <f t="shared" si="32"/>
        <v>134831.21203718209</v>
      </c>
      <c r="EV151" s="8">
        <f t="shared" si="31"/>
        <v>134285.8511106821</v>
      </c>
      <c r="EW151" s="8">
        <f t="shared" si="31"/>
        <v>133740.4901841821</v>
      </c>
      <c r="EX151" s="8">
        <f t="shared" si="31"/>
        <v>133195.1292576821</v>
      </c>
      <c r="EY151" s="8">
        <f t="shared" si="31"/>
        <v>132649.7683311821</v>
      </c>
      <c r="EZ151" s="8">
        <f t="shared" si="31"/>
        <v>132104.4074046821</v>
      </c>
      <c r="FA151" s="8">
        <f t="shared" si="31"/>
        <v>131559.04647818211</v>
      </c>
      <c r="FB151" s="8">
        <f t="shared" si="31"/>
        <v>131013.68555168211</v>
      </c>
      <c r="FC151" s="8">
        <f t="shared" si="31"/>
        <v>130468.32462518211</v>
      </c>
      <c r="FD151" s="8">
        <f t="shared" si="31"/>
        <v>129922.96369868211</v>
      </c>
      <c r="FE151" s="8">
        <f t="shared" si="31"/>
        <v>129377.60277218212</v>
      </c>
      <c r="FF151" s="8">
        <f t="shared" si="31"/>
        <v>128832.24184568212</v>
      </c>
      <c r="FG151" s="8">
        <f t="shared" si="31"/>
        <v>128286.88091918212</v>
      </c>
      <c r="FH151" s="8">
        <f t="shared" si="31"/>
        <v>127741.51999268212</v>
      </c>
      <c r="FI151" s="8">
        <f t="shared" si="31"/>
        <v>127196.15906618212</v>
      </c>
      <c r="FJ151" s="8">
        <f t="shared" si="31"/>
        <v>126650.79813968213</v>
      </c>
      <c r="FK151" s="8">
        <f t="shared" si="30"/>
        <v>126105.43721318213</v>
      </c>
      <c r="FL151" s="8">
        <f t="shared" si="30"/>
        <v>125560.07628668213</v>
      </c>
      <c r="FM151" s="8">
        <f t="shared" si="30"/>
        <v>125014.71536018213</v>
      </c>
      <c r="FN151" s="8">
        <f t="shared" si="30"/>
        <v>124469.35443368214</v>
      </c>
      <c r="FO151" s="8">
        <f t="shared" si="30"/>
        <v>123923.99350718214</v>
      </c>
      <c r="FP151" s="8">
        <f t="shared" si="30"/>
        <v>123378.63258068214</v>
      </c>
      <c r="FQ151" s="8">
        <f t="shared" si="30"/>
        <v>123105.95211743214</v>
      </c>
      <c r="FR151" s="8">
        <f t="shared" si="30"/>
        <v>123105.95211743214</v>
      </c>
      <c r="FS151" s="8">
        <f t="shared" si="30"/>
        <v>123105.95211743214</v>
      </c>
      <c r="FT151" s="8">
        <f t="shared" si="30"/>
        <v>123105.95211743214</v>
      </c>
    </row>
    <row r="152" spans="1:176" x14ac:dyDescent="0.25">
      <c r="A152" s="4" t="s">
        <v>12</v>
      </c>
      <c r="B152" s="4" t="s">
        <v>2</v>
      </c>
      <c r="C152" s="3" t="s">
        <v>40</v>
      </c>
      <c r="D152" s="4" t="s">
        <v>3</v>
      </c>
      <c r="E152" s="7">
        <v>2007</v>
      </c>
      <c r="F152" s="24">
        <f>IFERROR(VLOOKUP(CONCATENATE(C152,E152),'KU Retirements'!$A$4:$E$150,5,FALSE),"N/A")</f>
        <v>43709</v>
      </c>
      <c r="G152" s="5">
        <v>70277.8</v>
      </c>
      <c r="H152" s="5">
        <v>15268.194302885997</v>
      </c>
      <c r="I152" s="5"/>
      <c r="J152" s="6">
        <f>IF(J$3=$J$3,$G152,IF($F152='KU Meter Schedule'!J$3,'KU Meter Schedule'!I152-'KU Meter Schedule'!$G152,I152))</f>
        <v>70277.8</v>
      </c>
      <c r="K152" s="6">
        <f>IF(K$3=$J$3,$G152,IF($F152='KU Meter Schedule'!K$3,'KU Meter Schedule'!J152-'KU Meter Schedule'!$G152,J152))</f>
        <v>70277.8</v>
      </c>
      <c r="L152" s="6">
        <f>IF(L$3=$J$3,$G152,IF($F152='KU Meter Schedule'!L$3,'KU Meter Schedule'!K152-'KU Meter Schedule'!$G152,K152))</f>
        <v>70277.8</v>
      </c>
      <c r="M152" s="6">
        <f>IF(M$3=$J$3,$G152,IF($F152='KU Meter Schedule'!M$3,'KU Meter Schedule'!L152-'KU Meter Schedule'!$G152,L152))</f>
        <v>70277.8</v>
      </c>
      <c r="N152" s="6">
        <f>IF(N$3=$J$3,$G152,IF($F152='KU Meter Schedule'!N$3,'KU Meter Schedule'!M152-'KU Meter Schedule'!$G152,M152))</f>
        <v>70277.8</v>
      </c>
      <c r="O152" s="6">
        <f>IF(O$3=$J$3,$G152,IF($F152='KU Meter Schedule'!O$3,'KU Meter Schedule'!N152-'KU Meter Schedule'!$G152,N152))</f>
        <v>70277.8</v>
      </c>
      <c r="P152" s="6">
        <f>IF(P$3=$J$3,$G152,IF($F152='KU Meter Schedule'!P$3,'KU Meter Schedule'!O152-'KU Meter Schedule'!$G152,O152))</f>
        <v>70277.8</v>
      </c>
      <c r="Q152" s="6">
        <f>IF(Q$3=$J$3,$G152,IF($F152='KU Meter Schedule'!Q$3,'KU Meter Schedule'!P152-'KU Meter Schedule'!$G152,P152))</f>
        <v>70277.8</v>
      </c>
      <c r="R152" s="6">
        <f>IF(R$3=$J$3,$G152,IF($F152='KU Meter Schedule'!R$3,'KU Meter Schedule'!Q152-'KU Meter Schedule'!$G152,Q152))</f>
        <v>70277.8</v>
      </c>
      <c r="S152" s="6">
        <f>IF(S$3=$J$3,$G152,IF($F152='KU Meter Schedule'!S$3,'KU Meter Schedule'!R152-'KU Meter Schedule'!$G152,R152))</f>
        <v>70277.8</v>
      </c>
      <c r="T152" s="6">
        <f>IF(T$3=$J$3,$G152,IF($F152='KU Meter Schedule'!T$3,'KU Meter Schedule'!S152-'KU Meter Schedule'!$G152,S152))</f>
        <v>70277.8</v>
      </c>
      <c r="U152" s="6">
        <f>IF(U$3=$J$3,$G152,IF($F152='KU Meter Schedule'!U$3,'KU Meter Schedule'!T152-'KU Meter Schedule'!$G152,T152))</f>
        <v>70277.8</v>
      </c>
      <c r="V152" s="6">
        <f>IF(V$3=$J$3,$G152,IF($F152='KU Meter Schedule'!V$3,'KU Meter Schedule'!U152-'KU Meter Schedule'!$G152,U152))</f>
        <v>70277.8</v>
      </c>
      <c r="W152" s="6">
        <f>IF(W$3=$J$3,$G152,IF($F152='KU Meter Schedule'!W$3,'KU Meter Schedule'!V152-'KU Meter Schedule'!$G152,V152))</f>
        <v>70277.8</v>
      </c>
      <c r="X152" s="6">
        <f>IF(X$3=$J$3,$G152,IF($F152='KU Meter Schedule'!X$3,'KU Meter Schedule'!W152-'KU Meter Schedule'!$G152,W152))</f>
        <v>70277.8</v>
      </c>
      <c r="Y152" s="6">
        <f>IF(Y$3=$J$3,$G152,IF($F152='KU Meter Schedule'!Y$3,'KU Meter Schedule'!X152-'KU Meter Schedule'!$G152,X152))</f>
        <v>70277.8</v>
      </c>
      <c r="Z152" s="6">
        <f>IF(Z$3=$J$3,$G152,IF($F152='KU Meter Schedule'!Z$3,'KU Meter Schedule'!Y152-'KU Meter Schedule'!$G152,Y152))</f>
        <v>70277.8</v>
      </c>
      <c r="AA152" s="6">
        <f>IF(AA$3=$J$3,$G152,IF($F152='KU Meter Schedule'!AA$3,'KU Meter Schedule'!Z152-'KU Meter Schedule'!$G152,Z152))</f>
        <v>70277.8</v>
      </c>
      <c r="AB152" s="6">
        <f>IF(AB$3=$J$3,$G152,IF($F152='KU Meter Schedule'!AB$3,'KU Meter Schedule'!AA152-'KU Meter Schedule'!$G152,AA152))</f>
        <v>70277.8</v>
      </c>
      <c r="AC152" s="6">
        <f>IF(AC$3=$J$3,$G152,IF($F152='KU Meter Schedule'!AC$3,'KU Meter Schedule'!AB152-'KU Meter Schedule'!$G152,AB152))</f>
        <v>70277.8</v>
      </c>
      <c r="AD152" s="6">
        <f>IF(AD$3=$J$3,$G152,IF($F152='KU Meter Schedule'!AD$3,'KU Meter Schedule'!AC152-'KU Meter Schedule'!$G152,AC152))</f>
        <v>70277.8</v>
      </c>
      <c r="AE152" s="6">
        <f>IF(AE$3=$J$3,$G152,IF($F152='KU Meter Schedule'!AE$3,'KU Meter Schedule'!AD152-'KU Meter Schedule'!$G152,AD152))</f>
        <v>70277.8</v>
      </c>
      <c r="AF152" s="6">
        <f>IF(AF$3=$J$3,$G152,IF($F152='KU Meter Schedule'!AF$3,'KU Meter Schedule'!AE152-'KU Meter Schedule'!$G152,AE152))</f>
        <v>70277.8</v>
      </c>
      <c r="AG152" s="6">
        <f>IF(AG$3=$J$3,$G152,IF($F152='KU Meter Schedule'!AG$3,'KU Meter Schedule'!AF152-'KU Meter Schedule'!$G152,AF152))</f>
        <v>70277.8</v>
      </c>
      <c r="AH152" s="6">
        <f>IF(AH$3=$J$3,$G152,IF($F152='KU Meter Schedule'!AH$3,'KU Meter Schedule'!AG152-'KU Meter Schedule'!$G152,AG152))</f>
        <v>70277.8</v>
      </c>
      <c r="AI152" s="6">
        <f>IF(AI$3=$J$3,$G152,IF($F152='KU Meter Schedule'!AI$3,'KU Meter Schedule'!AH152-'KU Meter Schedule'!$G152,AH152))</f>
        <v>70277.8</v>
      </c>
      <c r="AJ152" s="6">
        <f>IF(AJ$3=$J$3,$G152,IF($F152='KU Meter Schedule'!AJ$3,'KU Meter Schedule'!AI152-'KU Meter Schedule'!$G152,AI152))</f>
        <v>70277.8</v>
      </c>
      <c r="AK152" s="6">
        <f>IF(AK$3=$J$3,$G152,IF($F152='KU Meter Schedule'!AK$3,'KU Meter Schedule'!AJ152-'KU Meter Schedule'!$G152,AJ152))</f>
        <v>70277.8</v>
      </c>
      <c r="AL152" s="6">
        <f>IF(AL$3=$J$3,$G152,IF($F152='KU Meter Schedule'!AL$3,'KU Meter Schedule'!AK152-'KU Meter Schedule'!$G152,AK152))</f>
        <v>70277.8</v>
      </c>
      <c r="AM152" s="6">
        <f>IF(AM$3=$J$3,$G152,IF($F152='KU Meter Schedule'!AM$3,'KU Meter Schedule'!AL152-'KU Meter Schedule'!$G152,AL152))</f>
        <v>70277.8</v>
      </c>
      <c r="AN152" s="6">
        <f>IF(AN$3=$J$3,$G152,IF($F152='KU Meter Schedule'!AN$3,'KU Meter Schedule'!AM152-'KU Meter Schedule'!$G152,AM152))</f>
        <v>70277.8</v>
      </c>
      <c r="AO152" s="6">
        <f>IF(AO$3=$J$3,$G152,IF($F152='KU Meter Schedule'!AO$3,'KU Meter Schedule'!AN152-'KU Meter Schedule'!$G152,AN152))</f>
        <v>70277.8</v>
      </c>
      <c r="AP152" s="6">
        <f>IF(AP$3=$J$3,$G152,IF($F152='KU Meter Schedule'!AP$3,'KU Meter Schedule'!AO152-'KU Meter Schedule'!$G152,AO152))</f>
        <v>70277.8</v>
      </c>
      <c r="AQ152" s="6">
        <f>IF(AQ$3=$J$3,$G152,IF($F152='KU Meter Schedule'!AQ$3,'KU Meter Schedule'!AP152-'KU Meter Schedule'!$G152,AP152))</f>
        <v>70277.8</v>
      </c>
      <c r="AR152" s="6">
        <f>IF(AR$3=$J$3,$G152,IF($F152='KU Meter Schedule'!AR$3,'KU Meter Schedule'!AQ152-'KU Meter Schedule'!$G152,AQ152))</f>
        <v>70277.8</v>
      </c>
      <c r="AS152" s="6">
        <f>IF(AS$3=$J$3,$G152,IF($F152='KU Meter Schedule'!AS$3,'KU Meter Schedule'!AR152-'KU Meter Schedule'!$G152,AR152))</f>
        <v>70277.8</v>
      </c>
      <c r="AT152" s="6">
        <f>IF(AT$3=$J$3,$G152,IF($F152='KU Meter Schedule'!AT$3,'KU Meter Schedule'!AS152-'KU Meter Schedule'!$G152,AS152))</f>
        <v>70277.8</v>
      </c>
      <c r="AU152" s="6">
        <f>IF(AU$3=$J$3,$G152,IF($F152='KU Meter Schedule'!AU$3,'KU Meter Schedule'!AT152-'KU Meter Schedule'!$G152,AT152))</f>
        <v>0</v>
      </c>
      <c r="AV152" s="6">
        <f>IF(AV$3=$J$3,$G152,IF($F152='KU Meter Schedule'!AV$3,'KU Meter Schedule'!AU152-'KU Meter Schedule'!$G152,AU152))</f>
        <v>0</v>
      </c>
      <c r="AW152" s="6">
        <f>IF(AW$3=$J$3,$G152,IF($F152='KU Meter Schedule'!AW$3,'KU Meter Schedule'!AV152-'KU Meter Schedule'!$G152,AV152))</f>
        <v>0</v>
      </c>
      <c r="AX152" s="6">
        <f>IF(AX$3=$J$3,$G152,IF($F152='KU Meter Schedule'!AX$3,'KU Meter Schedule'!AW152-'KU Meter Schedule'!$G152,AW152))</f>
        <v>0</v>
      </c>
      <c r="AZ152" s="21">
        <f>IF(AZ$3&lt;'Depr. Rate'!$B$1,('Depr. Rate'!$B$4*'KU Meter Schedule'!J152)/12,IF(J152=0,I152/2*'Depr. Rate'!$C$4/12,('Depr. Rate'!$C$4*'KU Meter Schedule'!J152)/12))</f>
        <v>134.11346833333334</v>
      </c>
      <c r="BA152" s="21">
        <f>IF(BA$3&lt;'Depr. Rate'!$B$1,('Depr. Rate'!$B$4*'KU Meter Schedule'!K152)/12,IF(K152=0,J152/2*'Depr. Rate'!$C$4/12,('Depr. Rate'!$C$4*'KU Meter Schedule'!K152)/12))</f>
        <v>134.11346833333334</v>
      </c>
      <c r="BB152" s="21">
        <f>IF(BB$3&lt;'Depr. Rate'!$B$1,('Depr. Rate'!$B$4*'KU Meter Schedule'!L152)/12,IF(L152=0,K152/2*'Depr. Rate'!$C$4/12,('Depr. Rate'!$C$4*'KU Meter Schedule'!L152)/12))</f>
        <v>134.11346833333334</v>
      </c>
      <c r="BC152" s="21">
        <f>IF(BC$3&lt;'Depr. Rate'!$B$1,('Depr. Rate'!$B$4*'KU Meter Schedule'!M152)/12,IF(M152=0,L152/2*'Depr. Rate'!$C$4/12,('Depr. Rate'!$C$4*'KU Meter Schedule'!M152)/12))</f>
        <v>134.11346833333334</v>
      </c>
      <c r="BD152" s="21">
        <f>IF(BD$3&lt;'Depr. Rate'!$B$1,('Depr. Rate'!$B$4*'KU Meter Schedule'!N152)/12,IF(N152=0,M152/2*'Depr. Rate'!$C$4/12,('Depr. Rate'!$C$4*'KU Meter Schedule'!N152)/12))</f>
        <v>134.11346833333334</v>
      </c>
      <c r="BE152" s="21">
        <f>IF(BE$3&lt;'Depr. Rate'!$B$1,('Depr. Rate'!$B$4*'KU Meter Schedule'!O152)/12,IF(O152=0,N152/2*'Depr. Rate'!$C$4/12,('Depr. Rate'!$C$4*'KU Meter Schedule'!O152)/12))</f>
        <v>134.11346833333334</v>
      </c>
      <c r="BF152" s="21">
        <f>IF(BF$3&lt;'Depr. Rate'!$B$1,('Depr. Rate'!$B$4*'KU Meter Schedule'!P152)/12,IF(P152=0,O152/2*'Depr. Rate'!$C$4/12,('Depr. Rate'!$C$4*'KU Meter Schedule'!P152)/12))</f>
        <v>134.11346833333334</v>
      </c>
      <c r="BG152" s="21">
        <f>IF(BG$3&lt;'Depr. Rate'!$B$1,('Depr. Rate'!$B$4*'KU Meter Schedule'!Q152)/12,IF(Q152=0,P152/2*'Depr. Rate'!$C$4/12,('Depr. Rate'!$C$4*'KU Meter Schedule'!Q152)/12))</f>
        <v>134.11346833333334</v>
      </c>
      <c r="BH152" s="21">
        <f>IF(BH$3&lt;'Depr. Rate'!$B$1,('Depr. Rate'!$B$4*'KU Meter Schedule'!R152)/12,IF(R152=0,Q152/2*'Depr. Rate'!$C$4/12,('Depr. Rate'!$C$4*'KU Meter Schedule'!R152)/12))</f>
        <v>134.11346833333334</v>
      </c>
      <c r="BI152" s="21">
        <f>IF(BI$3&lt;'Depr. Rate'!$B$1,('Depr. Rate'!$B$4*'KU Meter Schedule'!S152)/12,IF(S152=0,R152/2*'Depr. Rate'!$C$4/12,('Depr. Rate'!$C$4*'KU Meter Schedule'!S152)/12))</f>
        <v>134.11346833333334</v>
      </c>
      <c r="BJ152" s="21">
        <f>IF(BJ$3&lt;'Depr. Rate'!$B$1,('Depr. Rate'!$B$4*'KU Meter Schedule'!T152)/12,IF(T152=0,S152/2*'Depr. Rate'!$C$4/12,('Depr. Rate'!$C$4*'KU Meter Schedule'!T152)/12))</f>
        <v>134.11346833333334</v>
      </c>
      <c r="BK152" s="21">
        <f>IF(BK$3&lt;'Depr. Rate'!$B$1,('Depr. Rate'!$B$4*'KU Meter Schedule'!U152)/12,IF(U152=0,T152/2*'Depr. Rate'!$C$4/12,('Depr. Rate'!$C$4*'KU Meter Schedule'!U152)/12))</f>
        <v>205.56256499999998</v>
      </c>
      <c r="BL152" s="21">
        <f>IF(BL$3&lt;'Depr. Rate'!$B$1,('Depr. Rate'!$B$4*'KU Meter Schedule'!V152)/12,IF(V152=0,U152/2*'Depr. Rate'!$C$4/12,('Depr. Rate'!$C$4*'KU Meter Schedule'!V152)/12))</f>
        <v>205.56256499999998</v>
      </c>
      <c r="BM152" s="21">
        <f>IF(BM$3&lt;'Depr. Rate'!$B$1,('Depr. Rate'!$B$4*'KU Meter Schedule'!W152)/12,IF(W152=0,V152/2*'Depr. Rate'!$C$4/12,('Depr. Rate'!$C$4*'KU Meter Schedule'!W152)/12))</f>
        <v>205.56256499999998</v>
      </c>
      <c r="BN152" s="21">
        <f>IF(BN$3&lt;'Depr. Rate'!$B$1,('Depr. Rate'!$B$4*'KU Meter Schedule'!X152)/12,IF(X152=0,W152/2*'Depr. Rate'!$C$4/12,('Depr. Rate'!$C$4*'KU Meter Schedule'!X152)/12))</f>
        <v>205.56256499999998</v>
      </c>
      <c r="BO152" s="21">
        <f>IF(BO$3&lt;'Depr. Rate'!$B$1,('Depr. Rate'!$B$4*'KU Meter Schedule'!Y152)/12,IF(Y152=0,X152/2*'Depr. Rate'!$C$4/12,('Depr. Rate'!$C$4*'KU Meter Schedule'!Y152)/12))</f>
        <v>205.56256499999998</v>
      </c>
      <c r="BP152" s="21">
        <f>IF(BP$3&lt;'Depr. Rate'!$B$1,('Depr. Rate'!$B$4*'KU Meter Schedule'!Z152)/12,IF(Z152=0,Y152/2*'Depr. Rate'!$C$4/12,('Depr. Rate'!$C$4*'KU Meter Schedule'!Z152)/12))</f>
        <v>205.56256499999998</v>
      </c>
      <c r="BQ152" s="21">
        <f>IF(BQ$3&lt;'Depr. Rate'!$B$1,('Depr. Rate'!$B$4*'KU Meter Schedule'!AA152)/12,IF(AA152=0,Z152/2*'Depr. Rate'!$C$4/12,('Depr. Rate'!$C$4*'KU Meter Schedule'!AA152)/12))</f>
        <v>205.56256499999998</v>
      </c>
      <c r="BR152" s="21">
        <f>IF(BR$3&lt;'Depr. Rate'!$B$1,('Depr. Rate'!$B$4*'KU Meter Schedule'!AB152)/12,IF(AB152=0,AA152/2*'Depr. Rate'!$C$4/12,('Depr. Rate'!$C$4*'KU Meter Schedule'!AB152)/12))</f>
        <v>205.56256499999998</v>
      </c>
      <c r="BS152" s="21">
        <f>IF(BS$3&lt;'Depr. Rate'!$B$1,('Depr. Rate'!$B$4*'KU Meter Schedule'!AC152)/12,IF(AC152=0,AB152/2*'Depr. Rate'!$C$4/12,('Depr. Rate'!$C$4*'KU Meter Schedule'!AC152)/12))</f>
        <v>205.56256499999998</v>
      </c>
      <c r="BT152" s="21">
        <f>IF(BT$3&lt;'Depr. Rate'!$B$1,('Depr. Rate'!$B$4*'KU Meter Schedule'!AD152)/12,IF(AD152=0,AC152/2*'Depr. Rate'!$C$4/12,('Depr. Rate'!$C$4*'KU Meter Schedule'!AD152)/12))</f>
        <v>205.56256499999998</v>
      </c>
      <c r="BU152" s="21">
        <f>IF(BU$3&lt;'Depr. Rate'!$B$1,('Depr. Rate'!$B$4*'KU Meter Schedule'!AE152)/12,IF(AE152=0,AD152/2*'Depr. Rate'!$C$4/12,('Depr. Rate'!$C$4*'KU Meter Schedule'!AE152)/12))</f>
        <v>205.56256499999998</v>
      </c>
      <c r="BV152" s="21">
        <f>IF(BV$3&lt;'Depr. Rate'!$B$1,('Depr. Rate'!$B$4*'KU Meter Schedule'!AF152)/12,IF(AF152=0,AE152/2*'Depr. Rate'!$C$4/12,('Depr. Rate'!$C$4*'KU Meter Schedule'!AF152)/12))</f>
        <v>205.56256499999998</v>
      </c>
      <c r="BW152" s="21">
        <f>IF(BW$3&lt;'Depr. Rate'!$B$1,('Depr. Rate'!$B$4*'KU Meter Schedule'!AG152)/12,IF(AG152=0,AF152/2*'Depr. Rate'!$C$4/12,('Depr. Rate'!$C$4*'KU Meter Schedule'!AG152)/12))</f>
        <v>205.56256499999998</v>
      </c>
      <c r="BX152" s="21">
        <f>IF(BX$3&lt;'Depr. Rate'!$B$1,('Depr. Rate'!$B$4*'KU Meter Schedule'!AH152)/12,IF(AH152=0,AG152/2*'Depr. Rate'!$C$4/12,('Depr. Rate'!$C$4*'KU Meter Schedule'!AH152)/12))</f>
        <v>205.56256499999998</v>
      </c>
      <c r="BY152" s="21">
        <f>IF(BY$3&lt;'Depr. Rate'!$B$1,('Depr. Rate'!$B$4*'KU Meter Schedule'!AI152)/12,IF(AI152=0,AH152/2*'Depr. Rate'!$C$4/12,('Depr. Rate'!$C$4*'KU Meter Schedule'!AI152)/12))</f>
        <v>205.56256499999998</v>
      </c>
      <c r="BZ152" s="21">
        <f>IF(BZ$3&lt;'Depr. Rate'!$B$1,('Depr. Rate'!$B$4*'KU Meter Schedule'!AJ152)/12,IF(AJ152=0,AI152/2*'Depr. Rate'!$C$4/12,('Depr. Rate'!$C$4*'KU Meter Schedule'!AJ152)/12))</f>
        <v>205.56256499999998</v>
      </c>
      <c r="CA152" s="21">
        <f>IF(CA$3&lt;'Depr. Rate'!$B$1,('Depr. Rate'!$B$4*'KU Meter Schedule'!AK152)/12,IF(AK152=0,AJ152/2*'Depr. Rate'!$C$4/12,('Depr. Rate'!$C$4*'KU Meter Schedule'!AK152)/12))</f>
        <v>205.56256499999998</v>
      </c>
      <c r="CB152" s="21">
        <f>IF(CB$3&lt;'Depr. Rate'!$B$1,('Depr. Rate'!$B$4*'KU Meter Schedule'!AL152)/12,IF(AL152=0,AK152/2*'Depr. Rate'!$C$4/12,('Depr. Rate'!$C$4*'KU Meter Schedule'!AL152)/12))</f>
        <v>205.56256499999998</v>
      </c>
      <c r="CC152" s="21">
        <f>IF(CC$3&lt;'Depr. Rate'!$B$1,('Depr. Rate'!$B$4*'KU Meter Schedule'!AM152)/12,IF(AM152=0,AL152/2*'Depr. Rate'!$C$4/12,('Depr. Rate'!$C$4*'KU Meter Schedule'!AM152)/12))</f>
        <v>205.56256499999998</v>
      </c>
      <c r="CD152" s="21">
        <f>IF(CD$3&lt;'Depr. Rate'!$B$1,('Depr. Rate'!$B$4*'KU Meter Schedule'!AN152)/12,IF(AN152=0,AM152/2*'Depr. Rate'!$C$4/12,('Depr. Rate'!$C$4*'KU Meter Schedule'!AN152)/12))</f>
        <v>205.56256499999998</v>
      </c>
      <c r="CE152" s="21">
        <f>IF(CE$3&lt;'Depr. Rate'!$B$1,('Depr. Rate'!$B$4*'KU Meter Schedule'!AO152)/12,IF(AO152=0,AN152/2*'Depr. Rate'!$C$4/12,('Depr. Rate'!$C$4*'KU Meter Schedule'!AO152)/12))</f>
        <v>205.56256499999998</v>
      </c>
      <c r="CF152" s="21">
        <f>IF(CF$3&lt;'Depr. Rate'!$B$1,('Depr. Rate'!$B$4*'KU Meter Schedule'!AP152)/12,IF(AP152=0,AO152/2*'Depr. Rate'!$C$4/12,('Depr. Rate'!$C$4*'KU Meter Schedule'!AP152)/12))</f>
        <v>205.56256499999998</v>
      </c>
      <c r="CG152" s="21">
        <f>IF(CG$3&lt;'Depr. Rate'!$B$1,('Depr. Rate'!$B$4*'KU Meter Schedule'!AQ152)/12,IF(AQ152=0,AP152/2*'Depr. Rate'!$C$4/12,('Depr. Rate'!$C$4*'KU Meter Schedule'!AQ152)/12))</f>
        <v>205.56256499999998</v>
      </c>
      <c r="CH152" s="21">
        <f>IF(CH$3&lt;'Depr. Rate'!$B$1,('Depr. Rate'!$B$4*'KU Meter Schedule'!AR152)/12,IF(AR152=0,AQ152/2*'Depr. Rate'!$C$4/12,('Depr. Rate'!$C$4*'KU Meter Schedule'!AR152)/12))</f>
        <v>205.56256499999998</v>
      </c>
      <c r="CI152" s="21">
        <f>IF(CI$3&lt;'Depr. Rate'!$B$1,('Depr. Rate'!$B$4*'KU Meter Schedule'!AS152)/12,IF(AS152=0,AR152/2*'Depr. Rate'!$C$4/12,('Depr. Rate'!$C$4*'KU Meter Schedule'!AS152)/12))</f>
        <v>205.56256499999998</v>
      </c>
      <c r="CJ152" s="21">
        <f>IF(CJ$3&lt;'Depr. Rate'!$B$1,('Depr. Rate'!$B$4*'KU Meter Schedule'!AT152)/12,IF(AT152=0,AS152/2*'Depr. Rate'!$C$4/12,('Depr. Rate'!$C$4*'KU Meter Schedule'!AT152)/12))</f>
        <v>205.56256499999998</v>
      </c>
      <c r="CK152" s="21">
        <f>IF(CK$3&lt;'Depr. Rate'!$B$1,('Depr. Rate'!$B$4*'KU Meter Schedule'!AU152)/12,IF(AU152=0,AT152/2*'Depr. Rate'!$C$4/12,('Depr. Rate'!$C$4*'KU Meter Schedule'!AU152)/12))</f>
        <v>102.78128249999999</v>
      </c>
      <c r="CL152" s="21">
        <f>IF(CL$3&lt;'Depr. Rate'!$B$1,('Depr. Rate'!$B$4*'KU Meter Schedule'!AV152)/12,IF(AV152=0,AU152/2*'Depr. Rate'!$C$4/12,('Depr. Rate'!$C$4*'KU Meter Schedule'!AV152)/12))</f>
        <v>0</v>
      </c>
      <c r="CM152" s="21">
        <f>IF(CM$3&lt;'Depr. Rate'!$B$1,('Depr. Rate'!$B$4*'KU Meter Schedule'!AW152)/12,IF(AW152=0,AV152/2*'Depr. Rate'!$C$4/12,('Depr. Rate'!$C$4*'KU Meter Schedule'!AW152)/12))</f>
        <v>0</v>
      </c>
      <c r="CN152" s="21">
        <f>IF(CN$3&lt;'Depr. Rate'!$B$1,('Depr. Rate'!$B$4*'KU Meter Schedule'!AX152)/12,IF(AX152=0,AW152/2*'Depr. Rate'!$C$4/12,('Depr. Rate'!$C$4*'KU Meter Schedule'!AX152)/12))</f>
        <v>0</v>
      </c>
      <c r="CP152" s="6">
        <f>IF(CP$3=$CP$3,$H152+AZ152,IF($F152='KU Meter Schedule'!CP$3,'KU Meter Schedule'!CO152+AZ152-$G152,SUM(CO152,AZ152)))</f>
        <v>15402.30777121933</v>
      </c>
      <c r="CQ152" s="6">
        <f>IF(CQ$3=$CP$3,$H152+BA152,IF($F152='KU Meter Schedule'!CQ$3,'KU Meter Schedule'!CP152+BA152-$G152,SUM(CP152,BA152)))</f>
        <v>15536.421239552663</v>
      </c>
      <c r="CR152" s="6">
        <f>IF(CR$3=$CP$3,$H152+BB152,IF($F152='KU Meter Schedule'!CR$3,'KU Meter Schedule'!CQ152+BB152-$G152,SUM(CQ152,BB152)))</f>
        <v>15670.534707885996</v>
      </c>
      <c r="CS152" s="6">
        <f>IF(CS$3=$CP$3,$H152+BC152,IF($F152='KU Meter Schedule'!CS$3,'KU Meter Schedule'!CR152+BC152-$G152,SUM(CR152,BC152)))</f>
        <v>15804.648176219329</v>
      </c>
      <c r="CT152" s="6">
        <f>IF(CT$3=$CP$3,$H152+BD152,IF($F152='KU Meter Schedule'!CT$3,'KU Meter Schedule'!CS152+BD152-$G152,SUM(CS152,BD152)))</f>
        <v>15938.761644552662</v>
      </c>
      <c r="CU152" s="6">
        <f>IF(CU$3=$CP$3,$H152+BE152,IF($F152='KU Meter Schedule'!CU$3,'KU Meter Schedule'!CT152+BE152-$G152,SUM(CT152,BE152)))</f>
        <v>16072.875112885995</v>
      </c>
      <c r="CV152" s="6">
        <f>IF(CV$3=$CP$3,$H152+BF152,IF($F152='KU Meter Schedule'!CV$3,'KU Meter Schedule'!CU152+BF152-$G152,SUM(CU152,BF152)))</f>
        <v>16206.988581219328</v>
      </c>
      <c r="CW152" s="6">
        <f>IF(CW$3=$CP$3,$H152+BG152,IF($F152='KU Meter Schedule'!CW$3,'KU Meter Schedule'!CV152+BG152-$G152,SUM(CV152,BG152)))</f>
        <v>16341.102049552661</v>
      </c>
      <c r="CX152" s="6">
        <f>IF(CX$3=$CP$3,$H152+BH152,IF($F152='KU Meter Schedule'!CX$3,'KU Meter Schedule'!CW152+BH152-$G152,SUM(CW152,BH152)))</f>
        <v>16475.215517885994</v>
      </c>
      <c r="CY152" s="6">
        <f>IF(CY$3=$CP$3,$H152+BI152,IF($F152='KU Meter Schedule'!CY$3,'KU Meter Schedule'!CX152+BI152-$G152,SUM(CX152,BI152)))</f>
        <v>16609.328986219327</v>
      </c>
      <c r="CZ152" s="6">
        <f>IF(CZ$3=$CP$3,$H152+BJ152,IF($F152='KU Meter Schedule'!CZ$3,'KU Meter Schedule'!CY152+BJ152-$G152,SUM(CY152,BJ152)))</f>
        <v>16743.44245455266</v>
      </c>
      <c r="DA152" s="6">
        <f>IF(DA$3=$CP$3,$H152+BK152,IF($F152='KU Meter Schedule'!DA$3,'KU Meter Schedule'!CZ152+BK152-$G152,SUM(CZ152,BK152)))</f>
        <v>16949.00501955266</v>
      </c>
      <c r="DB152" s="6">
        <f>IF(DB$3=$CP$3,$H152+BL152,IF($F152='KU Meter Schedule'!DB$3,'KU Meter Schedule'!DA152+BL152-$G152,SUM(DA152,BL152)))</f>
        <v>17154.56758455266</v>
      </c>
      <c r="DC152" s="6">
        <f>IF(DC$3=$CP$3,$H152+BM152,IF($F152='KU Meter Schedule'!DC$3,'KU Meter Schedule'!DB152+BM152-$G152,SUM(DB152,BM152)))</f>
        <v>17360.13014955266</v>
      </c>
      <c r="DD152" s="6">
        <f>IF(DD$3=$CP$3,$H152+BN152,IF($F152='KU Meter Schedule'!DD$3,'KU Meter Schedule'!DC152+BN152-$G152,SUM(DC152,BN152)))</f>
        <v>17565.692714552661</v>
      </c>
      <c r="DE152" s="6">
        <f>IF(DE$3=$CP$3,$H152+BO152,IF($F152='KU Meter Schedule'!DE$3,'KU Meter Schedule'!DD152+BO152-$G152,SUM(DD152,BO152)))</f>
        <v>17771.255279552661</v>
      </c>
      <c r="DF152" s="6">
        <f>IF(DF$3=$CP$3,$H152+BP152,IF($F152='KU Meter Schedule'!DF$3,'KU Meter Schedule'!DE152+BP152-$G152,SUM(DE152,BP152)))</f>
        <v>17976.817844552661</v>
      </c>
      <c r="DG152" s="6">
        <f>IF(DG$3=$CP$3,$H152+BQ152,IF($F152='KU Meter Schedule'!DG$3,'KU Meter Schedule'!DF152+BQ152-$G152,SUM(DF152,BQ152)))</f>
        <v>18182.380409552661</v>
      </c>
      <c r="DH152" s="6">
        <f>IF(DH$3=$CP$3,$H152+BR152,IF($F152='KU Meter Schedule'!DH$3,'KU Meter Schedule'!DG152+BR152-$G152,SUM(DG152,BR152)))</f>
        <v>18387.942974552661</v>
      </c>
      <c r="DI152" s="6">
        <f>IF(DI$3=$CP$3,$H152+BS152,IF($F152='KU Meter Schedule'!DI$3,'KU Meter Schedule'!DH152+BS152-$G152,SUM(DH152,BS152)))</f>
        <v>18593.505539552662</v>
      </c>
      <c r="DJ152" s="6">
        <f>IF(DJ$3=$CP$3,$H152+BT152,IF($F152='KU Meter Schedule'!DJ$3,'KU Meter Schedule'!DI152+BT152-$G152,SUM(DI152,BT152)))</f>
        <v>18799.068104552662</v>
      </c>
      <c r="DK152" s="6">
        <f>IF(DK$3=$CP$3,$H152+BU152,IF($F152='KU Meter Schedule'!DK$3,'KU Meter Schedule'!DJ152+BU152-$G152,SUM(DJ152,BU152)))</f>
        <v>19004.630669552662</v>
      </c>
      <c r="DL152" s="6">
        <f>IF(DL$3=$CP$3,$H152+BV152,IF($F152='KU Meter Schedule'!DL$3,'KU Meter Schedule'!DK152+BV152-$G152,SUM(DK152,BV152)))</f>
        <v>19210.193234552662</v>
      </c>
      <c r="DM152" s="6">
        <f>IF(DM$3=$CP$3,$H152+BW152,IF($F152='KU Meter Schedule'!DM$3,'KU Meter Schedule'!DL152+BW152-$G152,SUM(DL152,BW152)))</f>
        <v>19415.755799552662</v>
      </c>
      <c r="DN152" s="6">
        <f>IF(DN$3=$CP$3,$H152+BX152,IF($F152='KU Meter Schedule'!DN$3,'KU Meter Schedule'!DM152+BX152-$G152,SUM(DM152,BX152)))</f>
        <v>19621.318364552662</v>
      </c>
      <c r="DO152" s="6">
        <f>IF(DO$3=$CP$3,$H152+BY152,IF($F152='KU Meter Schedule'!DO$3,'KU Meter Schedule'!DN152+BY152-$G152,SUM(DN152,BY152)))</f>
        <v>19826.880929552663</v>
      </c>
      <c r="DP152" s="6">
        <f>IF(DP$3=$CP$3,$H152+BZ152,IF($F152='KU Meter Schedule'!DP$3,'KU Meter Schedule'!DO152+BZ152-$G152,SUM(DO152,BZ152)))</f>
        <v>20032.443494552663</v>
      </c>
      <c r="DQ152" s="6">
        <f>IF(DQ$3=$CP$3,$H152+CA152,IF($F152='KU Meter Schedule'!DQ$3,'KU Meter Schedule'!DP152+CA152-$G152,SUM(DP152,CA152)))</f>
        <v>20238.006059552663</v>
      </c>
      <c r="DR152" s="6">
        <f>IF(DR$3=$CP$3,$H152+CB152,IF($F152='KU Meter Schedule'!DR$3,'KU Meter Schedule'!DQ152+CB152-$G152,SUM(DQ152,CB152)))</f>
        <v>20443.568624552663</v>
      </c>
      <c r="DS152" s="6">
        <f>IF(DS$3=$CP$3,$H152+CC152,IF($F152='KU Meter Schedule'!DS$3,'KU Meter Schedule'!DR152+CC152-$G152,SUM(DR152,CC152)))</f>
        <v>20649.131189552663</v>
      </c>
      <c r="DT152" s="6">
        <f>IF(DT$3=$CP$3,$H152+CD152,IF($F152='KU Meter Schedule'!DT$3,'KU Meter Schedule'!DS152+CD152-$G152,SUM(DS152,CD152)))</f>
        <v>20854.693754552663</v>
      </c>
      <c r="DU152" s="6">
        <f>IF(DU$3=$CP$3,$H152+CE152,IF($F152='KU Meter Schedule'!DU$3,'KU Meter Schedule'!DT152+CE152-$G152,SUM(DT152,CE152)))</f>
        <v>21060.256319552664</v>
      </c>
      <c r="DV152" s="6">
        <f>IF(DV$3=$CP$3,$H152+CF152,IF($F152='KU Meter Schedule'!DV$3,'KU Meter Schedule'!DU152+CF152-$G152,SUM(DU152,CF152)))</f>
        <v>21265.818884552664</v>
      </c>
      <c r="DW152" s="6">
        <f>IF(DW$3=$CP$3,$H152+CG152,IF($F152='KU Meter Schedule'!DW$3,'KU Meter Schedule'!DV152+CG152-$G152,SUM(DV152,CG152)))</f>
        <v>21471.381449552664</v>
      </c>
      <c r="DX152" s="6">
        <f>IF(DX$3=$CP$3,$H152+CH152,IF($F152='KU Meter Schedule'!DX$3,'KU Meter Schedule'!DW152+CH152-$G152,SUM(DW152,CH152)))</f>
        <v>21676.944014552664</v>
      </c>
      <c r="DY152" s="6">
        <f>IF(DY$3=$CP$3,$H152+CI152,IF($F152='KU Meter Schedule'!DY$3,'KU Meter Schedule'!DX152+CI152-$G152,SUM(DX152,CI152)))</f>
        <v>21882.506579552664</v>
      </c>
      <c r="DZ152" s="6">
        <f>IF(DZ$3=$CP$3,$H152+CJ152,IF($F152='KU Meter Schedule'!DZ$3,'KU Meter Schedule'!DY152+CJ152-$G152,SUM(DY152,CJ152)))</f>
        <v>22088.069144552665</v>
      </c>
      <c r="EA152" s="6">
        <f>IF(EA$3=$CP$3,$H152+CK152,IF($F152='KU Meter Schedule'!EA$3,'KU Meter Schedule'!DZ152+CK152-$G152,SUM(DZ152,CK152)))</f>
        <v>-48086.949572947342</v>
      </c>
      <c r="EB152" s="6">
        <f>IF(EB$3=$CP$3,$H152+CL152,IF($F152='KU Meter Schedule'!EB$3,'KU Meter Schedule'!EA152+CL152-$G152,SUM(EA152,CL152)))</f>
        <v>-48086.949572947342</v>
      </c>
      <c r="EC152" s="6">
        <f>IF(EC$3=$CP$3,$H152+CM152,IF($F152='KU Meter Schedule'!EC$3,'KU Meter Schedule'!EB152+CM152-$G152,SUM(EB152,CM152)))</f>
        <v>-48086.949572947342</v>
      </c>
      <c r="ED152" s="6">
        <f>IF(ED$3=$CP$3,$H152+CN152,IF($F152='KU Meter Schedule'!ED$3,'KU Meter Schedule'!EC152+CN152-$G152,SUM(EC152,CN152)))</f>
        <v>-48086.949572947342</v>
      </c>
      <c r="EF152" s="8">
        <f t="shared" si="32"/>
        <v>54875.492228780669</v>
      </c>
      <c r="EG152" s="8">
        <f t="shared" si="32"/>
        <v>54741.37876044734</v>
      </c>
      <c r="EH152" s="8">
        <f t="shared" si="32"/>
        <v>54607.265292114011</v>
      </c>
      <c r="EI152" s="8">
        <f t="shared" si="32"/>
        <v>54473.151823780674</v>
      </c>
      <c r="EJ152" s="8">
        <f t="shared" si="32"/>
        <v>54339.038355447337</v>
      </c>
      <c r="EK152" s="8">
        <f t="shared" si="32"/>
        <v>54204.924887114008</v>
      </c>
      <c r="EL152" s="8">
        <f t="shared" si="32"/>
        <v>54070.811418780679</v>
      </c>
      <c r="EM152" s="8">
        <f t="shared" si="32"/>
        <v>53936.697950447342</v>
      </c>
      <c r="EN152" s="8">
        <f t="shared" si="32"/>
        <v>53802.584482114005</v>
      </c>
      <c r="EO152" s="8">
        <f t="shared" si="32"/>
        <v>53668.471013780676</v>
      </c>
      <c r="EP152" s="8">
        <f t="shared" si="32"/>
        <v>53534.357545447347</v>
      </c>
      <c r="EQ152" s="8">
        <f t="shared" si="32"/>
        <v>53328.794980447346</v>
      </c>
      <c r="ER152" s="8">
        <f t="shared" si="32"/>
        <v>53123.232415447346</v>
      </c>
      <c r="ES152" s="8">
        <f t="shared" si="32"/>
        <v>52917.669850447346</v>
      </c>
      <c r="ET152" s="8">
        <f t="shared" si="32"/>
        <v>52712.107285447346</v>
      </c>
      <c r="EU152" s="8">
        <f t="shared" si="32"/>
        <v>52506.544720447346</v>
      </c>
      <c r="EV152" s="8">
        <f t="shared" si="31"/>
        <v>52300.982155447346</v>
      </c>
      <c r="EW152" s="8">
        <f t="shared" si="31"/>
        <v>52095.419590447345</v>
      </c>
      <c r="EX152" s="8">
        <f t="shared" si="31"/>
        <v>51889.857025447345</v>
      </c>
      <c r="EY152" s="8">
        <f t="shared" si="31"/>
        <v>51684.294460447345</v>
      </c>
      <c r="EZ152" s="8">
        <f t="shared" si="31"/>
        <v>51478.731895447345</v>
      </c>
      <c r="FA152" s="8">
        <f t="shared" si="31"/>
        <v>51273.169330447345</v>
      </c>
      <c r="FB152" s="8">
        <f t="shared" si="31"/>
        <v>51067.606765447345</v>
      </c>
      <c r="FC152" s="8">
        <f t="shared" si="31"/>
        <v>50862.044200447344</v>
      </c>
      <c r="FD152" s="8">
        <f t="shared" si="31"/>
        <v>50656.481635447344</v>
      </c>
      <c r="FE152" s="8">
        <f t="shared" si="31"/>
        <v>50450.919070447344</v>
      </c>
      <c r="FF152" s="8">
        <f t="shared" si="31"/>
        <v>50245.356505447344</v>
      </c>
      <c r="FG152" s="8">
        <f t="shared" si="31"/>
        <v>50039.793940447344</v>
      </c>
      <c r="FH152" s="8">
        <f t="shared" si="31"/>
        <v>49834.231375447343</v>
      </c>
      <c r="FI152" s="8">
        <f t="shared" si="31"/>
        <v>49628.668810447343</v>
      </c>
      <c r="FJ152" s="8">
        <f t="shared" si="31"/>
        <v>49423.106245447343</v>
      </c>
      <c r="FK152" s="8">
        <f t="shared" si="30"/>
        <v>49217.543680447343</v>
      </c>
      <c r="FL152" s="8">
        <f t="shared" si="30"/>
        <v>49011.981115447343</v>
      </c>
      <c r="FM152" s="8">
        <f t="shared" si="30"/>
        <v>48806.418550447343</v>
      </c>
      <c r="FN152" s="8">
        <f t="shared" si="30"/>
        <v>48600.855985447342</v>
      </c>
      <c r="FO152" s="8">
        <f t="shared" si="30"/>
        <v>48395.293420447342</v>
      </c>
      <c r="FP152" s="8">
        <f t="shared" si="30"/>
        <v>48189.730855447342</v>
      </c>
      <c r="FQ152" s="8">
        <f t="shared" si="30"/>
        <v>48086.949572947342</v>
      </c>
      <c r="FR152" s="8">
        <f t="shared" si="30"/>
        <v>48086.949572947342</v>
      </c>
      <c r="FS152" s="8">
        <f t="shared" si="30"/>
        <v>48086.949572947342</v>
      </c>
      <c r="FT152" s="8">
        <f t="shared" si="30"/>
        <v>48086.949572947342</v>
      </c>
    </row>
    <row r="153" spans="1:176" x14ac:dyDescent="0.25">
      <c r="A153" s="4" t="s">
        <v>12</v>
      </c>
      <c r="B153" s="4" t="s">
        <v>2</v>
      </c>
      <c r="C153" s="3" t="s">
        <v>40</v>
      </c>
      <c r="D153" s="4" t="s">
        <v>4</v>
      </c>
      <c r="E153" s="7">
        <v>2007</v>
      </c>
      <c r="F153" s="24">
        <f>IFERROR(VLOOKUP(CONCATENATE(C153,E153),'KU Retirements'!$A$4:$E$150,5,FALSE),"N/A")</f>
        <v>43709</v>
      </c>
      <c r="G153" s="5">
        <v>150656.07999999999</v>
      </c>
      <c r="H153" s="5">
        <v>32730.767075109601</v>
      </c>
      <c r="I153" s="5"/>
      <c r="J153" s="6">
        <f>IF(J$3=$J$3,$G153,IF($F153='KU Meter Schedule'!J$3,'KU Meter Schedule'!I153-'KU Meter Schedule'!$G153,I153))</f>
        <v>150656.07999999999</v>
      </c>
      <c r="K153" s="6">
        <f>IF(K$3=$J$3,$G153,IF($F153='KU Meter Schedule'!K$3,'KU Meter Schedule'!J153-'KU Meter Schedule'!$G153,J153))</f>
        <v>150656.07999999999</v>
      </c>
      <c r="L153" s="6">
        <f>IF(L$3=$J$3,$G153,IF($F153='KU Meter Schedule'!L$3,'KU Meter Schedule'!K153-'KU Meter Schedule'!$G153,K153))</f>
        <v>150656.07999999999</v>
      </c>
      <c r="M153" s="6">
        <f>IF(M$3=$J$3,$G153,IF($F153='KU Meter Schedule'!M$3,'KU Meter Schedule'!L153-'KU Meter Schedule'!$G153,L153))</f>
        <v>150656.07999999999</v>
      </c>
      <c r="N153" s="6">
        <f>IF(N$3=$J$3,$G153,IF($F153='KU Meter Schedule'!N$3,'KU Meter Schedule'!M153-'KU Meter Schedule'!$G153,M153))</f>
        <v>150656.07999999999</v>
      </c>
      <c r="O153" s="6">
        <f>IF(O$3=$J$3,$G153,IF($F153='KU Meter Schedule'!O$3,'KU Meter Schedule'!N153-'KU Meter Schedule'!$G153,N153))</f>
        <v>150656.07999999999</v>
      </c>
      <c r="P153" s="6">
        <f>IF(P$3=$J$3,$G153,IF($F153='KU Meter Schedule'!P$3,'KU Meter Schedule'!O153-'KU Meter Schedule'!$G153,O153))</f>
        <v>150656.07999999999</v>
      </c>
      <c r="Q153" s="6">
        <f>IF(Q$3=$J$3,$G153,IF($F153='KU Meter Schedule'!Q$3,'KU Meter Schedule'!P153-'KU Meter Schedule'!$G153,P153))</f>
        <v>150656.07999999999</v>
      </c>
      <c r="R153" s="6">
        <f>IF(R$3=$J$3,$G153,IF($F153='KU Meter Schedule'!R$3,'KU Meter Schedule'!Q153-'KU Meter Schedule'!$G153,Q153))</f>
        <v>150656.07999999999</v>
      </c>
      <c r="S153" s="6">
        <f>IF(S$3=$J$3,$G153,IF($F153='KU Meter Schedule'!S$3,'KU Meter Schedule'!R153-'KU Meter Schedule'!$G153,R153))</f>
        <v>150656.07999999999</v>
      </c>
      <c r="T153" s="6">
        <f>IF(T$3=$J$3,$G153,IF($F153='KU Meter Schedule'!T$3,'KU Meter Schedule'!S153-'KU Meter Schedule'!$G153,S153))</f>
        <v>150656.07999999999</v>
      </c>
      <c r="U153" s="6">
        <f>IF(U$3=$J$3,$G153,IF($F153='KU Meter Schedule'!U$3,'KU Meter Schedule'!T153-'KU Meter Schedule'!$G153,T153))</f>
        <v>150656.07999999999</v>
      </c>
      <c r="V153" s="6">
        <f>IF(V$3=$J$3,$G153,IF($F153='KU Meter Schedule'!V$3,'KU Meter Schedule'!U153-'KU Meter Schedule'!$G153,U153))</f>
        <v>150656.07999999999</v>
      </c>
      <c r="W153" s="6">
        <f>IF(W$3=$J$3,$G153,IF($F153='KU Meter Schedule'!W$3,'KU Meter Schedule'!V153-'KU Meter Schedule'!$G153,V153))</f>
        <v>150656.07999999999</v>
      </c>
      <c r="X153" s="6">
        <f>IF(X$3=$J$3,$G153,IF($F153='KU Meter Schedule'!X$3,'KU Meter Schedule'!W153-'KU Meter Schedule'!$G153,W153))</f>
        <v>150656.07999999999</v>
      </c>
      <c r="Y153" s="6">
        <f>IF(Y$3=$J$3,$G153,IF($F153='KU Meter Schedule'!Y$3,'KU Meter Schedule'!X153-'KU Meter Schedule'!$G153,X153))</f>
        <v>150656.07999999999</v>
      </c>
      <c r="Z153" s="6">
        <f>IF(Z$3=$J$3,$G153,IF($F153='KU Meter Schedule'!Z$3,'KU Meter Schedule'!Y153-'KU Meter Schedule'!$G153,Y153))</f>
        <v>150656.07999999999</v>
      </c>
      <c r="AA153" s="6">
        <f>IF(AA$3=$J$3,$G153,IF($F153='KU Meter Schedule'!AA$3,'KU Meter Schedule'!Z153-'KU Meter Schedule'!$G153,Z153))</f>
        <v>150656.07999999999</v>
      </c>
      <c r="AB153" s="6">
        <f>IF(AB$3=$J$3,$G153,IF($F153='KU Meter Schedule'!AB$3,'KU Meter Schedule'!AA153-'KU Meter Schedule'!$G153,AA153))</f>
        <v>150656.07999999999</v>
      </c>
      <c r="AC153" s="6">
        <f>IF(AC$3=$J$3,$G153,IF($F153='KU Meter Schedule'!AC$3,'KU Meter Schedule'!AB153-'KU Meter Schedule'!$G153,AB153))</f>
        <v>150656.07999999999</v>
      </c>
      <c r="AD153" s="6">
        <f>IF(AD$3=$J$3,$G153,IF($F153='KU Meter Schedule'!AD$3,'KU Meter Schedule'!AC153-'KU Meter Schedule'!$G153,AC153))</f>
        <v>150656.07999999999</v>
      </c>
      <c r="AE153" s="6">
        <f>IF(AE$3=$J$3,$G153,IF($F153='KU Meter Schedule'!AE$3,'KU Meter Schedule'!AD153-'KU Meter Schedule'!$G153,AD153))</f>
        <v>150656.07999999999</v>
      </c>
      <c r="AF153" s="6">
        <f>IF(AF$3=$J$3,$G153,IF($F153='KU Meter Schedule'!AF$3,'KU Meter Schedule'!AE153-'KU Meter Schedule'!$G153,AE153))</f>
        <v>150656.07999999999</v>
      </c>
      <c r="AG153" s="6">
        <f>IF(AG$3=$J$3,$G153,IF($F153='KU Meter Schedule'!AG$3,'KU Meter Schedule'!AF153-'KU Meter Schedule'!$G153,AF153))</f>
        <v>150656.07999999999</v>
      </c>
      <c r="AH153" s="6">
        <f>IF(AH$3=$J$3,$G153,IF($F153='KU Meter Schedule'!AH$3,'KU Meter Schedule'!AG153-'KU Meter Schedule'!$G153,AG153))</f>
        <v>150656.07999999999</v>
      </c>
      <c r="AI153" s="6">
        <f>IF(AI$3=$J$3,$G153,IF($F153='KU Meter Schedule'!AI$3,'KU Meter Schedule'!AH153-'KU Meter Schedule'!$G153,AH153))</f>
        <v>150656.07999999999</v>
      </c>
      <c r="AJ153" s="6">
        <f>IF(AJ$3=$J$3,$G153,IF($F153='KU Meter Schedule'!AJ$3,'KU Meter Schedule'!AI153-'KU Meter Schedule'!$G153,AI153))</f>
        <v>150656.07999999999</v>
      </c>
      <c r="AK153" s="6">
        <f>IF(AK$3=$J$3,$G153,IF($F153='KU Meter Schedule'!AK$3,'KU Meter Schedule'!AJ153-'KU Meter Schedule'!$G153,AJ153))</f>
        <v>150656.07999999999</v>
      </c>
      <c r="AL153" s="6">
        <f>IF(AL$3=$J$3,$G153,IF($F153='KU Meter Schedule'!AL$3,'KU Meter Schedule'!AK153-'KU Meter Schedule'!$G153,AK153))</f>
        <v>150656.07999999999</v>
      </c>
      <c r="AM153" s="6">
        <f>IF(AM$3=$J$3,$G153,IF($F153='KU Meter Schedule'!AM$3,'KU Meter Schedule'!AL153-'KU Meter Schedule'!$G153,AL153))</f>
        <v>150656.07999999999</v>
      </c>
      <c r="AN153" s="6">
        <f>IF(AN$3=$J$3,$G153,IF($F153='KU Meter Schedule'!AN$3,'KU Meter Schedule'!AM153-'KU Meter Schedule'!$G153,AM153))</f>
        <v>150656.07999999999</v>
      </c>
      <c r="AO153" s="6">
        <f>IF(AO$3=$J$3,$G153,IF($F153='KU Meter Schedule'!AO$3,'KU Meter Schedule'!AN153-'KU Meter Schedule'!$G153,AN153))</f>
        <v>150656.07999999999</v>
      </c>
      <c r="AP153" s="6">
        <f>IF(AP$3=$J$3,$G153,IF($F153='KU Meter Schedule'!AP$3,'KU Meter Schedule'!AO153-'KU Meter Schedule'!$G153,AO153))</f>
        <v>150656.07999999999</v>
      </c>
      <c r="AQ153" s="6">
        <f>IF(AQ$3=$J$3,$G153,IF($F153='KU Meter Schedule'!AQ$3,'KU Meter Schedule'!AP153-'KU Meter Schedule'!$G153,AP153))</f>
        <v>150656.07999999999</v>
      </c>
      <c r="AR153" s="6">
        <f>IF(AR$3=$J$3,$G153,IF($F153='KU Meter Schedule'!AR$3,'KU Meter Schedule'!AQ153-'KU Meter Schedule'!$G153,AQ153))</f>
        <v>150656.07999999999</v>
      </c>
      <c r="AS153" s="6">
        <f>IF(AS$3=$J$3,$G153,IF($F153='KU Meter Schedule'!AS$3,'KU Meter Schedule'!AR153-'KU Meter Schedule'!$G153,AR153))</f>
        <v>150656.07999999999</v>
      </c>
      <c r="AT153" s="6">
        <f>IF(AT$3=$J$3,$G153,IF($F153='KU Meter Schedule'!AT$3,'KU Meter Schedule'!AS153-'KU Meter Schedule'!$G153,AS153))</f>
        <v>150656.07999999999</v>
      </c>
      <c r="AU153" s="6">
        <f>IF(AU$3=$J$3,$G153,IF($F153='KU Meter Schedule'!AU$3,'KU Meter Schedule'!AT153-'KU Meter Schedule'!$G153,AT153))</f>
        <v>0</v>
      </c>
      <c r="AV153" s="6">
        <f>IF(AV$3=$J$3,$G153,IF($F153='KU Meter Schedule'!AV$3,'KU Meter Schedule'!AU153-'KU Meter Schedule'!$G153,AU153))</f>
        <v>0</v>
      </c>
      <c r="AW153" s="6">
        <f>IF(AW$3=$J$3,$G153,IF($F153='KU Meter Schedule'!AW$3,'KU Meter Schedule'!AV153-'KU Meter Schedule'!$G153,AV153))</f>
        <v>0</v>
      </c>
      <c r="AX153" s="6">
        <f>IF(AX$3=$J$3,$G153,IF($F153='KU Meter Schedule'!AX$3,'KU Meter Schedule'!AW153-'KU Meter Schedule'!$G153,AW153))</f>
        <v>0</v>
      </c>
      <c r="AZ153" s="21">
        <f>IF(AZ$3&lt;'Depr. Rate'!$B$1,('Depr. Rate'!$B$4*'KU Meter Schedule'!J153)/12,IF(J153=0,I153/2*'Depr. Rate'!$C$4/12,('Depr. Rate'!$C$4*'KU Meter Schedule'!J153)/12))</f>
        <v>287.50201933333329</v>
      </c>
      <c r="BA153" s="21">
        <f>IF(BA$3&lt;'Depr. Rate'!$B$1,('Depr. Rate'!$B$4*'KU Meter Schedule'!K153)/12,IF(K153=0,J153/2*'Depr. Rate'!$C$4/12,('Depr. Rate'!$C$4*'KU Meter Schedule'!K153)/12))</f>
        <v>287.50201933333329</v>
      </c>
      <c r="BB153" s="21">
        <f>IF(BB$3&lt;'Depr. Rate'!$B$1,('Depr. Rate'!$B$4*'KU Meter Schedule'!L153)/12,IF(L153=0,K153/2*'Depr. Rate'!$C$4/12,('Depr. Rate'!$C$4*'KU Meter Schedule'!L153)/12))</f>
        <v>287.50201933333329</v>
      </c>
      <c r="BC153" s="21">
        <f>IF(BC$3&lt;'Depr. Rate'!$B$1,('Depr. Rate'!$B$4*'KU Meter Schedule'!M153)/12,IF(M153=0,L153/2*'Depr. Rate'!$C$4/12,('Depr. Rate'!$C$4*'KU Meter Schedule'!M153)/12))</f>
        <v>287.50201933333329</v>
      </c>
      <c r="BD153" s="21">
        <f>IF(BD$3&lt;'Depr. Rate'!$B$1,('Depr. Rate'!$B$4*'KU Meter Schedule'!N153)/12,IF(N153=0,M153/2*'Depr. Rate'!$C$4/12,('Depr. Rate'!$C$4*'KU Meter Schedule'!N153)/12))</f>
        <v>287.50201933333329</v>
      </c>
      <c r="BE153" s="21">
        <f>IF(BE$3&lt;'Depr. Rate'!$B$1,('Depr. Rate'!$B$4*'KU Meter Schedule'!O153)/12,IF(O153=0,N153/2*'Depr. Rate'!$C$4/12,('Depr. Rate'!$C$4*'KU Meter Schedule'!O153)/12))</f>
        <v>287.50201933333329</v>
      </c>
      <c r="BF153" s="21">
        <f>IF(BF$3&lt;'Depr. Rate'!$B$1,('Depr. Rate'!$B$4*'KU Meter Schedule'!P153)/12,IF(P153=0,O153/2*'Depr. Rate'!$C$4/12,('Depr. Rate'!$C$4*'KU Meter Schedule'!P153)/12))</f>
        <v>287.50201933333329</v>
      </c>
      <c r="BG153" s="21">
        <f>IF(BG$3&lt;'Depr. Rate'!$B$1,('Depr. Rate'!$B$4*'KU Meter Schedule'!Q153)/12,IF(Q153=0,P153/2*'Depr. Rate'!$C$4/12,('Depr. Rate'!$C$4*'KU Meter Schedule'!Q153)/12))</f>
        <v>287.50201933333329</v>
      </c>
      <c r="BH153" s="21">
        <f>IF(BH$3&lt;'Depr. Rate'!$B$1,('Depr. Rate'!$B$4*'KU Meter Schedule'!R153)/12,IF(R153=0,Q153/2*'Depr. Rate'!$C$4/12,('Depr. Rate'!$C$4*'KU Meter Schedule'!R153)/12))</f>
        <v>287.50201933333329</v>
      </c>
      <c r="BI153" s="21">
        <f>IF(BI$3&lt;'Depr. Rate'!$B$1,('Depr. Rate'!$B$4*'KU Meter Schedule'!S153)/12,IF(S153=0,R153/2*'Depr. Rate'!$C$4/12,('Depr. Rate'!$C$4*'KU Meter Schedule'!S153)/12))</f>
        <v>287.50201933333329</v>
      </c>
      <c r="BJ153" s="21">
        <f>IF(BJ$3&lt;'Depr. Rate'!$B$1,('Depr. Rate'!$B$4*'KU Meter Schedule'!T153)/12,IF(T153=0,S153/2*'Depr. Rate'!$C$4/12,('Depr. Rate'!$C$4*'KU Meter Schedule'!T153)/12))</f>
        <v>287.50201933333329</v>
      </c>
      <c r="BK153" s="21">
        <f>IF(BK$3&lt;'Depr. Rate'!$B$1,('Depr. Rate'!$B$4*'KU Meter Schedule'!U153)/12,IF(U153=0,T153/2*'Depr. Rate'!$C$4/12,('Depr. Rate'!$C$4*'KU Meter Schedule'!U153)/12))</f>
        <v>440.66903399999995</v>
      </c>
      <c r="BL153" s="21">
        <f>IF(BL$3&lt;'Depr. Rate'!$B$1,('Depr. Rate'!$B$4*'KU Meter Schedule'!V153)/12,IF(V153=0,U153/2*'Depr. Rate'!$C$4/12,('Depr. Rate'!$C$4*'KU Meter Schedule'!V153)/12))</f>
        <v>440.66903399999995</v>
      </c>
      <c r="BM153" s="21">
        <f>IF(BM$3&lt;'Depr. Rate'!$B$1,('Depr. Rate'!$B$4*'KU Meter Schedule'!W153)/12,IF(W153=0,V153/2*'Depr. Rate'!$C$4/12,('Depr. Rate'!$C$4*'KU Meter Schedule'!W153)/12))</f>
        <v>440.66903399999995</v>
      </c>
      <c r="BN153" s="21">
        <f>IF(BN$3&lt;'Depr. Rate'!$B$1,('Depr. Rate'!$B$4*'KU Meter Schedule'!X153)/12,IF(X153=0,W153/2*'Depr. Rate'!$C$4/12,('Depr. Rate'!$C$4*'KU Meter Schedule'!X153)/12))</f>
        <v>440.66903399999995</v>
      </c>
      <c r="BO153" s="21">
        <f>IF(BO$3&lt;'Depr. Rate'!$B$1,('Depr. Rate'!$B$4*'KU Meter Schedule'!Y153)/12,IF(Y153=0,X153/2*'Depr. Rate'!$C$4/12,('Depr. Rate'!$C$4*'KU Meter Schedule'!Y153)/12))</f>
        <v>440.66903399999995</v>
      </c>
      <c r="BP153" s="21">
        <f>IF(BP$3&lt;'Depr. Rate'!$B$1,('Depr. Rate'!$B$4*'KU Meter Schedule'!Z153)/12,IF(Z153=0,Y153/2*'Depr. Rate'!$C$4/12,('Depr. Rate'!$C$4*'KU Meter Schedule'!Z153)/12))</f>
        <v>440.66903399999995</v>
      </c>
      <c r="BQ153" s="21">
        <f>IF(BQ$3&lt;'Depr. Rate'!$B$1,('Depr. Rate'!$B$4*'KU Meter Schedule'!AA153)/12,IF(AA153=0,Z153/2*'Depr. Rate'!$C$4/12,('Depr. Rate'!$C$4*'KU Meter Schedule'!AA153)/12))</f>
        <v>440.66903399999995</v>
      </c>
      <c r="BR153" s="21">
        <f>IF(BR$3&lt;'Depr. Rate'!$B$1,('Depr. Rate'!$B$4*'KU Meter Schedule'!AB153)/12,IF(AB153=0,AA153/2*'Depr. Rate'!$C$4/12,('Depr. Rate'!$C$4*'KU Meter Schedule'!AB153)/12))</f>
        <v>440.66903399999995</v>
      </c>
      <c r="BS153" s="21">
        <f>IF(BS$3&lt;'Depr. Rate'!$B$1,('Depr. Rate'!$B$4*'KU Meter Schedule'!AC153)/12,IF(AC153=0,AB153/2*'Depr. Rate'!$C$4/12,('Depr. Rate'!$C$4*'KU Meter Schedule'!AC153)/12))</f>
        <v>440.66903399999995</v>
      </c>
      <c r="BT153" s="21">
        <f>IF(BT$3&lt;'Depr. Rate'!$B$1,('Depr. Rate'!$B$4*'KU Meter Schedule'!AD153)/12,IF(AD153=0,AC153/2*'Depr. Rate'!$C$4/12,('Depr. Rate'!$C$4*'KU Meter Schedule'!AD153)/12))</f>
        <v>440.66903399999995</v>
      </c>
      <c r="BU153" s="21">
        <f>IF(BU$3&lt;'Depr. Rate'!$B$1,('Depr. Rate'!$B$4*'KU Meter Schedule'!AE153)/12,IF(AE153=0,AD153/2*'Depr. Rate'!$C$4/12,('Depr. Rate'!$C$4*'KU Meter Schedule'!AE153)/12))</f>
        <v>440.66903399999995</v>
      </c>
      <c r="BV153" s="21">
        <f>IF(BV$3&lt;'Depr. Rate'!$B$1,('Depr. Rate'!$B$4*'KU Meter Schedule'!AF153)/12,IF(AF153=0,AE153/2*'Depr. Rate'!$C$4/12,('Depr. Rate'!$C$4*'KU Meter Schedule'!AF153)/12))</f>
        <v>440.66903399999995</v>
      </c>
      <c r="BW153" s="21">
        <f>IF(BW$3&lt;'Depr. Rate'!$B$1,('Depr. Rate'!$B$4*'KU Meter Schedule'!AG153)/12,IF(AG153=0,AF153/2*'Depr. Rate'!$C$4/12,('Depr. Rate'!$C$4*'KU Meter Schedule'!AG153)/12))</f>
        <v>440.66903399999995</v>
      </c>
      <c r="BX153" s="21">
        <f>IF(BX$3&lt;'Depr. Rate'!$B$1,('Depr. Rate'!$B$4*'KU Meter Schedule'!AH153)/12,IF(AH153=0,AG153/2*'Depr. Rate'!$C$4/12,('Depr. Rate'!$C$4*'KU Meter Schedule'!AH153)/12))</f>
        <v>440.66903399999995</v>
      </c>
      <c r="BY153" s="21">
        <f>IF(BY$3&lt;'Depr. Rate'!$B$1,('Depr. Rate'!$B$4*'KU Meter Schedule'!AI153)/12,IF(AI153=0,AH153/2*'Depr. Rate'!$C$4/12,('Depr. Rate'!$C$4*'KU Meter Schedule'!AI153)/12))</f>
        <v>440.66903399999995</v>
      </c>
      <c r="BZ153" s="21">
        <f>IF(BZ$3&lt;'Depr. Rate'!$B$1,('Depr. Rate'!$B$4*'KU Meter Schedule'!AJ153)/12,IF(AJ153=0,AI153/2*'Depr. Rate'!$C$4/12,('Depr. Rate'!$C$4*'KU Meter Schedule'!AJ153)/12))</f>
        <v>440.66903399999995</v>
      </c>
      <c r="CA153" s="21">
        <f>IF(CA$3&lt;'Depr. Rate'!$B$1,('Depr. Rate'!$B$4*'KU Meter Schedule'!AK153)/12,IF(AK153=0,AJ153/2*'Depr. Rate'!$C$4/12,('Depr. Rate'!$C$4*'KU Meter Schedule'!AK153)/12))</f>
        <v>440.66903399999995</v>
      </c>
      <c r="CB153" s="21">
        <f>IF(CB$3&lt;'Depr. Rate'!$B$1,('Depr. Rate'!$B$4*'KU Meter Schedule'!AL153)/12,IF(AL153=0,AK153/2*'Depr. Rate'!$C$4/12,('Depr. Rate'!$C$4*'KU Meter Schedule'!AL153)/12))</f>
        <v>440.66903399999995</v>
      </c>
      <c r="CC153" s="21">
        <f>IF(CC$3&lt;'Depr. Rate'!$B$1,('Depr. Rate'!$B$4*'KU Meter Schedule'!AM153)/12,IF(AM153=0,AL153/2*'Depr. Rate'!$C$4/12,('Depr. Rate'!$C$4*'KU Meter Schedule'!AM153)/12))</f>
        <v>440.66903399999995</v>
      </c>
      <c r="CD153" s="21">
        <f>IF(CD$3&lt;'Depr. Rate'!$B$1,('Depr. Rate'!$B$4*'KU Meter Schedule'!AN153)/12,IF(AN153=0,AM153/2*'Depr. Rate'!$C$4/12,('Depr. Rate'!$C$4*'KU Meter Schedule'!AN153)/12))</f>
        <v>440.66903399999995</v>
      </c>
      <c r="CE153" s="21">
        <f>IF(CE$3&lt;'Depr. Rate'!$B$1,('Depr. Rate'!$B$4*'KU Meter Schedule'!AO153)/12,IF(AO153=0,AN153/2*'Depr. Rate'!$C$4/12,('Depr. Rate'!$C$4*'KU Meter Schedule'!AO153)/12))</f>
        <v>440.66903399999995</v>
      </c>
      <c r="CF153" s="21">
        <f>IF(CF$3&lt;'Depr. Rate'!$B$1,('Depr. Rate'!$B$4*'KU Meter Schedule'!AP153)/12,IF(AP153=0,AO153/2*'Depr. Rate'!$C$4/12,('Depr. Rate'!$C$4*'KU Meter Schedule'!AP153)/12))</f>
        <v>440.66903399999995</v>
      </c>
      <c r="CG153" s="21">
        <f>IF(CG$3&lt;'Depr. Rate'!$B$1,('Depr. Rate'!$B$4*'KU Meter Schedule'!AQ153)/12,IF(AQ153=0,AP153/2*'Depr. Rate'!$C$4/12,('Depr. Rate'!$C$4*'KU Meter Schedule'!AQ153)/12))</f>
        <v>440.66903399999995</v>
      </c>
      <c r="CH153" s="21">
        <f>IF(CH$3&lt;'Depr. Rate'!$B$1,('Depr. Rate'!$B$4*'KU Meter Schedule'!AR153)/12,IF(AR153=0,AQ153/2*'Depr. Rate'!$C$4/12,('Depr. Rate'!$C$4*'KU Meter Schedule'!AR153)/12))</f>
        <v>440.66903399999995</v>
      </c>
      <c r="CI153" s="21">
        <f>IF(CI$3&lt;'Depr. Rate'!$B$1,('Depr. Rate'!$B$4*'KU Meter Schedule'!AS153)/12,IF(AS153=0,AR153/2*'Depr. Rate'!$C$4/12,('Depr. Rate'!$C$4*'KU Meter Schedule'!AS153)/12))</f>
        <v>440.66903399999995</v>
      </c>
      <c r="CJ153" s="21">
        <f>IF(CJ$3&lt;'Depr. Rate'!$B$1,('Depr. Rate'!$B$4*'KU Meter Schedule'!AT153)/12,IF(AT153=0,AS153/2*'Depr. Rate'!$C$4/12,('Depr. Rate'!$C$4*'KU Meter Schedule'!AT153)/12))</f>
        <v>440.66903399999995</v>
      </c>
      <c r="CK153" s="21">
        <f>IF(CK$3&lt;'Depr. Rate'!$B$1,('Depr. Rate'!$B$4*'KU Meter Schedule'!AU153)/12,IF(AU153=0,AT153/2*'Depr. Rate'!$C$4/12,('Depr. Rate'!$C$4*'KU Meter Schedule'!AU153)/12))</f>
        <v>220.33451699999998</v>
      </c>
      <c r="CL153" s="21">
        <f>IF(CL$3&lt;'Depr. Rate'!$B$1,('Depr. Rate'!$B$4*'KU Meter Schedule'!AV153)/12,IF(AV153=0,AU153/2*'Depr. Rate'!$C$4/12,('Depr. Rate'!$C$4*'KU Meter Schedule'!AV153)/12))</f>
        <v>0</v>
      </c>
      <c r="CM153" s="21">
        <f>IF(CM$3&lt;'Depr. Rate'!$B$1,('Depr. Rate'!$B$4*'KU Meter Schedule'!AW153)/12,IF(AW153=0,AV153/2*'Depr. Rate'!$C$4/12,('Depr. Rate'!$C$4*'KU Meter Schedule'!AW153)/12))</f>
        <v>0</v>
      </c>
      <c r="CN153" s="21">
        <f>IF(CN$3&lt;'Depr. Rate'!$B$1,('Depr. Rate'!$B$4*'KU Meter Schedule'!AX153)/12,IF(AX153=0,AW153/2*'Depr. Rate'!$C$4/12,('Depr. Rate'!$C$4*'KU Meter Schedule'!AX153)/12))</f>
        <v>0</v>
      </c>
      <c r="CP153" s="6">
        <f>IF(CP$3=$CP$3,$H153+AZ153,IF($F153='KU Meter Schedule'!CP$3,'KU Meter Schedule'!CO153+AZ153-$G153,SUM(CO153,AZ153)))</f>
        <v>33018.269094442934</v>
      </c>
      <c r="CQ153" s="6">
        <f>IF(CQ$3=$CP$3,$H153+BA153,IF($F153='KU Meter Schedule'!CQ$3,'KU Meter Schedule'!CP153+BA153-$G153,SUM(CP153,BA153)))</f>
        <v>33305.771113776267</v>
      </c>
      <c r="CR153" s="6">
        <f>IF(CR$3=$CP$3,$H153+BB153,IF($F153='KU Meter Schedule'!CR$3,'KU Meter Schedule'!CQ153+BB153-$G153,SUM(CQ153,BB153)))</f>
        <v>33593.2731331096</v>
      </c>
      <c r="CS153" s="6">
        <f>IF(CS$3=$CP$3,$H153+BC153,IF($F153='KU Meter Schedule'!CS$3,'KU Meter Schedule'!CR153+BC153-$G153,SUM(CR153,BC153)))</f>
        <v>33880.775152442933</v>
      </c>
      <c r="CT153" s="6">
        <f>IF(CT$3=$CP$3,$H153+BD153,IF($F153='KU Meter Schedule'!CT$3,'KU Meter Schedule'!CS153+BD153-$G153,SUM(CS153,BD153)))</f>
        <v>34168.277171776266</v>
      </c>
      <c r="CU153" s="6">
        <f>IF(CU$3=$CP$3,$H153+BE153,IF($F153='KU Meter Schedule'!CU$3,'KU Meter Schedule'!CT153+BE153-$G153,SUM(CT153,BE153)))</f>
        <v>34455.779191109599</v>
      </c>
      <c r="CV153" s="6">
        <f>IF(CV$3=$CP$3,$H153+BF153,IF($F153='KU Meter Schedule'!CV$3,'KU Meter Schedule'!CU153+BF153-$G153,SUM(CU153,BF153)))</f>
        <v>34743.281210442932</v>
      </c>
      <c r="CW153" s="6">
        <f>IF(CW$3=$CP$3,$H153+BG153,IF($F153='KU Meter Schedule'!CW$3,'KU Meter Schedule'!CV153+BG153-$G153,SUM(CV153,BG153)))</f>
        <v>35030.783229776265</v>
      </c>
      <c r="CX153" s="6">
        <f>IF(CX$3=$CP$3,$H153+BH153,IF($F153='KU Meter Schedule'!CX$3,'KU Meter Schedule'!CW153+BH153-$G153,SUM(CW153,BH153)))</f>
        <v>35318.285249109598</v>
      </c>
      <c r="CY153" s="6">
        <f>IF(CY$3=$CP$3,$H153+BI153,IF($F153='KU Meter Schedule'!CY$3,'KU Meter Schedule'!CX153+BI153-$G153,SUM(CX153,BI153)))</f>
        <v>35605.787268442931</v>
      </c>
      <c r="CZ153" s="6">
        <f>IF(CZ$3=$CP$3,$H153+BJ153,IF($F153='KU Meter Schedule'!CZ$3,'KU Meter Schedule'!CY153+BJ153-$G153,SUM(CY153,BJ153)))</f>
        <v>35893.289287776264</v>
      </c>
      <c r="DA153" s="6">
        <f>IF(DA$3=$CP$3,$H153+BK153,IF($F153='KU Meter Schedule'!DA$3,'KU Meter Schedule'!CZ153+BK153-$G153,SUM(CZ153,BK153)))</f>
        <v>36333.958321776263</v>
      </c>
      <c r="DB153" s="6">
        <f>IF(DB$3=$CP$3,$H153+BL153,IF($F153='KU Meter Schedule'!DB$3,'KU Meter Schedule'!DA153+BL153-$G153,SUM(DA153,BL153)))</f>
        <v>36774.627355776262</v>
      </c>
      <c r="DC153" s="6">
        <f>IF(DC$3=$CP$3,$H153+BM153,IF($F153='KU Meter Schedule'!DC$3,'KU Meter Schedule'!DB153+BM153-$G153,SUM(DB153,BM153)))</f>
        <v>37215.29638977626</v>
      </c>
      <c r="DD153" s="6">
        <f>IF(DD$3=$CP$3,$H153+BN153,IF($F153='KU Meter Schedule'!DD$3,'KU Meter Schedule'!DC153+BN153-$G153,SUM(DC153,BN153)))</f>
        <v>37655.965423776259</v>
      </c>
      <c r="DE153" s="6">
        <f>IF(DE$3=$CP$3,$H153+BO153,IF($F153='KU Meter Schedule'!DE$3,'KU Meter Schedule'!DD153+BO153-$G153,SUM(DD153,BO153)))</f>
        <v>38096.634457776257</v>
      </c>
      <c r="DF153" s="6">
        <f>IF(DF$3=$CP$3,$H153+BP153,IF($F153='KU Meter Schedule'!DF$3,'KU Meter Schedule'!DE153+BP153-$G153,SUM(DE153,BP153)))</f>
        <v>38537.303491776256</v>
      </c>
      <c r="DG153" s="6">
        <f>IF(DG$3=$CP$3,$H153+BQ153,IF($F153='KU Meter Schedule'!DG$3,'KU Meter Schedule'!DF153+BQ153-$G153,SUM(DF153,BQ153)))</f>
        <v>38977.972525776255</v>
      </c>
      <c r="DH153" s="6">
        <f>IF(DH$3=$CP$3,$H153+BR153,IF($F153='KU Meter Schedule'!DH$3,'KU Meter Schedule'!DG153+BR153-$G153,SUM(DG153,BR153)))</f>
        <v>39418.641559776253</v>
      </c>
      <c r="DI153" s="6">
        <f>IF(DI$3=$CP$3,$H153+BS153,IF($F153='KU Meter Schedule'!DI$3,'KU Meter Schedule'!DH153+BS153-$G153,SUM(DH153,BS153)))</f>
        <v>39859.310593776252</v>
      </c>
      <c r="DJ153" s="6">
        <f>IF(DJ$3=$CP$3,$H153+BT153,IF($F153='KU Meter Schedule'!DJ$3,'KU Meter Schedule'!DI153+BT153-$G153,SUM(DI153,BT153)))</f>
        <v>40299.979627776251</v>
      </c>
      <c r="DK153" s="6">
        <f>IF(DK$3=$CP$3,$H153+BU153,IF($F153='KU Meter Schedule'!DK$3,'KU Meter Schedule'!DJ153+BU153-$G153,SUM(DJ153,BU153)))</f>
        <v>40740.648661776249</v>
      </c>
      <c r="DL153" s="6">
        <f>IF(DL$3=$CP$3,$H153+BV153,IF($F153='KU Meter Schedule'!DL$3,'KU Meter Schedule'!DK153+BV153-$G153,SUM(DK153,BV153)))</f>
        <v>41181.317695776248</v>
      </c>
      <c r="DM153" s="6">
        <f>IF(DM$3=$CP$3,$H153+BW153,IF($F153='KU Meter Schedule'!DM$3,'KU Meter Schedule'!DL153+BW153-$G153,SUM(DL153,BW153)))</f>
        <v>41621.986729776247</v>
      </c>
      <c r="DN153" s="6">
        <f>IF(DN$3=$CP$3,$H153+BX153,IF($F153='KU Meter Schedule'!DN$3,'KU Meter Schedule'!DM153+BX153-$G153,SUM(DM153,BX153)))</f>
        <v>42062.655763776245</v>
      </c>
      <c r="DO153" s="6">
        <f>IF(DO$3=$CP$3,$H153+BY153,IF($F153='KU Meter Schedule'!DO$3,'KU Meter Schedule'!DN153+BY153-$G153,SUM(DN153,BY153)))</f>
        <v>42503.324797776244</v>
      </c>
      <c r="DP153" s="6">
        <f>IF(DP$3=$CP$3,$H153+BZ153,IF($F153='KU Meter Schedule'!DP$3,'KU Meter Schedule'!DO153+BZ153-$G153,SUM(DO153,BZ153)))</f>
        <v>42943.993831776243</v>
      </c>
      <c r="DQ153" s="6">
        <f>IF(DQ$3=$CP$3,$H153+CA153,IF($F153='KU Meter Schedule'!DQ$3,'KU Meter Schedule'!DP153+CA153-$G153,SUM(DP153,CA153)))</f>
        <v>43384.662865776241</v>
      </c>
      <c r="DR153" s="6">
        <f>IF(DR$3=$CP$3,$H153+CB153,IF($F153='KU Meter Schedule'!DR$3,'KU Meter Schedule'!DQ153+CB153-$G153,SUM(DQ153,CB153)))</f>
        <v>43825.33189977624</v>
      </c>
      <c r="DS153" s="6">
        <f>IF(DS$3=$CP$3,$H153+CC153,IF($F153='KU Meter Schedule'!DS$3,'KU Meter Schedule'!DR153+CC153-$G153,SUM(DR153,CC153)))</f>
        <v>44266.000933776239</v>
      </c>
      <c r="DT153" s="6">
        <f>IF(DT$3=$CP$3,$H153+CD153,IF($F153='KU Meter Schedule'!DT$3,'KU Meter Schedule'!DS153+CD153-$G153,SUM(DS153,CD153)))</f>
        <v>44706.669967776237</v>
      </c>
      <c r="DU153" s="6">
        <f>IF(DU$3=$CP$3,$H153+CE153,IF($F153='KU Meter Schedule'!DU$3,'KU Meter Schedule'!DT153+CE153-$G153,SUM(DT153,CE153)))</f>
        <v>45147.339001776236</v>
      </c>
      <c r="DV153" s="6">
        <f>IF(DV$3=$CP$3,$H153+CF153,IF($F153='KU Meter Schedule'!DV$3,'KU Meter Schedule'!DU153+CF153-$G153,SUM(DU153,CF153)))</f>
        <v>45588.008035776234</v>
      </c>
      <c r="DW153" s="6">
        <f>IF(DW$3=$CP$3,$H153+CG153,IF($F153='KU Meter Schedule'!DW$3,'KU Meter Schedule'!DV153+CG153-$G153,SUM(DV153,CG153)))</f>
        <v>46028.677069776233</v>
      </c>
      <c r="DX153" s="6">
        <f>IF(DX$3=$CP$3,$H153+CH153,IF($F153='KU Meter Schedule'!DX$3,'KU Meter Schedule'!DW153+CH153-$G153,SUM(DW153,CH153)))</f>
        <v>46469.346103776232</v>
      </c>
      <c r="DY153" s="6">
        <f>IF(DY$3=$CP$3,$H153+CI153,IF($F153='KU Meter Schedule'!DY$3,'KU Meter Schedule'!DX153+CI153-$G153,SUM(DX153,CI153)))</f>
        <v>46910.01513777623</v>
      </c>
      <c r="DZ153" s="6">
        <f>IF(DZ$3=$CP$3,$H153+CJ153,IF($F153='KU Meter Schedule'!DZ$3,'KU Meter Schedule'!DY153+CJ153-$G153,SUM(DY153,CJ153)))</f>
        <v>47350.684171776229</v>
      </c>
      <c r="EA153" s="6">
        <f>IF(EA$3=$CP$3,$H153+CK153,IF($F153='KU Meter Schedule'!EA$3,'KU Meter Schedule'!DZ153+CK153-$G153,SUM(DZ153,CK153)))</f>
        <v>-103085.06131122375</v>
      </c>
      <c r="EB153" s="6">
        <f>IF(EB$3=$CP$3,$H153+CL153,IF($F153='KU Meter Schedule'!EB$3,'KU Meter Schedule'!EA153+CL153-$G153,SUM(EA153,CL153)))</f>
        <v>-103085.06131122375</v>
      </c>
      <c r="EC153" s="6">
        <f>IF(EC$3=$CP$3,$H153+CM153,IF($F153='KU Meter Schedule'!EC$3,'KU Meter Schedule'!EB153+CM153-$G153,SUM(EB153,CM153)))</f>
        <v>-103085.06131122375</v>
      </c>
      <c r="ED153" s="6">
        <f>IF(ED$3=$CP$3,$H153+CN153,IF($F153='KU Meter Schedule'!ED$3,'KU Meter Schedule'!EC153+CN153-$G153,SUM(EC153,CN153)))</f>
        <v>-103085.06131122375</v>
      </c>
      <c r="EF153" s="8">
        <f t="shared" si="32"/>
        <v>117637.81090555705</v>
      </c>
      <c r="EG153" s="8">
        <f t="shared" si="32"/>
        <v>117350.30888622372</v>
      </c>
      <c r="EH153" s="8">
        <f t="shared" si="32"/>
        <v>117062.80686689039</v>
      </c>
      <c r="EI153" s="8">
        <f t="shared" si="32"/>
        <v>116775.30484755705</v>
      </c>
      <c r="EJ153" s="8">
        <f t="shared" si="32"/>
        <v>116487.80282822372</v>
      </c>
      <c r="EK153" s="8">
        <f t="shared" si="32"/>
        <v>116200.30080889039</v>
      </c>
      <c r="EL153" s="8">
        <f t="shared" si="32"/>
        <v>115912.79878955705</v>
      </c>
      <c r="EM153" s="8">
        <f t="shared" si="32"/>
        <v>115625.29677022372</v>
      </c>
      <c r="EN153" s="8">
        <f t="shared" si="32"/>
        <v>115337.79475089039</v>
      </c>
      <c r="EO153" s="8">
        <f t="shared" si="32"/>
        <v>115050.29273155706</v>
      </c>
      <c r="EP153" s="8">
        <f t="shared" si="32"/>
        <v>114762.79071222372</v>
      </c>
      <c r="EQ153" s="8">
        <f t="shared" si="32"/>
        <v>114322.12167822372</v>
      </c>
      <c r="ER153" s="8">
        <f t="shared" si="32"/>
        <v>113881.45264422373</v>
      </c>
      <c r="ES153" s="8">
        <f t="shared" si="32"/>
        <v>113440.78361022373</v>
      </c>
      <c r="ET153" s="8">
        <f t="shared" si="32"/>
        <v>113000.11457622373</v>
      </c>
      <c r="EU153" s="8">
        <f t="shared" si="32"/>
        <v>112559.44554222372</v>
      </c>
      <c r="EV153" s="8">
        <f t="shared" si="31"/>
        <v>112118.77650822373</v>
      </c>
      <c r="EW153" s="8">
        <f t="shared" si="31"/>
        <v>111678.10747422374</v>
      </c>
      <c r="EX153" s="8">
        <f t="shared" si="31"/>
        <v>111237.43844022373</v>
      </c>
      <c r="EY153" s="8">
        <f t="shared" si="31"/>
        <v>110796.76940622373</v>
      </c>
      <c r="EZ153" s="8">
        <f t="shared" si="31"/>
        <v>110356.10037222374</v>
      </c>
      <c r="FA153" s="8">
        <f t="shared" si="31"/>
        <v>109915.43133822375</v>
      </c>
      <c r="FB153" s="8">
        <f t="shared" si="31"/>
        <v>109474.76230422374</v>
      </c>
      <c r="FC153" s="8">
        <f t="shared" si="31"/>
        <v>109034.09327022373</v>
      </c>
      <c r="FD153" s="8">
        <f t="shared" si="31"/>
        <v>108593.42423622374</v>
      </c>
      <c r="FE153" s="8">
        <f t="shared" si="31"/>
        <v>108152.75520222375</v>
      </c>
      <c r="FF153" s="8">
        <f t="shared" si="31"/>
        <v>107712.08616822374</v>
      </c>
      <c r="FG153" s="8">
        <f t="shared" si="31"/>
        <v>107271.41713422374</v>
      </c>
      <c r="FH153" s="8">
        <f t="shared" si="31"/>
        <v>106830.74810022375</v>
      </c>
      <c r="FI153" s="8">
        <f t="shared" si="31"/>
        <v>106390.07906622376</v>
      </c>
      <c r="FJ153" s="8">
        <f t="shared" si="31"/>
        <v>105949.41003222375</v>
      </c>
      <c r="FK153" s="8">
        <f t="shared" si="30"/>
        <v>105508.74099822374</v>
      </c>
      <c r="FL153" s="8">
        <f t="shared" si="30"/>
        <v>105068.07196422375</v>
      </c>
      <c r="FM153" s="8">
        <f t="shared" si="30"/>
        <v>104627.40293022376</v>
      </c>
      <c r="FN153" s="8">
        <f t="shared" si="30"/>
        <v>104186.73389622376</v>
      </c>
      <c r="FO153" s="8">
        <f t="shared" si="30"/>
        <v>103746.06486222375</v>
      </c>
      <c r="FP153" s="8">
        <f t="shared" si="30"/>
        <v>103305.39582822376</v>
      </c>
      <c r="FQ153" s="8">
        <f t="shared" si="30"/>
        <v>103085.06131122375</v>
      </c>
      <c r="FR153" s="8">
        <f t="shared" si="30"/>
        <v>103085.06131122375</v>
      </c>
      <c r="FS153" s="8">
        <f t="shared" si="30"/>
        <v>103085.06131122375</v>
      </c>
      <c r="FT153" s="8">
        <f t="shared" si="30"/>
        <v>103085.06131122375</v>
      </c>
    </row>
    <row r="154" spans="1:176" x14ac:dyDescent="0.25">
      <c r="A154" s="4" t="s">
        <v>12</v>
      </c>
      <c r="B154" s="4" t="s">
        <v>2</v>
      </c>
      <c r="C154" s="3" t="s">
        <v>40</v>
      </c>
      <c r="D154" s="4" t="s">
        <v>5</v>
      </c>
      <c r="E154" s="7">
        <v>2007</v>
      </c>
      <c r="F154" s="24">
        <f>IFERROR(VLOOKUP(CONCATENATE(C154,E154),'KU Retirements'!$A$4:$E$150,5,FALSE),"N/A")</f>
        <v>43709</v>
      </c>
      <c r="G154" s="5">
        <v>102735.43</v>
      </c>
      <c r="H154" s="5">
        <v>22319.772489044102</v>
      </c>
      <c r="I154" s="5"/>
      <c r="J154" s="6">
        <f>IF(J$3=$J$3,$G154,IF($F154='KU Meter Schedule'!J$3,'KU Meter Schedule'!I154-'KU Meter Schedule'!$G154,I154))</f>
        <v>102735.43</v>
      </c>
      <c r="K154" s="6">
        <f>IF(K$3=$J$3,$G154,IF($F154='KU Meter Schedule'!K$3,'KU Meter Schedule'!J154-'KU Meter Schedule'!$G154,J154))</f>
        <v>102735.43</v>
      </c>
      <c r="L154" s="6">
        <f>IF(L$3=$J$3,$G154,IF($F154='KU Meter Schedule'!L$3,'KU Meter Schedule'!K154-'KU Meter Schedule'!$G154,K154))</f>
        <v>102735.43</v>
      </c>
      <c r="M154" s="6">
        <f>IF(M$3=$J$3,$G154,IF($F154='KU Meter Schedule'!M$3,'KU Meter Schedule'!L154-'KU Meter Schedule'!$G154,L154))</f>
        <v>102735.43</v>
      </c>
      <c r="N154" s="6">
        <f>IF(N$3=$J$3,$G154,IF($F154='KU Meter Schedule'!N$3,'KU Meter Schedule'!M154-'KU Meter Schedule'!$G154,M154))</f>
        <v>102735.43</v>
      </c>
      <c r="O154" s="6">
        <f>IF(O$3=$J$3,$G154,IF($F154='KU Meter Schedule'!O$3,'KU Meter Schedule'!N154-'KU Meter Schedule'!$G154,N154))</f>
        <v>102735.43</v>
      </c>
      <c r="P154" s="6">
        <f>IF(P$3=$J$3,$G154,IF($F154='KU Meter Schedule'!P$3,'KU Meter Schedule'!O154-'KU Meter Schedule'!$G154,O154))</f>
        <v>102735.43</v>
      </c>
      <c r="Q154" s="6">
        <f>IF(Q$3=$J$3,$G154,IF($F154='KU Meter Schedule'!Q$3,'KU Meter Schedule'!P154-'KU Meter Schedule'!$G154,P154))</f>
        <v>102735.43</v>
      </c>
      <c r="R154" s="6">
        <f>IF(R$3=$J$3,$G154,IF($F154='KU Meter Schedule'!R$3,'KU Meter Schedule'!Q154-'KU Meter Schedule'!$G154,Q154))</f>
        <v>102735.43</v>
      </c>
      <c r="S154" s="6">
        <f>IF(S$3=$J$3,$G154,IF($F154='KU Meter Schedule'!S$3,'KU Meter Schedule'!R154-'KU Meter Schedule'!$G154,R154))</f>
        <v>102735.43</v>
      </c>
      <c r="T154" s="6">
        <f>IF(T$3=$J$3,$G154,IF($F154='KU Meter Schedule'!T$3,'KU Meter Schedule'!S154-'KU Meter Schedule'!$G154,S154))</f>
        <v>102735.43</v>
      </c>
      <c r="U154" s="6">
        <f>IF(U$3=$J$3,$G154,IF($F154='KU Meter Schedule'!U$3,'KU Meter Schedule'!T154-'KU Meter Schedule'!$G154,T154))</f>
        <v>102735.43</v>
      </c>
      <c r="V154" s="6">
        <f>IF(V$3=$J$3,$G154,IF($F154='KU Meter Schedule'!V$3,'KU Meter Schedule'!U154-'KU Meter Schedule'!$G154,U154))</f>
        <v>102735.43</v>
      </c>
      <c r="W154" s="6">
        <f>IF(W$3=$J$3,$G154,IF($F154='KU Meter Schedule'!W$3,'KU Meter Schedule'!V154-'KU Meter Schedule'!$G154,V154))</f>
        <v>102735.43</v>
      </c>
      <c r="X154" s="6">
        <f>IF(X$3=$J$3,$G154,IF($F154='KU Meter Schedule'!X$3,'KU Meter Schedule'!W154-'KU Meter Schedule'!$G154,W154))</f>
        <v>102735.43</v>
      </c>
      <c r="Y154" s="6">
        <f>IF(Y$3=$J$3,$G154,IF($F154='KU Meter Schedule'!Y$3,'KU Meter Schedule'!X154-'KU Meter Schedule'!$G154,X154))</f>
        <v>102735.43</v>
      </c>
      <c r="Z154" s="6">
        <f>IF(Z$3=$J$3,$G154,IF($F154='KU Meter Schedule'!Z$3,'KU Meter Schedule'!Y154-'KU Meter Schedule'!$G154,Y154))</f>
        <v>102735.43</v>
      </c>
      <c r="AA154" s="6">
        <f>IF(AA$3=$J$3,$G154,IF($F154='KU Meter Schedule'!AA$3,'KU Meter Schedule'!Z154-'KU Meter Schedule'!$G154,Z154))</f>
        <v>102735.43</v>
      </c>
      <c r="AB154" s="6">
        <f>IF(AB$3=$J$3,$G154,IF($F154='KU Meter Schedule'!AB$3,'KU Meter Schedule'!AA154-'KU Meter Schedule'!$G154,AA154))</f>
        <v>102735.43</v>
      </c>
      <c r="AC154" s="6">
        <f>IF(AC$3=$J$3,$G154,IF($F154='KU Meter Schedule'!AC$3,'KU Meter Schedule'!AB154-'KU Meter Schedule'!$G154,AB154))</f>
        <v>102735.43</v>
      </c>
      <c r="AD154" s="6">
        <f>IF(AD$3=$J$3,$G154,IF($F154='KU Meter Schedule'!AD$3,'KU Meter Schedule'!AC154-'KU Meter Schedule'!$G154,AC154))</f>
        <v>102735.43</v>
      </c>
      <c r="AE154" s="6">
        <f>IF(AE$3=$J$3,$G154,IF($F154='KU Meter Schedule'!AE$3,'KU Meter Schedule'!AD154-'KU Meter Schedule'!$G154,AD154))</f>
        <v>102735.43</v>
      </c>
      <c r="AF154" s="6">
        <f>IF(AF$3=$J$3,$G154,IF($F154='KU Meter Schedule'!AF$3,'KU Meter Schedule'!AE154-'KU Meter Schedule'!$G154,AE154))</f>
        <v>102735.43</v>
      </c>
      <c r="AG154" s="6">
        <f>IF(AG$3=$J$3,$G154,IF($F154='KU Meter Schedule'!AG$3,'KU Meter Schedule'!AF154-'KU Meter Schedule'!$G154,AF154))</f>
        <v>102735.43</v>
      </c>
      <c r="AH154" s="6">
        <f>IF(AH$3=$J$3,$G154,IF($F154='KU Meter Schedule'!AH$3,'KU Meter Schedule'!AG154-'KU Meter Schedule'!$G154,AG154))</f>
        <v>102735.43</v>
      </c>
      <c r="AI154" s="6">
        <f>IF(AI$3=$J$3,$G154,IF($F154='KU Meter Schedule'!AI$3,'KU Meter Schedule'!AH154-'KU Meter Schedule'!$G154,AH154))</f>
        <v>102735.43</v>
      </c>
      <c r="AJ154" s="6">
        <f>IF(AJ$3=$J$3,$G154,IF($F154='KU Meter Schedule'!AJ$3,'KU Meter Schedule'!AI154-'KU Meter Schedule'!$G154,AI154))</f>
        <v>102735.43</v>
      </c>
      <c r="AK154" s="6">
        <f>IF(AK$3=$J$3,$G154,IF($F154='KU Meter Schedule'!AK$3,'KU Meter Schedule'!AJ154-'KU Meter Schedule'!$G154,AJ154))</f>
        <v>102735.43</v>
      </c>
      <c r="AL154" s="6">
        <f>IF(AL$3=$J$3,$G154,IF($F154='KU Meter Schedule'!AL$3,'KU Meter Schedule'!AK154-'KU Meter Schedule'!$G154,AK154))</f>
        <v>102735.43</v>
      </c>
      <c r="AM154" s="6">
        <f>IF(AM$3=$J$3,$G154,IF($F154='KU Meter Schedule'!AM$3,'KU Meter Schedule'!AL154-'KU Meter Schedule'!$G154,AL154))</f>
        <v>102735.43</v>
      </c>
      <c r="AN154" s="6">
        <f>IF(AN$3=$J$3,$G154,IF($F154='KU Meter Schedule'!AN$3,'KU Meter Schedule'!AM154-'KU Meter Schedule'!$G154,AM154))</f>
        <v>102735.43</v>
      </c>
      <c r="AO154" s="6">
        <f>IF(AO$3=$J$3,$G154,IF($F154='KU Meter Schedule'!AO$3,'KU Meter Schedule'!AN154-'KU Meter Schedule'!$G154,AN154))</f>
        <v>102735.43</v>
      </c>
      <c r="AP154" s="6">
        <f>IF(AP$3=$J$3,$G154,IF($F154='KU Meter Schedule'!AP$3,'KU Meter Schedule'!AO154-'KU Meter Schedule'!$G154,AO154))</f>
        <v>102735.43</v>
      </c>
      <c r="AQ154" s="6">
        <f>IF(AQ$3=$J$3,$G154,IF($F154='KU Meter Schedule'!AQ$3,'KU Meter Schedule'!AP154-'KU Meter Schedule'!$G154,AP154))</f>
        <v>102735.43</v>
      </c>
      <c r="AR154" s="6">
        <f>IF(AR$3=$J$3,$G154,IF($F154='KU Meter Schedule'!AR$3,'KU Meter Schedule'!AQ154-'KU Meter Schedule'!$G154,AQ154))</f>
        <v>102735.43</v>
      </c>
      <c r="AS154" s="6">
        <f>IF(AS$3=$J$3,$G154,IF($F154='KU Meter Schedule'!AS$3,'KU Meter Schedule'!AR154-'KU Meter Schedule'!$G154,AR154))</f>
        <v>102735.43</v>
      </c>
      <c r="AT154" s="6">
        <f>IF(AT$3=$J$3,$G154,IF($F154='KU Meter Schedule'!AT$3,'KU Meter Schedule'!AS154-'KU Meter Schedule'!$G154,AS154))</f>
        <v>102735.43</v>
      </c>
      <c r="AU154" s="6">
        <f>IF(AU$3=$J$3,$G154,IF($F154='KU Meter Schedule'!AU$3,'KU Meter Schedule'!AT154-'KU Meter Schedule'!$G154,AT154))</f>
        <v>0</v>
      </c>
      <c r="AV154" s="6">
        <f>IF(AV$3=$J$3,$G154,IF($F154='KU Meter Schedule'!AV$3,'KU Meter Schedule'!AU154-'KU Meter Schedule'!$G154,AU154))</f>
        <v>0</v>
      </c>
      <c r="AW154" s="6">
        <f>IF(AW$3=$J$3,$G154,IF($F154='KU Meter Schedule'!AW$3,'KU Meter Schedule'!AV154-'KU Meter Schedule'!$G154,AV154))</f>
        <v>0</v>
      </c>
      <c r="AX154" s="6">
        <f>IF(AX$3=$J$3,$G154,IF($F154='KU Meter Schedule'!AX$3,'KU Meter Schedule'!AW154-'KU Meter Schedule'!$G154,AW154))</f>
        <v>0</v>
      </c>
      <c r="AZ154" s="21">
        <f>IF(AZ$3&lt;'Depr. Rate'!$B$1,('Depr. Rate'!$B$4*'KU Meter Schedule'!J154)/12,IF(J154=0,I154/2*'Depr. Rate'!$C$4/12,('Depr. Rate'!$C$4*'KU Meter Schedule'!J154)/12))</f>
        <v>196.05344558333331</v>
      </c>
      <c r="BA154" s="21">
        <f>IF(BA$3&lt;'Depr. Rate'!$B$1,('Depr. Rate'!$B$4*'KU Meter Schedule'!K154)/12,IF(K154=0,J154/2*'Depr. Rate'!$C$4/12,('Depr. Rate'!$C$4*'KU Meter Schedule'!K154)/12))</f>
        <v>196.05344558333331</v>
      </c>
      <c r="BB154" s="21">
        <f>IF(BB$3&lt;'Depr. Rate'!$B$1,('Depr. Rate'!$B$4*'KU Meter Schedule'!L154)/12,IF(L154=0,K154/2*'Depr. Rate'!$C$4/12,('Depr. Rate'!$C$4*'KU Meter Schedule'!L154)/12))</f>
        <v>196.05344558333331</v>
      </c>
      <c r="BC154" s="21">
        <f>IF(BC$3&lt;'Depr. Rate'!$B$1,('Depr. Rate'!$B$4*'KU Meter Schedule'!M154)/12,IF(M154=0,L154/2*'Depr. Rate'!$C$4/12,('Depr. Rate'!$C$4*'KU Meter Schedule'!M154)/12))</f>
        <v>196.05344558333331</v>
      </c>
      <c r="BD154" s="21">
        <f>IF(BD$3&lt;'Depr. Rate'!$B$1,('Depr. Rate'!$B$4*'KU Meter Schedule'!N154)/12,IF(N154=0,M154/2*'Depr. Rate'!$C$4/12,('Depr. Rate'!$C$4*'KU Meter Schedule'!N154)/12))</f>
        <v>196.05344558333331</v>
      </c>
      <c r="BE154" s="21">
        <f>IF(BE$3&lt;'Depr. Rate'!$B$1,('Depr. Rate'!$B$4*'KU Meter Schedule'!O154)/12,IF(O154=0,N154/2*'Depr. Rate'!$C$4/12,('Depr. Rate'!$C$4*'KU Meter Schedule'!O154)/12))</f>
        <v>196.05344558333331</v>
      </c>
      <c r="BF154" s="21">
        <f>IF(BF$3&lt;'Depr. Rate'!$B$1,('Depr. Rate'!$B$4*'KU Meter Schedule'!P154)/12,IF(P154=0,O154/2*'Depr. Rate'!$C$4/12,('Depr. Rate'!$C$4*'KU Meter Schedule'!P154)/12))</f>
        <v>196.05344558333331</v>
      </c>
      <c r="BG154" s="21">
        <f>IF(BG$3&lt;'Depr. Rate'!$B$1,('Depr. Rate'!$B$4*'KU Meter Schedule'!Q154)/12,IF(Q154=0,P154/2*'Depr. Rate'!$C$4/12,('Depr. Rate'!$C$4*'KU Meter Schedule'!Q154)/12))</f>
        <v>196.05344558333331</v>
      </c>
      <c r="BH154" s="21">
        <f>IF(BH$3&lt;'Depr. Rate'!$B$1,('Depr. Rate'!$B$4*'KU Meter Schedule'!R154)/12,IF(R154=0,Q154/2*'Depr. Rate'!$C$4/12,('Depr. Rate'!$C$4*'KU Meter Schedule'!R154)/12))</f>
        <v>196.05344558333331</v>
      </c>
      <c r="BI154" s="21">
        <f>IF(BI$3&lt;'Depr. Rate'!$B$1,('Depr. Rate'!$B$4*'KU Meter Schedule'!S154)/12,IF(S154=0,R154/2*'Depr. Rate'!$C$4/12,('Depr. Rate'!$C$4*'KU Meter Schedule'!S154)/12))</f>
        <v>196.05344558333331</v>
      </c>
      <c r="BJ154" s="21">
        <f>IF(BJ$3&lt;'Depr. Rate'!$B$1,('Depr. Rate'!$B$4*'KU Meter Schedule'!T154)/12,IF(T154=0,S154/2*'Depr. Rate'!$C$4/12,('Depr. Rate'!$C$4*'KU Meter Schedule'!T154)/12))</f>
        <v>196.05344558333331</v>
      </c>
      <c r="BK154" s="21">
        <f>IF(BK$3&lt;'Depr. Rate'!$B$1,('Depr. Rate'!$B$4*'KU Meter Schedule'!U154)/12,IF(U154=0,T154/2*'Depr. Rate'!$C$4/12,('Depr. Rate'!$C$4*'KU Meter Schedule'!U154)/12))</f>
        <v>300.50113274999995</v>
      </c>
      <c r="BL154" s="21">
        <f>IF(BL$3&lt;'Depr. Rate'!$B$1,('Depr. Rate'!$B$4*'KU Meter Schedule'!V154)/12,IF(V154=0,U154/2*'Depr. Rate'!$C$4/12,('Depr. Rate'!$C$4*'KU Meter Schedule'!V154)/12))</f>
        <v>300.50113274999995</v>
      </c>
      <c r="BM154" s="21">
        <f>IF(BM$3&lt;'Depr. Rate'!$B$1,('Depr. Rate'!$B$4*'KU Meter Schedule'!W154)/12,IF(W154=0,V154/2*'Depr. Rate'!$C$4/12,('Depr. Rate'!$C$4*'KU Meter Schedule'!W154)/12))</f>
        <v>300.50113274999995</v>
      </c>
      <c r="BN154" s="21">
        <f>IF(BN$3&lt;'Depr. Rate'!$B$1,('Depr. Rate'!$B$4*'KU Meter Schedule'!X154)/12,IF(X154=0,W154/2*'Depr. Rate'!$C$4/12,('Depr. Rate'!$C$4*'KU Meter Schedule'!X154)/12))</f>
        <v>300.50113274999995</v>
      </c>
      <c r="BO154" s="21">
        <f>IF(BO$3&lt;'Depr. Rate'!$B$1,('Depr. Rate'!$B$4*'KU Meter Schedule'!Y154)/12,IF(Y154=0,X154/2*'Depr. Rate'!$C$4/12,('Depr. Rate'!$C$4*'KU Meter Schedule'!Y154)/12))</f>
        <v>300.50113274999995</v>
      </c>
      <c r="BP154" s="21">
        <f>IF(BP$3&lt;'Depr. Rate'!$B$1,('Depr. Rate'!$B$4*'KU Meter Schedule'!Z154)/12,IF(Z154=0,Y154/2*'Depr. Rate'!$C$4/12,('Depr. Rate'!$C$4*'KU Meter Schedule'!Z154)/12))</f>
        <v>300.50113274999995</v>
      </c>
      <c r="BQ154" s="21">
        <f>IF(BQ$3&lt;'Depr. Rate'!$B$1,('Depr. Rate'!$B$4*'KU Meter Schedule'!AA154)/12,IF(AA154=0,Z154/2*'Depr. Rate'!$C$4/12,('Depr. Rate'!$C$4*'KU Meter Schedule'!AA154)/12))</f>
        <v>300.50113274999995</v>
      </c>
      <c r="BR154" s="21">
        <f>IF(BR$3&lt;'Depr. Rate'!$B$1,('Depr. Rate'!$B$4*'KU Meter Schedule'!AB154)/12,IF(AB154=0,AA154/2*'Depr. Rate'!$C$4/12,('Depr. Rate'!$C$4*'KU Meter Schedule'!AB154)/12))</f>
        <v>300.50113274999995</v>
      </c>
      <c r="BS154" s="21">
        <f>IF(BS$3&lt;'Depr. Rate'!$B$1,('Depr. Rate'!$B$4*'KU Meter Schedule'!AC154)/12,IF(AC154=0,AB154/2*'Depr. Rate'!$C$4/12,('Depr. Rate'!$C$4*'KU Meter Schedule'!AC154)/12))</f>
        <v>300.50113274999995</v>
      </c>
      <c r="BT154" s="21">
        <f>IF(BT$3&lt;'Depr. Rate'!$B$1,('Depr. Rate'!$B$4*'KU Meter Schedule'!AD154)/12,IF(AD154=0,AC154/2*'Depr. Rate'!$C$4/12,('Depr. Rate'!$C$4*'KU Meter Schedule'!AD154)/12))</f>
        <v>300.50113274999995</v>
      </c>
      <c r="BU154" s="21">
        <f>IF(BU$3&lt;'Depr. Rate'!$B$1,('Depr. Rate'!$B$4*'KU Meter Schedule'!AE154)/12,IF(AE154=0,AD154/2*'Depr. Rate'!$C$4/12,('Depr. Rate'!$C$4*'KU Meter Schedule'!AE154)/12))</f>
        <v>300.50113274999995</v>
      </c>
      <c r="BV154" s="21">
        <f>IF(BV$3&lt;'Depr. Rate'!$B$1,('Depr. Rate'!$B$4*'KU Meter Schedule'!AF154)/12,IF(AF154=0,AE154/2*'Depr. Rate'!$C$4/12,('Depr. Rate'!$C$4*'KU Meter Schedule'!AF154)/12))</f>
        <v>300.50113274999995</v>
      </c>
      <c r="BW154" s="21">
        <f>IF(BW$3&lt;'Depr. Rate'!$B$1,('Depr. Rate'!$B$4*'KU Meter Schedule'!AG154)/12,IF(AG154=0,AF154/2*'Depr. Rate'!$C$4/12,('Depr. Rate'!$C$4*'KU Meter Schedule'!AG154)/12))</f>
        <v>300.50113274999995</v>
      </c>
      <c r="BX154" s="21">
        <f>IF(BX$3&lt;'Depr. Rate'!$B$1,('Depr. Rate'!$B$4*'KU Meter Schedule'!AH154)/12,IF(AH154=0,AG154/2*'Depr. Rate'!$C$4/12,('Depr. Rate'!$C$4*'KU Meter Schedule'!AH154)/12))</f>
        <v>300.50113274999995</v>
      </c>
      <c r="BY154" s="21">
        <f>IF(BY$3&lt;'Depr. Rate'!$B$1,('Depr. Rate'!$B$4*'KU Meter Schedule'!AI154)/12,IF(AI154=0,AH154/2*'Depr. Rate'!$C$4/12,('Depr. Rate'!$C$4*'KU Meter Schedule'!AI154)/12))</f>
        <v>300.50113274999995</v>
      </c>
      <c r="BZ154" s="21">
        <f>IF(BZ$3&lt;'Depr. Rate'!$B$1,('Depr. Rate'!$B$4*'KU Meter Schedule'!AJ154)/12,IF(AJ154=0,AI154/2*'Depr. Rate'!$C$4/12,('Depr. Rate'!$C$4*'KU Meter Schedule'!AJ154)/12))</f>
        <v>300.50113274999995</v>
      </c>
      <c r="CA154" s="21">
        <f>IF(CA$3&lt;'Depr. Rate'!$B$1,('Depr. Rate'!$B$4*'KU Meter Schedule'!AK154)/12,IF(AK154=0,AJ154/2*'Depr. Rate'!$C$4/12,('Depr. Rate'!$C$4*'KU Meter Schedule'!AK154)/12))</f>
        <v>300.50113274999995</v>
      </c>
      <c r="CB154" s="21">
        <f>IF(CB$3&lt;'Depr. Rate'!$B$1,('Depr. Rate'!$B$4*'KU Meter Schedule'!AL154)/12,IF(AL154=0,AK154/2*'Depr. Rate'!$C$4/12,('Depr. Rate'!$C$4*'KU Meter Schedule'!AL154)/12))</f>
        <v>300.50113274999995</v>
      </c>
      <c r="CC154" s="21">
        <f>IF(CC$3&lt;'Depr. Rate'!$B$1,('Depr. Rate'!$B$4*'KU Meter Schedule'!AM154)/12,IF(AM154=0,AL154/2*'Depr. Rate'!$C$4/12,('Depr. Rate'!$C$4*'KU Meter Schedule'!AM154)/12))</f>
        <v>300.50113274999995</v>
      </c>
      <c r="CD154" s="21">
        <f>IF(CD$3&lt;'Depr. Rate'!$B$1,('Depr. Rate'!$B$4*'KU Meter Schedule'!AN154)/12,IF(AN154=0,AM154/2*'Depr. Rate'!$C$4/12,('Depr. Rate'!$C$4*'KU Meter Schedule'!AN154)/12))</f>
        <v>300.50113274999995</v>
      </c>
      <c r="CE154" s="21">
        <f>IF(CE$3&lt;'Depr. Rate'!$B$1,('Depr. Rate'!$B$4*'KU Meter Schedule'!AO154)/12,IF(AO154=0,AN154/2*'Depr. Rate'!$C$4/12,('Depr. Rate'!$C$4*'KU Meter Schedule'!AO154)/12))</f>
        <v>300.50113274999995</v>
      </c>
      <c r="CF154" s="21">
        <f>IF(CF$3&lt;'Depr. Rate'!$B$1,('Depr. Rate'!$B$4*'KU Meter Schedule'!AP154)/12,IF(AP154=0,AO154/2*'Depr. Rate'!$C$4/12,('Depr. Rate'!$C$4*'KU Meter Schedule'!AP154)/12))</f>
        <v>300.50113274999995</v>
      </c>
      <c r="CG154" s="21">
        <f>IF(CG$3&lt;'Depr. Rate'!$B$1,('Depr. Rate'!$B$4*'KU Meter Schedule'!AQ154)/12,IF(AQ154=0,AP154/2*'Depr. Rate'!$C$4/12,('Depr. Rate'!$C$4*'KU Meter Schedule'!AQ154)/12))</f>
        <v>300.50113274999995</v>
      </c>
      <c r="CH154" s="21">
        <f>IF(CH$3&lt;'Depr. Rate'!$B$1,('Depr. Rate'!$B$4*'KU Meter Schedule'!AR154)/12,IF(AR154=0,AQ154/2*'Depr. Rate'!$C$4/12,('Depr. Rate'!$C$4*'KU Meter Schedule'!AR154)/12))</f>
        <v>300.50113274999995</v>
      </c>
      <c r="CI154" s="21">
        <f>IF(CI$3&lt;'Depr. Rate'!$B$1,('Depr. Rate'!$B$4*'KU Meter Schedule'!AS154)/12,IF(AS154=0,AR154/2*'Depr. Rate'!$C$4/12,('Depr. Rate'!$C$4*'KU Meter Schedule'!AS154)/12))</f>
        <v>300.50113274999995</v>
      </c>
      <c r="CJ154" s="21">
        <f>IF(CJ$3&lt;'Depr. Rate'!$B$1,('Depr. Rate'!$B$4*'KU Meter Schedule'!AT154)/12,IF(AT154=0,AS154/2*'Depr. Rate'!$C$4/12,('Depr. Rate'!$C$4*'KU Meter Schedule'!AT154)/12))</f>
        <v>300.50113274999995</v>
      </c>
      <c r="CK154" s="21">
        <f>IF(CK$3&lt;'Depr. Rate'!$B$1,('Depr. Rate'!$B$4*'KU Meter Schedule'!AU154)/12,IF(AU154=0,AT154/2*'Depr. Rate'!$C$4/12,('Depr. Rate'!$C$4*'KU Meter Schedule'!AU154)/12))</f>
        <v>150.25056637499998</v>
      </c>
      <c r="CL154" s="21">
        <f>IF(CL$3&lt;'Depr. Rate'!$B$1,('Depr. Rate'!$B$4*'KU Meter Schedule'!AV154)/12,IF(AV154=0,AU154/2*'Depr. Rate'!$C$4/12,('Depr. Rate'!$C$4*'KU Meter Schedule'!AV154)/12))</f>
        <v>0</v>
      </c>
      <c r="CM154" s="21">
        <f>IF(CM$3&lt;'Depr. Rate'!$B$1,('Depr. Rate'!$B$4*'KU Meter Schedule'!AW154)/12,IF(AW154=0,AV154/2*'Depr. Rate'!$C$4/12,('Depr. Rate'!$C$4*'KU Meter Schedule'!AW154)/12))</f>
        <v>0</v>
      </c>
      <c r="CN154" s="21">
        <f>IF(CN$3&lt;'Depr. Rate'!$B$1,('Depr. Rate'!$B$4*'KU Meter Schedule'!AX154)/12,IF(AX154=0,AW154/2*'Depr. Rate'!$C$4/12,('Depr. Rate'!$C$4*'KU Meter Schedule'!AX154)/12))</f>
        <v>0</v>
      </c>
      <c r="CP154" s="6">
        <f>IF(CP$3=$CP$3,$H154+AZ154,IF($F154='KU Meter Schedule'!CP$3,'KU Meter Schedule'!CO154+AZ154-$G154,SUM(CO154,AZ154)))</f>
        <v>22515.825934627435</v>
      </c>
      <c r="CQ154" s="6">
        <f>IF(CQ$3=$CP$3,$H154+BA154,IF($F154='KU Meter Schedule'!CQ$3,'KU Meter Schedule'!CP154+BA154-$G154,SUM(CP154,BA154)))</f>
        <v>22711.879380210768</v>
      </c>
      <c r="CR154" s="6">
        <f>IF(CR$3=$CP$3,$H154+BB154,IF($F154='KU Meter Schedule'!CR$3,'KU Meter Schedule'!CQ154+BB154-$G154,SUM(CQ154,BB154)))</f>
        <v>22907.932825794102</v>
      </c>
      <c r="CS154" s="6">
        <f>IF(CS$3=$CP$3,$H154+BC154,IF($F154='KU Meter Schedule'!CS$3,'KU Meter Schedule'!CR154+BC154-$G154,SUM(CR154,BC154)))</f>
        <v>23103.986271377435</v>
      </c>
      <c r="CT154" s="6">
        <f>IF(CT$3=$CP$3,$H154+BD154,IF($F154='KU Meter Schedule'!CT$3,'KU Meter Schedule'!CS154+BD154-$G154,SUM(CS154,BD154)))</f>
        <v>23300.039716960768</v>
      </c>
      <c r="CU154" s="6">
        <f>IF(CU$3=$CP$3,$H154+BE154,IF($F154='KU Meter Schedule'!CU$3,'KU Meter Schedule'!CT154+BE154-$G154,SUM(CT154,BE154)))</f>
        <v>23496.093162544101</v>
      </c>
      <c r="CV154" s="6">
        <f>IF(CV$3=$CP$3,$H154+BF154,IF($F154='KU Meter Schedule'!CV$3,'KU Meter Schedule'!CU154+BF154-$G154,SUM(CU154,BF154)))</f>
        <v>23692.146608127434</v>
      </c>
      <c r="CW154" s="6">
        <f>IF(CW$3=$CP$3,$H154+BG154,IF($F154='KU Meter Schedule'!CW$3,'KU Meter Schedule'!CV154+BG154-$G154,SUM(CV154,BG154)))</f>
        <v>23888.200053710767</v>
      </c>
      <c r="CX154" s="6">
        <f>IF(CX$3=$CP$3,$H154+BH154,IF($F154='KU Meter Schedule'!CX$3,'KU Meter Schedule'!CW154+BH154-$G154,SUM(CW154,BH154)))</f>
        <v>24084.2534992941</v>
      </c>
      <c r="CY154" s="6">
        <f>IF(CY$3=$CP$3,$H154+BI154,IF($F154='KU Meter Schedule'!CY$3,'KU Meter Schedule'!CX154+BI154-$G154,SUM(CX154,BI154)))</f>
        <v>24280.306944877433</v>
      </c>
      <c r="CZ154" s="6">
        <f>IF(CZ$3=$CP$3,$H154+BJ154,IF($F154='KU Meter Schedule'!CZ$3,'KU Meter Schedule'!CY154+BJ154-$G154,SUM(CY154,BJ154)))</f>
        <v>24476.360390460766</v>
      </c>
      <c r="DA154" s="6">
        <f>IF(DA$3=$CP$3,$H154+BK154,IF($F154='KU Meter Schedule'!DA$3,'KU Meter Schedule'!CZ154+BK154-$G154,SUM(CZ154,BK154)))</f>
        <v>24776.861523210766</v>
      </c>
      <c r="DB154" s="6">
        <f>IF(DB$3=$CP$3,$H154+BL154,IF($F154='KU Meter Schedule'!DB$3,'KU Meter Schedule'!DA154+BL154-$G154,SUM(DA154,BL154)))</f>
        <v>25077.362655960766</v>
      </c>
      <c r="DC154" s="6">
        <f>IF(DC$3=$CP$3,$H154+BM154,IF($F154='KU Meter Schedule'!DC$3,'KU Meter Schedule'!DB154+BM154-$G154,SUM(DB154,BM154)))</f>
        <v>25377.863788710765</v>
      </c>
      <c r="DD154" s="6">
        <f>IF(DD$3=$CP$3,$H154+BN154,IF($F154='KU Meter Schedule'!DD$3,'KU Meter Schedule'!DC154+BN154-$G154,SUM(DC154,BN154)))</f>
        <v>25678.364921460765</v>
      </c>
      <c r="DE154" s="6">
        <f>IF(DE$3=$CP$3,$H154+BO154,IF($F154='KU Meter Schedule'!DE$3,'KU Meter Schedule'!DD154+BO154-$G154,SUM(DD154,BO154)))</f>
        <v>25978.866054210765</v>
      </c>
      <c r="DF154" s="6">
        <f>IF(DF$3=$CP$3,$H154+BP154,IF($F154='KU Meter Schedule'!DF$3,'KU Meter Schedule'!DE154+BP154-$G154,SUM(DE154,BP154)))</f>
        <v>26279.367186960764</v>
      </c>
      <c r="DG154" s="6">
        <f>IF(DG$3=$CP$3,$H154+BQ154,IF($F154='KU Meter Schedule'!DG$3,'KU Meter Schedule'!DF154+BQ154-$G154,SUM(DF154,BQ154)))</f>
        <v>26579.868319710764</v>
      </c>
      <c r="DH154" s="6">
        <f>IF(DH$3=$CP$3,$H154+BR154,IF($F154='KU Meter Schedule'!DH$3,'KU Meter Schedule'!DG154+BR154-$G154,SUM(DG154,BR154)))</f>
        <v>26880.369452460764</v>
      </c>
      <c r="DI154" s="6">
        <f>IF(DI$3=$CP$3,$H154+BS154,IF($F154='KU Meter Schedule'!DI$3,'KU Meter Schedule'!DH154+BS154-$G154,SUM(DH154,BS154)))</f>
        <v>27180.870585210763</v>
      </c>
      <c r="DJ154" s="6">
        <f>IF(DJ$3=$CP$3,$H154+BT154,IF($F154='KU Meter Schedule'!DJ$3,'KU Meter Schedule'!DI154+BT154-$G154,SUM(DI154,BT154)))</f>
        <v>27481.371717960763</v>
      </c>
      <c r="DK154" s="6">
        <f>IF(DK$3=$CP$3,$H154+BU154,IF($F154='KU Meter Schedule'!DK$3,'KU Meter Schedule'!DJ154+BU154-$G154,SUM(DJ154,BU154)))</f>
        <v>27781.872850710763</v>
      </c>
      <c r="DL154" s="6">
        <f>IF(DL$3=$CP$3,$H154+BV154,IF($F154='KU Meter Schedule'!DL$3,'KU Meter Schedule'!DK154+BV154-$G154,SUM(DK154,BV154)))</f>
        <v>28082.373983460762</v>
      </c>
      <c r="DM154" s="6">
        <f>IF(DM$3=$CP$3,$H154+BW154,IF($F154='KU Meter Schedule'!DM$3,'KU Meter Schedule'!DL154+BW154-$G154,SUM(DL154,BW154)))</f>
        <v>28382.875116210762</v>
      </c>
      <c r="DN154" s="6">
        <f>IF(DN$3=$CP$3,$H154+BX154,IF($F154='KU Meter Schedule'!DN$3,'KU Meter Schedule'!DM154+BX154-$G154,SUM(DM154,BX154)))</f>
        <v>28683.376248960762</v>
      </c>
      <c r="DO154" s="6">
        <f>IF(DO$3=$CP$3,$H154+BY154,IF($F154='KU Meter Schedule'!DO$3,'KU Meter Schedule'!DN154+BY154-$G154,SUM(DN154,BY154)))</f>
        <v>28983.877381710761</v>
      </c>
      <c r="DP154" s="6">
        <f>IF(DP$3=$CP$3,$H154+BZ154,IF($F154='KU Meter Schedule'!DP$3,'KU Meter Schedule'!DO154+BZ154-$G154,SUM(DO154,BZ154)))</f>
        <v>29284.378514460761</v>
      </c>
      <c r="DQ154" s="6">
        <f>IF(DQ$3=$CP$3,$H154+CA154,IF($F154='KU Meter Schedule'!DQ$3,'KU Meter Schedule'!DP154+CA154-$G154,SUM(DP154,CA154)))</f>
        <v>29584.879647210761</v>
      </c>
      <c r="DR154" s="6">
        <f>IF(DR$3=$CP$3,$H154+CB154,IF($F154='KU Meter Schedule'!DR$3,'KU Meter Schedule'!DQ154+CB154-$G154,SUM(DQ154,CB154)))</f>
        <v>29885.38077996076</v>
      </c>
      <c r="DS154" s="6">
        <f>IF(DS$3=$CP$3,$H154+CC154,IF($F154='KU Meter Schedule'!DS$3,'KU Meter Schedule'!DR154+CC154-$G154,SUM(DR154,CC154)))</f>
        <v>30185.88191271076</v>
      </c>
      <c r="DT154" s="6">
        <f>IF(DT$3=$CP$3,$H154+CD154,IF($F154='KU Meter Schedule'!DT$3,'KU Meter Schedule'!DS154+CD154-$G154,SUM(DS154,CD154)))</f>
        <v>30486.38304546076</v>
      </c>
      <c r="DU154" s="6">
        <f>IF(DU$3=$CP$3,$H154+CE154,IF($F154='KU Meter Schedule'!DU$3,'KU Meter Schedule'!DT154+CE154-$G154,SUM(DT154,CE154)))</f>
        <v>30786.884178210759</v>
      </c>
      <c r="DV154" s="6">
        <f>IF(DV$3=$CP$3,$H154+CF154,IF($F154='KU Meter Schedule'!DV$3,'KU Meter Schedule'!DU154+CF154-$G154,SUM(DU154,CF154)))</f>
        <v>31087.385310960759</v>
      </c>
      <c r="DW154" s="6">
        <f>IF(DW$3=$CP$3,$H154+CG154,IF($F154='KU Meter Schedule'!DW$3,'KU Meter Schedule'!DV154+CG154-$G154,SUM(DV154,CG154)))</f>
        <v>31387.886443710759</v>
      </c>
      <c r="DX154" s="6">
        <f>IF(DX$3=$CP$3,$H154+CH154,IF($F154='KU Meter Schedule'!DX$3,'KU Meter Schedule'!DW154+CH154-$G154,SUM(DW154,CH154)))</f>
        <v>31688.387576460758</v>
      </c>
      <c r="DY154" s="6">
        <f>IF(DY$3=$CP$3,$H154+CI154,IF($F154='KU Meter Schedule'!DY$3,'KU Meter Schedule'!DX154+CI154-$G154,SUM(DX154,CI154)))</f>
        <v>31988.888709210758</v>
      </c>
      <c r="DZ154" s="6">
        <f>IF(DZ$3=$CP$3,$H154+CJ154,IF($F154='KU Meter Schedule'!DZ$3,'KU Meter Schedule'!DY154+CJ154-$G154,SUM(DY154,CJ154)))</f>
        <v>32289.389841960758</v>
      </c>
      <c r="EA154" s="6">
        <f>IF(EA$3=$CP$3,$H154+CK154,IF($F154='KU Meter Schedule'!EA$3,'KU Meter Schedule'!DZ154+CK154-$G154,SUM(DZ154,CK154)))</f>
        <v>-70295.78959166423</v>
      </c>
      <c r="EB154" s="6">
        <f>IF(EB$3=$CP$3,$H154+CL154,IF($F154='KU Meter Schedule'!EB$3,'KU Meter Schedule'!EA154+CL154-$G154,SUM(EA154,CL154)))</f>
        <v>-70295.78959166423</v>
      </c>
      <c r="EC154" s="6">
        <f>IF(EC$3=$CP$3,$H154+CM154,IF($F154='KU Meter Schedule'!EC$3,'KU Meter Schedule'!EB154+CM154-$G154,SUM(EB154,CM154)))</f>
        <v>-70295.78959166423</v>
      </c>
      <c r="ED154" s="6">
        <f>IF(ED$3=$CP$3,$H154+CN154,IF($F154='KU Meter Schedule'!ED$3,'KU Meter Schedule'!EC154+CN154-$G154,SUM(EC154,CN154)))</f>
        <v>-70295.78959166423</v>
      </c>
      <c r="EF154" s="8">
        <f t="shared" si="32"/>
        <v>80219.60406537255</v>
      </c>
      <c r="EG154" s="8">
        <f t="shared" si="32"/>
        <v>80023.550619789225</v>
      </c>
      <c r="EH154" s="8">
        <f t="shared" si="32"/>
        <v>79827.497174205899</v>
      </c>
      <c r="EI154" s="8">
        <f t="shared" si="32"/>
        <v>79631.443728622558</v>
      </c>
      <c r="EJ154" s="8">
        <f t="shared" si="32"/>
        <v>79435.390283039218</v>
      </c>
      <c r="EK154" s="8">
        <f t="shared" si="32"/>
        <v>79239.336837455892</v>
      </c>
      <c r="EL154" s="8">
        <f t="shared" si="32"/>
        <v>79043.283391872566</v>
      </c>
      <c r="EM154" s="8">
        <f t="shared" si="32"/>
        <v>78847.229946289226</v>
      </c>
      <c r="EN154" s="8">
        <f t="shared" si="32"/>
        <v>78651.176500705886</v>
      </c>
      <c r="EO154" s="8">
        <f t="shared" si="32"/>
        <v>78455.12305512256</v>
      </c>
      <c r="EP154" s="8">
        <f t="shared" si="32"/>
        <v>78259.069609539234</v>
      </c>
      <c r="EQ154" s="8">
        <f t="shared" si="32"/>
        <v>77958.568476789223</v>
      </c>
      <c r="ER154" s="8">
        <f t="shared" si="32"/>
        <v>77658.067344039227</v>
      </c>
      <c r="ES154" s="8">
        <f t="shared" si="32"/>
        <v>77357.566211289231</v>
      </c>
      <c r="ET154" s="8">
        <f t="shared" si="32"/>
        <v>77057.065078539221</v>
      </c>
      <c r="EU154" s="8">
        <f t="shared" si="32"/>
        <v>76756.563945789225</v>
      </c>
      <c r="EV154" s="8">
        <f t="shared" si="31"/>
        <v>76456.062813039229</v>
      </c>
      <c r="EW154" s="8">
        <f t="shared" si="31"/>
        <v>76155.561680289233</v>
      </c>
      <c r="EX154" s="8">
        <f t="shared" si="31"/>
        <v>75855.060547539237</v>
      </c>
      <c r="EY154" s="8">
        <f t="shared" si="31"/>
        <v>75554.559414789226</v>
      </c>
      <c r="EZ154" s="8">
        <f t="shared" si="31"/>
        <v>75254.05828203923</v>
      </c>
      <c r="FA154" s="8">
        <f t="shared" si="31"/>
        <v>74953.557149289234</v>
      </c>
      <c r="FB154" s="8">
        <f t="shared" si="31"/>
        <v>74653.056016539223</v>
      </c>
      <c r="FC154" s="8">
        <f t="shared" si="31"/>
        <v>74352.554883789227</v>
      </c>
      <c r="FD154" s="8">
        <f t="shared" si="31"/>
        <v>74052.053751039231</v>
      </c>
      <c r="FE154" s="8">
        <f t="shared" si="31"/>
        <v>73751.552618289235</v>
      </c>
      <c r="FF154" s="8">
        <f t="shared" si="31"/>
        <v>73451.051485539239</v>
      </c>
      <c r="FG154" s="8">
        <f t="shared" si="31"/>
        <v>73150.550352789229</v>
      </c>
      <c r="FH154" s="8">
        <f t="shared" si="31"/>
        <v>72850.049220039233</v>
      </c>
      <c r="FI154" s="8">
        <f t="shared" si="31"/>
        <v>72549.548087289237</v>
      </c>
      <c r="FJ154" s="8">
        <f t="shared" si="31"/>
        <v>72249.046954539226</v>
      </c>
      <c r="FK154" s="8">
        <f t="shared" si="30"/>
        <v>71948.54582178923</v>
      </c>
      <c r="FL154" s="8">
        <f t="shared" si="30"/>
        <v>71648.044689039234</v>
      </c>
      <c r="FM154" s="8">
        <f t="shared" si="30"/>
        <v>71347.543556289238</v>
      </c>
      <c r="FN154" s="8">
        <f t="shared" si="30"/>
        <v>71047.042423539242</v>
      </c>
      <c r="FO154" s="8">
        <f t="shared" si="30"/>
        <v>70746.541290789231</v>
      </c>
      <c r="FP154" s="8">
        <f t="shared" si="30"/>
        <v>70446.040158039235</v>
      </c>
      <c r="FQ154" s="8">
        <f t="shared" si="30"/>
        <v>70295.78959166423</v>
      </c>
      <c r="FR154" s="8">
        <f t="shared" si="30"/>
        <v>70295.78959166423</v>
      </c>
      <c r="FS154" s="8">
        <f t="shared" si="30"/>
        <v>70295.78959166423</v>
      </c>
      <c r="FT154" s="8">
        <f t="shared" si="30"/>
        <v>70295.78959166423</v>
      </c>
    </row>
    <row r="155" spans="1:176" x14ac:dyDescent="0.25">
      <c r="A155" s="4" t="s">
        <v>12</v>
      </c>
      <c r="B155" s="4" t="s">
        <v>2</v>
      </c>
      <c r="C155" s="3" t="s">
        <v>40</v>
      </c>
      <c r="D155" s="4" t="s">
        <v>41</v>
      </c>
      <c r="E155" s="7">
        <v>2007</v>
      </c>
      <c r="F155" s="24">
        <f>IFERROR(VLOOKUP(CONCATENATE(C155,E155),'KU Retirements'!$A$4:$E$150,5,FALSE),"N/A")</f>
        <v>43709</v>
      </c>
      <c r="G155" s="5">
        <v>309.02</v>
      </c>
      <c r="H155" s="5">
        <v>67.136099927399982</v>
      </c>
      <c r="I155" s="5"/>
      <c r="J155" s="6">
        <f>IF(J$3=$J$3,$G155,IF($F155='KU Meter Schedule'!J$3,'KU Meter Schedule'!I155-'KU Meter Schedule'!$G155,I155))</f>
        <v>309.02</v>
      </c>
      <c r="K155" s="6">
        <f>IF(K$3=$J$3,$G155,IF($F155='KU Meter Schedule'!K$3,'KU Meter Schedule'!J155-'KU Meter Schedule'!$G155,J155))</f>
        <v>309.02</v>
      </c>
      <c r="L155" s="6">
        <f>IF(L$3=$J$3,$G155,IF($F155='KU Meter Schedule'!L$3,'KU Meter Schedule'!K155-'KU Meter Schedule'!$G155,K155))</f>
        <v>309.02</v>
      </c>
      <c r="M155" s="6">
        <f>IF(M$3=$J$3,$G155,IF($F155='KU Meter Schedule'!M$3,'KU Meter Schedule'!L155-'KU Meter Schedule'!$G155,L155))</f>
        <v>309.02</v>
      </c>
      <c r="N155" s="6">
        <f>IF(N$3=$J$3,$G155,IF($F155='KU Meter Schedule'!N$3,'KU Meter Schedule'!M155-'KU Meter Schedule'!$G155,M155))</f>
        <v>309.02</v>
      </c>
      <c r="O155" s="6">
        <f>IF(O$3=$J$3,$G155,IF($F155='KU Meter Schedule'!O$3,'KU Meter Schedule'!N155-'KU Meter Schedule'!$G155,N155))</f>
        <v>309.02</v>
      </c>
      <c r="P155" s="6">
        <f>IF(P$3=$J$3,$G155,IF($F155='KU Meter Schedule'!P$3,'KU Meter Schedule'!O155-'KU Meter Schedule'!$G155,O155))</f>
        <v>309.02</v>
      </c>
      <c r="Q155" s="6">
        <f>IF(Q$3=$J$3,$G155,IF($F155='KU Meter Schedule'!Q$3,'KU Meter Schedule'!P155-'KU Meter Schedule'!$G155,P155))</f>
        <v>309.02</v>
      </c>
      <c r="R155" s="6">
        <f>IF(R$3=$J$3,$G155,IF($F155='KU Meter Schedule'!R$3,'KU Meter Schedule'!Q155-'KU Meter Schedule'!$G155,Q155))</f>
        <v>309.02</v>
      </c>
      <c r="S155" s="6">
        <f>IF(S$3=$J$3,$G155,IF($F155='KU Meter Schedule'!S$3,'KU Meter Schedule'!R155-'KU Meter Schedule'!$G155,R155))</f>
        <v>309.02</v>
      </c>
      <c r="T155" s="6">
        <f>IF(T$3=$J$3,$G155,IF($F155='KU Meter Schedule'!T$3,'KU Meter Schedule'!S155-'KU Meter Schedule'!$G155,S155))</f>
        <v>309.02</v>
      </c>
      <c r="U155" s="6">
        <f>IF(U$3=$J$3,$G155,IF($F155='KU Meter Schedule'!U$3,'KU Meter Schedule'!T155-'KU Meter Schedule'!$G155,T155))</f>
        <v>309.02</v>
      </c>
      <c r="V155" s="6">
        <f>IF(V$3=$J$3,$G155,IF($F155='KU Meter Schedule'!V$3,'KU Meter Schedule'!U155-'KU Meter Schedule'!$G155,U155))</f>
        <v>309.02</v>
      </c>
      <c r="W155" s="6">
        <f>IF(W$3=$J$3,$G155,IF($F155='KU Meter Schedule'!W$3,'KU Meter Schedule'!V155-'KU Meter Schedule'!$G155,V155))</f>
        <v>309.02</v>
      </c>
      <c r="X155" s="6">
        <f>IF(X$3=$J$3,$G155,IF($F155='KU Meter Schedule'!X$3,'KU Meter Schedule'!W155-'KU Meter Schedule'!$G155,W155))</f>
        <v>309.02</v>
      </c>
      <c r="Y155" s="6">
        <f>IF(Y$3=$J$3,$G155,IF($F155='KU Meter Schedule'!Y$3,'KU Meter Schedule'!X155-'KU Meter Schedule'!$G155,X155))</f>
        <v>309.02</v>
      </c>
      <c r="Z155" s="6">
        <f>IF(Z$3=$J$3,$G155,IF($F155='KU Meter Schedule'!Z$3,'KU Meter Schedule'!Y155-'KU Meter Schedule'!$G155,Y155))</f>
        <v>309.02</v>
      </c>
      <c r="AA155" s="6">
        <f>IF(AA$3=$J$3,$G155,IF($F155='KU Meter Schedule'!AA$3,'KU Meter Schedule'!Z155-'KU Meter Schedule'!$G155,Z155))</f>
        <v>309.02</v>
      </c>
      <c r="AB155" s="6">
        <f>IF(AB$3=$J$3,$G155,IF($F155='KU Meter Schedule'!AB$3,'KU Meter Schedule'!AA155-'KU Meter Schedule'!$G155,AA155))</f>
        <v>309.02</v>
      </c>
      <c r="AC155" s="6">
        <f>IF(AC$3=$J$3,$G155,IF($F155='KU Meter Schedule'!AC$3,'KU Meter Schedule'!AB155-'KU Meter Schedule'!$G155,AB155))</f>
        <v>309.02</v>
      </c>
      <c r="AD155" s="6">
        <f>IF(AD$3=$J$3,$G155,IF($F155='KU Meter Schedule'!AD$3,'KU Meter Schedule'!AC155-'KU Meter Schedule'!$G155,AC155))</f>
        <v>309.02</v>
      </c>
      <c r="AE155" s="6">
        <f>IF(AE$3=$J$3,$G155,IF($F155='KU Meter Schedule'!AE$3,'KU Meter Schedule'!AD155-'KU Meter Schedule'!$G155,AD155))</f>
        <v>309.02</v>
      </c>
      <c r="AF155" s="6">
        <f>IF(AF$3=$J$3,$G155,IF($F155='KU Meter Schedule'!AF$3,'KU Meter Schedule'!AE155-'KU Meter Schedule'!$G155,AE155))</f>
        <v>309.02</v>
      </c>
      <c r="AG155" s="6">
        <f>IF(AG$3=$J$3,$G155,IF($F155='KU Meter Schedule'!AG$3,'KU Meter Schedule'!AF155-'KU Meter Schedule'!$G155,AF155))</f>
        <v>309.02</v>
      </c>
      <c r="AH155" s="6">
        <f>IF(AH$3=$J$3,$G155,IF($F155='KU Meter Schedule'!AH$3,'KU Meter Schedule'!AG155-'KU Meter Schedule'!$G155,AG155))</f>
        <v>309.02</v>
      </c>
      <c r="AI155" s="6">
        <f>IF(AI$3=$J$3,$G155,IF($F155='KU Meter Schedule'!AI$3,'KU Meter Schedule'!AH155-'KU Meter Schedule'!$G155,AH155))</f>
        <v>309.02</v>
      </c>
      <c r="AJ155" s="6">
        <f>IF(AJ$3=$J$3,$G155,IF($F155='KU Meter Schedule'!AJ$3,'KU Meter Schedule'!AI155-'KU Meter Schedule'!$G155,AI155))</f>
        <v>309.02</v>
      </c>
      <c r="AK155" s="6">
        <f>IF(AK$3=$J$3,$G155,IF($F155='KU Meter Schedule'!AK$3,'KU Meter Schedule'!AJ155-'KU Meter Schedule'!$G155,AJ155))</f>
        <v>309.02</v>
      </c>
      <c r="AL155" s="6">
        <f>IF(AL$3=$J$3,$G155,IF($F155='KU Meter Schedule'!AL$3,'KU Meter Schedule'!AK155-'KU Meter Schedule'!$G155,AK155))</f>
        <v>309.02</v>
      </c>
      <c r="AM155" s="6">
        <f>IF(AM$3=$J$3,$G155,IF($F155='KU Meter Schedule'!AM$3,'KU Meter Schedule'!AL155-'KU Meter Schedule'!$G155,AL155))</f>
        <v>309.02</v>
      </c>
      <c r="AN155" s="6">
        <f>IF(AN$3=$J$3,$G155,IF($F155='KU Meter Schedule'!AN$3,'KU Meter Schedule'!AM155-'KU Meter Schedule'!$G155,AM155))</f>
        <v>309.02</v>
      </c>
      <c r="AO155" s="6">
        <f>IF(AO$3=$J$3,$G155,IF($F155='KU Meter Schedule'!AO$3,'KU Meter Schedule'!AN155-'KU Meter Schedule'!$G155,AN155))</f>
        <v>309.02</v>
      </c>
      <c r="AP155" s="6">
        <f>IF(AP$3=$J$3,$G155,IF($F155='KU Meter Schedule'!AP$3,'KU Meter Schedule'!AO155-'KU Meter Schedule'!$G155,AO155))</f>
        <v>309.02</v>
      </c>
      <c r="AQ155" s="6">
        <f>IF(AQ$3=$J$3,$G155,IF($F155='KU Meter Schedule'!AQ$3,'KU Meter Schedule'!AP155-'KU Meter Schedule'!$G155,AP155))</f>
        <v>309.02</v>
      </c>
      <c r="AR155" s="6">
        <f>IF(AR$3=$J$3,$G155,IF($F155='KU Meter Schedule'!AR$3,'KU Meter Schedule'!AQ155-'KU Meter Schedule'!$G155,AQ155))</f>
        <v>309.02</v>
      </c>
      <c r="AS155" s="6">
        <f>IF(AS$3=$J$3,$G155,IF($F155='KU Meter Schedule'!AS$3,'KU Meter Schedule'!AR155-'KU Meter Schedule'!$G155,AR155))</f>
        <v>309.02</v>
      </c>
      <c r="AT155" s="6">
        <f>IF(AT$3=$J$3,$G155,IF($F155='KU Meter Schedule'!AT$3,'KU Meter Schedule'!AS155-'KU Meter Schedule'!$G155,AS155))</f>
        <v>309.02</v>
      </c>
      <c r="AU155" s="6">
        <f>IF(AU$3=$J$3,$G155,IF($F155='KU Meter Schedule'!AU$3,'KU Meter Schedule'!AT155-'KU Meter Schedule'!$G155,AT155))</f>
        <v>0</v>
      </c>
      <c r="AV155" s="6">
        <f>IF(AV$3=$J$3,$G155,IF($F155='KU Meter Schedule'!AV$3,'KU Meter Schedule'!AU155-'KU Meter Schedule'!$G155,AU155))</f>
        <v>0</v>
      </c>
      <c r="AW155" s="6">
        <f>IF(AW$3=$J$3,$G155,IF($F155='KU Meter Schedule'!AW$3,'KU Meter Schedule'!AV155-'KU Meter Schedule'!$G155,AV155))</f>
        <v>0</v>
      </c>
      <c r="AX155" s="6">
        <f>IF(AX$3=$J$3,$G155,IF($F155='KU Meter Schedule'!AX$3,'KU Meter Schedule'!AW155-'KU Meter Schedule'!$G155,AW155))</f>
        <v>0</v>
      </c>
      <c r="AZ155" s="21">
        <f>IF(AZ$3&lt;'Depr. Rate'!$B$1,('Depr. Rate'!$B$4*'KU Meter Schedule'!J155)/12,IF(J155=0,I155/2*'Depr. Rate'!$C$4/12,('Depr. Rate'!$C$4*'KU Meter Schedule'!J155)/12))</f>
        <v>0.58971316666666662</v>
      </c>
      <c r="BA155" s="21">
        <f>IF(BA$3&lt;'Depr. Rate'!$B$1,('Depr. Rate'!$B$4*'KU Meter Schedule'!K155)/12,IF(K155=0,J155/2*'Depr. Rate'!$C$4/12,('Depr. Rate'!$C$4*'KU Meter Schedule'!K155)/12))</f>
        <v>0.58971316666666662</v>
      </c>
      <c r="BB155" s="21">
        <f>IF(BB$3&lt;'Depr. Rate'!$B$1,('Depr. Rate'!$B$4*'KU Meter Schedule'!L155)/12,IF(L155=0,K155/2*'Depr. Rate'!$C$4/12,('Depr. Rate'!$C$4*'KU Meter Schedule'!L155)/12))</f>
        <v>0.58971316666666662</v>
      </c>
      <c r="BC155" s="21">
        <f>IF(BC$3&lt;'Depr. Rate'!$B$1,('Depr. Rate'!$B$4*'KU Meter Schedule'!M155)/12,IF(M155=0,L155/2*'Depr. Rate'!$C$4/12,('Depr. Rate'!$C$4*'KU Meter Schedule'!M155)/12))</f>
        <v>0.58971316666666662</v>
      </c>
      <c r="BD155" s="21">
        <f>IF(BD$3&lt;'Depr. Rate'!$B$1,('Depr. Rate'!$B$4*'KU Meter Schedule'!N155)/12,IF(N155=0,M155/2*'Depr. Rate'!$C$4/12,('Depr. Rate'!$C$4*'KU Meter Schedule'!N155)/12))</f>
        <v>0.58971316666666662</v>
      </c>
      <c r="BE155" s="21">
        <f>IF(BE$3&lt;'Depr. Rate'!$B$1,('Depr. Rate'!$B$4*'KU Meter Schedule'!O155)/12,IF(O155=0,N155/2*'Depr. Rate'!$C$4/12,('Depr. Rate'!$C$4*'KU Meter Schedule'!O155)/12))</f>
        <v>0.58971316666666662</v>
      </c>
      <c r="BF155" s="21">
        <f>IF(BF$3&lt;'Depr. Rate'!$B$1,('Depr. Rate'!$B$4*'KU Meter Schedule'!P155)/12,IF(P155=0,O155/2*'Depr. Rate'!$C$4/12,('Depr. Rate'!$C$4*'KU Meter Schedule'!P155)/12))</f>
        <v>0.58971316666666662</v>
      </c>
      <c r="BG155" s="21">
        <f>IF(BG$3&lt;'Depr. Rate'!$B$1,('Depr. Rate'!$B$4*'KU Meter Schedule'!Q155)/12,IF(Q155=0,P155/2*'Depr. Rate'!$C$4/12,('Depr. Rate'!$C$4*'KU Meter Schedule'!Q155)/12))</f>
        <v>0.58971316666666662</v>
      </c>
      <c r="BH155" s="21">
        <f>IF(BH$3&lt;'Depr. Rate'!$B$1,('Depr. Rate'!$B$4*'KU Meter Schedule'!R155)/12,IF(R155=0,Q155/2*'Depr. Rate'!$C$4/12,('Depr. Rate'!$C$4*'KU Meter Schedule'!R155)/12))</f>
        <v>0.58971316666666662</v>
      </c>
      <c r="BI155" s="21">
        <f>IF(BI$3&lt;'Depr. Rate'!$B$1,('Depr. Rate'!$B$4*'KU Meter Schedule'!S155)/12,IF(S155=0,R155/2*'Depr. Rate'!$C$4/12,('Depr. Rate'!$C$4*'KU Meter Schedule'!S155)/12))</f>
        <v>0.58971316666666662</v>
      </c>
      <c r="BJ155" s="21">
        <f>IF(BJ$3&lt;'Depr. Rate'!$B$1,('Depr. Rate'!$B$4*'KU Meter Schedule'!T155)/12,IF(T155=0,S155/2*'Depr. Rate'!$C$4/12,('Depr. Rate'!$C$4*'KU Meter Schedule'!T155)/12))</f>
        <v>0.58971316666666662</v>
      </c>
      <c r="BK155" s="21">
        <f>IF(BK$3&lt;'Depr. Rate'!$B$1,('Depr. Rate'!$B$4*'KU Meter Schedule'!U155)/12,IF(U155=0,T155/2*'Depr. Rate'!$C$4/12,('Depr. Rate'!$C$4*'KU Meter Schedule'!U155)/12))</f>
        <v>0.90388349999999995</v>
      </c>
      <c r="BL155" s="21">
        <f>IF(BL$3&lt;'Depr. Rate'!$B$1,('Depr. Rate'!$B$4*'KU Meter Schedule'!V155)/12,IF(V155=0,U155/2*'Depr. Rate'!$C$4/12,('Depr. Rate'!$C$4*'KU Meter Schedule'!V155)/12))</f>
        <v>0.90388349999999995</v>
      </c>
      <c r="BM155" s="21">
        <f>IF(BM$3&lt;'Depr. Rate'!$B$1,('Depr. Rate'!$B$4*'KU Meter Schedule'!W155)/12,IF(W155=0,V155/2*'Depr. Rate'!$C$4/12,('Depr. Rate'!$C$4*'KU Meter Schedule'!W155)/12))</f>
        <v>0.90388349999999995</v>
      </c>
      <c r="BN155" s="21">
        <f>IF(BN$3&lt;'Depr. Rate'!$B$1,('Depr. Rate'!$B$4*'KU Meter Schedule'!X155)/12,IF(X155=0,W155/2*'Depr. Rate'!$C$4/12,('Depr. Rate'!$C$4*'KU Meter Schedule'!X155)/12))</f>
        <v>0.90388349999999995</v>
      </c>
      <c r="BO155" s="21">
        <f>IF(BO$3&lt;'Depr. Rate'!$B$1,('Depr. Rate'!$B$4*'KU Meter Schedule'!Y155)/12,IF(Y155=0,X155/2*'Depr. Rate'!$C$4/12,('Depr. Rate'!$C$4*'KU Meter Schedule'!Y155)/12))</f>
        <v>0.90388349999999995</v>
      </c>
      <c r="BP155" s="21">
        <f>IF(BP$3&lt;'Depr. Rate'!$B$1,('Depr. Rate'!$B$4*'KU Meter Schedule'!Z155)/12,IF(Z155=0,Y155/2*'Depr. Rate'!$C$4/12,('Depr. Rate'!$C$4*'KU Meter Schedule'!Z155)/12))</f>
        <v>0.90388349999999995</v>
      </c>
      <c r="BQ155" s="21">
        <f>IF(BQ$3&lt;'Depr. Rate'!$B$1,('Depr. Rate'!$B$4*'KU Meter Schedule'!AA155)/12,IF(AA155=0,Z155/2*'Depr. Rate'!$C$4/12,('Depr. Rate'!$C$4*'KU Meter Schedule'!AA155)/12))</f>
        <v>0.90388349999999995</v>
      </c>
      <c r="BR155" s="21">
        <f>IF(BR$3&lt;'Depr. Rate'!$B$1,('Depr. Rate'!$B$4*'KU Meter Schedule'!AB155)/12,IF(AB155=0,AA155/2*'Depr. Rate'!$C$4/12,('Depr. Rate'!$C$4*'KU Meter Schedule'!AB155)/12))</f>
        <v>0.90388349999999995</v>
      </c>
      <c r="BS155" s="21">
        <f>IF(BS$3&lt;'Depr. Rate'!$B$1,('Depr. Rate'!$B$4*'KU Meter Schedule'!AC155)/12,IF(AC155=0,AB155/2*'Depr. Rate'!$C$4/12,('Depr. Rate'!$C$4*'KU Meter Schedule'!AC155)/12))</f>
        <v>0.90388349999999995</v>
      </c>
      <c r="BT155" s="21">
        <f>IF(BT$3&lt;'Depr. Rate'!$B$1,('Depr. Rate'!$B$4*'KU Meter Schedule'!AD155)/12,IF(AD155=0,AC155/2*'Depr. Rate'!$C$4/12,('Depr. Rate'!$C$4*'KU Meter Schedule'!AD155)/12))</f>
        <v>0.90388349999999995</v>
      </c>
      <c r="BU155" s="21">
        <f>IF(BU$3&lt;'Depr. Rate'!$B$1,('Depr. Rate'!$B$4*'KU Meter Schedule'!AE155)/12,IF(AE155=0,AD155/2*'Depr. Rate'!$C$4/12,('Depr. Rate'!$C$4*'KU Meter Schedule'!AE155)/12))</f>
        <v>0.90388349999999995</v>
      </c>
      <c r="BV155" s="21">
        <f>IF(BV$3&lt;'Depr. Rate'!$B$1,('Depr. Rate'!$B$4*'KU Meter Schedule'!AF155)/12,IF(AF155=0,AE155/2*'Depr. Rate'!$C$4/12,('Depr. Rate'!$C$4*'KU Meter Schedule'!AF155)/12))</f>
        <v>0.90388349999999995</v>
      </c>
      <c r="BW155" s="21">
        <f>IF(BW$3&lt;'Depr. Rate'!$B$1,('Depr. Rate'!$B$4*'KU Meter Schedule'!AG155)/12,IF(AG155=0,AF155/2*'Depr. Rate'!$C$4/12,('Depr. Rate'!$C$4*'KU Meter Schedule'!AG155)/12))</f>
        <v>0.90388349999999995</v>
      </c>
      <c r="BX155" s="21">
        <f>IF(BX$3&lt;'Depr. Rate'!$B$1,('Depr. Rate'!$B$4*'KU Meter Schedule'!AH155)/12,IF(AH155=0,AG155/2*'Depr. Rate'!$C$4/12,('Depr. Rate'!$C$4*'KU Meter Schedule'!AH155)/12))</f>
        <v>0.90388349999999995</v>
      </c>
      <c r="BY155" s="21">
        <f>IF(BY$3&lt;'Depr. Rate'!$B$1,('Depr. Rate'!$B$4*'KU Meter Schedule'!AI155)/12,IF(AI155=0,AH155/2*'Depr. Rate'!$C$4/12,('Depr. Rate'!$C$4*'KU Meter Schedule'!AI155)/12))</f>
        <v>0.90388349999999995</v>
      </c>
      <c r="BZ155" s="21">
        <f>IF(BZ$3&lt;'Depr. Rate'!$B$1,('Depr. Rate'!$B$4*'KU Meter Schedule'!AJ155)/12,IF(AJ155=0,AI155/2*'Depr. Rate'!$C$4/12,('Depr. Rate'!$C$4*'KU Meter Schedule'!AJ155)/12))</f>
        <v>0.90388349999999995</v>
      </c>
      <c r="CA155" s="21">
        <f>IF(CA$3&lt;'Depr. Rate'!$B$1,('Depr. Rate'!$B$4*'KU Meter Schedule'!AK155)/12,IF(AK155=0,AJ155/2*'Depr. Rate'!$C$4/12,('Depr. Rate'!$C$4*'KU Meter Schedule'!AK155)/12))</f>
        <v>0.90388349999999995</v>
      </c>
      <c r="CB155" s="21">
        <f>IF(CB$3&lt;'Depr. Rate'!$B$1,('Depr. Rate'!$B$4*'KU Meter Schedule'!AL155)/12,IF(AL155=0,AK155/2*'Depr. Rate'!$C$4/12,('Depr. Rate'!$C$4*'KU Meter Schedule'!AL155)/12))</f>
        <v>0.90388349999999995</v>
      </c>
      <c r="CC155" s="21">
        <f>IF(CC$3&lt;'Depr. Rate'!$B$1,('Depr. Rate'!$B$4*'KU Meter Schedule'!AM155)/12,IF(AM155=0,AL155/2*'Depr. Rate'!$C$4/12,('Depr. Rate'!$C$4*'KU Meter Schedule'!AM155)/12))</f>
        <v>0.90388349999999995</v>
      </c>
      <c r="CD155" s="21">
        <f>IF(CD$3&lt;'Depr. Rate'!$B$1,('Depr. Rate'!$B$4*'KU Meter Schedule'!AN155)/12,IF(AN155=0,AM155/2*'Depr. Rate'!$C$4/12,('Depr. Rate'!$C$4*'KU Meter Schedule'!AN155)/12))</f>
        <v>0.90388349999999995</v>
      </c>
      <c r="CE155" s="21">
        <f>IF(CE$3&lt;'Depr. Rate'!$B$1,('Depr. Rate'!$B$4*'KU Meter Schedule'!AO155)/12,IF(AO155=0,AN155/2*'Depr. Rate'!$C$4/12,('Depr. Rate'!$C$4*'KU Meter Schedule'!AO155)/12))</f>
        <v>0.90388349999999995</v>
      </c>
      <c r="CF155" s="21">
        <f>IF(CF$3&lt;'Depr. Rate'!$B$1,('Depr. Rate'!$B$4*'KU Meter Schedule'!AP155)/12,IF(AP155=0,AO155/2*'Depr. Rate'!$C$4/12,('Depr. Rate'!$C$4*'KU Meter Schedule'!AP155)/12))</f>
        <v>0.90388349999999995</v>
      </c>
      <c r="CG155" s="21">
        <f>IF(CG$3&lt;'Depr. Rate'!$B$1,('Depr. Rate'!$B$4*'KU Meter Schedule'!AQ155)/12,IF(AQ155=0,AP155/2*'Depr. Rate'!$C$4/12,('Depr. Rate'!$C$4*'KU Meter Schedule'!AQ155)/12))</f>
        <v>0.90388349999999995</v>
      </c>
      <c r="CH155" s="21">
        <f>IF(CH$3&lt;'Depr. Rate'!$B$1,('Depr. Rate'!$B$4*'KU Meter Schedule'!AR155)/12,IF(AR155=0,AQ155/2*'Depr. Rate'!$C$4/12,('Depr. Rate'!$C$4*'KU Meter Schedule'!AR155)/12))</f>
        <v>0.90388349999999995</v>
      </c>
      <c r="CI155" s="21">
        <f>IF(CI$3&lt;'Depr. Rate'!$B$1,('Depr. Rate'!$B$4*'KU Meter Schedule'!AS155)/12,IF(AS155=0,AR155/2*'Depr. Rate'!$C$4/12,('Depr. Rate'!$C$4*'KU Meter Schedule'!AS155)/12))</f>
        <v>0.90388349999999995</v>
      </c>
      <c r="CJ155" s="21">
        <f>IF(CJ$3&lt;'Depr. Rate'!$B$1,('Depr. Rate'!$B$4*'KU Meter Schedule'!AT155)/12,IF(AT155=0,AS155/2*'Depr. Rate'!$C$4/12,('Depr. Rate'!$C$4*'KU Meter Schedule'!AT155)/12))</f>
        <v>0.90388349999999995</v>
      </c>
      <c r="CK155" s="21">
        <f>IF(CK$3&lt;'Depr. Rate'!$B$1,('Depr. Rate'!$B$4*'KU Meter Schedule'!AU155)/12,IF(AU155=0,AT155/2*'Depr. Rate'!$C$4/12,('Depr. Rate'!$C$4*'KU Meter Schedule'!AU155)/12))</f>
        <v>0.45194174999999998</v>
      </c>
      <c r="CL155" s="21">
        <f>IF(CL$3&lt;'Depr. Rate'!$B$1,('Depr. Rate'!$B$4*'KU Meter Schedule'!AV155)/12,IF(AV155=0,AU155/2*'Depr. Rate'!$C$4/12,('Depr. Rate'!$C$4*'KU Meter Schedule'!AV155)/12))</f>
        <v>0</v>
      </c>
      <c r="CM155" s="21">
        <f>IF(CM$3&lt;'Depr. Rate'!$B$1,('Depr. Rate'!$B$4*'KU Meter Schedule'!AW155)/12,IF(AW155=0,AV155/2*'Depr. Rate'!$C$4/12,('Depr. Rate'!$C$4*'KU Meter Schedule'!AW155)/12))</f>
        <v>0</v>
      </c>
      <c r="CN155" s="21">
        <f>IF(CN$3&lt;'Depr. Rate'!$B$1,('Depr. Rate'!$B$4*'KU Meter Schedule'!AX155)/12,IF(AX155=0,AW155/2*'Depr. Rate'!$C$4/12,('Depr. Rate'!$C$4*'KU Meter Schedule'!AX155)/12))</f>
        <v>0</v>
      </c>
      <c r="CP155" s="6">
        <f>IF(CP$3=$CP$3,$H155+AZ155,IF($F155='KU Meter Schedule'!CP$3,'KU Meter Schedule'!CO155+AZ155-$G155,SUM(CO155,AZ155)))</f>
        <v>67.725813094066652</v>
      </c>
      <c r="CQ155" s="6">
        <f>IF(CQ$3=$CP$3,$H155+BA155,IF($F155='KU Meter Schedule'!CQ$3,'KU Meter Schedule'!CP155+BA155-$G155,SUM(CP155,BA155)))</f>
        <v>68.315526260733321</v>
      </c>
      <c r="CR155" s="6">
        <f>IF(CR$3=$CP$3,$H155+BB155,IF($F155='KU Meter Schedule'!CR$3,'KU Meter Schedule'!CQ155+BB155-$G155,SUM(CQ155,BB155)))</f>
        <v>68.905239427399991</v>
      </c>
      <c r="CS155" s="6">
        <f>IF(CS$3=$CP$3,$H155+BC155,IF($F155='KU Meter Schedule'!CS$3,'KU Meter Schedule'!CR155+BC155-$G155,SUM(CR155,BC155)))</f>
        <v>69.49495259406666</v>
      </c>
      <c r="CT155" s="6">
        <f>IF(CT$3=$CP$3,$H155+BD155,IF($F155='KU Meter Schedule'!CT$3,'KU Meter Schedule'!CS155+BD155-$G155,SUM(CS155,BD155)))</f>
        <v>70.08466576073333</v>
      </c>
      <c r="CU155" s="6">
        <f>IF(CU$3=$CP$3,$H155+BE155,IF($F155='KU Meter Schedule'!CU$3,'KU Meter Schedule'!CT155+BE155-$G155,SUM(CT155,BE155)))</f>
        <v>70.674378927399999</v>
      </c>
      <c r="CV155" s="6">
        <f>IF(CV$3=$CP$3,$H155+BF155,IF($F155='KU Meter Schedule'!CV$3,'KU Meter Schedule'!CU155+BF155-$G155,SUM(CU155,BF155)))</f>
        <v>71.264092094066669</v>
      </c>
      <c r="CW155" s="6">
        <f>IF(CW$3=$CP$3,$H155+BG155,IF($F155='KU Meter Schedule'!CW$3,'KU Meter Schedule'!CV155+BG155-$G155,SUM(CV155,BG155)))</f>
        <v>71.853805260733338</v>
      </c>
      <c r="CX155" s="6">
        <f>IF(CX$3=$CP$3,$H155+BH155,IF($F155='KU Meter Schedule'!CX$3,'KU Meter Schedule'!CW155+BH155-$G155,SUM(CW155,BH155)))</f>
        <v>72.443518427400008</v>
      </c>
      <c r="CY155" s="6">
        <f>IF(CY$3=$CP$3,$H155+BI155,IF($F155='KU Meter Schedule'!CY$3,'KU Meter Schedule'!CX155+BI155-$G155,SUM(CX155,BI155)))</f>
        <v>73.033231594066677</v>
      </c>
      <c r="CZ155" s="6">
        <f>IF(CZ$3=$CP$3,$H155+BJ155,IF($F155='KU Meter Schedule'!CZ$3,'KU Meter Schedule'!CY155+BJ155-$G155,SUM(CY155,BJ155)))</f>
        <v>73.622944760733347</v>
      </c>
      <c r="DA155" s="6">
        <f>IF(DA$3=$CP$3,$H155+BK155,IF($F155='KU Meter Schedule'!DA$3,'KU Meter Schedule'!CZ155+BK155-$G155,SUM(CZ155,BK155)))</f>
        <v>74.526828260733353</v>
      </c>
      <c r="DB155" s="6">
        <f>IF(DB$3=$CP$3,$H155+BL155,IF($F155='KU Meter Schedule'!DB$3,'KU Meter Schedule'!DA155+BL155-$G155,SUM(DA155,BL155)))</f>
        <v>75.430711760733359</v>
      </c>
      <c r="DC155" s="6">
        <f>IF(DC$3=$CP$3,$H155+BM155,IF($F155='KU Meter Schedule'!DC$3,'KU Meter Schedule'!DB155+BM155-$G155,SUM(DB155,BM155)))</f>
        <v>76.334595260733366</v>
      </c>
      <c r="DD155" s="6">
        <f>IF(DD$3=$CP$3,$H155+BN155,IF($F155='KU Meter Schedule'!DD$3,'KU Meter Schedule'!DC155+BN155-$G155,SUM(DC155,BN155)))</f>
        <v>77.238478760733372</v>
      </c>
      <c r="DE155" s="6">
        <f>IF(DE$3=$CP$3,$H155+BO155,IF($F155='KU Meter Schedule'!DE$3,'KU Meter Schedule'!DD155+BO155-$G155,SUM(DD155,BO155)))</f>
        <v>78.142362260733378</v>
      </c>
      <c r="DF155" s="6">
        <f>IF(DF$3=$CP$3,$H155+BP155,IF($F155='KU Meter Schedule'!DF$3,'KU Meter Schedule'!DE155+BP155-$G155,SUM(DE155,BP155)))</f>
        <v>79.046245760733385</v>
      </c>
      <c r="DG155" s="6">
        <f>IF(DG$3=$CP$3,$H155+BQ155,IF($F155='KU Meter Schedule'!DG$3,'KU Meter Schedule'!DF155+BQ155-$G155,SUM(DF155,BQ155)))</f>
        <v>79.950129260733391</v>
      </c>
      <c r="DH155" s="6">
        <f>IF(DH$3=$CP$3,$H155+BR155,IF($F155='KU Meter Schedule'!DH$3,'KU Meter Schedule'!DG155+BR155-$G155,SUM(DG155,BR155)))</f>
        <v>80.854012760733397</v>
      </c>
      <c r="DI155" s="6">
        <f>IF(DI$3=$CP$3,$H155+BS155,IF($F155='KU Meter Schedule'!DI$3,'KU Meter Schedule'!DH155+BS155-$G155,SUM(DH155,BS155)))</f>
        <v>81.757896260733403</v>
      </c>
      <c r="DJ155" s="6">
        <f>IF(DJ$3=$CP$3,$H155+BT155,IF($F155='KU Meter Schedule'!DJ$3,'KU Meter Schedule'!DI155+BT155-$G155,SUM(DI155,BT155)))</f>
        <v>82.66177976073341</v>
      </c>
      <c r="DK155" s="6">
        <f>IF(DK$3=$CP$3,$H155+BU155,IF($F155='KU Meter Schedule'!DK$3,'KU Meter Schedule'!DJ155+BU155-$G155,SUM(DJ155,BU155)))</f>
        <v>83.565663260733416</v>
      </c>
      <c r="DL155" s="6">
        <f>IF(DL$3=$CP$3,$H155+BV155,IF($F155='KU Meter Schedule'!DL$3,'KU Meter Schedule'!DK155+BV155-$G155,SUM(DK155,BV155)))</f>
        <v>84.469546760733422</v>
      </c>
      <c r="DM155" s="6">
        <f>IF(DM$3=$CP$3,$H155+BW155,IF($F155='KU Meter Schedule'!DM$3,'KU Meter Schedule'!DL155+BW155-$G155,SUM(DL155,BW155)))</f>
        <v>85.373430260733429</v>
      </c>
      <c r="DN155" s="6">
        <f>IF(DN$3=$CP$3,$H155+BX155,IF($F155='KU Meter Schedule'!DN$3,'KU Meter Schedule'!DM155+BX155-$G155,SUM(DM155,BX155)))</f>
        <v>86.277313760733435</v>
      </c>
      <c r="DO155" s="6">
        <f>IF(DO$3=$CP$3,$H155+BY155,IF($F155='KU Meter Schedule'!DO$3,'KU Meter Schedule'!DN155+BY155-$G155,SUM(DN155,BY155)))</f>
        <v>87.181197260733441</v>
      </c>
      <c r="DP155" s="6">
        <f>IF(DP$3=$CP$3,$H155+BZ155,IF($F155='KU Meter Schedule'!DP$3,'KU Meter Schedule'!DO155+BZ155-$G155,SUM(DO155,BZ155)))</f>
        <v>88.085080760733447</v>
      </c>
      <c r="DQ155" s="6">
        <f>IF(DQ$3=$CP$3,$H155+CA155,IF($F155='KU Meter Schedule'!DQ$3,'KU Meter Schedule'!DP155+CA155-$G155,SUM(DP155,CA155)))</f>
        <v>88.988964260733454</v>
      </c>
      <c r="DR155" s="6">
        <f>IF(DR$3=$CP$3,$H155+CB155,IF($F155='KU Meter Schedule'!DR$3,'KU Meter Schedule'!DQ155+CB155-$G155,SUM(DQ155,CB155)))</f>
        <v>89.89284776073346</v>
      </c>
      <c r="DS155" s="6">
        <f>IF(DS$3=$CP$3,$H155+CC155,IF($F155='KU Meter Schedule'!DS$3,'KU Meter Schedule'!DR155+CC155-$G155,SUM(DR155,CC155)))</f>
        <v>90.796731260733466</v>
      </c>
      <c r="DT155" s="6">
        <f>IF(DT$3=$CP$3,$H155+CD155,IF($F155='KU Meter Schedule'!DT$3,'KU Meter Schedule'!DS155+CD155-$G155,SUM(DS155,CD155)))</f>
        <v>91.700614760733473</v>
      </c>
      <c r="DU155" s="6">
        <f>IF(DU$3=$CP$3,$H155+CE155,IF($F155='KU Meter Schedule'!DU$3,'KU Meter Schedule'!DT155+CE155-$G155,SUM(DT155,CE155)))</f>
        <v>92.604498260733479</v>
      </c>
      <c r="DV155" s="6">
        <f>IF(DV$3=$CP$3,$H155+CF155,IF($F155='KU Meter Schedule'!DV$3,'KU Meter Schedule'!DU155+CF155-$G155,SUM(DU155,CF155)))</f>
        <v>93.508381760733485</v>
      </c>
      <c r="DW155" s="6">
        <f>IF(DW$3=$CP$3,$H155+CG155,IF($F155='KU Meter Schedule'!DW$3,'KU Meter Schedule'!DV155+CG155-$G155,SUM(DV155,CG155)))</f>
        <v>94.412265260733491</v>
      </c>
      <c r="DX155" s="6">
        <f>IF(DX$3=$CP$3,$H155+CH155,IF($F155='KU Meter Schedule'!DX$3,'KU Meter Schedule'!DW155+CH155-$G155,SUM(DW155,CH155)))</f>
        <v>95.316148760733498</v>
      </c>
      <c r="DY155" s="6">
        <f>IF(DY$3=$CP$3,$H155+CI155,IF($F155='KU Meter Schedule'!DY$3,'KU Meter Schedule'!DX155+CI155-$G155,SUM(DX155,CI155)))</f>
        <v>96.220032260733504</v>
      </c>
      <c r="DZ155" s="6">
        <f>IF(DZ$3=$CP$3,$H155+CJ155,IF($F155='KU Meter Schedule'!DZ$3,'KU Meter Schedule'!DY155+CJ155-$G155,SUM(DY155,CJ155)))</f>
        <v>97.12391576073351</v>
      </c>
      <c r="EA155" s="6">
        <f>IF(EA$3=$CP$3,$H155+CK155,IF($F155='KU Meter Schedule'!EA$3,'KU Meter Schedule'!DZ155+CK155-$G155,SUM(DZ155,CK155)))</f>
        <v>-211.44414248926648</v>
      </c>
      <c r="EB155" s="6">
        <f>IF(EB$3=$CP$3,$H155+CL155,IF($F155='KU Meter Schedule'!EB$3,'KU Meter Schedule'!EA155+CL155-$G155,SUM(EA155,CL155)))</f>
        <v>-211.44414248926648</v>
      </c>
      <c r="EC155" s="6">
        <f>IF(EC$3=$CP$3,$H155+CM155,IF($F155='KU Meter Schedule'!EC$3,'KU Meter Schedule'!EB155+CM155-$G155,SUM(EB155,CM155)))</f>
        <v>-211.44414248926648</v>
      </c>
      <c r="ED155" s="6">
        <f>IF(ED$3=$CP$3,$H155+CN155,IF($F155='KU Meter Schedule'!ED$3,'KU Meter Schedule'!EC155+CN155-$G155,SUM(EC155,CN155)))</f>
        <v>-211.44414248926648</v>
      </c>
      <c r="EF155" s="8">
        <f t="shared" si="32"/>
        <v>241.29418690593332</v>
      </c>
      <c r="EG155" s="8">
        <f t="shared" si="32"/>
        <v>240.70447373926666</v>
      </c>
      <c r="EH155" s="8">
        <f t="shared" si="32"/>
        <v>240.11476057260001</v>
      </c>
      <c r="EI155" s="8">
        <f t="shared" si="32"/>
        <v>239.52504740593332</v>
      </c>
      <c r="EJ155" s="8">
        <f t="shared" si="32"/>
        <v>238.93533423926664</v>
      </c>
      <c r="EK155" s="8">
        <f t="shared" si="32"/>
        <v>238.34562107259998</v>
      </c>
      <c r="EL155" s="8">
        <f t="shared" si="32"/>
        <v>237.75590790593333</v>
      </c>
      <c r="EM155" s="8">
        <f t="shared" si="32"/>
        <v>237.16619473926664</v>
      </c>
      <c r="EN155" s="8">
        <f t="shared" si="32"/>
        <v>236.57648157259996</v>
      </c>
      <c r="EO155" s="8">
        <f t="shared" si="32"/>
        <v>235.9867684059333</v>
      </c>
      <c r="EP155" s="8">
        <f t="shared" si="32"/>
        <v>235.39705523926665</v>
      </c>
      <c r="EQ155" s="8">
        <f t="shared" si="32"/>
        <v>234.49317173926664</v>
      </c>
      <c r="ER155" s="8">
        <f t="shared" si="32"/>
        <v>233.58928823926664</v>
      </c>
      <c r="ES155" s="8">
        <f t="shared" si="32"/>
        <v>232.68540473926663</v>
      </c>
      <c r="ET155" s="8">
        <f t="shared" si="32"/>
        <v>231.78152123926662</v>
      </c>
      <c r="EU155" s="8">
        <f t="shared" si="32"/>
        <v>230.87763773926662</v>
      </c>
      <c r="EV155" s="8">
        <f t="shared" si="31"/>
        <v>229.97375423926661</v>
      </c>
      <c r="EW155" s="8">
        <f t="shared" si="31"/>
        <v>229.06987073926661</v>
      </c>
      <c r="EX155" s="8">
        <f t="shared" si="31"/>
        <v>228.1659872392666</v>
      </c>
      <c r="EY155" s="8">
        <f t="shared" si="31"/>
        <v>227.26210373926659</v>
      </c>
      <c r="EZ155" s="8">
        <f t="shared" si="31"/>
        <v>226.35822023926659</v>
      </c>
      <c r="FA155" s="8">
        <f t="shared" si="31"/>
        <v>225.45433673926658</v>
      </c>
      <c r="FB155" s="8">
        <f t="shared" si="31"/>
        <v>224.55045323926657</v>
      </c>
      <c r="FC155" s="8">
        <f t="shared" si="31"/>
        <v>223.64656973926657</v>
      </c>
      <c r="FD155" s="8">
        <f t="shared" si="31"/>
        <v>222.74268623926656</v>
      </c>
      <c r="FE155" s="8">
        <f t="shared" si="31"/>
        <v>221.83880273926655</v>
      </c>
      <c r="FF155" s="8">
        <f t="shared" si="31"/>
        <v>220.93491923926655</v>
      </c>
      <c r="FG155" s="8">
        <f t="shared" si="31"/>
        <v>220.03103573926654</v>
      </c>
      <c r="FH155" s="8">
        <f t="shared" si="31"/>
        <v>219.12715223926654</v>
      </c>
      <c r="FI155" s="8">
        <f t="shared" si="31"/>
        <v>218.22326873926653</v>
      </c>
      <c r="FJ155" s="8">
        <f t="shared" si="31"/>
        <v>217.31938523926652</v>
      </c>
      <c r="FK155" s="8">
        <f t="shared" si="30"/>
        <v>216.41550173926652</v>
      </c>
      <c r="FL155" s="8">
        <f t="shared" si="30"/>
        <v>215.51161823926651</v>
      </c>
      <c r="FM155" s="8">
        <f t="shared" si="30"/>
        <v>214.6077347392665</v>
      </c>
      <c r="FN155" s="8">
        <f t="shared" si="30"/>
        <v>213.7038512392665</v>
      </c>
      <c r="FO155" s="8">
        <f t="shared" si="30"/>
        <v>212.79996773926649</v>
      </c>
      <c r="FP155" s="8">
        <f t="shared" si="30"/>
        <v>211.89608423926649</v>
      </c>
      <c r="FQ155" s="8">
        <f t="shared" si="30"/>
        <v>211.44414248926648</v>
      </c>
      <c r="FR155" s="8">
        <f t="shared" si="30"/>
        <v>211.44414248926648</v>
      </c>
      <c r="FS155" s="8">
        <f t="shared" si="30"/>
        <v>211.44414248926648</v>
      </c>
      <c r="FT155" s="8">
        <f t="shared" si="30"/>
        <v>211.44414248926648</v>
      </c>
    </row>
    <row r="156" spans="1:176" x14ac:dyDescent="0.25">
      <c r="A156" s="4" t="s">
        <v>12</v>
      </c>
      <c r="B156" s="4" t="s">
        <v>2</v>
      </c>
      <c r="C156" s="3" t="s">
        <v>40</v>
      </c>
      <c r="D156" s="4" t="s">
        <v>3</v>
      </c>
      <c r="E156" s="7">
        <v>2009</v>
      </c>
      <c r="F156" s="24">
        <f>IFERROR(VLOOKUP(CONCATENATE(C156,E156),'KU Retirements'!$A$4:$E$150,5,FALSE),"N/A")</f>
        <v>43709</v>
      </c>
      <c r="G156" s="5">
        <v>410764.17</v>
      </c>
      <c r="H156" s="5">
        <v>69444.87302638375</v>
      </c>
      <c r="I156" s="5"/>
      <c r="J156" s="6">
        <f>IF(J$3=$J$3,$G156,IF($F156='KU Meter Schedule'!J$3,'KU Meter Schedule'!I156-'KU Meter Schedule'!$G156,I156))</f>
        <v>410764.17</v>
      </c>
      <c r="K156" s="6">
        <f>IF(K$3=$J$3,$G156,IF($F156='KU Meter Schedule'!K$3,'KU Meter Schedule'!J156-'KU Meter Schedule'!$G156,J156))</f>
        <v>410764.17</v>
      </c>
      <c r="L156" s="6">
        <f>IF(L$3=$J$3,$G156,IF($F156='KU Meter Schedule'!L$3,'KU Meter Schedule'!K156-'KU Meter Schedule'!$G156,K156))</f>
        <v>410764.17</v>
      </c>
      <c r="M156" s="6">
        <f>IF(M$3=$J$3,$G156,IF($F156='KU Meter Schedule'!M$3,'KU Meter Schedule'!L156-'KU Meter Schedule'!$G156,L156))</f>
        <v>410764.17</v>
      </c>
      <c r="N156" s="6">
        <f>IF(N$3=$J$3,$G156,IF($F156='KU Meter Schedule'!N$3,'KU Meter Schedule'!M156-'KU Meter Schedule'!$G156,M156))</f>
        <v>410764.17</v>
      </c>
      <c r="O156" s="6">
        <f>IF(O$3=$J$3,$G156,IF($F156='KU Meter Schedule'!O$3,'KU Meter Schedule'!N156-'KU Meter Schedule'!$G156,N156))</f>
        <v>410764.17</v>
      </c>
      <c r="P156" s="6">
        <f>IF(P$3=$J$3,$G156,IF($F156='KU Meter Schedule'!P$3,'KU Meter Schedule'!O156-'KU Meter Schedule'!$G156,O156))</f>
        <v>410764.17</v>
      </c>
      <c r="Q156" s="6">
        <f>IF(Q$3=$J$3,$G156,IF($F156='KU Meter Schedule'!Q$3,'KU Meter Schedule'!P156-'KU Meter Schedule'!$G156,P156))</f>
        <v>410764.17</v>
      </c>
      <c r="R156" s="6">
        <f>IF(R$3=$J$3,$G156,IF($F156='KU Meter Schedule'!R$3,'KU Meter Schedule'!Q156-'KU Meter Schedule'!$G156,Q156))</f>
        <v>410764.17</v>
      </c>
      <c r="S156" s="6">
        <f>IF(S$3=$J$3,$G156,IF($F156='KU Meter Schedule'!S$3,'KU Meter Schedule'!R156-'KU Meter Schedule'!$G156,R156))</f>
        <v>410764.17</v>
      </c>
      <c r="T156" s="6">
        <f>IF(T$3=$J$3,$G156,IF($F156='KU Meter Schedule'!T$3,'KU Meter Schedule'!S156-'KU Meter Schedule'!$G156,S156))</f>
        <v>410764.17</v>
      </c>
      <c r="U156" s="6">
        <f>IF(U$3=$J$3,$G156,IF($F156='KU Meter Schedule'!U$3,'KU Meter Schedule'!T156-'KU Meter Schedule'!$G156,T156))</f>
        <v>410764.17</v>
      </c>
      <c r="V156" s="6">
        <f>IF(V$3=$J$3,$G156,IF($F156='KU Meter Schedule'!V$3,'KU Meter Schedule'!U156-'KU Meter Schedule'!$G156,U156))</f>
        <v>410764.17</v>
      </c>
      <c r="W156" s="6">
        <f>IF(W$3=$J$3,$G156,IF($F156='KU Meter Schedule'!W$3,'KU Meter Schedule'!V156-'KU Meter Schedule'!$G156,V156))</f>
        <v>410764.17</v>
      </c>
      <c r="X156" s="6">
        <f>IF(X$3=$J$3,$G156,IF($F156='KU Meter Schedule'!X$3,'KU Meter Schedule'!W156-'KU Meter Schedule'!$G156,W156))</f>
        <v>410764.17</v>
      </c>
      <c r="Y156" s="6">
        <f>IF(Y$3=$J$3,$G156,IF($F156='KU Meter Schedule'!Y$3,'KU Meter Schedule'!X156-'KU Meter Schedule'!$G156,X156))</f>
        <v>410764.17</v>
      </c>
      <c r="Z156" s="6">
        <f>IF(Z$3=$J$3,$G156,IF($F156='KU Meter Schedule'!Z$3,'KU Meter Schedule'!Y156-'KU Meter Schedule'!$G156,Y156))</f>
        <v>410764.17</v>
      </c>
      <c r="AA156" s="6">
        <f>IF(AA$3=$J$3,$G156,IF($F156='KU Meter Schedule'!AA$3,'KU Meter Schedule'!Z156-'KU Meter Schedule'!$G156,Z156))</f>
        <v>410764.17</v>
      </c>
      <c r="AB156" s="6">
        <f>IF(AB$3=$J$3,$G156,IF($F156='KU Meter Schedule'!AB$3,'KU Meter Schedule'!AA156-'KU Meter Schedule'!$G156,AA156))</f>
        <v>410764.17</v>
      </c>
      <c r="AC156" s="6">
        <f>IF(AC$3=$J$3,$G156,IF($F156='KU Meter Schedule'!AC$3,'KU Meter Schedule'!AB156-'KU Meter Schedule'!$G156,AB156))</f>
        <v>410764.17</v>
      </c>
      <c r="AD156" s="6">
        <f>IF(AD$3=$J$3,$G156,IF($F156='KU Meter Schedule'!AD$3,'KU Meter Schedule'!AC156-'KU Meter Schedule'!$G156,AC156))</f>
        <v>410764.17</v>
      </c>
      <c r="AE156" s="6">
        <f>IF(AE$3=$J$3,$G156,IF($F156='KU Meter Schedule'!AE$3,'KU Meter Schedule'!AD156-'KU Meter Schedule'!$G156,AD156))</f>
        <v>410764.17</v>
      </c>
      <c r="AF156" s="6">
        <f>IF(AF$3=$J$3,$G156,IF($F156='KU Meter Schedule'!AF$3,'KU Meter Schedule'!AE156-'KU Meter Schedule'!$G156,AE156))</f>
        <v>410764.17</v>
      </c>
      <c r="AG156" s="6">
        <f>IF(AG$3=$J$3,$G156,IF($F156='KU Meter Schedule'!AG$3,'KU Meter Schedule'!AF156-'KU Meter Schedule'!$G156,AF156))</f>
        <v>410764.17</v>
      </c>
      <c r="AH156" s="6">
        <f>IF(AH$3=$J$3,$G156,IF($F156='KU Meter Schedule'!AH$3,'KU Meter Schedule'!AG156-'KU Meter Schedule'!$G156,AG156))</f>
        <v>410764.17</v>
      </c>
      <c r="AI156" s="6">
        <f>IF(AI$3=$J$3,$G156,IF($F156='KU Meter Schedule'!AI$3,'KU Meter Schedule'!AH156-'KU Meter Schedule'!$G156,AH156))</f>
        <v>410764.17</v>
      </c>
      <c r="AJ156" s="6">
        <f>IF(AJ$3=$J$3,$G156,IF($F156='KU Meter Schedule'!AJ$3,'KU Meter Schedule'!AI156-'KU Meter Schedule'!$G156,AI156))</f>
        <v>410764.17</v>
      </c>
      <c r="AK156" s="6">
        <f>IF(AK$3=$J$3,$G156,IF($F156='KU Meter Schedule'!AK$3,'KU Meter Schedule'!AJ156-'KU Meter Schedule'!$G156,AJ156))</f>
        <v>410764.17</v>
      </c>
      <c r="AL156" s="6">
        <f>IF(AL$3=$J$3,$G156,IF($F156='KU Meter Schedule'!AL$3,'KU Meter Schedule'!AK156-'KU Meter Schedule'!$G156,AK156))</f>
        <v>410764.17</v>
      </c>
      <c r="AM156" s="6">
        <f>IF(AM$3=$J$3,$G156,IF($F156='KU Meter Schedule'!AM$3,'KU Meter Schedule'!AL156-'KU Meter Schedule'!$G156,AL156))</f>
        <v>410764.17</v>
      </c>
      <c r="AN156" s="6">
        <f>IF(AN$3=$J$3,$G156,IF($F156='KU Meter Schedule'!AN$3,'KU Meter Schedule'!AM156-'KU Meter Schedule'!$G156,AM156))</f>
        <v>410764.17</v>
      </c>
      <c r="AO156" s="6">
        <f>IF(AO$3=$J$3,$G156,IF($F156='KU Meter Schedule'!AO$3,'KU Meter Schedule'!AN156-'KU Meter Schedule'!$G156,AN156))</f>
        <v>410764.17</v>
      </c>
      <c r="AP156" s="6">
        <f>IF(AP$3=$J$3,$G156,IF($F156='KU Meter Schedule'!AP$3,'KU Meter Schedule'!AO156-'KU Meter Schedule'!$G156,AO156))</f>
        <v>410764.17</v>
      </c>
      <c r="AQ156" s="6">
        <f>IF(AQ$3=$J$3,$G156,IF($F156='KU Meter Schedule'!AQ$3,'KU Meter Schedule'!AP156-'KU Meter Schedule'!$G156,AP156))</f>
        <v>410764.17</v>
      </c>
      <c r="AR156" s="6">
        <f>IF(AR$3=$J$3,$G156,IF($F156='KU Meter Schedule'!AR$3,'KU Meter Schedule'!AQ156-'KU Meter Schedule'!$G156,AQ156))</f>
        <v>410764.17</v>
      </c>
      <c r="AS156" s="6">
        <f>IF(AS$3=$J$3,$G156,IF($F156='KU Meter Schedule'!AS$3,'KU Meter Schedule'!AR156-'KU Meter Schedule'!$G156,AR156))</f>
        <v>410764.17</v>
      </c>
      <c r="AT156" s="6">
        <f>IF(AT$3=$J$3,$G156,IF($F156='KU Meter Schedule'!AT$3,'KU Meter Schedule'!AS156-'KU Meter Schedule'!$G156,AS156))</f>
        <v>410764.17</v>
      </c>
      <c r="AU156" s="6">
        <f>IF(AU$3=$J$3,$G156,IF($F156='KU Meter Schedule'!AU$3,'KU Meter Schedule'!AT156-'KU Meter Schedule'!$G156,AT156))</f>
        <v>0</v>
      </c>
      <c r="AV156" s="6">
        <f>IF(AV$3=$J$3,$G156,IF($F156='KU Meter Schedule'!AV$3,'KU Meter Schedule'!AU156-'KU Meter Schedule'!$G156,AU156))</f>
        <v>0</v>
      </c>
      <c r="AW156" s="6">
        <f>IF(AW$3=$J$3,$G156,IF($F156='KU Meter Schedule'!AW$3,'KU Meter Schedule'!AV156-'KU Meter Schedule'!$G156,AV156))</f>
        <v>0</v>
      </c>
      <c r="AX156" s="6">
        <f>IF(AX$3=$J$3,$G156,IF($F156='KU Meter Schedule'!AX$3,'KU Meter Schedule'!AW156-'KU Meter Schedule'!$G156,AW156))</f>
        <v>0</v>
      </c>
      <c r="AZ156" s="21">
        <f>IF(AZ$3&lt;'Depr. Rate'!$B$1,('Depr. Rate'!$B$4*'KU Meter Schedule'!J156)/12,IF(J156=0,I156/2*'Depr. Rate'!$C$4/12,('Depr. Rate'!$C$4*'KU Meter Schedule'!J156)/12))</f>
        <v>783.87495774999991</v>
      </c>
      <c r="BA156" s="21">
        <f>IF(BA$3&lt;'Depr. Rate'!$B$1,('Depr. Rate'!$B$4*'KU Meter Schedule'!K156)/12,IF(K156=0,J156/2*'Depr. Rate'!$C$4/12,('Depr. Rate'!$C$4*'KU Meter Schedule'!K156)/12))</f>
        <v>783.87495774999991</v>
      </c>
      <c r="BB156" s="21">
        <f>IF(BB$3&lt;'Depr. Rate'!$B$1,('Depr. Rate'!$B$4*'KU Meter Schedule'!L156)/12,IF(L156=0,K156/2*'Depr. Rate'!$C$4/12,('Depr. Rate'!$C$4*'KU Meter Schedule'!L156)/12))</f>
        <v>783.87495774999991</v>
      </c>
      <c r="BC156" s="21">
        <f>IF(BC$3&lt;'Depr. Rate'!$B$1,('Depr. Rate'!$B$4*'KU Meter Schedule'!M156)/12,IF(M156=0,L156/2*'Depr. Rate'!$C$4/12,('Depr. Rate'!$C$4*'KU Meter Schedule'!M156)/12))</f>
        <v>783.87495774999991</v>
      </c>
      <c r="BD156" s="21">
        <f>IF(BD$3&lt;'Depr. Rate'!$B$1,('Depr. Rate'!$B$4*'KU Meter Schedule'!N156)/12,IF(N156=0,M156/2*'Depr. Rate'!$C$4/12,('Depr. Rate'!$C$4*'KU Meter Schedule'!N156)/12))</f>
        <v>783.87495774999991</v>
      </c>
      <c r="BE156" s="21">
        <f>IF(BE$3&lt;'Depr. Rate'!$B$1,('Depr. Rate'!$B$4*'KU Meter Schedule'!O156)/12,IF(O156=0,N156/2*'Depr. Rate'!$C$4/12,('Depr. Rate'!$C$4*'KU Meter Schedule'!O156)/12))</f>
        <v>783.87495774999991</v>
      </c>
      <c r="BF156" s="21">
        <f>IF(BF$3&lt;'Depr. Rate'!$B$1,('Depr. Rate'!$B$4*'KU Meter Schedule'!P156)/12,IF(P156=0,O156/2*'Depr. Rate'!$C$4/12,('Depr. Rate'!$C$4*'KU Meter Schedule'!P156)/12))</f>
        <v>783.87495774999991</v>
      </c>
      <c r="BG156" s="21">
        <f>IF(BG$3&lt;'Depr. Rate'!$B$1,('Depr. Rate'!$B$4*'KU Meter Schedule'!Q156)/12,IF(Q156=0,P156/2*'Depr. Rate'!$C$4/12,('Depr. Rate'!$C$4*'KU Meter Schedule'!Q156)/12))</f>
        <v>783.87495774999991</v>
      </c>
      <c r="BH156" s="21">
        <f>IF(BH$3&lt;'Depr. Rate'!$B$1,('Depr. Rate'!$B$4*'KU Meter Schedule'!R156)/12,IF(R156=0,Q156/2*'Depr. Rate'!$C$4/12,('Depr. Rate'!$C$4*'KU Meter Schedule'!R156)/12))</f>
        <v>783.87495774999991</v>
      </c>
      <c r="BI156" s="21">
        <f>IF(BI$3&lt;'Depr. Rate'!$B$1,('Depr. Rate'!$B$4*'KU Meter Schedule'!S156)/12,IF(S156=0,R156/2*'Depr. Rate'!$C$4/12,('Depr. Rate'!$C$4*'KU Meter Schedule'!S156)/12))</f>
        <v>783.87495774999991</v>
      </c>
      <c r="BJ156" s="21">
        <f>IF(BJ$3&lt;'Depr. Rate'!$B$1,('Depr. Rate'!$B$4*'KU Meter Schedule'!T156)/12,IF(T156=0,S156/2*'Depr. Rate'!$C$4/12,('Depr. Rate'!$C$4*'KU Meter Schedule'!T156)/12))</f>
        <v>783.87495774999991</v>
      </c>
      <c r="BK156" s="21">
        <f>IF(BK$3&lt;'Depr. Rate'!$B$1,('Depr. Rate'!$B$4*'KU Meter Schedule'!U156)/12,IF(U156=0,T156/2*'Depr. Rate'!$C$4/12,('Depr. Rate'!$C$4*'KU Meter Schedule'!U156)/12))</f>
        <v>1201.4851972499998</v>
      </c>
      <c r="BL156" s="21">
        <f>IF(BL$3&lt;'Depr. Rate'!$B$1,('Depr. Rate'!$B$4*'KU Meter Schedule'!V156)/12,IF(V156=0,U156/2*'Depr. Rate'!$C$4/12,('Depr. Rate'!$C$4*'KU Meter Schedule'!V156)/12))</f>
        <v>1201.4851972499998</v>
      </c>
      <c r="BM156" s="21">
        <f>IF(BM$3&lt;'Depr. Rate'!$B$1,('Depr. Rate'!$B$4*'KU Meter Schedule'!W156)/12,IF(W156=0,V156/2*'Depr. Rate'!$C$4/12,('Depr. Rate'!$C$4*'KU Meter Schedule'!W156)/12))</f>
        <v>1201.4851972499998</v>
      </c>
      <c r="BN156" s="21">
        <f>IF(BN$3&lt;'Depr. Rate'!$B$1,('Depr. Rate'!$B$4*'KU Meter Schedule'!X156)/12,IF(X156=0,W156/2*'Depr. Rate'!$C$4/12,('Depr. Rate'!$C$4*'KU Meter Schedule'!X156)/12))</f>
        <v>1201.4851972499998</v>
      </c>
      <c r="BO156" s="21">
        <f>IF(BO$3&lt;'Depr. Rate'!$B$1,('Depr. Rate'!$B$4*'KU Meter Schedule'!Y156)/12,IF(Y156=0,X156/2*'Depr. Rate'!$C$4/12,('Depr. Rate'!$C$4*'KU Meter Schedule'!Y156)/12))</f>
        <v>1201.4851972499998</v>
      </c>
      <c r="BP156" s="21">
        <f>IF(BP$3&lt;'Depr. Rate'!$B$1,('Depr. Rate'!$B$4*'KU Meter Schedule'!Z156)/12,IF(Z156=0,Y156/2*'Depr. Rate'!$C$4/12,('Depr. Rate'!$C$4*'KU Meter Schedule'!Z156)/12))</f>
        <v>1201.4851972499998</v>
      </c>
      <c r="BQ156" s="21">
        <f>IF(BQ$3&lt;'Depr. Rate'!$B$1,('Depr. Rate'!$B$4*'KU Meter Schedule'!AA156)/12,IF(AA156=0,Z156/2*'Depr. Rate'!$C$4/12,('Depr. Rate'!$C$4*'KU Meter Schedule'!AA156)/12))</f>
        <v>1201.4851972499998</v>
      </c>
      <c r="BR156" s="21">
        <f>IF(BR$3&lt;'Depr. Rate'!$B$1,('Depr. Rate'!$B$4*'KU Meter Schedule'!AB156)/12,IF(AB156=0,AA156/2*'Depr. Rate'!$C$4/12,('Depr. Rate'!$C$4*'KU Meter Schedule'!AB156)/12))</f>
        <v>1201.4851972499998</v>
      </c>
      <c r="BS156" s="21">
        <f>IF(BS$3&lt;'Depr. Rate'!$B$1,('Depr. Rate'!$B$4*'KU Meter Schedule'!AC156)/12,IF(AC156=0,AB156/2*'Depr. Rate'!$C$4/12,('Depr. Rate'!$C$4*'KU Meter Schedule'!AC156)/12))</f>
        <v>1201.4851972499998</v>
      </c>
      <c r="BT156" s="21">
        <f>IF(BT$3&lt;'Depr. Rate'!$B$1,('Depr. Rate'!$B$4*'KU Meter Schedule'!AD156)/12,IF(AD156=0,AC156/2*'Depr. Rate'!$C$4/12,('Depr. Rate'!$C$4*'KU Meter Schedule'!AD156)/12))</f>
        <v>1201.4851972499998</v>
      </c>
      <c r="BU156" s="21">
        <f>IF(BU$3&lt;'Depr. Rate'!$B$1,('Depr. Rate'!$B$4*'KU Meter Schedule'!AE156)/12,IF(AE156=0,AD156/2*'Depr. Rate'!$C$4/12,('Depr. Rate'!$C$4*'KU Meter Schedule'!AE156)/12))</f>
        <v>1201.4851972499998</v>
      </c>
      <c r="BV156" s="21">
        <f>IF(BV$3&lt;'Depr. Rate'!$B$1,('Depr. Rate'!$B$4*'KU Meter Schedule'!AF156)/12,IF(AF156=0,AE156/2*'Depr. Rate'!$C$4/12,('Depr. Rate'!$C$4*'KU Meter Schedule'!AF156)/12))</f>
        <v>1201.4851972499998</v>
      </c>
      <c r="BW156" s="21">
        <f>IF(BW$3&lt;'Depr. Rate'!$B$1,('Depr. Rate'!$B$4*'KU Meter Schedule'!AG156)/12,IF(AG156=0,AF156/2*'Depr. Rate'!$C$4/12,('Depr. Rate'!$C$4*'KU Meter Schedule'!AG156)/12))</f>
        <v>1201.4851972499998</v>
      </c>
      <c r="BX156" s="21">
        <f>IF(BX$3&lt;'Depr. Rate'!$B$1,('Depr. Rate'!$B$4*'KU Meter Schedule'!AH156)/12,IF(AH156=0,AG156/2*'Depr. Rate'!$C$4/12,('Depr. Rate'!$C$4*'KU Meter Schedule'!AH156)/12))</f>
        <v>1201.4851972499998</v>
      </c>
      <c r="BY156" s="21">
        <f>IF(BY$3&lt;'Depr. Rate'!$B$1,('Depr. Rate'!$B$4*'KU Meter Schedule'!AI156)/12,IF(AI156=0,AH156/2*'Depr. Rate'!$C$4/12,('Depr. Rate'!$C$4*'KU Meter Schedule'!AI156)/12))</f>
        <v>1201.4851972499998</v>
      </c>
      <c r="BZ156" s="21">
        <f>IF(BZ$3&lt;'Depr. Rate'!$B$1,('Depr. Rate'!$B$4*'KU Meter Schedule'!AJ156)/12,IF(AJ156=0,AI156/2*'Depr. Rate'!$C$4/12,('Depr. Rate'!$C$4*'KU Meter Schedule'!AJ156)/12))</f>
        <v>1201.4851972499998</v>
      </c>
      <c r="CA156" s="21">
        <f>IF(CA$3&lt;'Depr. Rate'!$B$1,('Depr. Rate'!$B$4*'KU Meter Schedule'!AK156)/12,IF(AK156=0,AJ156/2*'Depr. Rate'!$C$4/12,('Depr. Rate'!$C$4*'KU Meter Schedule'!AK156)/12))</f>
        <v>1201.4851972499998</v>
      </c>
      <c r="CB156" s="21">
        <f>IF(CB$3&lt;'Depr. Rate'!$B$1,('Depr. Rate'!$B$4*'KU Meter Schedule'!AL156)/12,IF(AL156=0,AK156/2*'Depr. Rate'!$C$4/12,('Depr. Rate'!$C$4*'KU Meter Schedule'!AL156)/12))</f>
        <v>1201.4851972499998</v>
      </c>
      <c r="CC156" s="21">
        <f>IF(CC$3&lt;'Depr. Rate'!$B$1,('Depr. Rate'!$B$4*'KU Meter Schedule'!AM156)/12,IF(AM156=0,AL156/2*'Depr. Rate'!$C$4/12,('Depr. Rate'!$C$4*'KU Meter Schedule'!AM156)/12))</f>
        <v>1201.4851972499998</v>
      </c>
      <c r="CD156" s="21">
        <f>IF(CD$3&lt;'Depr. Rate'!$B$1,('Depr. Rate'!$B$4*'KU Meter Schedule'!AN156)/12,IF(AN156=0,AM156/2*'Depr. Rate'!$C$4/12,('Depr. Rate'!$C$4*'KU Meter Schedule'!AN156)/12))</f>
        <v>1201.4851972499998</v>
      </c>
      <c r="CE156" s="21">
        <f>IF(CE$3&lt;'Depr. Rate'!$B$1,('Depr. Rate'!$B$4*'KU Meter Schedule'!AO156)/12,IF(AO156=0,AN156/2*'Depr. Rate'!$C$4/12,('Depr. Rate'!$C$4*'KU Meter Schedule'!AO156)/12))</f>
        <v>1201.4851972499998</v>
      </c>
      <c r="CF156" s="21">
        <f>IF(CF$3&lt;'Depr. Rate'!$B$1,('Depr. Rate'!$B$4*'KU Meter Schedule'!AP156)/12,IF(AP156=0,AO156/2*'Depr. Rate'!$C$4/12,('Depr. Rate'!$C$4*'KU Meter Schedule'!AP156)/12))</f>
        <v>1201.4851972499998</v>
      </c>
      <c r="CG156" s="21">
        <f>IF(CG$3&lt;'Depr. Rate'!$B$1,('Depr. Rate'!$B$4*'KU Meter Schedule'!AQ156)/12,IF(AQ156=0,AP156/2*'Depr. Rate'!$C$4/12,('Depr. Rate'!$C$4*'KU Meter Schedule'!AQ156)/12))</f>
        <v>1201.4851972499998</v>
      </c>
      <c r="CH156" s="21">
        <f>IF(CH$3&lt;'Depr. Rate'!$B$1,('Depr. Rate'!$B$4*'KU Meter Schedule'!AR156)/12,IF(AR156=0,AQ156/2*'Depr. Rate'!$C$4/12,('Depr. Rate'!$C$4*'KU Meter Schedule'!AR156)/12))</f>
        <v>1201.4851972499998</v>
      </c>
      <c r="CI156" s="21">
        <f>IF(CI$3&lt;'Depr. Rate'!$B$1,('Depr. Rate'!$B$4*'KU Meter Schedule'!AS156)/12,IF(AS156=0,AR156/2*'Depr. Rate'!$C$4/12,('Depr. Rate'!$C$4*'KU Meter Schedule'!AS156)/12))</f>
        <v>1201.4851972499998</v>
      </c>
      <c r="CJ156" s="21">
        <f>IF(CJ$3&lt;'Depr. Rate'!$B$1,('Depr. Rate'!$B$4*'KU Meter Schedule'!AT156)/12,IF(AT156=0,AS156/2*'Depr. Rate'!$C$4/12,('Depr. Rate'!$C$4*'KU Meter Schedule'!AT156)/12))</f>
        <v>1201.4851972499998</v>
      </c>
      <c r="CK156" s="21">
        <f>IF(CK$3&lt;'Depr. Rate'!$B$1,('Depr. Rate'!$B$4*'KU Meter Schedule'!AU156)/12,IF(AU156=0,AT156/2*'Depr. Rate'!$C$4/12,('Depr. Rate'!$C$4*'KU Meter Schedule'!AU156)/12))</f>
        <v>600.74259862499991</v>
      </c>
      <c r="CL156" s="21">
        <f>IF(CL$3&lt;'Depr. Rate'!$B$1,('Depr. Rate'!$B$4*'KU Meter Schedule'!AV156)/12,IF(AV156=0,AU156/2*'Depr. Rate'!$C$4/12,('Depr. Rate'!$C$4*'KU Meter Schedule'!AV156)/12))</f>
        <v>0</v>
      </c>
      <c r="CM156" s="21">
        <f>IF(CM$3&lt;'Depr. Rate'!$B$1,('Depr. Rate'!$B$4*'KU Meter Schedule'!AW156)/12,IF(AW156=0,AV156/2*'Depr. Rate'!$C$4/12,('Depr. Rate'!$C$4*'KU Meter Schedule'!AW156)/12))</f>
        <v>0</v>
      </c>
      <c r="CN156" s="21">
        <f>IF(CN$3&lt;'Depr. Rate'!$B$1,('Depr. Rate'!$B$4*'KU Meter Schedule'!AX156)/12,IF(AX156=0,AW156/2*'Depr. Rate'!$C$4/12,('Depr. Rate'!$C$4*'KU Meter Schedule'!AX156)/12))</f>
        <v>0</v>
      </c>
      <c r="CP156" s="6">
        <f>IF(CP$3=$CP$3,$H156+AZ156,IF($F156='KU Meter Schedule'!CP$3,'KU Meter Schedule'!CO156+AZ156-$G156,SUM(CO156,AZ156)))</f>
        <v>70228.747984133748</v>
      </c>
      <c r="CQ156" s="6">
        <f>IF(CQ$3=$CP$3,$H156+BA156,IF($F156='KU Meter Schedule'!CQ$3,'KU Meter Schedule'!CP156+BA156-$G156,SUM(CP156,BA156)))</f>
        <v>71012.622941883747</v>
      </c>
      <c r="CR156" s="6">
        <f>IF(CR$3=$CP$3,$H156+BB156,IF($F156='KU Meter Schedule'!CR$3,'KU Meter Schedule'!CQ156+BB156-$G156,SUM(CQ156,BB156)))</f>
        <v>71796.497899633745</v>
      </c>
      <c r="CS156" s="6">
        <f>IF(CS$3=$CP$3,$H156+BC156,IF($F156='KU Meter Schedule'!CS$3,'KU Meter Schedule'!CR156+BC156-$G156,SUM(CR156,BC156)))</f>
        <v>72580.372857383743</v>
      </c>
      <c r="CT156" s="6">
        <f>IF(CT$3=$CP$3,$H156+BD156,IF($F156='KU Meter Schedule'!CT$3,'KU Meter Schedule'!CS156+BD156-$G156,SUM(CS156,BD156)))</f>
        <v>73364.247815133742</v>
      </c>
      <c r="CU156" s="6">
        <f>IF(CU$3=$CP$3,$H156+BE156,IF($F156='KU Meter Schedule'!CU$3,'KU Meter Schedule'!CT156+BE156-$G156,SUM(CT156,BE156)))</f>
        <v>74148.12277288374</v>
      </c>
      <c r="CV156" s="6">
        <f>IF(CV$3=$CP$3,$H156+BF156,IF($F156='KU Meter Schedule'!CV$3,'KU Meter Schedule'!CU156+BF156-$G156,SUM(CU156,BF156)))</f>
        <v>74931.997730633739</v>
      </c>
      <c r="CW156" s="6">
        <f>IF(CW$3=$CP$3,$H156+BG156,IF($F156='KU Meter Schedule'!CW$3,'KU Meter Schedule'!CV156+BG156-$G156,SUM(CV156,BG156)))</f>
        <v>75715.872688383737</v>
      </c>
      <c r="CX156" s="6">
        <f>IF(CX$3=$CP$3,$H156+BH156,IF($F156='KU Meter Schedule'!CX$3,'KU Meter Schedule'!CW156+BH156-$G156,SUM(CW156,BH156)))</f>
        <v>76499.747646133736</v>
      </c>
      <c r="CY156" s="6">
        <f>IF(CY$3=$CP$3,$H156+BI156,IF($F156='KU Meter Schedule'!CY$3,'KU Meter Schedule'!CX156+BI156-$G156,SUM(CX156,BI156)))</f>
        <v>77283.622603883734</v>
      </c>
      <c r="CZ156" s="6">
        <f>IF(CZ$3=$CP$3,$H156+BJ156,IF($F156='KU Meter Schedule'!CZ$3,'KU Meter Schedule'!CY156+BJ156-$G156,SUM(CY156,BJ156)))</f>
        <v>78067.497561633732</v>
      </c>
      <c r="DA156" s="6">
        <f>IF(DA$3=$CP$3,$H156+BK156,IF($F156='KU Meter Schedule'!DA$3,'KU Meter Schedule'!CZ156+BK156-$G156,SUM(CZ156,BK156)))</f>
        <v>79268.982758883736</v>
      </c>
      <c r="DB156" s="6">
        <f>IF(DB$3=$CP$3,$H156+BL156,IF($F156='KU Meter Schedule'!DB$3,'KU Meter Schedule'!DA156+BL156-$G156,SUM(DA156,BL156)))</f>
        <v>80470.46795613374</v>
      </c>
      <c r="DC156" s="6">
        <f>IF(DC$3=$CP$3,$H156+BM156,IF($F156='KU Meter Schedule'!DC$3,'KU Meter Schedule'!DB156+BM156-$G156,SUM(DB156,BM156)))</f>
        <v>81671.953153383743</v>
      </c>
      <c r="DD156" s="6">
        <f>IF(DD$3=$CP$3,$H156+BN156,IF($F156='KU Meter Schedule'!DD$3,'KU Meter Schedule'!DC156+BN156-$G156,SUM(DC156,BN156)))</f>
        <v>82873.438350633747</v>
      </c>
      <c r="DE156" s="6">
        <f>IF(DE$3=$CP$3,$H156+BO156,IF($F156='KU Meter Schedule'!DE$3,'KU Meter Schedule'!DD156+BO156-$G156,SUM(DD156,BO156)))</f>
        <v>84074.923547883751</v>
      </c>
      <c r="DF156" s="6">
        <f>IF(DF$3=$CP$3,$H156+BP156,IF($F156='KU Meter Schedule'!DF$3,'KU Meter Schedule'!DE156+BP156-$G156,SUM(DE156,BP156)))</f>
        <v>85276.408745133755</v>
      </c>
      <c r="DG156" s="6">
        <f>IF(DG$3=$CP$3,$H156+BQ156,IF($F156='KU Meter Schedule'!DG$3,'KU Meter Schedule'!DF156+BQ156-$G156,SUM(DF156,BQ156)))</f>
        <v>86477.893942383758</v>
      </c>
      <c r="DH156" s="6">
        <f>IF(DH$3=$CP$3,$H156+BR156,IF($F156='KU Meter Schedule'!DH$3,'KU Meter Schedule'!DG156+BR156-$G156,SUM(DG156,BR156)))</f>
        <v>87679.379139633762</v>
      </c>
      <c r="DI156" s="6">
        <f>IF(DI$3=$CP$3,$H156+BS156,IF($F156='KU Meter Schedule'!DI$3,'KU Meter Schedule'!DH156+BS156-$G156,SUM(DH156,BS156)))</f>
        <v>88880.864336883766</v>
      </c>
      <c r="DJ156" s="6">
        <f>IF(DJ$3=$CP$3,$H156+BT156,IF($F156='KU Meter Schedule'!DJ$3,'KU Meter Schedule'!DI156+BT156-$G156,SUM(DI156,BT156)))</f>
        <v>90082.349534133769</v>
      </c>
      <c r="DK156" s="6">
        <f>IF(DK$3=$CP$3,$H156+BU156,IF($F156='KU Meter Schedule'!DK$3,'KU Meter Schedule'!DJ156+BU156-$G156,SUM(DJ156,BU156)))</f>
        <v>91283.834731383773</v>
      </c>
      <c r="DL156" s="6">
        <f>IF(DL$3=$CP$3,$H156+BV156,IF($F156='KU Meter Schedule'!DL$3,'KU Meter Schedule'!DK156+BV156-$G156,SUM(DK156,BV156)))</f>
        <v>92485.319928633777</v>
      </c>
      <c r="DM156" s="6">
        <f>IF(DM$3=$CP$3,$H156+BW156,IF($F156='KU Meter Schedule'!DM$3,'KU Meter Schedule'!DL156+BW156-$G156,SUM(DL156,BW156)))</f>
        <v>93686.80512588378</v>
      </c>
      <c r="DN156" s="6">
        <f>IF(DN$3=$CP$3,$H156+BX156,IF($F156='KU Meter Schedule'!DN$3,'KU Meter Schedule'!DM156+BX156-$G156,SUM(DM156,BX156)))</f>
        <v>94888.290323133784</v>
      </c>
      <c r="DO156" s="6">
        <f>IF(DO$3=$CP$3,$H156+BY156,IF($F156='KU Meter Schedule'!DO$3,'KU Meter Schedule'!DN156+BY156-$G156,SUM(DN156,BY156)))</f>
        <v>96089.775520383788</v>
      </c>
      <c r="DP156" s="6">
        <f>IF(DP$3=$CP$3,$H156+BZ156,IF($F156='KU Meter Schedule'!DP$3,'KU Meter Schedule'!DO156+BZ156-$G156,SUM(DO156,BZ156)))</f>
        <v>97291.260717633792</v>
      </c>
      <c r="DQ156" s="6">
        <f>IF(DQ$3=$CP$3,$H156+CA156,IF($F156='KU Meter Schedule'!DQ$3,'KU Meter Schedule'!DP156+CA156-$G156,SUM(DP156,CA156)))</f>
        <v>98492.745914883795</v>
      </c>
      <c r="DR156" s="6">
        <f>IF(DR$3=$CP$3,$H156+CB156,IF($F156='KU Meter Schedule'!DR$3,'KU Meter Schedule'!DQ156+CB156-$G156,SUM(DQ156,CB156)))</f>
        <v>99694.231112133799</v>
      </c>
      <c r="DS156" s="6">
        <f>IF(DS$3=$CP$3,$H156+CC156,IF($F156='KU Meter Schedule'!DS$3,'KU Meter Schedule'!DR156+CC156-$G156,SUM(DR156,CC156)))</f>
        <v>100895.7163093838</v>
      </c>
      <c r="DT156" s="6">
        <f>IF(DT$3=$CP$3,$H156+CD156,IF($F156='KU Meter Schedule'!DT$3,'KU Meter Schedule'!DS156+CD156-$G156,SUM(DS156,CD156)))</f>
        <v>102097.20150663381</v>
      </c>
      <c r="DU156" s="6">
        <f>IF(DU$3=$CP$3,$H156+CE156,IF($F156='KU Meter Schedule'!DU$3,'KU Meter Schedule'!DT156+CE156-$G156,SUM(DT156,CE156)))</f>
        <v>103298.68670388381</v>
      </c>
      <c r="DV156" s="6">
        <f>IF(DV$3=$CP$3,$H156+CF156,IF($F156='KU Meter Schedule'!DV$3,'KU Meter Schedule'!DU156+CF156-$G156,SUM(DU156,CF156)))</f>
        <v>104500.17190113381</v>
      </c>
      <c r="DW156" s="6">
        <f>IF(DW$3=$CP$3,$H156+CG156,IF($F156='KU Meter Schedule'!DW$3,'KU Meter Schedule'!DV156+CG156-$G156,SUM(DV156,CG156)))</f>
        <v>105701.65709838382</v>
      </c>
      <c r="DX156" s="6">
        <f>IF(DX$3=$CP$3,$H156+CH156,IF($F156='KU Meter Schedule'!DX$3,'KU Meter Schedule'!DW156+CH156-$G156,SUM(DW156,CH156)))</f>
        <v>106903.14229563382</v>
      </c>
      <c r="DY156" s="6">
        <f>IF(DY$3=$CP$3,$H156+CI156,IF($F156='KU Meter Schedule'!DY$3,'KU Meter Schedule'!DX156+CI156-$G156,SUM(DX156,CI156)))</f>
        <v>108104.62749288382</v>
      </c>
      <c r="DZ156" s="6">
        <f>IF(DZ$3=$CP$3,$H156+CJ156,IF($F156='KU Meter Schedule'!DZ$3,'KU Meter Schedule'!DY156+CJ156-$G156,SUM(DY156,CJ156)))</f>
        <v>109306.11269013383</v>
      </c>
      <c r="EA156" s="6">
        <f>IF(EA$3=$CP$3,$H156+CK156,IF($F156='KU Meter Schedule'!EA$3,'KU Meter Schedule'!DZ156+CK156-$G156,SUM(DZ156,CK156)))</f>
        <v>-300857.31471124117</v>
      </c>
      <c r="EB156" s="6">
        <f>IF(EB$3=$CP$3,$H156+CL156,IF($F156='KU Meter Schedule'!EB$3,'KU Meter Schedule'!EA156+CL156-$G156,SUM(EA156,CL156)))</f>
        <v>-300857.31471124117</v>
      </c>
      <c r="EC156" s="6">
        <f>IF(EC$3=$CP$3,$H156+CM156,IF($F156='KU Meter Schedule'!EC$3,'KU Meter Schedule'!EB156+CM156-$G156,SUM(EB156,CM156)))</f>
        <v>-300857.31471124117</v>
      </c>
      <c r="ED156" s="6">
        <f>IF(ED$3=$CP$3,$H156+CN156,IF($F156='KU Meter Schedule'!ED$3,'KU Meter Schedule'!EC156+CN156-$G156,SUM(EC156,CN156)))</f>
        <v>-300857.31471124117</v>
      </c>
      <c r="EF156" s="8">
        <f t="shared" si="32"/>
        <v>340535.42201586626</v>
      </c>
      <c r="EG156" s="8">
        <f t="shared" si="32"/>
        <v>339751.54705811624</v>
      </c>
      <c r="EH156" s="8">
        <f t="shared" si="32"/>
        <v>338967.67210036621</v>
      </c>
      <c r="EI156" s="8">
        <f t="shared" si="32"/>
        <v>338183.79714261624</v>
      </c>
      <c r="EJ156" s="8">
        <f t="shared" si="32"/>
        <v>337399.92218486627</v>
      </c>
      <c r="EK156" s="8">
        <f t="shared" si="32"/>
        <v>336616.04722711624</v>
      </c>
      <c r="EL156" s="8">
        <f t="shared" si="32"/>
        <v>335832.17226936622</v>
      </c>
      <c r="EM156" s="8">
        <f t="shared" si="32"/>
        <v>335048.29731161625</v>
      </c>
      <c r="EN156" s="8">
        <f t="shared" si="32"/>
        <v>334264.42235386628</v>
      </c>
      <c r="EO156" s="8">
        <f t="shared" si="32"/>
        <v>333480.54739611625</v>
      </c>
      <c r="EP156" s="8">
        <f t="shared" si="32"/>
        <v>332696.67243836622</v>
      </c>
      <c r="EQ156" s="8">
        <f t="shared" si="32"/>
        <v>331495.18724111625</v>
      </c>
      <c r="ER156" s="8">
        <f t="shared" si="32"/>
        <v>330293.70204386627</v>
      </c>
      <c r="ES156" s="8">
        <f t="shared" si="32"/>
        <v>329092.21684661624</v>
      </c>
      <c r="ET156" s="8">
        <f t="shared" si="32"/>
        <v>327890.73164936621</v>
      </c>
      <c r="EU156" s="8">
        <f t="shared" si="32"/>
        <v>326689.24645211623</v>
      </c>
      <c r="EV156" s="8">
        <f t="shared" si="31"/>
        <v>325487.76125486626</v>
      </c>
      <c r="EW156" s="8">
        <f t="shared" si="31"/>
        <v>324286.27605761623</v>
      </c>
      <c r="EX156" s="8">
        <f t="shared" si="31"/>
        <v>323084.79086036619</v>
      </c>
      <c r="EY156" s="8">
        <f t="shared" si="31"/>
        <v>321883.30566311622</v>
      </c>
      <c r="EZ156" s="8">
        <f t="shared" si="31"/>
        <v>320681.82046586624</v>
      </c>
      <c r="FA156" s="8">
        <f t="shared" si="31"/>
        <v>319480.33526861621</v>
      </c>
      <c r="FB156" s="8">
        <f t="shared" si="31"/>
        <v>318278.85007136618</v>
      </c>
      <c r="FC156" s="8">
        <f t="shared" si="31"/>
        <v>317077.3648741162</v>
      </c>
      <c r="FD156" s="8">
        <f t="shared" si="31"/>
        <v>315875.87967686623</v>
      </c>
      <c r="FE156" s="8">
        <f t="shared" si="31"/>
        <v>314674.3944796162</v>
      </c>
      <c r="FF156" s="8">
        <f t="shared" si="31"/>
        <v>313472.90928236616</v>
      </c>
      <c r="FG156" s="8">
        <f t="shared" si="31"/>
        <v>312271.42408511619</v>
      </c>
      <c r="FH156" s="8">
        <f t="shared" si="31"/>
        <v>311069.93888786621</v>
      </c>
      <c r="FI156" s="8">
        <f t="shared" si="31"/>
        <v>309868.45369061618</v>
      </c>
      <c r="FJ156" s="8">
        <f t="shared" si="31"/>
        <v>308666.96849336615</v>
      </c>
      <c r="FK156" s="8">
        <f t="shared" si="30"/>
        <v>307465.48329611617</v>
      </c>
      <c r="FL156" s="8">
        <f t="shared" si="30"/>
        <v>306263.9980988662</v>
      </c>
      <c r="FM156" s="8">
        <f t="shared" si="30"/>
        <v>305062.51290161617</v>
      </c>
      <c r="FN156" s="8">
        <f t="shared" si="30"/>
        <v>303861.02770436613</v>
      </c>
      <c r="FO156" s="8">
        <f t="shared" si="30"/>
        <v>302659.54250711616</v>
      </c>
      <c r="FP156" s="8">
        <f t="shared" si="30"/>
        <v>301458.05730986618</v>
      </c>
      <c r="FQ156" s="8">
        <f t="shared" si="30"/>
        <v>300857.31471124117</v>
      </c>
      <c r="FR156" s="8">
        <f t="shared" si="30"/>
        <v>300857.31471124117</v>
      </c>
      <c r="FS156" s="8">
        <f t="shared" si="30"/>
        <v>300857.31471124117</v>
      </c>
      <c r="FT156" s="8">
        <f t="shared" si="30"/>
        <v>300857.31471124117</v>
      </c>
    </row>
    <row r="157" spans="1:176" x14ac:dyDescent="0.25">
      <c r="A157" s="4" t="s">
        <v>12</v>
      </c>
      <c r="B157" s="4" t="s">
        <v>2</v>
      </c>
      <c r="C157" s="3" t="s">
        <v>40</v>
      </c>
      <c r="D157" s="4" t="s">
        <v>4</v>
      </c>
      <c r="E157" s="7">
        <v>2009</v>
      </c>
      <c r="F157" s="24">
        <f>IFERROR(VLOOKUP(CONCATENATE(C157,E157),'KU Retirements'!$A$4:$E$150,5,FALSE),"N/A")</f>
        <v>43709</v>
      </c>
      <c r="G157" s="5">
        <v>886176.27</v>
      </c>
      <c r="H157" s="5">
        <v>149819.29971155303</v>
      </c>
      <c r="I157" s="5"/>
      <c r="J157" s="6">
        <f>IF(J$3=$J$3,$G157,IF($F157='KU Meter Schedule'!J$3,'KU Meter Schedule'!I157-'KU Meter Schedule'!$G157,I157))</f>
        <v>886176.27</v>
      </c>
      <c r="K157" s="6">
        <f>IF(K$3=$J$3,$G157,IF($F157='KU Meter Schedule'!K$3,'KU Meter Schedule'!J157-'KU Meter Schedule'!$G157,J157))</f>
        <v>886176.27</v>
      </c>
      <c r="L157" s="6">
        <f>IF(L$3=$J$3,$G157,IF($F157='KU Meter Schedule'!L$3,'KU Meter Schedule'!K157-'KU Meter Schedule'!$G157,K157))</f>
        <v>886176.27</v>
      </c>
      <c r="M157" s="6">
        <f>IF(M$3=$J$3,$G157,IF($F157='KU Meter Schedule'!M$3,'KU Meter Schedule'!L157-'KU Meter Schedule'!$G157,L157))</f>
        <v>886176.27</v>
      </c>
      <c r="N157" s="6">
        <f>IF(N$3=$J$3,$G157,IF($F157='KU Meter Schedule'!N$3,'KU Meter Schedule'!M157-'KU Meter Schedule'!$G157,M157))</f>
        <v>886176.27</v>
      </c>
      <c r="O157" s="6">
        <f>IF(O$3=$J$3,$G157,IF($F157='KU Meter Schedule'!O$3,'KU Meter Schedule'!N157-'KU Meter Schedule'!$G157,N157))</f>
        <v>886176.27</v>
      </c>
      <c r="P157" s="6">
        <f>IF(P$3=$J$3,$G157,IF($F157='KU Meter Schedule'!P$3,'KU Meter Schedule'!O157-'KU Meter Schedule'!$G157,O157))</f>
        <v>886176.27</v>
      </c>
      <c r="Q157" s="6">
        <f>IF(Q$3=$J$3,$G157,IF($F157='KU Meter Schedule'!Q$3,'KU Meter Schedule'!P157-'KU Meter Schedule'!$G157,P157))</f>
        <v>886176.27</v>
      </c>
      <c r="R157" s="6">
        <f>IF(R$3=$J$3,$G157,IF($F157='KU Meter Schedule'!R$3,'KU Meter Schedule'!Q157-'KU Meter Schedule'!$G157,Q157))</f>
        <v>886176.27</v>
      </c>
      <c r="S157" s="6">
        <f>IF(S$3=$J$3,$G157,IF($F157='KU Meter Schedule'!S$3,'KU Meter Schedule'!R157-'KU Meter Schedule'!$G157,R157))</f>
        <v>886176.27</v>
      </c>
      <c r="T157" s="6">
        <f>IF(T$3=$J$3,$G157,IF($F157='KU Meter Schedule'!T$3,'KU Meter Schedule'!S157-'KU Meter Schedule'!$G157,S157))</f>
        <v>886176.27</v>
      </c>
      <c r="U157" s="6">
        <f>IF(U$3=$J$3,$G157,IF($F157='KU Meter Schedule'!U$3,'KU Meter Schedule'!T157-'KU Meter Schedule'!$G157,T157))</f>
        <v>886176.27</v>
      </c>
      <c r="V157" s="6">
        <f>IF(V$3=$J$3,$G157,IF($F157='KU Meter Schedule'!V$3,'KU Meter Schedule'!U157-'KU Meter Schedule'!$G157,U157))</f>
        <v>886176.27</v>
      </c>
      <c r="W157" s="6">
        <f>IF(W$3=$J$3,$G157,IF($F157='KU Meter Schedule'!W$3,'KU Meter Schedule'!V157-'KU Meter Schedule'!$G157,V157))</f>
        <v>886176.27</v>
      </c>
      <c r="X157" s="6">
        <f>IF(X$3=$J$3,$G157,IF($F157='KU Meter Schedule'!X$3,'KU Meter Schedule'!W157-'KU Meter Schedule'!$G157,W157))</f>
        <v>886176.27</v>
      </c>
      <c r="Y157" s="6">
        <f>IF(Y$3=$J$3,$G157,IF($F157='KU Meter Schedule'!Y$3,'KU Meter Schedule'!X157-'KU Meter Schedule'!$G157,X157))</f>
        <v>886176.27</v>
      </c>
      <c r="Z157" s="6">
        <f>IF(Z$3=$J$3,$G157,IF($F157='KU Meter Schedule'!Z$3,'KU Meter Schedule'!Y157-'KU Meter Schedule'!$G157,Y157))</f>
        <v>886176.27</v>
      </c>
      <c r="AA157" s="6">
        <f>IF(AA$3=$J$3,$G157,IF($F157='KU Meter Schedule'!AA$3,'KU Meter Schedule'!Z157-'KU Meter Schedule'!$G157,Z157))</f>
        <v>886176.27</v>
      </c>
      <c r="AB157" s="6">
        <f>IF(AB$3=$J$3,$G157,IF($F157='KU Meter Schedule'!AB$3,'KU Meter Schedule'!AA157-'KU Meter Schedule'!$G157,AA157))</f>
        <v>886176.27</v>
      </c>
      <c r="AC157" s="6">
        <f>IF(AC$3=$J$3,$G157,IF($F157='KU Meter Schedule'!AC$3,'KU Meter Schedule'!AB157-'KU Meter Schedule'!$G157,AB157))</f>
        <v>886176.27</v>
      </c>
      <c r="AD157" s="6">
        <f>IF(AD$3=$J$3,$G157,IF($F157='KU Meter Schedule'!AD$3,'KU Meter Schedule'!AC157-'KU Meter Schedule'!$G157,AC157))</f>
        <v>886176.27</v>
      </c>
      <c r="AE157" s="6">
        <f>IF(AE$3=$J$3,$G157,IF($F157='KU Meter Schedule'!AE$3,'KU Meter Schedule'!AD157-'KU Meter Schedule'!$G157,AD157))</f>
        <v>886176.27</v>
      </c>
      <c r="AF157" s="6">
        <f>IF(AF$3=$J$3,$G157,IF($F157='KU Meter Schedule'!AF$3,'KU Meter Schedule'!AE157-'KU Meter Schedule'!$G157,AE157))</f>
        <v>886176.27</v>
      </c>
      <c r="AG157" s="6">
        <f>IF(AG$3=$J$3,$G157,IF($F157='KU Meter Schedule'!AG$3,'KU Meter Schedule'!AF157-'KU Meter Schedule'!$G157,AF157))</f>
        <v>886176.27</v>
      </c>
      <c r="AH157" s="6">
        <f>IF(AH$3=$J$3,$G157,IF($F157='KU Meter Schedule'!AH$3,'KU Meter Schedule'!AG157-'KU Meter Schedule'!$G157,AG157))</f>
        <v>886176.27</v>
      </c>
      <c r="AI157" s="6">
        <f>IF(AI$3=$J$3,$G157,IF($F157='KU Meter Schedule'!AI$3,'KU Meter Schedule'!AH157-'KU Meter Schedule'!$G157,AH157))</f>
        <v>886176.27</v>
      </c>
      <c r="AJ157" s="6">
        <f>IF(AJ$3=$J$3,$G157,IF($F157='KU Meter Schedule'!AJ$3,'KU Meter Schedule'!AI157-'KU Meter Schedule'!$G157,AI157))</f>
        <v>886176.27</v>
      </c>
      <c r="AK157" s="6">
        <f>IF(AK$3=$J$3,$G157,IF($F157='KU Meter Schedule'!AK$3,'KU Meter Schedule'!AJ157-'KU Meter Schedule'!$G157,AJ157))</f>
        <v>886176.27</v>
      </c>
      <c r="AL157" s="6">
        <f>IF(AL$3=$J$3,$G157,IF($F157='KU Meter Schedule'!AL$3,'KU Meter Schedule'!AK157-'KU Meter Schedule'!$G157,AK157))</f>
        <v>886176.27</v>
      </c>
      <c r="AM157" s="6">
        <f>IF(AM$3=$J$3,$G157,IF($F157='KU Meter Schedule'!AM$3,'KU Meter Schedule'!AL157-'KU Meter Schedule'!$G157,AL157))</f>
        <v>886176.27</v>
      </c>
      <c r="AN157" s="6">
        <f>IF(AN$3=$J$3,$G157,IF($F157='KU Meter Schedule'!AN$3,'KU Meter Schedule'!AM157-'KU Meter Schedule'!$G157,AM157))</f>
        <v>886176.27</v>
      </c>
      <c r="AO157" s="6">
        <f>IF(AO$3=$J$3,$G157,IF($F157='KU Meter Schedule'!AO$3,'KU Meter Schedule'!AN157-'KU Meter Schedule'!$G157,AN157))</f>
        <v>886176.27</v>
      </c>
      <c r="AP157" s="6">
        <f>IF(AP$3=$J$3,$G157,IF($F157='KU Meter Schedule'!AP$3,'KU Meter Schedule'!AO157-'KU Meter Schedule'!$G157,AO157))</f>
        <v>886176.27</v>
      </c>
      <c r="AQ157" s="6">
        <f>IF(AQ$3=$J$3,$G157,IF($F157='KU Meter Schedule'!AQ$3,'KU Meter Schedule'!AP157-'KU Meter Schedule'!$G157,AP157))</f>
        <v>886176.27</v>
      </c>
      <c r="AR157" s="6">
        <f>IF(AR$3=$J$3,$G157,IF($F157='KU Meter Schedule'!AR$3,'KU Meter Schedule'!AQ157-'KU Meter Schedule'!$G157,AQ157))</f>
        <v>886176.27</v>
      </c>
      <c r="AS157" s="6">
        <f>IF(AS$3=$J$3,$G157,IF($F157='KU Meter Schedule'!AS$3,'KU Meter Schedule'!AR157-'KU Meter Schedule'!$G157,AR157))</f>
        <v>886176.27</v>
      </c>
      <c r="AT157" s="6">
        <f>IF(AT$3=$J$3,$G157,IF($F157='KU Meter Schedule'!AT$3,'KU Meter Schedule'!AS157-'KU Meter Schedule'!$G157,AS157))</f>
        <v>886176.27</v>
      </c>
      <c r="AU157" s="6">
        <f>IF(AU$3=$J$3,$G157,IF($F157='KU Meter Schedule'!AU$3,'KU Meter Schedule'!AT157-'KU Meter Schedule'!$G157,AT157))</f>
        <v>0</v>
      </c>
      <c r="AV157" s="6">
        <f>IF(AV$3=$J$3,$G157,IF($F157='KU Meter Schedule'!AV$3,'KU Meter Schedule'!AU157-'KU Meter Schedule'!$G157,AU157))</f>
        <v>0</v>
      </c>
      <c r="AW157" s="6">
        <f>IF(AW$3=$J$3,$G157,IF($F157='KU Meter Schedule'!AW$3,'KU Meter Schedule'!AV157-'KU Meter Schedule'!$G157,AV157))</f>
        <v>0</v>
      </c>
      <c r="AX157" s="6">
        <f>IF(AX$3=$J$3,$G157,IF($F157='KU Meter Schedule'!AX$3,'KU Meter Schedule'!AW157-'KU Meter Schedule'!$G157,AW157))</f>
        <v>0</v>
      </c>
      <c r="AZ157" s="21">
        <f>IF(AZ$3&lt;'Depr. Rate'!$B$1,('Depr. Rate'!$B$4*'KU Meter Schedule'!J157)/12,IF(J157=0,I157/2*'Depr. Rate'!$C$4/12,('Depr. Rate'!$C$4*'KU Meter Schedule'!J157)/12))</f>
        <v>1691.1197152500001</v>
      </c>
      <c r="BA157" s="21">
        <f>IF(BA$3&lt;'Depr. Rate'!$B$1,('Depr. Rate'!$B$4*'KU Meter Schedule'!K157)/12,IF(K157=0,J157/2*'Depr. Rate'!$C$4/12,('Depr. Rate'!$C$4*'KU Meter Schedule'!K157)/12))</f>
        <v>1691.1197152500001</v>
      </c>
      <c r="BB157" s="21">
        <f>IF(BB$3&lt;'Depr. Rate'!$B$1,('Depr. Rate'!$B$4*'KU Meter Schedule'!L157)/12,IF(L157=0,K157/2*'Depr. Rate'!$C$4/12,('Depr. Rate'!$C$4*'KU Meter Schedule'!L157)/12))</f>
        <v>1691.1197152500001</v>
      </c>
      <c r="BC157" s="21">
        <f>IF(BC$3&lt;'Depr. Rate'!$B$1,('Depr. Rate'!$B$4*'KU Meter Schedule'!M157)/12,IF(M157=0,L157/2*'Depr. Rate'!$C$4/12,('Depr. Rate'!$C$4*'KU Meter Schedule'!M157)/12))</f>
        <v>1691.1197152500001</v>
      </c>
      <c r="BD157" s="21">
        <f>IF(BD$3&lt;'Depr. Rate'!$B$1,('Depr. Rate'!$B$4*'KU Meter Schedule'!N157)/12,IF(N157=0,M157/2*'Depr. Rate'!$C$4/12,('Depr. Rate'!$C$4*'KU Meter Schedule'!N157)/12))</f>
        <v>1691.1197152500001</v>
      </c>
      <c r="BE157" s="21">
        <f>IF(BE$3&lt;'Depr. Rate'!$B$1,('Depr. Rate'!$B$4*'KU Meter Schedule'!O157)/12,IF(O157=0,N157/2*'Depr. Rate'!$C$4/12,('Depr. Rate'!$C$4*'KU Meter Schedule'!O157)/12))</f>
        <v>1691.1197152500001</v>
      </c>
      <c r="BF157" s="21">
        <f>IF(BF$3&lt;'Depr. Rate'!$B$1,('Depr. Rate'!$B$4*'KU Meter Schedule'!P157)/12,IF(P157=0,O157/2*'Depr. Rate'!$C$4/12,('Depr. Rate'!$C$4*'KU Meter Schedule'!P157)/12))</f>
        <v>1691.1197152500001</v>
      </c>
      <c r="BG157" s="21">
        <f>IF(BG$3&lt;'Depr. Rate'!$B$1,('Depr. Rate'!$B$4*'KU Meter Schedule'!Q157)/12,IF(Q157=0,P157/2*'Depr. Rate'!$C$4/12,('Depr. Rate'!$C$4*'KU Meter Schedule'!Q157)/12))</f>
        <v>1691.1197152500001</v>
      </c>
      <c r="BH157" s="21">
        <f>IF(BH$3&lt;'Depr. Rate'!$B$1,('Depr. Rate'!$B$4*'KU Meter Schedule'!R157)/12,IF(R157=0,Q157/2*'Depr. Rate'!$C$4/12,('Depr. Rate'!$C$4*'KU Meter Schedule'!R157)/12))</f>
        <v>1691.1197152500001</v>
      </c>
      <c r="BI157" s="21">
        <f>IF(BI$3&lt;'Depr. Rate'!$B$1,('Depr. Rate'!$B$4*'KU Meter Schedule'!S157)/12,IF(S157=0,R157/2*'Depr. Rate'!$C$4/12,('Depr. Rate'!$C$4*'KU Meter Schedule'!S157)/12))</f>
        <v>1691.1197152500001</v>
      </c>
      <c r="BJ157" s="21">
        <f>IF(BJ$3&lt;'Depr. Rate'!$B$1,('Depr. Rate'!$B$4*'KU Meter Schedule'!T157)/12,IF(T157=0,S157/2*'Depr. Rate'!$C$4/12,('Depr. Rate'!$C$4*'KU Meter Schedule'!T157)/12))</f>
        <v>1691.1197152500001</v>
      </c>
      <c r="BK157" s="21">
        <f>IF(BK$3&lt;'Depr. Rate'!$B$1,('Depr. Rate'!$B$4*'KU Meter Schedule'!U157)/12,IF(U157=0,T157/2*'Depr. Rate'!$C$4/12,('Depr. Rate'!$C$4*'KU Meter Schedule'!U157)/12))</f>
        <v>2592.0655897500001</v>
      </c>
      <c r="BL157" s="21">
        <f>IF(BL$3&lt;'Depr. Rate'!$B$1,('Depr. Rate'!$B$4*'KU Meter Schedule'!V157)/12,IF(V157=0,U157/2*'Depr. Rate'!$C$4/12,('Depr. Rate'!$C$4*'KU Meter Schedule'!V157)/12))</f>
        <v>2592.0655897500001</v>
      </c>
      <c r="BM157" s="21">
        <f>IF(BM$3&lt;'Depr. Rate'!$B$1,('Depr. Rate'!$B$4*'KU Meter Schedule'!W157)/12,IF(W157=0,V157/2*'Depr. Rate'!$C$4/12,('Depr. Rate'!$C$4*'KU Meter Schedule'!W157)/12))</f>
        <v>2592.0655897500001</v>
      </c>
      <c r="BN157" s="21">
        <f>IF(BN$3&lt;'Depr. Rate'!$B$1,('Depr. Rate'!$B$4*'KU Meter Schedule'!X157)/12,IF(X157=0,W157/2*'Depr. Rate'!$C$4/12,('Depr. Rate'!$C$4*'KU Meter Schedule'!X157)/12))</f>
        <v>2592.0655897500001</v>
      </c>
      <c r="BO157" s="21">
        <f>IF(BO$3&lt;'Depr. Rate'!$B$1,('Depr. Rate'!$B$4*'KU Meter Schedule'!Y157)/12,IF(Y157=0,X157/2*'Depr. Rate'!$C$4/12,('Depr. Rate'!$C$4*'KU Meter Schedule'!Y157)/12))</f>
        <v>2592.0655897500001</v>
      </c>
      <c r="BP157" s="21">
        <f>IF(BP$3&lt;'Depr. Rate'!$B$1,('Depr. Rate'!$B$4*'KU Meter Schedule'!Z157)/12,IF(Z157=0,Y157/2*'Depr. Rate'!$C$4/12,('Depr. Rate'!$C$4*'KU Meter Schedule'!Z157)/12))</f>
        <v>2592.0655897500001</v>
      </c>
      <c r="BQ157" s="21">
        <f>IF(BQ$3&lt;'Depr. Rate'!$B$1,('Depr. Rate'!$B$4*'KU Meter Schedule'!AA157)/12,IF(AA157=0,Z157/2*'Depr. Rate'!$C$4/12,('Depr. Rate'!$C$4*'KU Meter Schedule'!AA157)/12))</f>
        <v>2592.0655897500001</v>
      </c>
      <c r="BR157" s="21">
        <f>IF(BR$3&lt;'Depr. Rate'!$B$1,('Depr. Rate'!$B$4*'KU Meter Schedule'!AB157)/12,IF(AB157=0,AA157/2*'Depr. Rate'!$C$4/12,('Depr. Rate'!$C$4*'KU Meter Schedule'!AB157)/12))</f>
        <v>2592.0655897500001</v>
      </c>
      <c r="BS157" s="21">
        <f>IF(BS$3&lt;'Depr. Rate'!$B$1,('Depr. Rate'!$B$4*'KU Meter Schedule'!AC157)/12,IF(AC157=0,AB157/2*'Depr. Rate'!$C$4/12,('Depr. Rate'!$C$4*'KU Meter Schedule'!AC157)/12))</f>
        <v>2592.0655897500001</v>
      </c>
      <c r="BT157" s="21">
        <f>IF(BT$3&lt;'Depr. Rate'!$B$1,('Depr. Rate'!$B$4*'KU Meter Schedule'!AD157)/12,IF(AD157=0,AC157/2*'Depr. Rate'!$C$4/12,('Depr. Rate'!$C$4*'KU Meter Schedule'!AD157)/12))</f>
        <v>2592.0655897500001</v>
      </c>
      <c r="BU157" s="21">
        <f>IF(BU$3&lt;'Depr. Rate'!$B$1,('Depr. Rate'!$B$4*'KU Meter Schedule'!AE157)/12,IF(AE157=0,AD157/2*'Depr. Rate'!$C$4/12,('Depr. Rate'!$C$4*'KU Meter Schedule'!AE157)/12))</f>
        <v>2592.0655897500001</v>
      </c>
      <c r="BV157" s="21">
        <f>IF(BV$3&lt;'Depr. Rate'!$B$1,('Depr. Rate'!$B$4*'KU Meter Schedule'!AF157)/12,IF(AF157=0,AE157/2*'Depr. Rate'!$C$4/12,('Depr. Rate'!$C$4*'KU Meter Schedule'!AF157)/12))</f>
        <v>2592.0655897500001</v>
      </c>
      <c r="BW157" s="21">
        <f>IF(BW$3&lt;'Depr. Rate'!$B$1,('Depr. Rate'!$B$4*'KU Meter Schedule'!AG157)/12,IF(AG157=0,AF157/2*'Depr. Rate'!$C$4/12,('Depr. Rate'!$C$4*'KU Meter Schedule'!AG157)/12))</f>
        <v>2592.0655897500001</v>
      </c>
      <c r="BX157" s="21">
        <f>IF(BX$3&lt;'Depr. Rate'!$B$1,('Depr. Rate'!$B$4*'KU Meter Schedule'!AH157)/12,IF(AH157=0,AG157/2*'Depr. Rate'!$C$4/12,('Depr. Rate'!$C$4*'KU Meter Schedule'!AH157)/12))</f>
        <v>2592.0655897500001</v>
      </c>
      <c r="BY157" s="21">
        <f>IF(BY$3&lt;'Depr. Rate'!$B$1,('Depr. Rate'!$B$4*'KU Meter Schedule'!AI157)/12,IF(AI157=0,AH157/2*'Depr. Rate'!$C$4/12,('Depr. Rate'!$C$4*'KU Meter Schedule'!AI157)/12))</f>
        <v>2592.0655897500001</v>
      </c>
      <c r="BZ157" s="21">
        <f>IF(BZ$3&lt;'Depr. Rate'!$B$1,('Depr. Rate'!$B$4*'KU Meter Schedule'!AJ157)/12,IF(AJ157=0,AI157/2*'Depr. Rate'!$C$4/12,('Depr. Rate'!$C$4*'KU Meter Schedule'!AJ157)/12))</f>
        <v>2592.0655897500001</v>
      </c>
      <c r="CA157" s="21">
        <f>IF(CA$3&lt;'Depr. Rate'!$B$1,('Depr. Rate'!$B$4*'KU Meter Schedule'!AK157)/12,IF(AK157=0,AJ157/2*'Depr. Rate'!$C$4/12,('Depr. Rate'!$C$4*'KU Meter Schedule'!AK157)/12))</f>
        <v>2592.0655897500001</v>
      </c>
      <c r="CB157" s="21">
        <f>IF(CB$3&lt;'Depr. Rate'!$B$1,('Depr. Rate'!$B$4*'KU Meter Schedule'!AL157)/12,IF(AL157=0,AK157/2*'Depr. Rate'!$C$4/12,('Depr. Rate'!$C$4*'KU Meter Schedule'!AL157)/12))</f>
        <v>2592.0655897500001</v>
      </c>
      <c r="CC157" s="21">
        <f>IF(CC$3&lt;'Depr. Rate'!$B$1,('Depr. Rate'!$B$4*'KU Meter Schedule'!AM157)/12,IF(AM157=0,AL157/2*'Depr. Rate'!$C$4/12,('Depr. Rate'!$C$4*'KU Meter Schedule'!AM157)/12))</f>
        <v>2592.0655897500001</v>
      </c>
      <c r="CD157" s="21">
        <f>IF(CD$3&lt;'Depr. Rate'!$B$1,('Depr. Rate'!$B$4*'KU Meter Schedule'!AN157)/12,IF(AN157=0,AM157/2*'Depr. Rate'!$C$4/12,('Depr. Rate'!$C$4*'KU Meter Schedule'!AN157)/12))</f>
        <v>2592.0655897500001</v>
      </c>
      <c r="CE157" s="21">
        <f>IF(CE$3&lt;'Depr. Rate'!$B$1,('Depr. Rate'!$B$4*'KU Meter Schedule'!AO157)/12,IF(AO157=0,AN157/2*'Depr. Rate'!$C$4/12,('Depr. Rate'!$C$4*'KU Meter Schedule'!AO157)/12))</f>
        <v>2592.0655897500001</v>
      </c>
      <c r="CF157" s="21">
        <f>IF(CF$3&lt;'Depr. Rate'!$B$1,('Depr. Rate'!$B$4*'KU Meter Schedule'!AP157)/12,IF(AP157=0,AO157/2*'Depr. Rate'!$C$4/12,('Depr. Rate'!$C$4*'KU Meter Schedule'!AP157)/12))</f>
        <v>2592.0655897500001</v>
      </c>
      <c r="CG157" s="21">
        <f>IF(CG$3&lt;'Depr. Rate'!$B$1,('Depr. Rate'!$B$4*'KU Meter Schedule'!AQ157)/12,IF(AQ157=0,AP157/2*'Depr. Rate'!$C$4/12,('Depr. Rate'!$C$4*'KU Meter Schedule'!AQ157)/12))</f>
        <v>2592.0655897500001</v>
      </c>
      <c r="CH157" s="21">
        <f>IF(CH$3&lt;'Depr. Rate'!$B$1,('Depr. Rate'!$B$4*'KU Meter Schedule'!AR157)/12,IF(AR157=0,AQ157/2*'Depr. Rate'!$C$4/12,('Depr. Rate'!$C$4*'KU Meter Schedule'!AR157)/12))</f>
        <v>2592.0655897500001</v>
      </c>
      <c r="CI157" s="21">
        <f>IF(CI$3&lt;'Depr. Rate'!$B$1,('Depr. Rate'!$B$4*'KU Meter Schedule'!AS157)/12,IF(AS157=0,AR157/2*'Depr. Rate'!$C$4/12,('Depr. Rate'!$C$4*'KU Meter Schedule'!AS157)/12))</f>
        <v>2592.0655897500001</v>
      </c>
      <c r="CJ157" s="21">
        <f>IF(CJ$3&lt;'Depr. Rate'!$B$1,('Depr. Rate'!$B$4*'KU Meter Schedule'!AT157)/12,IF(AT157=0,AS157/2*'Depr. Rate'!$C$4/12,('Depr. Rate'!$C$4*'KU Meter Schedule'!AT157)/12))</f>
        <v>2592.0655897500001</v>
      </c>
      <c r="CK157" s="21">
        <f>IF(CK$3&lt;'Depr. Rate'!$B$1,('Depr. Rate'!$B$4*'KU Meter Schedule'!AU157)/12,IF(AU157=0,AT157/2*'Depr. Rate'!$C$4/12,('Depr. Rate'!$C$4*'KU Meter Schedule'!AU157)/12))</f>
        <v>1296.032794875</v>
      </c>
      <c r="CL157" s="21">
        <f>IF(CL$3&lt;'Depr. Rate'!$B$1,('Depr. Rate'!$B$4*'KU Meter Schedule'!AV157)/12,IF(AV157=0,AU157/2*'Depr. Rate'!$C$4/12,('Depr. Rate'!$C$4*'KU Meter Schedule'!AV157)/12))</f>
        <v>0</v>
      </c>
      <c r="CM157" s="21">
        <f>IF(CM$3&lt;'Depr. Rate'!$B$1,('Depr. Rate'!$B$4*'KU Meter Schedule'!AW157)/12,IF(AW157=0,AV157/2*'Depr. Rate'!$C$4/12,('Depr. Rate'!$C$4*'KU Meter Schedule'!AW157)/12))</f>
        <v>0</v>
      </c>
      <c r="CN157" s="21">
        <f>IF(CN$3&lt;'Depr. Rate'!$B$1,('Depr. Rate'!$B$4*'KU Meter Schedule'!AX157)/12,IF(AX157=0,AW157/2*'Depr. Rate'!$C$4/12,('Depr. Rate'!$C$4*'KU Meter Schedule'!AX157)/12))</f>
        <v>0</v>
      </c>
      <c r="CP157" s="6">
        <f>IF(CP$3=$CP$3,$H157+AZ157,IF($F157='KU Meter Schedule'!CP$3,'KU Meter Schedule'!CO157+AZ157-$G157,SUM(CO157,AZ157)))</f>
        <v>151510.41942680304</v>
      </c>
      <c r="CQ157" s="6">
        <f>IF(CQ$3=$CP$3,$H157+BA157,IF($F157='KU Meter Schedule'!CQ$3,'KU Meter Schedule'!CP157+BA157-$G157,SUM(CP157,BA157)))</f>
        <v>153201.53914205305</v>
      </c>
      <c r="CR157" s="6">
        <f>IF(CR$3=$CP$3,$H157+BB157,IF($F157='KU Meter Schedule'!CR$3,'KU Meter Schedule'!CQ157+BB157-$G157,SUM(CQ157,BB157)))</f>
        <v>154892.65885730306</v>
      </c>
      <c r="CS157" s="6">
        <f>IF(CS$3=$CP$3,$H157+BC157,IF($F157='KU Meter Schedule'!CS$3,'KU Meter Schedule'!CR157+BC157-$G157,SUM(CR157,BC157)))</f>
        <v>156583.77857255307</v>
      </c>
      <c r="CT157" s="6">
        <f>IF(CT$3=$CP$3,$H157+BD157,IF($F157='KU Meter Schedule'!CT$3,'KU Meter Schedule'!CS157+BD157-$G157,SUM(CS157,BD157)))</f>
        <v>158274.89828780308</v>
      </c>
      <c r="CU157" s="6">
        <f>IF(CU$3=$CP$3,$H157+BE157,IF($F157='KU Meter Schedule'!CU$3,'KU Meter Schedule'!CT157+BE157-$G157,SUM(CT157,BE157)))</f>
        <v>159966.01800305309</v>
      </c>
      <c r="CV157" s="6">
        <f>IF(CV$3=$CP$3,$H157+BF157,IF($F157='KU Meter Schedule'!CV$3,'KU Meter Schedule'!CU157+BF157-$G157,SUM(CU157,BF157)))</f>
        <v>161657.1377183031</v>
      </c>
      <c r="CW157" s="6">
        <f>IF(CW$3=$CP$3,$H157+BG157,IF($F157='KU Meter Schedule'!CW$3,'KU Meter Schedule'!CV157+BG157-$G157,SUM(CV157,BG157)))</f>
        <v>163348.25743355311</v>
      </c>
      <c r="CX157" s="6">
        <f>IF(CX$3=$CP$3,$H157+BH157,IF($F157='KU Meter Schedule'!CX$3,'KU Meter Schedule'!CW157+BH157-$G157,SUM(CW157,BH157)))</f>
        <v>165039.37714880312</v>
      </c>
      <c r="CY157" s="6">
        <f>IF(CY$3=$CP$3,$H157+BI157,IF($F157='KU Meter Schedule'!CY$3,'KU Meter Schedule'!CX157+BI157-$G157,SUM(CX157,BI157)))</f>
        <v>166730.49686405313</v>
      </c>
      <c r="CZ157" s="6">
        <f>IF(CZ$3=$CP$3,$H157+BJ157,IF($F157='KU Meter Schedule'!CZ$3,'KU Meter Schedule'!CY157+BJ157-$G157,SUM(CY157,BJ157)))</f>
        <v>168421.61657930314</v>
      </c>
      <c r="DA157" s="6">
        <f>IF(DA$3=$CP$3,$H157+BK157,IF($F157='KU Meter Schedule'!DA$3,'KU Meter Schedule'!CZ157+BK157-$G157,SUM(CZ157,BK157)))</f>
        <v>171013.68216905315</v>
      </c>
      <c r="DB157" s="6">
        <f>IF(DB$3=$CP$3,$H157+BL157,IF($F157='KU Meter Schedule'!DB$3,'KU Meter Schedule'!DA157+BL157-$G157,SUM(DA157,BL157)))</f>
        <v>173605.74775880316</v>
      </c>
      <c r="DC157" s="6">
        <f>IF(DC$3=$CP$3,$H157+BM157,IF($F157='KU Meter Schedule'!DC$3,'KU Meter Schedule'!DB157+BM157-$G157,SUM(DB157,BM157)))</f>
        <v>176197.81334855317</v>
      </c>
      <c r="DD157" s="6">
        <f>IF(DD$3=$CP$3,$H157+BN157,IF($F157='KU Meter Schedule'!DD$3,'KU Meter Schedule'!DC157+BN157-$G157,SUM(DC157,BN157)))</f>
        <v>178789.87893830318</v>
      </c>
      <c r="DE157" s="6">
        <f>IF(DE$3=$CP$3,$H157+BO157,IF($F157='KU Meter Schedule'!DE$3,'KU Meter Schedule'!DD157+BO157-$G157,SUM(DD157,BO157)))</f>
        <v>181381.94452805319</v>
      </c>
      <c r="DF157" s="6">
        <f>IF(DF$3=$CP$3,$H157+BP157,IF($F157='KU Meter Schedule'!DF$3,'KU Meter Schedule'!DE157+BP157-$G157,SUM(DE157,BP157)))</f>
        <v>183974.01011780321</v>
      </c>
      <c r="DG157" s="6">
        <f>IF(DG$3=$CP$3,$H157+BQ157,IF($F157='KU Meter Schedule'!DG$3,'KU Meter Schedule'!DF157+BQ157-$G157,SUM(DF157,BQ157)))</f>
        <v>186566.07570755322</v>
      </c>
      <c r="DH157" s="6">
        <f>IF(DH$3=$CP$3,$H157+BR157,IF($F157='KU Meter Schedule'!DH$3,'KU Meter Schedule'!DG157+BR157-$G157,SUM(DG157,BR157)))</f>
        <v>189158.14129730323</v>
      </c>
      <c r="DI157" s="6">
        <f>IF(DI$3=$CP$3,$H157+BS157,IF($F157='KU Meter Schedule'!DI$3,'KU Meter Schedule'!DH157+BS157-$G157,SUM(DH157,BS157)))</f>
        <v>191750.20688705324</v>
      </c>
      <c r="DJ157" s="6">
        <f>IF(DJ$3=$CP$3,$H157+BT157,IF($F157='KU Meter Schedule'!DJ$3,'KU Meter Schedule'!DI157+BT157-$G157,SUM(DI157,BT157)))</f>
        <v>194342.27247680325</v>
      </c>
      <c r="DK157" s="6">
        <f>IF(DK$3=$CP$3,$H157+BU157,IF($F157='KU Meter Schedule'!DK$3,'KU Meter Schedule'!DJ157+BU157-$G157,SUM(DJ157,BU157)))</f>
        <v>196934.33806655326</v>
      </c>
      <c r="DL157" s="6">
        <f>IF(DL$3=$CP$3,$H157+BV157,IF($F157='KU Meter Schedule'!DL$3,'KU Meter Schedule'!DK157+BV157-$G157,SUM(DK157,BV157)))</f>
        <v>199526.40365630327</v>
      </c>
      <c r="DM157" s="6">
        <f>IF(DM$3=$CP$3,$H157+BW157,IF($F157='KU Meter Schedule'!DM$3,'KU Meter Schedule'!DL157+BW157-$G157,SUM(DL157,BW157)))</f>
        <v>202118.46924605328</v>
      </c>
      <c r="DN157" s="6">
        <f>IF(DN$3=$CP$3,$H157+BX157,IF($F157='KU Meter Schedule'!DN$3,'KU Meter Schedule'!DM157+BX157-$G157,SUM(DM157,BX157)))</f>
        <v>204710.53483580329</v>
      </c>
      <c r="DO157" s="6">
        <f>IF(DO$3=$CP$3,$H157+BY157,IF($F157='KU Meter Schedule'!DO$3,'KU Meter Schedule'!DN157+BY157-$G157,SUM(DN157,BY157)))</f>
        <v>207302.6004255533</v>
      </c>
      <c r="DP157" s="6">
        <f>IF(DP$3=$CP$3,$H157+BZ157,IF($F157='KU Meter Schedule'!DP$3,'KU Meter Schedule'!DO157+BZ157-$G157,SUM(DO157,BZ157)))</f>
        <v>209894.66601530332</v>
      </c>
      <c r="DQ157" s="6">
        <f>IF(DQ$3=$CP$3,$H157+CA157,IF($F157='KU Meter Schedule'!DQ$3,'KU Meter Schedule'!DP157+CA157-$G157,SUM(DP157,CA157)))</f>
        <v>212486.73160505333</v>
      </c>
      <c r="DR157" s="6">
        <f>IF(DR$3=$CP$3,$H157+CB157,IF($F157='KU Meter Schedule'!DR$3,'KU Meter Schedule'!DQ157+CB157-$G157,SUM(DQ157,CB157)))</f>
        <v>215078.79719480334</v>
      </c>
      <c r="DS157" s="6">
        <f>IF(DS$3=$CP$3,$H157+CC157,IF($F157='KU Meter Schedule'!DS$3,'KU Meter Schedule'!DR157+CC157-$G157,SUM(DR157,CC157)))</f>
        <v>217670.86278455335</v>
      </c>
      <c r="DT157" s="6">
        <f>IF(DT$3=$CP$3,$H157+CD157,IF($F157='KU Meter Schedule'!DT$3,'KU Meter Schedule'!DS157+CD157-$G157,SUM(DS157,CD157)))</f>
        <v>220262.92837430336</v>
      </c>
      <c r="DU157" s="6">
        <f>IF(DU$3=$CP$3,$H157+CE157,IF($F157='KU Meter Schedule'!DU$3,'KU Meter Schedule'!DT157+CE157-$G157,SUM(DT157,CE157)))</f>
        <v>222854.99396405337</v>
      </c>
      <c r="DV157" s="6">
        <f>IF(DV$3=$CP$3,$H157+CF157,IF($F157='KU Meter Schedule'!DV$3,'KU Meter Schedule'!DU157+CF157-$G157,SUM(DU157,CF157)))</f>
        <v>225447.05955380338</v>
      </c>
      <c r="DW157" s="6">
        <f>IF(DW$3=$CP$3,$H157+CG157,IF($F157='KU Meter Schedule'!DW$3,'KU Meter Schedule'!DV157+CG157-$G157,SUM(DV157,CG157)))</f>
        <v>228039.12514355339</v>
      </c>
      <c r="DX157" s="6">
        <f>IF(DX$3=$CP$3,$H157+CH157,IF($F157='KU Meter Schedule'!DX$3,'KU Meter Schedule'!DW157+CH157-$G157,SUM(DW157,CH157)))</f>
        <v>230631.1907333034</v>
      </c>
      <c r="DY157" s="6">
        <f>IF(DY$3=$CP$3,$H157+CI157,IF($F157='KU Meter Schedule'!DY$3,'KU Meter Schedule'!DX157+CI157-$G157,SUM(DX157,CI157)))</f>
        <v>233223.25632305341</v>
      </c>
      <c r="DZ157" s="6">
        <f>IF(DZ$3=$CP$3,$H157+CJ157,IF($F157='KU Meter Schedule'!DZ$3,'KU Meter Schedule'!DY157+CJ157-$G157,SUM(DY157,CJ157)))</f>
        <v>235815.32191280343</v>
      </c>
      <c r="EA157" s="6">
        <f>IF(EA$3=$CP$3,$H157+CK157,IF($F157='KU Meter Schedule'!EA$3,'KU Meter Schedule'!DZ157+CK157-$G157,SUM(DZ157,CK157)))</f>
        <v>-649064.91529232159</v>
      </c>
      <c r="EB157" s="6">
        <f>IF(EB$3=$CP$3,$H157+CL157,IF($F157='KU Meter Schedule'!EB$3,'KU Meter Schedule'!EA157+CL157-$G157,SUM(EA157,CL157)))</f>
        <v>-649064.91529232159</v>
      </c>
      <c r="EC157" s="6">
        <f>IF(EC$3=$CP$3,$H157+CM157,IF($F157='KU Meter Schedule'!EC$3,'KU Meter Schedule'!EB157+CM157-$G157,SUM(EB157,CM157)))</f>
        <v>-649064.91529232159</v>
      </c>
      <c r="ED157" s="6">
        <f>IF(ED$3=$CP$3,$H157+CN157,IF($F157='KU Meter Schedule'!ED$3,'KU Meter Schedule'!EC157+CN157-$G157,SUM(EC157,CN157)))</f>
        <v>-649064.91529232159</v>
      </c>
      <c r="EF157" s="8">
        <f t="shared" si="32"/>
        <v>734665.85057319701</v>
      </c>
      <c r="EG157" s="8">
        <f t="shared" si="32"/>
        <v>732974.73085794691</v>
      </c>
      <c r="EH157" s="8">
        <f t="shared" si="32"/>
        <v>731283.61114269693</v>
      </c>
      <c r="EI157" s="8">
        <f t="shared" si="32"/>
        <v>729592.49142744695</v>
      </c>
      <c r="EJ157" s="8">
        <f t="shared" si="32"/>
        <v>727901.37171219697</v>
      </c>
      <c r="EK157" s="8">
        <f t="shared" si="32"/>
        <v>726210.25199694699</v>
      </c>
      <c r="EL157" s="8">
        <f t="shared" si="32"/>
        <v>724519.13228169689</v>
      </c>
      <c r="EM157" s="8">
        <f t="shared" si="32"/>
        <v>722828.01256644691</v>
      </c>
      <c r="EN157" s="8">
        <f t="shared" si="32"/>
        <v>721136.89285119693</v>
      </c>
      <c r="EO157" s="8">
        <f t="shared" si="32"/>
        <v>719445.77313594683</v>
      </c>
      <c r="EP157" s="8">
        <f t="shared" si="32"/>
        <v>717754.65342069685</v>
      </c>
      <c r="EQ157" s="8">
        <f t="shared" si="32"/>
        <v>715162.5878309469</v>
      </c>
      <c r="ER157" s="8">
        <f t="shared" si="32"/>
        <v>712570.52224119683</v>
      </c>
      <c r="ES157" s="8">
        <f t="shared" si="32"/>
        <v>709978.45665144688</v>
      </c>
      <c r="ET157" s="8">
        <f t="shared" si="32"/>
        <v>707386.39106169681</v>
      </c>
      <c r="EU157" s="8">
        <f t="shared" si="32"/>
        <v>704794.32547194685</v>
      </c>
      <c r="EV157" s="8">
        <f t="shared" si="31"/>
        <v>702202.25988219678</v>
      </c>
      <c r="EW157" s="8">
        <f t="shared" si="31"/>
        <v>699610.19429244683</v>
      </c>
      <c r="EX157" s="8">
        <f t="shared" si="31"/>
        <v>697018.12870269676</v>
      </c>
      <c r="EY157" s="8">
        <f t="shared" si="31"/>
        <v>694426.06311294681</v>
      </c>
      <c r="EZ157" s="8">
        <f t="shared" si="31"/>
        <v>691833.99752319674</v>
      </c>
      <c r="FA157" s="8">
        <f t="shared" si="31"/>
        <v>689241.93193344679</v>
      </c>
      <c r="FB157" s="8">
        <f t="shared" si="31"/>
        <v>686649.86634369672</v>
      </c>
      <c r="FC157" s="8">
        <f t="shared" si="31"/>
        <v>684057.80075394677</v>
      </c>
      <c r="FD157" s="8">
        <f t="shared" si="31"/>
        <v>681465.7351641967</v>
      </c>
      <c r="FE157" s="8">
        <f t="shared" si="31"/>
        <v>678873.66957444674</v>
      </c>
      <c r="FF157" s="8">
        <f t="shared" si="31"/>
        <v>676281.60398469667</v>
      </c>
      <c r="FG157" s="8">
        <f t="shared" si="31"/>
        <v>673689.53839494672</v>
      </c>
      <c r="FH157" s="8">
        <f t="shared" si="31"/>
        <v>671097.47280519665</v>
      </c>
      <c r="FI157" s="8">
        <f t="shared" si="31"/>
        <v>668505.4072154467</v>
      </c>
      <c r="FJ157" s="8">
        <f t="shared" si="31"/>
        <v>665913.34162569663</v>
      </c>
      <c r="FK157" s="8">
        <f t="shared" si="30"/>
        <v>663321.27603594668</v>
      </c>
      <c r="FL157" s="8">
        <f t="shared" si="30"/>
        <v>660729.21044619661</v>
      </c>
      <c r="FM157" s="8">
        <f t="shared" si="30"/>
        <v>658137.14485644666</v>
      </c>
      <c r="FN157" s="8">
        <f t="shared" si="30"/>
        <v>655545.07926669659</v>
      </c>
      <c r="FO157" s="8">
        <f t="shared" si="30"/>
        <v>652953.01367694663</v>
      </c>
      <c r="FP157" s="8">
        <f t="shared" si="30"/>
        <v>650360.94808719656</v>
      </c>
      <c r="FQ157" s="8">
        <f t="shared" si="30"/>
        <v>649064.91529232159</v>
      </c>
      <c r="FR157" s="8">
        <f t="shared" si="30"/>
        <v>649064.91529232159</v>
      </c>
      <c r="FS157" s="8">
        <f t="shared" si="30"/>
        <v>649064.91529232159</v>
      </c>
      <c r="FT157" s="8">
        <f t="shared" si="30"/>
        <v>649064.91529232159</v>
      </c>
    </row>
    <row r="158" spans="1:176" x14ac:dyDescent="0.25">
      <c r="A158" s="4" t="s">
        <v>12</v>
      </c>
      <c r="B158" s="4" t="s">
        <v>2</v>
      </c>
      <c r="C158" s="3" t="s">
        <v>40</v>
      </c>
      <c r="D158" s="4" t="s">
        <v>5</v>
      </c>
      <c r="E158" s="7">
        <v>2009</v>
      </c>
      <c r="F158" s="24">
        <f>IFERROR(VLOOKUP(CONCATENATE(C158,E158),'KU Retirements'!$A$4:$E$150,5,FALSE),"N/A")</f>
        <v>43709</v>
      </c>
      <c r="G158" s="5">
        <v>501821.79</v>
      </c>
      <c r="H158" s="5">
        <v>84839.316626925545</v>
      </c>
      <c r="I158" s="5"/>
      <c r="J158" s="6">
        <f>IF(J$3=$J$3,$G158,IF($F158='KU Meter Schedule'!J$3,'KU Meter Schedule'!I158-'KU Meter Schedule'!$G158,I158))</f>
        <v>501821.79</v>
      </c>
      <c r="K158" s="6">
        <f>IF(K$3=$J$3,$G158,IF($F158='KU Meter Schedule'!K$3,'KU Meter Schedule'!J158-'KU Meter Schedule'!$G158,J158))</f>
        <v>501821.79</v>
      </c>
      <c r="L158" s="6">
        <f>IF(L$3=$J$3,$G158,IF($F158='KU Meter Schedule'!L$3,'KU Meter Schedule'!K158-'KU Meter Schedule'!$G158,K158))</f>
        <v>501821.79</v>
      </c>
      <c r="M158" s="6">
        <f>IF(M$3=$J$3,$G158,IF($F158='KU Meter Schedule'!M$3,'KU Meter Schedule'!L158-'KU Meter Schedule'!$G158,L158))</f>
        <v>501821.79</v>
      </c>
      <c r="N158" s="6">
        <f>IF(N$3=$J$3,$G158,IF($F158='KU Meter Schedule'!N$3,'KU Meter Schedule'!M158-'KU Meter Schedule'!$G158,M158))</f>
        <v>501821.79</v>
      </c>
      <c r="O158" s="6">
        <f>IF(O$3=$J$3,$G158,IF($F158='KU Meter Schedule'!O$3,'KU Meter Schedule'!N158-'KU Meter Schedule'!$G158,N158))</f>
        <v>501821.79</v>
      </c>
      <c r="P158" s="6">
        <f>IF(P$3=$J$3,$G158,IF($F158='KU Meter Schedule'!P$3,'KU Meter Schedule'!O158-'KU Meter Schedule'!$G158,O158))</f>
        <v>501821.79</v>
      </c>
      <c r="Q158" s="6">
        <f>IF(Q$3=$J$3,$G158,IF($F158='KU Meter Schedule'!Q$3,'KU Meter Schedule'!P158-'KU Meter Schedule'!$G158,P158))</f>
        <v>501821.79</v>
      </c>
      <c r="R158" s="6">
        <f>IF(R$3=$J$3,$G158,IF($F158='KU Meter Schedule'!R$3,'KU Meter Schedule'!Q158-'KU Meter Schedule'!$G158,Q158))</f>
        <v>501821.79</v>
      </c>
      <c r="S158" s="6">
        <f>IF(S$3=$J$3,$G158,IF($F158='KU Meter Schedule'!S$3,'KU Meter Schedule'!R158-'KU Meter Schedule'!$G158,R158))</f>
        <v>501821.79</v>
      </c>
      <c r="T158" s="6">
        <f>IF(T$3=$J$3,$G158,IF($F158='KU Meter Schedule'!T$3,'KU Meter Schedule'!S158-'KU Meter Schedule'!$G158,S158))</f>
        <v>501821.79</v>
      </c>
      <c r="U158" s="6">
        <f>IF(U$3=$J$3,$G158,IF($F158='KU Meter Schedule'!U$3,'KU Meter Schedule'!T158-'KU Meter Schedule'!$G158,T158))</f>
        <v>501821.79</v>
      </c>
      <c r="V158" s="6">
        <f>IF(V$3=$J$3,$G158,IF($F158='KU Meter Schedule'!V$3,'KU Meter Schedule'!U158-'KU Meter Schedule'!$G158,U158))</f>
        <v>501821.79</v>
      </c>
      <c r="W158" s="6">
        <f>IF(W$3=$J$3,$G158,IF($F158='KU Meter Schedule'!W$3,'KU Meter Schedule'!V158-'KU Meter Schedule'!$G158,V158))</f>
        <v>501821.79</v>
      </c>
      <c r="X158" s="6">
        <f>IF(X$3=$J$3,$G158,IF($F158='KU Meter Schedule'!X$3,'KU Meter Schedule'!W158-'KU Meter Schedule'!$G158,W158))</f>
        <v>501821.79</v>
      </c>
      <c r="Y158" s="6">
        <f>IF(Y$3=$J$3,$G158,IF($F158='KU Meter Schedule'!Y$3,'KU Meter Schedule'!X158-'KU Meter Schedule'!$G158,X158))</f>
        <v>501821.79</v>
      </c>
      <c r="Z158" s="6">
        <f>IF(Z$3=$J$3,$G158,IF($F158='KU Meter Schedule'!Z$3,'KU Meter Schedule'!Y158-'KU Meter Schedule'!$G158,Y158))</f>
        <v>501821.79</v>
      </c>
      <c r="AA158" s="6">
        <f>IF(AA$3=$J$3,$G158,IF($F158='KU Meter Schedule'!AA$3,'KU Meter Schedule'!Z158-'KU Meter Schedule'!$G158,Z158))</f>
        <v>501821.79</v>
      </c>
      <c r="AB158" s="6">
        <f>IF(AB$3=$J$3,$G158,IF($F158='KU Meter Schedule'!AB$3,'KU Meter Schedule'!AA158-'KU Meter Schedule'!$G158,AA158))</f>
        <v>501821.79</v>
      </c>
      <c r="AC158" s="6">
        <f>IF(AC$3=$J$3,$G158,IF($F158='KU Meter Schedule'!AC$3,'KU Meter Schedule'!AB158-'KU Meter Schedule'!$G158,AB158))</f>
        <v>501821.79</v>
      </c>
      <c r="AD158" s="6">
        <f>IF(AD$3=$J$3,$G158,IF($F158='KU Meter Schedule'!AD$3,'KU Meter Schedule'!AC158-'KU Meter Schedule'!$G158,AC158))</f>
        <v>501821.79</v>
      </c>
      <c r="AE158" s="6">
        <f>IF(AE$3=$J$3,$G158,IF($F158='KU Meter Schedule'!AE$3,'KU Meter Schedule'!AD158-'KU Meter Schedule'!$G158,AD158))</f>
        <v>501821.79</v>
      </c>
      <c r="AF158" s="6">
        <f>IF(AF$3=$J$3,$G158,IF($F158='KU Meter Schedule'!AF$3,'KU Meter Schedule'!AE158-'KU Meter Schedule'!$G158,AE158))</f>
        <v>501821.79</v>
      </c>
      <c r="AG158" s="6">
        <f>IF(AG$3=$J$3,$G158,IF($F158='KU Meter Schedule'!AG$3,'KU Meter Schedule'!AF158-'KU Meter Schedule'!$G158,AF158))</f>
        <v>501821.79</v>
      </c>
      <c r="AH158" s="6">
        <f>IF(AH$3=$J$3,$G158,IF($F158='KU Meter Schedule'!AH$3,'KU Meter Schedule'!AG158-'KU Meter Schedule'!$G158,AG158))</f>
        <v>501821.79</v>
      </c>
      <c r="AI158" s="6">
        <f>IF(AI$3=$J$3,$G158,IF($F158='KU Meter Schedule'!AI$3,'KU Meter Schedule'!AH158-'KU Meter Schedule'!$G158,AH158))</f>
        <v>501821.79</v>
      </c>
      <c r="AJ158" s="6">
        <f>IF(AJ$3=$J$3,$G158,IF($F158='KU Meter Schedule'!AJ$3,'KU Meter Schedule'!AI158-'KU Meter Schedule'!$G158,AI158))</f>
        <v>501821.79</v>
      </c>
      <c r="AK158" s="6">
        <f>IF(AK$3=$J$3,$G158,IF($F158='KU Meter Schedule'!AK$3,'KU Meter Schedule'!AJ158-'KU Meter Schedule'!$G158,AJ158))</f>
        <v>501821.79</v>
      </c>
      <c r="AL158" s="6">
        <f>IF(AL$3=$J$3,$G158,IF($F158='KU Meter Schedule'!AL$3,'KU Meter Schedule'!AK158-'KU Meter Schedule'!$G158,AK158))</f>
        <v>501821.79</v>
      </c>
      <c r="AM158" s="6">
        <f>IF(AM$3=$J$3,$G158,IF($F158='KU Meter Schedule'!AM$3,'KU Meter Schedule'!AL158-'KU Meter Schedule'!$G158,AL158))</f>
        <v>501821.79</v>
      </c>
      <c r="AN158" s="6">
        <f>IF(AN$3=$J$3,$G158,IF($F158='KU Meter Schedule'!AN$3,'KU Meter Schedule'!AM158-'KU Meter Schedule'!$G158,AM158))</f>
        <v>501821.79</v>
      </c>
      <c r="AO158" s="6">
        <f>IF(AO$3=$J$3,$G158,IF($F158='KU Meter Schedule'!AO$3,'KU Meter Schedule'!AN158-'KU Meter Schedule'!$G158,AN158))</f>
        <v>501821.79</v>
      </c>
      <c r="AP158" s="6">
        <f>IF(AP$3=$J$3,$G158,IF($F158='KU Meter Schedule'!AP$3,'KU Meter Schedule'!AO158-'KU Meter Schedule'!$G158,AO158))</f>
        <v>501821.79</v>
      </c>
      <c r="AQ158" s="6">
        <f>IF(AQ$3=$J$3,$G158,IF($F158='KU Meter Schedule'!AQ$3,'KU Meter Schedule'!AP158-'KU Meter Schedule'!$G158,AP158))</f>
        <v>501821.79</v>
      </c>
      <c r="AR158" s="6">
        <f>IF(AR$3=$J$3,$G158,IF($F158='KU Meter Schedule'!AR$3,'KU Meter Schedule'!AQ158-'KU Meter Schedule'!$G158,AQ158))</f>
        <v>501821.79</v>
      </c>
      <c r="AS158" s="6">
        <f>IF(AS$3=$J$3,$G158,IF($F158='KU Meter Schedule'!AS$3,'KU Meter Schedule'!AR158-'KU Meter Schedule'!$G158,AR158))</f>
        <v>501821.79</v>
      </c>
      <c r="AT158" s="6">
        <f>IF(AT$3=$J$3,$G158,IF($F158='KU Meter Schedule'!AT$3,'KU Meter Schedule'!AS158-'KU Meter Schedule'!$G158,AS158))</f>
        <v>501821.79</v>
      </c>
      <c r="AU158" s="6">
        <f>IF(AU$3=$J$3,$G158,IF($F158='KU Meter Schedule'!AU$3,'KU Meter Schedule'!AT158-'KU Meter Schedule'!$G158,AT158))</f>
        <v>0</v>
      </c>
      <c r="AV158" s="6">
        <f>IF(AV$3=$J$3,$G158,IF($F158='KU Meter Schedule'!AV$3,'KU Meter Schedule'!AU158-'KU Meter Schedule'!$G158,AU158))</f>
        <v>0</v>
      </c>
      <c r="AW158" s="6">
        <f>IF(AW$3=$J$3,$G158,IF($F158='KU Meter Schedule'!AW$3,'KU Meter Schedule'!AV158-'KU Meter Schedule'!$G158,AV158))</f>
        <v>0</v>
      </c>
      <c r="AX158" s="6">
        <f>IF(AX$3=$J$3,$G158,IF($F158='KU Meter Schedule'!AX$3,'KU Meter Schedule'!AW158-'KU Meter Schedule'!$G158,AW158))</f>
        <v>0</v>
      </c>
      <c r="AZ158" s="21">
        <f>IF(AZ$3&lt;'Depr. Rate'!$B$1,('Depr. Rate'!$B$4*'KU Meter Schedule'!J158)/12,IF(J158=0,I158/2*'Depr. Rate'!$C$4/12,('Depr. Rate'!$C$4*'KU Meter Schedule'!J158)/12))</f>
        <v>957.64324924999994</v>
      </c>
      <c r="BA158" s="21">
        <f>IF(BA$3&lt;'Depr. Rate'!$B$1,('Depr. Rate'!$B$4*'KU Meter Schedule'!K158)/12,IF(K158=0,J158/2*'Depr. Rate'!$C$4/12,('Depr. Rate'!$C$4*'KU Meter Schedule'!K158)/12))</f>
        <v>957.64324924999994</v>
      </c>
      <c r="BB158" s="21">
        <f>IF(BB$3&lt;'Depr. Rate'!$B$1,('Depr. Rate'!$B$4*'KU Meter Schedule'!L158)/12,IF(L158=0,K158/2*'Depr. Rate'!$C$4/12,('Depr. Rate'!$C$4*'KU Meter Schedule'!L158)/12))</f>
        <v>957.64324924999994</v>
      </c>
      <c r="BC158" s="21">
        <f>IF(BC$3&lt;'Depr. Rate'!$B$1,('Depr. Rate'!$B$4*'KU Meter Schedule'!M158)/12,IF(M158=0,L158/2*'Depr. Rate'!$C$4/12,('Depr. Rate'!$C$4*'KU Meter Schedule'!M158)/12))</f>
        <v>957.64324924999994</v>
      </c>
      <c r="BD158" s="21">
        <f>IF(BD$3&lt;'Depr. Rate'!$B$1,('Depr. Rate'!$B$4*'KU Meter Schedule'!N158)/12,IF(N158=0,M158/2*'Depr. Rate'!$C$4/12,('Depr. Rate'!$C$4*'KU Meter Schedule'!N158)/12))</f>
        <v>957.64324924999994</v>
      </c>
      <c r="BE158" s="21">
        <f>IF(BE$3&lt;'Depr. Rate'!$B$1,('Depr. Rate'!$B$4*'KU Meter Schedule'!O158)/12,IF(O158=0,N158/2*'Depr. Rate'!$C$4/12,('Depr. Rate'!$C$4*'KU Meter Schedule'!O158)/12))</f>
        <v>957.64324924999994</v>
      </c>
      <c r="BF158" s="21">
        <f>IF(BF$3&lt;'Depr. Rate'!$B$1,('Depr. Rate'!$B$4*'KU Meter Schedule'!P158)/12,IF(P158=0,O158/2*'Depr. Rate'!$C$4/12,('Depr. Rate'!$C$4*'KU Meter Schedule'!P158)/12))</f>
        <v>957.64324924999994</v>
      </c>
      <c r="BG158" s="21">
        <f>IF(BG$3&lt;'Depr. Rate'!$B$1,('Depr. Rate'!$B$4*'KU Meter Schedule'!Q158)/12,IF(Q158=0,P158/2*'Depr. Rate'!$C$4/12,('Depr. Rate'!$C$4*'KU Meter Schedule'!Q158)/12))</f>
        <v>957.64324924999994</v>
      </c>
      <c r="BH158" s="21">
        <f>IF(BH$3&lt;'Depr. Rate'!$B$1,('Depr. Rate'!$B$4*'KU Meter Schedule'!R158)/12,IF(R158=0,Q158/2*'Depr. Rate'!$C$4/12,('Depr. Rate'!$C$4*'KU Meter Schedule'!R158)/12))</f>
        <v>957.64324924999994</v>
      </c>
      <c r="BI158" s="21">
        <f>IF(BI$3&lt;'Depr. Rate'!$B$1,('Depr. Rate'!$B$4*'KU Meter Schedule'!S158)/12,IF(S158=0,R158/2*'Depr. Rate'!$C$4/12,('Depr. Rate'!$C$4*'KU Meter Schedule'!S158)/12))</f>
        <v>957.64324924999994</v>
      </c>
      <c r="BJ158" s="21">
        <f>IF(BJ$3&lt;'Depr. Rate'!$B$1,('Depr. Rate'!$B$4*'KU Meter Schedule'!T158)/12,IF(T158=0,S158/2*'Depr. Rate'!$C$4/12,('Depr. Rate'!$C$4*'KU Meter Schedule'!T158)/12))</f>
        <v>957.64324924999994</v>
      </c>
      <c r="BK158" s="21">
        <f>IF(BK$3&lt;'Depr. Rate'!$B$1,('Depr. Rate'!$B$4*'KU Meter Schedule'!U158)/12,IF(U158=0,T158/2*'Depr. Rate'!$C$4/12,('Depr. Rate'!$C$4*'KU Meter Schedule'!U158)/12))</f>
        <v>1467.8287357500001</v>
      </c>
      <c r="BL158" s="21">
        <f>IF(BL$3&lt;'Depr. Rate'!$B$1,('Depr. Rate'!$B$4*'KU Meter Schedule'!V158)/12,IF(V158=0,U158/2*'Depr. Rate'!$C$4/12,('Depr. Rate'!$C$4*'KU Meter Schedule'!V158)/12))</f>
        <v>1467.8287357500001</v>
      </c>
      <c r="BM158" s="21">
        <f>IF(BM$3&lt;'Depr. Rate'!$B$1,('Depr. Rate'!$B$4*'KU Meter Schedule'!W158)/12,IF(W158=0,V158/2*'Depr. Rate'!$C$4/12,('Depr. Rate'!$C$4*'KU Meter Schedule'!W158)/12))</f>
        <v>1467.8287357500001</v>
      </c>
      <c r="BN158" s="21">
        <f>IF(BN$3&lt;'Depr. Rate'!$B$1,('Depr. Rate'!$B$4*'KU Meter Schedule'!X158)/12,IF(X158=0,W158/2*'Depr. Rate'!$C$4/12,('Depr. Rate'!$C$4*'KU Meter Schedule'!X158)/12))</f>
        <v>1467.8287357500001</v>
      </c>
      <c r="BO158" s="21">
        <f>IF(BO$3&lt;'Depr. Rate'!$B$1,('Depr. Rate'!$B$4*'KU Meter Schedule'!Y158)/12,IF(Y158=0,X158/2*'Depr. Rate'!$C$4/12,('Depr. Rate'!$C$4*'KU Meter Schedule'!Y158)/12))</f>
        <v>1467.8287357500001</v>
      </c>
      <c r="BP158" s="21">
        <f>IF(BP$3&lt;'Depr. Rate'!$B$1,('Depr. Rate'!$B$4*'KU Meter Schedule'!Z158)/12,IF(Z158=0,Y158/2*'Depr. Rate'!$C$4/12,('Depr. Rate'!$C$4*'KU Meter Schedule'!Z158)/12))</f>
        <v>1467.8287357500001</v>
      </c>
      <c r="BQ158" s="21">
        <f>IF(BQ$3&lt;'Depr. Rate'!$B$1,('Depr. Rate'!$B$4*'KU Meter Schedule'!AA158)/12,IF(AA158=0,Z158/2*'Depr. Rate'!$C$4/12,('Depr. Rate'!$C$4*'KU Meter Schedule'!AA158)/12))</f>
        <v>1467.8287357500001</v>
      </c>
      <c r="BR158" s="21">
        <f>IF(BR$3&lt;'Depr. Rate'!$B$1,('Depr. Rate'!$B$4*'KU Meter Schedule'!AB158)/12,IF(AB158=0,AA158/2*'Depr. Rate'!$C$4/12,('Depr. Rate'!$C$4*'KU Meter Schedule'!AB158)/12))</f>
        <v>1467.8287357500001</v>
      </c>
      <c r="BS158" s="21">
        <f>IF(BS$3&lt;'Depr. Rate'!$B$1,('Depr. Rate'!$B$4*'KU Meter Schedule'!AC158)/12,IF(AC158=0,AB158/2*'Depr. Rate'!$C$4/12,('Depr. Rate'!$C$4*'KU Meter Schedule'!AC158)/12))</f>
        <v>1467.8287357500001</v>
      </c>
      <c r="BT158" s="21">
        <f>IF(BT$3&lt;'Depr. Rate'!$B$1,('Depr. Rate'!$B$4*'KU Meter Schedule'!AD158)/12,IF(AD158=0,AC158/2*'Depr. Rate'!$C$4/12,('Depr. Rate'!$C$4*'KU Meter Schedule'!AD158)/12))</f>
        <v>1467.8287357500001</v>
      </c>
      <c r="BU158" s="21">
        <f>IF(BU$3&lt;'Depr. Rate'!$B$1,('Depr. Rate'!$B$4*'KU Meter Schedule'!AE158)/12,IF(AE158=0,AD158/2*'Depr. Rate'!$C$4/12,('Depr. Rate'!$C$4*'KU Meter Schedule'!AE158)/12))</f>
        <v>1467.8287357500001</v>
      </c>
      <c r="BV158" s="21">
        <f>IF(BV$3&lt;'Depr. Rate'!$B$1,('Depr. Rate'!$B$4*'KU Meter Schedule'!AF158)/12,IF(AF158=0,AE158/2*'Depr. Rate'!$C$4/12,('Depr. Rate'!$C$4*'KU Meter Schedule'!AF158)/12))</f>
        <v>1467.8287357500001</v>
      </c>
      <c r="BW158" s="21">
        <f>IF(BW$3&lt;'Depr. Rate'!$B$1,('Depr. Rate'!$B$4*'KU Meter Schedule'!AG158)/12,IF(AG158=0,AF158/2*'Depr. Rate'!$C$4/12,('Depr. Rate'!$C$4*'KU Meter Schedule'!AG158)/12))</f>
        <v>1467.8287357500001</v>
      </c>
      <c r="BX158" s="21">
        <f>IF(BX$3&lt;'Depr. Rate'!$B$1,('Depr. Rate'!$B$4*'KU Meter Schedule'!AH158)/12,IF(AH158=0,AG158/2*'Depr. Rate'!$C$4/12,('Depr. Rate'!$C$4*'KU Meter Schedule'!AH158)/12))</f>
        <v>1467.8287357500001</v>
      </c>
      <c r="BY158" s="21">
        <f>IF(BY$3&lt;'Depr. Rate'!$B$1,('Depr. Rate'!$B$4*'KU Meter Schedule'!AI158)/12,IF(AI158=0,AH158/2*'Depr. Rate'!$C$4/12,('Depr. Rate'!$C$4*'KU Meter Schedule'!AI158)/12))</f>
        <v>1467.8287357500001</v>
      </c>
      <c r="BZ158" s="21">
        <f>IF(BZ$3&lt;'Depr. Rate'!$B$1,('Depr. Rate'!$B$4*'KU Meter Schedule'!AJ158)/12,IF(AJ158=0,AI158/2*'Depr. Rate'!$C$4/12,('Depr. Rate'!$C$4*'KU Meter Schedule'!AJ158)/12))</f>
        <v>1467.8287357500001</v>
      </c>
      <c r="CA158" s="21">
        <f>IF(CA$3&lt;'Depr. Rate'!$B$1,('Depr. Rate'!$B$4*'KU Meter Schedule'!AK158)/12,IF(AK158=0,AJ158/2*'Depr. Rate'!$C$4/12,('Depr. Rate'!$C$4*'KU Meter Schedule'!AK158)/12))</f>
        <v>1467.8287357500001</v>
      </c>
      <c r="CB158" s="21">
        <f>IF(CB$3&lt;'Depr. Rate'!$B$1,('Depr. Rate'!$B$4*'KU Meter Schedule'!AL158)/12,IF(AL158=0,AK158/2*'Depr. Rate'!$C$4/12,('Depr. Rate'!$C$4*'KU Meter Schedule'!AL158)/12))</f>
        <v>1467.8287357500001</v>
      </c>
      <c r="CC158" s="21">
        <f>IF(CC$3&lt;'Depr. Rate'!$B$1,('Depr. Rate'!$B$4*'KU Meter Schedule'!AM158)/12,IF(AM158=0,AL158/2*'Depr. Rate'!$C$4/12,('Depr. Rate'!$C$4*'KU Meter Schedule'!AM158)/12))</f>
        <v>1467.8287357500001</v>
      </c>
      <c r="CD158" s="21">
        <f>IF(CD$3&lt;'Depr. Rate'!$B$1,('Depr. Rate'!$B$4*'KU Meter Schedule'!AN158)/12,IF(AN158=0,AM158/2*'Depr. Rate'!$C$4/12,('Depr. Rate'!$C$4*'KU Meter Schedule'!AN158)/12))</f>
        <v>1467.8287357500001</v>
      </c>
      <c r="CE158" s="21">
        <f>IF(CE$3&lt;'Depr. Rate'!$B$1,('Depr. Rate'!$B$4*'KU Meter Schedule'!AO158)/12,IF(AO158=0,AN158/2*'Depr. Rate'!$C$4/12,('Depr. Rate'!$C$4*'KU Meter Schedule'!AO158)/12))</f>
        <v>1467.8287357500001</v>
      </c>
      <c r="CF158" s="21">
        <f>IF(CF$3&lt;'Depr. Rate'!$B$1,('Depr. Rate'!$B$4*'KU Meter Schedule'!AP158)/12,IF(AP158=0,AO158/2*'Depr. Rate'!$C$4/12,('Depr. Rate'!$C$4*'KU Meter Schedule'!AP158)/12))</f>
        <v>1467.8287357500001</v>
      </c>
      <c r="CG158" s="21">
        <f>IF(CG$3&lt;'Depr. Rate'!$B$1,('Depr. Rate'!$B$4*'KU Meter Schedule'!AQ158)/12,IF(AQ158=0,AP158/2*'Depr. Rate'!$C$4/12,('Depr. Rate'!$C$4*'KU Meter Schedule'!AQ158)/12))</f>
        <v>1467.8287357500001</v>
      </c>
      <c r="CH158" s="21">
        <f>IF(CH$3&lt;'Depr. Rate'!$B$1,('Depr. Rate'!$B$4*'KU Meter Schedule'!AR158)/12,IF(AR158=0,AQ158/2*'Depr. Rate'!$C$4/12,('Depr. Rate'!$C$4*'KU Meter Schedule'!AR158)/12))</f>
        <v>1467.8287357500001</v>
      </c>
      <c r="CI158" s="21">
        <f>IF(CI$3&lt;'Depr. Rate'!$B$1,('Depr. Rate'!$B$4*'KU Meter Schedule'!AS158)/12,IF(AS158=0,AR158/2*'Depr. Rate'!$C$4/12,('Depr. Rate'!$C$4*'KU Meter Schedule'!AS158)/12))</f>
        <v>1467.8287357500001</v>
      </c>
      <c r="CJ158" s="21">
        <f>IF(CJ$3&lt;'Depr. Rate'!$B$1,('Depr. Rate'!$B$4*'KU Meter Schedule'!AT158)/12,IF(AT158=0,AS158/2*'Depr. Rate'!$C$4/12,('Depr. Rate'!$C$4*'KU Meter Schedule'!AT158)/12))</f>
        <v>1467.8287357500001</v>
      </c>
      <c r="CK158" s="21">
        <f>IF(CK$3&lt;'Depr. Rate'!$B$1,('Depr. Rate'!$B$4*'KU Meter Schedule'!AU158)/12,IF(AU158=0,AT158/2*'Depr. Rate'!$C$4/12,('Depr. Rate'!$C$4*'KU Meter Schedule'!AU158)/12))</f>
        <v>733.91436787500004</v>
      </c>
      <c r="CL158" s="21">
        <f>IF(CL$3&lt;'Depr. Rate'!$B$1,('Depr. Rate'!$B$4*'KU Meter Schedule'!AV158)/12,IF(AV158=0,AU158/2*'Depr. Rate'!$C$4/12,('Depr. Rate'!$C$4*'KU Meter Schedule'!AV158)/12))</f>
        <v>0</v>
      </c>
      <c r="CM158" s="21">
        <f>IF(CM$3&lt;'Depr. Rate'!$B$1,('Depr. Rate'!$B$4*'KU Meter Schedule'!AW158)/12,IF(AW158=0,AV158/2*'Depr. Rate'!$C$4/12,('Depr. Rate'!$C$4*'KU Meter Schedule'!AW158)/12))</f>
        <v>0</v>
      </c>
      <c r="CN158" s="21">
        <f>IF(CN$3&lt;'Depr. Rate'!$B$1,('Depr. Rate'!$B$4*'KU Meter Schedule'!AX158)/12,IF(AX158=0,AW158/2*'Depr. Rate'!$C$4/12,('Depr. Rate'!$C$4*'KU Meter Schedule'!AX158)/12))</f>
        <v>0</v>
      </c>
      <c r="CP158" s="6">
        <f>IF(CP$3=$CP$3,$H158+AZ158,IF($F158='KU Meter Schedule'!CP$3,'KU Meter Schedule'!CO158+AZ158-$G158,SUM(CO158,AZ158)))</f>
        <v>85796.959876175548</v>
      </c>
      <c r="CQ158" s="6">
        <f>IF(CQ$3=$CP$3,$H158+BA158,IF($F158='KU Meter Schedule'!CQ$3,'KU Meter Schedule'!CP158+BA158-$G158,SUM(CP158,BA158)))</f>
        <v>86754.60312542555</v>
      </c>
      <c r="CR158" s="6">
        <f>IF(CR$3=$CP$3,$H158+BB158,IF($F158='KU Meter Schedule'!CR$3,'KU Meter Schedule'!CQ158+BB158-$G158,SUM(CQ158,BB158)))</f>
        <v>87712.246374675553</v>
      </c>
      <c r="CS158" s="6">
        <f>IF(CS$3=$CP$3,$H158+BC158,IF($F158='KU Meter Schedule'!CS$3,'KU Meter Schedule'!CR158+BC158-$G158,SUM(CR158,BC158)))</f>
        <v>88669.889623925555</v>
      </c>
      <c r="CT158" s="6">
        <f>IF(CT$3=$CP$3,$H158+BD158,IF($F158='KU Meter Schedule'!CT$3,'KU Meter Schedule'!CS158+BD158-$G158,SUM(CS158,BD158)))</f>
        <v>89627.532873175558</v>
      </c>
      <c r="CU158" s="6">
        <f>IF(CU$3=$CP$3,$H158+BE158,IF($F158='KU Meter Schedule'!CU$3,'KU Meter Schedule'!CT158+BE158-$G158,SUM(CT158,BE158)))</f>
        <v>90585.176122425561</v>
      </c>
      <c r="CV158" s="6">
        <f>IF(CV$3=$CP$3,$H158+BF158,IF($F158='KU Meter Schedule'!CV$3,'KU Meter Schedule'!CU158+BF158-$G158,SUM(CU158,BF158)))</f>
        <v>91542.819371675563</v>
      </c>
      <c r="CW158" s="6">
        <f>IF(CW$3=$CP$3,$H158+BG158,IF($F158='KU Meter Schedule'!CW$3,'KU Meter Schedule'!CV158+BG158-$G158,SUM(CV158,BG158)))</f>
        <v>92500.462620925566</v>
      </c>
      <c r="CX158" s="6">
        <f>IF(CX$3=$CP$3,$H158+BH158,IF($F158='KU Meter Schedule'!CX$3,'KU Meter Schedule'!CW158+BH158-$G158,SUM(CW158,BH158)))</f>
        <v>93458.105870175568</v>
      </c>
      <c r="CY158" s="6">
        <f>IF(CY$3=$CP$3,$H158+BI158,IF($F158='KU Meter Schedule'!CY$3,'KU Meter Schedule'!CX158+BI158-$G158,SUM(CX158,BI158)))</f>
        <v>94415.749119425571</v>
      </c>
      <c r="CZ158" s="6">
        <f>IF(CZ$3=$CP$3,$H158+BJ158,IF($F158='KU Meter Schedule'!CZ$3,'KU Meter Schedule'!CY158+BJ158-$G158,SUM(CY158,BJ158)))</f>
        <v>95373.392368675573</v>
      </c>
      <c r="DA158" s="6">
        <f>IF(DA$3=$CP$3,$H158+BK158,IF($F158='KU Meter Schedule'!DA$3,'KU Meter Schedule'!CZ158+BK158-$G158,SUM(CZ158,BK158)))</f>
        <v>96841.221104425567</v>
      </c>
      <c r="DB158" s="6">
        <f>IF(DB$3=$CP$3,$H158+BL158,IF($F158='KU Meter Schedule'!DB$3,'KU Meter Schedule'!DA158+BL158-$G158,SUM(DA158,BL158)))</f>
        <v>98309.049840175561</v>
      </c>
      <c r="DC158" s="6">
        <f>IF(DC$3=$CP$3,$H158+BM158,IF($F158='KU Meter Schedule'!DC$3,'KU Meter Schedule'!DB158+BM158-$G158,SUM(DB158,BM158)))</f>
        <v>99776.878575925555</v>
      </c>
      <c r="DD158" s="6">
        <f>IF(DD$3=$CP$3,$H158+BN158,IF($F158='KU Meter Schedule'!DD$3,'KU Meter Schedule'!DC158+BN158-$G158,SUM(DC158,BN158)))</f>
        <v>101244.70731167555</v>
      </c>
      <c r="DE158" s="6">
        <f>IF(DE$3=$CP$3,$H158+BO158,IF($F158='KU Meter Schedule'!DE$3,'KU Meter Schedule'!DD158+BO158-$G158,SUM(DD158,BO158)))</f>
        <v>102712.53604742554</v>
      </c>
      <c r="DF158" s="6">
        <f>IF(DF$3=$CP$3,$H158+BP158,IF($F158='KU Meter Schedule'!DF$3,'KU Meter Schedule'!DE158+BP158-$G158,SUM(DE158,BP158)))</f>
        <v>104180.36478317554</v>
      </c>
      <c r="DG158" s="6">
        <f>IF(DG$3=$CP$3,$H158+BQ158,IF($F158='KU Meter Schedule'!DG$3,'KU Meter Schedule'!DF158+BQ158-$G158,SUM(DF158,BQ158)))</f>
        <v>105648.19351892553</v>
      </c>
      <c r="DH158" s="6">
        <f>IF(DH$3=$CP$3,$H158+BR158,IF($F158='KU Meter Schedule'!DH$3,'KU Meter Schedule'!DG158+BR158-$G158,SUM(DG158,BR158)))</f>
        <v>107116.02225467552</v>
      </c>
      <c r="DI158" s="6">
        <f>IF(DI$3=$CP$3,$H158+BS158,IF($F158='KU Meter Schedule'!DI$3,'KU Meter Schedule'!DH158+BS158-$G158,SUM(DH158,BS158)))</f>
        <v>108583.85099042552</v>
      </c>
      <c r="DJ158" s="6">
        <f>IF(DJ$3=$CP$3,$H158+BT158,IF($F158='KU Meter Schedule'!DJ$3,'KU Meter Schedule'!DI158+BT158-$G158,SUM(DI158,BT158)))</f>
        <v>110051.67972617551</v>
      </c>
      <c r="DK158" s="6">
        <f>IF(DK$3=$CP$3,$H158+BU158,IF($F158='KU Meter Schedule'!DK$3,'KU Meter Schedule'!DJ158+BU158-$G158,SUM(DJ158,BU158)))</f>
        <v>111519.50846192551</v>
      </c>
      <c r="DL158" s="6">
        <f>IF(DL$3=$CP$3,$H158+BV158,IF($F158='KU Meter Schedule'!DL$3,'KU Meter Schedule'!DK158+BV158-$G158,SUM(DK158,BV158)))</f>
        <v>112987.3371976755</v>
      </c>
      <c r="DM158" s="6">
        <f>IF(DM$3=$CP$3,$H158+BW158,IF($F158='KU Meter Schedule'!DM$3,'KU Meter Schedule'!DL158+BW158-$G158,SUM(DL158,BW158)))</f>
        <v>114455.16593342549</v>
      </c>
      <c r="DN158" s="6">
        <f>IF(DN$3=$CP$3,$H158+BX158,IF($F158='KU Meter Schedule'!DN$3,'KU Meter Schedule'!DM158+BX158-$G158,SUM(DM158,BX158)))</f>
        <v>115922.99466917549</v>
      </c>
      <c r="DO158" s="6">
        <f>IF(DO$3=$CP$3,$H158+BY158,IF($F158='KU Meter Schedule'!DO$3,'KU Meter Schedule'!DN158+BY158-$G158,SUM(DN158,BY158)))</f>
        <v>117390.82340492548</v>
      </c>
      <c r="DP158" s="6">
        <f>IF(DP$3=$CP$3,$H158+BZ158,IF($F158='KU Meter Schedule'!DP$3,'KU Meter Schedule'!DO158+BZ158-$G158,SUM(DO158,BZ158)))</f>
        <v>118858.65214067548</v>
      </c>
      <c r="DQ158" s="6">
        <f>IF(DQ$3=$CP$3,$H158+CA158,IF($F158='KU Meter Schedule'!DQ$3,'KU Meter Schedule'!DP158+CA158-$G158,SUM(DP158,CA158)))</f>
        <v>120326.48087642547</v>
      </c>
      <c r="DR158" s="6">
        <f>IF(DR$3=$CP$3,$H158+CB158,IF($F158='KU Meter Schedule'!DR$3,'KU Meter Schedule'!DQ158+CB158-$G158,SUM(DQ158,CB158)))</f>
        <v>121794.30961217546</v>
      </c>
      <c r="DS158" s="6">
        <f>IF(DS$3=$CP$3,$H158+CC158,IF($F158='KU Meter Schedule'!DS$3,'KU Meter Schedule'!DR158+CC158-$G158,SUM(DR158,CC158)))</f>
        <v>123262.13834792546</v>
      </c>
      <c r="DT158" s="6">
        <f>IF(DT$3=$CP$3,$H158+CD158,IF($F158='KU Meter Schedule'!DT$3,'KU Meter Schedule'!DS158+CD158-$G158,SUM(DS158,CD158)))</f>
        <v>124729.96708367545</v>
      </c>
      <c r="DU158" s="6">
        <f>IF(DU$3=$CP$3,$H158+CE158,IF($F158='KU Meter Schedule'!DU$3,'KU Meter Schedule'!DT158+CE158-$G158,SUM(DT158,CE158)))</f>
        <v>126197.79581942545</v>
      </c>
      <c r="DV158" s="6">
        <f>IF(DV$3=$CP$3,$H158+CF158,IF($F158='KU Meter Schedule'!DV$3,'KU Meter Schedule'!DU158+CF158-$G158,SUM(DU158,CF158)))</f>
        <v>127665.62455517544</v>
      </c>
      <c r="DW158" s="6">
        <f>IF(DW$3=$CP$3,$H158+CG158,IF($F158='KU Meter Schedule'!DW$3,'KU Meter Schedule'!DV158+CG158-$G158,SUM(DV158,CG158)))</f>
        <v>129133.45329092543</v>
      </c>
      <c r="DX158" s="6">
        <f>IF(DX$3=$CP$3,$H158+CH158,IF($F158='KU Meter Schedule'!DX$3,'KU Meter Schedule'!DW158+CH158-$G158,SUM(DW158,CH158)))</f>
        <v>130601.28202667543</v>
      </c>
      <c r="DY158" s="6">
        <f>IF(DY$3=$CP$3,$H158+CI158,IF($F158='KU Meter Schedule'!DY$3,'KU Meter Schedule'!DX158+CI158-$G158,SUM(DX158,CI158)))</f>
        <v>132069.11076242544</v>
      </c>
      <c r="DZ158" s="6">
        <f>IF(DZ$3=$CP$3,$H158+CJ158,IF($F158='KU Meter Schedule'!DZ$3,'KU Meter Schedule'!DY158+CJ158-$G158,SUM(DY158,CJ158)))</f>
        <v>133536.93949817543</v>
      </c>
      <c r="EA158" s="6">
        <f>IF(EA$3=$CP$3,$H158+CK158,IF($F158='KU Meter Schedule'!EA$3,'KU Meter Schedule'!DZ158+CK158-$G158,SUM(DZ158,CK158)))</f>
        <v>-367550.93613394955</v>
      </c>
      <c r="EB158" s="6">
        <f>IF(EB$3=$CP$3,$H158+CL158,IF($F158='KU Meter Schedule'!EB$3,'KU Meter Schedule'!EA158+CL158-$G158,SUM(EA158,CL158)))</f>
        <v>-367550.93613394955</v>
      </c>
      <c r="EC158" s="6">
        <f>IF(EC$3=$CP$3,$H158+CM158,IF($F158='KU Meter Schedule'!EC$3,'KU Meter Schedule'!EB158+CM158-$G158,SUM(EB158,CM158)))</f>
        <v>-367550.93613394955</v>
      </c>
      <c r="ED158" s="6">
        <f>IF(ED$3=$CP$3,$H158+CN158,IF($F158='KU Meter Schedule'!ED$3,'KU Meter Schedule'!EC158+CN158-$G158,SUM(EC158,CN158)))</f>
        <v>-367550.93613394955</v>
      </c>
      <c r="EF158" s="8">
        <f t="shared" si="32"/>
        <v>416024.83012382442</v>
      </c>
      <c r="EG158" s="8">
        <f t="shared" si="32"/>
        <v>415067.1868745744</v>
      </c>
      <c r="EH158" s="8">
        <f t="shared" si="32"/>
        <v>414109.54362532444</v>
      </c>
      <c r="EI158" s="8">
        <f t="shared" si="32"/>
        <v>413151.90037607442</v>
      </c>
      <c r="EJ158" s="8">
        <f t="shared" si="32"/>
        <v>412194.25712682441</v>
      </c>
      <c r="EK158" s="8">
        <f t="shared" si="32"/>
        <v>411236.61387757445</v>
      </c>
      <c r="EL158" s="8">
        <f t="shared" si="32"/>
        <v>410278.97062832443</v>
      </c>
      <c r="EM158" s="8">
        <f t="shared" si="32"/>
        <v>409321.32737907441</v>
      </c>
      <c r="EN158" s="8">
        <f t="shared" si="32"/>
        <v>408363.6841298244</v>
      </c>
      <c r="EO158" s="8">
        <f t="shared" si="32"/>
        <v>407406.04088057438</v>
      </c>
      <c r="EP158" s="8">
        <f t="shared" si="32"/>
        <v>406448.39763132442</v>
      </c>
      <c r="EQ158" s="8">
        <f t="shared" si="32"/>
        <v>404980.56889557443</v>
      </c>
      <c r="ER158" s="8">
        <f t="shared" si="32"/>
        <v>403512.74015982443</v>
      </c>
      <c r="ES158" s="8">
        <f t="shared" si="32"/>
        <v>402044.91142407444</v>
      </c>
      <c r="ET158" s="8">
        <f t="shared" si="32"/>
        <v>400577.08268832444</v>
      </c>
      <c r="EU158" s="8">
        <f t="shared" si="32"/>
        <v>399109.25395257445</v>
      </c>
      <c r="EV158" s="8">
        <f t="shared" si="31"/>
        <v>397641.42521682446</v>
      </c>
      <c r="EW158" s="8">
        <f t="shared" si="31"/>
        <v>396173.59648107446</v>
      </c>
      <c r="EX158" s="8">
        <f t="shared" si="31"/>
        <v>394705.76774532447</v>
      </c>
      <c r="EY158" s="8">
        <f t="shared" si="31"/>
        <v>393237.93900957447</v>
      </c>
      <c r="EZ158" s="8">
        <f t="shared" si="31"/>
        <v>391770.11027382448</v>
      </c>
      <c r="FA158" s="8">
        <f t="shared" si="31"/>
        <v>390302.28153807449</v>
      </c>
      <c r="FB158" s="8">
        <f t="shared" si="31"/>
        <v>388834.45280232449</v>
      </c>
      <c r="FC158" s="8">
        <f t="shared" si="31"/>
        <v>387366.6240665745</v>
      </c>
      <c r="FD158" s="8">
        <f t="shared" si="31"/>
        <v>385898.79533082451</v>
      </c>
      <c r="FE158" s="8">
        <f t="shared" si="31"/>
        <v>384430.96659507451</v>
      </c>
      <c r="FF158" s="8">
        <f t="shared" si="31"/>
        <v>382963.13785932452</v>
      </c>
      <c r="FG158" s="8">
        <f t="shared" si="31"/>
        <v>381495.30912357452</v>
      </c>
      <c r="FH158" s="8">
        <f t="shared" si="31"/>
        <v>380027.48038782453</v>
      </c>
      <c r="FI158" s="8">
        <f t="shared" si="31"/>
        <v>378559.65165207454</v>
      </c>
      <c r="FJ158" s="8">
        <f t="shared" si="31"/>
        <v>377091.82291632454</v>
      </c>
      <c r="FK158" s="8">
        <f t="shared" si="30"/>
        <v>375623.99418057455</v>
      </c>
      <c r="FL158" s="8">
        <f t="shared" si="30"/>
        <v>374156.16544482455</v>
      </c>
      <c r="FM158" s="8">
        <f t="shared" si="30"/>
        <v>372688.33670907456</v>
      </c>
      <c r="FN158" s="8">
        <f t="shared" si="30"/>
        <v>371220.50797332457</v>
      </c>
      <c r="FO158" s="8">
        <f t="shared" si="30"/>
        <v>369752.67923757457</v>
      </c>
      <c r="FP158" s="8">
        <f t="shared" si="30"/>
        <v>368284.85050182452</v>
      </c>
      <c r="FQ158" s="8">
        <f t="shared" si="30"/>
        <v>367550.93613394955</v>
      </c>
      <c r="FR158" s="8">
        <f t="shared" si="30"/>
        <v>367550.93613394955</v>
      </c>
      <c r="FS158" s="8">
        <f t="shared" si="30"/>
        <v>367550.93613394955</v>
      </c>
      <c r="FT158" s="8">
        <f t="shared" si="30"/>
        <v>367550.93613394955</v>
      </c>
    </row>
    <row r="159" spans="1:176" x14ac:dyDescent="0.25">
      <c r="A159" s="4" t="s">
        <v>12</v>
      </c>
      <c r="B159" s="4" t="s">
        <v>2</v>
      </c>
      <c r="C159" s="3" t="s">
        <v>40</v>
      </c>
      <c r="D159" s="4" t="s">
        <v>4</v>
      </c>
      <c r="E159" s="7">
        <v>2010</v>
      </c>
      <c r="F159" s="24">
        <f>IFERROR(VLOOKUP(CONCATENATE(C159,E159),'KU Retirements'!$A$4:$E$150,5,FALSE),"N/A")</f>
        <v>43739</v>
      </c>
      <c r="G159" s="5">
        <v>555114.23</v>
      </c>
      <c r="H159" s="5">
        <v>80448.109008075553</v>
      </c>
      <c r="I159" s="5"/>
      <c r="J159" s="6">
        <f>IF(J$3=$J$3,$G159,IF($F159='KU Meter Schedule'!J$3,'KU Meter Schedule'!I159-'KU Meter Schedule'!$G159,I159))</f>
        <v>555114.23</v>
      </c>
      <c r="K159" s="6">
        <f>IF(K$3=$J$3,$G159,IF($F159='KU Meter Schedule'!K$3,'KU Meter Schedule'!J159-'KU Meter Schedule'!$G159,J159))</f>
        <v>555114.23</v>
      </c>
      <c r="L159" s="6">
        <f>IF(L$3=$J$3,$G159,IF($F159='KU Meter Schedule'!L$3,'KU Meter Schedule'!K159-'KU Meter Schedule'!$G159,K159))</f>
        <v>555114.23</v>
      </c>
      <c r="M159" s="6">
        <f>IF(M$3=$J$3,$G159,IF($F159='KU Meter Schedule'!M$3,'KU Meter Schedule'!L159-'KU Meter Schedule'!$G159,L159))</f>
        <v>555114.23</v>
      </c>
      <c r="N159" s="6">
        <f>IF(N$3=$J$3,$G159,IF($F159='KU Meter Schedule'!N$3,'KU Meter Schedule'!M159-'KU Meter Schedule'!$G159,M159))</f>
        <v>555114.23</v>
      </c>
      <c r="O159" s="6">
        <f>IF(O$3=$J$3,$G159,IF($F159='KU Meter Schedule'!O$3,'KU Meter Schedule'!N159-'KU Meter Schedule'!$G159,N159))</f>
        <v>555114.23</v>
      </c>
      <c r="P159" s="6">
        <f>IF(P$3=$J$3,$G159,IF($F159='KU Meter Schedule'!P$3,'KU Meter Schedule'!O159-'KU Meter Schedule'!$G159,O159))</f>
        <v>555114.23</v>
      </c>
      <c r="Q159" s="6">
        <f>IF(Q$3=$J$3,$G159,IF($F159='KU Meter Schedule'!Q$3,'KU Meter Schedule'!P159-'KU Meter Schedule'!$G159,P159))</f>
        <v>555114.23</v>
      </c>
      <c r="R159" s="6">
        <f>IF(R$3=$J$3,$G159,IF($F159='KU Meter Schedule'!R$3,'KU Meter Schedule'!Q159-'KU Meter Schedule'!$G159,Q159))</f>
        <v>555114.23</v>
      </c>
      <c r="S159" s="6">
        <f>IF(S$3=$J$3,$G159,IF($F159='KU Meter Schedule'!S$3,'KU Meter Schedule'!R159-'KU Meter Schedule'!$G159,R159))</f>
        <v>555114.23</v>
      </c>
      <c r="T159" s="6">
        <f>IF(T$3=$J$3,$G159,IF($F159='KU Meter Schedule'!T$3,'KU Meter Schedule'!S159-'KU Meter Schedule'!$G159,S159))</f>
        <v>555114.23</v>
      </c>
      <c r="U159" s="6">
        <f>IF(U$3=$J$3,$G159,IF($F159='KU Meter Schedule'!U$3,'KU Meter Schedule'!T159-'KU Meter Schedule'!$G159,T159))</f>
        <v>555114.23</v>
      </c>
      <c r="V159" s="6">
        <f>IF(V$3=$J$3,$G159,IF($F159='KU Meter Schedule'!V$3,'KU Meter Schedule'!U159-'KU Meter Schedule'!$G159,U159))</f>
        <v>555114.23</v>
      </c>
      <c r="W159" s="6">
        <f>IF(W$3=$J$3,$G159,IF($F159='KU Meter Schedule'!W$3,'KU Meter Schedule'!V159-'KU Meter Schedule'!$G159,V159))</f>
        <v>555114.23</v>
      </c>
      <c r="X159" s="6">
        <f>IF(X$3=$J$3,$G159,IF($F159='KU Meter Schedule'!X$3,'KU Meter Schedule'!W159-'KU Meter Schedule'!$G159,W159))</f>
        <v>555114.23</v>
      </c>
      <c r="Y159" s="6">
        <f>IF(Y$3=$J$3,$G159,IF($F159='KU Meter Schedule'!Y$3,'KU Meter Schedule'!X159-'KU Meter Schedule'!$G159,X159))</f>
        <v>555114.23</v>
      </c>
      <c r="Z159" s="6">
        <f>IF(Z$3=$J$3,$G159,IF($F159='KU Meter Schedule'!Z$3,'KU Meter Schedule'!Y159-'KU Meter Schedule'!$G159,Y159))</f>
        <v>555114.23</v>
      </c>
      <c r="AA159" s="6">
        <f>IF(AA$3=$J$3,$G159,IF($F159='KU Meter Schedule'!AA$3,'KU Meter Schedule'!Z159-'KU Meter Schedule'!$G159,Z159))</f>
        <v>555114.23</v>
      </c>
      <c r="AB159" s="6">
        <f>IF(AB$3=$J$3,$G159,IF($F159='KU Meter Schedule'!AB$3,'KU Meter Schedule'!AA159-'KU Meter Schedule'!$G159,AA159))</f>
        <v>555114.23</v>
      </c>
      <c r="AC159" s="6">
        <f>IF(AC$3=$J$3,$G159,IF($F159='KU Meter Schedule'!AC$3,'KU Meter Schedule'!AB159-'KU Meter Schedule'!$G159,AB159))</f>
        <v>555114.23</v>
      </c>
      <c r="AD159" s="6">
        <f>IF(AD$3=$J$3,$G159,IF($F159='KU Meter Schedule'!AD$3,'KU Meter Schedule'!AC159-'KU Meter Schedule'!$G159,AC159))</f>
        <v>555114.23</v>
      </c>
      <c r="AE159" s="6">
        <f>IF(AE$3=$J$3,$G159,IF($F159='KU Meter Schedule'!AE$3,'KU Meter Schedule'!AD159-'KU Meter Schedule'!$G159,AD159))</f>
        <v>555114.23</v>
      </c>
      <c r="AF159" s="6">
        <f>IF(AF$3=$J$3,$G159,IF($F159='KU Meter Schedule'!AF$3,'KU Meter Schedule'!AE159-'KU Meter Schedule'!$G159,AE159))</f>
        <v>555114.23</v>
      </c>
      <c r="AG159" s="6">
        <f>IF(AG$3=$J$3,$G159,IF($F159='KU Meter Schedule'!AG$3,'KU Meter Schedule'!AF159-'KU Meter Schedule'!$G159,AF159))</f>
        <v>555114.23</v>
      </c>
      <c r="AH159" s="6">
        <f>IF(AH$3=$J$3,$G159,IF($F159='KU Meter Schedule'!AH$3,'KU Meter Schedule'!AG159-'KU Meter Schedule'!$G159,AG159))</f>
        <v>555114.23</v>
      </c>
      <c r="AI159" s="6">
        <f>IF(AI$3=$J$3,$G159,IF($F159='KU Meter Schedule'!AI$3,'KU Meter Schedule'!AH159-'KU Meter Schedule'!$G159,AH159))</f>
        <v>555114.23</v>
      </c>
      <c r="AJ159" s="6">
        <f>IF(AJ$3=$J$3,$G159,IF($F159='KU Meter Schedule'!AJ$3,'KU Meter Schedule'!AI159-'KU Meter Schedule'!$G159,AI159))</f>
        <v>555114.23</v>
      </c>
      <c r="AK159" s="6">
        <f>IF(AK$3=$J$3,$G159,IF($F159='KU Meter Schedule'!AK$3,'KU Meter Schedule'!AJ159-'KU Meter Schedule'!$G159,AJ159))</f>
        <v>555114.23</v>
      </c>
      <c r="AL159" s="6">
        <f>IF(AL$3=$J$3,$G159,IF($F159='KU Meter Schedule'!AL$3,'KU Meter Schedule'!AK159-'KU Meter Schedule'!$G159,AK159))</f>
        <v>555114.23</v>
      </c>
      <c r="AM159" s="6">
        <f>IF(AM$3=$J$3,$G159,IF($F159='KU Meter Schedule'!AM$3,'KU Meter Schedule'!AL159-'KU Meter Schedule'!$G159,AL159))</f>
        <v>555114.23</v>
      </c>
      <c r="AN159" s="6">
        <f>IF(AN$3=$J$3,$G159,IF($F159='KU Meter Schedule'!AN$3,'KU Meter Schedule'!AM159-'KU Meter Schedule'!$G159,AM159))</f>
        <v>555114.23</v>
      </c>
      <c r="AO159" s="6">
        <f>IF(AO$3=$J$3,$G159,IF($F159='KU Meter Schedule'!AO$3,'KU Meter Schedule'!AN159-'KU Meter Schedule'!$G159,AN159))</f>
        <v>555114.23</v>
      </c>
      <c r="AP159" s="6">
        <f>IF(AP$3=$J$3,$G159,IF($F159='KU Meter Schedule'!AP$3,'KU Meter Schedule'!AO159-'KU Meter Schedule'!$G159,AO159))</f>
        <v>555114.23</v>
      </c>
      <c r="AQ159" s="6">
        <f>IF(AQ$3=$J$3,$G159,IF($F159='KU Meter Schedule'!AQ$3,'KU Meter Schedule'!AP159-'KU Meter Schedule'!$G159,AP159))</f>
        <v>555114.23</v>
      </c>
      <c r="AR159" s="6">
        <f>IF(AR$3=$J$3,$G159,IF($F159='KU Meter Schedule'!AR$3,'KU Meter Schedule'!AQ159-'KU Meter Schedule'!$G159,AQ159))</f>
        <v>555114.23</v>
      </c>
      <c r="AS159" s="6">
        <f>IF(AS$3=$J$3,$G159,IF($F159='KU Meter Schedule'!AS$3,'KU Meter Schedule'!AR159-'KU Meter Schedule'!$G159,AR159))</f>
        <v>555114.23</v>
      </c>
      <c r="AT159" s="6">
        <f>IF(AT$3=$J$3,$G159,IF($F159='KU Meter Schedule'!AT$3,'KU Meter Schedule'!AS159-'KU Meter Schedule'!$G159,AS159))</f>
        <v>555114.23</v>
      </c>
      <c r="AU159" s="6">
        <f>IF(AU$3=$J$3,$G159,IF($F159='KU Meter Schedule'!AU$3,'KU Meter Schedule'!AT159-'KU Meter Schedule'!$G159,AT159))</f>
        <v>555114.23</v>
      </c>
      <c r="AV159" s="6">
        <f>IF(AV$3=$J$3,$G159,IF($F159='KU Meter Schedule'!AV$3,'KU Meter Schedule'!AU159-'KU Meter Schedule'!$G159,AU159))</f>
        <v>0</v>
      </c>
      <c r="AW159" s="6">
        <f>IF(AW$3=$J$3,$G159,IF($F159='KU Meter Schedule'!AW$3,'KU Meter Schedule'!AV159-'KU Meter Schedule'!$G159,AV159))</f>
        <v>0</v>
      </c>
      <c r="AX159" s="6">
        <f>IF(AX$3=$J$3,$G159,IF($F159='KU Meter Schedule'!AX$3,'KU Meter Schedule'!AW159-'KU Meter Schedule'!$G159,AW159))</f>
        <v>0</v>
      </c>
      <c r="AZ159" s="21">
        <f>IF(AZ$3&lt;'Depr. Rate'!$B$1,('Depr. Rate'!$B$4*'KU Meter Schedule'!J159)/12,IF(J159=0,I159/2*'Depr. Rate'!$C$4/12,('Depr. Rate'!$C$4*'KU Meter Schedule'!J159)/12))</f>
        <v>1059.3429889166666</v>
      </c>
      <c r="BA159" s="21">
        <f>IF(BA$3&lt;'Depr. Rate'!$B$1,('Depr. Rate'!$B$4*'KU Meter Schedule'!K159)/12,IF(K159=0,J159/2*'Depr. Rate'!$C$4/12,('Depr. Rate'!$C$4*'KU Meter Schedule'!K159)/12))</f>
        <v>1059.3429889166666</v>
      </c>
      <c r="BB159" s="21">
        <f>IF(BB$3&lt;'Depr. Rate'!$B$1,('Depr. Rate'!$B$4*'KU Meter Schedule'!L159)/12,IF(L159=0,K159/2*'Depr. Rate'!$C$4/12,('Depr. Rate'!$C$4*'KU Meter Schedule'!L159)/12))</f>
        <v>1059.3429889166666</v>
      </c>
      <c r="BC159" s="21">
        <f>IF(BC$3&lt;'Depr. Rate'!$B$1,('Depr. Rate'!$B$4*'KU Meter Schedule'!M159)/12,IF(M159=0,L159/2*'Depr. Rate'!$C$4/12,('Depr. Rate'!$C$4*'KU Meter Schedule'!M159)/12))</f>
        <v>1059.3429889166666</v>
      </c>
      <c r="BD159" s="21">
        <f>IF(BD$3&lt;'Depr. Rate'!$B$1,('Depr. Rate'!$B$4*'KU Meter Schedule'!N159)/12,IF(N159=0,M159/2*'Depr. Rate'!$C$4/12,('Depr. Rate'!$C$4*'KU Meter Schedule'!N159)/12))</f>
        <v>1059.3429889166666</v>
      </c>
      <c r="BE159" s="21">
        <f>IF(BE$3&lt;'Depr. Rate'!$B$1,('Depr. Rate'!$B$4*'KU Meter Schedule'!O159)/12,IF(O159=0,N159/2*'Depr. Rate'!$C$4/12,('Depr. Rate'!$C$4*'KU Meter Schedule'!O159)/12))</f>
        <v>1059.3429889166666</v>
      </c>
      <c r="BF159" s="21">
        <f>IF(BF$3&lt;'Depr. Rate'!$B$1,('Depr. Rate'!$B$4*'KU Meter Schedule'!P159)/12,IF(P159=0,O159/2*'Depr. Rate'!$C$4/12,('Depr. Rate'!$C$4*'KU Meter Schedule'!P159)/12))</f>
        <v>1059.3429889166666</v>
      </c>
      <c r="BG159" s="21">
        <f>IF(BG$3&lt;'Depr. Rate'!$B$1,('Depr. Rate'!$B$4*'KU Meter Schedule'!Q159)/12,IF(Q159=0,P159/2*'Depr. Rate'!$C$4/12,('Depr. Rate'!$C$4*'KU Meter Schedule'!Q159)/12))</f>
        <v>1059.3429889166666</v>
      </c>
      <c r="BH159" s="21">
        <f>IF(BH$3&lt;'Depr. Rate'!$B$1,('Depr. Rate'!$B$4*'KU Meter Schedule'!R159)/12,IF(R159=0,Q159/2*'Depr. Rate'!$C$4/12,('Depr. Rate'!$C$4*'KU Meter Schedule'!R159)/12))</f>
        <v>1059.3429889166666</v>
      </c>
      <c r="BI159" s="21">
        <f>IF(BI$3&lt;'Depr. Rate'!$B$1,('Depr. Rate'!$B$4*'KU Meter Schedule'!S159)/12,IF(S159=0,R159/2*'Depr. Rate'!$C$4/12,('Depr. Rate'!$C$4*'KU Meter Schedule'!S159)/12))</f>
        <v>1059.3429889166666</v>
      </c>
      <c r="BJ159" s="21">
        <f>IF(BJ$3&lt;'Depr. Rate'!$B$1,('Depr. Rate'!$B$4*'KU Meter Schedule'!T159)/12,IF(T159=0,S159/2*'Depr. Rate'!$C$4/12,('Depr. Rate'!$C$4*'KU Meter Schedule'!T159)/12))</f>
        <v>1059.3429889166666</v>
      </c>
      <c r="BK159" s="21">
        <f>IF(BK$3&lt;'Depr. Rate'!$B$1,('Depr. Rate'!$B$4*'KU Meter Schedule'!U159)/12,IF(U159=0,T159/2*'Depr. Rate'!$C$4/12,('Depr. Rate'!$C$4*'KU Meter Schedule'!U159)/12))</f>
        <v>1623.7091227499998</v>
      </c>
      <c r="BL159" s="21">
        <f>IF(BL$3&lt;'Depr. Rate'!$B$1,('Depr. Rate'!$B$4*'KU Meter Schedule'!V159)/12,IF(V159=0,U159/2*'Depr. Rate'!$C$4/12,('Depr. Rate'!$C$4*'KU Meter Schedule'!V159)/12))</f>
        <v>1623.7091227499998</v>
      </c>
      <c r="BM159" s="21">
        <f>IF(BM$3&lt;'Depr. Rate'!$B$1,('Depr. Rate'!$B$4*'KU Meter Schedule'!W159)/12,IF(W159=0,V159/2*'Depr. Rate'!$C$4/12,('Depr. Rate'!$C$4*'KU Meter Schedule'!W159)/12))</f>
        <v>1623.7091227499998</v>
      </c>
      <c r="BN159" s="21">
        <f>IF(BN$3&lt;'Depr. Rate'!$B$1,('Depr. Rate'!$B$4*'KU Meter Schedule'!X159)/12,IF(X159=0,W159/2*'Depr. Rate'!$C$4/12,('Depr. Rate'!$C$4*'KU Meter Schedule'!X159)/12))</f>
        <v>1623.7091227499998</v>
      </c>
      <c r="BO159" s="21">
        <f>IF(BO$3&lt;'Depr. Rate'!$B$1,('Depr. Rate'!$B$4*'KU Meter Schedule'!Y159)/12,IF(Y159=0,X159/2*'Depr. Rate'!$C$4/12,('Depr. Rate'!$C$4*'KU Meter Schedule'!Y159)/12))</f>
        <v>1623.7091227499998</v>
      </c>
      <c r="BP159" s="21">
        <f>IF(BP$3&lt;'Depr. Rate'!$B$1,('Depr. Rate'!$B$4*'KU Meter Schedule'!Z159)/12,IF(Z159=0,Y159/2*'Depr. Rate'!$C$4/12,('Depr. Rate'!$C$4*'KU Meter Schedule'!Z159)/12))</f>
        <v>1623.7091227499998</v>
      </c>
      <c r="BQ159" s="21">
        <f>IF(BQ$3&lt;'Depr. Rate'!$B$1,('Depr. Rate'!$B$4*'KU Meter Schedule'!AA159)/12,IF(AA159=0,Z159/2*'Depr. Rate'!$C$4/12,('Depr. Rate'!$C$4*'KU Meter Schedule'!AA159)/12))</f>
        <v>1623.7091227499998</v>
      </c>
      <c r="BR159" s="21">
        <f>IF(BR$3&lt;'Depr. Rate'!$B$1,('Depr. Rate'!$B$4*'KU Meter Schedule'!AB159)/12,IF(AB159=0,AA159/2*'Depr. Rate'!$C$4/12,('Depr. Rate'!$C$4*'KU Meter Schedule'!AB159)/12))</f>
        <v>1623.7091227499998</v>
      </c>
      <c r="BS159" s="21">
        <f>IF(BS$3&lt;'Depr. Rate'!$B$1,('Depr. Rate'!$B$4*'KU Meter Schedule'!AC159)/12,IF(AC159=0,AB159/2*'Depr. Rate'!$C$4/12,('Depr. Rate'!$C$4*'KU Meter Schedule'!AC159)/12))</f>
        <v>1623.7091227499998</v>
      </c>
      <c r="BT159" s="21">
        <f>IF(BT$3&lt;'Depr. Rate'!$B$1,('Depr. Rate'!$B$4*'KU Meter Schedule'!AD159)/12,IF(AD159=0,AC159/2*'Depr. Rate'!$C$4/12,('Depr. Rate'!$C$4*'KU Meter Schedule'!AD159)/12))</f>
        <v>1623.7091227499998</v>
      </c>
      <c r="BU159" s="21">
        <f>IF(BU$3&lt;'Depr. Rate'!$B$1,('Depr. Rate'!$B$4*'KU Meter Schedule'!AE159)/12,IF(AE159=0,AD159/2*'Depr. Rate'!$C$4/12,('Depr. Rate'!$C$4*'KU Meter Schedule'!AE159)/12))</f>
        <v>1623.7091227499998</v>
      </c>
      <c r="BV159" s="21">
        <f>IF(BV$3&lt;'Depr. Rate'!$B$1,('Depr. Rate'!$B$4*'KU Meter Schedule'!AF159)/12,IF(AF159=0,AE159/2*'Depr. Rate'!$C$4/12,('Depr. Rate'!$C$4*'KU Meter Schedule'!AF159)/12))</f>
        <v>1623.7091227499998</v>
      </c>
      <c r="BW159" s="21">
        <f>IF(BW$3&lt;'Depr. Rate'!$B$1,('Depr. Rate'!$B$4*'KU Meter Schedule'!AG159)/12,IF(AG159=0,AF159/2*'Depr. Rate'!$C$4/12,('Depr. Rate'!$C$4*'KU Meter Schedule'!AG159)/12))</f>
        <v>1623.7091227499998</v>
      </c>
      <c r="BX159" s="21">
        <f>IF(BX$3&lt;'Depr. Rate'!$B$1,('Depr. Rate'!$B$4*'KU Meter Schedule'!AH159)/12,IF(AH159=0,AG159/2*'Depr. Rate'!$C$4/12,('Depr. Rate'!$C$4*'KU Meter Schedule'!AH159)/12))</f>
        <v>1623.7091227499998</v>
      </c>
      <c r="BY159" s="21">
        <f>IF(BY$3&lt;'Depr. Rate'!$B$1,('Depr. Rate'!$B$4*'KU Meter Schedule'!AI159)/12,IF(AI159=0,AH159/2*'Depr. Rate'!$C$4/12,('Depr. Rate'!$C$4*'KU Meter Schedule'!AI159)/12))</f>
        <v>1623.7091227499998</v>
      </c>
      <c r="BZ159" s="21">
        <f>IF(BZ$3&lt;'Depr. Rate'!$B$1,('Depr. Rate'!$B$4*'KU Meter Schedule'!AJ159)/12,IF(AJ159=0,AI159/2*'Depr. Rate'!$C$4/12,('Depr. Rate'!$C$4*'KU Meter Schedule'!AJ159)/12))</f>
        <v>1623.7091227499998</v>
      </c>
      <c r="CA159" s="21">
        <f>IF(CA$3&lt;'Depr. Rate'!$B$1,('Depr. Rate'!$B$4*'KU Meter Schedule'!AK159)/12,IF(AK159=0,AJ159/2*'Depr. Rate'!$C$4/12,('Depr. Rate'!$C$4*'KU Meter Schedule'!AK159)/12))</f>
        <v>1623.7091227499998</v>
      </c>
      <c r="CB159" s="21">
        <f>IF(CB$3&lt;'Depr. Rate'!$B$1,('Depr. Rate'!$B$4*'KU Meter Schedule'!AL159)/12,IF(AL159=0,AK159/2*'Depr. Rate'!$C$4/12,('Depr. Rate'!$C$4*'KU Meter Schedule'!AL159)/12))</f>
        <v>1623.7091227499998</v>
      </c>
      <c r="CC159" s="21">
        <f>IF(CC$3&lt;'Depr. Rate'!$B$1,('Depr. Rate'!$B$4*'KU Meter Schedule'!AM159)/12,IF(AM159=0,AL159/2*'Depr. Rate'!$C$4/12,('Depr. Rate'!$C$4*'KU Meter Schedule'!AM159)/12))</f>
        <v>1623.7091227499998</v>
      </c>
      <c r="CD159" s="21">
        <f>IF(CD$3&lt;'Depr. Rate'!$B$1,('Depr. Rate'!$B$4*'KU Meter Schedule'!AN159)/12,IF(AN159=0,AM159/2*'Depr. Rate'!$C$4/12,('Depr. Rate'!$C$4*'KU Meter Schedule'!AN159)/12))</f>
        <v>1623.7091227499998</v>
      </c>
      <c r="CE159" s="21">
        <f>IF(CE$3&lt;'Depr. Rate'!$B$1,('Depr. Rate'!$B$4*'KU Meter Schedule'!AO159)/12,IF(AO159=0,AN159/2*'Depr. Rate'!$C$4/12,('Depr. Rate'!$C$4*'KU Meter Schedule'!AO159)/12))</f>
        <v>1623.7091227499998</v>
      </c>
      <c r="CF159" s="21">
        <f>IF(CF$3&lt;'Depr. Rate'!$B$1,('Depr. Rate'!$B$4*'KU Meter Schedule'!AP159)/12,IF(AP159=0,AO159/2*'Depr. Rate'!$C$4/12,('Depr. Rate'!$C$4*'KU Meter Schedule'!AP159)/12))</f>
        <v>1623.7091227499998</v>
      </c>
      <c r="CG159" s="21">
        <f>IF(CG$3&lt;'Depr. Rate'!$B$1,('Depr. Rate'!$B$4*'KU Meter Schedule'!AQ159)/12,IF(AQ159=0,AP159/2*'Depr. Rate'!$C$4/12,('Depr. Rate'!$C$4*'KU Meter Schedule'!AQ159)/12))</f>
        <v>1623.7091227499998</v>
      </c>
      <c r="CH159" s="21">
        <f>IF(CH$3&lt;'Depr. Rate'!$B$1,('Depr. Rate'!$B$4*'KU Meter Schedule'!AR159)/12,IF(AR159=0,AQ159/2*'Depr. Rate'!$C$4/12,('Depr. Rate'!$C$4*'KU Meter Schedule'!AR159)/12))</f>
        <v>1623.7091227499998</v>
      </c>
      <c r="CI159" s="21">
        <f>IF(CI$3&lt;'Depr. Rate'!$B$1,('Depr. Rate'!$B$4*'KU Meter Schedule'!AS159)/12,IF(AS159=0,AR159/2*'Depr. Rate'!$C$4/12,('Depr. Rate'!$C$4*'KU Meter Schedule'!AS159)/12))</f>
        <v>1623.7091227499998</v>
      </c>
      <c r="CJ159" s="21">
        <f>IF(CJ$3&lt;'Depr. Rate'!$B$1,('Depr. Rate'!$B$4*'KU Meter Schedule'!AT159)/12,IF(AT159=0,AS159/2*'Depr. Rate'!$C$4/12,('Depr. Rate'!$C$4*'KU Meter Schedule'!AT159)/12))</f>
        <v>1623.7091227499998</v>
      </c>
      <c r="CK159" s="21">
        <f>IF(CK$3&lt;'Depr. Rate'!$B$1,('Depr. Rate'!$B$4*'KU Meter Schedule'!AU159)/12,IF(AU159=0,AT159/2*'Depr. Rate'!$C$4/12,('Depr. Rate'!$C$4*'KU Meter Schedule'!AU159)/12))</f>
        <v>1623.7091227499998</v>
      </c>
      <c r="CL159" s="21">
        <f>IF(CL$3&lt;'Depr. Rate'!$B$1,('Depr. Rate'!$B$4*'KU Meter Schedule'!AV159)/12,IF(AV159=0,AU159/2*'Depr. Rate'!$C$4/12,('Depr. Rate'!$C$4*'KU Meter Schedule'!AV159)/12))</f>
        <v>811.85456137499989</v>
      </c>
      <c r="CM159" s="21">
        <f>IF(CM$3&lt;'Depr. Rate'!$B$1,('Depr. Rate'!$B$4*'KU Meter Schedule'!AW159)/12,IF(AW159=0,AV159/2*'Depr. Rate'!$C$4/12,('Depr. Rate'!$C$4*'KU Meter Schedule'!AW159)/12))</f>
        <v>0</v>
      </c>
      <c r="CN159" s="21">
        <f>IF(CN$3&lt;'Depr. Rate'!$B$1,('Depr. Rate'!$B$4*'KU Meter Schedule'!AX159)/12,IF(AX159=0,AW159/2*'Depr. Rate'!$C$4/12,('Depr. Rate'!$C$4*'KU Meter Schedule'!AX159)/12))</f>
        <v>0</v>
      </c>
      <c r="CP159" s="6">
        <f>IF(CP$3=$CP$3,$H159+AZ159,IF($F159='KU Meter Schedule'!CP$3,'KU Meter Schedule'!CO159+AZ159-$G159,SUM(CO159,AZ159)))</f>
        <v>81507.451996992226</v>
      </c>
      <c r="CQ159" s="6">
        <f>IF(CQ$3=$CP$3,$H159+BA159,IF($F159='KU Meter Schedule'!CQ$3,'KU Meter Schedule'!CP159+BA159-$G159,SUM(CP159,BA159)))</f>
        <v>82566.794985908899</v>
      </c>
      <c r="CR159" s="6">
        <f>IF(CR$3=$CP$3,$H159+BB159,IF($F159='KU Meter Schedule'!CR$3,'KU Meter Schedule'!CQ159+BB159-$G159,SUM(CQ159,BB159)))</f>
        <v>83626.137974825571</v>
      </c>
      <c r="CS159" s="6">
        <f>IF(CS$3=$CP$3,$H159+BC159,IF($F159='KU Meter Schedule'!CS$3,'KU Meter Schedule'!CR159+BC159-$G159,SUM(CR159,BC159)))</f>
        <v>84685.480963742244</v>
      </c>
      <c r="CT159" s="6">
        <f>IF(CT$3=$CP$3,$H159+BD159,IF($F159='KU Meter Schedule'!CT$3,'KU Meter Schedule'!CS159+BD159-$G159,SUM(CS159,BD159)))</f>
        <v>85744.823952658917</v>
      </c>
      <c r="CU159" s="6">
        <f>IF(CU$3=$CP$3,$H159+BE159,IF($F159='KU Meter Schedule'!CU$3,'KU Meter Schedule'!CT159+BE159-$G159,SUM(CT159,BE159)))</f>
        <v>86804.16694157559</v>
      </c>
      <c r="CV159" s="6">
        <f>IF(CV$3=$CP$3,$H159+BF159,IF($F159='KU Meter Schedule'!CV$3,'KU Meter Schedule'!CU159+BF159-$G159,SUM(CU159,BF159)))</f>
        <v>87863.509930492262</v>
      </c>
      <c r="CW159" s="6">
        <f>IF(CW$3=$CP$3,$H159+BG159,IF($F159='KU Meter Schedule'!CW$3,'KU Meter Schedule'!CV159+BG159-$G159,SUM(CV159,BG159)))</f>
        <v>88922.852919408935</v>
      </c>
      <c r="CX159" s="6">
        <f>IF(CX$3=$CP$3,$H159+BH159,IF($F159='KU Meter Schedule'!CX$3,'KU Meter Schedule'!CW159+BH159-$G159,SUM(CW159,BH159)))</f>
        <v>89982.195908325608</v>
      </c>
      <c r="CY159" s="6">
        <f>IF(CY$3=$CP$3,$H159+BI159,IF($F159='KU Meter Schedule'!CY$3,'KU Meter Schedule'!CX159+BI159-$G159,SUM(CX159,BI159)))</f>
        <v>91041.538897242281</v>
      </c>
      <c r="CZ159" s="6">
        <f>IF(CZ$3=$CP$3,$H159+BJ159,IF($F159='KU Meter Schedule'!CZ$3,'KU Meter Schedule'!CY159+BJ159-$G159,SUM(CY159,BJ159)))</f>
        <v>92100.881886158953</v>
      </c>
      <c r="DA159" s="6">
        <f>IF(DA$3=$CP$3,$H159+BK159,IF($F159='KU Meter Schedule'!DA$3,'KU Meter Schedule'!CZ159+BK159-$G159,SUM(CZ159,BK159)))</f>
        <v>93724.591008908959</v>
      </c>
      <c r="DB159" s="6">
        <f>IF(DB$3=$CP$3,$H159+BL159,IF($F159='KU Meter Schedule'!DB$3,'KU Meter Schedule'!DA159+BL159-$G159,SUM(DA159,BL159)))</f>
        <v>95348.300131658965</v>
      </c>
      <c r="DC159" s="6">
        <f>IF(DC$3=$CP$3,$H159+BM159,IF($F159='KU Meter Schedule'!DC$3,'KU Meter Schedule'!DB159+BM159-$G159,SUM(DB159,BM159)))</f>
        <v>96972.009254408971</v>
      </c>
      <c r="DD159" s="6">
        <f>IF(DD$3=$CP$3,$H159+BN159,IF($F159='KU Meter Schedule'!DD$3,'KU Meter Schedule'!DC159+BN159-$G159,SUM(DC159,BN159)))</f>
        <v>98595.718377158977</v>
      </c>
      <c r="DE159" s="6">
        <f>IF(DE$3=$CP$3,$H159+BO159,IF($F159='KU Meter Schedule'!DE$3,'KU Meter Schedule'!DD159+BO159-$G159,SUM(DD159,BO159)))</f>
        <v>100219.42749990898</v>
      </c>
      <c r="DF159" s="6">
        <f>IF(DF$3=$CP$3,$H159+BP159,IF($F159='KU Meter Schedule'!DF$3,'KU Meter Schedule'!DE159+BP159-$G159,SUM(DE159,BP159)))</f>
        <v>101843.13662265899</v>
      </c>
      <c r="DG159" s="6">
        <f>IF(DG$3=$CP$3,$H159+BQ159,IF($F159='KU Meter Schedule'!DG$3,'KU Meter Schedule'!DF159+BQ159-$G159,SUM(DF159,BQ159)))</f>
        <v>103466.84574540899</v>
      </c>
      <c r="DH159" s="6">
        <f>IF(DH$3=$CP$3,$H159+BR159,IF($F159='KU Meter Schedule'!DH$3,'KU Meter Schedule'!DG159+BR159-$G159,SUM(DG159,BR159)))</f>
        <v>105090.554868159</v>
      </c>
      <c r="DI159" s="6">
        <f>IF(DI$3=$CP$3,$H159+BS159,IF($F159='KU Meter Schedule'!DI$3,'KU Meter Schedule'!DH159+BS159-$G159,SUM(DH159,BS159)))</f>
        <v>106714.26399090901</v>
      </c>
      <c r="DJ159" s="6">
        <f>IF(DJ$3=$CP$3,$H159+BT159,IF($F159='KU Meter Schedule'!DJ$3,'KU Meter Schedule'!DI159+BT159-$G159,SUM(DI159,BT159)))</f>
        <v>108337.97311365901</v>
      </c>
      <c r="DK159" s="6">
        <f>IF(DK$3=$CP$3,$H159+BU159,IF($F159='KU Meter Schedule'!DK$3,'KU Meter Schedule'!DJ159+BU159-$G159,SUM(DJ159,BU159)))</f>
        <v>109961.68223640902</v>
      </c>
      <c r="DL159" s="6">
        <f>IF(DL$3=$CP$3,$H159+BV159,IF($F159='KU Meter Schedule'!DL$3,'KU Meter Schedule'!DK159+BV159-$G159,SUM(DK159,BV159)))</f>
        <v>111585.39135915902</v>
      </c>
      <c r="DM159" s="6">
        <f>IF(DM$3=$CP$3,$H159+BW159,IF($F159='KU Meter Schedule'!DM$3,'KU Meter Schedule'!DL159+BW159-$G159,SUM(DL159,BW159)))</f>
        <v>113209.10048190903</v>
      </c>
      <c r="DN159" s="6">
        <f>IF(DN$3=$CP$3,$H159+BX159,IF($F159='KU Meter Schedule'!DN$3,'KU Meter Schedule'!DM159+BX159-$G159,SUM(DM159,BX159)))</f>
        <v>114832.80960465904</v>
      </c>
      <c r="DO159" s="6">
        <f>IF(DO$3=$CP$3,$H159+BY159,IF($F159='KU Meter Schedule'!DO$3,'KU Meter Schedule'!DN159+BY159-$G159,SUM(DN159,BY159)))</f>
        <v>116456.51872740904</v>
      </c>
      <c r="DP159" s="6">
        <f>IF(DP$3=$CP$3,$H159+BZ159,IF($F159='KU Meter Schedule'!DP$3,'KU Meter Schedule'!DO159+BZ159-$G159,SUM(DO159,BZ159)))</f>
        <v>118080.22785015905</v>
      </c>
      <c r="DQ159" s="6">
        <f>IF(DQ$3=$CP$3,$H159+CA159,IF($F159='KU Meter Schedule'!DQ$3,'KU Meter Schedule'!DP159+CA159-$G159,SUM(DP159,CA159)))</f>
        <v>119703.93697290905</v>
      </c>
      <c r="DR159" s="6">
        <f>IF(DR$3=$CP$3,$H159+CB159,IF($F159='KU Meter Schedule'!DR$3,'KU Meter Schedule'!DQ159+CB159-$G159,SUM(DQ159,CB159)))</f>
        <v>121327.64609565906</v>
      </c>
      <c r="DS159" s="6">
        <f>IF(DS$3=$CP$3,$H159+CC159,IF($F159='KU Meter Schedule'!DS$3,'KU Meter Schedule'!DR159+CC159-$G159,SUM(DR159,CC159)))</f>
        <v>122951.35521840907</v>
      </c>
      <c r="DT159" s="6">
        <f>IF(DT$3=$CP$3,$H159+CD159,IF($F159='KU Meter Schedule'!DT$3,'KU Meter Schedule'!DS159+CD159-$G159,SUM(DS159,CD159)))</f>
        <v>124575.06434115907</v>
      </c>
      <c r="DU159" s="6">
        <f>IF(DU$3=$CP$3,$H159+CE159,IF($F159='KU Meter Schedule'!DU$3,'KU Meter Schedule'!DT159+CE159-$G159,SUM(DT159,CE159)))</f>
        <v>126198.77346390908</v>
      </c>
      <c r="DV159" s="6">
        <f>IF(DV$3=$CP$3,$H159+CF159,IF($F159='KU Meter Schedule'!DV$3,'KU Meter Schedule'!DU159+CF159-$G159,SUM(DU159,CF159)))</f>
        <v>127822.48258665908</v>
      </c>
      <c r="DW159" s="6">
        <f>IF(DW$3=$CP$3,$H159+CG159,IF($F159='KU Meter Schedule'!DW$3,'KU Meter Schedule'!DV159+CG159-$G159,SUM(DV159,CG159)))</f>
        <v>129446.19170940909</v>
      </c>
      <c r="DX159" s="6">
        <f>IF(DX$3=$CP$3,$H159+CH159,IF($F159='KU Meter Schedule'!DX$3,'KU Meter Schedule'!DW159+CH159-$G159,SUM(DW159,CH159)))</f>
        <v>131069.9008321591</v>
      </c>
      <c r="DY159" s="6">
        <f>IF(DY$3=$CP$3,$H159+CI159,IF($F159='KU Meter Schedule'!DY$3,'KU Meter Schedule'!DX159+CI159-$G159,SUM(DX159,CI159)))</f>
        <v>132693.6099549091</v>
      </c>
      <c r="DZ159" s="6">
        <f>IF(DZ$3=$CP$3,$H159+CJ159,IF($F159='KU Meter Schedule'!DZ$3,'KU Meter Schedule'!DY159+CJ159-$G159,SUM(DY159,CJ159)))</f>
        <v>134317.31907765911</v>
      </c>
      <c r="EA159" s="6">
        <f>IF(EA$3=$CP$3,$H159+CK159,IF($F159='KU Meter Schedule'!EA$3,'KU Meter Schedule'!DZ159+CK159-$G159,SUM(DZ159,CK159)))</f>
        <v>135941.02820040911</v>
      </c>
      <c r="EB159" s="6">
        <f>IF(EB$3=$CP$3,$H159+CL159,IF($F159='KU Meter Schedule'!EB$3,'KU Meter Schedule'!EA159+CL159-$G159,SUM(EA159,CL159)))</f>
        <v>-418361.34723821585</v>
      </c>
      <c r="EC159" s="6">
        <f>IF(EC$3=$CP$3,$H159+CM159,IF($F159='KU Meter Schedule'!EC$3,'KU Meter Schedule'!EB159+CM159-$G159,SUM(EB159,CM159)))</f>
        <v>-418361.34723821585</v>
      </c>
      <c r="ED159" s="6">
        <f>IF(ED$3=$CP$3,$H159+CN159,IF($F159='KU Meter Schedule'!ED$3,'KU Meter Schedule'!EC159+CN159-$G159,SUM(EC159,CN159)))</f>
        <v>-418361.34723821585</v>
      </c>
      <c r="EF159" s="8">
        <f t="shared" si="32"/>
        <v>473606.77800300776</v>
      </c>
      <c r="EG159" s="8">
        <f t="shared" si="32"/>
        <v>472547.43501409108</v>
      </c>
      <c r="EH159" s="8">
        <f t="shared" si="32"/>
        <v>471488.09202517441</v>
      </c>
      <c r="EI159" s="8">
        <f t="shared" si="32"/>
        <v>470428.74903625774</v>
      </c>
      <c r="EJ159" s="8">
        <f t="shared" si="32"/>
        <v>469369.40604734106</v>
      </c>
      <c r="EK159" s="8">
        <f t="shared" si="32"/>
        <v>468310.06305842439</v>
      </c>
      <c r="EL159" s="8">
        <f t="shared" si="32"/>
        <v>467250.72006950772</v>
      </c>
      <c r="EM159" s="8">
        <f t="shared" si="32"/>
        <v>466191.37708059105</v>
      </c>
      <c r="EN159" s="8">
        <f t="shared" si="32"/>
        <v>465132.03409167437</v>
      </c>
      <c r="EO159" s="8">
        <f t="shared" si="32"/>
        <v>464072.6911027577</v>
      </c>
      <c r="EP159" s="8">
        <f t="shared" si="32"/>
        <v>463013.34811384103</v>
      </c>
      <c r="EQ159" s="8">
        <f t="shared" si="32"/>
        <v>461389.63899109105</v>
      </c>
      <c r="ER159" s="8">
        <f t="shared" si="32"/>
        <v>459765.92986834102</v>
      </c>
      <c r="ES159" s="8">
        <f t="shared" si="32"/>
        <v>458142.22074559098</v>
      </c>
      <c r="ET159" s="8">
        <f t="shared" si="32"/>
        <v>456518.511622841</v>
      </c>
      <c r="EU159" s="8">
        <f t="shared" si="32"/>
        <v>454894.80250009103</v>
      </c>
      <c r="EV159" s="8">
        <f t="shared" si="31"/>
        <v>453271.09337734099</v>
      </c>
      <c r="EW159" s="8">
        <f t="shared" si="31"/>
        <v>451647.38425459096</v>
      </c>
      <c r="EX159" s="8">
        <f t="shared" si="31"/>
        <v>450023.67513184098</v>
      </c>
      <c r="EY159" s="8">
        <f t="shared" si="31"/>
        <v>448399.966009091</v>
      </c>
      <c r="EZ159" s="8">
        <f t="shared" si="31"/>
        <v>446776.25688634097</v>
      </c>
      <c r="FA159" s="8">
        <f t="shared" si="31"/>
        <v>445152.54776359093</v>
      </c>
      <c r="FB159" s="8">
        <f t="shared" si="31"/>
        <v>443528.83864084096</v>
      </c>
      <c r="FC159" s="8">
        <f t="shared" si="31"/>
        <v>441905.12951809098</v>
      </c>
      <c r="FD159" s="8">
        <f t="shared" si="31"/>
        <v>440281.42039534095</v>
      </c>
      <c r="FE159" s="8">
        <f t="shared" si="31"/>
        <v>438657.71127259091</v>
      </c>
      <c r="FF159" s="8">
        <f t="shared" si="31"/>
        <v>437034.00214984093</v>
      </c>
      <c r="FG159" s="8">
        <f t="shared" si="31"/>
        <v>435410.29302709096</v>
      </c>
      <c r="FH159" s="8">
        <f t="shared" si="31"/>
        <v>433786.58390434092</v>
      </c>
      <c r="FI159" s="8">
        <f t="shared" si="31"/>
        <v>432162.87478159089</v>
      </c>
      <c r="FJ159" s="8">
        <f t="shared" si="31"/>
        <v>430539.16565884091</v>
      </c>
      <c r="FK159" s="8">
        <f t="shared" si="30"/>
        <v>428915.45653609093</v>
      </c>
      <c r="FL159" s="8">
        <f t="shared" si="30"/>
        <v>427291.7474133409</v>
      </c>
      <c r="FM159" s="8">
        <f t="shared" si="30"/>
        <v>425668.03829059086</v>
      </c>
      <c r="FN159" s="8">
        <f t="shared" si="30"/>
        <v>424044.32916784089</v>
      </c>
      <c r="FO159" s="8">
        <f t="shared" si="30"/>
        <v>422420.62004509091</v>
      </c>
      <c r="FP159" s="8">
        <f t="shared" si="30"/>
        <v>420796.91092234087</v>
      </c>
      <c r="FQ159" s="8">
        <f t="shared" si="30"/>
        <v>419173.20179959084</v>
      </c>
      <c r="FR159" s="8">
        <f t="shared" si="30"/>
        <v>418361.34723821585</v>
      </c>
      <c r="FS159" s="8">
        <f t="shared" si="30"/>
        <v>418361.34723821585</v>
      </c>
      <c r="FT159" s="8">
        <f t="shared" si="30"/>
        <v>418361.34723821585</v>
      </c>
    </row>
    <row r="160" spans="1:176" x14ac:dyDescent="0.25">
      <c r="A160" s="4" t="s">
        <v>12</v>
      </c>
      <c r="B160" s="4" t="s">
        <v>2</v>
      </c>
      <c r="C160" s="3" t="s">
        <v>40</v>
      </c>
      <c r="D160" s="4" t="s">
        <v>5</v>
      </c>
      <c r="E160" s="7">
        <v>2010</v>
      </c>
      <c r="F160" s="24">
        <f>IFERROR(VLOOKUP(CONCATENATE(C160,E160),'KU Retirements'!$A$4:$E$150,5,FALSE),"N/A")</f>
        <v>43739</v>
      </c>
      <c r="G160" s="5">
        <v>369214.55</v>
      </c>
      <c r="H160" s="5">
        <v>53507.207635025959</v>
      </c>
      <c r="I160" s="5"/>
      <c r="J160" s="6">
        <f>IF(J$3=$J$3,$G160,IF($F160='KU Meter Schedule'!J$3,'KU Meter Schedule'!I160-'KU Meter Schedule'!$G160,I160))</f>
        <v>369214.55</v>
      </c>
      <c r="K160" s="6">
        <f>IF(K$3=$J$3,$G160,IF($F160='KU Meter Schedule'!K$3,'KU Meter Schedule'!J160-'KU Meter Schedule'!$G160,J160))</f>
        <v>369214.55</v>
      </c>
      <c r="L160" s="6">
        <f>IF(L$3=$J$3,$G160,IF($F160='KU Meter Schedule'!L$3,'KU Meter Schedule'!K160-'KU Meter Schedule'!$G160,K160))</f>
        <v>369214.55</v>
      </c>
      <c r="M160" s="6">
        <f>IF(M$3=$J$3,$G160,IF($F160='KU Meter Schedule'!M$3,'KU Meter Schedule'!L160-'KU Meter Schedule'!$G160,L160))</f>
        <v>369214.55</v>
      </c>
      <c r="N160" s="6">
        <f>IF(N$3=$J$3,$G160,IF($F160='KU Meter Schedule'!N$3,'KU Meter Schedule'!M160-'KU Meter Schedule'!$G160,M160))</f>
        <v>369214.55</v>
      </c>
      <c r="O160" s="6">
        <f>IF(O$3=$J$3,$G160,IF($F160='KU Meter Schedule'!O$3,'KU Meter Schedule'!N160-'KU Meter Schedule'!$G160,N160))</f>
        <v>369214.55</v>
      </c>
      <c r="P160" s="6">
        <f>IF(P$3=$J$3,$G160,IF($F160='KU Meter Schedule'!P$3,'KU Meter Schedule'!O160-'KU Meter Schedule'!$G160,O160))</f>
        <v>369214.55</v>
      </c>
      <c r="Q160" s="6">
        <f>IF(Q$3=$J$3,$G160,IF($F160='KU Meter Schedule'!Q$3,'KU Meter Schedule'!P160-'KU Meter Schedule'!$G160,P160))</f>
        <v>369214.55</v>
      </c>
      <c r="R160" s="6">
        <f>IF(R$3=$J$3,$G160,IF($F160='KU Meter Schedule'!R$3,'KU Meter Schedule'!Q160-'KU Meter Schedule'!$G160,Q160))</f>
        <v>369214.55</v>
      </c>
      <c r="S160" s="6">
        <f>IF(S$3=$J$3,$G160,IF($F160='KU Meter Schedule'!S$3,'KU Meter Schedule'!R160-'KU Meter Schedule'!$G160,R160))</f>
        <v>369214.55</v>
      </c>
      <c r="T160" s="6">
        <f>IF(T$3=$J$3,$G160,IF($F160='KU Meter Schedule'!T$3,'KU Meter Schedule'!S160-'KU Meter Schedule'!$G160,S160))</f>
        <v>369214.55</v>
      </c>
      <c r="U160" s="6">
        <f>IF(U$3=$J$3,$G160,IF($F160='KU Meter Schedule'!U$3,'KU Meter Schedule'!T160-'KU Meter Schedule'!$G160,T160))</f>
        <v>369214.55</v>
      </c>
      <c r="V160" s="6">
        <f>IF(V$3=$J$3,$G160,IF($F160='KU Meter Schedule'!V$3,'KU Meter Schedule'!U160-'KU Meter Schedule'!$G160,U160))</f>
        <v>369214.55</v>
      </c>
      <c r="W160" s="6">
        <f>IF(W$3=$J$3,$G160,IF($F160='KU Meter Schedule'!W$3,'KU Meter Schedule'!V160-'KU Meter Schedule'!$G160,V160))</f>
        <v>369214.55</v>
      </c>
      <c r="X160" s="6">
        <f>IF(X$3=$J$3,$G160,IF($F160='KU Meter Schedule'!X$3,'KU Meter Schedule'!W160-'KU Meter Schedule'!$G160,W160))</f>
        <v>369214.55</v>
      </c>
      <c r="Y160" s="6">
        <f>IF(Y$3=$J$3,$G160,IF($F160='KU Meter Schedule'!Y$3,'KU Meter Schedule'!X160-'KU Meter Schedule'!$G160,X160))</f>
        <v>369214.55</v>
      </c>
      <c r="Z160" s="6">
        <f>IF(Z$3=$J$3,$G160,IF($F160='KU Meter Schedule'!Z$3,'KU Meter Schedule'!Y160-'KU Meter Schedule'!$G160,Y160))</f>
        <v>369214.55</v>
      </c>
      <c r="AA160" s="6">
        <f>IF(AA$3=$J$3,$G160,IF($F160='KU Meter Schedule'!AA$3,'KU Meter Schedule'!Z160-'KU Meter Schedule'!$G160,Z160))</f>
        <v>369214.55</v>
      </c>
      <c r="AB160" s="6">
        <f>IF(AB$3=$J$3,$G160,IF($F160='KU Meter Schedule'!AB$3,'KU Meter Schedule'!AA160-'KU Meter Schedule'!$G160,AA160))</f>
        <v>369214.55</v>
      </c>
      <c r="AC160" s="6">
        <f>IF(AC$3=$J$3,$G160,IF($F160='KU Meter Schedule'!AC$3,'KU Meter Schedule'!AB160-'KU Meter Schedule'!$G160,AB160))</f>
        <v>369214.55</v>
      </c>
      <c r="AD160" s="6">
        <f>IF(AD$3=$J$3,$G160,IF($F160='KU Meter Schedule'!AD$3,'KU Meter Schedule'!AC160-'KU Meter Schedule'!$G160,AC160))</f>
        <v>369214.55</v>
      </c>
      <c r="AE160" s="6">
        <f>IF(AE$3=$J$3,$G160,IF($F160='KU Meter Schedule'!AE$3,'KU Meter Schedule'!AD160-'KU Meter Schedule'!$G160,AD160))</f>
        <v>369214.55</v>
      </c>
      <c r="AF160" s="6">
        <f>IF(AF$3=$J$3,$G160,IF($F160='KU Meter Schedule'!AF$3,'KU Meter Schedule'!AE160-'KU Meter Schedule'!$G160,AE160))</f>
        <v>369214.55</v>
      </c>
      <c r="AG160" s="6">
        <f>IF(AG$3=$J$3,$G160,IF($F160='KU Meter Schedule'!AG$3,'KU Meter Schedule'!AF160-'KU Meter Schedule'!$G160,AF160))</f>
        <v>369214.55</v>
      </c>
      <c r="AH160" s="6">
        <f>IF(AH$3=$J$3,$G160,IF($F160='KU Meter Schedule'!AH$3,'KU Meter Schedule'!AG160-'KU Meter Schedule'!$G160,AG160))</f>
        <v>369214.55</v>
      </c>
      <c r="AI160" s="6">
        <f>IF(AI$3=$J$3,$G160,IF($F160='KU Meter Schedule'!AI$3,'KU Meter Schedule'!AH160-'KU Meter Schedule'!$G160,AH160))</f>
        <v>369214.55</v>
      </c>
      <c r="AJ160" s="6">
        <f>IF(AJ$3=$J$3,$G160,IF($F160='KU Meter Schedule'!AJ$3,'KU Meter Schedule'!AI160-'KU Meter Schedule'!$G160,AI160))</f>
        <v>369214.55</v>
      </c>
      <c r="AK160" s="6">
        <f>IF(AK$3=$J$3,$G160,IF($F160='KU Meter Schedule'!AK$3,'KU Meter Schedule'!AJ160-'KU Meter Schedule'!$G160,AJ160))</f>
        <v>369214.55</v>
      </c>
      <c r="AL160" s="6">
        <f>IF(AL$3=$J$3,$G160,IF($F160='KU Meter Schedule'!AL$3,'KU Meter Schedule'!AK160-'KU Meter Schedule'!$G160,AK160))</f>
        <v>369214.55</v>
      </c>
      <c r="AM160" s="6">
        <f>IF(AM$3=$J$3,$G160,IF($F160='KU Meter Schedule'!AM$3,'KU Meter Schedule'!AL160-'KU Meter Schedule'!$G160,AL160))</f>
        <v>369214.55</v>
      </c>
      <c r="AN160" s="6">
        <f>IF(AN$3=$J$3,$G160,IF($F160='KU Meter Schedule'!AN$3,'KU Meter Schedule'!AM160-'KU Meter Schedule'!$G160,AM160))</f>
        <v>369214.55</v>
      </c>
      <c r="AO160" s="6">
        <f>IF(AO$3=$J$3,$G160,IF($F160='KU Meter Schedule'!AO$3,'KU Meter Schedule'!AN160-'KU Meter Schedule'!$G160,AN160))</f>
        <v>369214.55</v>
      </c>
      <c r="AP160" s="6">
        <f>IF(AP$3=$J$3,$G160,IF($F160='KU Meter Schedule'!AP$3,'KU Meter Schedule'!AO160-'KU Meter Schedule'!$G160,AO160))</f>
        <v>369214.55</v>
      </c>
      <c r="AQ160" s="6">
        <f>IF(AQ$3=$J$3,$G160,IF($F160='KU Meter Schedule'!AQ$3,'KU Meter Schedule'!AP160-'KU Meter Schedule'!$G160,AP160))</f>
        <v>369214.55</v>
      </c>
      <c r="AR160" s="6">
        <f>IF(AR$3=$J$3,$G160,IF($F160='KU Meter Schedule'!AR$3,'KU Meter Schedule'!AQ160-'KU Meter Schedule'!$G160,AQ160))</f>
        <v>369214.55</v>
      </c>
      <c r="AS160" s="6">
        <f>IF(AS$3=$J$3,$G160,IF($F160='KU Meter Schedule'!AS$3,'KU Meter Schedule'!AR160-'KU Meter Schedule'!$G160,AR160))</f>
        <v>369214.55</v>
      </c>
      <c r="AT160" s="6">
        <f>IF(AT$3=$J$3,$G160,IF($F160='KU Meter Schedule'!AT$3,'KU Meter Schedule'!AS160-'KU Meter Schedule'!$G160,AS160))</f>
        <v>369214.55</v>
      </c>
      <c r="AU160" s="6">
        <f>IF(AU$3=$J$3,$G160,IF($F160='KU Meter Schedule'!AU$3,'KU Meter Schedule'!AT160-'KU Meter Schedule'!$G160,AT160))</f>
        <v>369214.55</v>
      </c>
      <c r="AV160" s="6">
        <f>IF(AV$3=$J$3,$G160,IF($F160='KU Meter Schedule'!AV$3,'KU Meter Schedule'!AU160-'KU Meter Schedule'!$G160,AU160))</f>
        <v>0</v>
      </c>
      <c r="AW160" s="6">
        <f>IF(AW$3=$J$3,$G160,IF($F160='KU Meter Schedule'!AW$3,'KU Meter Schedule'!AV160-'KU Meter Schedule'!$G160,AV160))</f>
        <v>0</v>
      </c>
      <c r="AX160" s="6">
        <f>IF(AX$3=$J$3,$G160,IF($F160='KU Meter Schedule'!AX$3,'KU Meter Schedule'!AW160-'KU Meter Schedule'!$G160,AW160))</f>
        <v>0</v>
      </c>
      <c r="AZ160" s="21">
        <f>IF(AZ$3&lt;'Depr. Rate'!$B$1,('Depr. Rate'!$B$4*'KU Meter Schedule'!J160)/12,IF(J160=0,I160/2*'Depr. Rate'!$C$4/12,('Depr. Rate'!$C$4*'KU Meter Schedule'!J160)/12))</f>
        <v>704.58443291666663</v>
      </c>
      <c r="BA160" s="21">
        <f>IF(BA$3&lt;'Depr. Rate'!$B$1,('Depr. Rate'!$B$4*'KU Meter Schedule'!K160)/12,IF(K160=0,J160/2*'Depr. Rate'!$C$4/12,('Depr. Rate'!$C$4*'KU Meter Schedule'!K160)/12))</f>
        <v>704.58443291666663</v>
      </c>
      <c r="BB160" s="21">
        <f>IF(BB$3&lt;'Depr. Rate'!$B$1,('Depr. Rate'!$B$4*'KU Meter Schedule'!L160)/12,IF(L160=0,K160/2*'Depr. Rate'!$C$4/12,('Depr. Rate'!$C$4*'KU Meter Schedule'!L160)/12))</f>
        <v>704.58443291666663</v>
      </c>
      <c r="BC160" s="21">
        <f>IF(BC$3&lt;'Depr. Rate'!$B$1,('Depr. Rate'!$B$4*'KU Meter Schedule'!M160)/12,IF(M160=0,L160/2*'Depr. Rate'!$C$4/12,('Depr. Rate'!$C$4*'KU Meter Schedule'!M160)/12))</f>
        <v>704.58443291666663</v>
      </c>
      <c r="BD160" s="21">
        <f>IF(BD$3&lt;'Depr. Rate'!$B$1,('Depr. Rate'!$B$4*'KU Meter Schedule'!N160)/12,IF(N160=0,M160/2*'Depr. Rate'!$C$4/12,('Depr. Rate'!$C$4*'KU Meter Schedule'!N160)/12))</f>
        <v>704.58443291666663</v>
      </c>
      <c r="BE160" s="21">
        <f>IF(BE$3&lt;'Depr. Rate'!$B$1,('Depr. Rate'!$B$4*'KU Meter Schedule'!O160)/12,IF(O160=0,N160/2*'Depr. Rate'!$C$4/12,('Depr. Rate'!$C$4*'KU Meter Schedule'!O160)/12))</f>
        <v>704.58443291666663</v>
      </c>
      <c r="BF160" s="21">
        <f>IF(BF$3&lt;'Depr. Rate'!$B$1,('Depr. Rate'!$B$4*'KU Meter Schedule'!P160)/12,IF(P160=0,O160/2*'Depr. Rate'!$C$4/12,('Depr. Rate'!$C$4*'KU Meter Schedule'!P160)/12))</f>
        <v>704.58443291666663</v>
      </c>
      <c r="BG160" s="21">
        <f>IF(BG$3&lt;'Depr. Rate'!$B$1,('Depr. Rate'!$B$4*'KU Meter Schedule'!Q160)/12,IF(Q160=0,P160/2*'Depr. Rate'!$C$4/12,('Depr. Rate'!$C$4*'KU Meter Schedule'!Q160)/12))</f>
        <v>704.58443291666663</v>
      </c>
      <c r="BH160" s="21">
        <f>IF(BH$3&lt;'Depr. Rate'!$B$1,('Depr. Rate'!$B$4*'KU Meter Schedule'!R160)/12,IF(R160=0,Q160/2*'Depr. Rate'!$C$4/12,('Depr. Rate'!$C$4*'KU Meter Schedule'!R160)/12))</f>
        <v>704.58443291666663</v>
      </c>
      <c r="BI160" s="21">
        <f>IF(BI$3&lt;'Depr. Rate'!$B$1,('Depr. Rate'!$B$4*'KU Meter Schedule'!S160)/12,IF(S160=0,R160/2*'Depr. Rate'!$C$4/12,('Depr. Rate'!$C$4*'KU Meter Schedule'!S160)/12))</f>
        <v>704.58443291666663</v>
      </c>
      <c r="BJ160" s="21">
        <f>IF(BJ$3&lt;'Depr. Rate'!$B$1,('Depr. Rate'!$B$4*'KU Meter Schedule'!T160)/12,IF(T160=0,S160/2*'Depr. Rate'!$C$4/12,('Depr. Rate'!$C$4*'KU Meter Schedule'!T160)/12))</f>
        <v>704.58443291666663</v>
      </c>
      <c r="BK160" s="21">
        <f>IF(BK$3&lt;'Depr. Rate'!$B$1,('Depr. Rate'!$B$4*'KU Meter Schedule'!U160)/12,IF(U160=0,T160/2*'Depr. Rate'!$C$4/12,('Depr. Rate'!$C$4*'KU Meter Schedule'!U160)/12))</f>
        <v>1079.95255875</v>
      </c>
      <c r="BL160" s="21">
        <f>IF(BL$3&lt;'Depr. Rate'!$B$1,('Depr. Rate'!$B$4*'KU Meter Schedule'!V160)/12,IF(V160=0,U160/2*'Depr. Rate'!$C$4/12,('Depr. Rate'!$C$4*'KU Meter Schedule'!V160)/12))</f>
        <v>1079.95255875</v>
      </c>
      <c r="BM160" s="21">
        <f>IF(BM$3&lt;'Depr. Rate'!$B$1,('Depr. Rate'!$B$4*'KU Meter Schedule'!W160)/12,IF(W160=0,V160/2*'Depr. Rate'!$C$4/12,('Depr. Rate'!$C$4*'KU Meter Schedule'!W160)/12))</f>
        <v>1079.95255875</v>
      </c>
      <c r="BN160" s="21">
        <f>IF(BN$3&lt;'Depr. Rate'!$B$1,('Depr. Rate'!$B$4*'KU Meter Schedule'!X160)/12,IF(X160=0,W160/2*'Depr. Rate'!$C$4/12,('Depr. Rate'!$C$4*'KU Meter Schedule'!X160)/12))</f>
        <v>1079.95255875</v>
      </c>
      <c r="BO160" s="21">
        <f>IF(BO$3&lt;'Depr. Rate'!$B$1,('Depr. Rate'!$B$4*'KU Meter Schedule'!Y160)/12,IF(Y160=0,X160/2*'Depr. Rate'!$C$4/12,('Depr. Rate'!$C$4*'KU Meter Schedule'!Y160)/12))</f>
        <v>1079.95255875</v>
      </c>
      <c r="BP160" s="21">
        <f>IF(BP$3&lt;'Depr. Rate'!$B$1,('Depr. Rate'!$B$4*'KU Meter Schedule'!Z160)/12,IF(Z160=0,Y160/2*'Depr. Rate'!$C$4/12,('Depr. Rate'!$C$4*'KU Meter Schedule'!Z160)/12))</f>
        <v>1079.95255875</v>
      </c>
      <c r="BQ160" s="21">
        <f>IF(BQ$3&lt;'Depr. Rate'!$B$1,('Depr. Rate'!$B$4*'KU Meter Schedule'!AA160)/12,IF(AA160=0,Z160/2*'Depr. Rate'!$C$4/12,('Depr. Rate'!$C$4*'KU Meter Schedule'!AA160)/12))</f>
        <v>1079.95255875</v>
      </c>
      <c r="BR160" s="21">
        <f>IF(BR$3&lt;'Depr. Rate'!$B$1,('Depr. Rate'!$B$4*'KU Meter Schedule'!AB160)/12,IF(AB160=0,AA160/2*'Depr. Rate'!$C$4/12,('Depr. Rate'!$C$4*'KU Meter Schedule'!AB160)/12))</f>
        <v>1079.95255875</v>
      </c>
      <c r="BS160" s="21">
        <f>IF(BS$3&lt;'Depr. Rate'!$B$1,('Depr. Rate'!$B$4*'KU Meter Schedule'!AC160)/12,IF(AC160=0,AB160/2*'Depr. Rate'!$C$4/12,('Depr. Rate'!$C$4*'KU Meter Schedule'!AC160)/12))</f>
        <v>1079.95255875</v>
      </c>
      <c r="BT160" s="21">
        <f>IF(BT$3&lt;'Depr. Rate'!$B$1,('Depr. Rate'!$B$4*'KU Meter Schedule'!AD160)/12,IF(AD160=0,AC160/2*'Depr. Rate'!$C$4/12,('Depr. Rate'!$C$4*'KU Meter Schedule'!AD160)/12))</f>
        <v>1079.95255875</v>
      </c>
      <c r="BU160" s="21">
        <f>IF(BU$3&lt;'Depr. Rate'!$B$1,('Depr. Rate'!$B$4*'KU Meter Schedule'!AE160)/12,IF(AE160=0,AD160/2*'Depr. Rate'!$C$4/12,('Depr. Rate'!$C$4*'KU Meter Schedule'!AE160)/12))</f>
        <v>1079.95255875</v>
      </c>
      <c r="BV160" s="21">
        <f>IF(BV$3&lt;'Depr. Rate'!$B$1,('Depr. Rate'!$B$4*'KU Meter Schedule'!AF160)/12,IF(AF160=0,AE160/2*'Depr. Rate'!$C$4/12,('Depr. Rate'!$C$4*'KU Meter Schedule'!AF160)/12))</f>
        <v>1079.95255875</v>
      </c>
      <c r="BW160" s="21">
        <f>IF(BW$3&lt;'Depr. Rate'!$B$1,('Depr. Rate'!$B$4*'KU Meter Schedule'!AG160)/12,IF(AG160=0,AF160/2*'Depr. Rate'!$C$4/12,('Depr. Rate'!$C$4*'KU Meter Schedule'!AG160)/12))</f>
        <v>1079.95255875</v>
      </c>
      <c r="BX160" s="21">
        <f>IF(BX$3&lt;'Depr. Rate'!$B$1,('Depr. Rate'!$B$4*'KU Meter Schedule'!AH160)/12,IF(AH160=0,AG160/2*'Depr. Rate'!$C$4/12,('Depr. Rate'!$C$4*'KU Meter Schedule'!AH160)/12))</f>
        <v>1079.95255875</v>
      </c>
      <c r="BY160" s="21">
        <f>IF(BY$3&lt;'Depr. Rate'!$B$1,('Depr. Rate'!$B$4*'KU Meter Schedule'!AI160)/12,IF(AI160=0,AH160/2*'Depr. Rate'!$C$4/12,('Depr. Rate'!$C$4*'KU Meter Schedule'!AI160)/12))</f>
        <v>1079.95255875</v>
      </c>
      <c r="BZ160" s="21">
        <f>IF(BZ$3&lt;'Depr. Rate'!$B$1,('Depr. Rate'!$B$4*'KU Meter Schedule'!AJ160)/12,IF(AJ160=0,AI160/2*'Depr. Rate'!$C$4/12,('Depr. Rate'!$C$4*'KU Meter Schedule'!AJ160)/12))</f>
        <v>1079.95255875</v>
      </c>
      <c r="CA160" s="21">
        <f>IF(CA$3&lt;'Depr. Rate'!$B$1,('Depr. Rate'!$B$4*'KU Meter Schedule'!AK160)/12,IF(AK160=0,AJ160/2*'Depr. Rate'!$C$4/12,('Depr. Rate'!$C$4*'KU Meter Schedule'!AK160)/12))</f>
        <v>1079.95255875</v>
      </c>
      <c r="CB160" s="21">
        <f>IF(CB$3&lt;'Depr. Rate'!$B$1,('Depr. Rate'!$B$4*'KU Meter Schedule'!AL160)/12,IF(AL160=0,AK160/2*'Depr. Rate'!$C$4/12,('Depr. Rate'!$C$4*'KU Meter Schedule'!AL160)/12))</f>
        <v>1079.95255875</v>
      </c>
      <c r="CC160" s="21">
        <f>IF(CC$3&lt;'Depr. Rate'!$B$1,('Depr. Rate'!$B$4*'KU Meter Schedule'!AM160)/12,IF(AM160=0,AL160/2*'Depr. Rate'!$C$4/12,('Depr. Rate'!$C$4*'KU Meter Schedule'!AM160)/12))</f>
        <v>1079.95255875</v>
      </c>
      <c r="CD160" s="21">
        <f>IF(CD$3&lt;'Depr. Rate'!$B$1,('Depr. Rate'!$B$4*'KU Meter Schedule'!AN160)/12,IF(AN160=0,AM160/2*'Depr. Rate'!$C$4/12,('Depr. Rate'!$C$4*'KU Meter Schedule'!AN160)/12))</f>
        <v>1079.95255875</v>
      </c>
      <c r="CE160" s="21">
        <f>IF(CE$3&lt;'Depr. Rate'!$B$1,('Depr. Rate'!$B$4*'KU Meter Schedule'!AO160)/12,IF(AO160=0,AN160/2*'Depr. Rate'!$C$4/12,('Depr. Rate'!$C$4*'KU Meter Schedule'!AO160)/12))</f>
        <v>1079.95255875</v>
      </c>
      <c r="CF160" s="21">
        <f>IF(CF$3&lt;'Depr. Rate'!$B$1,('Depr. Rate'!$B$4*'KU Meter Schedule'!AP160)/12,IF(AP160=0,AO160/2*'Depr. Rate'!$C$4/12,('Depr. Rate'!$C$4*'KU Meter Schedule'!AP160)/12))</f>
        <v>1079.95255875</v>
      </c>
      <c r="CG160" s="21">
        <f>IF(CG$3&lt;'Depr. Rate'!$B$1,('Depr. Rate'!$B$4*'KU Meter Schedule'!AQ160)/12,IF(AQ160=0,AP160/2*'Depr. Rate'!$C$4/12,('Depr. Rate'!$C$4*'KU Meter Schedule'!AQ160)/12))</f>
        <v>1079.95255875</v>
      </c>
      <c r="CH160" s="21">
        <f>IF(CH$3&lt;'Depr. Rate'!$B$1,('Depr. Rate'!$B$4*'KU Meter Schedule'!AR160)/12,IF(AR160=0,AQ160/2*'Depr. Rate'!$C$4/12,('Depr. Rate'!$C$4*'KU Meter Schedule'!AR160)/12))</f>
        <v>1079.95255875</v>
      </c>
      <c r="CI160" s="21">
        <f>IF(CI$3&lt;'Depr. Rate'!$B$1,('Depr. Rate'!$B$4*'KU Meter Schedule'!AS160)/12,IF(AS160=0,AR160/2*'Depr. Rate'!$C$4/12,('Depr. Rate'!$C$4*'KU Meter Schedule'!AS160)/12))</f>
        <v>1079.95255875</v>
      </c>
      <c r="CJ160" s="21">
        <f>IF(CJ$3&lt;'Depr. Rate'!$B$1,('Depr. Rate'!$B$4*'KU Meter Schedule'!AT160)/12,IF(AT160=0,AS160/2*'Depr. Rate'!$C$4/12,('Depr. Rate'!$C$4*'KU Meter Schedule'!AT160)/12))</f>
        <v>1079.95255875</v>
      </c>
      <c r="CK160" s="21">
        <f>IF(CK$3&lt;'Depr. Rate'!$B$1,('Depr. Rate'!$B$4*'KU Meter Schedule'!AU160)/12,IF(AU160=0,AT160/2*'Depr. Rate'!$C$4/12,('Depr. Rate'!$C$4*'KU Meter Schedule'!AU160)/12))</f>
        <v>1079.95255875</v>
      </c>
      <c r="CL160" s="21">
        <f>IF(CL$3&lt;'Depr. Rate'!$B$1,('Depr. Rate'!$B$4*'KU Meter Schedule'!AV160)/12,IF(AV160=0,AU160/2*'Depr. Rate'!$C$4/12,('Depr. Rate'!$C$4*'KU Meter Schedule'!AV160)/12))</f>
        <v>539.97627937499999</v>
      </c>
      <c r="CM160" s="21">
        <f>IF(CM$3&lt;'Depr. Rate'!$B$1,('Depr. Rate'!$B$4*'KU Meter Schedule'!AW160)/12,IF(AW160=0,AV160/2*'Depr. Rate'!$C$4/12,('Depr. Rate'!$C$4*'KU Meter Schedule'!AW160)/12))</f>
        <v>0</v>
      </c>
      <c r="CN160" s="21">
        <f>IF(CN$3&lt;'Depr. Rate'!$B$1,('Depr. Rate'!$B$4*'KU Meter Schedule'!AX160)/12,IF(AX160=0,AW160/2*'Depr. Rate'!$C$4/12,('Depr. Rate'!$C$4*'KU Meter Schedule'!AX160)/12))</f>
        <v>0</v>
      </c>
      <c r="CP160" s="6">
        <f>IF(CP$3=$CP$3,$H160+AZ160,IF($F160='KU Meter Schedule'!CP$3,'KU Meter Schedule'!CO160+AZ160-$G160,SUM(CO160,AZ160)))</f>
        <v>54211.792067942624</v>
      </c>
      <c r="CQ160" s="6">
        <f>IF(CQ$3=$CP$3,$H160+BA160,IF($F160='KU Meter Schedule'!CQ$3,'KU Meter Schedule'!CP160+BA160-$G160,SUM(CP160,BA160)))</f>
        <v>54916.376500859289</v>
      </c>
      <c r="CR160" s="6">
        <f>IF(CR$3=$CP$3,$H160+BB160,IF($F160='KU Meter Schedule'!CR$3,'KU Meter Schedule'!CQ160+BB160-$G160,SUM(CQ160,BB160)))</f>
        <v>55620.960933775954</v>
      </c>
      <c r="CS160" s="6">
        <f>IF(CS$3=$CP$3,$H160+BC160,IF($F160='KU Meter Schedule'!CS$3,'KU Meter Schedule'!CR160+BC160-$G160,SUM(CR160,BC160)))</f>
        <v>56325.545366692619</v>
      </c>
      <c r="CT160" s="6">
        <f>IF(CT$3=$CP$3,$H160+BD160,IF($F160='KU Meter Schedule'!CT$3,'KU Meter Schedule'!CS160+BD160-$G160,SUM(CS160,BD160)))</f>
        <v>57030.129799609284</v>
      </c>
      <c r="CU160" s="6">
        <f>IF(CU$3=$CP$3,$H160+BE160,IF($F160='KU Meter Schedule'!CU$3,'KU Meter Schedule'!CT160+BE160-$G160,SUM(CT160,BE160)))</f>
        <v>57734.714232525948</v>
      </c>
      <c r="CV160" s="6">
        <f>IF(CV$3=$CP$3,$H160+BF160,IF($F160='KU Meter Schedule'!CV$3,'KU Meter Schedule'!CU160+BF160-$G160,SUM(CU160,BF160)))</f>
        <v>58439.298665442613</v>
      </c>
      <c r="CW160" s="6">
        <f>IF(CW$3=$CP$3,$H160+BG160,IF($F160='KU Meter Schedule'!CW$3,'KU Meter Schedule'!CV160+BG160-$G160,SUM(CV160,BG160)))</f>
        <v>59143.883098359278</v>
      </c>
      <c r="CX160" s="6">
        <f>IF(CX$3=$CP$3,$H160+BH160,IF($F160='KU Meter Schedule'!CX$3,'KU Meter Schedule'!CW160+BH160-$G160,SUM(CW160,BH160)))</f>
        <v>59848.467531275943</v>
      </c>
      <c r="CY160" s="6">
        <f>IF(CY$3=$CP$3,$H160+BI160,IF($F160='KU Meter Schedule'!CY$3,'KU Meter Schedule'!CX160+BI160-$G160,SUM(CX160,BI160)))</f>
        <v>60553.051964192608</v>
      </c>
      <c r="CZ160" s="6">
        <f>IF(CZ$3=$CP$3,$H160+BJ160,IF($F160='KU Meter Schedule'!CZ$3,'KU Meter Schedule'!CY160+BJ160-$G160,SUM(CY160,BJ160)))</f>
        <v>61257.636397109272</v>
      </c>
      <c r="DA160" s="6">
        <f>IF(DA$3=$CP$3,$H160+BK160,IF($F160='KU Meter Schedule'!DA$3,'KU Meter Schedule'!CZ160+BK160-$G160,SUM(CZ160,BK160)))</f>
        <v>62337.588955859275</v>
      </c>
      <c r="DB160" s="6">
        <f>IF(DB$3=$CP$3,$H160+BL160,IF($F160='KU Meter Schedule'!DB$3,'KU Meter Schedule'!DA160+BL160-$G160,SUM(DA160,BL160)))</f>
        <v>63417.541514609278</v>
      </c>
      <c r="DC160" s="6">
        <f>IF(DC$3=$CP$3,$H160+BM160,IF($F160='KU Meter Schedule'!DC$3,'KU Meter Schedule'!DB160+BM160-$G160,SUM(DB160,BM160)))</f>
        <v>64497.494073359281</v>
      </c>
      <c r="DD160" s="6">
        <f>IF(DD$3=$CP$3,$H160+BN160,IF($F160='KU Meter Schedule'!DD$3,'KU Meter Schedule'!DC160+BN160-$G160,SUM(DC160,BN160)))</f>
        <v>65577.446632109277</v>
      </c>
      <c r="DE160" s="6">
        <f>IF(DE$3=$CP$3,$H160+BO160,IF($F160='KU Meter Schedule'!DE$3,'KU Meter Schedule'!DD160+BO160-$G160,SUM(DD160,BO160)))</f>
        <v>66657.399190859272</v>
      </c>
      <c r="DF160" s="6">
        <f>IF(DF$3=$CP$3,$H160+BP160,IF($F160='KU Meter Schedule'!DF$3,'KU Meter Schedule'!DE160+BP160-$G160,SUM(DE160,BP160)))</f>
        <v>67737.351749609268</v>
      </c>
      <c r="DG160" s="6">
        <f>IF(DG$3=$CP$3,$H160+BQ160,IF($F160='KU Meter Schedule'!DG$3,'KU Meter Schedule'!DF160+BQ160-$G160,SUM(DF160,BQ160)))</f>
        <v>68817.304308359264</v>
      </c>
      <c r="DH160" s="6">
        <f>IF(DH$3=$CP$3,$H160+BR160,IF($F160='KU Meter Schedule'!DH$3,'KU Meter Schedule'!DG160+BR160-$G160,SUM(DG160,BR160)))</f>
        <v>69897.256867109259</v>
      </c>
      <c r="DI160" s="6">
        <f>IF(DI$3=$CP$3,$H160+BS160,IF($F160='KU Meter Schedule'!DI$3,'KU Meter Schedule'!DH160+BS160-$G160,SUM(DH160,BS160)))</f>
        <v>70977.209425859255</v>
      </c>
      <c r="DJ160" s="6">
        <f>IF(DJ$3=$CP$3,$H160+BT160,IF($F160='KU Meter Schedule'!DJ$3,'KU Meter Schedule'!DI160+BT160-$G160,SUM(DI160,BT160)))</f>
        <v>72057.161984609251</v>
      </c>
      <c r="DK160" s="6">
        <f>IF(DK$3=$CP$3,$H160+BU160,IF($F160='KU Meter Schedule'!DK$3,'KU Meter Schedule'!DJ160+BU160-$G160,SUM(DJ160,BU160)))</f>
        <v>73137.114543359246</v>
      </c>
      <c r="DL160" s="6">
        <f>IF(DL$3=$CP$3,$H160+BV160,IF($F160='KU Meter Schedule'!DL$3,'KU Meter Schedule'!DK160+BV160-$G160,SUM(DK160,BV160)))</f>
        <v>74217.067102109242</v>
      </c>
      <c r="DM160" s="6">
        <f>IF(DM$3=$CP$3,$H160+BW160,IF($F160='KU Meter Schedule'!DM$3,'KU Meter Schedule'!DL160+BW160-$G160,SUM(DL160,BW160)))</f>
        <v>75297.019660859238</v>
      </c>
      <c r="DN160" s="6">
        <f>IF(DN$3=$CP$3,$H160+BX160,IF($F160='KU Meter Schedule'!DN$3,'KU Meter Schedule'!DM160+BX160-$G160,SUM(DM160,BX160)))</f>
        <v>76376.972219609233</v>
      </c>
      <c r="DO160" s="6">
        <f>IF(DO$3=$CP$3,$H160+BY160,IF($F160='KU Meter Schedule'!DO$3,'KU Meter Schedule'!DN160+BY160-$G160,SUM(DN160,BY160)))</f>
        <v>77456.924778359229</v>
      </c>
      <c r="DP160" s="6">
        <f>IF(DP$3=$CP$3,$H160+BZ160,IF($F160='KU Meter Schedule'!DP$3,'KU Meter Schedule'!DO160+BZ160-$G160,SUM(DO160,BZ160)))</f>
        <v>78536.877337109225</v>
      </c>
      <c r="DQ160" s="6">
        <f>IF(DQ$3=$CP$3,$H160+CA160,IF($F160='KU Meter Schedule'!DQ$3,'KU Meter Schedule'!DP160+CA160-$G160,SUM(DP160,CA160)))</f>
        <v>79616.82989585922</v>
      </c>
      <c r="DR160" s="6">
        <f>IF(DR$3=$CP$3,$H160+CB160,IF($F160='KU Meter Schedule'!DR$3,'KU Meter Schedule'!DQ160+CB160-$G160,SUM(DQ160,CB160)))</f>
        <v>80696.782454609216</v>
      </c>
      <c r="DS160" s="6">
        <f>IF(DS$3=$CP$3,$H160+CC160,IF($F160='KU Meter Schedule'!DS$3,'KU Meter Schedule'!DR160+CC160-$G160,SUM(DR160,CC160)))</f>
        <v>81776.735013359212</v>
      </c>
      <c r="DT160" s="6">
        <f>IF(DT$3=$CP$3,$H160+CD160,IF($F160='KU Meter Schedule'!DT$3,'KU Meter Schedule'!DS160+CD160-$G160,SUM(DS160,CD160)))</f>
        <v>82856.687572109207</v>
      </c>
      <c r="DU160" s="6">
        <f>IF(DU$3=$CP$3,$H160+CE160,IF($F160='KU Meter Schedule'!DU$3,'KU Meter Schedule'!DT160+CE160-$G160,SUM(DT160,CE160)))</f>
        <v>83936.640130859203</v>
      </c>
      <c r="DV160" s="6">
        <f>IF(DV$3=$CP$3,$H160+CF160,IF($F160='KU Meter Schedule'!DV$3,'KU Meter Schedule'!DU160+CF160-$G160,SUM(DU160,CF160)))</f>
        <v>85016.592689609199</v>
      </c>
      <c r="DW160" s="6">
        <f>IF(DW$3=$CP$3,$H160+CG160,IF($F160='KU Meter Schedule'!DW$3,'KU Meter Schedule'!DV160+CG160-$G160,SUM(DV160,CG160)))</f>
        <v>86096.545248359194</v>
      </c>
      <c r="DX160" s="6">
        <f>IF(DX$3=$CP$3,$H160+CH160,IF($F160='KU Meter Schedule'!DX$3,'KU Meter Schedule'!DW160+CH160-$G160,SUM(DW160,CH160)))</f>
        <v>87176.49780710919</v>
      </c>
      <c r="DY160" s="6">
        <f>IF(DY$3=$CP$3,$H160+CI160,IF($F160='KU Meter Schedule'!DY$3,'KU Meter Schedule'!DX160+CI160-$G160,SUM(DX160,CI160)))</f>
        <v>88256.450365859186</v>
      </c>
      <c r="DZ160" s="6">
        <f>IF(DZ$3=$CP$3,$H160+CJ160,IF($F160='KU Meter Schedule'!DZ$3,'KU Meter Schedule'!DY160+CJ160-$G160,SUM(DY160,CJ160)))</f>
        <v>89336.402924609181</v>
      </c>
      <c r="EA160" s="6">
        <f>IF(EA$3=$CP$3,$H160+CK160,IF($F160='KU Meter Schedule'!EA$3,'KU Meter Schedule'!DZ160+CK160-$G160,SUM(DZ160,CK160)))</f>
        <v>90416.355483359177</v>
      </c>
      <c r="EB160" s="6">
        <f>IF(EB$3=$CP$3,$H160+CL160,IF($F160='KU Meter Schedule'!EB$3,'KU Meter Schedule'!EA160+CL160-$G160,SUM(EA160,CL160)))</f>
        <v>-278258.21823726583</v>
      </c>
      <c r="EC160" s="6">
        <f>IF(EC$3=$CP$3,$H160+CM160,IF($F160='KU Meter Schedule'!EC$3,'KU Meter Schedule'!EB160+CM160-$G160,SUM(EB160,CM160)))</f>
        <v>-278258.21823726583</v>
      </c>
      <c r="ED160" s="6">
        <f>IF(ED$3=$CP$3,$H160+CN160,IF($F160='KU Meter Schedule'!ED$3,'KU Meter Schedule'!EC160+CN160-$G160,SUM(EC160,CN160)))</f>
        <v>-278258.21823726583</v>
      </c>
      <c r="EF160" s="8">
        <f t="shared" si="32"/>
        <v>315002.75793205737</v>
      </c>
      <c r="EG160" s="8">
        <f t="shared" si="32"/>
        <v>314298.17349914071</v>
      </c>
      <c r="EH160" s="8">
        <f t="shared" si="32"/>
        <v>313593.58906622406</v>
      </c>
      <c r="EI160" s="8">
        <f t="shared" si="32"/>
        <v>312889.00463330734</v>
      </c>
      <c r="EJ160" s="8">
        <f t="shared" si="32"/>
        <v>312184.42020039068</v>
      </c>
      <c r="EK160" s="8">
        <f t="shared" si="32"/>
        <v>311479.83576747403</v>
      </c>
      <c r="EL160" s="8">
        <f t="shared" si="32"/>
        <v>310775.25133455737</v>
      </c>
      <c r="EM160" s="8">
        <f t="shared" si="32"/>
        <v>310070.66690164071</v>
      </c>
      <c r="EN160" s="8">
        <f t="shared" si="32"/>
        <v>309366.08246872405</v>
      </c>
      <c r="EO160" s="8">
        <f t="shared" si="32"/>
        <v>308661.4980358074</v>
      </c>
      <c r="EP160" s="8">
        <f t="shared" si="32"/>
        <v>307956.91360289074</v>
      </c>
      <c r="EQ160" s="8">
        <f t="shared" si="32"/>
        <v>306876.96104414074</v>
      </c>
      <c r="ER160" s="8">
        <f t="shared" si="32"/>
        <v>305797.00848539069</v>
      </c>
      <c r="ES160" s="8">
        <f t="shared" si="32"/>
        <v>304717.05592664069</v>
      </c>
      <c r="ET160" s="8">
        <f t="shared" si="32"/>
        <v>303637.1033678907</v>
      </c>
      <c r="EU160" s="8">
        <f t="shared" si="32"/>
        <v>302557.1508091407</v>
      </c>
      <c r="EV160" s="8">
        <f t="shared" si="31"/>
        <v>301477.19825039071</v>
      </c>
      <c r="EW160" s="8">
        <f t="shared" si="31"/>
        <v>300397.24569164071</v>
      </c>
      <c r="EX160" s="8">
        <f t="shared" si="31"/>
        <v>299317.29313289071</v>
      </c>
      <c r="EY160" s="8">
        <f t="shared" si="31"/>
        <v>298237.34057414072</v>
      </c>
      <c r="EZ160" s="8">
        <f t="shared" si="31"/>
        <v>297157.38801539072</v>
      </c>
      <c r="FA160" s="8">
        <f t="shared" si="31"/>
        <v>296077.43545664073</v>
      </c>
      <c r="FB160" s="8">
        <f t="shared" si="31"/>
        <v>294997.48289789073</v>
      </c>
      <c r="FC160" s="8">
        <f t="shared" si="31"/>
        <v>293917.53033914074</v>
      </c>
      <c r="FD160" s="8">
        <f t="shared" si="31"/>
        <v>292837.57778039074</v>
      </c>
      <c r="FE160" s="8">
        <f t="shared" si="31"/>
        <v>291757.62522164074</v>
      </c>
      <c r="FF160" s="8">
        <f t="shared" si="31"/>
        <v>290677.67266289075</v>
      </c>
      <c r="FG160" s="8">
        <f t="shared" si="31"/>
        <v>289597.72010414075</v>
      </c>
      <c r="FH160" s="8">
        <f t="shared" si="31"/>
        <v>288517.76754539076</v>
      </c>
      <c r="FI160" s="8">
        <f t="shared" si="31"/>
        <v>287437.81498664076</v>
      </c>
      <c r="FJ160" s="8">
        <f t="shared" si="31"/>
        <v>286357.86242789077</v>
      </c>
      <c r="FK160" s="8">
        <f t="shared" si="30"/>
        <v>285277.90986914077</v>
      </c>
      <c r="FL160" s="8">
        <f t="shared" si="30"/>
        <v>284197.95731039078</v>
      </c>
      <c r="FM160" s="8">
        <f t="shared" si="30"/>
        <v>283118.00475164078</v>
      </c>
      <c r="FN160" s="8">
        <f t="shared" si="30"/>
        <v>282038.05219289078</v>
      </c>
      <c r="FO160" s="8">
        <f t="shared" si="30"/>
        <v>280958.09963414079</v>
      </c>
      <c r="FP160" s="8">
        <f t="shared" si="30"/>
        <v>279878.14707539079</v>
      </c>
      <c r="FQ160" s="8">
        <f t="shared" si="30"/>
        <v>278798.1945166408</v>
      </c>
      <c r="FR160" s="8">
        <f t="shared" si="30"/>
        <v>278258.21823726583</v>
      </c>
      <c r="FS160" s="8">
        <f t="shared" si="30"/>
        <v>278258.21823726583</v>
      </c>
      <c r="FT160" s="8">
        <f t="shared" si="30"/>
        <v>278258.21823726583</v>
      </c>
    </row>
    <row r="161" spans="1:176" x14ac:dyDescent="0.25">
      <c r="A161" s="4" t="s">
        <v>12</v>
      </c>
      <c r="B161" s="4" t="s">
        <v>2</v>
      </c>
      <c r="C161" s="3" t="s">
        <v>40</v>
      </c>
      <c r="D161" s="4" t="s">
        <v>3</v>
      </c>
      <c r="E161" s="7">
        <v>2011</v>
      </c>
      <c r="F161" s="24">
        <f>IFERROR(VLOOKUP(CONCATENATE(C161,E161),'KU Retirements'!$A$4:$E$150,5,FALSE),"N/A")</f>
        <v>43739</v>
      </c>
      <c r="G161" s="5">
        <v>185239.37</v>
      </c>
      <c r="H161" s="5">
        <v>22377.030744409392</v>
      </c>
      <c r="I161" s="5"/>
      <c r="J161" s="6">
        <f>IF(J$3=$J$3,$G161,IF($F161='KU Meter Schedule'!J$3,'KU Meter Schedule'!I161-'KU Meter Schedule'!$G161,I161))</f>
        <v>185239.37</v>
      </c>
      <c r="K161" s="6">
        <f>IF(K$3=$J$3,$G161,IF($F161='KU Meter Schedule'!K$3,'KU Meter Schedule'!J161-'KU Meter Schedule'!$G161,J161))</f>
        <v>185239.37</v>
      </c>
      <c r="L161" s="6">
        <f>IF(L$3=$J$3,$G161,IF($F161='KU Meter Schedule'!L$3,'KU Meter Schedule'!K161-'KU Meter Schedule'!$G161,K161))</f>
        <v>185239.37</v>
      </c>
      <c r="M161" s="6">
        <f>IF(M$3=$J$3,$G161,IF($F161='KU Meter Schedule'!M$3,'KU Meter Schedule'!L161-'KU Meter Schedule'!$G161,L161))</f>
        <v>185239.37</v>
      </c>
      <c r="N161" s="6">
        <f>IF(N$3=$J$3,$G161,IF($F161='KU Meter Schedule'!N$3,'KU Meter Schedule'!M161-'KU Meter Schedule'!$G161,M161))</f>
        <v>185239.37</v>
      </c>
      <c r="O161" s="6">
        <f>IF(O$3=$J$3,$G161,IF($F161='KU Meter Schedule'!O$3,'KU Meter Schedule'!N161-'KU Meter Schedule'!$G161,N161))</f>
        <v>185239.37</v>
      </c>
      <c r="P161" s="6">
        <f>IF(P$3=$J$3,$G161,IF($F161='KU Meter Schedule'!P$3,'KU Meter Schedule'!O161-'KU Meter Schedule'!$G161,O161))</f>
        <v>185239.37</v>
      </c>
      <c r="Q161" s="6">
        <f>IF(Q$3=$J$3,$G161,IF($F161='KU Meter Schedule'!Q$3,'KU Meter Schedule'!P161-'KU Meter Schedule'!$G161,P161))</f>
        <v>185239.37</v>
      </c>
      <c r="R161" s="6">
        <f>IF(R$3=$J$3,$G161,IF($F161='KU Meter Schedule'!R$3,'KU Meter Schedule'!Q161-'KU Meter Schedule'!$G161,Q161))</f>
        <v>185239.37</v>
      </c>
      <c r="S161" s="6">
        <f>IF(S$3=$J$3,$G161,IF($F161='KU Meter Schedule'!S$3,'KU Meter Schedule'!R161-'KU Meter Schedule'!$G161,R161))</f>
        <v>185239.37</v>
      </c>
      <c r="T161" s="6">
        <f>IF(T$3=$J$3,$G161,IF($F161='KU Meter Schedule'!T$3,'KU Meter Schedule'!S161-'KU Meter Schedule'!$G161,S161))</f>
        <v>185239.37</v>
      </c>
      <c r="U161" s="6">
        <f>IF(U$3=$J$3,$G161,IF($F161='KU Meter Schedule'!U$3,'KU Meter Schedule'!T161-'KU Meter Schedule'!$G161,T161))</f>
        <v>185239.37</v>
      </c>
      <c r="V161" s="6">
        <f>IF(V$3=$J$3,$G161,IF($F161='KU Meter Schedule'!V$3,'KU Meter Schedule'!U161-'KU Meter Schedule'!$G161,U161))</f>
        <v>185239.37</v>
      </c>
      <c r="W161" s="6">
        <f>IF(W$3=$J$3,$G161,IF($F161='KU Meter Schedule'!W$3,'KU Meter Schedule'!V161-'KU Meter Schedule'!$G161,V161))</f>
        <v>185239.37</v>
      </c>
      <c r="X161" s="6">
        <f>IF(X$3=$J$3,$G161,IF($F161='KU Meter Schedule'!X$3,'KU Meter Schedule'!W161-'KU Meter Schedule'!$G161,W161))</f>
        <v>185239.37</v>
      </c>
      <c r="Y161" s="6">
        <f>IF(Y$3=$J$3,$G161,IF($F161='KU Meter Schedule'!Y$3,'KU Meter Schedule'!X161-'KU Meter Schedule'!$G161,X161))</f>
        <v>185239.37</v>
      </c>
      <c r="Z161" s="6">
        <f>IF(Z$3=$J$3,$G161,IF($F161='KU Meter Schedule'!Z$3,'KU Meter Schedule'!Y161-'KU Meter Schedule'!$G161,Y161))</f>
        <v>185239.37</v>
      </c>
      <c r="AA161" s="6">
        <f>IF(AA$3=$J$3,$G161,IF($F161='KU Meter Schedule'!AA$3,'KU Meter Schedule'!Z161-'KU Meter Schedule'!$G161,Z161))</f>
        <v>185239.37</v>
      </c>
      <c r="AB161" s="6">
        <f>IF(AB$3=$J$3,$G161,IF($F161='KU Meter Schedule'!AB$3,'KU Meter Schedule'!AA161-'KU Meter Schedule'!$G161,AA161))</f>
        <v>185239.37</v>
      </c>
      <c r="AC161" s="6">
        <f>IF(AC$3=$J$3,$G161,IF($F161='KU Meter Schedule'!AC$3,'KU Meter Schedule'!AB161-'KU Meter Schedule'!$G161,AB161))</f>
        <v>185239.37</v>
      </c>
      <c r="AD161" s="6">
        <f>IF(AD$3=$J$3,$G161,IF($F161='KU Meter Schedule'!AD$3,'KU Meter Schedule'!AC161-'KU Meter Schedule'!$G161,AC161))</f>
        <v>185239.37</v>
      </c>
      <c r="AE161" s="6">
        <f>IF(AE$3=$J$3,$G161,IF($F161='KU Meter Schedule'!AE$3,'KU Meter Schedule'!AD161-'KU Meter Schedule'!$G161,AD161))</f>
        <v>185239.37</v>
      </c>
      <c r="AF161" s="6">
        <f>IF(AF$3=$J$3,$G161,IF($F161='KU Meter Schedule'!AF$3,'KU Meter Schedule'!AE161-'KU Meter Schedule'!$G161,AE161))</f>
        <v>185239.37</v>
      </c>
      <c r="AG161" s="6">
        <f>IF(AG$3=$J$3,$G161,IF($F161='KU Meter Schedule'!AG$3,'KU Meter Schedule'!AF161-'KU Meter Schedule'!$G161,AF161))</f>
        <v>185239.37</v>
      </c>
      <c r="AH161" s="6">
        <f>IF(AH$3=$J$3,$G161,IF($F161='KU Meter Schedule'!AH$3,'KU Meter Schedule'!AG161-'KU Meter Schedule'!$G161,AG161))</f>
        <v>185239.37</v>
      </c>
      <c r="AI161" s="6">
        <f>IF(AI$3=$J$3,$G161,IF($F161='KU Meter Schedule'!AI$3,'KU Meter Schedule'!AH161-'KU Meter Schedule'!$G161,AH161))</f>
        <v>185239.37</v>
      </c>
      <c r="AJ161" s="6">
        <f>IF(AJ$3=$J$3,$G161,IF($F161='KU Meter Schedule'!AJ$3,'KU Meter Schedule'!AI161-'KU Meter Schedule'!$G161,AI161))</f>
        <v>185239.37</v>
      </c>
      <c r="AK161" s="6">
        <f>IF(AK$3=$J$3,$G161,IF($F161='KU Meter Schedule'!AK$3,'KU Meter Schedule'!AJ161-'KU Meter Schedule'!$G161,AJ161))</f>
        <v>185239.37</v>
      </c>
      <c r="AL161" s="6">
        <f>IF(AL$3=$J$3,$G161,IF($F161='KU Meter Schedule'!AL$3,'KU Meter Schedule'!AK161-'KU Meter Schedule'!$G161,AK161))</f>
        <v>185239.37</v>
      </c>
      <c r="AM161" s="6">
        <f>IF(AM$3=$J$3,$G161,IF($F161='KU Meter Schedule'!AM$3,'KU Meter Schedule'!AL161-'KU Meter Schedule'!$G161,AL161))</f>
        <v>185239.37</v>
      </c>
      <c r="AN161" s="6">
        <f>IF(AN$3=$J$3,$G161,IF($F161='KU Meter Schedule'!AN$3,'KU Meter Schedule'!AM161-'KU Meter Schedule'!$G161,AM161))</f>
        <v>185239.37</v>
      </c>
      <c r="AO161" s="6">
        <f>IF(AO$3=$J$3,$G161,IF($F161='KU Meter Schedule'!AO$3,'KU Meter Schedule'!AN161-'KU Meter Schedule'!$G161,AN161))</f>
        <v>185239.37</v>
      </c>
      <c r="AP161" s="6">
        <f>IF(AP$3=$J$3,$G161,IF($F161='KU Meter Schedule'!AP$3,'KU Meter Schedule'!AO161-'KU Meter Schedule'!$G161,AO161))</f>
        <v>185239.37</v>
      </c>
      <c r="AQ161" s="6">
        <f>IF(AQ$3=$J$3,$G161,IF($F161='KU Meter Schedule'!AQ$3,'KU Meter Schedule'!AP161-'KU Meter Schedule'!$G161,AP161))</f>
        <v>185239.37</v>
      </c>
      <c r="AR161" s="6">
        <f>IF(AR$3=$J$3,$G161,IF($F161='KU Meter Schedule'!AR$3,'KU Meter Schedule'!AQ161-'KU Meter Schedule'!$G161,AQ161))</f>
        <v>185239.37</v>
      </c>
      <c r="AS161" s="6">
        <f>IF(AS$3=$J$3,$G161,IF($F161='KU Meter Schedule'!AS$3,'KU Meter Schedule'!AR161-'KU Meter Schedule'!$G161,AR161))</f>
        <v>185239.37</v>
      </c>
      <c r="AT161" s="6">
        <f>IF(AT$3=$J$3,$G161,IF($F161='KU Meter Schedule'!AT$3,'KU Meter Schedule'!AS161-'KU Meter Schedule'!$G161,AS161))</f>
        <v>185239.37</v>
      </c>
      <c r="AU161" s="6">
        <f>IF(AU$3=$J$3,$G161,IF($F161='KU Meter Schedule'!AU$3,'KU Meter Schedule'!AT161-'KU Meter Schedule'!$G161,AT161))</f>
        <v>185239.37</v>
      </c>
      <c r="AV161" s="6">
        <f>IF(AV$3=$J$3,$G161,IF($F161='KU Meter Schedule'!AV$3,'KU Meter Schedule'!AU161-'KU Meter Schedule'!$G161,AU161))</f>
        <v>0</v>
      </c>
      <c r="AW161" s="6">
        <f>IF(AW$3=$J$3,$G161,IF($F161='KU Meter Schedule'!AW$3,'KU Meter Schedule'!AV161-'KU Meter Schedule'!$G161,AV161))</f>
        <v>0</v>
      </c>
      <c r="AX161" s="6">
        <f>IF(AX$3=$J$3,$G161,IF($F161='KU Meter Schedule'!AX$3,'KU Meter Schedule'!AW161-'KU Meter Schedule'!$G161,AW161))</f>
        <v>0</v>
      </c>
      <c r="AZ161" s="21">
        <f>IF(AZ$3&lt;'Depr. Rate'!$B$1,('Depr. Rate'!$B$4*'KU Meter Schedule'!J161)/12,IF(J161=0,I161/2*'Depr. Rate'!$C$4/12,('Depr. Rate'!$C$4*'KU Meter Schedule'!J161)/12))</f>
        <v>353.49846441666665</v>
      </c>
      <c r="BA161" s="21">
        <f>IF(BA$3&lt;'Depr. Rate'!$B$1,('Depr. Rate'!$B$4*'KU Meter Schedule'!K161)/12,IF(K161=0,J161/2*'Depr. Rate'!$C$4/12,('Depr. Rate'!$C$4*'KU Meter Schedule'!K161)/12))</f>
        <v>353.49846441666665</v>
      </c>
      <c r="BB161" s="21">
        <f>IF(BB$3&lt;'Depr. Rate'!$B$1,('Depr. Rate'!$B$4*'KU Meter Schedule'!L161)/12,IF(L161=0,K161/2*'Depr. Rate'!$C$4/12,('Depr. Rate'!$C$4*'KU Meter Schedule'!L161)/12))</f>
        <v>353.49846441666665</v>
      </c>
      <c r="BC161" s="21">
        <f>IF(BC$3&lt;'Depr. Rate'!$B$1,('Depr. Rate'!$B$4*'KU Meter Schedule'!M161)/12,IF(M161=0,L161/2*'Depr. Rate'!$C$4/12,('Depr. Rate'!$C$4*'KU Meter Schedule'!M161)/12))</f>
        <v>353.49846441666665</v>
      </c>
      <c r="BD161" s="21">
        <f>IF(BD$3&lt;'Depr. Rate'!$B$1,('Depr. Rate'!$B$4*'KU Meter Schedule'!N161)/12,IF(N161=0,M161/2*'Depr. Rate'!$C$4/12,('Depr. Rate'!$C$4*'KU Meter Schedule'!N161)/12))</f>
        <v>353.49846441666665</v>
      </c>
      <c r="BE161" s="21">
        <f>IF(BE$3&lt;'Depr. Rate'!$B$1,('Depr. Rate'!$B$4*'KU Meter Schedule'!O161)/12,IF(O161=0,N161/2*'Depr. Rate'!$C$4/12,('Depr. Rate'!$C$4*'KU Meter Schedule'!O161)/12))</f>
        <v>353.49846441666665</v>
      </c>
      <c r="BF161" s="21">
        <f>IF(BF$3&lt;'Depr. Rate'!$B$1,('Depr. Rate'!$B$4*'KU Meter Schedule'!P161)/12,IF(P161=0,O161/2*'Depr. Rate'!$C$4/12,('Depr. Rate'!$C$4*'KU Meter Schedule'!P161)/12))</f>
        <v>353.49846441666665</v>
      </c>
      <c r="BG161" s="21">
        <f>IF(BG$3&lt;'Depr. Rate'!$B$1,('Depr. Rate'!$B$4*'KU Meter Schedule'!Q161)/12,IF(Q161=0,P161/2*'Depr. Rate'!$C$4/12,('Depr. Rate'!$C$4*'KU Meter Schedule'!Q161)/12))</f>
        <v>353.49846441666665</v>
      </c>
      <c r="BH161" s="21">
        <f>IF(BH$3&lt;'Depr. Rate'!$B$1,('Depr. Rate'!$B$4*'KU Meter Schedule'!R161)/12,IF(R161=0,Q161/2*'Depr. Rate'!$C$4/12,('Depr. Rate'!$C$4*'KU Meter Schedule'!R161)/12))</f>
        <v>353.49846441666665</v>
      </c>
      <c r="BI161" s="21">
        <f>IF(BI$3&lt;'Depr. Rate'!$B$1,('Depr. Rate'!$B$4*'KU Meter Schedule'!S161)/12,IF(S161=0,R161/2*'Depr. Rate'!$C$4/12,('Depr. Rate'!$C$4*'KU Meter Schedule'!S161)/12))</f>
        <v>353.49846441666665</v>
      </c>
      <c r="BJ161" s="21">
        <f>IF(BJ$3&lt;'Depr. Rate'!$B$1,('Depr. Rate'!$B$4*'KU Meter Schedule'!T161)/12,IF(T161=0,S161/2*'Depr. Rate'!$C$4/12,('Depr. Rate'!$C$4*'KU Meter Schedule'!T161)/12))</f>
        <v>353.49846441666665</v>
      </c>
      <c r="BK161" s="21">
        <f>IF(BK$3&lt;'Depr. Rate'!$B$1,('Depr. Rate'!$B$4*'KU Meter Schedule'!U161)/12,IF(U161=0,T161/2*'Depr. Rate'!$C$4/12,('Depr. Rate'!$C$4*'KU Meter Schedule'!U161)/12))</f>
        <v>541.82515724999996</v>
      </c>
      <c r="BL161" s="21">
        <f>IF(BL$3&lt;'Depr. Rate'!$B$1,('Depr. Rate'!$B$4*'KU Meter Schedule'!V161)/12,IF(V161=0,U161/2*'Depr. Rate'!$C$4/12,('Depr. Rate'!$C$4*'KU Meter Schedule'!V161)/12))</f>
        <v>541.82515724999996</v>
      </c>
      <c r="BM161" s="21">
        <f>IF(BM$3&lt;'Depr. Rate'!$B$1,('Depr. Rate'!$B$4*'KU Meter Schedule'!W161)/12,IF(W161=0,V161/2*'Depr. Rate'!$C$4/12,('Depr. Rate'!$C$4*'KU Meter Schedule'!W161)/12))</f>
        <v>541.82515724999996</v>
      </c>
      <c r="BN161" s="21">
        <f>IF(BN$3&lt;'Depr. Rate'!$B$1,('Depr. Rate'!$B$4*'KU Meter Schedule'!X161)/12,IF(X161=0,W161/2*'Depr. Rate'!$C$4/12,('Depr. Rate'!$C$4*'KU Meter Schedule'!X161)/12))</f>
        <v>541.82515724999996</v>
      </c>
      <c r="BO161" s="21">
        <f>IF(BO$3&lt;'Depr. Rate'!$B$1,('Depr. Rate'!$B$4*'KU Meter Schedule'!Y161)/12,IF(Y161=0,X161/2*'Depr. Rate'!$C$4/12,('Depr. Rate'!$C$4*'KU Meter Schedule'!Y161)/12))</f>
        <v>541.82515724999996</v>
      </c>
      <c r="BP161" s="21">
        <f>IF(BP$3&lt;'Depr. Rate'!$B$1,('Depr. Rate'!$B$4*'KU Meter Schedule'!Z161)/12,IF(Z161=0,Y161/2*'Depr. Rate'!$C$4/12,('Depr. Rate'!$C$4*'KU Meter Schedule'!Z161)/12))</f>
        <v>541.82515724999996</v>
      </c>
      <c r="BQ161" s="21">
        <f>IF(BQ$3&lt;'Depr. Rate'!$B$1,('Depr. Rate'!$B$4*'KU Meter Schedule'!AA161)/12,IF(AA161=0,Z161/2*'Depr. Rate'!$C$4/12,('Depr. Rate'!$C$4*'KU Meter Schedule'!AA161)/12))</f>
        <v>541.82515724999996</v>
      </c>
      <c r="BR161" s="21">
        <f>IF(BR$3&lt;'Depr. Rate'!$B$1,('Depr. Rate'!$B$4*'KU Meter Schedule'!AB161)/12,IF(AB161=0,AA161/2*'Depr. Rate'!$C$4/12,('Depr. Rate'!$C$4*'KU Meter Schedule'!AB161)/12))</f>
        <v>541.82515724999996</v>
      </c>
      <c r="BS161" s="21">
        <f>IF(BS$3&lt;'Depr. Rate'!$B$1,('Depr. Rate'!$B$4*'KU Meter Schedule'!AC161)/12,IF(AC161=0,AB161/2*'Depr. Rate'!$C$4/12,('Depr. Rate'!$C$4*'KU Meter Schedule'!AC161)/12))</f>
        <v>541.82515724999996</v>
      </c>
      <c r="BT161" s="21">
        <f>IF(BT$3&lt;'Depr. Rate'!$B$1,('Depr. Rate'!$B$4*'KU Meter Schedule'!AD161)/12,IF(AD161=0,AC161/2*'Depr. Rate'!$C$4/12,('Depr. Rate'!$C$4*'KU Meter Schedule'!AD161)/12))</f>
        <v>541.82515724999996</v>
      </c>
      <c r="BU161" s="21">
        <f>IF(BU$3&lt;'Depr. Rate'!$B$1,('Depr. Rate'!$B$4*'KU Meter Schedule'!AE161)/12,IF(AE161=0,AD161/2*'Depr. Rate'!$C$4/12,('Depr. Rate'!$C$4*'KU Meter Schedule'!AE161)/12))</f>
        <v>541.82515724999996</v>
      </c>
      <c r="BV161" s="21">
        <f>IF(BV$3&lt;'Depr. Rate'!$B$1,('Depr. Rate'!$B$4*'KU Meter Schedule'!AF161)/12,IF(AF161=0,AE161/2*'Depr. Rate'!$C$4/12,('Depr. Rate'!$C$4*'KU Meter Schedule'!AF161)/12))</f>
        <v>541.82515724999996</v>
      </c>
      <c r="BW161" s="21">
        <f>IF(BW$3&lt;'Depr. Rate'!$B$1,('Depr. Rate'!$B$4*'KU Meter Schedule'!AG161)/12,IF(AG161=0,AF161/2*'Depr. Rate'!$C$4/12,('Depr. Rate'!$C$4*'KU Meter Schedule'!AG161)/12))</f>
        <v>541.82515724999996</v>
      </c>
      <c r="BX161" s="21">
        <f>IF(BX$3&lt;'Depr. Rate'!$B$1,('Depr. Rate'!$B$4*'KU Meter Schedule'!AH161)/12,IF(AH161=0,AG161/2*'Depr. Rate'!$C$4/12,('Depr. Rate'!$C$4*'KU Meter Schedule'!AH161)/12))</f>
        <v>541.82515724999996</v>
      </c>
      <c r="BY161" s="21">
        <f>IF(BY$3&lt;'Depr. Rate'!$B$1,('Depr. Rate'!$B$4*'KU Meter Schedule'!AI161)/12,IF(AI161=0,AH161/2*'Depr. Rate'!$C$4/12,('Depr. Rate'!$C$4*'KU Meter Schedule'!AI161)/12))</f>
        <v>541.82515724999996</v>
      </c>
      <c r="BZ161" s="21">
        <f>IF(BZ$3&lt;'Depr. Rate'!$B$1,('Depr. Rate'!$B$4*'KU Meter Schedule'!AJ161)/12,IF(AJ161=0,AI161/2*'Depr. Rate'!$C$4/12,('Depr. Rate'!$C$4*'KU Meter Schedule'!AJ161)/12))</f>
        <v>541.82515724999996</v>
      </c>
      <c r="CA161" s="21">
        <f>IF(CA$3&lt;'Depr. Rate'!$B$1,('Depr. Rate'!$B$4*'KU Meter Schedule'!AK161)/12,IF(AK161=0,AJ161/2*'Depr. Rate'!$C$4/12,('Depr. Rate'!$C$4*'KU Meter Schedule'!AK161)/12))</f>
        <v>541.82515724999996</v>
      </c>
      <c r="CB161" s="21">
        <f>IF(CB$3&lt;'Depr. Rate'!$B$1,('Depr. Rate'!$B$4*'KU Meter Schedule'!AL161)/12,IF(AL161=0,AK161/2*'Depr. Rate'!$C$4/12,('Depr. Rate'!$C$4*'KU Meter Schedule'!AL161)/12))</f>
        <v>541.82515724999996</v>
      </c>
      <c r="CC161" s="21">
        <f>IF(CC$3&lt;'Depr. Rate'!$B$1,('Depr. Rate'!$B$4*'KU Meter Schedule'!AM161)/12,IF(AM161=0,AL161/2*'Depr. Rate'!$C$4/12,('Depr. Rate'!$C$4*'KU Meter Schedule'!AM161)/12))</f>
        <v>541.82515724999996</v>
      </c>
      <c r="CD161" s="21">
        <f>IF(CD$3&lt;'Depr. Rate'!$B$1,('Depr. Rate'!$B$4*'KU Meter Schedule'!AN161)/12,IF(AN161=0,AM161/2*'Depr. Rate'!$C$4/12,('Depr. Rate'!$C$4*'KU Meter Schedule'!AN161)/12))</f>
        <v>541.82515724999996</v>
      </c>
      <c r="CE161" s="21">
        <f>IF(CE$3&lt;'Depr. Rate'!$B$1,('Depr. Rate'!$B$4*'KU Meter Schedule'!AO161)/12,IF(AO161=0,AN161/2*'Depr. Rate'!$C$4/12,('Depr. Rate'!$C$4*'KU Meter Schedule'!AO161)/12))</f>
        <v>541.82515724999996</v>
      </c>
      <c r="CF161" s="21">
        <f>IF(CF$3&lt;'Depr. Rate'!$B$1,('Depr. Rate'!$B$4*'KU Meter Schedule'!AP161)/12,IF(AP161=0,AO161/2*'Depr. Rate'!$C$4/12,('Depr. Rate'!$C$4*'KU Meter Schedule'!AP161)/12))</f>
        <v>541.82515724999996</v>
      </c>
      <c r="CG161" s="21">
        <f>IF(CG$3&lt;'Depr. Rate'!$B$1,('Depr. Rate'!$B$4*'KU Meter Schedule'!AQ161)/12,IF(AQ161=0,AP161/2*'Depr. Rate'!$C$4/12,('Depr. Rate'!$C$4*'KU Meter Schedule'!AQ161)/12))</f>
        <v>541.82515724999996</v>
      </c>
      <c r="CH161" s="21">
        <f>IF(CH$3&lt;'Depr. Rate'!$B$1,('Depr. Rate'!$B$4*'KU Meter Schedule'!AR161)/12,IF(AR161=0,AQ161/2*'Depr. Rate'!$C$4/12,('Depr. Rate'!$C$4*'KU Meter Schedule'!AR161)/12))</f>
        <v>541.82515724999996</v>
      </c>
      <c r="CI161" s="21">
        <f>IF(CI$3&lt;'Depr. Rate'!$B$1,('Depr. Rate'!$B$4*'KU Meter Schedule'!AS161)/12,IF(AS161=0,AR161/2*'Depr. Rate'!$C$4/12,('Depr. Rate'!$C$4*'KU Meter Schedule'!AS161)/12))</f>
        <v>541.82515724999996</v>
      </c>
      <c r="CJ161" s="21">
        <f>IF(CJ$3&lt;'Depr. Rate'!$B$1,('Depr. Rate'!$B$4*'KU Meter Schedule'!AT161)/12,IF(AT161=0,AS161/2*'Depr. Rate'!$C$4/12,('Depr. Rate'!$C$4*'KU Meter Schedule'!AT161)/12))</f>
        <v>541.82515724999996</v>
      </c>
      <c r="CK161" s="21">
        <f>IF(CK$3&lt;'Depr. Rate'!$B$1,('Depr. Rate'!$B$4*'KU Meter Schedule'!AU161)/12,IF(AU161=0,AT161/2*'Depr. Rate'!$C$4/12,('Depr. Rate'!$C$4*'KU Meter Schedule'!AU161)/12))</f>
        <v>541.82515724999996</v>
      </c>
      <c r="CL161" s="21">
        <f>IF(CL$3&lt;'Depr. Rate'!$B$1,('Depr. Rate'!$B$4*'KU Meter Schedule'!AV161)/12,IF(AV161=0,AU161/2*'Depr. Rate'!$C$4/12,('Depr. Rate'!$C$4*'KU Meter Schedule'!AV161)/12))</f>
        <v>270.91257862499998</v>
      </c>
      <c r="CM161" s="21">
        <f>IF(CM$3&lt;'Depr. Rate'!$B$1,('Depr. Rate'!$B$4*'KU Meter Schedule'!AW161)/12,IF(AW161=0,AV161/2*'Depr. Rate'!$C$4/12,('Depr. Rate'!$C$4*'KU Meter Schedule'!AW161)/12))</f>
        <v>0</v>
      </c>
      <c r="CN161" s="21">
        <f>IF(CN$3&lt;'Depr. Rate'!$B$1,('Depr. Rate'!$B$4*'KU Meter Schedule'!AX161)/12,IF(AX161=0,AW161/2*'Depr. Rate'!$C$4/12,('Depr. Rate'!$C$4*'KU Meter Schedule'!AX161)/12))</f>
        <v>0</v>
      </c>
      <c r="CP161" s="6">
        <f>IF(CP$3=$CP$3,$H161+AZ161,IF($F161='KU Meter Schedule'!CP$3,'KU Meter Schedule'!CO161+AZ161-$G161,SUM(CO161,AZ161)))</f>
        <v>22730.529208826058</v>
      </c>
      <c r="CQ161" s="6">
        <f>IF(CQ$3=$CP$3,$H161+BA161,IF($F161='KU Meter Schedule'!CQ$3,'KU Meter Schedule'!CP161+BA161-$G161,SUM(CP161,BA161)))</f>
        <v>23084.027673242723</v>
      </c>
      <c r="CR161" s="6">
        <f>IF(CR$3=$CP$3,$H161+BB161,IF($F161='KU Meter Schedule'!CR$3,'KU Meter Schedule'!CQ161+BB161-$G161,SUM(CQ161,BB161)))</f>
        <v>23437.526137659388</v>
      </c>
      <c r="CS161" s="6">
        <f>IF(CS$3=$CP$3,$H161+BC161,IF($F161='KU Meter Schedule'!CS$3,'KU Meter Schedule'!CR161+BC161-$G161,SUM(CR161,BC161)))</f>
        <v>23791.024602076053</v>
      </c>
      <c r="CT161" s="6">
        <f>IF(CT$3=$CP$3,$H161+BD161,IF($F161='KU Meter Schedule'!CT$3,'KU Meter Schedule'!CS161+BD161-$G161,SUM(CS161,BD161)))</f>
        <v>24144.523066492718</v>
      </c>
      <c r="CU161" s="6">
        <f>IF(CU$3=$CP$3,$H161+BE161,IF($F161='KU Meter Schedule'!CU$3,'KU Meter Schedule'!CT161+BE161-$G161,SUM(CT161,BE161)))</f>
        <v>24498.021530909384</v>
      </c>
      <c r="CV161" s="6">
        <f>IF(CV$3=$CP$3,$H161+BF161,IF($F161='KU Meter Schedule'!CV$3,'KU Meter Schedule'!CU161+BF161-$G161,SUM(CU161,BF161)))</f>
        <v>24851.519995326049</v>
      </c>
      <c r="CW161" s="6">
        <f>IF(CW$3=$CP$3,$H161+BG161,IF($F161='KU Meter Schedule'!CW$3,'KU Meter Schedule'!CV161+BG161-$G161,SUM(CV161,BG161)))</f>
        <v>25205.018459742714</v>
      </c>
      <c r="CX161" s="6">
        <f>IF(CX$3=$CP$3,$H161+BH161,IF($F161='KU Meter Schedule'!CX$3,'KU Meter Schedule'!CW161+BH161-$G161,SUM(CW161,BH161)))</f>
        <v>25558.516924159379</v>
      </c>
      <c r="CY161" s="6">
        <f>IF(CY$3=$CP$3,$H161+BI161,IF($F161='KU Meter Schedule'!CY$3,'KU Meter Schedule'!CX161+BI161-$G161,SUM(CX161,BI161)))</f>
        <v>25912.015388576045</v>
      </c>
      <c r="CZ161" s="6">
        <f>IF(CZ$3=$CP$3,$H161+BJ161,IF($F161='KU Meter Schedule'!CZ$3,'KU Meter Schedule'!CY161+BJ161-$G161,SUM(CY161,BJ161)))</f>
        <v>26265.51385299271</v>
      </c>
      <c r="DA161" s="6">
        <f>IF(DA$3=$CP$3,$H161+BK161,IF($F161='KU Meter Schedule'!DA$3,'KU Meter Schedule'!CZ161+BK161-$G161,SUM(CZ161,BK161)))</f>
        <v>26807.339010242711</v>
      </c>
      <c r="DB161" s="6">
        <f>IF(DB$3=$CP$3,$H161+BL161,IF($F161='KU Meter Schedule'!DB$3,'KU Meter Schedule'!DA161+BL161-$G161,SUM(DA161,BL161)))</f>
        <v>27349.164167492712</v>
      </c>
      <c r="DC161" s="6">
        <f>IF(DC$3=$CP$3,$H161+BM161,IF($F161='KU Meter Schedule'!DC$3,'KU Meter Schedule'!DB161+BM161-$G161,SUM(DB161,BM161)))</f>
        <v>27890.989324742714</v>
      </c>
      <c r="DD161" s="6">
        <f>IF(DD$3=$CP$3,$H161+BN161,IF($F161='KU Meter Schedule'!DD$3,'KU Meter Schedule'!DC161+BN161-$G161,SUM(DC161,BN161)))</f>
        <v>28432.814481992715</v>
      </c>
      <c r="DE161" s="6">
        <f>IF(DE$3=$CP$3,$H161+BO161,IF($F161='KU Meter Schedule'!DE$3,'KU Meter Schedule'!DD161+BO161-$G161,SUM(DD161,BO161)))</f>
        <v>28974.639639242716</v>
      </c>
      <c r="DF161" s="6">
        <f>IF(DF$3=$CP$3,$H161+BP161,IF($F161='KU Meter Schedule'!DF$3,'KU Meter Schedule'!DE161+BP161-$G161,SUM(DE161,BP161)))</f>
        <v>29516.464796492717</v>
      </c>
      <c r="DG161" s="6">
        <f>IF(DG$3=$CP$3,$H161+BQ161,IF($F161='KU Meter Schedule'!DG$3,'KU Meter Schedule'!DF161+BQ161-$G161,SUM(DF161,BQ161)))</f>
        <v>30058.289953742718</v>
      </c>
      <c r="DH161" s="6">
        <f>IF(DH$3=$CP$3,$H161+BR161,IF($F161='KU Meter Schedule'!DH$3,'KU Meter Schedule'!DG161+BR161-$G161,SUM(DG161,BR161)))</f>
        <v>30600.11511099272</v>
      </c>
      <c r="DI161" s="6">
        <f>IF(DI$3=$CP$3,$H161+BS161,IF($F161='KU Meter Schedule'!DI$3,'KU Meter Schedule'!DH161+BS161-$G161,SUM(DH161,BS161)))</f>
        <v>31141.940268242721</v>
      </c>
      <c r="DJ161" s="6">
        <f>IF(DJ$3=$CP$3,$H161+BT161,IF($F161='KU Meter Schedule'!DJ$3,'KU Meter Schedule'!DI161+BT161-$G161,SUM(DI161,BT161)))</f>
        <v>31683.765425492722</v>
      </c>
      <c r="DK161" s="6">
        <f>IF(DK$3=$CP$3,$H161+BU161,IF($F161='KU Meter Schedule'!DK$3,'KU Meter Schedule'!DJ161+BU161-$G161,SUM(DJ161,BU161)))</f>
        <v>32225.590582742723</v>
      </c>
      <c r="DL161" s="6">
        <f>IF(DL$3=$CP$3,$H161+BV161,IF($F161='KU Meter Schedule'!DL$3,'KU Meter Schedule'!DK161+BV161-$G161,SUM(DK161,BV161)))</f>
        <v>32767.415739992724</v>
      </c>
      <c r="DM161" s="6">
        <f>IF(DM$3=$CP$3,$H161+BW161,IF($F161='KU Meter Schedule'!DM$3,'KU Meter Schedule'!DL161+BW161-$G161,SUM(DL161,BW161)))</f>
        <v>33309.240897242722</v>
      </c>
      <c r="DN161" s="6">
        <f>IF(DN$3=$CP$3,$H161+BX161,IF($F161='KU Meter Schedule'!DN$3,'KU Meter Schedule'!DM161+BX161-$G161,SUM(DM161,BX161)))</f>
        <v>33851.066054492723</v>
      </c>
      <c r="DO161" s="6">
        <f>IF(DO$3=$CP$3,$H161+BY161,IF($F161='KU Meter Schedule'!DO$3,'KU Meter Schedule'!DN161+BY161-$G161,SUM(DN161,BY161)))</f>
        <v>34392.891211742724</v>
      </c>
      <c r="DP161" s="6">
        <f>IF(DP$3=$CP$3,$H161+BZ161,IF($F161='KU Meter Schedule'!DP$3,'KU Meter Schedule'!DO161+BZ161-$G161,SUM(DO161,BZ161)))</f>
        <v>34934.716368992726</v>
      </c>
      <c r="DQ161" s="6">
        <f>IF(DQ$3=$CP$3,$H161+CA161,IF($F161='KU Meter Schedule'!DQ$3,'KU Meter Schedule'!DP161+CA161-$G161,SUM(DP161,CA161)))</f>
        <v>35476.541526242727</v>
      </c>
      <c r="DR161" s="6">
        <f>IF(DR$3=$CP$3,$H161+CB161,IF($F161='KU Meter Schedule'!DR$3,'KU Meter Schedule'!DQ161+CB161-$G161,SUM(DQ161,CB161)))</f>
        <v>36018.366683492728</v>
      </c>
      <c r="DS161" s="6">
        <f>IF(DS$3=$CP$3,$H161+CC161,IF($F161='KU Meter Schedule'!DS$3,'KU Meter Schedule'!DR161+CC161-$G161,SUM(DR161,CC161)))</f>
        <v>36560.191840742729</v>
      </c>
      <c r="DT161" s="6">
        <f>IF(DT$3=$CP$3,$H161+CD161,IF($F161='KU Meter Schedule'!DT$3,'KU Meter Schedule'!DS161+CD161-$G161,SUM(DS161,CD161)))</f>
        <v>37102.01699799273</v>
      </c>
      <c r="DU161" s="6">
        <f>IF(DU$3=$CP$3,$H161+CE161,IF($F161='KU Meter Schedule'!DU$3,'KU Meter Schedule'!DT161+CE161-$G161,SUM(DT161,CE161)))</f>
        <v>37643.842155242732</v>
      </c>
      <c r="DV161" s="6">
        <f>IF(DV$3=$CP$3,$H161+CF161,IF($F161='KU Meter Schedule'!DV$3,'KU Meter Schedule'!DU161+CF161-$G161,SUM(DU161,CF161)))</f>
        <v>38185.667312492733</v>
      </c>
      <c r="DW161" s="6">
        <f>IF(DW$3=$CP$3,$H161+CG161,IF($F161='KU Meter Schedule'!DW$3,'KU Meter Schedule'!DV161+CG161-$G161,SUM(DV161,CG161)))</f>
        <v>38727.492469742734</v>
      </c>
      <c r="DX161" s="6">
        <f>IF(DX$3=$CP$3,$H161+CH161,IF($F161='KU Meter Schedule'!DX$3,'KU Meter Schedule'!DW161+CH161-$G161,SUM(DW161,CH161)))</f>
        <v>39269.317626992735</v>
      </c>
      <c r="DY161" s="6">
        <f>IF(DY$3=$CP$3,$H161+CI161,IF($F161='KU Meter Schedule'!DY$3,'KU Meter Schedule'!DX161+CI161-$G161,SUM(DX161,CI161)))</f>
        <v>39811.142784242737</v>
      </c>
      <c r="DZ161" s="6">
        <f>IF(DZ$3=$CP$3,$H161+CJ161,IF($F161='KU Meter Schedule'!DZ$3,'KU Meter Schedule'!DY161+CJ161-$G161,SUM(DY161,CJ161)))</f>
        <v>40352.967941492738</v>
      </c>
      <c r="EA161" s="6">
        <f>IF(EA$3=$CP$3,$H161+CK161,IF($F161='KU Meter Schedule'!EA$3,'KU Meter Schedule'!DZ161+CK161-$G161,SUM(DZ161,CK161)))</f>
        <v>40894.793098742739</v>
      </c>
      <c r="EB161" s="6">
        <f>IF(EB$3=$CP$3,$H161+CL161,IF($F161='KU Meter Schedule'!EB$3,'KU Meter Schedule'!EA161+CL161-$G161,SUM(EA161,CL161)))</f>
        <v>-144073.66432263225</v>
      </c>
      <c r="EC161" s="6">
        <f>IF(EC$3=$CP$3,$H161+CM161,IF($F161='KU Meter Schedule'!EC$3,'KU Meter Schedule'!EB161+CM161-$G161,SUM(EB161,CM161)))</f>
        <v>-144073.66432263225</v>
      </c>
      <c r="ED161" s="6">
        <f>IF(ED$3=$CP$3,$H161+CN161,IF($F161='KU Meter Schedule'!ED$3,'KU Meter Schedule'!EC161+CN161-$G161,SUM(EC161,CN161)))</f>
        <v>-144073.66432263225</v>
      </c>
      <c r="EF161" s="8">
        <f t="shared" si="32"/>
        <v>162508.84079117395</v>
      </c>
      <c r="EG161" s="8">
        <f t="shared" si="32"/>
        <v>162155.34232675727</v>
      </c>
      <c r="EH161" s="8">
        <f t="shared" si="32"/>
        <v>161801.84386234061</v>
      </c>
      <c r="EI161" s="8">
        <f t="shared" si="32"/>
        <v>161448.34539792396</v>
      </c>
      <c r="EJ161" s="8">
        <f t="shared" si="32"/>
        <v>161094.84693350727</v>
      </c>
      <c r="EK161" s="8">
        <f t="shared" si="32"/>
        <v>160741.34846909062</v>
      </c>
      <c r="EL161" s="8">
        <f t="shared" si="32"/>
        <v>160387.85000467394</v>
      </c>
      <c r="EM161" s="8">
        <f t="shared" si="32"/>
        <v>160034.35154025728</v>
      </c>
      <c r="EN161" s="8">
        <f t="shared" si="32"/>
        <v>159680.85307584063</v>
      </c>
      <c r="EO161" s="8">
        <f t="shared" si="32"/>
        <v>159327.35461142394</v>
      </c>
      <c r="EP161" s="8">
        <f t="shared" si="32"/>
        <v>158973.85614700729</v>
      </c>
      <c r="EQ161" s="8">
        <f t="shared" si="32"/>
        <v>158432.03098975727</v>
      </c>
      <c r="ER161" s="8">
        <f t="shared" si="32"/>
        <v>157890.20583250729</v>
      </c>
      <c r="ES161" s="8">
        <f t="shared" si="32"/>
        <v>157348.38067525727</v>
      </c>
      <c r="ET161" s="8">
        <f t="shared" si="32"/>
        <v>156806.55551800728</v>
      </c>
      <c r="EU161" s="8">
        <f t="shared" si="32"/>
        <v>156264.73036075727</v>
      </c>
      <c r="EV161" s="8">
        <f t="shared" si="31"/>
        <v>155722.90520350728</v>
      </c>
      <c r="EW161" s="8">
        <f t="shared" si="31"/>
        <v>155181.08004625727</v>
      </c>
      <c r="EX161" s="8">
        <f t="shared" si="31"/>
        <v>154639.25488900728</v>
      </c>
      <c r="EY161" s="8">
        <f t="shared" si="31"/>
        <v>154097.42973175726</v>
      </c>
      <c r="EZ161" s="8">
        <f t="shared" si="31"/>
        <v>153555.60457450728</v>
      </c>
      <c r="FA161" s="8">
        <f t="shared" si="31"/>
        <v>153013.77941725726</v>
      </c>
      <c r="FB161" s="8">
        <f t="shared" si="31"/>
        <v>152471.95426000727</v>
      </c>
      <c r="FC161" s="8">
        <f t="shared" si="31"/>
        <v>151930.12910275726</v>
      </c>
      <c r="FD161" s="8">
        <f t="shared" si="31"/>
        <v>151388.30394550727</v>
      </c>
      <c r="FE161" s="8">
        <f t="shared" si="31"/>
        <v>150846.47878825729</v>
      </c>
      <c r="FF161" s="8">
        <f t="shared" si="31"/>
        <v>150304.65363100727</v>
      </c>
      <c r="FG161" s="8">
        <f t="shared" si="31"/>
        <v>149762.82847375725</v>
      </c>
      <c r="FH161" s="8">
        <f t="shared" si="31"/>
        <v>149221.00331650727</v>
      </c>
      <c r="FI161" s="8">
        <f t="shared" si="31"/>
        <v>148679.17815925728</v>
      </c>
      <c r="FJ161" s="8">
        <f t="shared" si="31"/>
        <v>148137.35300200726</v>
      </c>
      <c r="FK161" s="8">
        <f t="shared" si="30"/>
        <v>147595.52784475725</v>
      </c>
      <c r="FL161" s="8">
        <f t="shared" si="30"/>
        <v>147053.70268750726</v>
      </c>
      <c r="FM161" s="8">
        <f t="shared" si="30"/>
        <v>146511.87753025728</v>
      </c>
      <c r="FN161" s="8">
        <f t="shared" si="30"/>
        <v>145970.05237300726</v>
      </c>
      <c r="FO161" s="8">
        <f t="shared" si="30"/>
        <v>145428.22721575724</v>
      </c>
      <c r="FP161" s="8">
        <f t="shared" si="30"/>
        <v>144886.40205850726</v>
      </c>
      <c r="FQ161" s="8">
        <f t="shared" si="30"/>
        <v>144344.57690125727</v>
      </c>
      <c r="FR161" s="8">
        <f t="shared" si="30"/>
        <v>144073.66432263225</v>
      </c>
      <c r="FS161" s="8">
        <f t="shared" si="30"/>
        <v>144073.66432263225</v>
      </c>
      <c r="FT161" s="8">
        <f t="shared" si="30"/>
        <v>144073.66432263225</v>
      </c>
    </row>
    <row r="162" spans="1:176" x14ac:dyDescent="0.25">
      <c r="A162" s="4" t="s">
        <v>12</v>
      </c>
      <c r="B162" s="4" t="s">
        <v>2</v>
      </c>
      <c r="C162" s="3" t="s">
        <v>40</v>
      </c>
      <c r="D162" s="4" t="s">
        <v>4</v>
      </c>
      <c r="E162" s="7">
        <v>2011</v>
      </c>
      <c r="F162" s="24">
        <f>IFERROR(VLOOKUP(CONCATENATE(C162,E162),'KU Retirements'!$A$4:$E$150,5,FALSE),"N/A")</f>
        <v>43739</v>
      </c>
      <c r="G162" s="5">
        <v>155195.23000000001</v>
      </c>
      <c r="H162" s="5">
        <v>18747.68000504261</v>
      </c>
      <c r="I162" s="5"/>
      <c r="J162" s="6">
        <f>IF(J$3=$J$3,$G162,IF($F162='KU Meter Schedule'!J$3,'KU Meter Schedule'!I162-'KU Meter Schedule'!$G162,I162))</f>
        <v>155195.23000000001</v>
      </c>
      <c r="K162" s="6">
        <f>IF(K$3=$J$3,$G162,IF($F162='KU Meter Schedule'!K$3,'KU Meter Schedule'!J162-'KU Meter Schedule'!$G162,J162))</f>
        <v>155195.23000000001</v>
      </c>
      <c r="L162" s="6">
        <f>IF(L$3=$J$3,$G162,IF($F162='KU Meter Schedule'!L$3,'KU Meter Schedule'!K162-'KU Meter Schedule'!$G162,K162))</f>
        <v>155195.23000000001</v>
      </c>
      <c r="M162" s="6">
        <f>IF(M$3=$J$3,$G162,IF($F162='KU Meter Schedule'!M$3,'KU Meter Schedule'!L162-'KU Meter Schedule'!$G162,L162))</f>
        <v>155195.23000000001</v>
      </c>
      <c r="N162" s="6">
        <f>IF(N$3=$J$3,$G162,IF($F162='KU Meter Schedule'!N$3,'KU Meter Schedule'!M162-'KU Meter Schedule'!$G162,M162))</f>
        <v>155195.23000000001</v>
      </c>
      <c r="O162" s="6">
        <f>IF(O$3=$J$3,$G162,IF($F162='KU Meter Schedule'!O$3,'KU Meter Schedule'!N162-'KU Meter Schedule'!$G162,N162))</f>
        <v>155195.23000000001</v>
      </c>
      <c r="P162" s="6">
        <f>IF(P$3=$J$3,$G162,IF($F162='KU Meter Schedule'!P$3,'KU Meter Schedule'!O162-'KU Meter Schedule'!$G162,O162))</f>
        <v>155195.23000000001</v>
      </c>
      <c r="Q162" s="6">
        <f>IF(Q$3=$J$3,$G162,IF($F162='KU Meter Schedule'!Q$3,'KU Meter Schedule'!P162-'KU Meter Schedule'!$G162,P162))</f>
        <v>155195.23000000001</v>
      </c>
      <c r="R162" s="6">
        <f>IF(R$3=$J$3,$G162,IF($F162='KU Meter Schedule'!R$3,'KU Meter Schedule'!Q162-'KU Meter Schedule'!$G162,Q162))</f>
        <v>155195.23000000001</v>
      </c>
      <c r="S162" s="6">
        <f>IF(S$3=$J$3,$G162,IF($F162='KU Meter Schedule'!S$3,'KU Meter Schedule'!R162-'KU Meter Schedule'!$G162,R162))</f>
        <v>155195.23000000001</v>
      </c>
      <c r="T162" s="6">
        <f>IF(T$3=$J$3,$G162,IF($F162='KU Meter Schedule'!T$3,'KU Meter Schedule'!S162-'KU Meter Schedule'!$G162,S162))</f>
        <v>155195.23000000001</v>
      </c>
      <c r="U162" s="6">
        <f>IF(U$3=$J$3,$G162,IF($F162='KU Meter Schedule'!U$3,'KU Meter Schedule'!T162-'KU Meter Schedule'!$G162,T162))</f>
        <v>155195.23000000001</v>
      </c>
      <c r="V162" s="6">
        <f>IF(V$3=$J$3,$G162,IF($F162='KU Meter Schedule'!V$3,'KU Meter Schedule'!U162-'KU Meter Schedule'!$G162,U162))</f>
        <v>155195.23000000001</v>
      </c>
      <c r="W162" s="6">
        <f>IF(W$3=$J$3,$G162,IF($F162='KU Meter Schedule'!W$3,'KU Meter Schedule'!V162-'KU Meter Schedule'!$G162,V162))</f>
        <v>155195.23000000001</v>
      </c>
      <c r="X162" s="6">
        <f>IF(X$3=$J$3,$G162,IF($F162='KU Meter Schedule'!X$3,'KU Meter Schedule'!W162-'KU Meter Schedule'!$G162,W162))</f>
        <v>155195.23000000001</v>
      </c>
      <c r="Y162" s="6">
        <f>IF(Y$3=$J$3,$G162,IF($F162='KU Meter Schedule'!Y$3,'KU Meter Schedule'!X162-'KU Meter Schedule'!$G162,X162))</f>
        <v>155195.23000000001</v>
      </c>
      <c r="Z162" s="6">
        <f>IF(Z$3=$J$3,$G162,IF($F162='KU Meter Schedule'!Z$3,'KU Meter Schedule'!Y162-'KU Meter Schedule'!$G162,Y162))</f>
        <v>155195.23000000001</v>
      </c>
      <c r="AA162" s="6">
        <f>IF(AA$3=$J$3,$G162,IF($F162='KU Meter Schedule'!AA$3,'KU Meter Schedule'!Z162-'KU Meter Schedule'!$G162,Z162))</f>
        <v>155195.23000000001</v>
      </c>
      <c r="AB162" s="6">
        <f>IF(AB$3=$J$3,$G162,IF($F162='KU Meter Schedule'!AB$3,'KU Meter Schedule'!AA162-'KU Meter Schedule'!$G162,AA162))</f>
        <v>155195.23000000001</v>
      </c>
      <c r="AC162" s="6">
        <f>IF(AC$3=$J$3,$G162,IF($F162='KU Meter Schedule'!AC$3,'KU Meter Schedule'!AB162-'KU Meter Schedule'!$G162,AB162))</f>
        <v>155195.23000000001</v>
      </c>
      <c r="AD162" s="6">
        <f>IF(AD$3=$J$3,$G162,IF($F162='KU Meter Schedule'!AD$3,'KU Meter Schedule'!AC162-'KU Meter Schedule'!$G162,AC162))</f>
        <v>155195.23000000001</v>
      </c>
      <c r="AE162" s="6">
        <f>IF(AE$3=$J$3,$G162,IF($F162='KU Meter Schedule'!AE$3,'KU Meter Schedule'!AD162-'KU Meter Schedule'!$G162,AD162))</f>
        <v>155195.23000000001</v>
      </c>
      <c r="AF162" s="6">
        <f>IF(AF$3=$J$3,$G162,IF($F162='KU Meter Schedule'!AF$3,'KU Meter Schedule'!AE162-'KU Meter Schedule'!$G162,AE162))</f>
        <v>155195.23000000001</v>
      </c>
      <c r="AG162" s="6">
        <f>IF(AG$3=$J$3,$G162,IF($F162='KU Meter Schedule'!AG$3,'KU Meter Schedule'!AF162-'KU Meter Schedule'!$G162,AF162))</f>
        <v>155195.23000000001</v>
      </c>
      <c r="AH162" s="6">
        <f>IF(AH$3=$J$3,$G162,IF($F162='KU Meter Schedule'!AH$3,'KU Meter Schedule'!AG162-'KU Meter Schedule'!$G162,AG162))</f>
        <v>155195.23000000001</v>
      </c>
      <c r="AI162" s="6">
        <f>IF(AI$3=$J$3,$G162,IF($F162='KU Meter Schedule'!AI$3,'KU Meter Schedule'!AH162-'KU Meter Schedule'!$G162,AH162))</f>
        <v>155195.23000000001</v>
      </c>
      <c r="AJ162" s="6">
        <f>IF(AJ$3=$J$3,$G162,IF($F162='KU Meter Schedule'!AJ$3,'KU Meter Schedule'!AI162-'KU Meter Schedule'!$G162,AI162))</f>
        <v>155195.23000000001</v>
      </c>
      <c r="AK162" s="6">
        <f>IF(AK$3=$J$3,$G162,IF($F162='KU Meter Schedule'!AK$3,'KU Meter Schedule'!AJ162-'KU Meter Schedule'!$G162,AJ162))</f>
        <v>155195.23000000001</v>
      </c>
      <c r="AL162" s="6">
        <f>IF(AL$3=$J$3,$G162,IF($F162='KU Meter Schedule'!AL$3,'KU Meter Schedule'!AK162-'KU Meter Schedule'!$G162,AK162))</f>
        <v>155195.23000000001</v>
      </c>
      <c r="AM162" s="6">
        <f>IF(AM$3=$J$3,$G162,IF($F162='KU Meter Schedule'!AM$3,'KU Meter Schedule'!AL162-'KU Meter Schedule'!$G162,AL162))</f>
        <v>155195.23000000001</v>
      </c>
      <c r="AN162" s="6">
        <f>IF(AN$3=$J$3,$G162,IF($F162='KU Meter Schedule'!AN$3,'KU Meter Schedule'!AM162-'KU Meter Schedule'!$G162,AM162))</f>
        <v>155195.23000000001</v>
      </c>
      <c r="AO162" s="6">
        <f>IF(AO$3=$J$3,$G162,IF($F162='KU Meter Schedule'!AO$3,'KU Meter Schedule'!AN162-'KU Meter Schedule'!$G162,AN162))</f>
        <v>155195.23000000001</v>
      </c>
      <c r="AP162" s="6">
        <f>IF(AP$3=$J$3,$G162,IF($F162='KU Meter Schedule'!AP$3,'KU Meter Schedule'!AO162-'KU Meter Schedule'!$G162,AO162))</f>
        <v>155195.23000000001</v>
      </c>
      <c r="AQ162" s="6">
        <f>IF(AQ$3=$J$3,$G162,IF($F162='KU Meter Schedule'!AQ$3,'KU Meter Schedule'!AP162-'KU Meter Schedule'!$G162,AP162))</f>
        <v>155195.23000000001</v>
      </c>
      <c r="AR162" s="6">
        <f>IF(AR$3=$J$3,$G162,IF($F162='KU Meter Schedule'!AR$3,'KU Meter Schedule'!AQ162-'KU Meter Schedule'!$G162,AQ162))</f>
        <v>155195.23000000001</v>
      </c>
      <c r="AS162" s="6">
        <f>IF(AS$3=$J$3,$G162,IF($F162='KU Meter Schedule'!AS$3,'KU Meter Schedule'!AR162-'KU Meter Schedule'!$G162,AR162))</f>
        <v>155195.23000000001</v>
      </c>
      <c r="AT162" s="6">
        <f>IF(AT$3=$J$3,$G162,IF($F162='KU Meter Schedule'!AT$3,'KU Meter Schedule'!AS162-'KU Meter Schedule'!$G162,AS162))</f>
        <v>155195.23000000001</v>
      </c>
      <c r="AU162" s="6">
        <f>IF(AU$3=$J$3,$G162,IF($F162='KU Meter Schedule'!AU$3,'KU Meter Schedule'!AT162-'KU Meter Schedule'!$G162,AT162))</f>
        <v>155195.23000000001</v>
      </c>
      <c r="AV162" s="6">
        <f>IF(AV$3=$J$3,$G162,IF($F162='KU Meter Schedule'!AV$3,'KU Meter Schedule'!AU162-'KU Meter Schedule'!$G162,AU162))</f>
        <v>0</v>
      </c>
      <c r="AW162" s="6">
        <f>IF(AW$3=$J$3,$G162,IF($F162='KU Meter Schedule'!AW$3,'KU Meter Schedule'!AV162-'KU Meter Schedule'!$G162,AV162))</f>
        <v>0</v>
      </c>
      <c r="AX162" s="6">
        <f>IF(AX$3=$J$3,$G162,IF($F162='KU Meter Schedule'!AX$3,'KU Meter Schedule'!AW162-'KU Meter Schedule'!$G162,AW162))</f>
        <v>0</v>
      </c>
      <c r="AZ162" s="21">
        <f>IF(AZ$3&lt;'Depr. Rate'!$B$1,('Depr. Rate'!$B$4*'KU Meter Schedule'!J162)/12,IF(J162=0,I162/2*'Depr. Rate'!$C$4/12,('Depr. Rate'!$C$4*'KU Meter Schedule'!J162)/12))</f>
        <v>296.16423058333334</v>
      </c>
      <c r="BA162" s="21">
        <f>IF(BA$3&lt;'Depr. Rate'!$B$1,('Depr. Rate'!$B$4*'KU Meter Schedule'!K162)/12,IF(K162=0,J162/2*'Depr. Rate'!$C$4/12,('Depr. Rate'!$C$4*'KU Meter Schedule'!K162)/12))</f>
        <v>296.16423058333334</v>
      </c>
      <c r="BB162" s="21">
        <f>IF(BB$3&lt;'Depr. Rate'!$B$1,('Depr. Rate'!$B$4*'KU Meter Schedule'!L162)/12,IF(L162=0,K162/2*'Depr. Rate'!$C$4/12,('Depr. Rate'!$C$4*'KU Meter Schedule'!L162)/12))</f>
        <v>296.16423058333334</v>
      </c>
      <c r="BC162" s="21">
        <f>IF(BC$3&lt;'Depr. Rate'!$B$1,('Depr. Rate'!$B$4*'KU Meter Schedule'!M162)/12,IF(M162=0,L162/2*'Depr. Rate'!$C$4/12,('Depr. Rate'!$C$4*'KU Meter Schedule'!M162)/12))</f>
        <v>296.16423058333334</v>
      </c>
      <c r="BD162" s="21">
        <f>IF(BD$3&lt;'Depr. Rate'!$B$1,('Depr. Rate'!$B$4*'KU Meter Schedule'!N162)/12,IF(N162=0,M162/2*'Depr. Rate'!$C$4/12,('Depr. Rate'!$C$4*'KU Meter Schedule'!N162)/12))</f>
        <v>296.16423058333334</v>
      </c>
      <c r="BE162" s="21">
        <f>IF(BE$3&lt;'Depr. Rate'!$B$1,('Depr. Rate'!$B$4*'KU Meter Schedule'!O162)/12,IF(O162=0,N162/2*'Depr. Rate'!$C$4/12,('Depr. Rate'!$C$4*'KU Meter Schedule'!O162)/12))</f>
        <v>296.16423058333334</v>
      </c>
      <c r="BF162" s="21">
        <f>IF(BF$3&lt;'Depr. Rate'!$B$1,('Depr. Rate'!$B$4*'KU Meter Schedule'!P162)/12,IF(P162=0,O162/2*'Depr. Rate'!$C$4/12,('Depr. Rate'!$C$4*'KU Meter Schedule'!P162)/12))</f>
        <v>296.16423058333334</v>
      </c>
      <c r="BG162" s="21">
        <f>IF(BG$3&lt;'Depr. Rate'!$B$1,('Depr. Rate'!$B$4*'KU Meter Schedule'!Q162)/12,IF(Q162=0,P162/2*'Depr. Rate'!$C$4/12,('Depr. Rate'!$C$4*'KU Meter Schedule'!Q162)/12))</f>
        <v>296.16423058333334</v>
      </c>
      <c r="BH162" s="21">
        <f>IF(BH$3&lt;'Depr. Rate'!$B$1,('Depr. Rate'!$B$4*'KU Meter Schedule'!R162)/12,IF(R162=0,Q162/2*'Depr. Rate'!$C$4/12,('Depr. Rate'!$C$4*'KU Meter Schedule'!R162)/12))</f>
        <v>296.16423058333334</v>
      </c>
      <c r="BI162" s="21">
        <f>IF(BI$3&lt;'Depr. Rate'!$B$1,('Depr. Rate'!$B$4*'KU Meter Schedule'!S162)/12,IF(S162=0,R162/2*'Depr. Rate'!$C$4/12,('Depr. Rate'!$C$4*'KU Meter Schedule'!S162)/12))</f>
        <v>296.16423058333334</v>
      </c>
      <c r="BJ162" s="21">
        <f>IF(BJ$3&lt;'Depr. Rate'!$B$1,('Depr. Rate'!$B$4*'KU Meter Schedule'!T162)/12,IF(T162=0,S162/2*'Depr. Rate'!$C$4/12,('Depr. Rate'!$C$4*'KU Meter Schedule'!T162)/12))</f>
        <v>296.16423058333334</v>
      </c>
      <c r="BK162" s="21">
        <f>IF(BK$3&lt;'Depr. Rate'!$B$1,('Depr. Rate'!$B$4*'KU Meter Schedule'!U162)/12,IF(U162=0,T162/2*'Depr. Rate'!$C$4/12,('Depr. Rate'!$C$4*'KU Meter Schedule'!U162)/12))</f>
        <v>453.94604774999999</v>
      </c>
      <c r="BL162" s="21">
        <f>IF(BL$3&lt;'Depr. Rate'!$B$1,('Depr. Rate'!$B$4*'KU Meter Schedule'!V162)/12,IF(V162=0,U162/2*'Depr. Rate'!$C$4/12,('Depr. Rate'!$C$4*'KU Meter Schedule'!V162)/12))</f>
        <v>453.94604774999999</v>
      </c>
      <c r="BM162" s="21">
        <f>IF(BM$3&lt;'Depr. Rate'!$B$1,('Depr. Rate'!$B$4*'KU Meter Schedule'!W162)/12,IF(W162=0,V162/2*'Depr. Rate'!$C$4/12,('Depr. Rate'!$C$4*'KU Meter Schedule'!W162)/12))</f>
        <v>453.94604774999999</v>
      </c>
      <c r="BN162" s="21">
        <f>IF(BN$3&lt;'Depr. Rate'!$B$1,('Depr. Rate'!$B$4*'KU Meter Schedule'!X162)/12,IF(X162=0,W162/2*'Depr. Rate'!$C$4/12,('Depr. Rate'!$C$4*'KU Meter Schedule'!X162)/12))</f>
        <v>453.94604774999999</v>
      </c>
      <c r="BO162" s="21">
        <f>IF(BO$3&lt;'Depr. Rate'!$B$1,('Depr. Rate'!$B$4*'KU Meter Schedule'!Y162)/12,IF(Y162=0,X162/2*'Depr. Rate'!$C$4/12,('Depr. Rate'!$C$4*'KU Meter Schedule'!Y162)/12))</f>
        <v>453.94604774999999</v>
      </c>
      <c r="BP162" s="21">
        <f>IF(BP$3&lt;'Depr. Rate'!$B$1,('Depr. Rate'!$B$4*'KU Meter Schedule'!Z162)/12,IF(Z162=0,Y162/2*'Depr. Rate'!$C$4/12,('Depr. Rate'!$C$4*'KU Meter Schedule'!Z162)/12))</f>
        <v>453.94604774999999</v>
      </c>
      <c r="BQ162" s="21">
        <f>IF(BQ$3&lt;'Depr. Rate'!$B$1,('Depr. Rate'!$B$4*'KU Meter Schedule'!AA162)/12,IF(AA162=0,Z162/2*'Depr. Rate'!$C$4/12,('Depr. Rate'!$C$4*'KU Meter Schedule'!AA162)/12))</f>
        <v>453.94604774999999</v>
      </c>
      <c r="BR162" s="21">
        <f>IF(BR$3&lt;'Depr. Rate'!$B$1,('Depr. Rate'!$B$4*'KU Meter Schedule'!AB162)/12,IF(AB162=0,AA162/2*'Depr. Rate'!$C$4/12,('Depr. Rate'!$C$4*'KU Meter Schedule'!AB162)/12))</f>
        <v>453.94604774999999</v>
      </c>
      <c r="BS162" s="21">
        <f>IF(BS$3&lt;'Depr. Rate'!$B$1,('Depr. Rate'!$B$4*'KU Meter Schedule'!AC162)/12,IF(AC162=0,AB162/2*'Depr. Rate'!$C$4/12,('Depr. Rate'!$C$4*'KU Meter Schedule'!AC162)/12))</f>
        <v>453.94604774999999</v>
      </c>
      <c r="BT162" s="21">
        <f>IF(BT$3&lt;'Depr. Rate'!$B$1,('Depr. Rate'!$B$4*'KU Meter Schedule'!AD162)/12,IF(AD162=0,AC162/2*'Depr. Rate'!$C$4/12,('Depr. Rate'!$C$4*'KU Meter Schedule'!AD162)/12))</f>
        <v>453.94604774999999</v>
      </c>
      <c r="BU162" s="21">
        <f>IF(BU$3&lt;'Depr. Rate'!$B$1,('Depr. Rate'!$B$4*'KU Meter Schedule'!AE162)/12,IF(AE162=0,AD162/2*'Depr. Rate'!$C$4/12,('Depr. Rate'!$C$4*'KU Meter Schedule'!AE162)/12))</f>
        <v>453.94604774999999</v>
      </c>
      <c r="BV162" s="21">
        <f>IF(BV$3&lt;'Depr. Rate'!$B$1,('Depr. Rate'!$B$4*'KU Meter Schedule'!AF162)/12,IF(AF162=0,AE162/2*'Depr. Rate'!$C$4/12,('Depr. Rate'!$C$4*'KU Meter Schedule'!AF162)/12))</f>
        <v>453.94604774999999</v>
      </c>
      <c r="BW162" s="21">
        <f>IF(BW$3&lt;'Depr. Rate'!$B$1,('Depr. Rate'!$B$4*'KU Meter Schedule'!AG162)/12,IF(AG162=0,AF162/2*'Depr. Rate'!$C$4/12,('Depr. Rate'!$C$4*'KU Meter Schedule'!AG162)/12))</f>
        <v>453.94604774999999</v>
      </c>
      <c r="BX162" s="21">
        <f>IF(BX$3&lt;'Depr. Rate'!$B$1,('Depr. Rate'!$B$4*'KU Meter Schedule'!AH162)/12,IF(AH162=0,AG162/2*'Depr. Rate'!$C$4/12,('Depr. Rate'!$C$4*'KU Meter Schedule'!AH162)/12))</f>
        <v>453.94604774999999</v>
      </c>
      <c r="BY162" s="21">
        <f>IF(BY$3&lt;'Depr. Rate'!$B$1,('Depr. Rate'!$B$4*'KU Meter Schedule'!AI162)/12,IF(AI162=0,AH162/2*'Depr. Rate'!$C$4/12,('Depr. Rate'!$C$4*'KU Meter Schedule'!AI162)/12))</f>
        <v>453.94604774999999</v>
      </c>
      <c r="BZ162" s="21">
        <f>IF(BZ$3&lt;'Depr. Rate'!$B$1,('Depr. Rate'!$B$4*'KU Meter Schedule'!AJ162)/12,IF(AJ162=0,AI162/2*'Depr. Rate'!$C$4/12,('Depr. Rate'!$C$4*'KU Meter Schedule'!AJ162)/12))</f>
        <v>453.94604774999999</v>
      </c>
      <c r="CA162" s="21">
        <f>IF(CA$3&lt;'Depr. Rate'!$B$1,('Depr. Rate'!$B$4*'KU Meter Schedule'!AK162)/12,IF(AK162=0,AJ162/2*'Depr. Rate'!$C$4/12,('Depr. Rate'!$C$4*'KU Meter Schedule'!AK162)/12))</f>
        <v>453.94604774999999</v>
      </c>
      <c r="CB162" s="21">
        <f>IF(CB$3&lt;'Depr. Rate'!$B$1,('Depr. Rate'!$B$4*'KU Meter Schedule'!AL162)/12,IF(AL162=0,AK162/2*'Depr. Rate'!$C$4/12,('Depr. Rate'!$C$4*'KU Meter Schedule'!AL162)/12))</f>
        <v>453.94604774999999</v>
      </c>
      <c r="CC162" s="21">
        <f>IF(CC$3&lt;'Depr. Rate'!$B$1,('Depr. Rate'!$B$4*'KU Meter Schedule'!AM162)/12,IF(AM162=0,AL162/2*'Depr. Rate'!$C$4/12,('Depr. Rate'!$C$4*'KU Meter Schedule'!AM162)/12))</f>
        <v>453.94604774999999</v>
      </c>
      <c r="CD162" s="21">
        <f>IF(CD$3&lt;'Depr. Rate'!$B$1,('Depr. Rate'!$B$4*'KU Meter Schedule'!AN162)/12,IF(AN162=0,AM162/2*'Depr. Rate'!$C$4/12,('Depr. Rate'!$C$4*'KU Meter Schedule'!AN162)/12))</f>
        <v>453.94604774999999</v>
      </c>
      <c r="CE162" s="21">
        <f>IF(CE$3&lt;'Depr. Rate'!$B$1,('Depr. Rate'!$B$4*'KU Meter Schedule'!AO162)/12,IF(AO162=0,AN162/2*'Depr. Rate'!$C$4/12,('Depr. Rate'!$C$4*'KU Meter Schedule'!AO162)/12))</f>
        <v>453.94604774999999</v>
      </c>
      <c r="CF162" s="21">
        <f>IF(CF$3&lt;'Depr. Rate'!$B$1,('Depr. Rate'!$B$4*'KU Meter Schedule'!AP162)/12,IF(AP162=0,AO162/2*'Depr. Rate'!$C$4/12,('Depr. Rate'!$C$4*'KU Meter Schedule'!AP162)/12))</f>
        <v>453.94604774999999</v>
      </c>
      <c r="CG162" s="21">
        <f>IF(CG$3&lt;'Depr. Rate'!$B$1,('Depr. Rate'!$B$4*'KU Meter Schedule'!AQ162)/12,IF(AQ162=0,AP162/2*'Depr. Rate'!$C$4/12,('Depr. Rate'!$C$4*'KU Meter Schedule'!AQ162)/12))</f>
        <v>453.94604774999999</v>
      </c>
      <c r="CH162" s="21">
        <f>IF(CH$3&lt;'Depr. Rate'!$B$1,('Depr. Rate'!$B$4*'KU Meter Schedule'!AR162)/12,IF(AR162=0,AQ162/2*'Depr. Rate'!$C$4/12,('Depr. Rate'!$C$4*'KU Meter Schedule'!AR162)/12))</f>
        <v>453.94604774999999</v>
      </c>
      <c r="CI162" s="21">
        <f>IF(CI$3&lt;'Depr. Rate'!$B$1,('Depr. Rate'!$B$4*'KU Meter Schedule'!AS162)/12,IF(AS162=0,AR162/2*'Depr. Rate'!$C$4/12,('Depr. Rate'!$C$4*'KU Meter Schedule'!AS162)/12))</f>
        <v>453.94604774999999</v>
      </c>
      <c r="CJ162" s="21">
        <f>IF(CJ$3&lt;'Depr. Rate'!$B$1,('Depr. Rate'!$B$4*'KU Meter Schedule'!AT162)/12,IF(AT162=0,AS162/2*'Depr. Rate'!$C$4/12,('Depr. Rate'!$C$4*'KU Meter Schedule'!AT162)/12))</f>
        <v>453.94604774999999</v>
      </c>
      <c r="CK162" s="21">
        <f>IF(CK$3&lt;'Depr. Rate'!$B$1,('Depr. Rate'!$B$4*'KU Meter Schedule'!AU162)/12,IF(AU162=0,AT162/2*'Depr. Rate'!$C$4/12,('Depr. Rate'!$C$4*'KU Meter Schedule'!AU162)/12))</f>
        <v>453.94604774999999</v>
      </c>
      <c r="CL162" s="21">
        <f>IF(CL$3&lt;'Depr. Rate'!$B$1,('Depr. Rate'!$B$4*'KU Meter Schedule'!AV162)/12,IF(AV162=0,AU162/2*'Depr. Rate'!$C$4/12,('Depr. Rate'!$C$4*'KU Meter Schedule'!AV162)/12))</f>
        <v>226.973023875</v>
      </c>
      <c r="CM162" s="21">
        <f>IF(CM$3&lt;'Depr. Rate'!$B$1,('Depr. Rate'!$B$4*'KU Meter Schedule'!AW162)/12,IF(AW162=0,AV162/2*'Depr. Rate'!$C$4/12,('Depr. Rate'!$C$4*'KU Meter Schedule'!AW162)/12))</f>
        <v>0</v>
      </c>
      <c r="CN162" s="21">
        <f>IF(CN$3&lt;'Depr. Rate'!$B$1,('Depr. Rate'!$B$4*'KU Meter Schedule'!AX162)/12,IF(AX162=0,AW162/2*'Depr. Rate'!$C$4/12,('Depr. Rate'!$C$4*'KU Meter Schedule'!AX162)/12))</f>
        <v>0</v>
      </c>
      <c r="CP162" s="6">
        <f>IF(CP$3=$CP$3,$H162+AZ162,IF($F162='KU Meter Schedule'!CP$3,'KU Meter Schedule'!CO162+AZ162-$G162,SUM(CO162,AZ162)))</f>
        <v>19043.844235625944</v>
      </c>
      <c r="CQ162" s="6">
        <f>IF(CQ$3=$CP$3,$H162+BA162,IF($F162='KU Meter Schedule'!CQ$3,'KU Meter Schedule'!CP162+BA162-$G162,SUM(CP162,BA162)))</f>
        <v>19340.008466209278</v>
      </c>
      <c r="CR162" s="6">
        <f>IF(CR$3=$CP$3,$H162+BB162,IF($F162='KU Meter Schedule'!CR$3,'KU Meter Schedule'!CQ162+BB162-$G162,SUM(CQ162,BB162)))</f>
        <v>19636.172696792612</v>
      </c>
      <c r="CS162" s="6">
        <f>IF(CS$3=$CP$3,$H162+BC162,IF($F162='KU Meter Schedule'!CS$3,'KU Meter Schedule'!CR162+BC162-$G162,SUM(CR162,BC162)))</f>
        <v>19932.336927375945</v>
      </c>
      <c r="CT162" s="6">
        <f>IF(CT$3=$CP$3,$H162+BD162,IF($F162='KU Meter Schedule'!CT$3,'KU Meter Schedule'!CS162+BD162-$G162,SUM(CS162,BD162)))</f>
        <v>20228.501157959279</v>
      </c>
      <c r="CU162" s="6">
        <f>IF(CU$3=$CP$3,$H162+BE162,IF($F162='KU Meter Schedule'!CU$3,'KU Meter Schedule'!CT162+BE162-$G162,SUM(CT162,BE162)))</f>
        <v>20524.665388542613</v>
      </c>
      <c r="CV162" s="6">
        <f>IF(CV$3=$CP$3,$H162+BF162,IF($F162='KU Meter Schedule'!CV$3,'KU Meter Schedule'!CU162+BF162-$G162,SUM(CU162,BF162)))</f>
        <v>20820.829619125947</v>
      </c>
      <c r="CW162" s="6">
        <f>IF(CW$3=$CP$3,$H162+BG162,IF($F162='KU Meter Schedule'!CW$3,'KU Meter Schedule'!CV162+BG162-$G162,SUM(CV162,BG162)))</f>
        <v>21116.993849709281</v>
      </c>
      <c r="CX162" s="6">
        <f>IF(CX$3=$CP$3,$H162+BH162,IF($F162='KU Meter Schedule'!CX$3,'KU Meter Schedule'!CW162+BH162-$G162,SUM(CW162,BH162)))</f>
        <v>21413.158080292615</v>
      </c>
      <c r="CY162" s="6">
        <f>IF(CY$3=$CP$3,$H162+BI162,IF($F162='KU Meter Schedule'!CY$3,'KU Meter Schedule'!CX162+BI162-$G162,SUM(CX162,BI162)))</f>
        <v>21709.322310875948</v>
      </c>
      <c r="CZ162" s="6">
        <f>IF(CZ$3=$CP$3,$H162+BJ162,IF($F162='KU Meter Schedule'!CZ$3,'KU Meter Schedule'!CY162+BJ162-$G162,SUM(CY162,BJ162)))</f>
        <v>22005.486541459282</v>
      </c>
      <c r="DA162" s="6">
        <f>IF(DA$3=$CP$3,$H162+BK162,IF($F162='KU Meter Schedule'!DA$3,'KU Meter Schedule'!CZ162+BK162-$G162,SUM(CZ162,BK162)))</f>
        <v>22459.432589209282</v>
      </c>
      <c r="DB162" s="6">
        <f>IF(DB$3=$CP$3,$H162+BL162,IF($F162='KU Meter Schedule'!DB$3,'KU Meter Schedule'!DA162+BL162-$G162,SUM(DA162,BL162)))</f>
        <v>22913.378636959282</v>
      </c>
      <c r="DC162" s="6">
        <f>IF(DC$3=$CP$3,$H162+BM162,IF($F162='KU Meter Schedule'!DC$3,'KU Meter Schedule'!DB162+BM162-$G162,SUM(DB162,BM162)))</f>
        <v>23367.324684709281</v>
      </c>
      <c r="DD162" s="6">
        <f>IF(DD$3=$CP$3,$H162+BN162,IF($F162='KU Meter Schedule'!DD$3,'KU Meter Schedule'!DC162+BN162-$G162,SUM(DC162,BN162)))</f>
        <v>23821.270732459281</v>
      </c>
      <c r="DE162" s="6">
        <f>IF(DE$3=$CP$3,$H162+BO162,IF($F162='KU Meter Schedule'!DE$3,'KU Meter Schedule'!DD162+BO162-$G162,SUM(DD162,BO162)))</f>
        <v>24275.216780209281</v>
      </c>
      <c r="DF162" s="6">
        <f>IF(DF$3=$CP$3,$H162+BP162,IF($F162='KU Meter Schedule'!DF$3,'KU Meter Schedule'!DE162+BP162-$G162,SUM(DE162,BP162)))</f>
        <v>24729.162827959281</v>
      </c>
      <c r="DG162" s="6">
        <f>IF(DG$3=$CP$3,$H162+BQ162,IF($F162='KU Meter Schedule'!DG$3,'KU Meter Schedule'!DF162+BQ162-$G162,SUM(DF162,BQ162)))</f>
        <v>25183.10887570928</v>
      </c>
      <c r="DH162" s="6">
        <f>IF(DH$3=$CP$3,$H162+BR162,IF($F162='KU Meter Schedule'!DH$3,'KU Meter Schedule'!DG162+BR162-$G162,SUM(DG162,BR162)))</f>
        <v>25637.05492345928</v>
      </c>
      <c r="DI162" s="6">
        <f>IF(DI$3=$CP$3,$H162+BS162,IF($F162='KU Meter Schedule'!DI$3,'KU Meter Schedule'!DH162+BS162-$G162,SUM(DH162,BS162)))</f>
        <v>26091.00097120928</v>
      </c>
      <c r="DJ162" s="6">
        <f>IF(DJ$3=$CP$3,$H162+BT162,IF($F162='KU Meter Schedule'!DJ$3,'KU Meter Schedule'!DI162+BT162-$G162,SUM(DI162,BT162)))</f>
        <v>26544.947018959279</v>
      </c>
      <c r="DK162" s="6">
        <f>IF(DK$3=$CP$3,$H162+BU162,IF($F162='KU Meter Schedule'!DK$3,'KU Meter Schedule'!DJ162+BU162-$G162,SUM(DJ162,BU162)))</f>
        <v>26998.893066709279</v>
      </c>
      <c r="DL162" s="6">
        <f>IF(DL$3=$CP$3,$H162+BV162,IF($F162='KU Meter Schedule'!DL$3,'KU Meter Schedule'!DK162+BV162-$G162,SUM(DK162,BV162)))</f>
        <v>27452.839114459279</v>
      </c>
      <c r="DM162" s="6">
        <f>IF(DM$3=$CP$3,$H162+BW162,IF($F162='KU Meter Schedule'!DM$3,'KU Meter Schedule'!DL162+BW162-$G162,SUM(DL162,BW162)))</f>
        <v>27906.785162209278</v>
      </c>
      <c r="DN162" s="6">
        <f>IF(DN$3=$CP$3,$H162+BX162,IF($F162='KU Meter Schedule'!DN$3,'KU Meter Schedule'!DM162+BX162-$G162,SUM(DM162,BX162)))</f>
        <v>28360.731209959278</v>
      </c>
      <c r="DO162" s="6">
        <f>IF(DO$3=$CP$3,$H162+BY162,IF($F162='KU Meter Schedule'!DO$3,'KU Meter Schedule'!DN162+BY162-$G162,SUM(DN162,BY162)))</f>
        <v>28814.677257709278</v>
      </c>
      <c r="DP162" s="6">
        <f>IF(DP$3=$CP$3,$H162+BZ162,IF($F162='KU Meter Schedule'!DP$3,'KU Meter Schedule'!DO162+BZ162-$G162,SUM(DO162,BZ162)))</f>
        <v>29268.623305459278</v>
      </c>
      <c r="DQ162" s="6">
        <f>IF(DQ$3=$CP$3,$H162+CA162,IF($F162='KU Meter Schedule'!DQ$3,'KU Meter Schedule'!DP162+CA162-$G162,SUM(DP162,CA162)))</f>
        <v>29722.569353209277</v>
      </c>
      <c r="DR162" s="6">
        <f>IF(DR$3=$CP$3,$H162+CB162,IF($F162='KU Meter Schedule'!DR$3,'KU Meter Schedule'!DQ162+CB162-$G162,SUM(DQ162,CB162)))</f>
        <v>30176.515400959277</v>
      </c>
      <c r="DS162" s="6">
        <f>IF(DS$3=$CP$3,$H162+CC162,IF($F162='KU Meter Schedule'!DS$3,'KU Meter Schedule'!DR162+CC162-$G162,SUM(DR162,CC162)))</f>
        <v>30630.461448709277</v>
      </c>
      <c r="DT162" s="6">
        <f>IF(DT$3=$CP$3,$H162+CD162,IF($F162='KU Meter Schedule'!DT$3,'KU Meter Schedule'!DS162+CD162-$G162,SUM(DS162,CD162)))</f>
        <v>31084.407496459276</v>
      </c>
      <c r="DU162" s="6">
        <f>IF(DU$3=$CP$3,$H162+CE162,IF($F162='KU Meter Schedule'!DU$3,'KU Meter Schedule'!DT162+CE162-$G162,SUM(DT162,CE162)))</f>
        <v>31538.353544209276</v>
      </c>
      <c r="DV162" s="6">
        <f>IF(DV$3=$CP$3,$H162+CF162,IF($F162='KU Meter Schedule'!DV$3,'KU Meter Schedule'!DU162+CF162-$G162,SUM(DU162,CF162)))</f>
        <v>31992.299591959276</v>
      </c>
      <c r="DW162" s="6">
        <f>IF(DW$3=$CP$3,$H162+CG162,IF($F162='KU Meter Schedule'!DW$3,'KU Meter Schedule'!DV162+CG162-$G162,SUM(DV162,CG162)))</f>
        <v>32446.245639709276</v>
      </c>
      <c r="DX162" s="6">
        <f>IF(DX$3=$CP$3,$H162+CH162,IF($F162='KU Meter Schedule'!DX$3,'KU Meter Schedule'!DW162+CH162-$G162,SUM(DW162,CH162)))</f>
        <v>32900.191687459279</v>
      </c>
      <c r="DY162" s="6">
        <f>IF(DY$3=$CP$3,$H162+CI162,IF($F162='KU Meter Schedule'!DY$3,'KU Meter Schedule'!DX162+CI162-$G162,SUM(DX162,CI162)))</f>
        <v>33354.137735209282</v>
      </c>
      <c r="DZ162" s="6">
        <f>IF(DZ$3=$CP$3,$H162+CJ162,IF($F162='KU Meter Schedule'!DZ$3,'KU Meter Schedule'!DY162+CJ162-$G162,SUM(DY162,CJ162)))</f>
        <v>33808.083782959286</v>
      </c>
      <c r="EA162" s="6">
        <f>IF(EA$3=$CP$3,$H162+CK162,IF($F162='KU Meter Schedule'!EA$3,'KU Meter Schedule'!DZ162+CK162-$G162,SUM(DZ162,CK162)))</f>
        <v>34262.029830709289</v>
      </c>
      <c r="EB162" s="6">
        <f>IF(EB$3=$CP$3,$H162+CL162,IF($F162='KU Meter Schedule'!EB$3,'KU Meter Schedule'!EA162+CL162-$G162,SUM(EA162,CL162)))</f>
        <v>-120706.22714541573</v>
      </c>
      <c r="EC162" s="6">
        <f>IF(EC$3=$CP$3,$H162+CM162,IF($F162='KU Meter Schedule'!EC$3,'KU Meter Schedule'!EB162+CM162-$G162,SUM(EB162,CM162)))</f>
        <v>-120706.22714541573</v>
      </c>
      <c r="ED162" s="6">
        <f>IF(ED$3=$CP$3,$H162+CN162,IF($F162='KU Meter Schedule'!ED$3,'KU Meter Schedule'!EC162+CN162-$G162,SUM(EC162,CN162)))</f>
        <v>-120706.22714541573</v>
      </c>
      <c r="EF162" s="8">
        <f t="shared" si="32"/>
        <v>136151.38576437408</v>
      </c>
      <c r="EG162" s="8">
        <f t="shared" si="32"/>
        <v>135855.22153379073</v>
      </c>
      <c r="EH162" s="8">
        <f t="shared" si="32"/>
        <v>135559.0573032074</v>
      </c>
      <c r="EI162" s="8">
        <f t="shared" si="32"/>
        <v>135262.89307262405</v>
      </c>
      <c r="EJ162" s="8">
        <f t="shared" si="32"/>
        <v>134966.72884204073</v>
      </c>
      <c r="EK162" s="8">
        <f t="shared" si="32"/>
        <v>134670.5646114574</v>
      </c>
      <c r="EL162" s="8">
        <f t="shared" si="32"/>
        <v>134374.40038087405</v>
      </c>
      <c r="EM162" s="8">
        <f t="shared" si="32"/>
        <v>134078.23615029073</v>
      </c>
      <c r="EN162" s="8">
        <f t="shared" si="32"/>
        <v>133782.07191970741</v>
      </c>
      <c r="EO162" s="8">
        <f t="shared" si="32"/>
        <v>133485.90768912405</v>
      </c>
      <c r="EP162" s="8">
        <f t="shared" si="32"/>
        <v>133189.74345854073</v>
      </c>
      <c r="EQ162" s="8">
        <f t="shared" si="32"/>
        <v>132735.79741079072</v>
      </c>
      <c r="ER162" s="8">
        <f t="shared" si="32"/>
        <v>132281.85136304074</v>
      </c>
      <c r="ES162" s="8">
        <f t="shared" si="32"/>
        <v>131827.90531529073</v>
      </c>
      <c r="ET162" s="8">
        <f t="shared" si="32"/>
        <v>131373.95926754072</v>
      </c>
      <c r="EU162" s="8">
        <f t="shared" si="32"/>
        <v>130920.01321979074</v>
      </c>
      <c r="EV162" s="8">
        <f t="shared" si="31"/>
        <v>130466.06717204073</v>
      </c>
      <c r="EW162" s="8">
        <f t="shared" si="31"/>
        <v>130012.12112429073</v>
      </c>
      <c r="EX162" s="8">
        <f t="shared" si="31"/>
        <v>129558.17507654073</v>
      </c>
      <c r="EY162" s="8">
        <f t="shared" si="31"/>
        <v>129104.22902879072</v>
      </c>
      <c r="EZ162" s="8">
        <f t="shared" si="31"/>
        <v>128650.28298104073</v>
      </c>
      <c r="FA162" s="8">
        <f t="shared" si="31"/>
        <v>128196.33693329073</v>
      </c>
      <c r="FB162" s="8">
        <f t="shared" si="31"/>
        <v>127742.39088554074</v>
      </c>
      <c r="FC162" s="8">
        <f t="shared" si="31"/>
        <v>127288.44483779074</v>
      </c>
      <c r="FD162" s="8">
        <f t="shared" si="31"/>
        <v>126834.49879004073</v>
      </c>
      <c r="FE162" s="8">
        <f t="shared" si="31"/>
        <v>126380.55274229073</v>
      </c>
      <c r="FF162" s="8">
        <f t="shared" si="31"/>
        <v>125926.60669454074</v>
      </c>
      <c r="FG162" s="8">
        <f t="shared" si="31"/>
        <v>125472.66064679073</v>
      </c>
      <c r="FH162" s="8">
        <f t="shared" si="31"/>
        <v>125018.71459904073</v>
      </c>
      <c r="FI162" s="8">
        <f t="shared" si="31"/>
        <v>124564.76855129073</v>
      </c>
      <c r="FJ162" s="8">
        <f t="shared" si="31"/>
        <v>124110.82250354074</v>
      </c>
      <c r="FK162" s="8">
        <f t="shared" si="30"/>
        <v>123656.87645579074</v>
      </c>
      <c r="FL162" s="8">
        <f t="shared" si="30"/>
        <v>123202.93040804073</v>
      </c>
      <c r="FM162" s="8">
        <f t="shared" si="30"/>
        <v>122748.98436029073</v>
      </c>
      <c r="FN162" s="8">
        <f t="shared" si="30"/>
        <v>122295.03831254074</v>
      </c>
      <c r="FO162" s="8">
        <f t="shared" si="30"/>
        <v>121841.09226479073</v>
      </c>
      <c r="FP162" s="8">
        <f t="shared" si="30"/>
        <v>121387.14621704072</v>
      </c>
      <c r="FQ162" s="8">
        <f t="shared" si="30"/>
        <v>120933.20016929072</v>
      </c>
      <c r="FR162" s="8">
        <f t="shared" si="30"/>
        <v>120706.22714541573</v>
      </c>
      <c r="FS162" s="8">
        <f t="shared" si="30"/>
        <v>120706.22714541573</v>
      </c>
      <c r="FT162" s="8">
        <f t="shared" si="30"/>
        <v>120706.22714541573</v>
      </c>
    </row>
    <row r="163" spans="1:176" x14ac:dyDescent="0.25">
      <c r="A163" s="4" t="s">
        <v>12</v>
      </c>
      <c r="B163" s="4" t="s">
        <v>2</v>
      </c>
      <c r="C163" s="3" t="s">
        <v>40</v>
      </c>
      <c r="D163" s="4" t="s">
        <v>5</v>
      </c>
      <c r="E163" s="7">
        <v>2011</v>
      </c>
      <c r="F163" s="24">
        <f>IFERROR(VLOOKUP(CONCATENATE(C163,E163),'KU Retirements'!$A$4:$E$150,5,FALSE),"N/A")</f>
        <v>43739</v>
      </c>
      <c r="G163" s="5">
        <v>216352.55</v>
      </c>
      <c r="H163" s="5">
        <v>26135.522178580984</v>
      </c>
      <c r="I163" s="5"/>
      <c r="J163" s="6">
        <f>IF(J$3=$J$3,$G163,IF($F163='KU Meter Schedule'!J$3,'KU Meter Schedule'!I163-'KU Meter Schedule'!$G163,I163))</f>
        <v>216352.55</v>
      </c>
      <c r="K163" s="6">
        <f>IF(K$3=$J$3,$G163,IF($F163='KU Meter Schedule'!K$3,'KU Meter Schedule'!J163-'KU Meter Schedule'!$G163,J163))</f>
        <v>216352.55</v>
      </c>
      <c r="L163" s="6">
        <f>IF(L$3=$J$3,$G163,IF($F163='KU Meter Schedule'!L$3,'KU Meter Schedule'!K163-'KU Meter Schedule'!$G163,K163))</f>
        <v>216352.55</v>
      </c>
      <c r="M163" s="6">
        <f>IF(M$3=$J$3,$G163,IF($F163='KU Meter Schedule'!M$3,'KU Meter Schedule'!L163-'KU Meter Schedule'!$G163,L163))</f>
        <v>216352.55</v>
      </c>
      <c r="N163" s="6">
        <f>IF(N$3=$J$3,$G163,IF($F163='KU Meter Schedule'!N$3,'KU Meter Schedule'!M163-'KU Meter Schedule'!$G163,M163))</f>
        <v>216352.55</v>
      </c>
      <c r="O163" s="6">
        <f>IF(O$3=$J$3,$G163,IF($F163='KU Meter Schedule'!O$3,'KU Meter Schedule'!N163-'KU Meter Schedule'!$G163,N163))</f>
        <v>216352.55</v>
      </c>
      <c r="P163" s="6">
        <f>IF(P$3=$J$3,$G163,IF($F163='KU Meter Schedule'!P$3,'KU Meter Schedule'!O163-'KU Meter Schedule'!$G163,O163))</f>
        <v>216352.55</v>
      </c>
      <c r="Q163" s="6">
        <f>IF(Q$3=$J$3,$G163,IF($F163='KU Meter Schedule'!Q$3,'KU Meter Schedule'!P163-'KU Meter Schedule'!$G163,P163))</f>
        <v>216352.55</v>
      </c>
      <c r="R163" s="6">
        <f>IF(R$3=$J$3,$G163,IF($F163='KU Meter Schedule'!R$3,'KU Meter Schedule'!Q163-'KU Meter Schedule'!$G163,Q163))</f>
        <v>216352.55</v>
      </c>
      <c r="S163" s="6">
        <f>IF(S$3=$J$3,$G163,IF($F163='KU Meter Schedule'!S$3,'KU Meter Schedule'!R163-'KU Meter Schedule'!$G163,R163))</f>
        <v>216352.55</v>
      </c>
      <c r="T163" s="6">
        <f>IF(T$3=$J$3,$G163,IF($F163='KU Meter Schedule'!T$3,'KU Meter Schedule'!S163-'KU Meter Schedule'!$G163,S163))</f>
        <v>216352.55</v>
      </c>
      <c r="U163" s="6">
        <f>IF(U$3=$J$3,$G163,IF($F163='KU Meter Schedule'!U$3,'KU Meter Schedule'!T163-'KU Meter Schedule'!$G163,T163))</f>
        <v>216352.55</v>
      </c>
      <c r="V163" s="6">
        <f>IF(V$3=$J$3,$G163,IF($F163='KU Meter Schedule'!V$3,'KU Meter Schedule'!U163-'KU Meter Schedule'!$G163,U163))</f>
        <v>216352.55</v>
      </c>
      <c r="W163" s="6">
        <f>IF(W$3=$J$3,$G163,IF($F163='KU Meter Schedule'!W$3,'KU Meter Schedule'!V163-'KU Meter Schedule'!$G163,V163))</f>
        <v>216352.55</v>
      </c>
      <c r="X163" s="6">
        <f>IF(X$3=$J$3,$G163,IF($F163='KU Meter Schedule'!X$3,'KU Meter Schedule'!W163-'KU Meter Schedule'!$G163,W163))</f>
        <v>216352.55</v>
      </c>
      <c r="Y163" s="6">
        <f>IF(Y$3=$J$3,$G163,IF($F163='KU Meter Schedule'!Y$3,'KU Meter Schedule'!X163-'KU Meter Schedule'!$G163,X163))</f>
        <v>216352.55</v>
      </c>
      <c r="Z163" s="6">
        <f>IF(Z$3=$J$3,$G163,IF($F163='KU Meter Schedule'!Z$3,'KU Meter Schedule'!Y163-'KU Meter Schedule'!$G163,Y163))</f>
        <v>216352.55</v>
      </c>
      <c r="AA163" s="6">
        <f>IF(AA$3=$J$3,$G163,IF($F163='KU Meter Schedule'!AA$3,'KU Meter Schedule'!Z163-'KU Meter Schedule'!$G163,Z163))</f>
        <v>216352.55</v>
      </c>
      <c r="AB163" s="6">
        <f>IF(AB$3=$J$3,$G163,IF($F163='KU Meter Schedule'!AB$3,'KU Meter Schedule'!AA163-'KU Meter Schedule'!$G163,AA163))</f>
        <v>216352.55</v>
      </c>
      <c r="AC163" s="6">
        <f>IF(AC$3=$J$3,$G163,IF($F163='KU Meter Schedule'!AC$3,'KU Meter Schedule'!AB163-'KU Meter Schedule'!$G163,AB163))</f>
        <v>216352.55</v>
      </c>
      <c r="AD163" s="6">
        <f>IF(AD$3=$J$3,$G163,IF($F163='KU Meter Schedule'!AD$3,'KU Meter Schedule'!AC163-'KU Meter Schedule'!$G163,AC163))</f>
        <v>216352.55</v>
      </c>
      <c r="AE163" s="6">
        <f>IF(AE$3=$J$3,$G163,IF($F163='KU Meter Schedule'!AE$3,'KU Meter Schedule'!AD163-'KU Meter Schedule'!$G163,AD163))</f>
        <v>216352.55</v>
      </c>
      <c r="AF163" s="6">
        <f>IF(AF$3=$J$3,$G163,IF($F163='KU Meter Schedule'!AF$3,'KU Meter Schedule'!AE163-'KU Meter Schedule'!$G163,AE163))</f>
        <v>216352.55</v>
      </c>
      <c r="AG163" s="6">
        <f>IF(AG$3=$J$3,$G163,IF($F163='KU Meter Schedule'!AG$3,'KU Meter Schedule'!AF163-'KU Meter Schedule'!$G163,AF163))</f>
        <v>216352.55</v>
      </c>
      <c r="AH163" s="6">
        <f>IF(AH$3=$J$3,$G163,IF($F163='KU Meter Schedule'!AH$3,'KU Meter Schedule'!AG163-'KU Meter Schedule'!$G163,AG163))</f>
        <v>216352.55</v>
      </c>
      <c r="AI163" s="6">
        <f>IF(AI$3=$J$3,$G163,IF($F163='KU Meter Schedule'!AI$3,'KU Meter Schedule'!AH163-'KU Meter Schedule'!$G163,AH163))</f>
        <v>216352.55</v>
      </c>
      <c r="AJ163" s="6">
        <f>IF(AJ$3=$J$3,$G163,IF($F163='KU Meter Schedule'!AJ$3,'KU Meter Schedule'!AI163-'KU Meter Schedule'!$G163,AI163))</f>
        <v>216352.55</v>
      </c>
      <c r="AK163" s="6">
        <f>IF(AK$3=$J$3,$G163,IF($F163='KU Meter Schedule'!AK$3,'KU Meter Schedule'!AJ163-'KU Meter Schedule'!$G163,AJ163))</f>
        <v>216352.55</v>
      </c>
      <c r="AL163" s="6">
        <f>IF(AL$3=$J$3,$G163,IF($F163='KU Meter Schedule'!AL$3,'KU Meter Schedule'!AK163-'KU Meter Schedule'!$G163,AK163))</f>
        <v>216352.55</v>
      </c>
      <c r="AM163" s="6">
        <f>IF(AM$3=$J$3,$G163,IF($F163='KU Meter Schedule'!AM$3,'KU Meter Schedule'!AL163-'KU Meter Schedule'!$G163,AL163))</f>
        <v>216352.55</v>
      </c>
      <c r="AN163" s="6">
        <f>IF(AN$3=$J$3,$G163,IF($F163='KU Meter Schedule'!AN$3,'KU Meter Schedule'!AM163-'KU Meter Schedule'!$G163,AM163))</f>
        <v>216352.55</v>
      </c>
      <c r="AO163" s="6">
        <f>IF(AO$3=$J$3,$G163,IF($F163='KU Meter Schedule'!AO$3,'KU Meter Schedule'!AN163-'KU Meter Schedule'!$G163,AN163))</f>
        <v>216352.55</v>
      </c>
      <c r="AP163" s="6">
        <f>IF(AP$3=$J$3,$G163,IF($F163='KU Meter Schedule'!AP$3,'KU Meter Schedule'!AO163-'KU Meter Schedule'!$G163,AO163))</f>
        <v>216352.55</v>
      </c>
      <c r="AQ163" s="6">
        <f>IF(AQ$3=$J$3,$G163,IF($F163='KU Meter Schedule'!AQ$3,'KU Meter Schedule'!AP163-'KU Meter Schedule'!$G163,AP163))</f>
        <v>216352.55</v>
      </c>
      <c r="AR163" s="6">
        <f>IF(AR$3=$J$3,$G163,IF($F163='KU Meter Schedule'!AR$3,'KU Meter Schedule'!AQ163-'KU Meter Schedule'!$G163,AQ163))</f>
        <v>216352.55</v>
      </c>
      <c r="AS163" s="6">
        <f>IF(AS$3=$J$3,$G163,IF($F163='KU Meter Schedule'!AS$3,'KU Meter Schedule'!AR163-'KU Meter Schedule'!$G163,AR163))</f>
        <v>216352.55</v>
      </c>
      <c r="AT163" s="6">
        <f>IF(AT$3=$J$3,$G163,IF($F163='KU Meter Schedule'!AT$3,'KU Meter Schedule'!AS163-'KU Meter Schedule'!$G163,AS163))</f>
        <v>216352.55</v>
      </c>
      <c r="AU163" s="6">
        <f>IF(AU$3=$J$3,$G163,IF($F163='KU Meter Schedule'!AU$3,'KU Meter Schedule'!AT163-'KU Meter Schedule'!$G163,AT163))</f>
        <v>216352.55</v>
      </c>
      <c r="AV163" s="6">
        <f>IF(AV$3=$J$3,$G163,IF($F163='KU Meter Schedule'!AV$3,'KU Meter Schedule'!AU163-'KU Meter Schedule'!$G163,AU163))</f>
        <v>0</v>
      </c>
      <c r="AW163" s="6">
        <f>IF(AW$3=$J$3,$G163,IF($F163='KU Meter Schedule'!AW$3,'KU Meter Schedule'!AV163-'KU Meter Schedule'!$G163,AV163))</f>
        <v>0</v>
      </c>
      <c r="AX163" s="6">
        <f>IF(AX$3=$J$3,$G163,IF($F163='KU Meter Schedule'!AX$3,'KU Meter Schedule'!AW163-'KU Meter Schedule'!$G163,AW163))</f>
        <v>0</v>
      </c>
      <c r="AZ163" s="21">
        <f>IF(AZ$3&lt;'Depr. Rate'!$B$1,('Depr. Rate'!$B$4*'KU Meter Schedule'!J163)/12,IF(J163=0,I163/2*'Depr. Rate'!$C$4/12,('Depr. Rate'!$C$4*'KU Meter Schedule'!J163)/12))</f>
        <v>412.87278291666667</v>
      </c>
      <c r="BA163" s="21">
        <f>IF(BA$3&lt;'Depr. Rate'!$B$1,('Depr. Rate'!$B$4*'KU Meter Schedule'!K163)/12,IF(K163=0,J163/2*'Depr. Rate'!$C$4/12,('Depr. Rate'!$C$4*'KU Meter Schedule'!K163)/12))</f>
        <v>412.87278291666667</v>
      </c>
      <c r="BB163" s="21">
        <f>IF(BB$3&lt;'Depr. Rate'!$B$1,('Depr. Rate'!$B$4*'KU Meter Schedule'!L163)/12,IF(L163=0,K163/2*'Depr. Rate'!$C$4/12,('Depr. Rate'!$C$4*'KU Meter Schedule'!L163)/12))</f>
        <v>412.87278291666667</v>
      </c>
      <c r="BC163" s="21">
        <f>IF(BC$3&lt;'Depr. Rate'!$B$1,('Depr. Rate'!$B$4*'KU Meter Schedule'!M163)/12,IF(M163=0,L163/2*'Depr. Rate'!$C$4/12,('Depr. Rate'!$C$4*'KU Meter Schedule'!M163)/12))</f>
        <v>412.87278291666667</v>
      </c>
      <c r="BD163" s="21">
        <f>IF(BD$3&lt;'Depr. Rate'!$B$1,('Depr. Rate'!$B$4*'KU Meter Schedule'!N163)/12,IF(N163=0,M163/2*'Depr. Rate'!$C$4/12,('Depr. Rate'!$C$4*'KU Meter Schedule'!N163)/12))</f>
        <v>412.87278291666667</v>
      </c>
      <c r="BE163" s="21">
        <f>IF(BE$3&lt;'Depr. Rate'!$B$1,('Depr. Rate'!$B$4*'KU Meter Schedule'!O163)/12,IF(O163=0,N163/2*'Depr. Rate'!$C$4/12,('Depr. Rate'!$C$4*'KU Meter Schedule'!O163)/12))</f>
        <v>412.87278291666667</v>
      </c>
      <c r="BF163" s="21">
        <f>IF(BF$3&lt;'Depr. Rate'!$B$1,('Depr. Rate'!$B$4*'KU Meter Schedule'!P163)/12,IF(P163=0,O163/2*'Depr. Rate'!$C$4/12,('Depr. Rate'!$C$4*'KU Meter Schedule'!P163)/12))</f>
        <v>412.87278291666667</v>
      </c>
      <c r="BG163" s="21">
        <f>IF(BG$3&lt;'Depr. Rate'!$B$1,('Depr. Rate'!$B$4*'KU Meter Schedule'!Q163)/12,IF(Q163=0,P163/2*'Depr. Rate'!$C$4/12,('Depr. Rate'!$C$4*'KU Meter Schedule'!Q163)/12))</f>
        <v>412.87278291666667</v>
      </c>
      <c r="BH163" s="21">
        <f>IF(BH$3&lt;'Depr. Rate'!$B$1,('Depr. Rate'!$B$4*'KU Meter Schedule'!R163)/12,IF(R163=0,Q163/2*'Depr. Rate'!$C$4/12,('Depr. Rate'!$C$4*'KU Meter Schedule'!R163)/12))</f>
        <v>412.87278291666667</v>
      </c>
      <c r="BI163" s="21">
        <f>IF(BI$3&lt;'Depr. Rate'!$B$1,('Depr. Rate'!$B$4*'KU Meter Schedule'!S163)/12,IF(S163=0,R163/2*'Depr. Rate'!$C$4/12,('Depr. Rate'!$C$4*'KU Meter Schedule'!S163)/12))</f>
        <v>412.87278291666667</v>
      </c>
      <c r="BJ163" s="21">
        <f>IF(BJ$3&lt;'Depr. Rate'!$B$1,('Depr. Rate'!$B$4*'KU Meter Schedule'!T163)/12,IF(T163=0,S163/2*'Depr. Rate'!$C$4/12,('Depr. Rate'!$C$4*'KU Meter Schedule'!T163)/12))</f>
        <v>412.87278291666667</v>
      </c>
      <c r="BK163" s="21">
        <f>IF(BK$3&lt;'Depr. Rate'!$B$1,('Depr. Rate'!$B$4*'KU Meter Schedule'!U163)/12,IF(U163=0,T163/2*'Depr. Rate'!$C$4/12,('Depr. Rate'!$C$4*'KU Meter Schedule'!U163)/12))</f>
        <v>632.83120874999997</v>
      </c>
      <c r="BL163" s="21">
        <f>IF(BL$3&lt;'Depr. Rate'!$B$1,('Depr. Rate'!$B$4*'KU Meter Schedule'!V163)/12,IF(V163=0,U163/2*'Depr. Rate'!$C$4/12,('Depr. Rate'!$C$4*'KU Meter Schedule'!V163)/12))</f>
        <v>632.83120874999997</v>
      </c>
      <c r="BM163" s="21">
        <f>IF(BM$3&lt;'Depr. Rate'!$B$1,('Depr. Rate'!$B$4*'KU Meter Schedule'!W163)/12,IF(W163=0,V163/2*'Depr. Rate'!$C$4/12,('Depr. Rate'!$C$4*'KU Meter Schedule'!W163)/12))</f>
        <v>632.83120874999997</v>
      </c>
      <c r="BN163" s="21">
        <f>IF(BN$3&lt;'Depr. Rate'!$B$1,('Depr. Rate'!$B$4*'KU Meter Schedule'!X163)/12,IF(X163=0,W163/2*'Depr. Rate'!$C$4/12,('Depr. Rate'!$C$4*'KU Meter Schedule'!X163)/12))</f>
        <v>632.83120874999997</v>
      </c>
      <c r="BO163" s="21">
        <f>IF(BO$3&lt;'Depr. Rate'!$B$1,('Depr. Rate'!$B$4*'KU Meter Schedule'!Y163)/12,IF(Y163=0,X163/2*'Depr. Rate'!$C$4/12,('Depr. Rate'!$C$4*'KU Meter Schedule'!Y163)/12))</f>
        <v>632.83120874999997</v>
      </c>
      <c r="BP163" s="21">
        <f>IF(BP$3&lt;'Depr. Rate'!$B$1,('Depr. Rate'!$B$4*'KU Meter Schedule'!Z163)/12,IF(Z163=0,Y163/2*'Depr. Rate'!$C$4/12,('Depr. Rate'!$C$4*'KU Meter Schedule'!Z163)/12))</f>
        <v>632.83120874999997</v>
      </c>
      <c r="BQ163" s="21">
        <f>IF(BQ$3&lt;'Depr. Rate'!$B$1,('Depr. Rate'!$B$4*'KU Meter Schedule'!AA163)/12,IF(AA163=0,Z163/2*'Depr. Rate'!$C$4/12,('Depr. Rate'!$C$4*'KU Meter Schedule'!AA163)/12))</f>
        <v>632.83120874999997</v>
      </c>
      <c r="BR163" s="21">
        <f>IF(BR$3&lt;'Depr. Rate'!$B$1,('Depr. Rate'!$B$4*'KU Meter Schedule'!AB163)/12,IF(AB163=0,AA163/2*'Depr. Rate'!$C$4/12,('Depr. Rate'!$C$4*'KU Meter Schedule'!AB163)/12))</f>
        <v>632.83120874999997</v>
      </c>
      <c r="BS163" s="21">
        <f>IF(BS$3&lt;'Depr. Rate'!$B$1,('Depr. Rate'!$B$4*'KU Meter Schedule'!AC163)/12,IF(AC163=0,AB163/2*'Depr. Rate'!$C$4/12,('Depr. Rate'!$C$4*'KU Meter Schedule'!AC163)/12))</f>
        <v>632.83120874999997</v>
      </c>
      <c r="BT163" s="21">
        <f>IF(BT$3&lt;'Depr. Rate'!$B$1,('Depr. Rate'!$B$4*'KU Meter Schedule'!AD163)/12,IF(AD163=0,AC163/2*'Depr. Rate'!$C$4/12,('Depr. Rate'!$C$4*'KU Meter Schedule'!AD163)/12))</f>
        <v>632.83120874999997</v>
      </c>
      <c r="BU163" s="21">
        <f>IF(BU$3&lt;'Depr. Rate'!$B$1,('Depr. Rate'!$B$4*'KU Meter Schedule'!AE163)/12,IF(AE163=0,AD163/2*'Depr. Rate'!$C$4/12,('Depr. Rate'!$C$4*'KU Meter Schedule'!AE163)/12))</f>
        <v>632.83120874999997</v>
      </c>
      <c r="BV163" s="21">
        <f>IF(BV$3&lt;'Depr. Rate'!$B$1,('Depr. Rate'!$B$4*'KU Meter Schedule'!AF163)/12,IF(AF163=0,AE163/2*'Depr. Rate'!$C$4/12,('Depr. Rate'!$C$4*'KU Meter Schedule'!AF163)/12))</f>
        <v>632.83120874999997</v>
      </c>
      <c r="BW163" s="21">
        <f>IF(BW$3&lt;'Depr. Rate'!$B$1,('Depr. Rate'!$B$4*'KU Meter Schedule'!AG163)/12,IF(AG163=0,AF163/2*'Depr. Rate'!$C$4/12,('Depr. Rate'!$C$4*'KU Meter Schedule'!AG163)/12))</f>
        <v>632.83120874999997</v>
      </c>
      <c r="BX163" s="21">
        <f>IF(BX$3&lt;'Depr. Rate'!$B$1,('Depr. Rate'!$B$4*'KU Meter Schedule'!AH163)/12,IF(AH163=0,AG163/2*'Depr. Rate'!$C$4/12,('Depr. Rate'!$C$4*'KU Meter Schedule'!AH163)/12))</f>
        <v>632.83120874999997</v>
      </c>
      <c r="BY163" s="21">
        <f>IF(BY$3&lt;'Depr. Rate'!$B$1,('Depr. Rate'!$B$4*'KU Meter Schedule'!AI163)/12,IF(AI163=0,AH163/2*'Depr. Rate'!$C$4/12,('Depr. Rate'!$C$4*'KU Meter Schedule'!AI163)/12))</f>
        <v>632.83120874999997</v>
      </c>
      <c r="BZ163" s="21">
        <f>IF(BZ$3&lt;'Depr. Rate'!$B$1,('Depr. Rate'!$B$4*'KU Meter Schedule'!AJ163)/12,IF(AJ163=0,AI163/2*'Depr. Rate'!$C$4/12,('Depr. Rate'!$C$4*'KU Meter Schedule'!AJ163)/12))</f>
        <v>632.83120874999997</v>
      </c>
      <c r="CA163" s="21">
        <f>IF(CA$3&lt;'Depr. Rate'!$B$1,('Depr. Rate'!$B$4*'KU Meter Schedule'!AK163)/12,IF(AK163=0,AJ163/2*'Depr. Rate'!$C$4/12,('Depr. Rate'!$C$4*'KU Meter Schedule'!AK163)/12))</f>
        <v>632.83120874999997</v>
      </c>
      <c r="CB163" s="21">
        <f>IF(CB$3&lt;'Depr. Rate'!$B$1,('Depr. Rate'!$B$4*'KU Meter Schedule'!AL163)/12,IF(AL163=0,AK163/2*'Depr. Rate'!$C$4/12,('Depr. Rate'!$C$4*'KU Meter Schedule'!AL163)/12))</f>
        <v>632.83120874999997</v>
      </c>
      <c r="CC163" s="21">
        <f>IF(CC$3&lt;'Depr. Rate'!$B$1,('Depr. Rate'!$B$4*'KU Meter Schedule'!AM163)/12,IF(AM163=0,AL163/2*'Depr. Rate'!$C$4/12,('Depr. Rate'!$C$4*'KU Meter Schedule'!AM163)/12))</f>
        <v>632.83120874999997</v>
      </c>
      <c r="CD163" s="21">
        <f>IF(CD$3&lt;'Depr. Rate'!$B$1,('Depr. Rate'!$B$4*'KU Meter Schedule'!AN163)/12,IF(AN163=0,AM163/2*'Depr. Rate'!$C$4/12,('Depr. Rate'!$C$4*'KU Meter Schedule'!AN163)/12))</f>
        <v>632.83120874999997</v>
      </c>
      <c r="CE163" s="21">
        <f>IF(CE$3&lt;'Depr. Rate'!$B$1,('Depr. Rate'!$B$4*'KU Meter Schedule'!AO163)/12,IF(AO163=0,AN163/2*'Depr. Rate'!$C$4/12,('Depr. Rate'!$C$4*'KU Meter Schedule'!AO163)/12))</f>
        <v>632.83120874999997</v>
      </c>
      <c r="CF163" s="21">
        <f>IF(CF$3&lt;'Depr. Rate'!$B$1,('Depr. Rate'!$B$4*'KU Meter Schedule'!AP163)/12,IF(AP163=0,AO163/2*'Depr. Rate'!$C$4/12,('Depr. Rate'!$C$4*'KU Meter Schedule'!AP163)/12))</f>
        <v>632.83120874999997</v>
      </c>
      <c r="CG163" s="21">
        <f>IF(CG$3&lt;'Depr. Rate'!$B$1,('Depr. Rate'!$B$4*'KU Meter Schedule'!AQ163)/12,IF(AQ163=0,AP163/2*'Depr. Rate'!$C$4/12,('Depr. Rate'!$C$4*'KU Meter Schedule'!AQ163)/12))</f>
        <v>632.83120874999997</v>
      </c>
      <c r="CH163" s="21">
        <f>IF(CH$3&lt;'Depr. Rate'!$B$1,('Depr. Rate'!$B$4*'KU Meter Schedule'!AR163)/12,IF(AR163=0,AQ163/2*'Depr. Rate'!$C$4/12,('Depr. Rate'!$C$4*'KU Meter Schedule'!AR163)/12))</f>
        <v>632.83120874999997</v>
      </c>
      <c r="CI163" s="21">
        <f>IF(CI$3&lt;'Depr. Rate'!$B$1,('Depr. Rate'!$B$4*'KU Meter Schedule'!AS163)/12,IF(AS163=0,AR163/2*'Depr. Rate'!$C$4/12,('Depr. Rate'!$C$4*'KU Meter Schedule'!AS163)/12))</f>
        <v>632.83120874999997</v>
      </c>
      <c r="CJ163" s="21">
        <f>IF(CJ$3&lt;'Depr. Rate'!$B$1,('Depr. Rate'!$B$4*'KU Meter Schedule'!AT163)/12,IF(AT163=0,AS163/2*'Depr. Rate'!$C$4/12,('Depr. Rate'!$C$4*'KU Meter Schedule'!AT163)/12))</f>
        <v>632.83120874999997</v>
      </c>
      <c r="CK163" s="21">
        <f>IF(CK$3&lt;'Depr. Rate'!$B$1,('Depr. Rate'!$B$4*'KU Meter Schedule'!AU163)/12,IF(AU163=0,AT163/2*'Depr. Rate'!$C$4/12,('Depr. Rate'!$C$4*'KU Meter Schedule'!AU163)/12))</f>
        <v>632.83120874999997</v>
      </c>
      <c r="CL163" s="21">
        <f>IF(CL$3&lt;'Depr. Rate'!$B$1,('Depr. Rate'!$B$4*'KU Meter Schedule'!AV163)/12,IF(AV163=0,AU163/2*'Depr. Rate'!$C$4/12,('Depr. Rate'!$C$4*'KU Meter Schedule'!AV163)/12))</f>
        <v>316.41560437499999</v>
      </c>
      <c r="CM163" s="21">
        <f>IF(CM$3&lt;'Depr. Rate'!$B$1,('Depr. Rate'!$B$4*'KU Meter Schedule'!AW163)/12,IF(AW163=0,AV163/2*'Depr. Rate'!$C$4/12,('Depr. Rate'!$C$4*'KU Meter Schedule'!AW163)/12))</f>
        <v>0</v>
      </c>
      <c r="CN163" s="21">
        <f>IF(CN$3&lt;'Depr. Rate'!$B$1,('Depr. Rate'!$B$4*'KU Meter Schedule'!AX163)/12,IF(AX163=0,AW163/2*'Depr. Rate'!$C$4/12,('Depr. Rate'!$C$4*'KU Meter Schedule'!AX163)/12))</f>
        <v>0</v>
      </c>
      <c r="CP163" s="6">
        <f>IF(CP$3=$CP$3,$H163+AZ163,IF($F163='KU Meter Schedule'!CP$3,'KU Meter Schedule'!CO163+AZ163-$G163,SUM(CO163,AZ163)))</f>
        <v>26548.394961497652</v>
      </c>
      <c r="CQ163" s="6">
        <f>IF(CQ$3=$CP$3,$H163+BA163,IF($F163='KU Meter Schedule'!CQ$3,'KU Meter Schedule'!CP163+BA163-$G163,SUM(CP163,BA163)))</f>
        <v>26961.267744414319</v>
      </c>
      <c r="CR163" s="6">
        <f>IF(CR$3=$CP$3,$H163+BB163,IF($F163='KU Meter Schedule'!CR$3,'KU Meter Schedule'!CQ163+BB163-$G163,SUM(CQ163,BB163)))</f>
        <v>27374.140527330987</v>
      </c>
      <c r="CS163" s="6">
        <f>IF(CS$3=$CP$3,$H163+BC163,IF($F163='KU Meter Schedule'!CS$3,'KU Meter Schedule'!CR163+BC163-$G163,SUM(CR163,BC163)))</f>
        <v>27787.013310247654</v>
      </c>
      <c r="CT163" s="6">
        <f>IF(CT$3=$CP$3,$H163+BD163,IF($F163='KU Meter Schedule'!CT$3,'KU Meter Schedule'!CS163+BD163-$G163,SUM(CS163,BD163)))</f>
        <v>28199.886093164321</v>
      </c>
      <c r="CU163" s="6">
        <f>IF(CU$3=$CP$3,$H163+BE163,IF($F163='KU Meter Schedule'!CU$3,'KU Meter Schedule'!CT163+BE163-$G163,SUM(CT163,BE163)))</f>
        <v>28612.758876080989</v>
      </c>
      <c r="CV163" s="6">
        <f>IF(CV$3=$CP$3,$H163+BF163,IF($F163='KU Meter Schedule'!CV$3,'KU Meter Schedule'!CU163+BF163-$G163,SUM(CU163,BF163)))</f>
        <v>29025.631658997656</v>
      </c>
      <c r="CW163" s="6">
        <f>IF(CW$3=$CP$3,$H163+BG163,IF($F163='KU Meter Schedule'!CW$3,'KU Meter Schedule'!CV163+BG163-$G163,SUM(CV163,BG163)))</f>
        <v>29438.504441914323</v>
      </c>
      <c r="CX163" s="6">
        <f>IF(CX$3=$CP$3,$H163+BH163,IF($F163='KU Meter Schedule'!CX$3,'KU Meter Schedule'!CW163+BH163-$G163,SUM(CW163,BH163)))</f>
        <v>29851.377224830991</v>
      </c>
      <c r="CY163" s="6">
        <f>IF(CY$3=$CP$3,$H163+BI163,IF($F163='KU Meter Schedule'!CY$3,'KU Meter Schedule'!CX163+BI163-$G163,SUM(CX163,BI163)))</f>
        <v>30264.250007747658</v>
      </c>
      <c r="CZ163" s="6">
        <f>IF(CZ$3=$CP$3,$H163+BJ163,IF($F163='KU Meter Schedule'!CZ$3,'KU Meter Schedule'!CY163+BJ163-$G163,SUM(CY163,BJ163)))</f>
        <v>30677.122790664325</v>
      </c>
      <c r="DA163" s="6">
        <f>IF(DA$3=$CP$3,$H163+BK163,IF($F163='KU Meter Schedule'!DA$3,'KU Meter Schedule'!CZ163+BK163-$G163,SUM(CZ163,BK163)))</f>
        <v>31309.953999414327</v>
      </c>
      <c r="DB163" s="6">
        <f>IF(DB$3=$CP$3,$H163+BL163,IF($F163='KU Meter Schedule'!DB$3,'KU Meter Schedule'!DA163+BL163-$G163,SUM(DA163,BL163)))</f>
        <v>31942.785208164329</v>
      </c>
      <c r="DC163" s="6">
        <f>IF(DC$3=$CP$3,$H163+BM163,IF($F163='KU Meter Schedule'!DC$3,'KU Meter Schedule'!DB163+BM163-$G163,SUM(DB163,BM163)))</f>
        <v>32575.61641691433</v>
      </c>
      <c r="DD163" s="6">
        <f>IF(DD$3=$CP$3,$H163+BN163,IF($F163='KU Meter Schedule'!DD$3,'KU Meter Schedule'!DC163+BN163-$G163,SUM(DC163,BN163)))</f>
        <v>33208.447625664332</v>
      </c>
      <c r="DE163" s="6">
        <f>IF(DE$3=$CP$3,$H163+BO163,IF($F163='KU Meter Schedule'!DE$3,'KU Meter Schedule'!DD163+BO163-$G163,SUM(DD163,BO163)))</f>
        <v>33841.278834414334</v>
      </c>
      <c r="DF163" s="6">
        <f>IF(DF$3=$CP$3,$H163+BP163,IF($F163='KU Meter Schedule'!DF$3,'KU Meter Schedule'!DE163+BP163-$G163,SUM(DE163,BP163)))</f>
        <v>34474.110043164335</v>
      </c>
      <c r="DG163" s="6">
        <f>IF(DG$3=$CP$3,$H163+BQ163,IF($F163='KU Meter Schedule'!DG$3,'KU Meter Schedule'!DF163+BQ163-$G163,SUM(DF163,BQ163)))</f>
        <v>35106.941251914337</v>
      </c>
      <c r="DH163" s="6">
        <f>IF(DH$3=$CP$3,$H163+BR163,IF($F163='KU Meter Schedule'!DH$3,'KU Meter Schedule'!DG163+BR163-$G163,SUM(DG163,BR163)))</f>
        <v>35739.772460664339</v>
      </c>
      <c r="DI163" s="6">
        <f>IF(DI$3=$CP$3,$H163+BS163,IF($F163='KU Meter Schedule'!DI$3,'KU Meter Schedule'!DH163+BS163-$G163,SUM(DH163,BS163)))</f>
        <v>36372.60366941434</v>
      </c>
      <c r="DJ163" s="6">
        <f>IF(DJ$3=$CP$3,$H163+BT163,IF($F163='KU Meter Schedule'!DJ$3,'KU Meter Schedule'!DI163+BT163-$G163,SUM(DI163,BT163)))</f>
        <v>37005.434878164342</v>
      </c>
      <c r="DK163" s="6">
        <f>IF(DK$3=$CP$3,$H163+BU163,IF($F163='KU Meter Schedule'!DK$3,'KU Meter Schedule'!DJ163+BU163-$G163,SUM(DJ163,BU163)))</f>
        <v>37638.266086914344</v>
      </c>
      <c r="DL163" s="6">
        <f>IF(DL$3=$CP$3,$H163+BV163,IF($F163='KU Meter Schedule'!DL$3,'KU Meter Schedule'!DK163+BV163-$G163,SUM(DK163,BV163)))</f>
        <v>38271.097295664345</v>
      </c>
      <c r="DM163" s="6">
        <f>IF(DM$3=$CP$3,$H163+BW163,IF($F163='KU Meter Schedule'!DM$3,'KU Meter Schedule'!DL163+BW163-$G163,SUM(DL163,BW163)))</f>
        <v>38903.928504414347</v>
      </c>
      <c r="DN163" s="6">
        <f>IF(DN$3=$CP$3,$H163+BX163,IF($F163='KU Meter Schedule'!DN$3,'KU Meter Schedule'!DM163+BX163-$G163,SUM(DM163,BX163)))</f>
        <v>39536.759713164349</v>
      </c>
      <c r="DO163" s="6">
        <f>IF(DO$3=$CP$3,$H163+BY163,IF($F163='KU Meter Schedule'!DO$3,'KU Meter Schedule'!DN163+BY163-$G163,SUM(DN163,BY163)))</f>
        <v>40169.59092191435</v>
      </c>
      <c r="DP163" s="6">
        <f>IF(DP$3=$CP$3,$H163+BZ163,IF($F163='KU Meter Schedule'!DP$3,'KU Meter Schedule'!DO163+BZ163-$G163,SUM(DO163,BZ163)))</f>
        <v>40802.422130664352</v>
      </c>
      <c r="DQ163" s="6">
        <f>IF(DQ$3=$CP$3,$H163+CA163,IF($F163='KU Meter Schedule'!DQ$3,'KU Meter Schedule'!DP163+CA163-$G163,SUM(DP163,CA163)))</f>
        <v>41435.253339414354</v>
      </c>
      <c r="DR163" s="6">
        <f>IF(DR$3=$CP$3,$H163+CB163,IF($F163='KU Meter Schedule'!DR$3,'KU Meter Schedule'!DQ163+CB163-$G163,SUM(DQ163,CB163)))</f>
        <v>42068.084548164356</v>
      </c>
      <c r="DS163" s="6">
        <f>IF(DS$3=$CP$3,$H163+CC163,IF($F163='KU Meter Schedule'!DS$3,'KU Meter Schedule'!DR163+CC163-$G163,SUM(DR163,CC163)))</f>
        <v>42700.915756914357</v>
      </c>
      <c r="DT163" s="6">
        <f>IF(DT$3=$CP$3,$H163+CD163,IF($F163='KU Meter Schedule'!DT$3,'KU Meter Schedule'!DS163+CD163-$G163,SUM(DS163,CD163)))</f>
        <v>43333.746965664359</v>
      </c>
      <c r="DU163" s="6">
        <f>IF(DU$3=$CP$3,$H163+CE163,IF($F163='KU Meter Schedule'!DU$3,'KU Meter Schedule'!DT163+CE163-$G163,SUM(DT163,CE163)))</f>
        <v>43966.578174414361</v>
      </c>
      <c r="DV163" s="6">
        <f>IF(DV$3=$CP$3,$H163+CF163,IF($F163='KU Meter Schedule'!DV$3,'KU Meter Schedule'!DU163+CF163-$G163,SUM(DU163,CF163)))</f>
        <v>44599.409383164362</v>
      </c>
      <c r="DW163" s="6">
        <f>IF(DW$3=$CP$3,$H163+CG163,IF($F163='KU Meter Schedule'!DW$3,'KU Meter Schedule'!DV163+CG163-$G163,SUM(DV163,CG163)))</f>
        <v>45232.240591914364</v>
      </c>
      <c r="DX163" s="6">
        <f>IF(DX$3=$CP$3,$H163+CH163,IF($F163='KU Meter Schedule'!DX$3,'KU Meter Schedule'!DW163+CH163-$G163,SUM(DW163,CH163)))</f>
        <v>45865.071800664366</v>
      </c>
      <c r="DY163" s="6">
        <f>IF(DY$3=$CP$3,$H163+CI163,IF($F163='KU Meter Schedule'!DY$3,'KU Meter Schedule'!DX163+CI163-$G163,SUM(DX163,CI163)))</f>
        <v>46497.903009414367</v>
      </c>
      <c r="DZ163" s="6">
        <f>IF(DZ$3=$CP$3,$H163+CJ163,IF($F163='KU Meter Schedule'!DZ$3,'KU Meter Schedule'!DY163+CJ163-$G163,SUM(DY163,CJ163)))</f>
        <v>47130.734218164369</v>
      </c>
      <c r="EA163" s="6">
        <f>IF(EA$3=$CP$3,$H163+CK163,IF($F163='KU Meter Schedule'!EA$3,'KU Meter Schedule'!DZ163+CK163-$G163,SUM(DZ163,CK163)))</f>
        <v>47763.565426914371</v>
      </c>
      <c r="EB163" s="6">
        <f>IF(EB$3=$CP$3,$H163+CL163,IF($F163='KU Meter Schedule'!EB$3,'KU Meter Schedule'!EA163+CL163-$G163,SUM(EA163,CL163)))</f>
        <v>-168272.56896871061</v>
      </c>
      <c r="EC163" s="6">
        <f>IF(EC$3=$CP$3,$H163+CM163,IF($F163='KU Meter Schedule'!EC$3,'KU Meter Schedule'!EB163+CM163-$G163,SUM(EB163,CM163)))</f>
        <v>-168272.56896871061</v>
      </c>
      <c r="ED163" s="6">
        <f>IF(ED$3=$CP$3,$H163+CN163,IF($F163='KU Meter Schedule'!ED$3,'KU Meter Schedule'!EC163+CN163-$G163,SUM(EC163,CN163)))</f>
        <v>-168272.56896871061</v>
      </c>
      <c r="EF163" s="8">
        <f t="shared" si="32"/>
        <v>189804.15503850233</v>
      </c>
      <c r="EG163" s="8">
        <f t="shared" si="32"/>
        <v>189391.28225558565</v>
      </c>
      <c r="EH163" s="8">
        <f t="shared" si="32"/>
        <v>188978.40947266901</v>
      </c>
      <c r="EI163" s="8">
        <f t="shared" si="32"/>
        <v>188565.53668975233</v>
      </c>
      <c r="EJ163" s="8">
        <f t="shared" si="32"/>
        <v>188152.66390683566</v>
      </c>
      <c r="EK163" s="8">
        <f t="shared" si="32"/>
        <v>187739.79112391901</v>
      </c>
      <c r="EL163" s="8">
        <f t="shared" si="32"/>
        <v>187326.91834100234</v>
      </c>
      <c r="EM163" s="8">
        <f t="shared" si="32"/>
        <v>186914.04555808567</v>
      </c>
      <c r="EN163" s="8">
        <f t="shared" si="32"/>
        <v>186501.17277516899</v>
      </c>
      <c r="EO163" s="8">
        <f t="shared" si="32"/>
        <v>186088.29999225232</v>
      </c>
      <c r="EP163" s="8">
        <f t="shared" si="32"/>
        <v>185675.42720933567</v>
      </c>
      <c r="EQ163" s="8">
        <f t="shared" si="32"/>
        <v>185042.59600058565</v>
      </c>
      <c r="ER163" s="8">
        <f t="shared" si="32"/>
        <v>184409.76479183565</v>
      </c>
      <c r="ES163" s="8">
        <f t="shared" si="32"/>
        <v>183776.93358308566</v>
      </c>
      <c r="ET163" s="8">
        <f t="shared" si="32"/>
        <v>183144.10237433566</v>
      </c>
      <c r="EU163" s="8">
        <f t="shared" si="32"/>
        <v>182511.27116558567</v>
      </c>
      <c r="EV163" s="8">
        <f t="shared" si="31"/>
        <v>181878.43995683565</v>
      </c>
      <c r="EW163" s="8">
        <f t="shared" si="31"/>
        <v>181245.60874808565</v>
      </c>
      <c r="EX163" s="8">
        <f t="shared" si="31"/>
        <v>180612.77753933566</v>
      </c>
      <c r="EY163" s="8">
        <f t="shared" si="31"/>
        <v>179979.94633058563</v>
      </c>
      <c r="EZ163" s="8">
        <f t="shared" si="31"/>
        <v>179347.11512183564</v>
      </c>
      <c r="FA163" s="8">
        <f t="shared" si="31"/>
        <v>178714.28391308564</v>
      </c>
      <c r="FB163" s="8">
        <f t="shared" si="31"/>
        <v>178081.45270433565</v>
      </c>
      <c r="FC163" s="8">
        <f t="shared" si="31"/>
        <v>177448.62149558566</v>
      </c>
      <c r="FD163" s="8">
        <f t="shared" si="31"/>
        <v>176815.79028683563</v>
      </c>
      <c r="FE163" s="8">
        <f t="shared" si="31"/>
        <v>176182.95907808564</v>
      </c>
      <c r="FF163" s="8">
        <f t="shared" si="31"/>
        <v>175550.12786933564</v>
      </c>
      <c r="FG163" s="8">
        <f t="shared" si="31"/>
        <v>174917.29666058562</v>
      </c>
      <c r="FH163" s="8">
        <f t="shared" si="31"/>
        <v>174284.46545183563</v>
      </c>
      <c r="FI163" s="8">
        <f t="shared" si="31"/>
        <v>173651.63424308563</v>
      </c>
      <c r="FJ163" s="8">
        <f t="shared" si="31"/>
        <v>173018.80303433564</v>
      </c>
      <c r="FK163" s="8">
        <f t="shared" si="30"/>
        <v>172385.97182558564</v>
      </c>
      <c r="FL163" s="8">
        <f t="shared" si="30"/>
        <v>171753.14061683562</v>
      </c>
      <c r="FM163" s="8">
        <f t="shared" si="30"/>
        <v>171120.30940808562</v>
      </c>
      <c r="FN163" s="8">
        <f t="shared" si="30"/>
        <v>170487.47819933563</v>
      </c>
      <c r="FO163" s="8">
        <f t="shared" si="30"/>
        <v>169854.64699058561</v>
      </c>
      <c r="FP163" s="8">
        <f t="shared" si="30"/>
        <v>169221.81578183561</v>
      </c>
      <c r="FQ163" s="8">
        <f t="shared" si="30"/>
        <v>168588.98457308562</v>
      </c>
      <c r="FR163" s="8">
        <f t="shared" si="30"/>
        <v>168272.56896871061</v>
      </c>
      <c r="FS163" s="8">
        <f t="shared" si="30"/>
        <v>168272.56896871061</v>
      </c>
      <c r="FT163" s="8">
        <f t="shared" si="30"/>
        <v>168272.56896871061</v>
      </c>
    </row>
    <row r="164" spans="1:176" x14ac:dyDescent="0.25">
      <c r="A164" s="4" t="s">
        <v>12</v>
      </c>
      <c r="B164" s="4" t="s">
        <v>2</v>
      </c>
      <c r="C164" s="3" t="s">
        <v>40</v>
      </c>
      <c r="D164" s="4" t="s">
        <v>3</v>
      </c>
      <c r="E164" s="7">
        <v>2012</v>
      </c>
      <c r="F164" s="24">
        <f>IFERROR(VLOOKUP(CONCATENATE(C164,E164),'KU Retirements'!$A$4:$E$150,5,FALSE),"N/A")</f>
        <v>43739</v>
      </c>
      <c r="G164" s="5">
        <v>29350.07</v>
      </c>
      <c r="H164" s="5">
        <v>2839.2327320781005</v>
      </c>
      <c r="I164" s="5"/>
      <c r="J164" s="6">
        <f>IF(J$3=$J$3,$G164,IF($F164='KU Meter Schedule'!J$3,'KU Meter Schedule'!I164-'KU Meter Schedule'!$G164,I164))</f>
        <v>29350.07</v>
      </c>
      <c r="K164" s="6">
        <f>IF(K$3=$J$3,$G164,IF($F164='KU Meter Schedule'!K$3,'KU Meter Schedule'!J164-'KU Meter Schedule'!$G164,J164))</f>
        <v>29350.07</v>
      </c>
      <c r="L164" s="6">
        <f>IF(L$3=$J$3,$G164,IF($F164='KU Meter Schedule'!L$3,'KU Meter Schedule'!K164-'KU Meter Schedule'!$G164,K164))</f>
        <v>29350.07</v>
      </c>
      <c r="M164" s="6">
        <f>IF(M$3=$J$3,$G164,IF($F164='KU Meter Schedule'!M$3,'KU Meter Schedule'!L164-'KU Meter Schedule'!$G164,L164))</f>
        <v>29350.07</v>
      </c>
      <c r="N164" s="6">
        <f>IF(N$3=$J$3,$G164,IF($F164='KU Meter Schedule'!N$3,'KU Meter Schedule'!M164-'KU Meter Schedule'!$G164,M164))</f>
        <v>29350.07</v>
      </c>
      <c r="O164" s="6">
        <f>IF(O$3=$J$3,$G164,IF($F164='KU Meter Schedule'!O$3,'KU Meter Schedule'!N164-'KU Meter Schedule'!$G164,N164))</f>
        <v>29350.07</v>
      </c>
      <c r="P164" s="6">
        <f>IF(P$3=$J$3,$G164,IF($F164='KU Meter Schedule'!P$3,'KU Meter Schedule'!O164-'KU Meter Schedule'!$G164,O164))</f>
        <v>29350.07</v>
      </c>
      <c r="Q164" s="6">
        <f>IF(Q$3=$J$3,$G164,IF($F164='KU Meter Schedule'!Q$3,'KU Meter Schedule'!P164-'KU Meter Schedule'!$G164,P164))</f>
        <v>29350.07</v>
      </c>
      <c r="R164" s="6">
        <f>IF(R$3=$J$3,$G164,IF($F164='KU Meter Schedule'!R$3,'KU Meter Schedule'!Q164-'KU Meter Schedule'!$G164,Q164))</f>
        <v>29350.07</v>
      </c>
      <c r="S164" s="6">
        <f>IF(S$3=$J$3,$G164,IF($F164='KU Meter Schedule'!S$3,'KU Meter Schedule'!R164-'KU Meter Schedule'!$G164,R164))</f>
        <v>29350.07</v>
      </c>
      <c r="T164" s="6">
        <f>IF(T$3=$J$3,$G164,IF($F164='KU Meter Schedule'!T$3,'KU Meter Schedule'!S164-'KU Meter Schedule'!$G164,S164))</f>
        <v>29350.07</v>
      </c>
      <c r="U164" s="6">
        <f>IF(U$3=$J$3,$G164,IF($F164='KU Meter Schedule'!U$3,'KU Meter Schedule'!T164-'KU Meter Schedule'!$G164,T164))</f>
        <v>29350.07</v>
      </c>
      <c r="V164" s="6">
        <f>IF(V$3=$J$3,$G164,IF($F164='KU Meter Schedule'!V$3,'KU Meter Schedule'!U164-'KU Meter Schedule'!$G164,U164))</f>
        <v>29350.07</v>
      </c>
      <c r="W164" s="6">
        <f>IF(W$3=$J$3,$G164,IF($F164='KU Meter Schedule'!W$3,'KU Meter Schedule'!V164-'KU Meter Schedule'!$G164,V164))</f>
        <v>29350.07</v>
      </c>
      <c r="X164" s="6">
        <f>IF(X$3=$J$3,$G164,IF($F164='KU Meter Schedule'!X$3,'KU Meter Schedule'!W164-'KU Meter Schedule'!$G164,W164))</f>
        <v>29350.07</v>
      </c>
      <c r="Y164" s="6">
        <f>IF(Y$3=$J$3,$G164,IF($F164='KU Meter Schedule'!Y$3,'KU Meter Schedule'!X164-'KU Meter Schedule'!$G164,X164))</f>
        <v>29350.07</v>
      </c>
      <c r="Z164" s="6">
        <f>IF(Z$3=$J$3,$G164,IF($F164='KU Meter Schedule'!Z$3,'KU Meter Schedule'!Y164-'KU Meter Schedule'!$G164,Y164))</f>
        <v>29350.07</v>
      </c>
      <c r="AA164" s="6">
        <f>IF(AA$3=$J$3,$G164,IF($F164='KU Meter Schedule'!AA$3,'KU Meter Schedule'!Z164-'KU Meter Schedule'!$G164,Z164))</f>
        <v>29350.07</v>
      </c>
      <c r="AB164" s="6">
        <f>IF(AB$3=$J$3,$G164,IF($F164='KU Meter Schedule'!AB$3,'KU Meter Schedule'!AA164-'KU Meter Schedule'!$G164,AA164))</f>
        <v>29350.07</v>
      </c>
      <c r="AC164" s="6">
        <f>IF(AC$3=$J$3,$G164,IF($F164='KU Meter Schedule'!AC$3,'KU Meter Schedule'!AB164-'KU Meter Schedule'!$G164,AB164))</f>
        <v>29350.07</v>
      </c>
      <c r="AD164" s="6">
        <f>IF(AD$3=$J$3,$G164,IF($F164='KU Meter Schedule'!AD$3,'KU Meter Schedule'!AC164-'KU Meter Schedule'!$G164,AC164))</f>
        <v>29350.07</v>
      </c>
      <c r="AE164" s="6">
        <f>IF(AE$3=$J$3,$G164,IF($F164='KU Meter Schedule'!AE$3,'KU Meter Schedule'!AD164-'KU Meter Schedule'!$G164,AD164))</f>
        <v>29350.07</v>
      </c>
      <c r="AF164" s="6">
        <f>IF(AF$3=$J$3,$G164,IF($F164='KU Meter Schedule'!AF$3,'KU Meter Schedule'!AE164-'KU Meter Schedule'!$G164,AE164))</f>
        <v>29350.07</v>
      </c>
      <c r="AG164" s="6">
        <f>IF(AG$3=$J$3,$G164,IF($F164='KU Meter Schedule'!AG$3,'KU Meter Schedule'!AF164-'KU Meter Schedule'!$G164,AF164))</f>
        <v>29350.07</v>
      </c>
      <c r="AH164" s="6">
        <f>IF(AH$3=$J$3,$G164,IF($F164='KU Meter Schedule'!AH$3,'KU Meter Schedule'!AG164-'KU Meter Schedule'!$G164,AG164))</f>
        <v>29350.07</v>
      </c>
      <c r="AI164" s="6">
        <f>IF(AI$3=$J$3,$G164,IF($F164='KU Meter Schedule'!AI$3,'KU Meter Schedule'!AH164-'KU Meter Schedule'!$G164,AH164))</f>
        <v>29350.07</v>
      </c>
      <c r="AJ164" s="6">
        <f>IF(AJ$3=$J$3,$G164,IF($F164='KU Meter Schedule'!AJ$3,'KU Meter Schedule'!AI164-'KU Meter Schedule'!$G164,AI164))</f>
        <v>29350.07</v>
      </c>
      <c r="AK164" s="6">
        <f>IF(AK$3=$J$3,$G164,IF($F164='KU Meter Schedule'!AK$3,'KU Meter Schedule'!AJ164-'KU Meter Schedule'!$G164,AJ164))</f>
        <v>29350.07</v>
      </c>
      <c r="AL164" s="6">
        <f>IF(AL$3=$J$3,$G164,IF($F164='KU Meter Schedule'!AL$3,'KU Meter Schedule'!AK164-'KU Meter Schedule'!$G164,AK164))</f>
        <v>29350.07</v>
      </c>
      <c r="AM164" s="6">
        <f>IF(AM$3=$J$3,$G164,IF($F164='KU Meter Schedule'!AM$3,'KU Meter Schedule'!AL164-'KU Meter Schedule'!$G164,AL164))</f>
        <v>29350.07</v>
      </c>
      <c r="AN164" s="6">
        <f>IF(AN$3=$J$3,$G164,IF($F164='KU Meter Schedule'!AN$3,'KU Meter Schedule'!AM164-'KU Meter Schedule'!$G164,AM164))</f>
        <v>29350.07</v>
      </c>
      <c r="AO164" s="6">
        <f>IF(AO$3=$J$3,$G164,IF($F164='KU Meter Schedule'!AO$3,'KU Meter Schedule'!AN164-'KU Meter Schedule'!$G164,AN164))</f>
        <v>29350.07</v>
      </c>
      <c r="AP164" s="6">
        <f>IF(AP$3=$J$3,$G164,IF($F164='KU Meter Schedule'!AP$3,'KU Meter Schedule'!AO164-'KU Meter Schedule'!$G164,AO164))</f>
        <v>29350.07</v>
      </c>
      <c r="AQ164" s="6">
        <f>IF(AQ$3=$J$3,$G164,IF($F164='KU Meter Schedule'!AQ$3,'KU Meter Schedule'!AP164-'KU Meter Schedule'!$G164,AP164))</f>
        <v>29350.07</v>
      </c>
      <c r="AR164" s="6">
        <f>IF(AR$3=$J$3,$G164,IF($F164='KU Meter Schedule'!AR$3,'KU Meter Schedule'!AQ164-'KU Meter Schedule'!$G164,AQ164))</f>
        <v>29350.07</v>
      </c>
      <c r="AS164" s="6">
        <f>IF(AS$3=$J$3,$G164,IF($F164='KU Meter Schedule'!AS$3,'KU Meter Schedule'!AR164-'KU Meter Schedule'!$G164,AR164))</f>
        <v>29350.07</v>
      </c>
      <c r="AT164" s="6">
        <f>IF(AT$3=$J$3,$G164,IF($F164='KU Meter Schedule'!AT$3,'KU Meter Schedule'!AS164-'KU Meter Schedule'!$G164,AS164))</f>
        <v>29350.07</v>
      </c>
      <c r="AU164" s="6">
        <f>IF(AU$3=$J$3,$G164,IF($F164='KU Meter Schedule'!AU$3,'KU Meter Schedule'!AT164-'KU Meter Schedule'!$G164,AT164))</f>
        <v>29350.07</v>
      </c>
      <c r="AV164" s="6">
        <f>IF(AV$3=$J$3,$G164,IF($F164='KU Meter Schedule'!AV$3,'KU Meter Schedule'!AU164-'KU Meter Schedule'!$G164,AU164))</f>
        <v>0</v>
      </c>
      <c r="AW164" s="6">
        <f>IF(AW$3=$J$3,$G164,IF($F164='KU Meter Schedule'!AW$3,'KU Meter Schedule'!AV164-'KU Meter Schedule'!$G164,AV164))</f>
        <v>0</v>
      </c>
      <c r="AX164" s="6">
        <f>IF(AX$3=$J$3,$G164,IF($F164='KU Meter Schedule'!AX$3,'KU Meter Schedule'!AW164-'KU Meter Schedule'!$G164,AW164))</f>
        <v>0</v>
      </c>
      <c r="AZ164" s="21">
        <f>IF(AZ$3&lt;'Depr. Rate'!$B$1,('Depr. Rate'!$B$4*'KU Meter Schedule'!J164)/12,IF(J164=0,I164/2*'Depr. Rate'!$C$4/12,('Depr. Rate'!$C$4*'KU Meter Schedule'!J164)/12))</f>
        <v>56.009716916666669</v>
      </c>
      <c r="BA164" s="21">
        <f>IF(BA$3&lt;'Depr. Rate'!$B$1,('Depr. Rate'!$B$4*'KU Meter Schedule'!K164)/12,IF(K164=0,J164/2*'Depr. Rate'!$C$4/12,('Depr. Rate'!$C$4*'KU Meter Schedule'!K164)/12))</f>
        <v>56.009716916666669</v>
      </c>
      <c r="BB164" s="21">
        <f>IF(BB$3&lt;'Depr. Rate'!$B$1,('Depr. Rate'!$B$4*'KU Meter Schedule'!L164)/12,IF(L164=0,K164/2*'Depr. Rate'!$C$4/12,('Depr. Rate'!$C$4*'KU Meter Schedule'!L164)/12))</f>
        <v>56.009716916666669</v>
      </c>
      <c r="BC164" s="21">
        <f>IF(BC$3&lt;'Depr. Rate'!$B$1,('Depr. Rate'!$B$4*'KU Meter Schedule'!M164)/12,IF(M164=0,L164/2*'Depr. Rate'!$C$4/12,('Depr. Rate'!$C$4*'KU Meter Schedule'!M164)/12))</f>
        <v>56.009716916666669</v>
      </c>
      <c r="BD164" s="21">
        <f>IF(BD$3&lt;'Depr. Rate'!$B$1,('Depr. Rate'!$B$4*'KU Meter Schedule'!N164)/12,IF(N164=0,M164/2*'Depr. Rate'!$C$4/12,('Depr. Rate'!$C$4*'KU Meter Schedule'!N164)/12))</f>
        <v>56.009716916666669</v>
      </c>
      <c r="BE164" s="21">
        <f>IF(BE$3&lt;'Depr. Rate'!$B$1,('Depr. Rate'!$B$4*'KU Meter Schedule'!O164)/12,IF(O164=0,N164/2*'Depr. Rate'!$C$4/12,('Depr. Rate'!$C$4*'KU Meter Schedule'!O164)/12))</f>
        <v>56.009716916666669</v>
      </c>
      <c r="BF164" s="21">
        <f>IF(BF$3&lt;'Depr. Rate'!$B$1,('Depr. Rate'!$B$4*'KU Meter Schedule'!P164)/12,IF(P164=0,O164/2*'Depr. Rate'!$C$4/12,('Depr. Rate'!$C$4*'KU Meter Schedule'!P164)/12))</f>
        <v>56.009716916666669</v>
      </c>
      <c r="BG164" s="21">
        <f>IF(BG$3&lt;'Depr. Rate'!$B$1,('Depr. Rate'!$B$4*'KU Meter Schedule'!Q164)/12,IF(Q164=0,P164/2*'Depr. Rate'!$C$4/12,('Depr. Rate'!$C$4*'KU Meter Schedule'!Q164)/12))</f>
        <v>56.009716916666669</v>
      </c>
      <c r="BH164" s="21">
        <f>IF(BH$3&lt;'Depr. Rate'!$B$1,('Depr. Rate'!$B$4*'KU Meter Schedule'!R164)/12,IF(R164=0,Q164/2*'Depr. Rate'!$C$4/12,('Depr. Rate'!$C$4*'KU Meter Schedule'!R164)/12))</f>
        <v>56.009716916666669</v>
      </c>
      <c r="BI164" s="21">
        <f>IF(BI$3&lt;'Depr. Rate'!$B$1,('Depr. Rate'!$B$4*'KU Meter Schedule'!S164)/12,IF(S164=0,R164/2*'Depr. Rate'!$C$4/12,('Depr. Rate'!$C$4*'KU Meter Schedule'!S164)/12))</f>
        <v>56.009716916666669</v>
      </c>
      <c r="BJ164" s="21">
        <f>IF(BJ$3&lt;'Depr. Rate'!$B$1,('Depr. Rate'!$B$4*'KU Meter Schedule'!T164)/12,IF(T164=0,S164/2*'Depr. Rate'!$C$4/12,('Depr. Rate'!$C$4*'KU Meter Schedule'!T164)/12))</f>
        <v>56.009716916666669</v>
      </c>
      <c r="BK164" s="21">
        <f>IF(BK$3&lt;'Depr. Rate'!$B$1,('Depr. Rate'!$B$4*'KU Meter Schedule'!U164)/12,IF(U164=0,T164/2*'Depr. Rate'!$C$4/12,('Depr. Rate'!$C$4*'KU Meter Schedule'!U164)/12))</f>
        <v>85.848954750000004</v>
      </c>
      <c r="BL164" s="21">
        <f>IF(BL$3&lt;'Depr. Rate'!$B$1,('Depr. Rate'!$B$4*'KU Meter Schedule'!V164)/12,IF(V164=0,U164/2*'Depr. Rate'!$C$4/12,('Depr. Rate'!$C$4*'KU Meter Schedule'!V164)/12))</f>
        <v>85.848954750000004</v>
      </c>
      <c r="BM164" s="21">
        <f>IF(BM$3&lt;'Depr. Rate'!$B$1,('Depr. Rate'!$B$4*'KU Meter Schedule'!W164)/12,IF(W164=0,V164/2*'Depr. Rate'!$C$4/12,('Depr. Rate'!$C$4*'KU Meter Schedule'!W164)/12))</f>
        <v>85.848954750000004</v>
      </c>
      <c r="BN164" s="21">
        <f>IF(BN$3&lt;'Depr. Rate'!$B$1,('Depr. Rate'!$B$4*'KU Meter Schedule'!X164)/12,IF(X164=0,W164/2*'Depr. Rate'!$C$4/12,('Depr. Rate'!$C$4*'KU Meter Schedule'!X164)/12))</f>
        <v>85.848954750000004</v>
      </c>
      <c r="BO164" s="21">
        <f>IF(BO$3&lt;'Depr. Rate'!$B$1,('Depr. Rate'!$B$4*'KU Meter Schedule'!Y164)/12,IF(Y164=0,X164/2*'Depr. Rate'!$C$4/12,('Depr. Rate'!$C$4*'KU Meter Schedule'!Y164)/12))</f>
        <v>85.848954750000004</v>
      </c>
      <c r="BP164" s="21">
        <f>IF(BP$3&lt;'Depr. Rate'!$B$1,('Depr. Rate'!$B$4*'KU Meter Schedule'!Z164)/12,IF(Z164=0,Y164/2*'Depr. Rate'!$C$4/12,('Depr. Rate'!$C$4*'KU Meter Schedule'!Z164)/12))</f>
        <v>85.848954750000004</v>
      </c>
      <c r="BQ164" s="21">
        <f>IF(BQ$3&lt;'Depr. Rate'!$B$1,('Depr. Rate'!$B$4*'KU Meter Schedule'!AA164)/12,IF(AA164=0,Z164/2*'Depr. Rate'!$C$4/12,('Depr. Rate'!$C$4*'KU Meter Schedule'!AA164)/12))</f>
        <v>85.848954750000004</v>
      </c>
      <c r="BR164" s="21">
        <f>IF(BR$3&lt;'Depr. Rate'!$B$1,('Depr. Rate'!$B$4*'KU Meter Schedule'!AB164)/12,IF(AB164=0,AA164/2*'Depr. Rate'!$C$4/12,('Depr. Rate'!$C$4*'KU Meter Schedule'!AB164)/12))</f>
        <v>85.848954750000004</v>
      </c>
      <c r="BS164" s="21">
        <f>IF(BS$3&lt;'Depr. Rate'!$B$1,('Depr. Rate'!$B$4*'KU Meter Schedule'!AC164)/12,IF(AC164=0,AB164/2*'Depr. Rate'!$C$4/12,('Depr. Rate'!$C$4*'KU Meter Schedule'!AC164)/12))</f>
        <v>85.848954750000004</v>
      </c>
      <c r="BT164" s="21">
        <f>IF(BT$3&lt;'Depr. Rate'!$B$1,('Depr. Rate'!$B$4*'KU Meter Schedule'!AD164)/12,IF(AD164=0,AC164/2*'Depr. Rate'!$C$4/12,('Depr. Rate'!$C$4*'KU Meter Schedule'!AD164)/12))</f>
        <v>85.848954750000004</v>
      </c>
      <c r="BU164" s="21">
        <f>IF(BU$3&lt;'Depr. Rate'!$B$1,('Depr. Rate'!$B$4*'KU Meter Schedule'!AE164)/12,IF(AE164=0,AD164/2*'Depr. Rate'!$C$4/12,('Depr. Rate'!$C$4*'KU Meter Schedule'!AE164)/12))</f>
        <v>85.848954750000004</v>
      </c>
      <c r="BV164" s="21">
        <f>IF(BV$3&lt;'Depr. Rate'!$B$1,('Depr. Rate'!$B$4*'KU Meter Schedule'!AF164)/12,IF(AF164=0,AE164/2*'Depr. Rate'!$C$4/12,('Depr. Rate'!$C$4*'KU Meter Schedule'!AF164)/12))</f>
        <v>85.848954750000004</v>
      </c>
      <c r="BW164" s="21">
        <f>IF(BW$3&lt;'Depr. Rate'!$B$1,('Depr. Rate'!$B$4*'KU Meter Schedule'!AG164)/12,IF(AG164=0,AF164/2*'Depr. Rate'!$C$4/12,('Depr. Rate'!$C$4*'KU Meter Schedule'!AG164)/12))</f>
        <v>85.848954750000004</v>
      </c>
      <c r="BX164" s="21">
        <f>IF(BX$3&lt;'Depr. Rate'!$B$1,('Depr. Rate'!$B$4*'KU Meter Schedule'!AH164)/12,IF(AH164=0,AG164/2*'Depr. Rate'!$C$4/12,('Depr. Rate'!$C$4*'KU Meter Schedule'!AH164)/12))</f>
        <v>85.848954750000004</v>
      </c>
      <c r="BY164" s="21">
        <f>IF(BY$3&lt;'Depr. Rate'!$B$1,('Depr. Rate'!$B$4*'KU Meter Schedule'!AI164)/12,IF(AI164=0,AH164/2*'Depr. Rate'!$C$4/12,('Depr. Rate'!$C$4*'KU Meter Schedule'!AI164)/12))</f>
        <v>85.848954750000004</v>
      </c>
      <c r="BZ164" s="21">
        <f>IF(BZ$3&lt;'Depr. Rate'!$B$1,('Depr. Rate'!$B$4*'KU Meter Schedule'!AJ164)/12,IF(AJ164=0,AI164/2*'Depr. Rate'!$C$4/12,('Depr. Rate'!$C$4*'KU Meter Schedule'!AJ164)/12))</f>
        <v>85.848954750000004</v>
      </c>
      <c r="CA164" s="21">
        <f>IF(CA$3&lt;'Depr. Rate'!$B$1,('Depr. Rate'!$B$4*'KU Meter Schedule'!AK164)/12,IF(AK164=0,AJ164/2*'Depr. Rate'!$C$4/12,('Depr. Rate'!$C$4*'KU Meter Schedule'!AK164)/12))</f>
        <v>85.848954750000004</v>
      </c>
      <c r="CB164" s="21">
        <f>IF(CB$3&lt;'Depr. Rate'!$B$1,('Depr. Rate'!$B$4*'KU Meter Schedule'!AL164)/12,IF(AL164=0,AK164/2*'Depr. Rate'!$C$4/12,('Depr. Rate'!$C$4*'KU Meter Schedule'!AL164)/12))</f>
        <v>85.848954750000004</v>
      </c>
      <c r="CC164" s="21">
        <f>IF(CC$3&lt;'Depr. Rate'!$B$1,('Depr. Rate'!$B$4*'KU Meter Schedule'!AM164)/12,IF(AM164=0,AL164/2*'Depr. Rate'!$C$4/12,('Depr. Rate'!$C$4*'KU Meter Schedule'!AM164)/12))</f>
        <v>85.848954750000004</v>
      </c>
      <c r="CD164" s="21">
        <f>IF(CD$3&lt;'Depr. Rate'!$B$1,('Depr. Rate'!$B$4*'KU Meter Schedule'!AN164)/12,IF(AN164=0,AM164/2*'Depr. Rate'!$C$4/12,('Depr. Rate'!$C$4*'KU Meter Schedule'!AN164)/12))</f>
        <v>85.848954750000004</v>
      </c>
      <c r="CE164" s="21">
        <f>IF(CE$3&lt;'Depr. Rate'!$B$1,('Depr. Rate'!$B$4*'KU Meter Schedule'!AO164)/12,IF(AO164=0,AN164/2*'Depr. Rate'!$C$4/12,('Depr. Rate'!$C$4*'KU Meter Schedule'!AO164)/12))</f>
        <v>85.848954750000004</v>
      </c>
      <c r="CF164" s="21">
        <f>IF(CF$3&lt;'Depr. Rate'!$B$1,('Depr. Rate'!$B$4*'KU Meter Schedule'!AP164)/12,IF(AP164=0,AO164/2*'Depr. Rate'!$C$4/12,('Depr. Rate'!$C$4*'KU Meter Schedule'!AP164)/12))</f>
        <v>85.848954750000004</v>
      </c>
      <c r="CG164" s="21">
        <f>IF(CG$3&lt;'Depr. Rate'!$B$1,('Depr. Rate'!$B$4*'KU Meter Schedule'!AQ164)/12,IF(AQ164=0,AP164/2*'Depr. Rate'!$C$4/12,('Depr. Rate'!$C$4*'KU Meter Schedule'!AQ164)/12))</f>
        <v>85.848954750000004</v>
      </c>
      <c r="CH164" s="21">
        <f>IF(CH$3&lt;'Depr. Rate'!$B$1,('Depr. Rate'!$B$4*'KU Meter Schedule'!AR164)/12,IF(AR164=0,AQ164/2*'Depr. Rate'!$C$4/12,('Depr. Rate'!$C$4*'KU Meter Schedule'!AR164)/12))</f>
        <v>85.848954750000004</v>
      </c>
      <c r="CI164" s="21">
        <f>IF(CI$3&lt;'Depr. Rate'!$B$1,('Depr. Rate'!$B$4*'KU Meter Schedule'!AS164)/12,IF(AS164=0,AR164/2*'Depr. Rate'!$C$4/12,('Depr. Rate'!$C$4*'KU Meter Schedule'!AS164)/12))</f>
        <v>85.848954750000004</v>
      </c>
      <c r="CJ164" s="21">
        <f>IF(CJ$3&lt;'Depr. Rate'!$B$1,('Depr. Rate'!$B$4*'KU Meter Schedule'!AT164)/12,IF(AT164=0,AS164/2*'Depr. Rate'!$C$4/12,('Depr. Rate'!$C$4*'KU Meter Schedule'!AT164)/12))</f>
        <v>85.848954750000004</v>
      </c>
      <c r="CK164" s="21">
        <f>IF(CK$3&lt;'Depr. Rate'!$B$1,('Depr. Rate'!$B$4*'KU Meter Schedule'!AU164)/12,IF(AU164=0,AT164/2*'Depr. Rate'!$C$4/12,('Depr. Rate'!$C$4*'KU Meter Schedule'!AU164)/12))</f>
        <v>85.848954750000004</v>
      </c>
      <c r="CL164" s="21">
        <f>IF(CL$3&lt;'Depr. Rate'!$B$1,('Depr. Rate'!$B$4*'KU Meter Schedule'!AV164)/12,IF(AV164=0,AU164/2*'Depr. Rate'!$C$4/12,('Depr. Rate'!$C$4*'KU Meter Schedule'!AV164)/12))</f>
        <v>42.924477375000002</v>
      </c>
      <c r="CM164" s="21">
        <f>IF(CM$3&lt;'Depr. Rate'!$B$1,('Depr. Rate'!$B$4*'KU Meter Schedule'!AW164)/12,IF(AW164=0,AV164/2*'Depr. Rate'!$C$4/12,('Depr. Rate'!$C$4*'KU Meter Schedule'!AW164)/12))</f>
        <v>0</v>
      </c>
      <c r="CN164" s="21">
        <f>IF(CN$3&lt;'Depr. Rate'!$B$1,('Depr. Rate'!$B$4*'KU Meter Schedule'!AX164)/12,IF(AX164=0,AW164/2*'Depr. Rate'!$C$4/12,('Depr. Rate'!$C$4*'KU Meter Schedule'!AX164)/12))</f>
        <v>0</v>
      </c>
      <c r="CP164" s="6">
        <f>IF(CP$3=$CP$3,$H164+AZ164,IF($F164='KU Meter Schedule'!CP$3,'KU Meter Schedule'!CO164+AZ164-$G164,SUM(CO164,AZ164)))</f>
        <v>2895.2424489947671</v>
      </c>
      <c r="CQ164" s="6">
        <f>IF(CQ$3=$CP$3,$H164+BA164,IF($F164='KU Meter Schedule'!CQ$3,'KU Meter Schedule'!CP164+BA164-$G164,SUM(CP164,BA164)))</f>
        <v>2951.2521659114336</v>
      </c>
      <c r="CR164" s="6">
        <f>IF(CR$3=$CP$3,$H164+BB164,IF($F164='KU Meter Schedule'!CR$3,'KU Meter Schedule'!CQ164+BB164-$G164,SUM(CQ164,BB164)))</f>
        <v>3007.2618828281002</v>
      </c>
      <c r="CS164" s="6">
        <f>IF(CS$3=$CP$3,$H164+BC164,IF($F164='KU Meter Schedule'!CS$3,'KU Meter Schedule'!CR164+BC164-$G164,SUM(CR164,BC164)))</f>
        <v>3063.2715997447667</v>
      </c>
      <c r="CT164" s="6">
        <f>IF(CT$3=$CP$3,$H164+BD164,IF($F164='KU Meter Schedule'!CT$3,'KU Meter Schedule'!CS164+BD164-$G164,SUM(CS164,BD164)))</f>
        <v>3119.2813166614333</v>
      </c>
      <c r="CU164" s="6">
        <f>IF(CU$3=$CP$3,$H164+BE164,IF($F164='KU Meter Schedule'!CU$3,'KU Meter Schedule'!CT164+BE164-$G164,SUM(CT164,BE164)))</f>
        <v>3175.2910335780998</v>
      </c>
      <c r="CV164" s="6">
        <f>IF(CV$3=$CP$3,$H164+BF164,IF($F164='KU Meter Schedule'!CV$3,'KU Meter Schedule'!CU164+BF164-$G164,SUM(CU164,BF164)))</f>
        <v>3231.3007504947664</v>
      </c>
      <c r="CW164" s="6">
        <f>IF(CW$3=$CP$3,$H164+BG164,IF($F164='KU Meter Schedule'!CW$3,'KU Meter Schedule'!CV164+BG164-$G164,SUM(CV164,BG164)))</f>
        <v>3287.3104674114329</v>
      </c>
      <c r="CX164" s="6">
        <f>IF(CX$3=$CP$3,$H164+BH164,IF($F164='KU Meter Schedule'!CX$3,'KU Meter Schedule'!CW164+BH164-$G164,SUM(CW164,BH164)))</f>
        <v>3343.3201843280995</v>
      </c>
      <c r="CY164" s="6">
        <f>IF(CY$3=$CP$3,$H164+BI164,IF($F164='KU Meter Schedule'!CY$3,'KU Meter Schedule'!CX164+BI164-$G164,SUM(CX164,BI164)))</f>
        <v>3399.329901244766</v>
      </c>
      <c r="CZ164" s="6">
        <f>IF(CZ$3=$CP$3,$H164+BJ164,IF($F164='KU Meter Schedule'!CZ$3,'KU Meter Schedule'!CY164+BJ164-$G164,SUM(CY164,BJ164)))</f>
        <v>3455.3396181614326</v>
      </c>
      <c r="DA164" s="6">
        <f>IF(DA$3=$CP$3,$H164+BK164,IF($F164='KU Meter Schedule'!DA$3,'KU Meter Schedule'!CZ164+BK164-$G164,SUM(CZ164,BK164)))</f>
        <v>3541.1885729114324</v>
      </c>
      <c r="DB164" s="6">
        <f>IF(DB$3=$CP$3,$H164+BL164,IF($F164='KU Meter Schedule'!DB$3,'KU Meter Schedule'!DA164+BL164-$G164,SUM(DA164,BL164)))</f>
        <v>3627.0375276614323</v>
      </c>
      <c r="DC164" s="6">
        <f>IF(DC$3=$CP$3,$H164+BM164,IF($F164='KU Meter Schedule'!DC$3,'KU Meter Schedule'!DB164+BM164-$G164,SUM(DB164,BM164)))</f>
        <v>3712.8864824114321</v>
      </c>
      <c r="DD164" s="6">
        <f>IF(DD$3=$CP$3,$H164+BN164,IF($F164='KU Meter Schedule'!DD$3,'KU Meter Schedule'!DC164+BN164-$G164,SUM(DC164,BN164)))</f>
        <v>3798.7354371614319</v>
      </c>
      <c r="DE164" s="6">
        <f>IF(DE$3=$CP$3,$H164+BO164,IF($F164='KU Meter Schedule'!DE$3,'KU Meter Schedule'!DD164+BO164-$G164,SUM(DD164,BO164)))</f>
        <v>3884.5843919114318</v>
      </c>
      <c r="DF164" s="6">
        <f>IF(DF$3=$CP$3,$H164+BP164,IF($F164='KU Meter Schedule'!DF$3,'KU Meter Schedule'!DE164+BP164-$G164,SUM(DE164,BP164)))</f>
        <v>3970.4333466614316</v>
      </c>
      <c r="DG164" s="6">
        <f>IF(DG$3=$CP$3,$H164+BQ164,IF($F164='KU Meter Schedule'!DG$3,'KU Meter Schedule'!DF164+BQ164-$G164,SUM(DF164,BQ164)))</f>
        <v>4056.2823014114315</v>
      </c>
      <c r="DH164" s="6">
        <f>IF(DH$3=$CP$3,$H164+BR164,IF($F164='KU Meter Schedule'!DH$3,'KU Meter Schedule'!DG164+BR164-$G164,SUM(DG164,BR164)))</f>
        <v>4142.1312561614313</v>
      </c>
      <c r="DI164" s="6">
        <f>IF(DI$3=$CP$3,$H164+BS164,IF($F164='KU Meter Schedule'!DI$3,'KU Meter Schedule'!DH164+BS164-$G164,SUM(DH164,BS164)))</f>
        <v>4227.9802109114316</v>
      </c>
      <c r="DJ164" s="6">
        <f>IF(DJ$3=$CP$3,$H164+BT164,IF($F164='KU Meter Schedule'!DJ$3,'KU Meter Schedule'!DI164+BT164-$G164,SUM(DI164,BT164)))</f>
        <v>4313.8291656614319</v>
      </c>
      <c r="DK164" s="6">
        <f>IF(DK$3=$CP$3,$H164+BU164,IF($F164='KU Meter Schedule'!DK$3,'KU Meter Schedule'!DJ164+BU164-$G164,SUM(DJ164,BU164)))</f>
        <v>4399.6781204114322</v>
      </c>
      <c r="DL164" s="6">
        <f>IF(DL$3=$CP$3,$H164+BV164,IF($F164='KU Meter Schedule'!DL$3,'KU Meter Schedule'!DK164+BV164-$G164,SUM(DK164,BV164)))</f>
        <v>4485.5270751614325</v>
      </c>
      <c r="DM164" s="6">
        <f>IF(DM$3=$CP$3,$H164+BW164,IF($F164='KU Meter Schedule'!DM$3,'KU Meter Schedule'!DL164+BW164-$G164,SUM(DL164,BW164)))</f>
        <v>4571.3760299114329</v>
      </c>
      <c r="DN164" s="6">
        <f>IF(DN$3=$CP$3,$H164+BX164,IF($F164='KU Meter Schedule'!DN$3,'KU Meter Schedule'!DM164+BX164-$G164,SUM(DM164,BX164)))</f>
        <v>4657.2249846614332</v>
      </c>
      <c r="DO164" s="6">
        <f>IF(DO$3=$CP$3,$H164+BY164,IF($F164='KU Meter Schedule'!DO$3,'KU Meter Schedule'!DN164+BY164-$G164,SUM(DN164,BY164)))</f>
        <v>4743.0739394114335</v>
      </c>
      <c r="DP164" s="6">
        <f>IF(DP$3=$CP$3,$H164+BZ164,IF($F164='KU Meter Schedule'!DP$3,'KU Meter Schedule'!DO164+BZ164-$G164,SUM(DO164,BZ164)))</f>
        <v>4828.9228941614338</v>
      </c>
      <c r="DQ164" s="6">
        <f>IF(DQ$3=$CP$3,$H164+CA164,IF($F164='KU Meter Schedule'!DQ$3,'KU Meter Schedule'!DP164+CA164-$G164,SUM(DP164,CA164)))</f>
        <v>4914.7718489114341</v>
      </c>
      <c r="DR164" s="6">
        <f>IF(DR$3=$CP$3,$H164+CB164,IF($F164='KU Meter Schedule'!DR$3,'KU Meter Schedule'!DQ164+CB164-$G164,SUM(DQ164,CB164)))</f>
        <v>5000.6208036614344</v>
      </c>
      <c r="DS164" s="6">
        <f>IF(DS$3=$CP$3,$H164+CC164,IF($F164='KU Meter Schedule'!DS$3,'KU Meter Schedule'!DR164+CC164-$G164,SUM(DR164,CC164)))</f>
        <v>5086.4697584114347</v>
      </c>
      <c r="DT164" s="6">
        <f>IF(DT$3=$CP$3,$H164+CD164,IF($F164='KU Meter Schedule'!DT$3,'KU Meter Schedule'!DS164+CD164-$G164,SUM(DS164,CD164)))</f>
        <v>5172.318713161435</v>
      </c>
      <c r="DU164" s="6">
        <f>IF(DU$3=$CP$3,$H164+CE164,IF($F164='KU Meter Schedule'!DU$3,'KU Meter Schedule'!DT164+CE164-$G164,SUM(DT164,CE164)))</f>
        <v>5258.1676679114353</v>
      </c>
      <c r="DV164" s="6">
        <f>IF(DV$3=$CP$3,$H164+CF164,IF($F164='KU Meter Schedule'!DV$3,'KU Meter Schedule'!DU164+CF164-$G164,SUM(DU164,CF164)))</f>
        <v>5344.0166226614356</v>
      </c>
      <c r="DW164" s="6">
        <f>IF(DW$3=$CP$3,$H164+CG164,IF($F164='KU Meter Schedule'!DW$3,'KU Meter Schedule'!DV164+CG164-$G164,SUM(DV164,CG164)))</f>
        <v>5429.8655774114359</v>
      </c>
      <c r="DX164" s="6">
        <f>IF(DX$3=$CP$3,$H164+CH164,IF($F164='KU Meter Schedule'!DX$3,'KU Meter Schedule'!DW164+CH164-$G164,SUM(DW164,CH164)))</f>
        <v>5515.7145321614362</v>
      </c>
      <c r="DY164" s="6">
        <f>IF(DY$3=$CP$3,$H164+CI164,IF($F164='KU Meter Schedule'!DY$3,'KU Meter Schedule'!DX164+CI164-$G164,SUM(DX164,CI164)))</f>
        <v>5601.5634869114365</v>
      </c>
      <c r="DZ164" s="6">
        <f>IF(DZ$3=$CP$3,$H164+CJ164,IF($F164='KU Meter Schedule'!DZ$3,'KU Meter Schedule'!DY164+CJ164-$G164,SUM(DY164,CJ164)))</f>
        <v>5687.4124416614368</v>
      </c>
      <c r="EA164" s="6">
        <f>IF(EA$3=$CP$3,$H164+CK164,IF($F164='KU Meter Schedule'!EA$3,'KU Meter Schedule'!DZ164+CK164-$G164,SUM(DZ164,CK164)))</f>
        <v>5773.2613964114371</v>
      </c>
      <c r="EB164" s="6">
        <f>IF(EB$3=$CP$3,$H164+CL164,IF($F164='KU Meter Schedule'!EB$3,'KU Meter Schedule'!EA164+CL164-$G164,SUM(EA164,CL164)))</f>
        <v>-23533.884126213561</v>
      </c>
      <c r="EC164" s="6">
        <f>IF(EC$3=$CP$3,$H164+CM164,IF($F164='KU Meter Schedule'!EC$3,'KU Meter Schedule'!EB164+CM164-$G164,SUM(EB164,CM164)))</f>
        <v>-23533.884126213561</v>
      </c>
      <c r="ED164" s="6">
        <f>IF(ED$3=$CP$3,$H164+CN164,IF($F164='KU Meter Schedule'!ED$3,'KU Meter Schedule'!EC164+CN164-$G164,SUM(EC164,CN164)))</f>
        <v>-23533.884126213561</v>
      </c>
      <c r="EF164" s="8">
        <f t="shared" si="32"/>
        <v>26454.827551005234</v>
      </c>
      <c r="EG164" s="8">
        <f t="shared" si="32"/>
        <v>26398.817834088564</v>
      </c>
      <c r="EH164" s="8">
        <f t="shared" si="32"/>
        <v>26342.808117171899</v>
      </c>
      <c r="EI164" s="8">
        <f t="shared" si="32"/>
        <v>26286.798400255233</v>
      </c>
      <c r="EJ164" s="8">
        <f t="shared" si="32"/>
        <v>26230.788683338567</v>
      </c>
      <c r="EK164" s="8">
        <f t="shared" si="32"/>
        <v>26174.778966421902</v>
      </c>
      <c r="EL164" s="8">
        <f t="shared" si="32"/>
        <v>26118.769249505232</v>
      </c>
      <c r="EM164" s="8">
        <f t="shared" si="32"/>
        <v>26062.759532588567</v>
      </c>
      <c r="EN164" s="8">
        <f t="shared" si="32"/>
        <v>26006.749815671901</v>
      </c>
      <c r="EO164" s="8">
        <f t="shared" si="32"/>
        <v>25950.740098755232</v>
      </c>
      <c r="EP164" s="8">
        <f t="shared" si="32"/>
        <v>25894.730381838566</v>
      </c>
      <c r="EQ164" s="8">
        <f t="shared" si="32"/>
        <v>25808.881427088567</v>
      </c>
      <c r="ER164" s="8">
        <f t="shared" si="32"/>
        <v>25723.032472338567</v>
      </c>
      <c r="ES164" s="8">
        <f t="shared" si="32"/>
        <v>25637.183517588568</v>
      </c>
      <c r="ET164" s="8">
        <f t="shared" si="32"/>
        <v>25551.334562838569</v>
      </c>
      <c r="EU164" s="8">
        <f t="shared" ref="EU164:FJ179" si="33">Y164-DE164</f>
        <v>25465.485608088569</v>
      </c>
      <c r="EV164" s="8">
        <f t="shared" si="33"/>
        <v>25379.636653338566</v>
      </c>
      <c r="EW164" s="8">
        <f t="shared" si="33"/>
        <v>25293.787698588567</v>
      </c>
      <c r="EX164" s="8">
        <f t="shared" si="33"/>
        <v>25207.938743838567</v>
      </c>
      <c r="EY164" s="8">
        <f t="shared" si="33"/>
        <v>25122.089789088568</v>
      </c>
      <c r="EZ164" s="8">
        <f t="shared" si="33"/>
        <v>25036.240834338569</v>
      </c>
      <c r="FA164" s="8">
        <f t="shared" si="33"/>
        <v>24950.391879588569</v>
      </c>
      <c r="FB164" s="8">
        <f t="shared" si="33"/>
        <v>24864.542924838566</v>
      </c>
      <c r="FC164" s="8">
        <f t="shared" si="33"/>
        <v>24778.693970088567</v>
      </c>
      <c r="FD164" s="8">
        <f t="shared" si="33"/>
        <v>24692.845015338567</v>
      </c>
      <c r="FE164" s="8">
        <f t="shared" si="33"/>
        <v>24606.996060588564</v>
      </c>
      <c r="FF164" s="8">
        <f t="shared" si="33"/>
        <v>24521.147105838565</v>
      </c>
      <c r="FG164" s="8">
        <f t="shared" si="33"/>
        <v>24435.298151088566</v>
      </c>
      <c r="FH164" s="8">
        <f t="shared" si="33"/>
        <v>24349.449196338566</v>
      </c>
      <c r="FI164" s="8">
        <f t="shared" si="33"/>
        <v>24263.600241588567</v>
      </c>
      <c r="FJ164" s="8">
        <f t="shared" si="33"/>
        <v>24177.751286838564</v>
      </c>
      <c r="FK164" s="8">
        <f t="shared" si="30"/>
        <v>24091.902332088564</v>
      </c>
      <c r="FL164" s="8">
        <f t="shared" si="30"/>
        <v>24006.053377338565</v>
      </c>
      <c r="FM164" s="8">
        <f t="shared" si="30"/>
        <v>23920.204422588562</v>
      </c>
      <c r="FN164" s="8">
        <f t="shared" si="30"/>
        <v>23834.355467838563</v>
      </c>
      <c r="FO164" s="8">
        <f t="shared" si="30"/>
        <v>23748.506513088563</v>
      </c>
      <c r="FP164" s="8">
        <f t="shared" ref="FP164:FT164" si="34">AT164-DZ164</f>
        <v>23662.657558338564</v>
      </c>
      <c r="FQ164" s="8">
        <f t="shared" si="34"/>
        <v>23576.808603588564</v>
      </c>
      <c r="FR164" s="8">
        <f t="shared" si="34"/>
        <v>23533.884126213561</v>
      </c>
      <c r="FS164" s="8">
        <f t="shared" si="34"/>
        <v>23533.884126213561</v>
      </c>
      <c r="FT164" s="8">
        <f t="shared" si="34"/>
        <v>23533.884126213561</v>
      </c>
    </row>
    <row r="165" spans="1:176" x14ac:dyDescent="0.25">
      <c r="A165" s="4" t="s">
        <v>12</v>
      </c>
      <c r="B165" s="4" t="s">
        <v>2</v>
      </c>
      <c r="C165" s="3" t="s">
        <v>40</v>
      </c>
      <c r="D165" s="4" t="s">
        <v>4</v>
      </c>
      <c r="E165" s="7">
        <v>2012</v>
      </c>
      <c r="F165" s="24">
        <f>IFERROR(VLOOKUP(CONCATENATE(C165,E165),'KU Retirements'!$A$4:$E$150,5,FALSE),"N/A")</f>
        <v>43739</v>
      </c>
      <c r="G165" s="5">
        <v>332854.20999999996</v>
      </c>
      <c r="H165" s="5">
        <v>36827.884279862745</v>
      </c>
      <c r="I165" s="5"/>
      <c r="J165" s="6">
        <f>IF(J$3=$J$3,$G165,IF($F165='KU Meter Schedule'!J$3,'KU Meter Schedule'!I165-'KU Meter Schedule'!$G165,I165))</f>
        <v>332854.20999999996</v>
      </c>
      <c r="K165" s="6">
        <f>IF(K$3=$J$3,$G165,IF($F165='KU Meter Schedule'!K$3,'KU Meter Schedule'!J165-'KU Meter Schedule'!$G165,J165))</f>
        <v>332854.20999999996</v>
      </c>
      <c r="L165" s="6">
        <f>IF(L$3=$J$3,$G165,IF($F165='KU Meter Schedule'!L$3,'KU Meter Schedule'!K165-'KU Meter Schedule'!$G165,K165))</f>
        <v>332854.20999999996</v>
      </c>
      <c r="M165" s="6">
        <f>IF(M$3=$J$3,$G165,IF($F165='KU Meter Schedule'!M$3,'KU Meter Schedule'!L165-'KU Meter Schedule'!$G165,L165))</f>
        <v>332854.20999999996</v>
      </c>
      <c r="N165" s="6">
        <f>IF(N$3=$J$3,$G165,IF($F165='KU Meter Schedule'!N$3,'KU Meter Schedule'!M165-'KU Meter Schedule'!$G165,M165))</f>
        <v>332854.20999999996</v>
      </c>
      <c r="O165" s="6">
        <f>IF(O$3=$J$3,$G165,IF($F165='KU Meter Schedule'!O$3,'KU Meter Schedule'!N165-'KU Meter Schedule'!$G165,N165))</f>
        <v>332854.20999999996</v>
      </c>
      <c r="P165" s="6">
        <f>IF(P$3=$J$3,$G165,IF($F165='KU Meter Schedule'!P$3,'KU Meter Schedule'!O165-'KU Meter Schedule'!$G165,O165))</f>
        <v>332854.20999999996</v>
      </c>
      <c r="Q165" s="6">
        <f>IF(Q$3=$J$3,$G165,IF($F165='KU Meter Schedule'!Q$3,'KU Meter Schedule'!P165-'KU Meter Schedule'!$G165,P165))</f>
        <v>332854.20999999996</v>
      </c>
      <c r="R165" s="6">
        <f>IF(R$3=$J$3,$G165,IF($F165='KU Meter Schedule'!R$3,'KU Meter Schedule'!Q165-'KU Meter Schedule'!$G165,Q165))</f>
        <v>332854.20999999996</v>
      </c>
      <c r="S165" s="6">
        <f>IF(S$3=$J$3,$G165,IF($F165='KU Meter Schedule'!S$3,'KU Meter Schedule'!R165-'KU Meter Schedule'!$G165,R165))</f>
        <v>332854.20999999996</v>
      </c>
      <c r="T165" s="6">
        <f>IF(T$3=$J$3,$G165,IF($F165='KU Meter Schedule'!T$3,'KU Meter Schedule'!S165-'KU Meter Schedule'!$G165,S165))</f>
        <v>332854.20999999996</v>
      </c>
      <c r="U165" s="6">
        <f>IF(U$3=$J$3,$G165,IF($F165='KU Meter Schedule'!U$3,'KU Meter Schedule'!T165-'KU Meter Schedule'!$G165,T165))</f>
        <v>332854.20999999996</v>
      </c>
      <c r="V165" s="6">
        <f>IF(V$3=$J$3,$G165,IF($F165='KU Meter Schedule'!V$3,'KU Meter Schedule'!U165-'KU Meter Schedule'!$G165,U165))</f>
        <v>332854.20999999996</v>
      </c>
      <c r="W165" s="6">
        <f>IF(W$3=$J$3,$G165,IF($F165='KU Meter Schedule'!W$3,'KU Meter Schedule'!V165-'KU Meter Schedule'!$G165,V165))</f>
        <v>332854.20999999996</v>
      </c>
      <c r="X165" s="6">
        <f>IF(X$3=$J$3,$G165,IF($F165='KU Meter Schedule'!X$3,'KU Meter Schedule'!W165-'KU Meter Schedule'!$G165,W165))</f>
        <v>332854.20999999996</v>
      </c>
      <c r="Y165" s="6">
        <f>IF(Y$3=$J$3,$G165,IF($F165='KU Meter Schedule'!Y$3,'KU Meter Schedule'!X165-'KU Meter Schedule'!$G165,X165))</f>
        <v>332854.20999999996</v>
      </c>
      <c r="Z165" s="6">
        <f>IF(Z$3=$J$3,$G165,IF($F165='KU Meter Schedule'!Z$3,'KU Meter Schedule'!Y165-'KU Meter Schedule'!$G165,Y165))</f>
        <v>332854.20999999996</v>
      </c>
      <c r="AA165" s="6">
        <f>IF(AA$3=$J$3,$G165,IF($F165='KU Meter Schedule'!AA$3,'KU Meter Schedule'!Z165-'KU Meter Schedule'!$G165,Z165))</f>
        <v>332854.20999999996</v>
      </c>
      <c r="AB165" s="6">
        <f>IF(AB$3=$J$3,$G165,IF($F165='KU Meter Schedule'!AB$3,'KU Meter Schedule'!AA165-'KU Meter Schedule'!$G165,AA165))</f>
        <v>332854.20999999996</v>
      </c>
      <c r="AC165" s="6">
        <f>IF(AC$3=$J$3,$G165,IF($F165='KU Meter Schedule'!AC$3,'KU Meter Schedule'!AB165-'KU Meter Schedule'!$G165,AB165))</f>
        <v>332854.20999999996</v>
      </c>
      <c r="AD165" s="6">
        <f>IF(AD$3=$J$3,$G165,IF($F165='KU Meter Schedule'!AD$3,'KU Meter Schedule'!AC165-'KU Meter Schedule'!$G165,AC165))</f>
        <v>332854.20999999996</v>
      </c>
      <c r="AE165" s="6">
        <f>IF(AE$3=$J$3,$G165,IF($F165='KU Meter Schedule'!AE$3,'KU Meter Schedule'!AD165-'KU Meter Schedule'!$G165,AD165))</f>
        <v>332854.20999999996</v>
      </c>
      <c r="AF165" s="6">
        <f>IF(AF$3=$J$3,$G165,IF($F165='KU Meter Schedule'!AF$3,'KU Meter Schedule'!AE165-'KU Meter Schedule'!$G165,AE165))</f>
        <v>332854.20999999996</v>
      </c>
      <c r="AG165" s="6">
        <f>IF(AG$3=$J$3,$G165,IF($F165='KU Meter Schedule'!AG$3,'KU Meter Schedule'!AF165-'KU Meter Schedule'!$G165,AF165))</f>
        <v>332854.20999999996</v>
      </c>
      <c r="AH165" s="6">
        <f>IF(AH$3=$J$3,$G165,IF($F165='KU Meter Schedule'!AH$3,'KU Meter Schedule'!AG165-'KU Meter Schedule'!$G165,AG165))</f>
        <v>332854.20999999996</v>
      </c>
      <c r="AI165" s="6">
        <f>IF(AI$3=$J$3,$G165,IF($F165='KU Meter Schedule'!AI$3,'KU Meter Schedule'!AH165-'KU Meter Schedule'!$G165,AH165))</f>
        <v>332854.20999999996</v>
      </c>
      <c r="AJ165" s="6">
        <f>IF(AJ$3=$J$3,$G165,IF($F165='KU Meter Schedule'!AJ$3,'KU Meter Schedule'!AI165-'KU Meter Schedule'!$G165,AI165))</f>
        <v>332854.20999999996</v>
      </c>
      <c r="AK165" s="6">
        <f>IF(AK$3=$J$3,$G165,IF($F165='KU Meter Schedule'!AK$3,'KU Meter Schedule'!AJ165-'KU Meter Schedule'!$G165,AJ165))</f>
        <v>332854.20999999996</v>
      </c>
      <c r="AL165" s="6">
        <f>IF(AL$3=$J$3,$G165,IF($F165='KU Meter Schedule'!AL$3,'KU Meter Schedule'!AK165-'KU Meter Schedule'!$G165,AK165))</f>
        <v>332854.20999999996</v>
      </c>
      <c r="AM165" s="6">
        <f>IF(AM$3=$J$3,$G165,IF($F165='KU Meter Schedule'!AM$3,'KU Meter Schedule'!AL165-'KU Meter Schedule'!$G165,AL165))</f>
        <v>332854.20999999996</v>
      </c>
      <c r="AN165" s="6">
        <f>IF(AN$3=$J$3,$G165,IF($F165='KU Meter Schedule'!AN$3,'KU Meter Schedule'!AM165-'KU Meter Schedule'!$G165,AM165))</f>
        <v>332854.20999999996</v>
      </c>
      <c r="AO165" s="6">
        <f>IF(AO$3=$J$3,$G165,IF($F165='KU Meter Schedule'!AO$3,'KU Meter Schedule'!AN165-'KU Meter Schedule'!$G165,AN165))</f>
        <v>332854.20999999996</v>
      </c>
      <c r="AP165" s="6">
        <f>IF(AP$3=$J$3,$G165,IF($F165='KU Meter Schedule'!AP$3,'KU Meter Schedule'!AO165-'KU Meter Schedule'!$G165,AO165))</f>
        <v>332854.20999999996</v>
      </c>
      <c r="AQ165" s="6">
        <f>IF(AQ$3=$J$3,$G165,IF($F165='KU Meter Schedule'!AQ$3,'KU Meter Schedule'!AP165-'KU Meter Schedule'!$G165,AP165))</f>
        <v>332854.20999999996</v>
      </c>
      <c r="AR165" s="6">
        <f>IF(AR$3=$J$3,$G165,IF($F165='KU Meter Schedule'!AR$3,'KU Meter Schedule'!AQ165-'KU Meter Schedule'!$G165,AQ165))</f>
        <v>332854.20999999996</v>
      </c>
      <c r="AS165" s="6">
        <f>IF(AS$3=$J$3,$G165,IF($F165='KU Meter Schedule'!AS$3,'KU Meter Schedule'!AR165-'KU Meter Schedule'!$G165,AR165))</f>
        <v>332854.20999999996</v>
      </c>
      <c r="AT165" s="6">
        <f>IF(AT$3=$J$3,$G165,IF($F165='KU Meter Schedule'!AT$3,'KU Meter Schedule'!AS165-'KU Meter Schedule'!$G165,AS165))</f>
        <v>332854.20999999996</v>
      </c>
      <c r="AU165" s="6">
        <f>IF(AU$3=$J$3,$G165,IF($F165='KU Meter Schedule'!AU$3,'KU Meter Schedule'!AT165-'KU Meter Schedule'!$G165,AT165))</f>
        <v>332854.20999999996</v>
      </c>
      <c r="AV165" s="6">
        <f>IF(AV$3=$J$3,$G165,IF($F165='KU Meter Schedule'!AV$3,'KU Meter Schedule'!AU165-'KU Meter Schedule'!$G165,AU165))</f>
        <v>0</v>
      </c>
      <c r="AW165" s="6">
        <f>IF(AW$3=$J$3,$G165,IF($F165='KU Meter Schedule'!AW$3,'KU Meter Schedule'!AV165-'KU Meter Schedule'!$G165,AV165))</f>
        <v>0</v>
      </c>
      <c r="AX165" s="6">
        <f>IF(AX$3=$J$3,$G165,IF($F165='KU Meter Schedule'!AX$3,'KU Meter Schedule'!AW165-'KU Meter Schedule'!$G165,AW165))</f>
        <v>0</v>
      </c>
      <c r="AZ165" s="21">
        <f>IF(AZ$3&lt;'Depr. Rate'!$B$1,('Depr. Rate'!$B$4*'KU Meter Schedule'!J165)/12,IF(J165=0,I165/2*'Depr. Rate'!$C$4/12,('Depr. Rate'!$C$4*'KU Meter Schedule'!J165)/12))</f>
        <v>635.19678408333323</v>
      </c>
      <c r="BA165" s="21">
        <f>IF(BA$3&lt;'Depr. Rate'!$B$1,('Depr. Rate'!$B$4*'KU Meter Schedule'!K165)/12,IF(K165=0,J165/2*'Depr. Rate'!$C$4/12,('Depr. Rate'!$C$4*'KU Meter Schedule'!K165)/12))</f>
        <v>635.19678408333323</v>
      </c>
      <c r="BB165" s="21">
        <f>IF(BB$3&lt;'Depr. Rate'!$B$1,('Depr. Rate'!$B$4*'KU Meter Schedule'!L165)/12,IF(L165=0,K165/2*'Depr. Rate'!$C$4/12,('Depr. Rate'!$C$4*'KU Meter Schedule'!L165)/12))</f>
        <v>635.19678408333323</v>
      </c>
      <c r="BC165" s="21">
        <f>IF(BC$3&lt;'Depr. Rate'!$B$1,('Depr. Rate'!$B$4*'KU Meter Schedule'!M165)/12,IF(M165=0,L165/2*'Depr. Rate'!$C$4/12,('Depr. Rate'!$C$4*'KU Meter Schedule'!M165)/12))</f>
        <v>635.19678408333323</v>
      </c>
      <c r="BD165" s="21">
        <f>IF(BD$3&lt;'Depr. Rate'!$B$1,('Depr. Rate'!$B$4*'KU Meter Schedule'!N165)/12,IF(N165=0,M165/2*'Depr. Rate'!$C$4/12,('Depr. Rate'!$C$4*'KU Meter Schedule'!N165)/12))</f>
        <v>635.19678408333323</v>
      </c>
      <c r="BE165" s="21">
        <f>IF(BE$3&lt;'Depr. Rate'!$B$1,('Depr. Rate'!$B$4*'KU Meter Schedule'!O165)/12,IF(O165=0,N165/2*'Depr. Rate'!$C$4/12,('Depr. Rate'!$C$4*'KU Meter Schedule'!O165)/12))</f>
        <v>635.19678408333323</v>
      </c>
      <c r="BF165" s="21">
        <f>IF(BF$3&lt;'Depr. Rate'!$B$1,('Depr. Rate'!$B$4*'KU Meter Schedule'!P165)/12,IF(P165=0,O165/2*'Depr. Rate'!$C$4/12,('Depr. Rate'!$C$4*'KU Meter Schedule'!P165)/12))</f>
        <v>635.19678408333323</v>
      </c>
      <c r="BG165" s="21">
        <f>IF(BG$3&lt;'Depr. Rate'!$B$1,('Depr. Rate'!$B$4*'KU Meter Schedule'!Q165)/12,IF(Q165=0,P165/2*'Depr. Rate'!$C$4/12,('Depr. Rate'!$C$4*'KU Meter Schedule'!Q165)/12))</f>
        <v>635.19678408333323</v>
      </c>
      <c r="BH165" s="21">
        <f>IF(BH$3&lt;'Depr. Rate'!$B$1,('Depr. Rate'!$B$4*'KU Meter Schedule'!R165)/12,IF(R165=0,Q165/2*'Depr. Rate'!$C$4/12,('Depr. Rate'!$C$4*'KU Meter Schedule'!R165)/12))</f>
        <v>635.19678408333323</v>
      </c>
      <c r="BI165" s="21">
        <f>IF(BI$3&lt;'Depr. Rate'!$B$1,('Depr. Rate'!$B$4*'KU Meter Schedule'!S165)/12,IF(S165=0,R165/2*'Depr. Rate'!$C$4/12,('Depr. Rate'!$C$4*'KU Meter Schedule'!S165)/12))</f>
        <v>635.19678408333323</v>
      </c>
      <c r="BJ165" s="21">
        <f>IF(BJ$3&lt;'Depr. Rate'!$B$1,('Depr. Rate'!$B$4*'KU Meter Schedule'!T165)/12,IF(T165=0,S165/2*'Depr. Rate'!$C$4/12,('Depr. Rate'!$C$4*'KU Meter Schedule'!T165)/12))</f>
        <v>635.19678408333323</v>
      </c>
      <c r="BK165" s="21">
        <f>IF(BK$3&lt;'Depr. Rate'!$B$1,('Depr. Rate'!$B$4*'KU Meter Schedule'!U165)/12,IF(U165=0,T165/2*'Depr. Rate'!$C$4/12,('Depr. Rate'!$C$4*'KU Meter Schedule'!U165)/12))</f>
        <v>973.59856424999987</v>
      </c>
      <c r="BL165" s="21">
        <f>IF(BL$3&lt;'Depr. Rate'!$B$1,('Depr. Rate'!$B$4*'KU Meter Schedule'!V165)/12,IF(V165=0,U165/2*'Depr. Rate'!$C$4/12,('Depr. Rate'!$C$4*'KU Meter Schedule'!V165)/12))</f>
        <v>973.59856424999987</v>
      </c>
      <c r="BM165" s="21">
        <f>IF(BM$3&lt;'Depr. Rate'!$B$1,('Depr. Rate'!$B$4*'KU Meter Schedule'!W165)/12,IF(W165=0,V165/2*'Depr. Rate'!$C$4/12,('Depr. Rate'!$C$4*'KU Meter Schedule'!W165)/12))</f>
        <v>973.59856424999987</v>
      </c>
      <c r="BN165" s="21">
        <f>IF(BN$3&lt;'Depr. Rate'!$B$1,('Depr. Rate'!$B$4*'KU Meter Schedule'!X165)/12,IF(X165=0,W165/2*'Depr. Rate'!$C$4/12,('Depr. Rate'!$C$4*'KU Meter Schedule'!X165)/12))</f>
        <v>973.59856424999987</v>
      </c>
      <c r="BO165" s="21">
        <f>IF(BO$3&lt;'Depr. Rate'!$B$1,('Depr. Rate'!$B$4*'KU Meter Schedule'!Y165)/12,IF(Y165=0,X165/2*'Depr. Rate'!$C$4/12,('Depr. Rate'!$C$4*'KU Meter Schedule'!Y165)/12))</f>
        <v>973.59856424999987</v>
      </c>
      <c r="BP165" s="21">
        <f>IF(BP$3&lt;'Depr. Rate'!$B$1,('Depr. Rate'!$B$4*'KU Meter Schedule'!Z165)/12,IF(Z165=0,Y165/2*'Depr. Rate'!$C$4/12,('Depr. Rate'!$C$4*'KU Meter Schedule'!Z165)/12))</f>
        <v>973.59856424999987</v>
      </c>
      <c r="BQ165" s="21">
        <f>IF(BQ$3&lt;'Depr. Rate'!$B$1,('Depr. Rate'!$B$4*'KU Meter Schedule'!AA165)/12,IF(AA165=0,Z165/2*'Depr. Rate'!$C$4/12,('Depr. Rate'!$C$4*'KU Meter Schedule'!AA165)/12))</f>
        <v>973.59856424999987</v>
      </c>
      <c r="BR165" s="21">
        <f>IF(BR$3&lt;'Depr. Rate'!$B$1,('Depr. Rate'!$B$4*'KU Meter Schedule'!AB165)/12,IF(AB165=0,AA165/2*'Depr. Rate'!$C$4/12,('Depr. Rate'!$C$4*'KU Meter Schedule'!AB165)/12))</f>
        <v>973.59856424999987</v>
      </c>
      <c r="BS165" s="21">
        <f>IF(BS$3&lt;'Depr. Rate'!$B$1,('Depr. Rate'!$B$4*'KU Meter Schedule'!AC165)/12,IF(AC165=0,AB165/2*'Depr. Rate'!$C$4/12,('Depr. Rate'!$C$4*'KU Meter Schedule'!AC165)/12))</f>
        <v>973.59856424999987</v>
      </c>
      <c r="BT165" s="21">
        <f>IF(BT$3&lt;'Depr. Rate'!$B$1,('Depr. Rate'!$B$4*'KU Meter Schedule'!AD165)/12,IF(AD165=0,AC165/2*'Depr. Rate'!$C$4/12,('Depr. Rate'!$C$4*'KU Meter Schedule'!AD165)/12))</f>
        <v>973.59856424999987</v>
      </c>
      <c r="BU165" s="21">
        <f>IF(BU$3&lt;'Depr. Rate'!$B$1,('Depr. Rate'!$B$4*'KU Meter Schedule'!AE165)/12,IF(AE165=0,AD165/2*'Depr. Rate'!$C$4/12,('Depr. Rate'!$C$4*'KU Meter Schedule'!AE165)/12))</f>
        <v>973.59856424999987</v>
      </c>
      <c r="BV165" s="21">
        <f>IF(BV$3&lt;'Depr. Rate'!$B$1,('Depr. Rate'!$B$4*'KU Meter Schedule'!AF165)/12,IF(AF165=0,AE165/2*'Depr. Rate'!$C$4/12,('Depr. Rate'!$C$4*'KU Meter Schedule'!AF165)/12))</f>
        <v>973.59856424999987</v>
      </c>
      <c r="BW165" s="21">
        <f>IF(BW$3&lt;'Depr. Rate'!$B$1,('Depr. Rate'!$B$4*'KU Meter Schedule'!AG165)/12,IF(AG165=0,AF165/2*'Depr. Rate'!$C$4/12,('Depr. Rate'!$C$4*'KU Meter Schedule'!AG165)/12))</f>
        <v>973.59856424999987</v>
      </c>
      <c r="BX165" s="21">
        <f>IF(BX$3&lt;'Depr. Rate'!$B$1,('Depr. Rate'!$B$4*'KU Meter Schedule'!AH165)/12,IF(AH165=0,AG165/2*'Depr. Rate'!$C$4/12,('Depr. Rate'!$C$4*'KU Meter Schedule'!AH165)/12))</f>
        <v>973.59856424999987</v>
      </c>
      <c r="BY165" s="21">
        <f>IF(BY$3&lt;'Depr. Rate'!$B$1,('Depr. Rate'!$B$4*'KU Meter Schedule'!AI165)/12,IF(AI165=0,AH165/2*'Depr. Rate'!$C$4/12,('Depr. Rate'!$C$4*'KU Meter Schedule'!AI165)/12))</f>
        <v>973.59856424999987</v>
      </c>
      <c r="BZ165" s="21">
        <f>IF(BZ$3&lt;'Depr. Rate'!$B$1,('Depr. Rate'!$B$4*'KU Meter Schedule'!AJ165)/12,IF(AJ165=0,AI165/2*'Depr. Rate'!$C$4/12,('Depr. Rate'!$C$4*'KU Meter Schedule'!AJ165)/12))</f>
        <v>973.59856424999987</v>
      </c>
      <c r="CA165" s="21">
        <f>IF(CA$3&lt;'Depr. Rate'!$B$1,('Depr. Rate'!$B$4*'KU Meter Schedule'!AK165)/12,IF(AK165=0,AJ165/2*'Depr. Rate'!$C$4/12,('Depr. Rate'!$C$4*'KU Meter Schedule'!AK165)/12))</f>
        <v>973.59856424999987</v>
      </c>
      <c r="CB165" s="21">
        <f>IF(CB$3&lt;'Depr. Rate'!$B$1,('Depr. Rate'!$B$4*'KU Meter Schedule'!AL165)/12,IF(AL165=0,AK165/2*'Depr. Rate'!$C$4/12,('Depr. Rate'!$C$4*'KU Meter Schedule'!AL165)/12))</f>
        <v>973.59856424999987</v>
      </c>
      <c r="CC165" s="21">
        <f>IF(CC$3&lt;'Depr. Rate'!$B$1,('Depr. Rate'!$B$4*'KU Meter Schedule'!AM165)/12,IF(AM165=0,AL165/2*'Depr. Rate'!$C$4/12,('Depr. Rate'!$C$4*'KU Meter Schedule'!AM165)/12))</f>
        <v>973.59856424999987</v>
      </c>
      <c r="CD165" s="21">
        <f>IF(CD$3&lt;'Depr. Rate'!$B$1,('Depr. Rate'!$B$4*'KU Meter Schedule'!AN165)/12,IF(AN165=0,AM165/2*'Depr. Rate'!$C$4/12,('Depr. Rate'!$C$4*'KU Meter Schedule'!AN165)/12))</f>
        <v>973.59856424999987</v>
      </c>
      <c r="CE165" s="21">
        <f>IF(CE$3&lt;'Depr. Rate'!$B$1,('Depr. Rate'!$B$4*'KU Meter Schedule'!AO165)/12,IF(AO165=0,AN165/2*'Depr. Rate'!$C$4/12,('Depr. Rate'!$C$4*'KU Meter Schedule'!AO165)/12))</f>
        <v>973.59856424999987</v>
      </c>
      <c r="CF165" s="21">
        <f>IF(CF$3&lt;'Depr. Rate'!$B$1,('Depr. Rate'!$B$4*'KU Meter Schedule'!AP165)/12,IF(AP165=0,AO165/2*'Depr. Rate'!$C$4/12,('Depr. Rate'!$C$4*'KU Meter Schedule'!AP165)/12))</f>
        <v>973.59856424999987</v>
      </c>
      <c r="CG165" s="21">
        <f>IF(CG$3&lt;'Depr. Rate'!$B$1,('Depr. Rate'!$B$4*'KU Meter Schedule'!AQ165)/12,IF(AQ165=0,AP165/2*'Depr. Rate'!$C$4/12,('Depr. Rate'!$C$4*'KU Meter Schedule'!AQ165)/12))</f>
        <v>973.59856424999987</v>
      </c>
      <c r="CH165" s="21">
        <f>IF(CH$3&lt;'Depr. Rate'!$B$1,('Depr. Rate'!$B$4*'KU Meter Schedule'!AR165)/12,IF(AR165=0,AQ165/2*'Depr. Rate'!$C$4/12,('Depr. Rate'!$C$4*'KU Meter Schedule'!AR165)/12))</f>
        <v>973.59856424999987</v>
      </c>
      <c r="CI165" s="21">
        <f>IF(CI$3&lt;'Depr. Rate'!$B$1,('Depr. Rate'!$B$4*'KU Meter Schedule'!AS165)/12,IF(AS165=0,AR165/2*'Depr. Rate'!$C$4/12,('Depr. Rate'!$C$4*'KU Meter Schedule'!AS165)/12))</f>
        <v>973.59856424999987</v>
      </c>
      <c r="CJ165" s="21">
        <f>IF(CJ$3&lt;'Depr. Rate'!$B$1,('Depr. Rate'!$B$4*'KU Meter Schedule'!AT165)/12,IF(AT165=0,AS165/2*'Depr. Rate'!$C$4/12,('Depr. Rate'!$C$4*'KU Meter Schedule'!AT165)/12))</f>
        <v>973.59856424999987</v>
      </c>
      <c r="CK165" s="21">
        <f>IF(CK$3&lt;'Depr. Rate'!$B$1,('Depr. Rate'!$B$4*'KU Meter Schedule'!AU165)/12,IF(AU165=0,AT165/2*'Depr. Rate'!$C$4/12,('Depr. Rate'!$C$4*'KU Meter Schedule'!AU165)/12))</f>
        <v>973.59856424999987</v>
      </c>
      <c r="CL165" s="21">
        <f>IF(CL$3&lt;'Depr. Rate'!$B$1,('Depr. Rate'!$B$4*'KU Meter Schedule'!AV165)/12,IF(AV165=0,AU165/2*'Depr. Rate'!$C$4/12,('Depr. Rate'!$C$4*'KU Meter Schedule'!AV165)/12))</f>
        <v>486.79928212499993</v>
      </c>
      <c r="CM165" s="21">
        <f>IF(CM$3&lt;'Depr. Rate'!$B$1,('Depr. Rate'!$B$4*'KU Meter Schedule'!AW165)/12,IF(AW165=0,AV165/2*'Depr. Rate'!$C$4/12,('Depr. Rate'!$C$4*'KU Meter Schedule'!AW165)/12))</f>
        <v>0</v>
      </c>
      <c r="CN165" s="21">
        <f>IF(CN$3&lt;'Depr. Rate'!$B$1,('Depr. Rate'!$B$4*'KU Meter Schedule'!AX165)/12,IF(AX165=0,AW165/2*'Depr. Rate'!$C$4/12,('Depr. Rate'!$C$4*'KU Meter Schedule'!AX165)/12))</f>
        <v>0</v>
      </c>
      <c r="CP165" s="6">
        <f>IF(CP$3=$CP$3,$H165+AZ165,IF($F165='KU Meter Schedule'!CP$3,'KU Meter Schedule'!CO165+AZ165-$G165,SUM(CO165,AZ165)))</f>
        <v>37463.081063946076</v>
      </c>
      <c r="CQ165" s="6">
        <f>IF(CQ$3=$CP$3,$H165+BA165,IF($F165='KU Meter Schedule'!CQ$3,'KU Meter Schedule'!CP165+BA165-$G165,SUM(CP165,BA165)))</f>
        <v>38098.277848029407</v>
      </c>
      <c r="CR165" s="6">
        <f>IF(CR$3=$CP$3,$H165+BB165,IF($F165='KU Meter Schedule'!CR$3,'KU Meter Schedule'!CQ165+BB165-$G165,SUM(CQ165,BB165)))</f>
        <v>38733.474632112739</v>
      </c>
      <c r="CS165" s="6">
        <f>IF(CS$3=$CP$3,$H165+BC165,IF($F165='KU Meter Schedule'!CS$3,'KU Meter Schedule'!CR165+BC165-$G165,SUM(CR165,BC165)))</f>
        <v>39368.67141619607</v>
      </c>
      <c r="CT165" s="6">
        <f>IF(CT$3=$CP$3,$H165+BD165,IF($F165='KU Meter Schedule'!CT$3,'KU Meter Schedule'!CS165+BD165-$G165,SUM(CS165,BD165)))</f>
        <v>40003.868200279401</v>
      </c>
      <c r="CU165" s="6">
        <f>IF(CU$3=$CP$3,$H165+BE165,IF($F165='KU Meter Schedule'!CU$3,'KU Meter Schedule'!CT165+BE165-$G165,SUM(CT165,BE165)))</f>
        <v>40639.064984362733</v>
      </c>
      <c r="CV165" s="6">
        <f>IF(CV$3=$CP$3,$H165+BF165,IF($F165='KU Meter Schedule'!CV$3,'KU Meter Schedule'!CU165+BF165-$G165,SUM(CU165,BF165)))</f>
        <v>41274.261768446064</v>
      </c>
      <c r="CW165" s="6">
        <f>IF(CW$3=$CP$3,$H165+BG165,IF($F165='KU Meter Schedule'!CW$3,'KU Meter Schedule'!CV165+BG165-$G165,SUM(CV165,BG165)))</f>
        <v>41909.458552529395</v>
      </c>
      <c r="CX165" s="6">
        <f>IF(CX$3=$CP$3,$H165+BH165,IF($F165='KU Meter Schedule'!CX$3,'KU Meter Schedule'!CW165+BH165-$G165,SUM(CW165,BH165)))</f>
        <v>42544.655336612726</v>
      </c>
      <c r="CY165" s="6">
        <f>IF(CY$3=$CP$3,$H165+BI165,IF($F165='KU Meter Schedule'!CY$3,'KU Meter Schedule'!CX165+BI165-$G165,SUM(CX165,BI165)))</f>
        <v>43179.852120696058</v>
      </c>
      <c r="CZ165" s="6">
        <f>IF(CZ$3=$CP$3,$H165+BJ165,IF($F165='KU Meter Schedule'!CZ$3,'KU Meter Schedule'!CY165+BJ165-$G165,SUM(CY165,BJ165)))</f>
        <v>43815.048904779389</v>
      </c>
      <c r="DA165" s="6">
        <f>IF(DA$3=$CP$3,$H165+BK165,IF($F165='KU Meter Schedule'!DA$3,'KU Meter Schedule'!CZ165+BK165-$G165,SUM(CZ165,BK165)))</f>
        <v>44788.647469029391</v>
      </c>
      <c r="DB165" s="6">
        <f>IF(DB$3=$CP$3,$H165+BL165,IF($F165='KU Meter Schedule'!DB$3,'KU Meter Schedule'!DA165+BL165-$G165,SUM(DA165,BL165)))</f>
        <v>45762.246033279393</v>
      </c>
      <c r="DC165" s="6">
        <f>IF(DC$3=$CP$3,$H165+BM165,IF($F165='KU Meter Schedule'!DC$3,'KU Meter Schedule'!DB165+BM165-$G165,SUM(DB165,BM165)))</f>
        <v>46735.844597529394</v>
      </c>
      <c r="DD165" s="6">
        <f>IF(DD$3=$CP$3,$H165+BN165,IF($F165='KU Meter Schedule'!DD$3,'KU Meter Schedule'!DC165+BN165-$G165,SUM(DC165,BN165)))</f>
        <v>47709.443161779396</v>
      </c>
      <c r="DE165" s="6">
        <f>IF(DE$3=$CP$3,$H165+BO165,IF($F165='KU Meter Schedule'!DE$3,'KU Meter Schedule'!DD165+BO165-$G165,SUM(DD165,BO165)))</f>
        <v>48683.041726029398</v>
      </c>
      <c r="DF165" s="6">
        <f>IF(DF$3=$CP$3,$H165+BP165,IF($F165='KU Meter Schedule'!DF$3,'KU Meter Schedule'!DE165+BP165-$G165,SUM(DE165,BP165)))</f>
        <v>49656.6402902794</v>
      </c>
      <c r="DG165" s="6">
        <f>IF(DG$3=$CP$3,$H165+BQ165,IF($F165='KU Meter Schedule'!DG$3,'KU Meter Schedule'!DF165+BQ165-$G165,SUM(DF165,BQ165)))</f>
        <v>50630.238854529402</v>
      </c>
      <c r="DH165" s="6">
        <f>IF(DH$3=$CP$3,$H165+BR165,IF($F165='KU Meter Schedule'!DH$3,'KU Meter Schedule'!DG165+BR165-$G165,SUM(DG165,BR165)))</f>
        <v>51603.837418779403</v>
      </c>
      <c r="DI165" s="6">
        <f>IF(DI$3=$CP$3,$H165+BS165,IF($F165='KU Meter Schedule'!DI$3,'KU Meter Schedule'!DH165+BS165-$G165,SUM(DH165,BS165)))</f>
        <v>52577.435983029405</v>
      </c>
      <c r="DJ165" s="6">
        <f>IF(DJ$3=$CP$3,$H165+BT165,IF($F165='KU Meter Schedule'!DJ$3,'KU Meter Schedule'!DI165+BT165-$G165,SUM(DI165,BT165)))</f>
        <v>53551.034547279407</v>
      </c>
      <c r="DK165" s="6">
        <f>IF(DK$3=$CP$3,$H165+BU165,IF($F165='KU Meter Schedule'!DK$3,'KU Meter Schedule'!DJ165+BU165-$G165,SUM(DJ165,BU165)))</f>
        <v>54524.633111529409</v>
      </c>
      <c r="DL165" s="6">
        <f>IF(DL$3=$CP$3,$H165+BV165,IF($F165='KU Meter Schedule'!DL$3,'KU Meter Schedule'!DK165+BV165-$G165,SUM(DK165,BV165)))</f>
        <v>55498.231675779411</v>
      </c>
      <c r="DM165" s="6">
        <f>IF(DM$3=$CP$3,$H165+BW165,IF($F165='KU Meter Schedule'!DM$3,'KU Meter Schedule'!DL165+BW165-$G165,SUM(DL165,BW165)))</f>
        <v>56471.830240029412</v>
      </c>
      <c r="DN165" s="6">
        <f>IF(DN$3=$CP$3,$H165+BX165,IF($F165='KU Meter Schedule'!DN$3,'KU Meter Schedule'!DM165+BX165-$G165,SUM(DM165,BX165)))</f>
        <v>57445.428804279414</v>
      </c>
      <c r="DO165" s="6">
        <f>IF(DO$3=$CP$3,$H165+BY165,IF($F165='KU Meter Schedule'!DO$3,'KU Meter Schedule'!DN165+BY165-$G165,SUM(DN165,BY165)))</f>
        <v>58419.027368529416</v>
      </c>
      <c r="DP165" s="6">
        <f>IF(DP$3=$CP$3,$H165+BZ165,IF($F165='KU Meter Schedule'!DP$3,'KU Meter Schedule'!DO165+BZ165-$G165,SUM(DO165,BZ165)))</f>
        <v>59392.625932779418</v>
      </c>
      <c r="DQ165" s="6">
        <f>IF(DQ$3=$CP$3,$H165+CA165,IF($F165='KU Meter Schedule'!DQ$3,'KU Meter Schedule'!DP165+CA165-$G165,SUM(DP165,CA165)))</f>
        <v>60366.22449702942</v>
      </c>
      <c r="DR165" s="6">
        <f>IF(DR$3=$CP$3,$H165+CB165,IF($F165='KU Meter Schedule'!DR$3,'KU Meter Schedule'!DQ165+CB165-$G165,SUM(DQ165,CB165)))</f>
        <v>61339.823061279421</v>
      </c>
      <c r="DS165" s="6">
        <f>IF(DS$3=$CP$3,$H165+CC165,IF($F165='KU Meter Schedule'!DS$3,'KU Meter Schedule'!DR165+CC165-$G165,SUM(DR165,CC165)))</f>
        <v>62313.421625529423</v>
      </c>
      <c r="DT165" s="6">
        <f>IF(DT$3=$CP$3,$H165+CD165,IF($F165='KU Meter Schedule'!DT$3,'KU Meter Schedule'!DS165+CD165-$G165,SUM(DS165,CD165)))</f>
        <v>63287.020189779425</v>
      </c>
      <c r="DU165" s="6">
        <f>IF(DU$3=$CP$3,$H165+CE165,IF($F165='KU Meter Schedule'!DU$3,'KU Meter Schedule'!DT165+CE165-$G165,SUM(DT165,CE165)))</f>
        <v>64260.618754029427</v>
      </c>
      <c r="DV165" s="6">
        <f>IF(DV$3=$CP$3,$H165+CF165,IF($F165='KU Meter Schedule'!DV$3,'KU Meter Schedule'!DU165+CF165-$G165,SUM(DU165,CF165)))</f>
        <v>65234.217318279429</v>
      </c>
      <c r="DW165" s="6">
        <f>IF(DW$3=$CP$3,$H165+CG165,IF($F165='KU Meter Schedule'!DW$3,'KU Meter Schedule'!DV165+CG165-$G165,SUM(DV165,CG165)))</f>
        <v>66207.815882529423</v>
      </c>
      <c r="DX165" s="6">
        <f>IF(DX$3=$CP$3,$H165+CH165,IF($F165='KU Meter Schedule'!DX$3,'KU Meter Schedule'!DW165+CH165-$G165,SUM(DW165,CH165)))</f>
        <v>67181.414446779425</v>
      </c>
      <c r="DY165" s="6">
        <f>IF(DY$3=$CP$3,$H165+CI165,IF($F165='KU Meter Schedule'!DY$3,'KU Meter Schedule'!DX165+CI165-$G165,SUM(DX165,CI165)))</f>
        <v>68155.013011029427</v>
      </c>
      <c r="DZ165" s="6">
        <f>IF(DZ$3=$CP$3,$H165+CJ165,IF($F165='KU Meter Schedule'!DZ$3,'KU Meter Schedule'!DY165+CJ165-$G165,SUM(DY165,CJ165)))</f>
        <v>69128.611575279429</v>
      </c>
      <c r="EA165" s="6">
        <f>IF(EA$3=$CP$3,$H165+CK165,IF($F165='KU Meter Schedule'!EA$3,'KU Meter Schedule'!DZ165+CK165-$G165,SUM(DZ165,CK165)))</f>
        <v>70102.21013952943</v>
      </c>
      <c r="EB165" s="6">
        <f>IF(EB$3=$CP$3,$H165+CL165,IF($F165='KU Meter Schedule'!EB$3,'KU Meter Schedule'!EA165+CL165-$G165,SUM(EA165,CL165)))</f>
        <v>-262265.20057834557</v>
      </c>
      <c r="EC165" s="6">
        <f>IF(EC$3=$CP$3,$H165+CM165,IF($F165='KU Meter Schedule'!EC$3,'KU Meter Schedule'!EB165+CM165-$G165,SUM(EB165,CM165)))</f>
        <v>-262265.20057834557</v>
      </c>
      <c r="ED165" s="6">
        <f>IF(ED$3=$CP$3,$H165+CN165,IF($F165='KU Meter Schedule'!ED$3,'KU Meter Schedule'!EC165+CN165-$G165,SUM(EC165,CN165)))</f>
        <v>-262265.20057834557</v>
      </c>
      <c r="EF165" s="8">
        <f t="shared" ref="EF165:EU180" si="35">J165-CP165</f>
        <v>295391.12893605389</v>
      </c>
      <c r="EG165" s="8">
        <f t="shared" si="35"/>
        <v>294755.93215197057</v>
      </c>
      <c r="EH165" s="8">
        <f t="shared" si="35"/>
        <v>294120.73536788725</v>
      </c>
      <c r="EI165" s="8">
        <f t="shared" si="35"/>
        <v>293485.53858380392</v>
      </c>
      <c r="EJ165" s="8">
        <f t="shared" si="35"/>
        <v>292850.34179972054</v>
      </c>
      <c r="EK165" s="8">
        <f t="shared" si="35"/>
        <v>292215.14501563722</v>
      </c>
      <c r="EL165" s="8">
        <f t="shared" si="35"/>
        <v>291579.94823155389</v>
      </c>
      <c r="EM165" s="8">
        <f t="shared" si="35"/>
        <v>290944.75144747057</v>
      </c>
      <c r="EN165" s="8">
        <f t="shared" si="35"/>
        <v>290309.55466338724</v>
      </c>
      <c r="EO165" s="8">
        <f t="shared" si="35"/>
        <v>289674.35787930392</v>
      </c>
      <c r="EP165" s="8">
        <f t="shared" si="35"/>
        <v>289039.1610952206</v>
      </c>
      <c r="EQ165" s="8">
        <f t="shared" si="35"/>
        <v>288065.56253097055</v>
      </c>
      <c r="ER165" s="8">
        <f t="shared" si="35"/>
        <v>287091.96396672056</v>
      </c>
      <c r="ES165" s="8">
        <f t="shared" si="35"/>
        <v>286118.36540247058</v>
      </c>
      <c r="ET165" s="8">
        <f t="shared" si="35"/>
        <v>285144.76683822059</v>
      </c>
      <c r="EU165" s="8">
        <f t="shared" si="35"/>
        <v>284171.16827397054</v>
      </c>
      <c r="EV165" s="8">
        <f t="shared" si="33"/>
        <v>283197.56970972056</v>
      </c>
      <c r="EW165" s="8">
        <f t="shared" si="33"/>
        <v>282223.97114547057</v>
      </c>
      <c r="EX165" s="8">
        <f t="shared" si="33"/>
        <v>281250.37258122058</v>
      </c>
      <c r="EY165" s="8">
        <f t="shared" si="33"/>
        <v>280276.77401697054</v>
      </c>
      <c r="EZ165" s="8">
        <f t="shared" si="33"/>
        <v>279303.17545272055</v>
      </c>
      <c r="FA165" s="8">
        <f t="shared" si="33"/>
        <v>278329.57688847056</v>
      </c>
      <c r="FB165" s="8">
        <f t="shared" si="33"/>
        <v>277355.97832422057</v>
      </c>
      <c r="FC165" s="8">
        <f t="shared" si="33"/>
        <v>276382.37975997053</v>
      </c>
      <c r="FD165" s="8">
        <f t="shared" si="33"/>
        <v>275408.78119572054</v>
      </c>
      <c r="FE165" s="8">
        <f t="shared" si="33"/>
        <v>274435.18263147055</v>
      </c>
      <c r="FF165" s="8">
        <f t="shared" si="33"/>
        <v>273461.58406722057</v>
      </c>
      <c r="FG165" s="8">
        <f t="shared" si="33"/>
        <v>272487.98550297052</v>
      </c>
      <c r="FH165" s="8">
        <f t="shared" si="33"/>
        <v>271514.38693872053</v>
      </c>
      <c r="FI165" s="8">
        <f t="shared" si="33"/>
        <v>270540.78837447055</v>
      </c>
      <c r="FJ165" s="8">
        <f t="shared" si="33"/>
        <v>269567.18981022056</v>
      </c>
      <c r="FK165" s="8">
        <f t="shared" ref="FK165:FT190" si="36">AO165-DU165</f>
        <v>268593.59124597051</v>
      </c>
      <c r="FL165" s="8">
        <f t="shared" si="36"/>
        <v>267619.99268172053</v>
      </c>
      <c r="FM165" s="8">
        <f t="shared" si="36"/>
        <v>266646.39411747054</v>
      </c>
      <c r="FN165" s="8">
        <f t="shared" si="36"/>
        <v>265672.79555322055</v>
      </c>
      <c r="FO165" s="8">
        <f t="shared" si="36"/>
        <v>264699.19698897051</v>
      </c>
      <c r="FP165" s="8">
        <f t="shared" si="36"/>
        <v>263725.59842472052</v>
      </c>
      <c r="FQ165" s="8">
        <f t="shared" si="36"/>
        <v>262751.99986047053</v>
      </c>
      <c r="FR165" s="8">
        <f t="shared" si="36"/>
        <v>262265.20057834557</v>
      </c>
      <c r="FS165" s="8">
        <f t="shared" si="36"/>
        <v>262265.20057834557</v>
      </c>
      <c r="FT165" s="8">
        <f t="shared" si="36"/>
        <v>262265.20057834557</v>
      </c>
    </row>
    <row r="166" spans="1:176" x14ac:dyDescent="0.25">
      <c r="A166" s="4" t="s">
        <v>12</v>
      </c>
      <c r="B166" s="4" t="s">
        <v>2</v>
      </c>
      <c r="C166" s="3" t="s">
        <v>40</v>
      </c>
      <c r="D166" s="4" t="s">
        <v>5</v>
      </c>
      <c r="E166" s="7">
        <v>2012</v>
      </c>
      <c r="F166" s="24">
        <f>IFERROR(VLOOKUP(CONCATENATE(C166,E166),'KU Retirements'!$A$4:$E$150,5,FALSE),"N/A")</f>
        <v>43739</v>
      </c>
      <c r="G166" s="5">
        <v>575483.16</v>
      </c>
      <c r="H166" s="5">
        <v>55670.416616782779</v>
      </c>
      <c r="I166" s="5"/>
      <c r="J166" s="6">
        <f>IF(J$3=$J$3,$G166,IF($F166='KU Meter Schedule'!J$3,'KU Meter Schedule'!I166-'KU Meter Schedule'!$G166,I166))</f>
        <v>575483.16</v>
      </c>
      <c r="K166" s="6">
        <f>IF(K$3=$J$3,$G166,IF($F166='KU Meter Schedule'!K$3,'KU Meter Schedule'!J166-'KU Meter Schedule'!$G166,J166))</f>
        <v>575483.16</v>
      </c>
      <c r="L166" s="6">
        <f>IF(L$3=$J$3,$G166,IF($F166='KU Meter Schedule'!L$3,'KU Meter Schedule'!K166-'KU Meter Schedule'!$G166,K166))</f>
        <v>575483.16</v>
      </c>
      <c r="M166" s="6">
        <f>IF(M$3=$J$3,$G166,IF($F166='KU Meter Schedule'!M$3,'KU Meter Schedule'!L166-'KU Meter Schedule'!$G166,L166))</f>
        <v>575483.16</v>
      </c>
      <c r="N166" s="6">
        <f>IF(N$3=$J$3,$G166,IF($F166='KU Meter Schedule'!N$3,'KU Meter Schedule'!M166-'KU Meter Schedule'!$G166,M166))</f>
        <v>575483.16</v>
      </c>
      <c r="O166" s="6">
        <f>IF(O$3=$J$3,$G166,IF($F166='KU Meter Schedule'!O$3,'KU Meter Schedule'!N166-'KU Meter Schedule'!$G166,N166))</f>
        <v>575483.16</v>
      </c>
      <c r="P166" s="6">
        <f>IF(P$3=$J$3,$G166,IF($F166='KU Meter Schedule'!P$3,'KU Meter Schedule'!O166-'KU Meter Schedule'!$G166,O166))</f>
        <v>575483.16</v>
      </c>
      <c r="Q166" s="6">
        <f>IF(Q$3=$J$3,$G166,IF($F166='KU Meter Schedule'!Q$3,'KU Meter Schedule'!P166-'KU Meter Schedule'!$G166,P166))</f>
        <v>575483.16</v>
      </c>
      <c r="R166" s="6">
        <f>IF(R$3=$J$3,$G166,IF($F166='KU Meter Schedule'!R$3,'KU Meter Schedule'!Q166-'KU Meter Schedule'!$G166,Q166))</f>
        <v>575483.16</v>
      </c>
      <c r="S166" s="6">
        <f>IF(S$3=$J$3,$G166,IF($F166='KU Meter Schedule'!S$3,'KU Meter Schedule'!R166-'KU Meter Schedule'!$G166,R166))</f>
        <v>575483.16</v>
      </c>
      <c r="T166" s="6">
        <f>IF(T$3=$J$3,$G166,IF($F166='KU Meter Schedule'!T$3,'KU Meter Schedule'!S166-'KU Meter Schedule'!$G166,S166))</f>
        <v>575483.16</v>
      </c>
      <c r="U166" s="6">
        <f>IF(U$3=$J$3,$G166,IF($F166='KU Meter Schedule'!U$3,'KU Meter Schedule'!T166-'KU Meter Schedule'!$G166,T166))</f>
        <v>575483.16</v>
      </c>
      <c r="V166" s="6">
        <f>IF(V$3=$J$3,$G166,IF($F166='KU Meter Schedule'!V$3,'KU Meter Schedule'!U166-'KU Meter Schedule'!$G166,U166))</f>
        <v>575483.16</v>
      </c>
      <c r="W166" s="6">
        <f>IF(W$3=$J$3,$G166,IF($F166='KU Meter Schedule'!W$3,'KU Meter Schedule'!V166-'KU Meter Schedule'!$G166,V166))</f>
        <v>575483.16</v>
      </c>
      <c r="X166" s="6">
        <f>IF(X$3=$J$3,$G166,IF($F166='KU Meter Schedule'!X$3,'KU Meter Schedule'!W166-'KU Meter Schedule'!$G166,W166))</f>
        <v>575483.16</v>
      </c>
      <c r="Y166" s="6">
        <f>IF(Y$3=$J$3,$G166,IF($F166='KU Meter Schedule'!Y$3,'KU Meter Schedule'!X166-'KU Meter Schedule'!$G166,X166))</f>
        <v>575483.16</v>
      </c>
      <c r="Z166" s="6">
        <f>IF(Z$3=$J$3,$G166,IF($F166='KU Meter Schedule'!Z$3,'KU Meter Schedule'!Y166-'KU Meter Schedule'!$G166,Y166))</f>
        <v>575483.16</v>
      </c>
      <c r="AA166" s="6">
        <f>IF(AA$3=$J$3,$G166,IF($F166='KU Meter Schedule'!AA$3,'KU Meter Schedule'!Z166-'KU Meter Schedule'!$G166,Z166))</f>
        <v>575483.16</v>
      </c>
      <c r="AB166" s="6">
        <f>IF(AB$3=$J$3,$G166,IF($F166='KU Meter Schedule'!AB$3,'KU Meter Schedule'!AA166-'KU Meter Schedule'!$G166,AA166))</f>
        <v>575483.16</v>
      </c>
      <c r="AC166" s="6">
        <f>IF(AC$3=$J$3,$G166,IF($F166='KU Meter Schedule'!AC$3,'KU Meter Schedule'!AB166-'KU Meter Schedule'!$G166,AB166))</f>
        <v>575483.16</v>
      </c>
      <c r="AD166" s="6">
        <f>IF(AD$3=$J$3,$G166,IF($F166='KU Meter Schedule'!AD$3,'KU Meter Schedule'!AC166-'KU Meter Schedule'!$G166,AC166))</f>
        <v>575483.16</v>
      </c>
      <c r="AE166" s="6">
        <f>IF(AE$3=$J$3,$G166,IF($F166='KU Meter Schedule'!AE$3,'KU Meter Schedule'!AD166-'KU Meter Schedule'!$G166,AD166))</f>
        <v>575483.16</v>
      </c>
      <c r="AF166" s="6">
        <f>IF(AF$3=$J$3,$G166,IF($F166='KU Meter Schedule'!AF$3,'KU Meter Schedule'!AE166-'KU Meter Schedule'!$G166,AE166))</f>
        <v>575483.16</v>
      </c>
      <c r="AG166" s="6">
        <f>IF(AG$3=$J$3,$G166,IF($F166='KU Meter Schedule'!AG$3,'KU Meter Schedule'!AF166-'KU Meter Schedule'!$G166,AF166))</f>
        <v>575483.16</v>
      </c>
      <c r="AH166" s="6">
        <f>IF(AH$3=$J$3,$G166,IF($F166='KU Meter Schedule'!AH$3,'KU Meter Schedule'!AG166-'KU Meter Schedule'!$G166,AG166))</f>
        <v>575483.16</v>
      </c>
      <c r="AI166" s="6">
        <f>IF(AI$3=$J$3,$G166,IF($F166='KU Meter Schedule'!AI$3,'KU Meter Schedule'!AH166-'KU Meter Schedule'!$G166,AH166))</f>
        <v>575483.16</v>
      </c>
      <c r="AJ166" s="6">
        <f>IF(AJ$3=$J$3,$G166,IF($F166='KU Meter Schedule'!AJ$3,'KU Meter Schedule'!AI166-'KU Meter Schedule'!$G166,AI166))</f>
        <v>575483.16</v>
      </c>
      <c r="AK166" s="6">
        <f>IF(AK$3=$J$3,$G166,IF($F166='KU Meter Schedule'!AK$3,'KU Meter Schedule'!AJ166-'KU Meter Schedule'!$G166,AJ166))</f>
        <v>575483.16</v>
      </c>
      <c r="AL166" s="6">
        <f>IF(AL$3=$J$3,$G166,IF($F166='KU Meter Schedule'!AL$3,'KU Meter Schedule'!AK166-'KU Meter Schedule'!$G166,AK166))</f>
        <v>575483.16</v>
      </c>
      <c r="AM166" s="6">
        <f>IF(AM$3=$J$3,$G166,IF($F166='KU Meter Schedule'!AM$3,'KU Meter Schedule'!AL166-'KU Meter Schedule'!$G166,AL166))</f>
        <v>575483.16</v>
      </c>
      <c r="AN166" s="6">
        <f>IF(AN$3=$J$3,$G166,IF($F166='KU Meter Schedule'!AN$3,'KU Meter Schedule'!AM166-'KU Meter Schedule'!$G166,AM166))</f>
        <v>575483.16</v>
      </c>
      <c r="AO166" s="6">
        <f>IF(AO$3=$J$3,$G166,IF($F166='KU Meter Schedule'!AO$3,'KU Meter Schedule'!AN166-'KU Meter Schedule'!$G166,AN166))</f>
        <v>575483.16</v>
      </c>
      <c r="AP166" s="6">
        <f>IF(AP$3=$J$3,$G166,IF($F166='KU Meter Schedule'!AP$3,'KU Meter Schedule'!AO166-'KU Meter Schedule'!$G166,AO166))</f>
        <v>575483.16</v>
      </c>
      <c r="AQ166" s="6">
        <f>IF(AQ$3=$J$3,$G166,IF($F166='KU Meter Schedule'!AQ$3,'KU Meter Schedule'!AP166-'KU Meter Schedule'!$G166,AP166))</f>
        <v>575483.16</v>
      </c>
      <c r="AR166" s="6">
        <f>IF(AR$3=$J$3,$G166,IF($F166='KU Meter Schedule'!AR$3,'KU Meter Schedule'!AQ166-'KU Meter Schedule'!$G166,AQ166))</f>
        <v>575483.16</v>
      </c>
      <c r="AS166" s="6">
        <f>IF(AS$3=$J$3,$G166,IF($F166='KU Meter Schedule'!AS$3,'KU Meter Schedule'!AR166-'KU Meter Schedule'!$G166,AR166))</f>
        <v>575483.16</v>
      </c>
      <c r="AT166" s="6">
        <f>IF(AT$3=$J$3,$G166,IF($F166='KU Meter Schedule'!AT$3,'KU Meter Schedule'!AS166-'KU Meter Schedule'!$G166,AS166))</f>
        <v>575483.16</v>
      </c>
      <c r="AU166" s="6">
        <f>IF(AU$3=$J$3,$G166,IF($F166='KU Meter Schedule'!AU$3,'KU Meter Schedule'!AT166-'KU Meter Schedule'!$G166,AT166))</f>
        <v>575483.16</v>
      </c>
      <c r="AV166" s="6">
        <f>IF(AV$3=$J$3,$G166,IF($F166='KU Meter Schedule'!AV$3,'KU Meter Schedule'!AU166-'KU Meter Schedule'!$G166,AU166))</f>
        <v>0</v>
      </c>
      <c r="AW166" s="6">
        <f>IF(AW$3=$J$3,$G166,IF($F166='KU Meter Schedule'!AW$3,'KU Meter Schedule'!AV166-'KU Meter Schedule'!$G166,AV166))</f>
        <v>0</v>
      </c>
      <c r="AX166" s="6">
        <f>IF(AX$3=$J$3,$G166,IF($F166='KU Meter Schedule'!AX$3,'KU Meter Schedule'!AW166-'KU Meter Schedule'!$G166,AW166))</f>
        <v>0</v>
      </c>
      <c r="AZ166" s="21">
        <f>IF(AZ$3&lt;'Depr. Rate'!$B$1,('Depr. Rate'!$B$4*'KU Meter Schedule'!J166)/12,IF(J166=0,I166/2*'Depr. Rate'!$C$4/12,('Depr. Rate'!$C$4*'KU Meter Schedule'!J166)/12))</f>
        <v>1098.2136970000001</v>
      </c>
      <c r="BA166" s="21">
        <f>IF(BA$3&lt;'Depr. Rate'!$B$1,('Depr. Rate'!$B$4*'KU Meter Schedule'!K166)/12,IF(K166=0,J166/2*'Depr. Rate'!$C$4/12,('Depr. Rate'!$C$4*'KU Meter Schedule'!K166)/12))</f>
        <v>1098.2136970000001</v>
      </c>
      <c r="BB166" s="21">
        <f>IF(BB$3&lt;'Depr. Rate'!$B$1,('Depr. Rate'!$B$4*'KU Meter Schedule'!L166)/12,IF(L166=0,K166/2*'Depr. Rate'!$C$4/12,('Depr. Rate'!$C$4*'KU Meter Schedule'!L166)/12))</f>
        <v>1098.2136970000001</v>
      </c>
      <c r="BC166" s="21">
        <f>IF(BC$3&lt;'Depr. Rate'!$B$1,('Depr. Rate'!$B$4*'KU Meter Schedule'!M166)/12,IF(M166=0,L166/2*'Depr. Rate'!$C$4/12,('Depr. Rate'!$C$4*'KU Meter Schedule'!M166)/12))</f>
        <v>1098.2136970000001</v>
      </c>
      <c r="BD166" s="21">
        <f>IF(BD$3&lt;'Depr. Rate'!$B$1,('Depr. Rate'!$B$4*'KU Meter Schedule'!N166)/12,IF(N166=0,M166/2*'Depr. Rate'!$C$4/12,('Depr. Rate'!$C$4*'KU Meter Schedule'!N166)/12))</f>
        <v>1098.2136970000001</v>
      </c>
      <c r="BE166" s="21">
        <f>IF(BE$3&lt;'Depr. Rate'!$B$1,('Depr. Rate'!$B$4*'KU Meter Schedule'!O166)/12,IF(O166=0,N166/2*'Depr. Rate'!$C$4/12,('Depr. Rate'!$C$4*'KU Meter Schedule'!O166)/12))</f>
        <v>1098.2136970000001</v>
      </c>
      <c r="BF166" s="21">
        <f>IF(BF$3&lt;'Depr. Rate'!$B$1,('Depr. Rate'!$B$4*'KU Meter Schedule'!P166)/12,IF(P166=0,O166/2*'Depr. Rate'!$C$4/12,('Depr. Rate'!$C$4*'KU Meter Schedule'!P166)/12))</f>
        <v>1098.2136970000001</v>
      </c>
      <c r="BG166" s="21">
        <f>IF(BG$3&lt;'Depr. Rate'!$B$1,('Depr. Rate'!$B$4*'KU Meter Schedule'!Q166)/12,IF(Q166=0,P166/2*'Depr. Rate'!$C$4/12,('Depr. Rate'!$C$4*'KU Meter Schedule'!Q166)/12))</f>
        <v>1098.2136970000001</v>
      </c>
      <c r="BH166" s="21">
        <f>IF(BH$3&lt;'Depr. Rate'!$B$1,('Depr. Rate'!$B$4*'KU Meter Schedule'!R166)/12,IF(R166=0,Q166/2*'Depr. Rate'!$C$4/12,('Depr. Rate'!$C$4*'KU Meter Schedule'!R166)/12))</f>
        <v>1098.2136970000001</v>
      </c>
      <c r="BI166" s="21">
        <f>IF(BI$3&lt;'Depr. Rate'!$B$1,('Depr. Rate'!$B$4*'KU Meter Schedule'!S166)/12,IF(S166=0,R166/2*'Depr. Rate'!$C$4/12,('Depr. Rate'!$C$4*'KU Meter Schedule'!S166)/12))</f>
        <v>1098.2136970000001</v>
      </c>
      <c r="BJ166" s="21">
        <f>IF(BJ$3&lt;'Depr. Rate'!$B$1,('Depr. Rate'!$B$4*'KU Meter Schedule'!T166)/12,IF(T166=0,S166/2*'Depr. Rate'!$C$4/12,('Depr. Rate'!$C$4*'KU Meter Schedule'!T166)/12))</f>
        <v>1098.2136970000001</v>
      </c>
      <c r="BK166" s="21">
        <f>IF(BK$3&lt;'Depr. Rate'!$B$1,('Depr. Rate'!$B$4*'KU Meter Schedule'!U166)/12,IF(U166=0,T166/2*'Depr. Rate'!$C$4/12,('Depr. Rate'!$C$4*'KU Meter Schedule'!U166)/12))</f>
        <v>1683.288243</v>
      </c>
      <c r="BL166" s="21">
        <f>IF(BL$3&lt;'Depr. Rate'!$B$1,('Depr. Rate'!$B$4*'KU Meter Schedule'!V166)/12,IF(V166=0,U166/2*'Depr. Rate'!$C$4/12,('Depr. Rate'!$C$4*'KU Meter Schedule'!V166)/12))</f>
        <v>1683.288243</v>
      </c>
      <c r="BM166" s="21">
        <f>IF(BM$3&lt;'Depr. Rate'!$B$1,('Depr. Rate'!$B$4*'KU Meter Schedule'!W166)/12,IF(W166=0,V166/2*'Depr. Rate'!$C$4/12,('Depr. Rate'!$C$4*'KU Meter Schedule'!W166)/12))</f>
        <v>1683.288243</v>
      </c>
      <c r="BN166" s="21">
        <f>IF(BN$3&lt;'Depr. Rate'!$B$1,('Depr. Rate'!$B$4*'KU Meter Schedule'!X166)/12,IF(X166=0,W166/2*'Depr. Rate'!$C$4/12,('Depr. Rate'!$C$4*'KU Meter Schedule'!X166)/12))</f>
        <v>1683.288243</v>
      </c>
      <c r="BO166" s="21">
        <f>IF(BO$3&lt;'Depr. Rate'!$B$1,('Depr. Rate'!$B$4*'KU Meter Schedule'!Y166)/12,IF(Y166=0,X166/2*'Depr. Rate'!$C$4/12,('Depr. Rate'!$C$4*'KU Meter Schedule'!Y166)/12))</f>
        <v>1683.288243</v>
      </c>
      <c r="BP166" s="21">
        <f>IF(BP$3&lt;'Depr. Rate'!$B$1,('Depr. Rate'!$B$4*'KU Meter Schedule'!Z166)/12,IF(Z166=0,Y166/2*'Depr. Rate'!$C$4/12,('Depr. Rate'!$C$4*'KU Meter Schedule'!Z166)/12))</f>
        <v>1683.288243</v>
      </c>
      <c r="BQ166" s="21">
        <f>IF(BQ$3&lt;'Depr. Rate'!$B$1,('Depr. Rate'!$B$4*'KU Meter Schedule'!AA166)/12,IF(AA166=0,Z166/2*'Depr. Rate'!$C$4/12,('Depr. Rate'!$C$4*'KU Meter Schedule'!AA166)/12))</f>
        <v>1683.288243</v>
      </c>
      <c r="BR166" s="21">
        <f>IF(BR$3&lt;'Depr. Rate'!$B$1,('Depr. Rate'!$B$4*'KU Meter Schedule'!AB166)/12,IF(AB166=0,AA166/2*'Depr. Rate'!$C$4/12,('Depr. Rate'!$C$4*'KU Meter Schedule'!AB166)/12))</f>
        <v>1683.288243</v>
      </c>
      <c r="BS166" s="21">
        <f>IF(BS$3&lt;'Depr. Rate'!$B$1,('Depr. Rate'!$B$4*'KU Meter Schedule'!AC166)/12,IF(AC166=0,AB166/2*'Depr. Rate'!$C$4/12,('Depr. Rate'!$C$4*'KU Meter Schedule'!AC166)/12))</f>
        <v>1683.288243</v>
      </c>
      <c r="BT166" s="21">
        <f>IF(BT$3&lt;'Depr. Rate'!$B$1,('Depr. Rate'!$B$4*'KU Meter Schedule'!AD166)/12,IF(AD166=0,AC166/2*'Depr. Rate'!$C$4/12,('Depr. Rate'!$C$4*'KU Meter Schedule'!AD166)/12))</f>
        <v>1683.288243</v>
      </c>
      <c r="BU166" s="21">
        <f>IF(BU$3&lt;'Depr. Rate'!$B$1,('Depr. Rate'!$B$4*'KU Meter Schedule'!AE166)/12,IF(AE166=0,AD166/2*'Depr. Rate'!$C$4/12,('Depr. Rate'!$C$4*'KU Meter Schedule'!AE166)/12))</f>
        <v>1683.288243</v>
      </c>
      <c r="BV166" s="21">
        <f>IF(BV$3&lt;'Depr. Rate'!$B$1,('Depr. Rate'!$B$4*'KU Meter Schedule'!AF166)/12,IF(AF166=0,AE166/2*'Depr. Rate'!$C$4/12,('Depr. Rate'!$C$4*'KU Meter Schedule'!AF166)/12))</f>
        <v>1683.288243</v>
      </c>
      <c r="BW166" s="21">
        <f>IF(BW$3&lt;'Depr. Rate'!$B$1,('Depr. Rate'!$B$4*'KU Meter Schedule'!AG166)/12,IF(AG166=0,AF166/2*'Depr. Rate'!$C$4/12,('Depr. Rate'!$C$4*'KU Meter Schedule'!AG166)/12))</f>
        <v>1683.288243</v>
      </c>
      <c r="BX166" s="21">
        <f>IF(BX$3&lt;'Depr. Rate'!$B$1,('Depr. Rate'!$B$4*'KU Meter Schedule'!AH166)/12,IF(AH166=0,AG166/2*'Depr. Rate'!$C$4/12,('Depr. Rate'!$C$4*'KU Meter Schedule'!AH166)/12))</f>
        <v>1683.288243</v>
      </c>
      <c r="BY166" s="21">
        <f>IF(BY$3&lt;'Depr. Rate'!$B$1,('Depr. Rate'!$B$4*'KU Meter Schedule'!AI166)/12,IF(AI166=0,AH166/2*'Depr. Rate'!$C$4/12,('Depr. Rate'!$C$4*'KU Meter Schedule'!AI166)/12))</f>
        <v>1683.288243</v>
      </c>
      <c r="BZ166" s="21">
        <f>IF(BZ$3&lt;'Depr. Rate'!$B$1,('Depr. Rate'!$B$4*'KU Meter Schedule'!AJ166)/12,IF(AJ166=0,AI166/2*'Depr. Rate'!$C$4/12,('Depr. Rate'!$C$4*'KU Meter Schedule'!AJ166)/12))</f>
        <v>1683.288243</v>
      </c>
      <c r="CA166" s="21">
        <f>IF(CA$3&lt;'Depr. Rate'!$B$1,('Depr. Rate'!$B$4*'KU Meter Schedule'!AK166)/12,IF(AK166=0,AJ166/2*'Depr. Rate'!$C$4/12,('Depr. Rate'!$C$4*'KU Meter Schedule'!AK166)/12))</f>
        <v>1683.288243</v>
      </c>
      <c r="CB166" s="21">
        <f>IF(CB$3&lt;'Depr. Rate'!$B$1,('Depr. Rate'!$B$4*'KU Meter Schedule'!AL166)/12,IF(AL166=0,AK166/2*'Depr. Rate'!$C$4/12,('Depr. Rate'!$C$4*'KU Meter Schedule'!AL166)/12))</f>
        <v>1683.288243</v>
      </c>
      <c r="CC166" s="21">
        <f>IF(CC$3&lt;'Depr. Rate'!$B$1,('Depr. Rate'!$B$4*'KU Meter Schedule'!AM166)/12,IF(AM166=0,AL166/2*'Depr. Rate'!$C$4/12,('Depr. Rate'!$C$4*'KU Meter Schedule'!AM166)/12))</f>
        <v>1683.288243</v>
      </c>
      <c r="CD166" s="21">
        <f>IF(CD$3&lt;'Depr. Rate'!$B$1,('Depr. Rate'!$B$4*'KU Meter Schedule'!AN166)/12,IF(AN166=0,AM166/2*'Depr. Rate'!$C$4/12,('Depr. Rate'!$C$4*'KU Meter Schedule'!AN166)/12))</f>
        <v>1683.288243</v>
      </c>
      <c r="CE166" s="21">
        <f>IF(CE$3&lt;'Depr. Rate'!$B$1,('Depr. Rate'!$B$4*'KU Meter Schedule'!AO166)/12,IF(AO166=0,AN166/2*'Depr. Rate'!$C$4/12,('Depr. Rate'!$C$4*'KU Meter Schedule'!AO166)/12))</f>
        <v>1683.288243</v>
      </c>
      <c r="CF166" s="21">
        <f>IF(CF$3&lt;'Depr. Rate'!$B$1,('Depr. Rate'!$B$4*'KU Meter Schedule'!AP166)/12,IF(AP166=0,AO166/2*'Depr. Rate'!$C$4/12,('Depr. Rate'!$C$4*'KU Meter Schedule'!AP166)/12))</f>
        <v>1683.288243</v>
      </c>
      <c r="CG166" s="21">
        <f>IF(CG$3&lt;'Depr. Rate'!$B$1,('Depr. Rate'!$B$4*'KU Meter Schedule'!AQ166)/12,IF(AQ166=0,AP166/2*'Depr. Rate'!$C$4/12,('Depr. Rate'!$C$4*'KU Meter Schedule'!AQ166)/12))</f>
        <v>1683.288243</v>
      </c>
      <c r="CH166" s="21">
        <f>IF(CH$3&lt;'Depr. Rate'!$B$1,('Depr. Rate'!$B$4*'KU Meter Schedule'!AR166)/12,IF(AR166=0,AQ166/2*'Depr. Rate'!$C$4/12,('Depr. Rate'!$C$4*'KU Meter Schedule'!AR166)/12))</f>
        <v>1683.288243</v>
      </c>
      <c r="CI166" s="21">
        <f>IF(CI$3&lt;'Depr. Rate'!$B$1,('Depr. Rate'!$B$4*'KU Meter Schedule'!AS166)/12,IF(AS166=0,AR166/2*'Depr. Rate'!$C$4/12,('Depr. Rate'!$C$4*'KU Meter Schedule'!AS166)/12))</f>
        <v>1683.288243</v>
      </c>
      <c r="CJ166" s="21">
        <f>IF(CJ$3&lt;'Depr. Rate'!$B$1,('Depr. Rate'!$B$4*'KU Meter Schedule'!AT166)/12,IF(AT166=0,AS166/2*'Depr. Rate'!$C$4/12,('Depr. Rate'!$C$4*'KU Meter Schedule'!AT166)/12))</f>
        <v>1683.288243</v>
      </c>
      <c r="CK166" s="21">
        <f>IF(CK$3&lt;'Depr. Rate'!$B$1,('Depr. Rate'!$B$4*'KU Meter Schedule'!AU166)/12,IF(AU166=0,AT166/2*'Depr. Rate'!$C$4/12,('Depr. Rate'!$C$4*'KU Meter Schedule'!AU166)/12))</f>
        <v>1683.288243</v>
      </c>
      <c r="CL166" s="21">
        <f>IF(CL$3&lt;'Depr. Rate'!$B$1,('Depr. Rate'!$B$4*'KU Meter Schedule'!AV166)/12,IF(AV166=0,AU166/2*'Depr. Rate'!$C$4/12,('Depr. Rate'!$C$4*'KU Meter Schedule'!AV166)/12))</f>
        <v>841.64412149999998</v>
      </c>
      <c r="CM166" s="21">
        <f>IF(CM$3&lt;'Depr. Rate'!$B$1,('Depr. Rate'!$B$4*'KU Meter Schedule'!AW166)/12,IF(AW166=0,AV166/2*'Depr. Rate'!$C$4/12,('Depr. Rate'!$C$4*'KU Meter Schedule'!AW166)/12))</f>
        <v>0</v>
      </c>
      <c r="CN166" s="21">
        <f>IF(CN$3&lt;'Depr. Rate'!$B$1,('Depr. Rate'!$B$4*'KU Meter Schedule'!AX166)/12,IF(AX166=0,AW166/2*'Depr. Rate'!$C$4/12,('Depr. Rate'!$C$4*'KU Meter Schedule'!AX166)/12))</f>
        <v>0</v>
      </c>
      <c r="CP166" s="6">
        <f>IF(CP$3=$CP$3,$H166+AZ166,IF($F166='KU Meter Schedule'!CP$3,'KU Meter Schedule'!CO166+AZ166-$G166,SUM(CO166,AZ166)))</f>
        <v>56768.630313782778</v>
      </c>
      <c r="CQ166" s="6">
        <f>IF(CQ$3=$CP$3,$H166+BA166,IF($F166='KU Meter Schedule'!CQ$3,'KU Meter Schedule'!CP166+BA166-$G166,SUM(CP166,BA166)))</f>
        <v>57866.844010782777</v>
      </c>
      <c r="CR166" s="6">
        <f>IF(CR$3=$CP$3,$H166+BB166,IF($F166='KU Meter Schedule'!CR$3,'KU Meter Schedule'!CQ166+BB166-$G166,SUM(CQ166,BB166)))</f>
        <v>58965.057707782777</v>
      </c>
      <c r="CS166" s="6">
        <f>IF(CS$3=$CP$3,$H166+BC166,IF($F166='KU Meter Schedule'!CS$3,'KU Meter Schedule'!CR166+BC166-$G166,SUM(CR166,BC166)))</f>
        <v>60063.271404782776</v>
      </c>
      <c r="CT166" s="6">
        <f>IF(CT$3=$CP$3,$H166+BD166,IF($F166='KU Meter Schedule'!CT$3,'KU Meter Schedule'!CS166+BD166-$G166,SUM(CS166,BD166)))</f>
        <v>61161.485101782775</v>
      </c>
      <c r="CU166" s="6">
        <f>IF(CU$3=$CP$3,$H166+BE166,IF($F166='KU Meter Schedule'!CU$3,'KU Meter Schedule'!CT166+BE166-$G166,SUM(CT166,BE166)))</f>
        <v>62259.698798782774</v>
      </c>
      <c r="CV166" s="6">
        <f>IF(CV$3=$CP$3,$H166+BF166,IF($F166='KU Meter Schedule'!CV$3,'KU Meter Schedule'!CU166+BF166-$G166,SUM(CU166,BF166)))</f>
        <v>63357.912495782773</v>
      </c>
      <c r="CW166" s="6">
        <f>IF(CW$3=$CP$3,$H166+BG166,IF($F166='KU Meter Schedule'!CW$3,'KU Meter Schedule'!CV166+BG166-$G166,SUM(CV166,BG166)))</f>
        <v>64456.126192782773</v>
      </c>
      <c r="CX166" s="6">
        <f>IF(CX$3=$CP$3,$H166+BH166,IF($F166='KU Meter Schedule'!CX$3,'KU Meter Schedule'!CW166+BH166-$G166,SUM(CW166,BH166)))</f>
        <v>65554.339889782772</v>
      </c>
      <c r="CY166" s="6">
        <f>IF(CY$3=$CP$3,$H166+BI166,IF($F166='KU Meter Schedule'!CY$3,'KU Meter Schedule'!CX166+BI166-$G166,SUM(CX166,BI166)))</f>
        <v>66652.553586782771</v>
      </c>
      <c r="CZ166" s="6">
        <f>IF(CZ$3=$CP$3,$H166+BJ166,IF($F166='KU Meter Schedule'!CZ$3,'KU Meter Schedule'!CY166+BJ166-$G166,SUM(CY166,BJ166)))</f>
        <v>67750.76728378277</v>
      </c>
      <c r="DA166" s="6">
        <f>IF(DA$3=$CP$3,$H166+BK166,IF($F166='KU Meter Schedule'!DA$3,'KU Meter Schedule'!CZ166+BK166-$G166,SUM(CZ166,BK166)))</f>
        <v>69434.055526782773</v>
      </c>
      <c r="DB166" s="6">
        <f>IF(DB$3=$CP$3,$H166+BL166,IF($F166='KU Meter Schedule'!DB$3,'KU Meter Schedule'!DA166+BL166-$G166,SUM(DA166,BL166)))</f>
        <v>71117.343769782776</v>
      </c>
      <c r="DC166" s="6">
        <f>IF(DC$3=$CP$3,$H166+BM166,IF($F166='KU Meter Schedule'!DC$3,'KU Meter Schedule'!DB166+BM166-$G166,SUM(DB166,BM166)))</f>
        <v>72800.632012782778</v>
      </c>
      <c r="DD166" s="6">
        <f>IF(DD$3=$CP$3,$H166+BN166,IF($F166='KU Meter Schedule'!DD$3,'KU Meter Schedule'!DC166+BN166-$G166,SUM(DC166,BN166)))</f>
        <v>74483.920255782781</v>
      </c>
      <c r="DE166" s="6">
        <f>IF(DE$3=$CP$3,$H166+BO166,IF($F166='KU Meter Schedule'!DE$3,'KU Meter Schedule'!DD166+BO166-$G166,SUM(DD166,BO166)))</f>
        <v>76167.208498782784</v>
      </c>
      <c r="DF166" s="6">
        <f>IF(DF$3=$CP$3,$H166+BP166,IF($F166='KU Meter Schedule'!DF$3,'KU Meter Schedule'!DE166+BP166-$G166,SUM(DE166,BP166)))</f>
        <v>77850.496741782787</v>
      </c>
      <c r="DG166" s="6">
        <f>IF(DG$3=$CP$3,$H166+BQ166,IF($F166='KU Meter Schedule'!DG$3,'KU Meter Schedule'!DF166+BQ166-$G166,SUM(DF166,BQ166)))</f>
        <v>79533.784984782789</v>
      </c>
      <c r="DH166" s="6">
        <f>IF(DH$3=$CP$3,$H166+BR166,IF($F166='KU Meter Schedule'!DH$3,'KU Meter Schedule'!DG166+BR166-$G166,SUM(DG166,BR166)))</f>
        <v>81217.073227782792</v>
      </c>
      <c r="DI166" s="6">
        <f>IF(DI$3=$CP$3,$H166+BS166,IF($F166='KU Meter Schedule'!DI$3,'KU Meter Schedule'!DH166+BS166-$G166,SUM(DH166,BS166)))</f>
        <v>82900.361470782795</v>
      </c>
      <c r="DJ166" s="6">
        <f>IF(DJ$3=$CP$3,$H166+BT166,IF($F166='KU Meter Schedule'!DJ$3,'KU Meter Schedule'!DI166+BT166-$G166,SUM(DI166,BT166)))</f>
        <v>84583.649713782797</v>
      </c>
      <c r="DK166" s="6">
        <f>IF(DK$3=$CP$3,$H166+BU166,IF($F166='KU Meter Schedule'!DK$3,'KU Meter Schedule'!DJ166+BU166-$G166,SUM(DJ166,BU166)))</f>
        <v>86266.9379567828</v>
      </c>
      <c r="DL166" s="6">
        <f>IF(DL$3=$CP$3,$H166+BV166,IF($F166='KU Meter Schedule'!DL$3,'KU Meter Schedule'!DK166+BV166-$G166,SUM(DK166,BV166)))</f>
        <v>87950.226199782803</v>
      </c>
      <c r="DM166" s="6">
        <f>IF(DM$3=$CP$3,$H166+BW166,IF($F166='KU Meter Schedule'!DM$3,'KU Meter Schedule'!DL166+BW166-$G166,SUM(DL166,BW166)))</f>
        <v>89633.514442782805</v>
      </c>
      <c r="DN166" s="6">
        <f>IF(DN$3=$CP$3,$H166+BX166,IF($F166='KU Meter Schedule'!DN$3,'KU Meter Schedule'!DM166+BX166-$G166,SUM(DM166,BX166)))</f>
        <v>91316.802685782808</v>
      </c>
      <c r="DO166" s="6">
        <f>IF(DO$3=$CP$3,$H166+BY166,IF($F166='KU Meter Schedule'!DO$3,'KU Meter Schedule'!DN166+BY166-$G166,SUM(DN166,BY166)))</f>
        <v>93000.090928782811</v>
      </c>
      <c r="DP166" s="6">
        <f>IF(DP$3=$CP$3,$H166+BZ166,IF($F166='KU Meter Schedule'!DP$3,'KU Meter Schedule'!DO166+BZ166-$G166,SUM(DO166,BZ166)))</f>
        <v>94683.379171782814</v>
      </c>
      <c r="DQ166" s="6">
        <f>IF(DQ$3=$CP$3,$H166+CA166,IF($F166='KU Meter Schedule'!DQ$3,'KU Meter Schedule'!DP166+CA166-$G166,SUM(DP166,CA166)))</f>
        <v>96366.667414782816</v>
      </c>
      <c r="DR166" s="6">
        <f>IF(DR$3=$CP$3,$H166+CB166,IF($F166='KU Meter Schedule'!DR$3,'KU Meter Schedule'!DQ166+CB166-$G166,SUM(DQ166,CB166)))</f>
        <v>98049.955657782819</v>
      </c>
      <c r="DS166" s="6">
        <f>IF(DS$3=$CP$3,$H166+CC166,IF($F166='KU Meter Schedule'!DS$3,'KU Meter Schedule'!DR166+CC166-$G166,SUM(DR166,CC166)))</f>
        <v>99733.243900782822</v>
      </c>
      <c r="DT166" s="6">
        <f>IF(DT$3=$CP$3,$H166+CD166,IF($F166='KU Meter Schedule'!DT$3,'KU Meter Schedule'!DS166+CD166-$G166,SUM(DS166,CD166)))</f>
        <v>101416.53214378282</v>
      </c>
      <c r="DU166" s="6">
        <f>IF(DU$3=$CP$3,$H166+CE166,IF($F166='KU Meter Schedule'!DU$3,'KU Meter Schedule'!DT166+CE166-$G166,SUM(DT166,CE166)))</f>
        <v>103099.82038678283</v>
      </c>
      <c r="DV166" s="6">
        <f>IF(DV$3=$CP$3,$H166+CF166,IF($F166='KU Meter Schedule'!DV$3,'KU Meter Schedule'!DU166+CF166-$G166,SUM(DU166,CF166)))</f>
        <v>104783.10862978283</v>
      </c>
      <c r="DW166" s="6">
        <f>IF(DW$3=$CP$3,$H166+CG166,IF($F166='KU Meter Schedule'!DW$3,'KU Meter Schedule'!DV166+CG166-$G166,SUM(DV166,CG166)))</f>
        <v>106466.39687278283</v>
      </c>
      <c r="DX166" s="6">
        <f>IF(DX$3=$CP$3,$H166+CH166,IF($F166='KU Meter Schedule'!DX$3,'KU Meter Schedule'!DW166+CH166-$G166,SUM(DW166,CH166)))</f>
        <v>108149.68511578284</v>
      </c>
      <c r="DY166" s="6">
        <f>IF(DY$3=$CP$3,$H166+CI166,IF($F166='KU Meter Schedule'!DY$3,'KU Meter Schedule'!DX166+CI166-$G166,SUM(DX166,CI166)))</f>
        <v>109832.97335878284</v>
      </c>
      <c r="DZ166" s="6">
        <f>IF(DZ$3=$CP$3,$H166+CJ166,IF($F166='KU Meter Schedule'!DZ$3,'KU Meter Schedule'!DY166+CJ166-$G166,SUM(DY166,CJ166)))</f>
        <v>111516.26160178284</v>
      </c>
      <c r="EA166" s="6">
        <f>IF(EA$3=$CP$3,$H166+CK166,IF($F166='KU Meter Schedule'!EA$3,'KU Meter Schedule'!DZ166+CK166-$G166,SUM(DZ166,CK166)))</f>
        <v>113199.54984478284</v>
      </c>
      <c r="EB166" s="6">
        <f>IF(EB$3=$CP$3,$H166+CL166,IF($F166='KU Meter Schedule'!EB$3,'KU Meter Schedule'!EA166+CL166-$G166,SUM(EA166,CL166)))</f>
        <v>-461441.96603371721</v>
      </c>
      <c r="EC166" s="6">
        <f>IF(EC$3=$CP$3,$H166+CM166,IF($F166='KU Meter Schedule'!EC$3,'KU Meter Schedule'!EB166+CM166-$G166,SUM(EB166,CM166)))</f>
        <v>-461441.96603371721</v>
      </c>
      <c r="ED166" s="6">
        <f>IF(ED$3=$CP$3,$H166+CN166,IF($F166='KU Meter Schedule'!ED$3,'KU Meter Schedule'!EC166+CN166-$G166,SUM(EC166,CN166)))</f>
        <v>-461441.96603371721</v>
      </c>
      <c r="EF166" s="8">
        <f t="shared" si="35"/>
        <v>518714.52968621725</v>
      </c>
      <c r="EG166" s="8">
        <f t="shared" si="35"/>
        <v>517616.31598921726</v>
      </c>
      <c r="EH166" s="8">
        <f t="shared" si="35"/>
        <v>516518.10229221726</v>
      </c>
      <c r="EI166" s="8">
        <f t="shared" si="35"/>
        <v>515419.88859521726</v>
      </c>
      <c r="EJ166" s="8">
        <f t="shared" si="35"/>
        <v>514321.67489821726</v>
      </c>
      <c r="EK166" s="8">
        <f t="shared" si="35"/>
        <v>513223.46120121726</v>
      </c>
      <c r="EL166" s="8">
        <f t="shared" si="35"/>
        <v>512125.24750421726</v>
      </c>
      <c r="EM166" s="8">
        <f t="shared" si="35"/>
        <v>511027.03380721726</v>
      </c>
      <c r="EN166" s="8">
        <f t="shared" si="35"/>
        <v>509928.82011021726</v>
      </c>
      <c r="EO166" s="8">
        <f t="shared" si="35"/>
        <v>508830.60641321726</v>
      </c>
      <c r="EP166" s="8">
        <f t="shared" si="35"/>
        <v>507732.39271621726</v>
      </c>
      <c r="EQ166" s="8">
        <f t="shared" si="35"/>
        <v>506049.10447321727</v>
      </c>
      <c r="ER166" s="8">
        <f t="shared" si="35"/>
        <v>504365.81623021723</v>
      </c>
      <c r="ES166" s="8">
        <f t="shared" si="35"/>
        <v>502682.52798721724</v>
      </c>
      <c r="ET166" s="8">
        <f t="shared" si="35"/>
        <v>500999.23974421725</v>
      </c>
      <c r="EU166" s="8">
        <f t="shared" si="35"/>
        <v>499315.95150121726</v>
      </c>
      <c r="EV166" s="8">
        <f t="shared" si="33"/>
        <v>497632.66325821728</v>
      </c>
      <c r="EW166" s="8">
        <f t="shared" si="33"/>
        <v>495949.37501521723</v>
      </c>
      <c r="EX166" s="8">
        <f t="shared" si="33"/>
        <v>494266.08677221724</v>
      </c>
      <c r="EY166" s="8">
        <f t="shared" si="33"/>
        <v>492582.79852921725</v>
      </c>
      <c r="EZ166" s="8">
        <f t="shared" si="33"/>
        <v>490899.51028621721</v>
      </c>
      <c r="FA166" s="8">
        <f t="shared" si="33"/>
        <v>489216.22204321722</v>
      </c>
      <c r="FB166" s="8">
        <f t="shared" si="33"/>
        <v>487532.93380021723</v>
      </c>
      <c r="FC166" s="8">
        <f t="shared" si="33"/>
        <v>485849.64555721724</v>
      </c>
      <c r="FD166" s="8">
        <f t="shared" si="33"/>
        <v>484166.35731421725</v>
      </c>
      <c r="FE166" s="8">
        <f t="shared" si="33"/>
        <v>482483.06907121721</v>
      </c>
      <c r="FF166" s="8">
        <f t="shared" si="33"/>
        <v>480799.78082821722</v>
      </c>
      <c r="FG166" s="8">
        <f t="shared" si="33"/>
        <v>479116.49258521723</v>
      </c>
      <c r="FH166" s="8">
        <f t="shared" si="33"/>
        <v>477433.20434221718</v>
      </c>
      <c r="FI166" s="8">
        <f t="shared" si="33"/>
        <v>475749.9160992172</v>
      </c>
      <c r="FJ166" s="8">
        <f t="shared" si="33"/>
        <v>474066.62785621721</v>
      </c>
      <c r="FK166" s="8">
        <f t="shared" si="36"/>
        <v>472383.33961321722</v>
      </c>
      <c r="FL166" s="8">
        <f t="shared" si="36"/>
        <v>470700.05137021723</v>
      </c>
      <c r="FM166" s="8">
        <f t="shared" si="36"/>
        <v>469016.76312721719</v>
      </c>
      <c r="FN166" s="8">
        <f t="shared" si="36"/>
        <v>467333.4748842172</v>
      </c>
      <c r="FO166" s="8">
        <f t="shared" si="36"/>
        <v>465650.18664121721</v>
      </c>
      <c r="FP166" s="8">
        <f t="shared" si="36"/>
        <v>463966.89839821716</v>
      </c>
      <c r="FQ166" s="8">
        <f t="shared" si="36"/>
        <v>462283.61015521717</v>
      </c>
      <c r="FR166" s="8">
        <f t="shared" si="36"/>
        <v>461441.96603371721</v>
      </c>
      <c r="FS166" s="8">
        <f t="shared" si="36"/>
        <v>461441.96603371721</v>
      </c>
      <c r="FT166" s="8">
        <f t="shared" si="36"/>
        <v>461441.96603371721</v>
      </c>
    </row>
    <row r="167" spans="1:176" x14ac:dyDescent="0.25">
      <c r="A167" s="4" t="s">
        <v>12</v>
      </c>
      <c r="B167" s="4" t="s">
        <v>2</v>
      </c>
      <c r="C167" s="3" t="s">
        <v>40</v>
      </c>
      <c r="D167" s="4" t="s">
        <v>3</v>
      </c>
      <c r="E167" s="7">
        <v>2013</v>
      </c>
      <c r="F167" s="24">
        <f>IFERROR(VLOOKUP(CONCATENATE(C167,E167),'KU Retirements'!$A$4:$E$150,5,FALSE),"N/A")</f>
        <v>43770</v>
      </c>
      <c r="G167" s="5">
        <v>29697.11</v>
      </c>
      <c r="H167" s="5">
        <v>2161.1465981455985</v>
      </c>
      <c r="I167" s="5"/>
      <c r="J167" s="6">
        <f>IF(J$3=$J$3,$G167,IF($F167='KU Meter Schedule'!J$3,'KU Meter Schedule'!I167-'KU Meter Schedule'!$G167,I167))</f>
        <v>29697.11</v>
      </c>
      <c r="K167" s="6">
        <f>IF(K$3=$J$3,$G167,IF($F167='KU Meter Schedule'!K$3,'KU Meter Schedule'!J167-'KU Meter Schedule'!$G167,J167))</f>
        <v>29697.11</v>
      </c>
      <c r="L167" s="6">
        <f>IF(L$3=$J$3,$G167,IF($F167='KU Meter Schedule'!L$3,'KU Meter Schedule'!K167-'KU Meter Schedule'!$G167,K167))</f>
        <v>29697.11</v>
      </c>
      <c r="M167" s="6">
        <f>IF(M$3=$J$3,$G167,IF($F167='KU Meter Schedule'!M$3,'KU Meter Schedule'!L167-'KU Meter Schedule'!$G167,L167))</f>
        <v>29697.11</v>
      </c>
      <c r="N167" s="6">
        <f>IF(N$3=$J$3,$G167,IF($F167='KU Meter Schedule'!N$3,'KU Meter Schedule'!M167-'KU Meter Schedule'!$G167,M167))</f>
        <v>29697.11</v>
      </c>
      <c r="O167" s="6">
        <f>IF(O$3=$J$3,$G167,IF($F167='KU Meter Schedule'!O$3,'KU Meter Schedule'!N167-'KU Meter Schedule'!$G167,N167))</f>
        <v>29697.11</v>
      </c>
      <c r="P167" s="6">
        <f>IF(P$3=$J$3,$G167,IF($F167='KU Meter Schedule'!P$3,'KU Meter Schedule'!O167-'KU Meter Schedule'!$G167,O167))</f>
        <v>29697.11</v>
      </c>
      <c r="Q167" s="6">
        <f>IF(Q$3=$J$3,$G167,IF($F167='KU Meter Schedule'!Q$3,'KU Meter Schedule'!P167-'KU Meter Schedule'!$G167,P167))</f>
        <v>29697.11</v>
      </c>
      <c r="R167" s="6">
        <f>IF(R$3=$J$3,$G167,IF($F167='KU Meter Schedule'!R$3,'KU Meter Schedule'!Q167-'KU Meter Schedule'!$G167,Q167))</f>
        <v>29697.11</v>
      </c>
      <c r="S167" s="6">
        <f>IF(S$3=$J$3,$G167,IF($F167='KU Meter Schedule'!S$3,'KU Meter Schedule'!R167-'KU Meter Schedule'!$G167,R167))</f>
        <v>29697.11</v>
      </c>
      <c r="T167" s="6">
        <f>IF(T$3=$J$3,$G167,IF($F167='KU Meter Schedule'!T$3,'KU Meter Schedule'!S167-'KU Meter Schedule'!$G167,S167))</f>
        <v>29697.11</v>
      </c>
      <c r="U167" s="6">
        <f>IF(U$3=$J$3,$G167,IF($F167='KU Meter Schedule'!U$3,'KU Meter Schedule'!T167-'KU Meter Schedule'!$G167,T167))</f>
        <v>29697.11</v>
      </c>
      <c r="V167" s="6">
        <f>IF(V$3=$J$3,$G167,IF($F167='KU Meter Schedule'!V$3,'KU Meter Schedule'!U167-'KU Meter Schedule'!$G167,U167))</f>
        <v>29697.11</v>
      </c>
      <c r="W167" s="6">
        <f>IF(W$3=$J$3,$G167,IF($F167='KU Meter Schedule'!W$3,'KU Meter Schedule'!V167-'KU Meter Schedule'!$G167,V167))</f>
        <v>29697.11</v>
      </c>
      <c r="X167" s="6">
        <f>IF(X$3=$J$3,$G167,IF($F167='KU Meter Schedule'!X$3,'KU Meter Schedule'!W167-'KU Meter Schedule'!$G167,W167))</f>
        <v>29697.11</v>
      </c>
      <c r="Y167" s="6">
        <f>IF(Y$3=$J$3,$G167,IF($F167='KU Meter Schedule'!Y$3,'KU Meter Schedule'!X167-'KU Meter Schedule'!$G167,X167))</f>
        <v>29697.11</v>
      </c>
      <c r="Z167" s="6">
        <f>IF(Z$3=$J$3,$G167,IF($F167='KU Meter Schedule'!Z$3,'KU Meter Schedule'!Y167-'KU Meter Schedule'!$G167,Y167))</f>
        <v>29697.11</v>
      </c>
      <c r="AA167" s="6">
        <f>IF(AA$3=$J$3,$G167,IF($F167='KU Meter Schedule'!AA$3,'KU Meter Schedule'!Z167-'KU Meter Schedule'!$G167,Z167))</f>
        <v>29697.11</v>
      </c>
      <c r="AB167" s="6">
        <f>IF(AB$3=$J$3,$G167,IF($F167='KU Meter Schedule'!AB$3,'KU Meter Schedule'!AA167-'KU Meter Schedule'!$G167,AA167))</f>
        <v>29697.11</v>
      </c>
      <c r="AC167" s="6">
        <f>IF(AC$3=$J$3,$G167,IF($F167='KU Meter Schedule'!AC$3,'KU Meter Schedule'!AB167-'KU Meter Schedule'!$G167,AB167))</f>
        <v>29697.11</v>
      </c>
      <c r="AD167" s="6">
        <f>IF(AD$3=$J$3,$G167,IF($F167='KU Meter Schedule'!AD$3,'KU Meter Schedule'!AC167-'KU Meter Schedule'!$G167,AC167))</f>
        <v>29697.11</v>
      </c>
      <c r="AE167" s="6">
        <f>IF(AE$3=$J$3,$G167,IF($F167='KU Meter Schedule'!AE$3,'KU Meter Schedule'!AD167-'KU Meter Schedule'!$G167,AD167))</f>
        <v>29697.11</v>
      </c>
      <c r="AF167" s="6">
        <f>IF(AF$3=$J$3,$G167,IF($F167='KU Meter Schedule'!AF$3,'KU Meter Schedule'!AE167-'KU Meter Schedule'!$G167,AE167))</f>
        <v>29697.11</v>
      </c>
      <c r="AG167" s="6">
        <f>IF(AG$3=$J$3,$G167,IF($F167='KU Meter Schedule'!AG$3,'KU Meter Schedule'!AF167-'KU Meter Schedule'!$G167,AF167))</f>
        <v>29697.11</v>
      </c>
      <c r="AH167" s="6">
        <f>IF(AH$3=$J$3,$G167,IF($F167='KU Meter Schedule'!AH$3,'KU Meter Schedule'!AG167-'KU Meter Schedule'!$G167,AG167))</f>
        <v>29697.11</v>
      </c>
      <c r="AI167" s="6">
        <f>IF(AI$3=$J$3,$G167,IF($F167='KU Meter Schedule'!AI$3,'KU Meter Schedule'!AH167-'KU Meter Schedule'!$G167,AH167))</f>
        <v>29697.11</v>
      </c>
      <c r="AJ167" s="6">
        <f>IF(AJ$3=$J$3,$G167,IF($F167='KU Meter Schedule'!AJ$3,'KU Meter Schedule'!AI167-'KU Meter Schedule'!$G167,AI167))</f>
        <v>29697.11</v>
      </c>
      <c r="AK167" s="6">
        <f>IF(AK$3=$J$3,$G167,IF($F167='KU Meter Schedule'!AK$3,'KU Meter Schedule'!AJ167-'KU Meter Schedule'!$G167,AJ167))</f>
        <v>29697.11</v>
      </c>
      <c r="AL167" s="6">
        <f>IF(AL$3=$J$3,$G167,IF($F167='KU Meter Schedule'!AL$3,'KU Meter Schedule'!AK167-'KU Meter Schedule'!$G167,AK167))</f>
        <v>29697.11</v>
      </c>
      <c r="AM167" s="6">
        <f>IF(AM$3=$J$3,$G167,IF($F167='KU Meter Schedule'!AM$3,'KU Meter Schedule'!AL167-'KU Meter Schedule'!$G167,AL167))</f>
        <v>29697.11</v>
      </c>
      <c r="AN167" s="6">
        <f>IF(AN$3=$J$3,$G167,IF($F167='KU Meter Schedule'!AN$3,'KU Meter Schedule'!AM167-'KU Meter Schedule'!$G167,AM167))</f>
        <v>29697.11</v>
      </c>
      <c r="AO167" s="6">
        <f>IF(AO$3=$J$3,$G167,IF($F167='KU Meter Schedule'!AO$3,'KU Meter Schedule'!AN167-'KU Meter Schedule'!$G167,AN167))</f>
        <v>29697.11</v>
      </c>
      <c r="AP167" s="6">
        <f>IF(AP$3=$J$3,$G167,IF($F167='KU Meter Schedule'!AP$3,'KU Meter Schedule'!AO167-'KU Meter Schedule'!$G167,AO167))</f>
        <v>29697.11</v>
      </c>
      <c r="AQ167" s="6">
        <f>IF(AQ$3=$J$3,$G167,IF($F167='KU Meter Schedule'!AQ$3,'KU Meter Schedule'!AP167-'KU Meter Schedule'!$G167,AP167))</f>
        <v>29697.11</v>
      </c>
      <c r="AR167" s="6">
        <f>IF(AR$3=$J$3,$G167,IF($F167='KU Meter Schedule'!AR$3,'KU Meter Schedule'!AQ167-'KU Meter Schedule'!$G167,AQ167))</f>
        <v>29697.11</v>
      </c>
      <c r="AS167" s="6">
        <f>IF(AS$3=$J$3,$G167,IF($F167='KU Meter Schedule'!AS$3,'KU Meter Schedule'!AR167-'KU Meter Schedule'!$G167,AR167))</f>
        <v>29697.11</v>
      </c>
      <c r="AT167" s="6">
        <f>IF(AT$3=$J$3,$G167,IF($F167='KU Meter Schedule'!AT$3,'KU Meter Schedule'!AS167-'KU Meter Schedule'!$G167,AS167))</f>
        <v>29697.11</v>
      </c>
      <c r="AU167" s="6">
        <f>IF(AU$3=$J$3,$G167,IF($F167='KU Meter Schedule'!AU$3,'KU Meter Schedule'!AT167-'KU Meter Schedule'!$G167,AT167))</f>
        <v>29697.11</v>
      </c>
      <c r="AV167" s="6">
        <f>IF(AV$3=$J$3,$G167,IF($F167='KU Meter Schedule'!AV$3,'KU Meter Schedule'!AU167-'KU Meter Schedule'!$G167,AU167))</f>
        <v>29697.11</v>
      </c>
      <c r="AW167" s="6">
        <f>IF(AW$3=$J$3,$G167,IF($F167='KU Meter Schedule'!AW$3,'KU Meter Schedule'!AV167-'KU Meter Schedule'!$G167,AV167))</f>
        <v>0</v>
      </c>
      <c r="AX167" s="6">
        <f>IF(AX$3=$J$3,$G167,IF($F167='KU Meter Schedule'!AX$3,'KU Meter Schedule'!AW167-'KU Meter Schedule'!$G167,AW167))</f>
        <v>0</v>
      </c>
      <c r="AZ167" s="21">
        <f>IF(AZ$3&lt;'Depr. Rate'!$B$1,('Depr. Rate'!$B$4*'KU Meter Schedule'!J167)/12,IF(J167=0,I167/2*'Depr. Rate'!$C$4/12,('Depr. Rate'!$C$4*'KU Meter Schedule'!J167)/12))</f>
        <v>56.671984916666666</v>
      </c>
      <c r="BA167" s="21">
        <f>IF(BA$3&lt;'Depr. Rate'!$B$1,('Depr. Rate'!$B$4*'KU Meter Schedule'!K167)/12,IF(K167=0,J167/2*'Depr. Rate'!$C$4/12,('Depr. Rate'!$C$4*'KU Meter Schedule'!K167)/12))</f>
        <v>56.671984916666666</v>
      </c>
      <c r="BB167" s="21">
        <f>IF(BB$3&lt;'Depr. Rate'!$B$1,('Depr. Rate'!$B$4*'KU Meter Schedule'!L167)/12,IF(L167=0,K167/2*'Depr. Rate'!$C$4/12,('Depr. Rate'!$C$4*'KU Meter Schedule'!L167)/12))</f>
        <v>56.671984916666666</v>
      </c>
      <c r="BC167" s="21">
        <f>IF(BC$3&lt;'Depr. Rate'!$B$1,('Depr. Rate'!$B$4*'KU Meter Schedule'!M167)/12,IF(M167=0,L167/2*'Depr. Rate'!$C$4/12,('Depr. Rate'!$C$4*'KU Meter Schedule'!M167)/12))</f>
        <v>56.671984916666666</v>
      </c>
      <c r="BD167" s="21">
        <f>IF(BD$3&lt;'Depr. Rate'!$B$1,('Depr. Rate'!$B$4*'KU Meter Schedule'!N167)/12,IF(N167=0,M167/2*'Depr. Rate'!$C$4/12,('Depr. Rate'!$C$4*'KU Meter Schedule'!N167)/12))</f>
        <v>56.671984916666666</v>
      </c>
      <c r="BE167" s="21">
        <f>IF(BE$3&lt;'Depr. Rate'!$B$1,('Depr. Rate'!$B$4*'KU Meter Schedule'!O167)/12,IF(O167=0,N167/2*'Depr. Rate'!$C$4/12,('Depr. Rate'!$C$4*'KU Meter Schedule'!O167)/12))</f>
        <v>56.671984916666666</v>
      </c>
      <c r="BF167" s="21">
        <f>IF(BF$3&lt;'Depr. Rate'!$B$1,('Depr. Rate'!$B$4*'KU Meter Schedule'!P167)/12,IF(P167=0,O167/2*'Depr. Rate'!$C$4/12,('Depr. Rate'!$C$4*'KU Meter Schedule'!P167)/12))</f>
        <v>56.671984916666666</v>
      </c>
      <c r="BG167" s="21">
        <f>IF(BG$3&lt;'Depr. Rate'!$B$1,('Depr. Rate'!$B$4*'KU Meter Schedule'!Q167)/12,IF(Q167=0,P167/2*'Depr. Rate'!$C$4/12,('Depr. Rate'!$C$4*'KU Meter Schedule'!Q167)/12))</f>
        <v>56.671984916666666</v>
      </c>
      <c r="BH167" s="21">
        <f>IF(BH$3&lt;'Depr. Rate'!$B$1,('Depr. Rate'!$B$4*'KU Meter Schedule'!R167)/12,IF(R167=0,Q167/2*'Depr. Rate'!$C$4/12,('Depr. Rate'!$C$4*'KU Meter Schedule'!R167)/12))</f>
        <v>56.671984916666666</v>
      </c>
      <c r="BI167" s="21">
        <f>IF(BI$3&lt;'Depr. Rate'!$B$1,('Depr. Rate'!$B$4*'KU Meter Schedule'!S167)/12,IF(S167=0,R167/2*'Depr. Rate'!$C$4/12,('Depr. Rate'!$C$4*'KU Meter Schedule'!S167)/12))</f>
        <v>56.671984916666666</v>
      </c>
      <c r="BJ167" s="21">
        <f>IF(BJ$3&lt;'Depr. Rate'!$B$1,('Depr. Rate'!$B$4*'KU Meter Schedule'!T167)/12,IF(T167=0,S167/2*'Depr. Rate'!$C$4/12,('Depr. Rate'!$C$4*'KU Meter Schedule'!T167)/12))</f>
        <v>56.671984916666666</v>
      </c>
      <c r="BK167" s="21">
        <f>IF(BK$3&lt;'Depr. Rate'!$B$1,('Depr. Rate'!$B$4*'KU Meter Schedule'!U167)/12,IF(U167=0,T167/2*'Depr. Rate'!$C$4/12,('Depr. Rate'!$C$4*'KU Meter Schedule'!U167)/12))</f>
        <v>86.86404675</v>
      </c>
      <c r="BL167" s="21">
        <f>IF(BL$3&lt;'Depr. Rate'!$B$1,('Depr. Rate'!$B$4*'KU Meter Schedule'!V167)/12,IF(V167=0,U167/2*'Depr. Rate'!$C$4/12,('Depr. Rate'!$C$4*'KU Meter Schedule'!V167)/12))</f>
        <v>86.86404675</v>
      </c>
      <c r="BM167" s="21">
        <f>IF(BM$3&lt;'Depr. Rate'!$B$1,('Depr. Rate'!$B$4*'KU Meter Schedule'!W167)/12,IF(W167=0,V167/2*'Depr. Rate'!$C$4/12,('Depr. Rate'!$C$4*'KU Meter Schedule'!W167)/12))</f>
        <v>86.86404675</v>
      </c>
      <c r="BN167" s="21">
        <f>IF(BN$3&lt;'Depr. Rate'!$B$1,('Depr. Rate'!$B$4*'KU Meter Schedule'!X167)/12,IF(X167=0,W167/2*'Depr. Rate'!$C$4/12,('Depr. Rate'!$C$4*'KU Meter Schedule'!X167)/12))</f>
        <v>86.86404675</v>
      </c>
      <c r="BO167" s="21">
        <f>IF(BO$3&lt;'Depr. Rate'!$B$1,('Depr. Rate'!$B$4*'KU Meter Schedule'!Y167)/12,IF(Y167=0,X167/2*'Depr. Rate'!$C$4/12,('Depr. Rate'!$C$4*'KU Meter Schedule'!Y167)/12))</f>
        <v>86.86404675</v>
      </c>
      <c r="BP167" s="21">
        <f>IF(BP$3&lt;'Depr. Rate'!$B$1,('Depr. Rate'!$B$4*'KU Meter Schedule'!Z167)/12,IF(Z167=0,Y167/2*'Depr. Rate'!$C$4/12,('Depr. Rate'!$C$4*'KU Meter Schedule'!Z167)/12))</f>
        <v>86.86404675</v>
      </c>
      <c r="BQ167" s="21">
        <f>IF(BQ$3&lt;'Depr. Rate'!$B$1,('Depr. Rate'!$B$4*'KU Meter Schedule'!AA167)/12,IF(AA167=0,Z167/2*'Depr. Rate'!$C$4/12,('Depr. Rate'!$C$4*'KU Meter Schedule'!AA167)/12))</f>
        <v>86.86404675</v>
      </c>
      <c r="BR167" s="21">
        <f>IF(BR$3&lt;'Depr. Rate'!$B$1,('Depr. Rate'!$B$4*'KU Meter Schedule'!AB167)/12,IF(AB167=0,AA167/2*'Depr. Rate'!$C$4/12,('Depr. Rate'!$C$4*'KU Meter Schedule'!AB167)/12))</f>
        <v>86.86404675</v>
      </c>
      <c r="BS167" s="21">
        <f>IF(BS$3&lt;'Depr. Rate'!$B$1,('Depr. Rate'!$B$4*'KU Meter Schedule'!AC167)/12,IF(AC167=0,AB167/2*'Depr. Rate'!$C$4/12,('Depr. Rate'!$C$4*'KU Meter Schedule'!AC167)/12))</f>
        <v>86.86404675</v>
      </c>
      <c r="BT167" s="21">
        <f>IF(BT$3&lt;'Depr. Rate'!$B$1,('Depr. Rate'!$B$4*'KU Meter Schedule'!AD167)/12,IF(AD167=0,AC167/2*'Depr. Rate'!$C$4/12,('Depr. Rate'!$C$4*'KU Meter Schedule'!AD167)/12))</f>
        <v>86.86404675</v>
      </c>
      <c r="BU167" s="21">
        <f>IF(BU$3&lt;'Depr. Rate'!$B$1,('Depr. Rate'!$B$4*'KU Meter Schedule'!AE167)/12,IF(AE167=0,AD167/2*'Depr. Rate'!$C$4/12,('Depr. Rate'!$C$4*'KU Meter Schedule'!AE167)/12))</f>
        <v>86.86404675</v>
      </c>
      <c r="BV167" s="21">
        <f>IF(BV$3&lt;'Depr. Rate'!$B$1,('Depr. Rate'!$B$4*'KU Meter Schedule'!AF167)/12,IF(AF167=0,AE167/2*'Depr. Rate'!$C$4/12,('Depr. Rate'!$C$4*'KU Meter Schedule'!AF167)/12))</f>
        <v>86.86404675</v>
      </c>
      <c r="BW167" s="21">
        <f>IF(BW$3&lt;'Depr. Rate'!$B$1,('Depr. Rate'!$B$4*'KU Meter Schedule'!AG167)/12,IF(AG167=0,AF167/2*'Depr. Rate'!$C$4/12,('Depr. Rate'!$C$4*'KU Meter Schedule'!AG167)/12))</f>
        <v>86.86404675</v>
      </c>
      <c r="BX167" s="21">
        <f>IF(BX$3&lt;'Depr. Rate'!$B$1,('Depr. Rate'!$B$4*'KU Meter Schedule'!AH167)/12,IF(AH167=0,AG167/2*'Depr. Rate'!$C$4/12,('Depr. Rate'!$C$4*'KU Meter Schedule'!AH167)/12))</f>
        <v>86.86404675</v>
      </c>
      <c r="BY167" s="21">
        <f>IF(BY$3&lt;'Depr. Rate'!$B$1,('Depr. Rate'!$B$4*'KU Meter Schedule'!AI167)/12,IF(AI167=0,AH167/2*'Depr. Rate'!$C$4/12,('Depr. Rate'!$C$4*'KU Meter Schedule'!AI167)/12))</f>
        <v>86.86404675</v>
      </c>
      <c r="BZ167" s="21">
        <f>IF(BZ$3&lt;'Depr. Rate'!$B$1,('Depr. Rate'!$B$4*'KU Meter Schedule'!AJ167)/12,IF(AJ167=0,AI167/2*'Depr. Rate'!$C$4/12,('Depr. Rate'!$C$4*'KU Meter Schedule'!AJ167)/12))</f>
        <v>86.86404675</v>
      </c>
      <c r="CA167" s="21">
        <f>IF(CA$3&lt;'Depr. Rate'!$B$1,('Depr. Rate'!$B$4*'KU Meter Schedule'!AK167)/12,IF(AK167=0,AJ167/2*'Depr. Rate'!$C$4/12,('Depr. Rate'!$C$4*'KU Meter Schedule'!AK167)/12))</f>
        <v>86.86404675</v>
      </c>
      <c r="CB167" s="21">
        <f>IF(CB$3&lt;'Depr. Rate'!$B$1,('Depr. Rate'!$B$4*'KU Meter Schedule'!AL167)/12,IF(AL167=0,AK167/2*'Depr. Rate'!$C$4/12,('Depr. Rate'!$C$4*'KU Meter Schedule'!AL167)/12))</f>
        <v>86.86404675</v>
      </c>
      <c r="CC167" s="21">
        <f>IF(CC$3&lt;'Depr. Rate'!$B$1,('Depr. Rate'!$B$4*'KU Meter Schedule'!AM167)/12,IF(AM167=0,AL167/2*'Depr. Rate'!$C$4/12,('Depr. Rate'!$C$4*'KU Meter Schedule'!AM167)/12))</f>
        <v>86.86404675</v>
      </c>
      <c r="CD167" s="21">
        <f>IF(CD$3&lt;'Depr. Rate'!$B$1,('Depr. Rate'!$B$4*'KU Meter Schedule'!AN167)/12,IF(AN167=0,AM167/2*'Depr. Rate'!$C$4/12,('Depr. Rate'!$C$4*'KU Meter Schedule'!AN167)/12))</f>
        <v>86.86404675</v>
      </c>
      <c r="CE167" s="21">
        <f>IF(CE$3&lt;'Depr. Rate'!$B$1,('Depr. Rate'!$B$4*'KU Meter Schedule'!AO167)/12,IF(AO167=0,AN167/2*'Depr. Rate'!$C$4/12,('Depr. Rate'!$C$4*'KU Meter Schedule'!AO167)/12))</f>
        <v>86.86404675</v>
      </c>
      <c r="CF167" s="21">
        <f>IF(CF$3&lt;'Depr. Rate'!$B$1,('Depr. Rate'!$B$4*'KU Meter Schedule'!AP167)/12,IF(AP167=0,AO167/2*'Depr. Rate'!$C$4/12,('Depr. Rate'!$C$4*'KU Meter Schedule'!AP167)/12))</f>
        <v>86.86404675</v>
      </c>
      <c r="CG167" s="21">
        <f>IF(CG$3&lt;'Depr. Rate'!$B$1,('Depr. Rate'!$B$4*'KU Meter Schedule'!AQ167)/12,IF(AQ167=0,AP167/2*'Depr. Rate'!$C$4/12,('Depr. Rate'!$C$4*'KU Meter Schedule'!AQ167)/12))</f>
        <v>86.86404675</v>
      </c>
      <c r="CH167" s="21">
        <f>IF(CH$3&lt;'Depr. Rate'!$B$1,('Depr. Rate'!$B$4*'KU Meter Schedule'!AR167)/12,IF(AR167=0,AQ167/2*'Depr. Rate'!$C$4/12,('Depr. Rate'!$C$4*'KU Meter Schedule'!AR167)/12))</f>
        <v>86.86404675</v>
      </c>
      <c r="CI167" s="21">
        <f>IF(CI$3&lt;'Depr. Rate'!$B$1,('Depr. Rate'!$B$4*'KU Meter Schedule'!AS167)/12,IF(AS167=0,AR167/2*'Depr. Rate'!$C$4/12,('Depr. Rate'!$C$4*'KU Meter Schedule'!AS167)/12))</f>
        <v>86.86404675</v>
      </c>
      <c r="CJ167" s="21">
        <f>IF(CJ$3&lt;'Depr. Rate'!$B$1,('Depr. Rate'!$B$4*'KU Meter Schedule'!AT167)/12,IF(AT167=0,AS167/2*'Depr. Rate'!$C$4/12,('Depr. Rate'!$C$4*'KU Meter Schedule'!AT167)/12))</f>
        <v>86.86404675</v>
      </c>
      <c r="CK167" s="21">
        <f>IF(CK$3&lt;'Depr. Rate'!$B$1,('Depr. Rate'!$B$4*'KU Meter Schedule'!AU167)/12,IF(AU167=0,AT167/2*'Depr. Rate'!$C$4/12,('Depr. Rate'!$C$4*'KU Meter Schedule'!AU167)/12))</f>
        <v>86.86404675</v>
      </c>
      <c r="CL167" s="21">
        <f>IF(CL$3&lt;'Depr. Rate'!$B$1,('Depr. Rate'!$B$4*'KU Meter Schedule'!AV167)/12,IF(AV167=0,AU167/2*'Depr. Rate'!$C$4/12,('Depr. Rate'!$C$4*'KU Meter Schedule'!AV167)/12))</f>
        <v>86.86404675</v>
      </c>
      <c r="CM167" s="21">
        <f>IF(CM$3&lt;'Depr. Rate'!$B$1,('Depr. Rate'!$B$4*'KU Meter Schedule'!AW167)/12,IF(AW167=0,AV167/2*'Depr. Rate'!$C$4/12,('Depr. Rate'!$C$4*'KU Meter Schedule'!AW167)/12))</f>
        <v>43.432023375</v>
      </c>
      <c r="CN167" s="21">
        <f>IF(CN$3&lt;'Depr. Rate'!$B$1,('Depr. Rate'!$B$4*'KU Meter Schedule'!AX167)/12,IF(AX167=0,AW167/2*'Depr. Rate'!$C$4/12,('Depr. Rate'!$C$4*'KU Meter Schedule'!AX167)/12))</f>
        <v>0</v>
      </c>
      <c r="CP167" s="6">
        <f>IF(CP$3=$CP$3,$H167+AZ167,IF($F167='KU Meter Schedule'!CP$3,'KU Meter Schedule'!CO167+AZ167-$G167,SUM(CO167,AZ167)))</f>
        <v>2217.8185830622651</v>
      </c>
      <c r="CQ167" s="6">
        <f>IF(CQ$3=$CP$3,$H167+BA167,IF($F167='KU Meter Schedule'!CQ$3,'KU Meter Schedule'!CP167+BA167-$G167,SUM(CP167,BA167)))</f>
        <v>2274.4905679789317</v>
      </c>
      <c r="CR167" s="6">
        <f>IF(CR$3=$CP$3,$H167+BB167,IF($F167='KU Meter Schedule'!CR$3,'KU Meter Schedule'!CQ167+BB167-$G167,SUM(CQ167,BB167)))</f>
        <v>2331.1625528955983</v>
      </c>
      <c r="CS167" s="6">
        <f>IF(CS$3=$CP$3,$H167+BC167,IF($F167='KU Meter Schedule'!CS$3,'KU Meter Schedule'!CR167+BC167-$G167,SUM(CR167,BC167)))</f>
        <v>2387.8345378122649</v>
      </c>
      <c r="CT167" s="6">
        <f>IF(CT$3=$CP$3,$H167+BD167,IF($F167='KU Meter Schedule'!CT$3,'KU Meter Schedule'!CS167+BD167-$G167,SUM(CS167,BD167)))</f>
        <v>2444.5065227289315</v>
      </c>
      <c r="CU167" s="6">
        <f>IF(CU$3=$CP$3,$H167+BE167,IF($F167='KU Meter Schedule'!CU$3,'KU Meter Schedule'!CT167+BE167-$G167,SUM(CT167,BE167)))</f>
        <v>2501.1785076455981</v>
      </c>
      <c r="CV167" s="6">
        <f>IF(CV$3=$CP$3,$H167+BF167,IF($F167='KU Meter Schedule'!CV$3,'KU Meter Schedule'!CU167+BF167-$G167,SUM(CU167,BF167)))</f>
        <v>2557.8504925622647</v>
      </c>
      <c r="CW167" s="6">
        <f>IF(CW$3=$CP$3,$H167+BG167,IF($F167='KU Meter Schedule'!CW$3,'KU Meter Schedule'!CV167+BG167-$G167,SUM(CV167,BG167)))</f>
        <v>2614.5224774789313</v>
      </c>
      <c r="CX167" s="6">
        <f>IF(CX$3=$CP$3,$H167+BH167,IF($F167='KU Meter Schedule'!CX$3,'KU Meter Schedule'!CW167+BH167-$G167,SUM(CW167,BH167)))</f>
        <v>2671.1944623955978</v>
      </c>
      <c r="CY167" s="6">
        <f>IF(CY$3=$CP$3,$H167+BI167,IF($F167='KU Meter Schedule'!CY$3,'KU Meter Schedule'!CX167+BI167-$G167,SUM(CX167,BI167)))</f>
        <v>2727.8664473122644</v>
      </c>
      <c r="CZ167" s="6">
        <f>IF(CZ$3=$CP$3,$H167+BJ167,IF($F167='KU Meter Schedule'!CZ$3,'KU Meter Schedule'!CY167+BJ167-$G167,SUM(CY167,BJ167)))</f>
        <v>2784.538432228931</v>
      </c>
      <c r="DA167" s="6">
        <f>IF(DA$3=$CP$3,$H167+BK167,IF($F167='KU Meter Schedule'!DA$3,'KU Meter Schedule'!CZ167+BK167-$G167,SUM(CZ167,BK167)))</f>
        <v>2871.402478978931</v>
      </c>
      <c r="DB167" s="6">
        <f>IF(DB$3=$CP$3,$H167+BL167,IF($F167='KU Meter Schedule'!DB$3,'KU Meter Schedule'!DA167+BL167-$G167,SUM(DA167,BL167)))</f>
        <v>2958.2665257289309</v>
      </c>
      <c r="DC167" s="6">
        <f>IF(DC$3=$CP$3,$H167+BM167,IF($F167='KU Meter Schedule'!DC$3,'KU Meter Schedule'!DB167+BM167-$G167,SUM(DB167,BM167)))</f>
        <v>3045.1305724789308</v>
      </c>
      <c r="DD167" s="6">
        <f>IF(DD$3=$CP$3,$H167+BN167,IF($F167='KU Meter Schedule'!DD$3,'KU Meter Schedule'!DC167+BN167-$G167,SUM(DC167,BN167)))</f>
        <v>3131.9946192289308</v>
      </c>
      <c r="DE167" s="6">
        <f>IF(DE$3=$CP$3,$H167+BO167,IF($F167='KU Meter Schedule'!DE$3,'KU Meter Schedule'!DD167+BO167-$G167,SUM(DD167,BO167)))</f>
        <v>3218.8586659789307</v>
      </c>
      <c r="DF167" s="6">
        <f>IF(DF$3=$CP$3,$H167+BP167,IF($F167='KU Meter Schedule'!DF$3,'KU Meter Schedule'!DE167+BP167-$G167,SUM(DE167,BP167)))</f>
        <v>3305.7227127289307</v>
      </c>
      <c r="DG167" s="6">
        <f>IF(DG$3=$CP$3,$H167+BQ167,IF($F167='KU Meter Schedule'!DG$3,'KU Meter Schedule'!DF167+BQ167-$G167,SUM(DF167,BQ167)))</f>
        <v>3392.5867594789306</v>
      </c>
      <c r="DH167" s="6">
        <f>IF(DH$3=$CP$3,$H167+BR167,IF($F167='KU Meter Schedule'!DH$3,'KU Meter Schedule'!DG167+BR167-$G167,SUM(DG167,BR167)))</f>
        <v>3479.4508062289306</v>
      </c>
      <c r="DI167" s="6">
        <f>IF(DI$3=$CP$3,$H167+BS167,IF($F167='KU Meter Schedule'!DI$3,'KU Meter Schedule'!DH167+BS167-$G167,SUM(DH167,BS167)))</f>
        <v>3566.3148529789305</v>
      </c>
      <c r="DJ167" s="6">
        <f>IF(DJ$3=$CP$3,$H167+BT167,IF($F167='KU Meter Schedule'!DJ$3,'KU Meter Schedule'!DI167+BT167-$G167,SUM(DI167,BT167)))</f>
        <v>3653.1788997289304</v>
      </c>
      <c r="DK167" s="6">
        <f>IF(DK$3=$CP$3,$H167+BU167,IF($F167='KU Meter Schedule'!DK$3,'KU Meter Schedule'!DJ167+BU167-$G167,SUM(DJ167,BU167)))</f>
        <v>3740.0429464789304</v>
      </c>
      <c r="DL167" s="6">
        <f>IF(DL$3=$CP$3,$H167+BV167,IF($F167='KU Meter Schedule'!DL$3,'KU Meter Schedule'!DK167+BV167-$G167,SUM(DK167,BV167)))</f>
        <v>3826.9069932289303</v>
      </c>
      <c r="DM167" s="6">
        <f>IF(DM$3=$CP$3,$H167+BW167,IF($F167='KU Meter Schedule'!DM$3,'KU Meter Schedule'!DL167+BW167-$G167,SUM(DL167,BW167)))</f>
        <v>3913.7710399789303</v>
      </c>
      <c r="DN167" s="6">
        <f>IF(DN$3=$CP$3,$H167+BX167,IF($F167='KU Meter Schedule'!DN$3,'KU Meter Schedule'!DM167+BX167-$G167,SUM(DM167,BX167)))</f>
        <v>4000.6350867289302</v>
      </c>
      <c r="DO167" s="6">
        <f>IF(DO$3=$CP$3,$H167+BY167,IF($F167='KU Meter Schedule'!DO$3,'KU Meter Schedule'!DN167+BY167-$G167,SUM(DN167,BY167)))</f>
        <v>4087.4991334789302</v>
      </c>
      <c r="DP167" s="6">
        <f>IF(DP$3=$CP$3,$H167+BZ167,IF($F167='KU Meter Schedule'!DP$3,'KU Meter Schedule'!DO167+BZ167-$G167,SUM(DO167,BZ167)))</f>
        <v>4174.3631802289301</v>
      </c>
      <c r="DQ167" s="6">
        <f>IF(DQ$3=$CP$3,$H167+CA167,IF($F167='KU Meter Schedule'!DQ$3,'KU Meter Schedule'!DP167+CA167-$G167,SUM(DP167,CA167)))</f>
        <v>4261.22722697893</v>
      </c>
      <c r="DR167" s="6">
        <f>IF(DR$3=$CP$3,$H167+CB167,IF($F167='KU Meter Schedule'!DR$3,'KU Meter Schedule'!DQ167+CB167-$G167,SUM(DQ167,CB167)))</f>
        <v>4348.09127372893</v>
      </c>
      <c r="DS167" s="6">
        <f>IF(DS$3=$CP$3,$H167+CC167,IF($F167='KU Meter Schedule'!DS$3,'KU Meter Schedule'!DR167+CC167-$G167,SUM(DR167,CC167)))</f>
        <v>4434.9553204789299</v>
      </c>
      <c r="DT167" s="6">
        <f>IF(DT$3=$CP$3,$H167+CD167,IF($F167='KU Meter Schedule'!DT$3,'KU Meter Schedule'!DS167+CD167-$G167,SUM(DS167,CD167)))</f>
        <v>4521.8193672289299</v>
      </c>
      <c r="DU167" s="6">
        <f>IF(DU$3=$CP$3,$H167+CE167,IF($F167='KU Meter Schedule'!DU$3,'KU Meter Schedule'!DT167+CE167-$G167,SUM(DT167,CE167)))</f>
        <v>4608.6834139789298</v>
      </c>
      <c r="DV167" s="6">
        <f>IF(DV$3=$CP$3,$H167+CF167,IF($F167='KU Meter Schedule'!DV$3,'KU Meter Schedule'!DU167+CF167-$G167,SUM(DU167,CF167)))</f>
        <v>4695.5474607289298</v>
      </c>
      <c r="DW167" s="6">
        <f>IF(DW$3=$CP$3,$H167+CG167,IF($F167='KU Meter Schedule'!DW$3,'KU Meter Schedule'!DV167+CG167-$G167,SUM(DV167,CG167)))</f>
        <v>4782.4115074789297</v>
      </c>
      <c r="DX167" s="6">
        <f>IF(DX$3=$CP$3,$H167+CH167,IF($F167='KU Meter Schedule'!DX$3,'KU Meter Schedule'!DW167+CH167-$G167,SUM(DW167,CH167)))</f>
        <v>4869.2755542289296</v>
      </c>
      <c r="DY167" s="6">
        <f>IF(DY$3=$CP$3,$H167+CI167,IF($F167='KU Meter Schedule'!DY$3,'KU Meter Schedule'!DX167+CI167-$G167,SUM(DX167,CI167)))</f>
        <v>4956.1396009789296</v>
      </c>
      <c r="DZ167" s="6">
        <f>IF(DZ$3=$CP$3,$H167+CJ167,IF($F167='KU Meter Schedule'!DZ$3,'KU Meter Schedule'!DY167+CJ167-$G167,SUM(DY167,CJ167)))</f>
        <v>5043.0036477289295</v>
      </c>
      <c r="EA167" s="6">
        <f>IF(EA$3=$CP$3,$H167+CK167,IF($F167='KU Meter Schedule'!EA$3,'KU Meter Schedule'!DZ167+CK167-$G167,SUM(DZ167,CK167)))</f>
        <v>5129.8676944789295</v>
      </c>
      <c r="EB167" s="6">
        <f>IF(EB$3=$CP$3,$H167+CL167,IF($F167='KU Meter Schedule'!EB$3,'KU Meter Schedule'!EA167+CL167-$G167,SUM(EA167,CL167)))</f>
        <v>5216.7317412289294</v>
      </c>
      <c r="EC167" s="6">
        <f>IF(EC$3=$CP$3,$H167+CM167,IF($F167='KU Meter Schedule'!EC$3,'KU Meter Schedule'!EB167+CM167-$G167,SUM(EB167,CM167)))</f>
        <v>-24436.94623539607</v>
      </c>
      <c r="ED167" s="6">
        <f>IF(ED$3=$CP$3,$H167+CN167,IF($F167='KU Meter Schedule'!ED$3,'KU Meter Schedule'!EC167+CN167-$G167,SUM(EC167,CN167)))</f>
        <v>-24436.94623539607</v>
      </c>
      <c r="EF167" s="8">
        <f t="shared" si="35"/>
        <v>27479.291416937736</v>
      </c>
      <c r="EG167" s="8">
        <f t="shared" si="35"/>
        <v>27422.619432021071</v>
      </c>
      <c r="EH167" s="8">
        <f t="shared" si="35"/>
        <v>27365.947447104401</v>
      </c>
      <c r="EI167" s="8">
        <f t="shared" si="35"/>
        <v>27309.275462187736</v>
      </c>
      <c r="EJ167" s="8">
        <f t="shared" si="35"/>
        <v>27252.60347727107</v>
      </c>
      <c r="EK167" s="8">
        <f t="shared" si="35"/>
        <v>27195.931492354401</v>
      </c>
      <c r="EL167" s="8">
        <f t="shared" si="35"/>
        <v>27139.259507437735</v>
      </c>
      <c r="EM167" s="8">
        <f t="shared" si="35"/>
        <v>27082.587522521069</v>
      </c>
      <c r="EN167" s="8">
        <f t="shared" si="35"/>
        <v>27025.915537604404</v>
      </c>
      <c r="EO167" s="8">
        <f t="shared" si="35"/>
        <v>26969.243552687738</v>
      </c>
      <c r="EP167" s="8">
        <f t="shared" si="35"/>
        <v>26912.571567771069</v>
      </c>
      <c r="EQ167" s="8">
        <f t="shared" si="35"/>
        <v>26825.707521021068</v>
      </c>
      <c r="ER167" s="8">
        <f t="shared" si="35"/>
        <v>26738.843474271071</v>
      </c>
      <c r="ES167" s="8">
        <f t="shared" si="35"/>
        <v>26651.97942752107</v>
      </c>
      <c r="ET167" s="8">
        <f t="shared" si="35"/>
        <v>26565.115380771069</v>
      </c>
      <c r="EU167" s="8">
        <f t="shared" si="35"/>
        <v>26478.251334021072</v>
      </c>
      <c r="EV167" s="8">
        <f t="shared" si="33"/>
        <v>26391.387287271071</v>
      </c>
      <c r="EW167" s="8">
        <f t="shared" si="33"/>
        <v>26304.52324052107</v>
      </c>
      <c r="EX167" s="8">
        <f t="shared" si="33"/>
        <v>26217.659193771069</v>
      </c>
      <c r="EY167" s="8">
        <f t="shared" si="33"/>
        <v>26130.795147021068</v>
      </c>
      <c r="EZ167" s="8">
        <f t="shared" si="33"/>
        <v>26043.931100271071</v>
      </c>
      <c r="FA167" s="8">
        <f t="shared" si="33"/>
        <v>25957.06705352107</v>
      </c>
      <c r="FB167" s="8">
        <f t="shared" si="33"/>
        <v>25870.203006771069</v>
      </c>
      <c r="FC167" s="8">
        <f t="shared" si="33"/>
        <v>25783.338960021072</v>
      </c>
      <c r="FD167" s="8">
        <f t="shared" si="33"/>
        <v>25696.474913271071</v>
      </c>
      <c r="FE167" s="8">
        <f t="shared" si="33"/>
        <v>25609.61086652107</v>
      </c>
      <c r="FF167" s="8">
        <f t="shared" si="33"/>
        <v>25522.74681977107</v>
      </c>
      <c r="FG167" s="8">
        <f t="shared" si="33"/>
        <v>25435.882773021069</v>
      </c>
      <c r="FH167" s="8">
        <f t="shared" si="33"/>
        <v>25349.018726271072</v>
      </c>
      <c r="FI167" s="8">
        <f t="shared" si="33"/>
        <v>25262.154679521071</v>
      </c>
      <c r="FJ167" s="8">
        <f t="shared" si="33"/>
        <v>25175.29063277107</v>
      </c>
      <c r="FK167" s="8">
        <f t="shared" si="36"/>
        <v>25088.426586021073</v>
      </c>
      <c r="FL167" s="8">
        <f t="shared" si="36"/>
        <v>25001.562539271072</v>
      </c>
      <c r="FM167" s="8">
        <f t="shared" si="36"/>
        <v>24914.698492521071</v>
      </c>
      <c r="FN167" s="8">
        <f t="shared" si="36"/>
        <v>24827.83444577107</v>
      </c>
      <c r="FO167" s="8">
        <f t="shared" si="36"/>
        <v>24740.970399021069</v>
      </c>
      <c r="FP167" s="8">
        <f t="shared" si="36"/>
        <v>24654.106352271072</v>
      </c>
      <c r="FQ167" s="8">
        <f t="shared" si="36"/>
        <v>24567.242305521071</v>
      </c>
      <c r="FR167" s="8">
        <f t="shared" si="36"/>
        <v>24480.37825877107</v>
      </c>
      <c r="FS167" s="8">
        <f t="shared" si="36"/>
        <v>24436.94623539607</v>
      </c>
      <c r="FT167" s="8">
        <f t="shared" si="36"/>
        <v>24436.94623539607</v>
      </c>
    </row>
    <row r="168" spans="1:176" x14ac:dyDescent="0.25">
      <c r="A168" s="4" t="s">
        <v>12</v>
      </c>
      <c r="B168" s="4" t="s">
        <v>2</v>
      </c>
      <c r="C168" s="3" t="s">
        <v>40</v>
      </c>
      <c r="D168" s="4" t="s">
        <v>4</v>
      </c>
      <c r="E168" s="7">
        <v>2013</v>
      </c>
      <c r="F168" s="24">
        <f>IFERROR(VLOOKUP(CONCATENATE(C168,E168),'KU Retirements'!$A$4:$E$150,5,FALSE),"N/A")</f>
        <v>43770</v>
      </c>
      <c r="G168" s="5">
        <v>1778925.91</v>
      </c>
      <c r="H168" s="5">
        <v>130294.02287389594</v>
      </c>
      <c r="I168" s="5"/>
      <c r="J168" s="6">
        <f>IF(J$3=$J$3,$G168,IF($F168='KU Meter Schedule'!J$3,'KU Meter Schedule'!I168-'KU Meter Schedule'!$G168,I168))</f>
        <v>1778925.91</v>
      </c>
      <c r="K168" s="6">
        <f>IF(K$3=$J$3,$G168,IF($F168='KU Meter Schedule'!K$3,'KU Meter Schedule'!J168-'KU Meter Schedule'!$G168,J168))</f>
        <v>1778925.91</v>
      </c>
      <c r="L168" s="6">
        <f>IF(L$3=$J$3,$G168,IF($F168='KU Meter Schedule'!L$3,'KU Meter Schedule'!K168-'KU Meter Schedule'!$G168,K168))</f>
        <v>1778925.91</v>
      </c>
      <c r="M168" s="6">
        <f>IF(M$3=$J$3,$G168,IF($F168='KU Meter Schedule'!M$3,'KU Meter Schedule'!L168-'KU Meter Schedule'!$G168,L168))</f>
        <v>1778925.91</v>
      </c>
      <c r="N168" s="6">
        <f>IF(N$3=$J$3,$G168,IF($F168='KU Meter Schedule'!N$3,'KU Meter Schedule'!M168-'KU Meter Schedule'!$G168,M168))</f>
        <v>1778925.91</v>
      </c>
      <c r="O168" s="6">
        <f>IF(O$3=$J$3,$G168,IF($F168='KU Meter Schedule'!O$3,'KU Meter Schedule'!N168-'KU Meter Schedule'!$G168,N168))</f>
        <v>1778925.91</v>
      </c>
      <c r="P168" s="6">
        <f>IF(P$3=$J$3,$G168,IF($F168='KU Meter Schedule'!P$3,'KU Meter Schedule'!O168-'KU Meter Schedule'!$G168,O168))</f>
        <v>1778925.91</v>
      </c>
      <c r="Q168" s="6">
        <f>IF(Q$3=$J$3,$G168,IF($F168='KU Meter Schedule'!Q$3,'KU Meter Schedule'!P168-'KU Meter Schedule'!$G168,P168))</f>
        <v>1778925.91</v>
      </c>
      <c r="R168" s="6">
        <f>IF(R$3=$J$3,$G168,IF($F168='KU Meter Schedule'!R$3,'KU Meter Schedule'!Q168-'KU Meter Schedule'!$G168,Q168))</f>
        <v>1778925.91</v>
      </c>
      <c r="S168" s="6">
        <f>IF(S$3=$J$3,$G168,IF($F168='KU Meter Schedule'!S$3,'KU Meter Schedule'!R168-'KU Meter Schedule'!$G168,R168))</f>
        <v>1778925.91</v>
      </c>
      <c r="T168" s="6">
        <f>IF(T$3=$J$3,$G168,IF($F168='KU Meter Schedule'!T$3,'KU Meter Schedule'!S168-'KU Meter Schedule'!$G168,S168))</f>
        <v>1778925.91</v>
      </c>
      <c r="U168" s="6">
        <f>IF(U$3=$J$3,$G168,IF($F168='KU Meter Schedule'!U$3,'KU Meter Schedule'!T168-'KU Meter Schedule'!$G168,T168))</f>
        <v>1778925.91</v>
      </c>
      <c r="V168" s="6">
        <f>IF(V$3=$J$3,$G168,IF($F168='KU Meter Schedule'!V$3,'KU Meter Schedule'!U168-'KU Meter Schedule'!$G168,U168))</f>
        <v>1778925.91</v>
      </c>
      <c r="W168" s="6">
        <f>IF(W$3=$J$3,$G168,IF($F168='KU Meter Schedule'!W$3,'KU Meter Schedule'!V168-'KU Meter Schedule'!$G168,V168))</f>
        <v>1778925.91</v>
      </c>
      <c r="X168" s="6">
        <f>IF(X$3=$J$3,$G168,IF($F168='KU Meter Schedule'!X$3,'KU Meter Schedule'!W168-'KU Meter Schedule'!$G168,W168))</f>
        <v>1778925.91</v>
      </c>
      <c r="Y168" s="6">
        <f>IF(Y$3=$J$3,$G168,IF($F168='KU Meter Schedule'!Y$3,'KU Meter Schedule'!X168-'KU Meter Schedule'!$G168,X168))</f>
        <v>1778925.91</v>
      </c>
      <c r="Z168" s="6">
        <f>IF(Z$3=$J$3,$G168,IF($F168='KU Meter Schedule'!Z$3,'KU Meter Schedule'!Y168-'KU Meter Schedule'!$G168,Y168))</f>
        <v>1778925.91</v>
      </c>
      <c r="AA168" s="6">
        <f>IF(AA$3=$J$3,$G168,IF($F168='KU Meter Schedule'!AA$3,'KU Meter Schedule'!Z168-'KU Meter Schedule'!$G168,Z168))</f>
        <v>1778925.91</v>
      </c>
      <c r="AB168" s="6">
        <f>IF(AB$3=$J$3,$G168,IF($F168='KU Meter Schedule'!AB$3,'KU Meter Schedule'!AA168-'KU Meter Schedule'!$G168,AA168))</f>
        <v>1778925.91</v>
      </c>
      <c r="AC168" s="6">
        <f>IF(AC$3=$J$3,$G168,IF($F168='KU Meter Schedule'!AC$3,'KU Meter Schedule'!AB168-'KU Meter Schedule'!$G168,AB168))</f>
        <v>1778925.91</v>
      </c>
      <c r="AD168" s="6">
        <f>IF(AD$3=$J$3,$G168,IF($F168='KU Meter Schedule'!AD$3,'KU Meter Schedule'!AC168-'KU Meter Schedule'!$G168,AC168))</f>
        <v>1778925.91</v>
      </c>
      <c r="AE168" s="6">
        <f>IF(AE$3=$J$3,$G168,IF($F168='KU Meter Schedule'!AE$3,'KU Meter Schedule'!AD168-'KU Meter Schedule'!$G168,AD168))</f>
        <v>1778925.91</v>
      </c>
      <c r="AF168" s="6">
        <f>IF(AF$3=$J$3,$G168,IF($F168='KU Meter Schedule'!AF$3,'KU Meter Schedule'!AE168-'KU Meter Schedule'!$G168,AE168))</f>
        <v>1778925.91</v>
      </c>
      <c r="AG168" s="6">
        <f>IF(AG$3=$J$3,$G168,IF($F168='KU Meter Schedule'!AG$3,'KU Meter Schedule'!AF168-'KU Meter Schedule'!$G168,AF168))</f>
        <v>1778925.91</v>
      </c>
      <c r="AH168" s="6">
        <f>IF(AH$3=$J$3,$G168,IF($F168='KU Meter Schedule'!AH$3,'KU Meter Schedule'!AG168-'KU Meter Schedule'!$G168,AG168))</f>
        <v>1778925.91</v>
      </c>
      <c r="AI168" s="6">
        <f>IF(AI$3=$J$3,$G168,IF($F168='KU Meter Schedule'!AI$3,'KU Meter Schedule'!AH168-'KU Meter Schedule'!$G168,AH168))</f>
        <v>1778925.91</v>
      </c>
      <c r="AJ168" s="6">
        <f>IF(AJ$3=$J$3,$G168,IF($F168='KU Meter Schedule'!AJ$3,'KU Meter Schedule'!AI168-'KU Meter Schedule'!$G168,AI168))</f>
        <v>1778925.91</v>
      </c>
      <c r="AK168" s="6">
        <f>IF(AK$3=$J$3,$G168,IF($F168='KU Meter Schedule'!AK$3,'KU Meter Schedule'!AJ168-'KU Meter Schedule'!$G168,AJ168))</f>
        <v>1778925.91</v>
      </c>
      <c r="AL168" s="6">
        <f>IF(AL$3=$J$3,$G168,IF($F168='KU Meter Schedule'!AL$3,'KU Meter Schedule'!AK168-'KU Meter Schedule'!$G168,AK168))</f>
        <v>1778925.91</v>
      </c>
      <c r="AM168" s="6">
        <f>IF(AM$3=$J$3,$G168,IF($F168='KU Meter Schedule'!AM$3,'KU Meter Schedule'!AL168-'KU Meter Schedule'!$G168,AL168))</f>
        <v>1778925.91</v>
      </c>
      <c r="AN168" s="6">
        <f>IF(AN$3=$J$3,$G168,IF($F168='KU Meter Schedule'!AN$3,'KU Meter Schedule'!AM168-'KU Meter Schedule'!$G168,AM168))</f>
        <v>1778925.91</v>
      </c>
      <c r="AO168" s="6">
        <f>IF(AO$3=$J$3,$G168,IF($F168='KU Meter Schedule'!AO$3,'KU Meter Schedule'!AN168-'KU Meter Schedule'!$G168,AN168))</f>
        <v>1778925.91</v>
      </c>
      <c r="AP168" s="6">
        <f>IF(AP$3=$J$3,$G168,IF($F168='KU Meter Schedule'!AP$3,'KU Meter Schedule'!AO168-'KU Meter Schedule'!$G168,AO168))</f>
        <v>1778925.91</v>
      </c>
      <c r="AQ168" s="6">
        <f>IF(AQ$3=$J$3,$G168,IF($F168='KU Meter Schedule'!AQ$3,'KU Meter Schedule'!AP168-'KU Meter Schedule'!$G168,AP168))</f>
        <v>1778925.91</v>
      </c>
      <c r="AR168" s="6">
        <f>IF(AR$3=$J$3,$G168,IF($F168='KU Meter Schedule'!AR$3,'KU Meter Schedule'!AQ168-'KU Meter Schedule'!$G168,AQ168))</f>
        <v>1778925.91</v>
      </c>
      <c r="AS168" s="6">
        <f>IF(AS$3=$J$3,$G168,IF($F168='KU Meter Schedule'!AS$3,'KU Meter Schedule'!AR168-'KU Meter Schedule'!$G168,AR168))</f>
        <v>1778925.91</v>
      </c>
      <c r="AT168" s="6">
        <f>IF(AT$3=$J$3,$G168,IF($F168='KU Meter Schedule'!AT$3,'KU Meter Schedule'!AS168-'KU Meter Schedule'!$G168,AS168))</f>
        <v>1778925.91</v>
      </c>
      <c r="AU168" s="6">
        <f>IF(AU$3=$J$3,$G168,IF($F168='KU Meter Schedule'!AU$3,'KU Meter Schedule'!AT168-'KU Meter Schedule'!$G168,AT168))</f>
        <v>1778925.91</v>
      </c>
      <c r="AV168" s="6">
        <f>IF(AV$3=$J$3,$G168,IF($F168='KU Meter Schedule'!AV$3,'KU Meter Schedule'!AU168-'KU Meter Schedule'!$G168,AU168))</f>
        <v>1778925.91</v>
      </c>
      <c r="AW168" s="6">
        <f>IF(AW$3=$J$3,$G168,IF($F168='KU Meter Schedule'!AW$3,'KU Meter Schedule'!AV168-'KU Meter Schedule'!$G168,AV168))</f>
        <v>0</v>
      </c>
      <c r="AX168" s="6">
        <f>IF(AX$3=$J$3,$G168,IF($F168='KU Meter Schedule'!AX$3,'KU Meter Schedule'!AW168-'KU Meter Schedule'!$G168,AW168))</f>
        <v>0</v>
      </c>
      <c r="AZ168" s="21">
        <f>IF(AZ$3&lt;'Depr. Rate'!$B$1,('Depr. Rate'!$B$4*'KU Meter Schedule'!J168)/12,IF(J168=0,I168/2*'Depr. Rate'!$C$4/12,('Depr. Rate'!$C$4*'KU Meter Schedule'!J168)/12))</f>
        <v>3394.7836115833329</v>
      </c>
      <c r="BA168" s="21">
        <f>IF(BA$3&lt;'Depr. Rate'!$B$1,('Depr. Rate'!$B$4*'KU Meter Schedule'!K168)/12,IF(K168=0,J168/2*'Depr. Rate'!$C$4/12,('Depr. Rate'!$C$4*'KU Meter Schedule'!K168)/12))</f>
        <v>3394.7836115833329</v>
      </c>
      <c r="BB168" s="21">
        <f>IF(BB$3&lt;'Depr. Rate'!$B$1,('Depr. Rate'!$B$4*'KU Meter Schedule'!L168)/12,IF(L168=0,K168/2*'Depr. Rate'!$C$4/12,('Depr. Rate'!$C$4*'KU Meter Schedule'!L168)/12))</f>
        <v>3394.7836115833329</v>
      </c>
      <c r="BC168" s="21">
        <f>IF(BC$3&lt;'Depr. Rate'!$B$1,('Depr. Rate'!$B$4*'KU Meter Schedule'!M168)/12,IF(M168=0,L168/2*'Depr. Rate'!$C$4/12,('Depr. Rate'!$C$4*'KU Meter Schedule'!M168)/12))</f>
        <v>3394.7836115833329</v>
      </c>
      <c r="BD168" s="21">
        <f>IF(BD$3&lt;'Depr. Rate'!$B$1,('Depr. Rate'!$B$4*'KU Meter Schedule'!N168)/12,IF(N168=0,M168/2*'Depr. Rate'!$C$4/12,('Depr. Rate'!$C$4*'KU Meter Schedule'!N168)/12))</f>
        <v>3394.7836115833329</v>
      </c>
      <c r="BE168" s="21">
        <f>IF(BE$3&lt;'Depr. Rate'!$B$1,('Depr. Rate'!$B$4*'KU Meter Schedule'!O168)/12,IF(O168=0,N168/2*'Depr. Rate'!$C$4/12,('Depr. Rate'!$C$4*'KU Meter Schedule'!O168)/12))</f>
        <v>3394.7836115833329</v>
      </c>
      <c r="BF168" s="21">
        <f>IF(BF$3&lt;'Depr. Rate'!$B$1,('Depr. Rate'!$B$4*'KU Meter Schedule'!P168)/12,IF(P168=0,O168/2*'Depr. Rate'!$C$4/12,('Depr. Rate'!$C$4*'KU Meter Schedule'!P168)/12))</f>
        <v>3394.7836115833329</v>
      </c>
      <c r="BG168" s="21">
        <f>IF(BG$3&lt;'Depr. Rate'!$B$1,('Depr. Rate'!$B$4*'KU Meter Schedule'!Q168)/12,IF(Q168=0,P168/2*'Depr. Rate'!$C$4/12,('Depr. Rate'!$C$4*'KU Meter Schedule'!Q168)/12))</f>
        <v>3394.7836115833329</v>
      </c>
      <c r="BH168" s="21">
        <f>IF(BH$3&lt;'Depr. Rate'!$B$1,('Depr. Rate'!$B$4*'KU Meter Schedule'!R168)/12,IF(R168=0,Q168/2*'Depr. Rate'!$C$4/12,('Depr. Rate'!$C$4*'KU Meter Schedule'!R168)/12))</f>
        <v>3394.7836115833329</v>
      </c>
      <c r="BI168" s="21">
        <f>IF(BI$3&lt;'Depr. Rate'!$B$1,('Depr. Rate'!$B$4*'KU Meter Schedule'!S168)/12,IF(S168=0,R168/2*'Depr. Rate'!$C$4/12,('Depr. Rate'!$C$4*'KU Meter Schedule'!S168)/12))</f>
        <v>3394.7836115833329</v>
      </c>
      <c r="BJ168" s="21">
        <f>IF(BJ$3&lt;'Depr. Rate'!$B$1,('Depr. Rate'!$B$4*'KU Meter Schedule'!T168)/12,IF(T168=0,S168/2*'Depr. Rate'!$C$4/12,('Depr. Rate'!$C$4*'KU Meter Schedule'!T168)/12))</f>
        <v>3394.7836115833329</v>
      </c>
      <c r="BK168" s="21">
        <f>IF(BK$3&lt;'Depr. Rate'!$B$1,('Depr. Rate'!$B$4*'KU Meter Schedule'!U168)/12,IF(U168=0,T168/2*'Depr. Rate'!$C$4/12,('Depr. Rate'!$C$4*'KU Meter Schedule'!U168)/12))</f>
        <v>5203.3582867499999</v>
      </c>
      <c r="BL168" s="21">
        <f>IF(BL$3&lt;'Depr. Rate'!$B$1,('Depr. Rate'!$B$4*'KU Meter Schedule'!V168)/12,IF(V168=0,U168/2*'Depr. Rate'!$C$4/12,('Depr. Rate'!$C$4*'KU Meter Schedule'!V168)/12))</f>
        <v>5203.3582867499999</v>
      </c>
      <c r="BM168" s="21">
        <f>IF(BM$3&lt;'Depr. Rate'!$B$1,('Depr. Rate'!$B$4*'KU Meter Schedule'!W168)/12,IF(W168=0,V168/2*'Depr. Rate'!$C$4/12,('Depr. Rate'!$C$4*'KU Meter Schedule'!W168)/12))</f>
        <v>5203.3582867499999</v>
      </c>
      <c r="BN168" s="21">
        <f>IF(BN$3&lt;'Depr. Rate'!$B$1,('Depr. Rate'!$B$4*'KU Meter Schedule'!X168)/12,IF(X168=0,W168/2*'Depr. Rate'!$C$4/12,('Depr. Rate'!$C$4*'KU Meter Schedule'!X168)/12))</f>
        <v>5203.3582867499999</v>
      </c>
      <c r="BO168" s="21">
        <f>IF(BO$3&lt;'Depr. Rate'!$B$1,('Depr. Rate'!$B$4*'KU Meter Schedule'!Y168)/12,IF(Y168=0,X168/2*'Depr. Rate'!$C$4/12,('Depr. Rate'!$C$4*'KU Meter Schedule'!Y168)/12))</f>
        <v>5203.3582867499999</v>
      </c>
      <c r="BP168" s="21">
        <f>IF(BP$3&lt;'Depr. Rate'!$B$1,('Depr. Rate'!$B$4*'KU Meter Schedule'!Z168)/12,IF(Z168=0,Y168/2*'Depr. Rate'!$C$4/12,('Depr. Rate'!$C$4*'KU Meter Schedule'!Z168)/12))</f>
        <v>5203.3582867499999</v>
      </c>
      <c r="BQ168" s="21">
        <f>IF(BQ$3&lt;'Depr. Rate'!$B$1,('Depr. Rate'!$B$4*'KU Meter Schedule'!AA168)/12,IF(AA168=0,Z168/2*'Depr. Rate'!$C$4/12,('Depr. Rate'!$C$4*'KU Meter Schedule'!AA168)/12))</f>
        <v>5203.3582867499999</v>
      </c>
      <c r="BR168" s="21">
        <f>IF(BR$3&lt;'Depr. Rate'!$B$1,('Depr. Rate'!$B$4*'KU Meter Schedule'!AB168)/12,IF(AB168=0,AA168/2*'Depr. Rate'!$C$4/12,('Depr. Rate'!$C$4*'KU Meter Schedule'!AB168)/12))</f>
        <v>5203.3582867499999</v>
      </c>
      <c r="BS168" s="21">
        <f>IF(BS$3&lt;'Depr. Rate'!$B$1,('Depr. Rate'!$B$4*'KU Meter Schedule'!AC168)/12,IF(AC168=0,AB168/2*'Depr. Rate'!$C$4/12,('Depr. Rate'!$C$4*'KU Meter Schedule'!AC168)/12))</f>
        <v>5203.3582867499999</v>
      </c>
      <c r="BT168" s="21">
        <f>IF(BT$3&lt;'Depr. Rate'!$B$1,('Depr. Rate'!$B$4*'KU Meter Schedule'!AD168)/12,IF(AD168=0,AC168/2*'Depr. Rate'!$C$4/12,('Depr. Rate'!$C$4*'KU Meter Schedule'!AD168)/12))</f>
        <v>5203.3582867499999</v>
      </c>
      <c r="BU168" s="21">
        <f>IF(BU$3&lt;'Depr. Rate'!$B$1,('Depr. Rate'!$B$4*'KU Meter Schedule'!AE168)/12,IF(AE168=0,AD168/2*'Depr. Rate'!$C$4/12,('Depr. Rate'!$C$4*'KU Meter Schedule'!AE168)/12))</f>
        <v>5203.3582867499999</v>
      </c>
      <c r="BV168" s="21">
        <f>IF(BV$3&lt;'Depr. Rate'!$B$1,('Depr. Rate'!$B$4*'KU Meter Schedule'!AF168)/12,IF(AF168=0,AE168/2*'Depr. Rate'!$C$4/12,('Depr. Rate'!$C$4*'KU Meter Schedule'!AF168)/12))</f>
        <v>5203.3582867499999</v>
      </c>
      <c r="BW168" s="21">
        <f>IF(BW$3&lt;'Depr. Rate'!$B$1,('Depr. Rate'!$B$4*'KU Meter Schedule'!AG168)/12,IF(AG168=0,AF168/2*'Depr. Rate'!$C$4/12,('Depr. Rate'!$C$4*'KU Meter Schedule'!AG168)/12))</f>
        <v>5203.3582867499999</v>
      </c>
      <c r="BX168" s="21">
        <f>IF(BX$3&lt;'Depr. Rate'!$B$1,('Depr. Rate'!$B$4*'KU Meter Schedule'!AH168)/12,IF(AH168=0,AG168/2*'Depr. Rate'!$C$4/12,('Depr. Rate'!$C$4*'KU Meter Schedule'!AH168)/12))</f>
        <v>5203.3582867499999</v>
      </c>
      <c r="BY168" s="21">
        <f>IF(BY$3&lt;'Depr. Rate'!$B$1,('Depr. Rate'!$B$4*'KU Meter Schedule'!AI168)/12,IF(AI168=0,AH168/2*'Depr. Rate'!$C$4/12,('Depr. Rate'!$C$4*'KU Meter Schedule'!AI168)/12))</f>
        <v>5203.3582867499999</v>
      </c>
      <c r="BZ168" s="21">
        <f>IF(BZ$3&lt;'Depr. Rate'!$B$1,('Depr. Rate'!$B$4*'KU Meter Schedule'!AJ168)/12,IF(AJ168=0,AI168/2*'Depr. Rate'!$C$4/12,('Depr. Rate'!$C$4*'KU Meter Schedule'!AJ168)/12))</f>
        <v>5203.3582867499999</v>
      </c>
      <c r="CA168" s="21">
        <f>IF(CA$3&lt;'Depr. Rate'!$B$1,('Depr. Rate'!$B$4*'KU Meter Schedule'!AK168)/12,IF(AK168=0,AJ168/2*'Depr. Rate'!$C$4/12,('Depr. Rate'!$C$4*'KU Meter Schedule'!AK168)/12))</f>
        <v>5203.3582867499999</v>
      </c>
      <c r="CB168" s="21">
        <f>IF(CB$3&lt;'Depr. Rate'!$B$1,('Depr. Rate'!$B$4*'KU Meter Schedule'!AL168)/12,IF(AL168=0,AK168/2*'Depr. Rate'!$C$4/12,('Depr. Rate'!$C$4*'KU Meter Schedule'!AL168)/12))</f>
        <v>5203.3582867499999</v>
      </c>
      <c r="CC168" s="21">
        <f>IF(CC$3&lt;'Depr. Rate'!$B$1,('Depr. Rate'!$B$4*'KU Meter Schedule'!AM168)/12,IF(AM168=0,AL168/2*'Depr. Rate'!$C$4/12,('Depr. Rate'!$C$4*'KU Meter Schedule'!AM168)/12))</f>
        <v>5203.3582867499999</v>
      </c>
      <c r="CD168" s="21">
        <f>IF(CD$3&lt;'Depr. Rate'!$B$1,('Depr. Rate'!$B$4*'KU Meter Schedule'!AN168)/12,IF(AN168=0,AM168/2*'Depr. Rate'!$C$4/12,('Depr. Rate'!$C$4*'KU Meter Schedule'!AN168)/12))</f>
        <v>5203.3582867499999</v>
      </c>
      <c r="CE168" s="21">
        <f>IF(CE$3&lt;'Depr. Rate'!$B$1,('Depr. Rate'!$B$4*'KU Meter Schedule'!AO168)/12,IF(AO168=0,AN168/2*'Depr. Rate'!$C$4/12,('Depr. Rate'!$C$4*'KU Meter Schedule'!AO168)/12))</f>
        <v>5203.3582867499999</v>
      </c>
      <c r="CF168" s="21">
        <f>IF(CF$3&lt;'Depr. Rate'!$B$1,('Depr. Rate'!$B$4*'KU Meter Schedule'!AP168)/12,IF(AP168=0,AO168/2*'Depr. Rate'!$C$4/12,('Depr. Rate'!$C$4*'KU Meter Schedule'!AP168)/12))</f>
        <v>5203.3582867499999</v>
      </c>
      <c r="CG168" s="21">
        <f>IF(CG$3&lt;'Depr. Rate'!$B$1,('Depr. Rate'!$B$4*'KU Meter Schedule'!AQ168)/12,IF(AQ168=0,AP168/2*'Depr. Rate'!$C$4/12,('Depr. Rate'!$C$4*'KU Meter Schedule'!AQ168)/12))</f>
        <v>5203.3582867499999</v>
      </c>
      <c r="CH168" s="21">
        <f>IF(CH$3&lt;'Depr. Rate'!$B$1,('Depr. Rate'!$B$4*'KU Meter Schedule'!AR168)/12,IF(AR168=0,AQ168/2*'Depr. Rate'!$C$4/12,('Depr. Rate'!$C$4*'KU Meter Schedule'!AR168)/12))</f>
        <v>5203.3582867499999</v>
      </c>
      <c r="CI168" s="21">
        <f>IF(CI$3&lt;'Depr. Rate'!$B$1,('Depr. Rate'!$B$4*'KU Meter Schedule'!AS168)/12,IF(AS168=0,AR168/2*'Depr. Rate'!$C$4/12,('Depr. Rate'!$C$4*'KU Meter Schedule'!AS168)/12))</f>
        <v>5203.3582867499999</v>
      </c>
      <c r="CJ168" s="21">
        <f>IF(CJ$3&lt;'Depr. Rate'!$B$1,('Depr. Rate'!$B$4*'KU Meter Schedule'!AT168)/12,IF(AT168=0,AS168/2*'Depr. Rate'!$C$4/12,('Depr. Rate'!$C$4*'KU Meter Schedule'!AT168)/12))</f>
        <v>5203.3582867499999</v>
      </c>
      <c r="CK168" s="21">
        <f>IF(CK$3&lt;'Depr. Rate'!$B$1,('Depr. Rate'!$B$4*'KU Meter Schedule'!AU168)/12,IF(AU168=0,AT168/2*'Depr. Rate'!$C$4/12,('Depr. Rate'!$C$4*'KU Meter Schedule'!AU168)/12))</f>
        <v>5203.3582867499999</v>
      </c>
      <c r="CL168" s="21">
        <f>IF(CL$3&lt;'Depr. Rate'!$B$1,('Depr. Rate'!$B$4*'KU Meter Schedule'!AV168)/12,IF(AV168=0,AU168/2*'Depr. Rate'!$C$4/12,('Depr. Rate'!$C$4*'KU Meter Schedule'!AV168)/12))</f>
        <v>5203.3582867499999</v>
      </c>
      <c r="CM168" s="21">
        <f>IF(CM$3&lt;'Depr. Rate'!$B$1,('Depr. Rate'!$B$4*'KU Meter Schedule'!AW168)/12,IF(AW168=0,AV168/2*'Depr. Rate'!$C$4/12,('Depr. Rate'!$C$4*'KU Meter Schedule'!AW168)/12))</f>
        <v>2601.679143375</v>
      </c>
      <c r="CN168" s="21">
        <f>IF(CN$3&lt;'Depr. Rate'!$B$1,('Depr. Rate'!$B$4*'KU Meter Schedule'!AX168)/12,IF(AX168=0,AW168/2*'Depr. Rate'!$C$4/12,('Depr. Rate'!$C$4*'KU Meter Schedule'!AX168)/12))</f>
        <v>0</v>
      </c>
      <c r="CP168" s="6">
        <f>IF(CP$3=$CP$3,$H168+AZ168,IF($F168='KU Meter Schedule'!CP$3,'KU Meter Schedule'!CO168+AZ168-$G168,SUM(CO168,AZ168)))</f>
        <v>133688.80648547926</v>
      </c>
      <c r="CQ168" s="6">
        <f>IF(CQ$3=$CP$3,$H168+BA168,IF($F168='KU Meter Schedule'!CQ$3,'KU Meter Schedule'!CP168+BA168-$G168,SUM(CP168,BA168)))</f>
        <v>137083.59009706258</v>
      </c>
      <c r="CR168" s="6">
        <f>IF(CR$3=$CP$3,$H168+BB168,IF($F168='KU Meter Schedule'!CR$3,'KU Meter Schedule'!CQ168+BB168-$G168,SUM(CQ168,BB168)))</f>
        <v>140478.3737086459</v>
      </c>
      <c r="CS168" s="6">
        <f>IF(CS$3=$CP$3,$H168+BC168,IF($F168='KU Meter Schedule'!CS$3,'KU Meter Schedule'!CR168+BC168-$G168,SUM(CR168,BC168)))</f>
        <v>143873.15732022922</v>
      </c>
      <c r="CT168" s="6">
        <f>IF(CT$3=$CP$3,$H168+BD168,IF($F168='KU Meter Schedule'!CT$3,'KU Meter Schedule'!CS168+BD168-$G168,SUM(CS168,BD168)))</f>
        <v>147267.94093181254</v>
      </c>
      <c r="CU168" s="6">
        <f>IF(CU$3=$CP$3,$H168+BE168,IF($F168='KU Meter Schedule'!CU$3,'KU Meter Schedule'!CT168+BE168-$G168,SUM(CT168,BE168)))</f>
        <v>150662.72454339586</v>
      </c>
      <c r="CV168" s="6">
        <f>IF(CV$3=$CP$3,$H168+BF168,IF($F168='KU Meter Schedule'!CV$3,'KU Meter Schedule'!CU168+BF168-$G168,SUM(CU168,BF168)))</f>
        <v>154057.50815497918</v>
      </c>
      <c r="CW168" s="6">
        <f>IF(CW$3=$CP$3,$H168+BG168,IF($F168='KU Meter Schedule'!CW$3,'KU Meter Schedule'!CV168+BG168-$G168,SUM(CV168,BG168)))</f>
        <v>157452.2917665625</v>
      </c>
      <c r="CX168" s="6">
        <f>IF(CX$3=$CP$3,$H168+BH168,IF($F168='KU Meter Schedule'!CX$3,'KU Meter Schedule'!CW168+BH168-$G168,SUM(CW168,BH168)))</f>
        <v>160847.07537814582</v>
      </c>
      <c r="CY168" s="6">
        <f>IF(CY$3=$CP$3,$H168+BI168,IF($F168='KU Meter Schedule'!CY$3,'KU Meter Schedule'!CX168+BI168-$G168,SUM(CX168,BI168)))</f>
        <v>164241.85898972914</v>
      </c>
      <c r="CZ168" s="6">
        <f>IF(CZ$3=$CP$3,$H168+BJ168,IF($F168='KU Meter Schedule'!CZ$3,'KU Meter Schedule'!CY168+BJ168-$G168,SUM(CY168,BJ168)))</f>
        <v>167636.64260131246</v>
      </c>
      <c r="DA168" s="6">
        <f>IF(DA$3=$CP$3,$H168+BK168,IF($F168='KU Meter Schedule'!DA$3,'KU Meter Schedule'!CZ168+BK168-$G168,SUM(CZ168,BK168)))</f>
        <v>172840.00088806247</v>
      </c>
      <c r="DB168" s="6">
        <f>IF(DB$3=$CP$3,$H168+BL168,IF($F168='KU Meter Schedule'!DB$3,'KU Meter Schedule'!DA168+BL168-$G168,SUM(DA168,BL168)))</f>
        <v>178043.35917481247</v>
      </c>
      <c r="DC168" s="6">
        <f>IF(DC$3=$CP$3,$H168+BM168,IF($F168='KU Meter Schedule'!DC$3,'KU Meter Schedule'!DB168+BM168-$G168,SUM(DB168,BM168)))</f>
        <v>183246.71746156248</v>
      </c>
      <c r="DD168" s="6">
        <f>IF(DD$3=$CP$3,$H168+BN168,IF($F168='KU Meter Schedule'!DD$3,'KU Meter Schedule'!DC168+BN168-$G168,SUM(DC168,BN168)))</f>
        <v>188450.07574831249</v>
      </c>
      <c r="DE168" s="6">
        <f>IF(DE$3=$CP$3,$H168+BO168,IF($F168='KU Meter Schedule'!DE$3,'KU Meter Schedule'!DD168+BO168-$G168,SUM(DD168,BO168)))</f>
        <v>193653.4340350625</v>
      </c>
      <c r="DF168" s="6">
        <f>IF(DF$3=$CP$3,$H168+BP168,IF($F168='KU Meter Schedule'!DF$3,'KU Meter Schedule'!DE168+BP168-$G168,SUM(DE168,BP168)))</f>
        <v>198856.79232181251</v>
      </c>
      <c r="DG168" s="6">
        <f>IF(DG$3=$CP$3,$H168+BQ168,IF($F168='KU Meter Schedule'!DG$3,'KU Meter Schedule'!DF168+BQ168-$G168,SUM(DF168,BQ168)))</f>
        <v>204060.15060856252</v>
      </c>
      <c r="DH168" s="6">
        <f>IF(DH$3=$CP$3,$H168+BR168,IF($F168='KU Meter Schedule'!DH$3,'KU Meter Schedule'!DG168+BR168-$G168,SUM(DG168,BR168)))</f>
        <v>209263.50889531252</v>
      </c>
      <c r="DI168" s="6">
        <f>IF(DI$3=$CP$3,$H168+BS168,IF($F168='KU Meter Schedule'!DI$3,'KU Meter Schedule'!DH168+BS168-$G168,SUM(DH168,BS168)))</f>
        <v>214466.86718206253</v>
      </c>
      <c r="DJ168" s="6">
        <f>IF(DJ$3=$CP$3,$H168+BT168,IF($F168='KU Meter Schedule'!DJ$3,'KU Meter Schedule'!DI168+BT168-$G168,SUM(DI168,BT168)))</f>
        <v>219670.22546881254</v>
      </c>
      <c r="DK168" s="6">
        <f>IF(DK$3=$CP$3,$H168+BU168,IF($F168='KU Meter Schedule'!DK$3,'KU Meter Schedule'!DJ168+BU168-$G168,SUM(DJ168,BU168)))</f>
        <v>224873.58375556255</v>
      </c>
      <c r="DL168" s="6">
        <f>IF(DL$3=$CP$3,$H168+BV168,IF($F168='KU Meter Schedule'!DL$3,'KU Meter Schedule'!DK168+BV168-$G168,SUM(DK168,BV168)))</f>
        <v>230076.94204231256</v>
      </c>
      <c r="DM168" s="6">
        <f>IF(DM$3=$CP$3,$H168+BW168,IF($F168='KU Meter Schedule'!DM$3,'KU Meter Schedule'!DL168+BW168-$G168,SUM(DL168,BW168)))</f>
        <v>235280.30032906256</v>
      </c>
      <c r="DN168" s="6">
        <f>IF(DN$3=$CP$3,$H168+BX168,IF($F168='KU Meter Schedule'!DN$3,'KU Meter Schedule'!DM168+BX168-$G168,SUM(DM168,BX168)))</f>
        <v>240483.65861581257</v>
      </c>
      <c r="DO168" s="6">
        <f>IF(DO$3=$CP$3,$H168+BY168,IF($F168='KU Meter Schedule'!DO$3,'KU Meter Schedule'!DN168+BY168-$G168,SUM(DN168,BY168)))</f>
        <v>245687.01690256258</v>
      </c>
      <c r="DP168" s="6">
        <f>IF(DP$3=$CP$3,$H168+BZ168,IF($F168='KU Meter Schedule'!DP$3,'KU Meter Schedule'!DO168+BZ168-$G168,SUM(DO168,BZ168)))</f>
        <v>250890.37518931259</v>
      </c>
      <c r="DQ168" s="6">
        <f>IF(DQ$3=$CP$3,$H168+CA168,IF($F168='KU Meter Schedule'!DQ$3,'KU Meter Schedule'!DP168+CA168-$G168,SUM(DP168,CA168)))</f>
        <v>256093.7334760626</v>
      </c>
      <c r="DR168" s="6">
        <f>IF(DR$3=$CP$3,$H168+CB168,IF($F168='KU Meter Schedule'!DR$3,'KU Meter Schedule'!DQ168+CB168-$G168,SUM(DQ168,CB168)))</f>
        <v>261297.0917628126</v>
      </c>
      <c r="DS168" s="6">
        <f>IF(DS$3=$CP$3,$H168+CC168,IF($F168='KU Meter Schedule'!DS$3,'KU Meter Schedule'!DR168+CC168-$G168,SUM(DR168,CC168)))</f>
        <v>266500.45004956261</v>
      </c>
      <c r="DT168" s="6">
        <f>IF(DT$3=$CP$3,$H168+CD168,IF($F168='KU Meter Schedule'!DT$3,'KU Meter Schedule'!DS168+CD168-$G168,SUM(DS168,CD168)))</f>
        <v>271703.80833631259</v>
      </c>
      <c r="DU168" s="6">
        <f>IF(DU$3=$CP$3,$H168+CE168,IF($F168='KU Meter Schedule'!DU$3,'KU Meter Schedule'!DT168+CE168-$G168,SUM(DT168,CE168)))</f>
        <v>276907.16662306257</v>
      </c>
      <c r="DV168" s="6">
        <f>IF(DV$3=$CP$3,$H168+CF168,IF($F168='KU Meter Schedule'!DV$3,'KU Meter Schedule'!DU168+CF168-$G168,SUM(DU168,CF168)))</f>
        <v>282110.52490981255</v>
      </c>
      <c r="DW168" s="6">
        <f>IF(DW$3=$CP$3,$H168+CG168,IF($F168='KU Meter Schedule'!DW$3,'KU Meter Schedule'!DV168+CG168-$G168,SUM(DV168,CG168)))</f>
        <v>287313.88319656253</v>
      </c>
      <c r="DX168" s="6">
        <f>IF(DX$3=$CP$3,$H168+CH168,IF($F168='KU Meter Schedule'!DX$3,'KU Meter Schedule'!DW168+CH168-$G168,SUM(DW168,CH168)))</f>
        <v>292517.24148331251</v>
      </c>
      <c r="DY168" s="6">
        <f>IF(DY$3=$CP$3,$H168+CI168,IF($F168='KU Meter Schedule'!DY$3,'KU Meter Schedule'!DX168+CI168-$G168,SUM(DX168,CI168)))</f>
        <v>297720.59977006249</v>
      </c>
      <c r="DZ168" s="6">
        <f>IF(DZ$3=$CP$3,$H168+CJ168,IF($F168='KU Meter Schedule'!DZ$3,'KU Meter Schedule'!DY168+CJ168-$G168,SUM(DY168,CJ168)))</f>
        <v>302923.95805681247</v>
      </c>
      <c r="EA168" s="6">
        <f>IF(EA$3=$CP$3,$H168+CK168,IF($F168='KU Meter Schedule'!EA$3,'KU Meter Schedule'!DZ168+CK168-$G168,SUM(DZ168,CK168)))</f>
        <v>308127.31634356244</v>
      </c>
      <c r="EB168" s="6">
        <f>IF(EB$3=$CP$3,$H168+CL168,IF($F168='KU Meter Schedule'!EB$3,'KU Meter Schedule'!EA168+CL168-$G168,SUM(EA168,CL168)))</f>
        <v>313330.67463031242</v>
      </c>
      <c r="EC168" s="6">
        <f>IF(EC$3=$CP$3,$H168+CM168,IF($F168='KU Meter Schedule'!EC$3,'KU Meter Schedule'!EB168+CM168-$G168,SUM(EB168,CM168)))</f>
        <v>-1462993.5562263124</v>
      </c>
      <c r="ED168" s="6">
        <f>IF(ED$3=$CP$3,$H168+CN168,IF($F168='KU Meter Schedule'!ED$3,'KU Meter Schedule'!EC168+CN168-$G168,SUM(EC168,CN168)))</f>
        <v>-1462993.5562263124</v>
      </c>
      <c r="EF168" s="8">
        <f t="shared" si="35"/>
        <v>1645237.1035145207</v>
      </c>
      <c r="EG168" s="8">
        <f t="shared" si="35"/>
        <v>1641842.3199029374</v>
      </c>
      <c r="EH168" s="8">
        <f t="shared" si="35"/>
        <v>1638447.5362913541</v>
      </c>
      <c r="EI168" s="8">
        <f t="shared" si="35"/>
        <v>1635052.7526797708</v>
      </c>
      <c r="EJ168" s="8">
        <f t="shared" si="35"/>
        <v>1631657.9690681873</v>
      </c>
      <c r="EK168" s="8">
        <f t="shared" si="35"/>
        <v>1628263.185456604</v>
      </c>
      <c r="EL168" s="8">
        <f t="shared" si="35"/>
        <v>1624868.4018450207</v>
      </c>
      <c r="EM168" s="8">
        <f t="shared" si="35"/>
        <v>1621473.6182334374</v>
      </c>
      <c r="EN168" s="8">
        <f t="shared" si="35"/>
        <v>1618078.8346218541</v>
      </c>
      <c r="EO168" s="8">
        <f t="shared" si="35"/>
        <v>1614684.0510102708</v>
      </c>
      <c r="EP168" s="8">
        <f t="shared" si="35"/>
        <v>1611289.2673986875</v>
      </c>
      <c r="EQ168" s="8">
        <f t="shared" si="35"/>
        <v>1606085.9091119375</v>
      </c>
      <c r="ER168" s="8">
        <f t="shared" si="35"/>
        <v>1600882.5508251875</v>
      </c>
      <c r="ES168" s="8">
        <f t="shared" si="35"/>
        <v>1595679.1925384374</v>
      </c>
      <c r="ET168" s="8">
        <f t="shared" si="35"/>
        <v>1590475.8342516874</v>
      </c>
      <c r="EU168" s="8">
        <f t="shared" si="35"/>
        <v>1585272.4759649374</v>
      </c>
      <c r="EV168" s="8">
        <f t="shared" si="33"/>
        <v>1580069.1176781873</v>
      </c>
      <c r="EW168" s="8">
        <f t="shared" si="33"/>
        <v>1574865.7593914373</v>
      </c>
      <c r="EX168" s="8">
        <f t="shared" si="33"/>
        <v>1569662.4011046875</v>
      </c>
      <c r="EY168" s="8">
        <f t="shared" si="33"/>
        <v>1564459.0428179374</v>
      </c>
      <c r="EZ168" s="8">
        <f t="shared" si="33"/>
        <v>1559255.6845311874</v>
      </c>
      <c r="FA168" s="8">
        <f t="shared" si="33"/>
        <v>1554052.3262444374</v>
      </c>
      <c r="FB168" s="8">
        <f t="shared" si="33"/>
        <v>1548848.9679576873</v>
      </c>
      <c r="FC168" s="8">
        <f t="shared" si="33"/>
        <v>1543645.6096709373</v>
      </c>
      <c r="FD168" s="8">
        <f t="shared" si="33"/>
        <v>1538442.2513841873</v>
      </c>
      <c r="FE168" s="8">
        <f t="shared" si="33"/>
        <v>1533238.8930974375</v>
      </c>
      <c r="FF168" s="8">
        <f t="shared" si="33"/>
        <v>1528035.5348106874</v>
      </c>
      <c r="FG168" s="8">
        <f t="shared" si="33"/>
        <v>1522832.1765239374</v>
      </c>
      <c r="FH168" s="8">
        <f t="shared" si="33"/>
        <v>1517628.8182371873</v>
      </c>
      <c r="FI168" s="8">
        <f t="shared" si="33"/>
        <v>1512425.4599504373</v>
      </c>
      <c r="FJ168" s="8">
        <f t="shared" si="33"/>
        <v>1507222.1016636873</v>
      </c>
      <c r="FK168" s="8">
        <f t="shared" si="36"/>
        <v>1502018.7433769372</v>
      </c>
      <c r="FL168" s="8">
        <f t="shared" si="36"/>
        <v>1496815.3850901874</v>
      </c>
      <c r="FM168" s="8">
        <f t="shared" si="36"/>
        <v>1491612.0268034374</v>
      </c>
      <c r="FN168" s="8">
        <f t="shared" si="36"/>
        <v>1486408.6685166874</v>
      </c>
      <c r="FO168" s="8">
        <f t="shared" si="36"/>
        <v>1481205.3102299375</v>
      </c>
      <c r="FP168" s="8">
        <f t="shared" si="36"/>
        <v>1476001.9519431875</v>
      </c>
      <c r="FQ168" s="8">
        <f t="shared" si="36"/>
        <v>1470798.5936564375</v>
      </c>
      <c r="FR168" s="8">
        <f t="shared" si="36"/>
        <v>1465595.2353696874</v>
      </c>
      <c r="FS168" s="8">
        <f t="shared" si="36"/>
        <v>1462993.5562263124</v>
      </c>
      <c r="FT168" s="8">
        <f t="shared" si="36"/>
        <v>1462993.5562263124</v>
      </c>
    </row>
    <row r="169" spans="1:176" x14ac:dyDescent="0.25">
      <c r="A169" s="4" t="s">
        <v>12</v>
      </c>
      <c r="B169" s="4" t="s">
        <v>2</v>
      </c>
      <c r="C169" s="3" t="s">
        <v>40</v>
      </c>
      <c r="D169" s="4" t="s">
        <v>5</v>
      </c>
      <c r="E169" s="7">
        <v>2013</v>
      </c>
      <c r="F169" s="24">
        <f>IFERROR(VLOOKUP(CONCATENATE(C169,E169),'KU Retirements'!$A$4:$E$150,5,FALSE),"N/A")</f>
        <v>43770</v>
      </c>
      <c r="G169" s="5">
        <v>2314422.81</v>
      </c>
      <c r="H169" s="5">
        <v>168507.46450033551</v>
      </c>
      <c r="I169" s="5"/>
      <c r="J169" s="6">
        <f>IF(J$3=$J$3,$G169,IF($F169='KU Meter Schedule'!J$3,'KU Meter Schedule'!I169-'KU Meter Schedule'!$G169,I169))</f>
        <v>2314422.81</v>
      </c>
      <c r="K169" s="6">
        <f>IF(K$3=$J$3,$G169,IF($F169='KU Meter Schedule'!K$3,'KU Meter Schedule'!J169-'KU Meter Schedule'!$G169,J169))</f>
        <v>2314422.81</v>
      </c>
      <c r="L169" s="6">
        <f>IF(L$3=$J$3,$G169,IF($F169='KU Meter Schedule'!L$3,'KU Meter Schedule'!K169-'KU Meter Schedule'!$G169,K169))</f>
        <v>2314422.81</v>
      </c>
      <c r="M169" s="6">
        <f>IF(M$3=$J$3,$G169,IF($F169='KU Meter Schedule'!M$3,'KU Meter Schedule'!L169-'KU Meter Schedule'!$G169,L169))</f>
        <v>2314422.81</v>
      </c>
      <c r="N169" s="6">
        <f>IF(N$3=$J$3,$G169,IF($F169='KU Meter Schedule'!N$3,'KU Meter Schedule'!M169-'KU Meter Schedule'!$G169,M169))</f>
        <v>2314422.81</v>
      </c>
      <c r="O169" s="6">
        <f>IF(O$3=$J$3,$G169,IF($F169='KU Meter Schedule'!O$3,'KU Meter Schedule'!N169-'KU Meter Schedule'!$G169,N169))</f>
        <v>2314422.81</v>
      </c>
      <c r="P169" s="6">
        <f>IF(P$3=$J$3,$G169,IF($F169='KU Meter Schedule'!P$3,'KU Meter Schedule'!O169-'KU Meter Schedule'!$G169,O169))</f>
        <v>2314422.81</v>
      </c>
      <c r="Q169" s="6">
        <f>IF(Q$3=$J$3,$G169,IF($F169='KU Meter Schedule'!Q$3,'KU Meter Schedule'!P169-'KU Meter Schedule'!$G169,P169))</f>
        <v>2314422.81</v>
      </c>
      <c r="R169" s="6">
        <f>IF(R$3=$J$3,$G169,IF($F169='KU Meter Schedule'!R$3,'KU Meter Schedule'!Q169-'KU Meter Schedule'!$G169,Q169))</f>
        <v>2314422.81</v>
      </c>
      <c r="S169" s="6">
        <f>IF(S$3=$J$3,$G169,IF($F169='KU Meter Schedule'!S$3,'KU Meter Schedule'!R169-'KU Meter Schedule'!$G169,R169))</f>
        <v>2314422.81</v>
      </c>
      <c r="T169" s="6">
        <f>IF(T$3=$J$3,$G169,IF($F169='KU Meter Schedule'!T$3,'KU Meter Schedule'!S169-'KU Meter Schedule'!$G169,S169))</f>
        <v>2314422.81</v>
      </c>
      <c r="U169" s="6">
        <f>IF(U$3=$J$3,$G169,IF($F169='KU Meter Schedule'!U$3,'KU Meter Schedule'!T169-'KU Meter Schedule'!$G169,T169))</f>
        <v>2314422.81</v>
      </c>
      <c r="V169" s="6">
        <f>IF(V$3=$J$3,$G169,IF($F169='KU Meter Schedule'!V$3,'KU Meter Schedule'!U169-'KU Meter Schedule'!$G169,U169))</f>
        <v>2314422.81</v>
      </c>
      <c r="W169" s="6">
        <f>IF(W$3=$J$3,$G169,IF($F169='KU Meter Schedule'!W$3,'KU Meter Schedule'!V169-'KU Meter Schedule'!$G169,V169))</f>
        <v>2314422.81</v>
      </c>
      <c r="X169" s="6">
        <f>IF(X$3=$J$3,$G169,IF($F169='KU Meter Schedule'!X$3,'KU Meter Schedule'!W169-'KU Meter Schedule'!$G169,W169))</f>
        <v>2314422.81</v>
      </c>
      <c r="Y169" s="6">
        <f>IF(Y$3=$J$3,$G169,IF($F169='KU Meter Schedule'!Y$3,'KU Meter Schedule'!X169-'KU Meter Schedule'!$G169,X169))</f>
        <v>2314422.81</v>
      </c>
      <c r="Z169" s="6">
        <f>IF(Z$3=$J$3,$G169,IF($F169='KU Meter Schedule'!Z$3,'KU Meter Schedule'!Y169-'KU Meter Schedule'!$G169,Y169))</f>
        <v>2314422.81</v>
      </c>
      <c r="AA169" s="6">
        <f>IF(AA$3=$J$3,$G169,IF($F169='KU Meter Schedule'!AA$3,'KU Meter Schedule'!Z169-'KU Meter Schedule'!$G169,Z169))</f>
        <v>2314422.81</v>
      </c>
      <c r="AB169" s="6">
        <f>IF(AB$3=$J$3,$G169,IF($F169='KU Meter Schedule'!AB$3,'KU Meter Schedule'!AA169-'KU Meter Schedule'!$G169,AA169))</f>
        <v>2314422.81</v>
      </c>
      <c r="AC169" s="6">
        <f>IF(AC$3=$J$3,$G169,IF($F169='KU Meter Schedule'!AC$3,'KU Meter Schedule'!AB169-'KU Meter Schedule'!$G169,AB169))</f>
        <v>2314422.81</v>
      </c>
      <c r="AD169" s="6">
        <f>IF(AD$3=$J$3,$G169,IF($F169='KU Meter Schedule'!AD$3,'KU Meter Schedule'!AC169-'KU Meter Schedule'!$G169,AC169))</f>
        <v>2314422.81</v>
      </c>
      <c r="AE169" s="6">
        <f>IF(AE$3=$J$3,$G169,IF($F169='KU Meter Schedule'!AE$3,'KU Meter Schedule'!AD169-'KU Meter Schedule'!$G169,AD169))</f>
        <v>2314422.81</v>
      </c>
      <c r="AF169" s="6">
        <f>IF(AF$3=$J$3,$G169,IF($F169='KU Meter Schedule'!AF$3,'KU Meter Schedule'!AE169-'KU Meter Schedule'!$G169,AE169))</f>
        <v>2314422.81</v>
      </c>
      <c r="AG169" s="6">
        <f>IF(AG$3=$J$3,$G169,IF($F169='KU Meter Schedule'!AG$3,'KU Meter Schedule'!AF169-'KU Meter Schedule'!$G169,AF169))</f>
        <v>2314422.81</v>
      </c>
      <c r="AH169" s="6">
        <f>IF(AH$3=$J$3,$G169,IF($F169='KU Meter Schedule'!AH$3,'KU Meter Schedule'!AG169-'KU Meter Schedule'!$G169,AG169))</f>
        <v>2314422.81</v>
      </c>
      <c r="AI169" s="6">
        <f>IF(AI$3=$J$3,$G169,IF($F169='KU Meter Schedule'!AI$3,'KU Meter Schedule'!AH169-'KU Meter Schedule'!$G169,AH169))</f>
        <v>2314422.81</v>
      </c>
      <c r="AJ169" s="6">
        <f>IF(AJ$3=$J$3,$G169,IF($F169='KU Meter Schedule'!AJ$3,'KU Meter Schedule'!AI169-'KU Meter Schedule'!$G169,AI169))</f>
        <v>2314422.81</v>
      </c>
      <c r="AK169" s="6">
        <f>IF(AK$3=$J$3,$G169,IF($F169='KU Meter Schedule'!AK$3,'KU Meter Schedule'!AJ169-'KU Meter Schedule'!$G169,AJ169))</f>
        <v>2314422.81</v>
      </c>
      <c r="AL169" s="6">
        <f>IF(AL$3=$J$3,$G169,IF($F169='KU Meter Schedule'!AL$3,'KU Meter Schedule'!AK169-'KU Meter Schedule'!$G169,AK169))</f>
        <v>2314422.81</v>
      </c>
      <c r="AM169" s="6">
        <f>IF(AM$3=$J$3,$G169,IF($F169='KU Meter Schedule'!AM$3,'KU Meter Schedule'!AL169-'KU Meter Schedule'!$G169,AL169))</f>
        <v>2314422.81</v>
      </c>
      <c r="AN169" s="6">
        <f>IF(AN$3=$J$3,$G169,IF($F169='KU Meter Schedule'!AN$3,'KU Meter Schedule'!AM169-'KU Meter Schedule'!$G169,AM169))</f>
        <v>2314422.81</v>
      </c>
      <c r="AO169" s="6">
        <f>IF(AO$3=$J$3,$G169,IF($F169='KU Meter Schedule'!AO$3,'KU Meter Schedule'!AN169-'KU Meter Schedule'!$G169,AN169))</f>
        <v>2314422.81</v>
      </c>
      <c r="AP169" s="6">
        <f>IF(AP$3=$J$3,$G169,IF($F169='KU Meter Schedule'!AP$3,'KU Meter Schedule'!AO169-'KU Meter Schedule'!$G169,AO169))</f>
        <v>2314422.81</v>
      </c>
      <c r="AQ169" s="6">
        <f>IF(AQ$3=$J$3,$G169,IF($F169='KU Meter Schedule'!AQ$3,'KU Meter Schedule'!AP169-'KU Meter Schedule'!$G169,AP169))</f>
        <v>2314422.81</v>
      </c>
      <c r="AR169" s="6">
        <f>IF(AR$3=$J$3,$G169,IF($F169='KU Meter Schedule'!AR$3,'KU Meter Schedule'!AQ169-'KU Meter Schedule'!$G169,AQ169))</f>
        <v>2314422.81</v>
      </c>
      <c r="AS169" s="6">
        <f>IF(AS$3=$J$3,$G169,IF($F169='KU Meter Schedule'!AS$3,'KU Meter Schedule'!AR169-'KU Meter Schedule'!$G169,AR169))</f>
        <v>2314422.81</v>
      </c>
      <c r="AT169" s="6">
        <f>IF(AT$3=$J$3,$G169,IF($F169='KU Meter Schedule'!AT$3,'KU Meter Schedule'!AS169-'KU Meter Schedule'!$G169,AS169))</f>
        <v>2314422.81</v>
      </c>
      <c r="AU169" s="6">
        <f>IF(AU$3=$J$3,$G169,IF($F169='KU Meter Schedule'!AU$3,'KU Meter Schedule'!AT169-'KU Meter Schedule'!$G169,AT169))</f>
        <v>2314422.81</v>
      </c>
      <c r="AV169" s="6">
        <f>IF(AV$3=$J$3,$G169,IF($F169='KU Meter Schedule'!AV$3,'KU Meter Schedule'!AU169-'KU Meter Schedule'!$G169,AU169))</f>
        <v>2314422.81</v>
      </c>
      <c r="AW169" s="6">
        <f>IF(AW$3=$J$3,$G169,IF($F169='KU Meter Schedule'!AW$3,'KU Meter Schedule'!AV169-'KU Meter Schedule'!$G169,AV169))</f>
        <v>0</v>
      </c>
      <c r="AX169" s="6">
        <f>IF(AX$3=$J$3,$G169,IF($F169='KU Meter Schedule'!AX$3,'KU Meter Schedule'!AW169-'KU Meter Schedule'!$G169,AW169))</f>
        <v>0</v>
      </c>
      <c r="AZ169" s="21">
        <f>IF(AZ$3&lt;'Depr. Rate'!$B$1,('Depr. Rate'!$B$4*'KU Meter Schedule'!J169)/12,IF(J169=0,I169/2*'Depr. Rate'!$C$4/12,('Depr. Rate'!$C$4*'KU Meter Schedule'!J169)/12))</f>
        <v>4416.6901957500004</v>
      </c>
      <c r="BA169" s="21">
        <f>IF(BA$3&lt;'Depr. Rate'!$B$1,('Depr. Rate'!$B$4*'KU Meter Schedule'!K169)/12,IF(K169=0,J169/2*'Depr. Rate'!$C$4/12,('Depr. Rate'!$C$4*'KU Meter Schedule'!K169)/12))</f>
        <v>4416.6901957500004</v>
      </c>
      <c r="BB169" s="21">
        <f>IF(BB$3&lt;'Depr. Rate'!$B$1,('Depr. Rate'!$B$4*'KU Meter Schedule'!L169)/12,IF(L169=0,K169/2*'Depr. Rate'!$C$4/12,('Depr. Rate'!$C$4*'KU Meter Schedule'!L169)/12))</f>
        <v>4416.6901957500004</v>
      </c>
      <c r="BC169" s="21">
        <f>IF(BC$3&lt;'Depr. Rate'!$B$1,('Depr. Rate'!$B$4*'KU Meter Schedule'!M169)/12,IF(M169=0,L169/2*'Depr. Rate'!$C$4/12,('Depr. Rate'!$C$4*'KU Meter Schedule'!M169)/12))</f>
        <v>4416.6901957500004</v>
      </c>
      <c r="BD169" s="21">
        <f>IF(BD$3&lt;'Depr. Rate'!$B$1,('Depr. Rate'!$B$4*'KU Meter Schedule'!N169)/12,IF(N169=0,M169/2*'Depr. Rate'!$C$4/12,('Depr. Rate'!$C$4*'KU Meter Schedule'!N169)/12))</f>
        <v>4416.6901957500004</v>
      </c>
      <c r="BE169" s="21">
        <f>IF(BE$3&lt;'Depr. Rate'!$B$1,('Depr. Rate'!$B$4*'KU Meter Schedule'!O169)/12,IF(O169=0,N169/2*'Depr. Rate'!$C$4/12,('Depr. Rate'!$C$4*'KU Meter Schedule'!O169)/12))</f>
        <v>4416.6901957500004</v>
      </c>
      <c r="BF169" s="21">
        <f>IF(BF$3&lt;'Depr. Rate'!$B$1,('Depr. Rate'!$B$4*'KU Meter Schedule'!P169)/12,IF(P169=0,O169/2*'Depr. Rate'!$C$4/12,('Depr. Rate'!$C$4*'KU Meter Schedule'!P169)/12))</f>
        <v>4416.6901957500004</v>
      </c>
      <c r="BG169" s="21">
        <f>IF(BG$3&lt;'Depr. Rate'!$B$1,('Depr. Rate'!$B$4*'KU Meter Schedule'!Q169)/12,IF(Q169=0,P169/2*'Depr. Rate'!$C$4/12,('Depr. Rate'!$C$4*'KU Meter Schedule'!Q169)/12))</f>
        <v>4416.6901957500004</v>
      </c>
      <c r="BH169" s="21">
        <f>IF(BH$3&lt;'Depr. Rate'!$B$1,('Depr. Rate'!$B$4*'KU Meter Schedule'!R169)/12,IF(R169=0,Q169/2*'Depr. Rate'!$C$4/12,('Depr. Rate'!$C$4*'KU Meter Schedule'!R169)/12))</f>
        <v>4416.6901957500004</v>
      </c>
      <c r="BI169" s="21">
        <f>IF(BI$3&lt;'Depr. Rate'!$B$1,('Depr. Rate'!$B$4*'KU Meter Schedule'!S169)/12,IF(S169=0,R169/2*'Depr. Rate'!$C$4/12,('Depr. Rate'!$C$4*'KU Meter Schedule'!S169)/12))</f>
        <v>4416.6901957500004</v>
      </c>
      <c r="BJ169" s="21">
        <f>IF(BJ$3&lt;'Depr. Rate'!$B$1,('Depr. Rate'!$B$4*'KU Meter Schedule'!T169)/12,IF(T169=0,S169/2*'Depr. Rate'!$C$4/12,('Depr. Rate'!$C$4*'KU Meter Schedule'!T169)/12))</f>
        <v>4416.6901957500004</v>
      </c>
      <c r="BK169" s="21">
        <f>IF(BK$3&lt;'Depr. Rate'!$B$1,('Depr. Rate'!$B$4*'KU Meter Schedule'!U169)/12,IF(U169=0,T169/2*'Depr. Rate'!$C$4/12,('Depr. Rate'!$C$4*'KU Meter Schedule'!U169)/12))</f>
        <v>6769.6867192499994</v>
      </c>
      <c r="BL169" s="21">
        <f>IF(BL$3&lt;'Depr. Rate'!$B$1,('Depr. Rate'!$B$4*'KU Meter Schedule'!V169)/12,IF(V169=0,U169/2*'Depr. Rate'!$C$4/12,('Depr. Rate'!$C$4*'KU Meter Schedule'!V169)/12))</f>
        <v>6769.6867192499994</v>
      </c>
      <c r="BM169" s="21">
        <f>IF(BM$3&lt;'Depr. Rate'!$B$1,('Depr. Rate'!$B$4*'KU Meter Schedule'!W169)/12,IF(W169=0,V169/2*'Depr. Rate'!$C$4/12,('Depr. Rate'!$C$4*'KU Meter Schedule'!W169)/12))</f>
        <v>6769.6867192499994</v>
      </c>
      <c r="BN169" s="21">
        <f>IF(BN$3&lt;'Depr. Rate'!$B$1,('Depr. Rate'!$B$4*'KU Meter Schedule'!X169)/12,IF(X169=0,W169/2*'Depr. Rate'!$C$4/12,('Depr. Rate'!$C$4*'KU Meter Schedule'!X169)/12))</f>
        <v>6769.6867192499994</v>
      </c>
      <c r="BO169" s="21">
        <f>IF(BO$3&lt;'Depr. Rate'!$B$1,('Depr. Rate'!$B$4*'KU Meter Schedule'!Y169)/12,IF(Y169=0,X169/2*'Depr. Rate'!$C$4/12,('Depr. Rate'!$C$4*'KU Meter Schedule'!Y169)/12))</f>
        <v>6769.6867192499994</v>
      </c>
      <c r="BP169" s="21">
        <f>IF(BP$3&lt;'Depr. Rate'!$B$1,('Depr. Rate'!$B$4*'KU Meter Schedule'!Z169)/12,IF(Z169=0,Y169/2*'Depr. Rate'!$C$4/12,('Depr. Rate'!$C$4*'KU Meter Schedule'!Z169)/12))</f>
        <v>6769.6867192499994</v>
      </c>
      <c r="BQ169" s="21">
        <f>IF(BQ$3&lt;'Depr. Rate'!$B$1,('Depr. Rate'!$B$4*'KU Meter Schedule'!AA169)/12,IF(AA169=0,Z169/2*'Depr. Rate'!$C$4/12,('Depr. Rate'!$C$4*'KU Meter Schedule'!AA169)/12))</f>
        <v>6769.6867192499994</v>
      </c>
      <c r="BR169" s="21">
        <f>IF(BR$3&lt;'Depr. Rate'!$B$1,('Depr. Rate'!$B$4*'KU Meter Schedule'!AB169)/12,IF(AB169=0,AA169/2*'Depr. Rate'!$C$4/12,('Depr. Rate'!$C$4*'KU Meter Schedule'!AB169)/12))</f>
        <v>6769.6867192499994</v>
      </c>
      <c r="BS169" s="21">
        <f>IF(BS$3&lt;'Depr. Rate'!$B$1,('Depr. Rate'!$B$4*'KU Meter Schedule'!AC169)/12,IF(AC169=0,AB169/2*'Depr. Rate'!$C$4/12,('Depr. Rate'!$C$4*'KU Meter Schedule'!AC169)/12))</f>
        <v>6769.6867192499994</v>
      </c>
      <c r="BT169" s="21">
        <f>IF(BT$3&lt;'Depr. Rate'!$B$1,('Depr. Rate'!$B$4*'KU Meter Schedule'!AD169)/12,IF(AD169=0,AC169/2*'Depr. Rate'!$C$4/12,('Depr. Rate'!$C$4*'KU Meter Schedule'!AD169)/12))</f>
        <v>6769.6867192499994</v>
      </c>
      <c r="BU169" s="21">
        <f>IF(BU$3&lt;'Depr. Rate'!$B$1,('Depr. Rate'!$B$4*'KU Meter Schedule'!AE169)/12,IF(AE169=0,AD169/2*'Depr. Rate'!$C$4/12,('Depr. Rate'!$C$4*'KU Meter Schedule'!AE169)/12))</f>
        <v>6769.6867192499994</v>
      </c>
      <c r="BV169" s="21">
        <f>IF(BV$3&lt;'Depr. Rate'!$B$1,('Depr. Rate'!$B$4*'KU Meter Schedule'!AF169)/12,IF(AF169=0,AE169/2*'Depr. Rate'!$C$4/12,('Depr. Rate'!$C$4*'KU Meter Schedule'!AF169)/12))</f>
        <v>6769.6867192499994</v>
      </c>
      <c r="BW169" s="21">
        <f>IF(BW$3&lt;'Depr. Rate'!$B$1,('Depr. Rate'!$B$4*'KU Meter Schedule'!AG169)/12,IF(AG169=0,AF169/2*'Depr. Rate'!$C$4/12,('Depr. Rate'!$C$4*'KU Meter Schedule'!AG169)/12))</f>
        <v>6769.6867192499994</v>
      </c>
      <c r="BX169" s="21">
        <f>IF(BX$3&lt;'Depr. Rate'!$B$1,('Depr. Rate'!$B$4*'KU Meter Schedule'!AH169)/12,IF(AH169=0,AG169/2*'Depr. Rate'!$C$4/12,('Depr. Rate'!$C$4*'KU Meter Schedule'!AH169)/12))</f>
        <v>6769.6867192499994</v>
      </c>
      <c r="BY169" s="21">
        <f>IF(BY$3&lt;'Depr. Rate'!$B$1,('Depr. Rate'!$B$4*'KU Meter Schedule'!AI169)/12,IF(AI169=0,AH169/2*'Depr. Rate'!$C$4/12,('Depr. Rate'!$C$4*'KU Meter Schedule'!AI169)/12))</f>
        <v>6769.6867192499994</v>
      </c>
      <c r="BZ169" s="21">
        <f>IF(BZ$3&lt;'Depr. Rate'!$B$1,('Depr. Rate'!$B$4*'KU Meter Schedule'!AJ169)/12,IF(AJ169=0,AI169/2*'Depr. Rate'!$C$4/12,('Depr. Rate'!$C$4*'KU Meter Schedule'!AJ169)/12))</f>
        <v>6769.6867192499994</v>
      </c>
      <c r="CA169" s="21">
        <f>IF(CA$3&lt;'Depr. Rate'!$B$1,('Depr. Rate'!$B$4*'KU Meter Schedule'!AK169)/12,IF(AK169=0,AJ169/2*'Depr. Rate'!$C$4/12,('Depr. Rate'!$C$4*'KU Meter Schedule'!AK169)/12))</f>
        <v>6769.6867192499994</v>
      </c>
      <c r="CB169" s="21">
        <f>IF(CB$3&lt;'Depr. Rate'!$B$1,('Depr. Rate'!$B$4*'KU Meter Schedule'!AL169)/12,IF(AL169=0,AK169/2*'Depr. Rate'!$C$4/12,('Depr. Rate'!$C$4*'KU Meter Schedule'!AL169)/12))</f>
        <v>6769.6867192499994</v>
      </c>
      <c r="CC169" s="21">
        <f>IF(CC$3&lt;'Depr. Rate'!$B$1,('Depr. Rate'!$B$4*'KU Meter Schedule'!AM169)/12,IF(AM169=0,AL169/2*'Depr. Rate'!$C$4/12,('Depr. Rate'!$C$4*'KU Meter Schedule'!AM169)/12))</f>
        <v>6769.6867192499994</v>
      </c>
      <c r="CD169" s="21">
        <f>IF(CD$3&lt;'Depr. Rate'!$B$1,('Depr. Rate'!$B$4*'KU Meter Schedule'!AN169)/12,IF(AN169=0,AM169/2*'Depr. Rate'!$C$4/12,('Depr. Rate'!$C$4*'KU Meter Schedule'!AN169)/12))</f>
        <v>6769.6867192499994</v>
      </c>
      <c r="CE169" s="21">
        <f>IF(CE$3&lt;'Depr. Rate'!$B$1,('Depr. Rate'!$B$4*'KU Meter Schedule'!AO169)/12,IF(AO169=0,AN169/2*'Depr. Rate'!$C$4/12,('Depr. Rate'!$C$4*'KU Meter Schedule'!AO169)/12))</f>
        <v>6769.6867192499994</v>
      </c>
      <c r="CF169" s="21">
        <f>IF(CF$3&lt;'Depr. Rate'!$B$1,('Depr. Rate'!$B$4*'KU Meter Schedule'!AP169)/12,IF(AP169=0,AO169/2*'Depr. Rate'!$C$4/12,('Depr. Rate'!$C$4*'KU Meter Schedule'!AP169)/12))</f>
        <v>6769.6867192499994</v>
      </c>
      <c r="CG169" s="21">
        <f>IF(CG$3&lt;'Depr. Rate'!$B$1,('Depr. Rate'!$B$4*'KU Meter Schedule'!AQ169)/12,IF(AQ169=0,AP169/2*'Depr. Rate'!$C$4/12,('Depr. Rate'!$C$4*'KU Meter Schedule'!AQ169)/12))</f>
        <v>6769.6867192499994</v>
      </c>
      <c r="CH169" s="21">
        <f>IF(CH$3&lt;'Depr. Rate'!$B$1,('Depr. Rate'!$B$4*'KU Meter Schedule'!AR169)/12,IF(AR169=0,AQ169/2*'Depr. Rate'!$C$4/12,('Depr. Rate'!$C$4*'KU Meter Schedule'!AR169)/12))</f>
        <v>6769.6867192499994</v>
      </c>
      <c r="CI169" s="21">
        <f>IF(CI$3&lt;'Depr. Rate'!$B$1,('Depr. Rate'!$B$4*'KU Meter Schedule'!AS169)/12,IF(AS169=0,AR169/2*'Depr. Rate'!$C$4/12,('Depr. Rate'!$C$4*'KU Meter Schedule'!AS169)/12))</f>
        <v>6769.6867192499994</v>
      </c>
      <c r="CJ169" s="21">
        <f>IF(CJ$3&lt;'Depr. Rate'!$B$1,('Depr. Rate'!$B$4*'KU Meter Schedule'!AT169)/12,IF(AT169=0,AS169/2*'Depr. Rate'!$C$4/12,('Depr. Rate'!$C$4*'KU Meter Schedule'!AT169)/12))</f>
        <v>6769.6867192499994</v>
      </c>
      <c r="CK169" s="21">
        <f>IF(CK$3&lt;'Depr. Rate'!$B$1,('Depr. Rate'!$B$4*'KU Meter Schedule'!AU169)/12,IF(AU169=0,AT169/2*'Depr. Rate'!$C$4/12,('Depr. Rate'!$C$4*'KU Meter Schedule'!AU169)/12))</f>
        <v>6769.6867192499994</v>
      </c>
      <c r="CL169" s="21">
        <f>IF(CL$3&lt;'Depr. Rate'!$B$1,('Depr. Rate'!$B$4*'KU Meter Schedule'!AV169)/12,IF(AV169=0,AU169/2*'Depr. Rate'!$C$4/12,('Depr. Rate'!$C$4*'KU Meter Schedule'!AV169)/12))</f>
        <v>6769.6867192499994</v>
      </c>
      <c r="CM169" s="21">
        <f>IF(CM$3&lt;'Depr. Rate'!$B$1,('Depr. Rate'!$B$4*'KU Meter Schedule'!AW169)/12,IF(AW169=0,AV169/2*'Depr. Rate'!$C$4/12,('Depr. Rate'!$C$4*'KU Meter Schedule'!AW169)/12))</f>
        <v>3384.8433596249997</v>
      </c>
      <c r="CN169" s="21">
        <f>IF(CN$3&lt;'Depr. Rate'!$B$1,('Depr. Rate'!$B$4*'KU Meter Schedule'!AX169)/12,IF(AX169=0,AW169/2*'Depr. Rate'!$C$4/12,('Depr. Rate'!$C$4*'KU Meter Schedule'!AX169)/12))</f>
        <v>0</v>
      </c>
      <c r="CP169" s="6">
        <f>IF(CP$3=$CP$3,$H169+AZ169,IF($F169='KU Meter Schedule'!CP$3,'KU Meter Schedule'!CO169+AZ169-$G169,SUM(CO169,AZ169)))</f>
        <v>172924.15469608552</v>
      </c>
      <c r="CQ169" s="6">
        <f>IF(CQ$3=$CP$3,$H169+BA169,IF($F169='KU Meter Schedule'!CQ$3,'KU Meter Schedule'!CP169+BA169-$G169,SUM(CP169,BA169)))</f>
        <v>177340.84489183553</v>
      </c>
      <c r="CR169" s="6">
        <f>IF(CR$3=$CP$3,$H169+BB169,IF($F169='KU Meter Schedule'!CR$3,'KU Meter Schedule'!CQ169+BB169-$G169,SUM(CQ169,BB169)))</f>
        <v>181757.53508758554</v>
      </c>
      <c r="CS169" s="6">
        <f>IF(CS$3=$CP$3,$H169+BC169,IF($F169='KU Meter Schedule'!CS$3,'KU Meter Schedule'!CR169+BC169-$G169,SUM(CR169,BC169)))</f>
        <v>186174.22528333555</v>
      </c>
      <c r="CT169" s="6">
        <f>IF(CT$3=$CP$3,$H169+BD169,IF($F169='KU Meter Schedule'!CT$3,'KU Meter Schedule'!CS169+BD169-$G169,SUM(CS169,BD169)))</f>
        <v>190590.91547908555</v>
      </c>
      <c r="CU169" s="6">
        <f>IF(CU$3=$CP$3,$H169+BE169,IF($F169='KU Meter Schedule'!CU$3,'KU Meter Schedule'!CT169+BE169-$G169,SUM(CT169,BE169)))</f>
        <v>195007.60567483556</v>
      </c>
      <c r="CV169" s="6">
        <f>IF(CV$3=$CP$3,$H169+BF169,IF($F169='KU Meter Schedule'!CV$3,'KU Meter Schedule'!CU169+BF169-$G169,SUM(CU169,BF169)))</f>
        <v>199424.29587058557</v>
      </c>
      <c r="CW169" s="6">
        <f>IF(CW$3=$CP$3,$H169+BG169,IF($F169='KU Meter Schedule'!CW$3,'KU Meter Schedule'!CV169+BG169-$G169,SUM(CV169,BG169)))</f>
        <v>203840.98606633558</v>
      </c>
      <c r="CX169" s="6">
        <f>IF(CX$3=$CP$3,$H169+BH169,IF($F169='KU Meter Schedule'!CX$3,'KU Meter Schedule'!CW169+BH169-$G169,SUM(CW169,BH169)))</f>
        <v>208257.67626208559</v>
      </c>
      <c r="CY169" s="6">
        <f>IF(CY$3=$CP$3,$H169+BI169,IF($F169='KU Meter Schedule'!CY$3,'KU Meter Schedule'!CX169+BI169-$G169,SUM(CX169,BI169)))</f>
        <v>212674.3664578356</v>
      </c>
      <c r="CZ169" s="6">
        <f>IF(CZ$3=$CP$3,$H169+BJ169,IF($F169='KU Meter Schedule'!CZ$3,'KU Meter Schedule'!CY169+BJ169-$G169,SUM(CY169,BJ169)))</f>
        <v>217091.05665358561</v>
      </c>
      <c r="DA169" s="6">
        <f>IF(DA$3=$CP$3,$H169+BK169,IF($F169='KU Meter Schedule'!DA$3,'KU Meter Schedule'!CZ169+BK169-$G169,SUM(CZ169,BK169)))</f>
        <v>223860.7433728356</v>
      </c>
      <c r="DB169" s="6">
        <f>IF(DB$3=$CP$3,$H169+BL169,IF($F169='KU Meter Schedule'!DB$3,'KU Meter Schedule'!DA169+BL169-$G169,SUM(DA169,BL169)))</f>
        <v>230630.43009208559</v>
      </c>
      <c r="DC169" s="6">
        <f>IF(DC$3=$CP$3,$H169+BM169,IF($F169='KU Meter Schedule'!DC$3,'KU Meter Schedule'!DB169+BM169-$G169,SUM(DB169,BM169)))</f>
        <v>237400.11681133558</v>
      </c>
      <c r="DD169" s="6">
        <f>IF(DD$3=$CP$3,$H169+BN169,IF($F169='KU Meter Schedule'!DD$3,'KU Meter Schedule'!DC169+BN169-$G169,SUM(DC169,BN169)))</f>
        <v>244169.80353058557</v>
      </c>
      <c r="DE169" s="6">
        <f>IF(DE$3=$CP$3,$H169+BO169,IF($F169='KU Meter Schedule'!DE$3,'KU Meter Schedule'!DD169+BO169-$G169,SUM(DD169,BO169)))</f>
        <v>250939.49024983557</v>
      </c>
      <c r="DF169" s="6">
        <f>IF(DF$3=$CP$3,$H169+BP169,IF($F169='KU Meter Schedule'!DF$3,'KU Meter Schedule'!DE169+BP169-$G169,SUM(DE169,BP169)))</f>
        <v>257709.17696908556</v>
      </c>
      <c r="DG169" s="6">
        <f>IF(DG$3=$CP$3,$H169+BQ169,IF($F169='KU Meter Schedule'!DG$3,'KU Meter Schedule'!DF169+BQ169-$G169,SUM(DF169,BQ169)))</f>
        <v>264478.86368833558</v>
      </c>
      <c r="DH169" s="6">
        <f>IF(DH$3=$CP$3,$H169+BR169,IF($F169='KU Meter Schedule'!DH$3,'KU Meter Schedule'!DG169+BR169-$G169,SUM(DG169,BR169)))</f>
        <v>271248.55040758557</v>
      </c>
      <c r="DI169" s="6">
        <f>IF(DI$3=$CP$3,$H169+BS169,IF($F169='KU Meter Schedule'!DI$3,'KU Meter Schedule'!DH169+BS169-$G169,SUM(DH169,BS169)))</f>
        <v>278018.23712683556</v>
      </c>
      <c r="DJ169" s="6">
        <f>IF(DJ$3=$CP$3,$H169+BT169,IF($F169='KU Meter Schedule'!DJ$3,'KU Meter Schedule'!DI169+BT169-$G169,SUM(DI169,BT169)))</f>
        <v>284787.92384608556</v>
      </c>
      <c r="DK169" s="6">
        <f>IF(DK$3=$CP$3,$H169+BU169,IF($F169='KU Meter Schedule'!DK$3,'KU Meter Schedule'!DJ169+BU169-$G169,SUM(DJ169,BU169)))</f>
        <v>291557.61056533555</v>
      </c>
      <c r="DL169" s="6">
        <f>IF(DL$3=$CP$3,$H169+BV169,IF($F169='KU Meter Schedule'!DL$3,'KU Meter Schedule'!DK169+BV169-$G169,SUM(DK169,BV169)))</f>
        <v>298327.29728458554</v>
      </c>
      <c r="DM169" s="6">
        <f>IF(DM$3=$CP$3,$H169+BW169,IF($F169='KU Meter Schedule'!DM$3,'KU Meter Schedule'!DL169+BW169-$G169,SUM(DL169,BW169)))</f>
        <v>305096.98400383553</v>
      </c>
      <c r="DN169" s="6">
        <f>IF(DN$3=$CP$3,$H169+BX169,IF($F169='KU Meter Schedule'!DN$3,'KU Meter Schedule'!DM169+BX169-$G169,SUM(DM169,BX169)))</f>
        <v>311866.67072308552</v>
      </c>
      <c r="DO169" s="6">
        <f>IF(DO$3=$CP$3,$H169+BY169,IF($F169='KU Meter Schedule'!DO$3,'KU Meter Schedule'!DN169+BY169-$G169,SUM(DN169,BY169)))</f>
        <v>318636.35744233552</v>
      </c>
      <c r="DP169" s="6">
        <f>IF(DP$3=$CP$3,$H169+BZ169,IF($F169='KU Meter Schedule'!DP$3,'KU Meter Schedule'!DO169+BZ169-$G169,SUM(DO169,BZ169)))</f>
        <v>325406.04416158551</v>
      </c>
      <c r="DQ169" s="6">
        <f>IF(DQ$3=$CP$3,$H169+CA169,IF($F169='KU Meter Schedule'!DQ$3,'KU Meter Schedule'!DP169+CA169-$G169,SUM(DP169,CA169)))</f>
        <v>332175.7308808355</v>
      </c>
      <c r="DR169" s="6">
        <f>IF(DR$3=$CP$3,$H169+CB169,IF($F169='KU Meter Schedule'!DR$3,'KU Meter Schedule'!DQ169+CB169-$G169,SUM(DQ169,CB169)))</f>
        <v>338945.41760008549</v>
      </c>
      <c r="DS169" s="6">
        <f>IF(DS$3=$CP$3,$H169+CC169,IF($F169='KU Meter Schedule'!DS$3,'KU Meter Schedule'!DR169+CC169-$G169,SUM(DR169,CC169)))</f>
        <v>345715.10431933549</v>
      </c>
      <c r="DT169" s="6">
        <f>IF(DT$3=$CP$3,$H169+CD169,IF($F169='KU Meter Schedule'!DT$3,'KU Meter Schedule'!DS169+CD169-$G169,SUM(DS169,CD169)))</f>
        <v>352484.79103858548</v>
      </c>
      <c r="DU169" s="6">
        <f>IF(DU$3=$CP$3,$H169+CE169,IF($F169='KU Meter Schedule'!DU$3,'KU Meter Schedule'!DT169+CE169-$G169,SUM(DT169,CE169)))</f>
        <v>359254.47775783547</v>
      </c>
      <c r="DV169" s="6">
        <f>IF(DV$3=$CP$3,$H169+CF169,IF($F169='KU Meter Schedule'!DV$3,'KU Meter Schedule'!DU169+CF169-$G169,SUM(DU169,CF169)))</f>
        <v>366024.16447708546</v>
      </c>
      <c r="DW169" s="6">
        <f>IF(DW$3=$CP$3,$H169+CG169,IF($F169='KU Meter Schedule'!DW$3,'KU Meter Schedule'!DV169+CG169-$G169,SUM(DV169,CG169)))</f>
        <v>372793.85119633545</v>
      </c>
      <c r="DX169" s="6">
        <f>IF(DX$3=$CP$3,$H169+CH169,IF($F169='KU Meter Schedule'!DX$3,'KU Meter Schedule'!DW169+CH169-$G169,SUM(DW169,CH169)))</f>
        <v>379563.53791558545</v>
      </c>
      <c r="DY169" s="6">
        <f>IF(DY$3=$CP$3,$H169+CI169,IF($F169='KU Meter Schedule'!DY$3,'KU Meter Schedule'!DX169+CI169-$G169,SUM(DX169,CI169)))</f>
        <v>386333.22463483544</v>
      </c>
      <c r="DZ169" s="6">
        <f>IF(DZ$3=$CP$3,$H169+CJ169,IF($F169='KU Meter Schedule'!DZ$3,'KU Meter Schedule'!DY169+CJ169-$G169,SUM(DY169,CJ169)))</f>
        <v>393102.91135408543</v>
      </c>
      <c r="EA169" s="6">
        <f>IF(EA$3=$CP$3,$H169+CK169,IF($F169='KU Meter Schedule'!EA$3,'KU Meter Schedule'!DZ169+CK169-$G169,SUM(DZ169,CK169)))</f>
        <v>399872.59807333542</v>
      </c>
      <c r="EB169" s="6">
        <f>IF(EB$3=$CP$3,$H169+CL169,IF($F169='KU Meter Schedule'!EB$3,'KU Meter Schedule'!EA169+CL169-$G169,SUM(EA169,CL169)))</f>
        <v>406642.28479258541</v>
      </c>
      <c r="EC169" s="6">
        <f>IF(EC$3=$CP$3,$H169+CM169,IF($F169='KU Meter Schedule'!EC$3,'KU Meter Schedule'!EB169+CM169-$G169,SUM(EB169,CM169)))</f>
        <v>-1904395.6818477896</v>
      </c>
      <c r="ED169" s="6">
        <f>IF(ED$3=$CP$3,$H169+CN169,IF($F169='KU Meter Schedule'!ED$3,'KU Meter Schedule'!EC169+CN169-$G169,SUM(EC169,CN169)))</f>
        <v>-1904395.6818477896</v>
      </c>
      <c r="EF169" s="8">
        <f t="shared" si="35"/>
        <v>2141498.6553039146</v>
      </c>
      <c r="EG169" s="8">
        <f t="shared" si="35"/>
        <v>2137081.9651081646</v>
      </c>
      <c r="EH169" s="8">
        <f t="shared" si="35"/>
        <v>2132665.2749124146</v>
      </c>
      <c r="EI169" s="8">
        <f t="shared" si="35"/>
        <v>2128248.5847166646</v>
      </c>
      <c r="EJ169" s="8">
        <f t="shared" si="35"/>
        <v>2123831.8945209146</v>
      </c>
      <c r="EK169" s="8">
        <f t="shared" si="35"/>
        <v>2119415.2043251647</v>
      </c>
      <c r="EL169" s="8">
        <f t="shared" si="35"/>
        <v>2114998.5141294147</v>
      </c>
      <c r="EM169" s="8">
        <f t="shared" si="35"/>
        <v>2110581.8239336647</v>
      </c>
      <c r="EN169" s="8">
        <f t="shared" si="35"/>
        <v>2106165.1337379143</v>
      </c>
      <c r="EO169" s="8">
        <f t="shared" si="35"/>
        <v>2101748.4435421643</v>
      </c>
      <c r="EP169" s="8">
        <f t="shared" si="35"/>
        <v>2097331.7533464143</v>
      </c>
      <c r="EQ169" s="8">
        <f t="shared" si="35"/>
        <v>2090562.0666271644</v>
      </c>
      <c r="ER169" s="8">
        <f t="shared" si="35"/>
        <v>2083792.3799079144</v>
      </c>
      <c r="ES169" s="8">
        <f t="shared" si="35"/>
        <v>2077022.6931886645</v>
      </c>
      <c r="ET169" s="8">
        <f t="shared" si="35"/>
        <v>2070253.0064694146</v>
      </c>
      <c r="EU169" s="8">
        <f t="shared" si="35"/>
        <v>2063483.3197501644</v>
      </c>
      <c r="EV169" s="8">
        <f t="shared" si="33"/>
        <v>2056713.6330309145</v>
      </c>
      <c r="EW169" s="8">
        <f t="shared" si="33"/>
        <v>2049943.9463116645</v>
      </c>
      <c r="EX169" s="8">
        <f t="shared" si="33"/>
        <v>2043174.2595924144</v>
      </c>
      <c r="EY169" s="8">
        <f t="shared" si="33"/>
        <v>2036404.5728731644</v>
      </c>
      <c r="EZ169" s="8">
        <f t="shared" si="33"/>
        <v>2029634.8861539145</v>
      </c>
      <c r="FA169" s="8">
        <f t="shared" si="33"/>
        <v>2022865.1994346646</v>
      </c>
      <c r="FB169" s="8">
        <f t="shared" si="33"/>
        <v>2016095.5127154146</v>
      </c>
      <c r="FC169" s="8">
        <f t="shared" si="33"/>
        <v>2009325.8259961645</v>
      </c>
      <c r="FD169" s="8">
        <f t="shared" si="33"/>
        <v>2002556.1392769145</v>
      </c>
      <c r="FE169" s="8">
        <f t="shared" si="33"/>
        <v>1995786.4525576646</v>
      </c>
      <c r="FF169" s="8">
        <f t="shared" si="33"/>
        <v>1989016.7658384144</v>
      </c>
      <c r="FG169" s="8">
        <f t="shared" si="33"/>
        <v>1982247.0791191645</v>
      </c>
      <c r="FH169" s="8">
        <f t="shared" si="33"/>
        <v>1975477.3923999146</v>
      </c>
      <c r="FI169" s="8">
        <f t="shared" si="33"/>
        <v>1968707.7056806646</v>
      </c>
      <c r="FJ169" s="8">
        <f t="shared" si="33"/>
        <v>1961938.0189614147</v>
      </c>
      <c r="FK169" s="8">
        <f t="shared" si="36"/>
        <v>1955168.3322421645</v>
      </c>
      <c r="FL169" s="8">
        <f t="shared" si="36"/>
        <v>1948398.6455229146</v>
      </c>
      <c r="FM169" s="8">
        <f t="shared" si="36"/>
        <v>1941628.9588036647</v>
      </c>
      <c r="FN169" s="8">
        <f t="shared" si="36"/>
        <v>1934859.2720844145</v>
      </c>
      <c r="FO169" s="8">
        <f t="shared" si="36"/>
        <v>1928089.5853651646</v>
      </c>
      <c r="FP169" s="8">
        <f t="shared" si="36"/>
        <v>1921319.8986459146</v>
      </c>
      <c r="FQ169" s="8">
        <f t="shared" si="36"/>
        <v>1914550.2119266647</v>
      </c>
      <c r="FR169" s="8">
        <f t="shared" si="36"/>
        <v>1907780.5252074148</v>
      </c>
      <c r="FS169" s="8">
        <f t="shared" si="36"/>
        <v>1904395.6818477896</v>
      </c>
      <c r="FT169" s="8">
        <f t="shared" si="36"/>
        <v>1904395.6818477896</v>
      </c>
    </row>
    <row r="170" spans="1:176" x14ac:dyDescent="0.25">
      <c r="A170" s="4" t="s">
        <v>12</v>
      </c>
      <c r="B170" s="4" t="s">
        <v>2</v>
      </c>
      <c r="C170" s="3" t="s">
        <v>40</v>
      </c>
      <c r="D170" s="4" t="s">
        <v>16</v>
      </c>
      <c r="E170" s="7">
        <v>2013</v>
      </c>
      <c r="F170" s="24">
        <f>IFERROR(VLOOKUP(CONCATENATE(C170,E170),'KU Retirements'!$A$4:$E$150,5,FALSE),"N/A")</f>
        <v>43770</v>
      </c>
      <c r="G170" s="5">
        <v>736802.09</v>
      </c>
      <c r="H170" s="5">
        <v>54385.779015367967</v>
      </c>
      <c r="I170" s="5"/>
      <c r="J170" s="6">
        <f>IF(J$3=$J$3,$G170,IF($F170='KU Meter Schedule'!J$3,'KU Meter Schedule'!I170-'KU Meter Schedule'!$G170,I170))</f>
        <v>736802.09</v>
      </c>
      <c r="K170" s="6">
        <f>IF(K$3=$J$3,$G170,IF($F170='KU Meter Schedule'!K$3,'KU Meter Schedule'!J170-'KU Meter Schedule'!$G170,J170))</f>
        <v>736802.09</v>
      </c>
      <c r="L170" s="6">
        <f>IF(L$3=$J$3,$G170,IF($F170='KU Meter Schedule'!L$3,'KU Meter Schedule'!K170-'KU Meter Schedule'!$G170,K170))</f>
        <v>736802.09</v>
      </c>
      <c r="M170" s="6">
        <f>IF(M$3=$J$3,$G170,IF($F170='KU Meter Schedule'!M$3,'KU Meter Schedule'!L170-'KU Meter Schedule'!$G170,L170))</f>
        <v>736802.09</v>
      </c>
      <c r="N170" s="6">
        <f>IF(N$3=$J$3,$G170,IF($F170='KU Meter Schedule'!N$3,'KU Meter Schedule'!M170-'KU Meter Schedule'!$G170,M170))</f>
        <v>736802.09</v>
      </c>
      <c r="O170" s="6">
        <f>IF(O$3=$J$3,$G170,IF($F170='KU Meter Schedule'!O$3,'KU Meter Schedule'!N170-'KU Meter Schedule'!$G170,N170))</f>
        <v>736802.09</v>
      </c>
      <c r="P170" s="6">
        <f>IF(P$3=$J$3,$G170,IF($F170='KU Meter Schedule'!P$3,'KU Meter Schedule'!O170-'KU Meter Schedule'!$G170,O170))</f>
        <v>736802.09</v>
      </c>
      <c r="Q170" s="6">
        <f>IF(Q$3=$J$3,$G170,IF($F170='KU Meter Schedule'!Q$3,'KU Meter Schedule'!P170-'KU Meter Schedule'!$G170,P170))</f>
        <v>736802.09</v>
      </c>
      <c r="R170" s="6">
        <f>IF(R$3=$J$3,$G170,IF($F170='KU Meter Schedule'!R$3,'KU Meter Schedule'!Q170-'KU Meter Schedule'!$G170,Q170))</f>
        <v>736802.09</v>
      </c>
      <c r="S170" s="6">
        <f>IF(S$3=$J$3,$G170,IF($F170='KU Meter Schedule'!S$3,'KU Meter Schedule'!R170-'KU Meter Schedule'!$G170,R170))</f>
        <v>736802.09</v>
      </c>
      <c r="T170" s="6">
        <f>IF(T$3=$J$3,$G170,IF($F170='KU Meter Schedule'!T$3,'KU Meter Schedule'!S170-'KU Meter Schedule'!$G170,S170))</f>
        <v>736802.09</v>
      </c>
      <c r="U170" s="6">
        <f>IF(U$3=$J$3,$G170,IF($F170='KU Meter Schedule'!U$3,'KU Meter Schedule'!T170-'KU Meter Schedule'!$G170,T170))</f>
        <v>736802.09</v>
      </c>
      <c r="V170" s="6">
        <f>IF(V$3=$J$3,$G170,IF($F170='KU Meter Schedule'!V$3,'KU Meter Schedule'!U170-'KU Meter Schedule'!$G170,U170))</f>
        <v>736802.09</v>
      </c>
      <c r="W170" s="6">
        <f>IF(W$3=$J$3,$G170,IF($F170='KU Meter Schedule'!W$3,'KU Meter Schedule'!V170-'KU Meter Schedule'!$G170,V170))</f>
        <v>736802.09</v>
      </c>
      <c r="X170" s="6">
        <f>IF(X$3=$J$3,$G170,IF($F170='KU Meter Schedule'!X$3,'KU Meter Schedule'!W170-'KU Meter Schedule'!$G170,W170))</f>
        <v>736802.09</v>
      </c>
      <c r="Y170" s="6">
        <f>IF(Y$3=$J$3,$G170,IF($F170='KU Meter Schedule'!Y$3,'KU Meter Schedule'!X170-'KU Meter Schedule'!$G170,X170))</f>
        <v>736802.09</v>
      </c>
      <c r="Z170" s="6">
        <f>IF(Z$3=$J$3,$G170,IF($F170='KU Meter Schedule'!Z$3,'KU Meter Schedule'!Y170-'KU Meter Schedule'!$G170,Y170))</f>
        <v>736802.09</v>
      </c>
      <c r="AA170" s="6">
        <f>IF(AA$3=$J$3,$G170,IF($F170='KU Meter Schedule'!AA$3,'KU Meter Schedule'!Z170-'KU Meter Schedule'!$G170,Z170))</f>
        <v>736802.09</v>
      </c>
      <c r="AB170" s="6">
        <f>IF(AB$3=$J$3,$G170,IF($F170='KU Meter Schedule'!AB$3,'KU Meter Schedule'!AA170-'KU Meter Schedule'!$G170,AA170))</f>
        <v>736802.09</v>
      </c>
      <c r="AC170" s="6">
        <f>IF(AC$3=$J$3,$G170,IF($F170='KU Meter Schedule'!AC$3,'KU Meter Schedule'!AB170-'KU Meter Schedule'!$G170,AB170))</f>
        <v>736802.09</v>
      </c>
      <c r="AD170" s="6">
        <f>IF(AD$3=$J$3,$G170,IF($F170='KU Meter Schedule'!AD$3,'KU Meter Schedule'!AC170-'KU Meter Schedule'!$G170,AC170))</f>
        <v>736802.09</v>
      </c>
      <c r="AE170" s="6">
        <f>IF(AE$3=$J$3,$G170,IF($F170='KU Meter Schedule'!AE$3,'KU Meter Schedule'!AD170-'KU Meter Schedule'!$G170,AD170))</f>
        <v>736802.09</v>
      </c>
      <c r="AF170" s="6">
        <f>IF(AF$3=$J$3,$G170,IF($F170='KU Meter Schedule'!AF$3,'KU Meter Schedule'!AE170-'KU Meter Schedule'!$G170,AE170))</f>
        <v>736802.09</v>
      </c>
      <c r="AG170" s="6">
        <f>IF(AG$3=$J$3,$G170,IF($F170='KU Meter Schedule'!AG$3,'KU Meter Schedule'!AF170-'KU Meter Schedule'!$G170,AF170))</f>
        <v>736802.09</v>
      </c>
      <c r="AH170" s="6">
        <f>IF(AH$3=$J$3,$G170,IF($F170='KU Meter Schedule'!AH$3,'KU Meter Schedule'!AG170-'KU Meter Schedule'!$G170,AG170))</f>
        <v>736802.09</v>
      </c>
      <c r="AI170" s="6">
        <f>IF(AI$3=$J$3,$G170,IF($F170='KU Meter Schedule'!AI$3,'KU Meter Schedule'!AH170-'KU Meter Schedule'!$G170,AH170))</f>
        <v>736802.09</v>
      </c>
      <c r="AJ170" s="6">
        <f>IF(AJ$3=$J$3,$G170,IF($F170='KU Meter Schedule'!AJ$3,'KU Meter Schedule'!AI170-'KU Meter Schedule'!$G170,AI170))</f>
        <v>736802.09</v>
      </c>
      <c r="AK170" s="6">
        <f>IF(AK$3=$J$3,$G170,IF($F170='KU Meter Schedule'!AK$3,'KU Meter Schedule'!AJ170-'KU Meter Schedule'!$G170,AJ170))</f>
        <v>736802.09</v>
      </c>
      <c r="AL170" s="6">
        <f>IF(AL$3=$J$3,$G170,IF($F170='KU Meter Schedule'!AL$3,'KU Meter Schedule'!AK170-'KU Meter Schedule'!$G170,AK170))</f>
        <v>736802.09</v>
      </c>
      <c r="AM170" s="6">
        <f>IF(AM$3=$J$3,$G170,IF($F170='KU Meter Schedule'!AM$3,'KU Meter Schedule'!AL170-'KU Meter Schedule'!$G170,AL170))</f>
        <v>736802.09</v>
      </c>
      <c r="AN170" s="6">
        <f>IF(AN$3=$J$3,$G170,IF($F170='KU Meter Schedule'!AN$3,'KU Meter Schedule'!AM170-'KU Meter Schedule'!$G170,AM170))</f>
        <v>736802.09</v>
      </c>
      <c r="AO170" s="6">
        <f>IF(AO$3=$J$3,$G170,IF($F170='KU Meter Schedule'!AO$3,'KU Meter Schedule'!AN170-'KU Meter Schedule'!$G170,AN170))</f>
        <v>736802.09</v>
      </c>
      <c r="AP170" s="6">
        <f>IF(AP$3=$J$3,$G170,IF($F170='KU Meter Schedule'!AP$3,'KU Meter Schedule'!AO170-'KU Meter Schedule'!$G170,AO170))</f>
        <v>736802.09</v>
      </c>
      <c r="AQ170" s="6">
        <f>IF(AQ$3=$J$3,$G170,IF($F170='KU Meter Schedule'!AQ$3,'KU Meter Schedule'!AP170-'KU Meter Schedule'!$G170,AP170))</f>
        <v>736802.09</v>
      </c>
      <c r="AR170" s="6">
        <f>IF(AR$3=$J$3,$G170,IF($F170='KU Meter Schedule'!AR$3,'KU Meter Schedule'!AQ170-'KU Meter Schedule'!$G170,AQ170))</f>
        <v>736802.09</v>
      </c>
      <c r="AS170" s="6">
        <f>IF(AS$3=$J$3,$G170,IF($F170='KU Meter Schedule'!AS$3,'KU Meter Schedule'!AR170-'KU Meter Schedule'!$G170,AR170))</f>
        <v>736802.09</v>
      </c>
      <c r="AT170" s="6">
        <f>IF(AT$3=$J$3,$G170,IF($F170='KU Meter Schedule'!AT$3,'KU Meter Schedule'!AS170-'KU Meter Schedule'!$G170,AS170))</f>
        <v>736802.09</v>
      </c>
      <c r="AU170" s="6">
        <f>IF(AU$3=$J$3,$G170,IF($F170='KU Meter Schedule'!AU$3,'KU Meter Schedule'!AT170-'KU Meter Schedule'!$G170,AT170))</f>
        <v>736802.09</v>
      </c>
      <c r="AV170" s="6">
        <f>IF(AV$3=$J$3,$G170,IF($F170='KU Meter Schedule'!AV$3,'KU Meter Schedule'!AU170-'KU Meter Schedule'!$G170,AU170))</f>
        <v>736802.09</v>
      </c>
      <c r="AW170" s="6">
        <f>IF(AW$3=$J$3,$G170,IF($F170='KU Meter Schedule'!AW$3,'KU Meter Schedule'!AV170-'KU Meter Schedule'!$G170,AV170))</f>
        <v>0</v>
      </c>
      <c r="AX170" s="6">
        <f>IF(AX$3=$J$3,$G170,IF($F170='KU Meter Schedule'!AX$3,'KU Meter Schedule'!AW170-'KU Meter Schedule'!$G170,AW170))</f>
        <v>0</v>
      </c>
      <c r="AZ170" s="21">
        <f>IF(AZ$3&lt;'Depr. Rate'!$B$1,('Depr. Rate'!$B$4*'KU Meter Schedule'!J170)/12,IF(J170=0,I170/2*'Depr. Rate'!$C$4/12,('Depr. Rate'!$C$4*'KU Meter Schedule'!J170)/12))</f>
        <v>1406.0639884166667</v>
      </c>
      <c r="BA170" s="21">
        <f>IF(BA$3&lt;'Depr. Rate'!$B$1,('Depr. Rate'!$B$4*'KU Meter Schedule'!K170)/12,IF(K170=0,J170/2*'Depr. Rate'!$C$4/12,('Depr. Rate'!$C$4*'KU Meter Schedule'!K170)/12))</f>
        <v>1406.0639884166667</v>
      </c>
      <c r="BB170" s="21">
        <f>IF(BB$3&lt;'Depr. Rate'!$B$1,('Depr. Rate'!$B$4*'KU Meter Schedule'!L170)/12,IF(L170=0,K170/2*'Depr. Rate'!$C$4/12,('Depr. Rate'!$C$4*'KU Meter Schedule'!L170)/12))</f>
        <v>1406.0639884166667</v>
      </c>
      <c r="BC170" s="21">
        <f>IF(BC$3&lt;'Depr. Rate'!$B$1,('Depr. Rate'!$B$4*'KU Meter Schedule'!M170)/12,IF(M170=0,L170/2*'Depr. Rate'!$C$4/12,('Depr. Rate'!$C$4*'KU Meter Schedule'!M170)/12))</f>
        <v>1406.0639884166667</v>
      </c>
      <c r="BD170" s="21">
        <f>IF(BD$3&lt;'Depr. Rate'!$B$1,('Depr. Rate'!$B$4*'KU Meter Schedule'!N170)/12,IF(N170=0,M170/2*'Depr. Rate'!$C$4/12,('Depr. Rate'!$C$4*'KU Meter Schedule'!N170)/12))</f>
        <v>1406.0639884166667</v>
      </c>
      <c r="BE170" s="21">
        <f>IF(BE$3&lt;'Depr. Rate'!$B$1,('Depr. Rate'!$B$4*'KU Meter Schedule'!O170)/12,IF(O170=0,N170/2*'Depr. Rate'!$C$4/12,('Depr. Rate'!$C$4*'KU Meter Schedule'!O170)/12))</f>
        <v>1406.0639884166667</v>
      </c>
      <c r="BF170" s="21">
        <f>IF(BF$3&lt;'Depr. Rate'!$B$1,('Depr. Rate'!$B$4*'KU Meter Schedule'!P170)/12,IF(P170=0,O170/2*'Depr. Rate'!$C$4/12,('Depr. Rate'!$C$4*'KU Meter Schedule'!P170)/12))</f>
        <v>1406.0639884166667</v>
      </c>
      <c r="BG170" s="21">
        <f>IF(BG$3&lt;'Depr. Rate'!$B$1,('Depr. Rate'!$B$4*'KU Meter Schedule'!Q170)/12,IF(Q170=0,P170/2*'Depr. Rate'!$C$4/12,('Depr. Rate'!$C$4*'KU Meter Schedule'!Q170)/12))</f>
        <v>1406.0639884166667</v>
      </c>
      <c r="BH170" s="21">
        <f>IF(BH$3&lt;'Depr. Rate'!$B$1,('Depr. Rate'!$B$4*'KU Meter Schedule'!R170)/12,IF(R170=0,Q170/2*'Depr. Rate'!$C$4/12,('Depr. Rate'!$C$4*'KU Meter Schedule'!R170)/12))</f>
        <v>1406.0639884166667</v>
      </c>
      <c r="BI170" s="21">
        <f>IF(BI$3&lt;'Depr. Rate'!$B$1,('Depr. Rate'!$B$4*'KU Meter Schedule'!S170)/12,IF(S170=0,R170/2*'Depr. Rate'!$C$4/12,('Depr. Rate'!$C$4*'KU Meter Schedule'!S170)/12))</f>
        <v>1406.0639884166667</v>
      </c>
      <c r="BJ170" s="21">
        <f>IF(BJ$3&lt;'Depr. Rate'!$B$1,('Depr. Rate'!$B$4*'KU Meter Schedule'!T170)/12,IF(T170=0,S170/2*'Depr. Rate'!$C$4/12,('Depr. Rate'!$C$4*'KU Meter Schedule'!T170)/12))</f>
        <v>1406.0639884166667</v>
      </c>
      <c r="BK170" s="21">
        <f>IF(BK$3&lt;'Depr. Rate'!$B$1,('Depr. Rate'!$B$4*'KU Meter Schedule'!U170)/12,IF(U170=0,T170/2*'Depr. Rate'!$C$4/12,('Depr. Rate'!$C$4*'KU Meter Schedule'!U170)/12))</f>
        <v>2155.1461132499999</v>
      </c>
      <c r="BL170" s="21">
        <f>IF(BL$3&lt;'Depr. Rate'!$B$1,('Depr. Rate'!$B$4*'KU Meter Schedule'!V170)/12,IF(V170=0,U170/2*'Depr. Rate'!$C$4/12,('Depr. Rate'!$C$4*'KU Meter Schedule'!V170)/12))</f>
        <v>2155.1461132499999</v>
      </c>
      <c r="BM170" s="21">
        <f>IF(BM$3&lt;'Depr. Rate'!$B$1,('Depr. Rate'!$B$4*'KU Meter Schedule'!W170)/12,IF(W170=0,V170/2*'Depr. Rate'!$C$4/12,('Depr. Rate'!$C$4*'KU Meter Schedule'!W170)/12))</f>
        <v>2155.1461132499999</v>
      </c>
      <c r="BN170" s="21">
        <f>IF(BN$3&lt;'Depr. Rate'!$B$1,('Depr. Rate'!$B$4*'KU Meter Schedule'!X170)/12,IF(X170=0,W170/2*'Depr. Rate'!$C$4/12,('Depr. Rate'!$C$4*'KU Meter Schedule'!X170)/12))</f>
        <v>2155.1461132499999</v>
      </c>
      <c r="BO170" s="21">
        <f>IF(BO$3&lt;'Depr. Rate'!$B$1,('Depr. Rate'!$B$4*'KU Meter Schedule'!Y170)/12,IF(Y170=0,X170/2*'Depr. Rate'!$C$4/12,('Depr. Rate'!$C$4*'KU Meter Schedule'!Y170)/12))</f>
        <v>2155.1461132499999</v>
      </c>
      <c r="BP170" s="21">
        <f>IF(BP$3&lt;'Depr. Rate'!$B$1,('Depr. Rate'!$B$4*'KU Meter Schedule'!Z170)/12,IF(Z170=0,Y170/2*'Depr. Rate'!$C$4/12,('Depr. Rate'!$C$4*'KU Meter Schedule'!Z170)/12))</f>
        <v>2155.1461132499999</v>
      </c>
      <c r="BQ170" s="21">
        <f>IF(BQ$3&lt;'Depr. Rate'!$B$1,('Depr. Rate'!$B$4*'KU Meter Schedule'!AA170)/12,IF(AA170=0,Z170/2*'Depr. Rate'!$C$4/12,('Depr. Rate'!$C$4*'KU Meter Schedule'!AA170)/12))</f>
        <v>2155.1461132499999</v>
      </c>
      <c r="BR170" s="21">
        <f>IF(BR$3&lt;'Depr. Rate'!$B$1,('Depr. Rate'!$B$4*'KU Meter Schedule'!AB170)/12,IF(AB170=0,AA170/2*'Depr. Rate'!$C$4/12,('Depr. Rate'!$C$4*'KU Meter Schedule'!AB170)/12))</f>
        <v>2155.1461132499999</v>
      </c>
      <c r="BS170" s="21">
        <f>IF(BS$3&lt;'Depr. Rate'!$B$1,('Depr. Rate'!$B$4*'KU Meter Schedule'!AC170)/12,IF(AC170=0,AB170/2*'Depr. Rate'!$C$4/12,('Depr. Rate'!$C$4*'KU Meter Schedule'!AC170)/12))</f>
        <v>2155.1461132499999</v>
      </c>
      <c r="BT170" s="21">
        <f>IF(BT$3&lt;'Depr. Rate'!$B$1,('Depr. Rate'!$B$4*'KU Meter Schedule'!AD170)/12,IF(AD170=0,AC170/2*'Depr. Rate'!$C$4/12,('Depr. Rate'!$C$4*'KU Meter Schedule'!AD170)/12))</f>
        <v>2155.1461132499999</v>
      </c>
      <c r="BU170" s="21">
        <f>IF(BU$3&lt;'Depr. Rate'!$B$1,('Depr. Rate'!$B$4*'KU Meter Schedule'!AE170)/12,IF(AE170=0,AD170/2*'Depr. Rate'!$C$4/12,('Depr. Rate'!$C$4*'KU Meter Schedule'!AE170)/12))</f>
        <v>2155.1461132499999</v>
      </c>
      <c r="BV170" s="21">
        <f>IF(BV$3&lt;'Depr. Rate'!$B$1,('Depr. Rate'!$B$4*'KU Meter Schedule'!AF170)/12,IF(AF170=0,AE170/2*'Depr. Rate'!$C$4/12,('Depr. Rate'!$C$4*'KU Meter Schedule'!AF170)/12))</f>
        <v>2155.1461132499999</v>
      </c>
      <c r="BW170" s="21">
        <f>IF(BW$3&lt;'Depr. Rate'!$B$1,('Depr. Rate'!$B$4*'KU Meter Schedule'!AG170)/12,IF(AG170=0,AF170/2*'Depr. Rate'!$C$4/12,('Depr. Rate'!$C$4*'KU Meter Schedule'!AG170)/12))</f>
        <v>2155.1461132499999</v>
      </c>
      <c r="BX170" s="21">
        <f>IF(BX$3&lt;'Depr. Rate'!$B$1,('Depr. Rate'!$B$4*'KU Meter Schedule'!AH170)/12,IF(AH170=0,AG170/2*'Depr. Rate'!$C$4/12,('Depr. Rate'!$C$4*'KU Meter Schedule'!AH170)/12))</f>
        <v>2155.1461132499999</v>
      </c>
      <c r="BY170" s="21">
        <f>IF(BY$3&lt;'Depr. Rate'!$B$1,('Depr. Rate'!$B$4*'KU Meter Schedule'!AI170)/12,IF(AI170=0,AH170/2*'Depr. Rate'!$C$4/12,('Depr. Rate'!$C$4*'KU Meter Schedule'!AI170)/12))</f>
        <v>2155.1461132499999</v>
      </c>
      <c r="BZ170" s="21">
        <f>IF(BZ$3&lt;'Depr. Rate'!$B$1,('Depr. Rate'!$B$4*'KU Meter Schedule'!AJ170)/12,IF(AJ170=0,AI170/2*'Depr. Rate'!$C$4/12,('Depr. Rate'!$C$4*'KU Meter Schedule'!AJ170)/12))</f>
        <v>2155.1461132499999</v>
      </c>
      <c r="CA170" s="21">
        <f>IF(CA$3&lt;'Depr. Rate'!$B$1,('Depr. Rate'!$B$4*'KU Meter Schedule'!AK170)/12,IF(AK170=0,AJ170/2*'Depr. Rate'!$C$4/12,('Depr. Rate'!$C$4*'KU Meter Schedule'!AK170)/12))</f>
        <v>2155.1461132499999</v>
      </c>
      <c r="CB170" s="21">
        <f>IF(CB$3&lt;'Depr. Rate'!$B$1,('Depr. Rate'!$B$4*'KU Meter Schedule'!AL170)/12,IF(AL170=0,AK170/2*'Depr. Rate'!$C$4/12,('Depr. Rate'!$C$4*'KU Meter Schedule'!AL170)/12))</f>
        <v>2155.1461132499999</v>
      </c>
      <c r="CC170" s="21">
        <f>IF(CC$3&lt;'Depr. Rate'!$B$1,('Depr. Rate'!$B$4*'KU Meter Schedule'!AM170)/12,IF(AM170=0,AL170/2*'Depr. Rate'!$C$4/12,('Depr. Rate'!$C$4*'KU Meter Schedule'!AM170)/12))</f>
        <v>2155.1461132499999</v>
      </c>
      <c r="CD170" s="21">
        <f>IF(CD$3&lt;'Depr. Rate'!$B$1,('Depr. Rate'!$B$4*'KU Meter Schedule'!AN170)/12,IF(AN170=0,AM170/2*'Depr. Rate'!$C$4/12,('Depr. Rate'!$C$4*'KU Meter Schedule'!AN170)/12))</f>
        <v>2155.1461132499999</v>
      </c>
      <c r="CE170" s="21">
        <f>IF(CE$3&lt;'Depr. Rate'!$B$1,('Depr. Rate'!$B$4*'KU Meter Schedule'!AO170)/12,IF(AO170=0,AN170/2*'Depr. Rate'!$C$4/12,('Depr. Rate'!$C$4*'KU Meter Schedule'!AO170)/12))</f>
        <v>2155.1461132499999</v>
      </c>
      <c r="CF170" s="21">
        <f>IF(CF$3&lt;'Depr. Rate'!$B$1,('Depr. Rate'!$B$4*'KU Meter Schedule'!AP170)/12,IF(AP170=0,AO170/2*'Depr. Rate'!$C$4/12,('Depr. Rate'!$C$4*'KU Meter Schedule'!AP170)/12))</f>
        <v>2155.1461132499999</v>
      </c>
      <c r="CG170" s="21">
        <f>IF(CG$3&lt;'Depr. Rate'!$B$1,('Depr. Rate'!$B$4*'KU Meter Schedule'!AQ170)/12,IF(AQ170=0,AP170/2*'Depr. Rate'!$C$4/12,('Depr. Rate'!$C$4*'KU Meter Schedule'!AQ170)/12))</f>
        <v>2155.1461132499999</v>
      </c>
      <c r="CH170" s="21">
        <f>IF(CH$3&lt;'Depr. Rate'!$B$1,('Depr. Rate'!$B$4*'KU Meter Schedule'!AR170)/12,IF(AR170=0,AQ170/2*'Depr. Rate'!$C$4/12,('Depr. Rate'!$C$4*'KU Meter Schedule'!AR170)/12))</f>
        <v>2155.1461132499999</v>
      </c>
      <c r="CI170" s="21">
        <f>IF(CI$3&lt;'Depr. Rate'!$B$1,('Depr. Rate'!$B$4*'KU Meter Schedule'!AS170)/12,IF(AS170=0,AR170/2*'Depr. Rate'!$C$4/12,('Depr. Rate'!$C$4*'KU Meter Schedule'!AS170)/12))</f>
        <v>2155.1461132499999</v>
      </c>
      <c r="CJ170" s="21">
        <f>IF(CJ$3&lt;'Depr. Rate'!$B$1,('Depr. Rate'!$B$4*'KU Meter Schedule'!AT170)/12,IF(AT170=0,AS170/2*'Depr. Rate'!$C$4/12,('Depr. Rate'!$C$4*'KU Meter Schedule'!AT170)/12))</f>
        <v>2155.1461132499999</v>
      </c>
      <c r="CK170" s="21">
        <f>IF(CK$3&lt;'Depr. Rate'!$B$1,('Depr. Rate'!$B$4*'KU Meter Schedule'!AU170)/12,IF(AU170=0,AT170/2*'Depr. Rate'!$C$4/12,('Depr. Rate'!$C$4*'KU Meter Schedule'!AU170)/12))</f>
        <v>2155.1461132499999</v>
      </c>
      <c r="CL170" s="21">
        <f>IF(CL$3&lt;'Depr. Rate'!$B$1,('Depr. Rate'!$B$4*'KU Meter Schedule'!AV170)/12,IF(AV170=0,AU170/2*'Depr. Rate'!$C$4/12,('Depr. Rate'!$C$4*'KU Meter Schedule'!AV170)/12))</f>
        <v>2155.1461132499999</v>
      </c>
      <c r="CM170" s="21">
        <f>IF(CM$3&lt;'Depr. Rate'!$B$1,('Depr. Rate'!$B$4*'KU Meter Schedule'!AW170)/12,IF(AW170=0,AV170/2*'Depr. Rate'!$C$4/12,('Depr. Rate'!$C$4*'KU Meter Schedule'!AW170)/12))</f>
        <v>1077.5730566249999</v>
      </c>
      <c r="CN170" s="21">
        <f>IF(CN$3&lt;'Depr. Rate'!$B$1,('Depr. Rate'!$B$4*'KU Meter Schedule'!AX170)/12,IF(AX170=0,AW170/2*'Depr. Rate'!$C$4/12,('Depr. Rate'!$C$4*'KU Meter Schedule'!AX170)/12))</f>
        <v>0</v>
      </c>
      <c r="CP170" s="6">
        <f>IF(CP$3=$CP$3,$H170+AZ170,IF($F170='KU Meter Schedule'!CP$3,'KU Meter Schedule'!CO170+AZ170-$G170,SUM(CO170,AZ170)))</f>
        <v>55791.843003784634</v>
      </c>
      <c r="CQ170" s="6">
        <f>IF(CQ$3=$CP$3,$H170+BA170,IF($F170='KU Meter Schedule'!CQ$3,'KU Meter Schedule'!CP170+BA170-$G170,SUM(CP170,BA170)))</f>
        <v>57197.9069922013</v>
      </c>
      <c r="CR170" s="6">
        <f>IF(CR$3=$CP$3,$H170+BB170,IF($F170='KU Meter Schedule'!CR$3,'KU Meter Schedule'!CQ170+BB170-$G170,SUM(CQ170,BB170)))</f>
        <v>58603.970980617967</v>
      </c>
      <c r="CS170" s="6">
        <f>IF(CS$3=$CP$3,$H170+BC170,IF($F170='KU Meter Schedule'!CS$3,'KU Meter Schedule'!CR170+BC170-$G170,SUM(CR170,BC170)))</f>
        <v>60010.034969034634</v>
      </c>
      <c r="CT170" s="6">
        <f>IF(CT$3=$CP$3,$H170+BD170,IF($F170='KU Meter Schedule'!CT$3,'KU Meter Schedule'!CS170+BD170-$G170,SUM(CS170,BD170)))</f>
        <v>61416.098957451301</v>
      </c>
      <c r="CU170" s="6">
        <f>IF(CU$3=$CP$3,$H170+BE170,IF($F170='KU Meter Schedule'!CU$3,'KU Meter Schedule'!CT170+BE170-$G170,SUM(CT170,BE170)))</f>
        <v>62822.162945867967</v>
      </c>
      <c r="CV170" s="6">
        <f>IF(CV$3=$CP$3,$H170+BF170,IF($F170='KU Meter Schedule'!CV$3,'KU Meter Schedule'!CU170+BF170-$G170,SUM(CU170,BF170)))</f>
        <v>64228.226934284634</v>
      </c>
      <c r="CW170" s="6">
        <f>IF(CW$3=$CP$3,$H170+BG170,IF($F170='KU Meter Schedule'!CW$3,'KU Meter Schedule'!CV170+BG170-$G170,SUM(CV170,BG170)))</f>
        <v>65634.290922701301</v>
      </c>
      <c r="CX170" s="6">
        <f>IF(CX$3=$CP$3,$H170+BH170,IF($F170='KU Meter Schedule'!CX$3,'KU Meter Schedule'!CW170+BH170-$G170,SUM(CW170,BH170)))</f>
        <v>67040.35491111796</v>
      </c>
      <c r="CY170" s="6">
        <f>IF(CY$3=$CP$3,$H170+BI170,IF($F170='KU Meter Schedule'!CY$3,'KU Meter Schedule'!CX170+BI170-$G170,SUM(CX170,BI170)))</f>
        <v>68446.418899534619</v>
      </c>
      <c r="CZ170" s="6">
        <f>IF(CZ$3=$CP$3,$H170+BJ170,IF($F170='KU Meter Schedule'!CZ$3,'KU Meter Schedule'!CY170+BJ170-$G170,SUM(CY170,BJ170)))</f>
        <v>69852.482887951279</v>
      </c>
      <c r="DA170" s="6">
        <f>IF(DA$3=$CP$3,$H170+BK170,IF($F170='KU Meter Schedule'!DA$3,'KU Meter Schedule'!CZ170+BK170-$G170,SUM(CZ170,BK170)))</f>
        <v>72007.629001201276</v>
      </c>
      <c r="DB170" s="6">
        <f>IF(DB$3=$CP$3,$H170+BL170,IF($F170='KU Meter Schedule'!DB$3,'KU Meter Schedule'!DA170+BL170-$G170,SUM(DA170,BL170)))</f>
        <v>74162.775114451273</v>
      </c>
      <c r="DC170" s="6">
        <f>IF(DC$3=$CP$3,$H170+BM170,IF($F170='KU Meter Schedule'!DC$3,'KU Meter Schedule'!DB170+BM170-$G170,SUM(DB170,BM170)))</f>
        <v>76317.92122770127</v>
      </c>
      <c r="DD170" s="6">
        <f>IF(DD$3=$CP$3,$H170+BN170,IF($F170='KU Meter Schedule'!DD$3,'KU Meter Schedule'!DC170+BN170-$G170,SUM(DC170,BN170)))</f>
        <v>78473.067340951267</v>
      </c>
      <c r="DE170" s="6">
        <f>IF(DE$3=$CP$3,$H170+BO170,IF($F170='KU Meter Schedule'!DE$3,'KU Meter Schedule'!DD170+BO170-$G170,SUM(DD170,BO170)))</f>
        <v>80628.213454201265</v>
      </c>
      <c r="DF170" s="6">
        <f>IF(DF$3=$CP$3,$H170+BP170,IF($F170='KU Meter Schedule'!DF$3,'KU Meter Schedule'!DE170+BP170-$G170,SUM(DE170,BP170)))</f>
        <v>82783.359567451262</v>
      </c>
      <c r="DG170" s="6">
        <f>IF(DG$3=$CP$3,$H170+BQ170,IF($F170='KU Meter Schedule'!DG$3,'KU Meter Schedule'!DF170+BQ170-$G170,SUM(DF170,BQ170)))</f>
        <v>84938.505680701259</v>
      </c>
      <c r="DH170" s="6">
        <f>IF(DH$3=$CP$3,$H170+BR170,IF($F170='KU Meter Schedule'!DH$3,'KU Meter Schedule'!DG170+BR170-$G170,SUM(DG170,BR170)))</f>
        <v>87093.651793951256</v>
      </c>
      <c r="DI170" s="6">
        <f>IF(DI$3=$CP$3,$H170+BS170,IF($F170='KU Meter Schedule'!DI$3,'KU Meter Schedule'!DH170+BS170-$G170,SUM(DH170,BS170)))</f>
        <v>89248.797907201253</v>
      </c>
      <c r="DJ170" s="6">
        <f>IF(DJ$3=$CP$3,$H170+BT170,IF($F170='KU Meter Schedule'!DJ$3,'KU Meter Schedule'!DI170+BT170-$G170,SUM(DI170,BT170)))</f>
        <v>91403.94402045125</v>
      </c>
      <c r="DK170" s="6">
        <f>IF(DK$3=$CP$3,$H170+BU170,IF($F170='KU Meter Schedule'!DK$3,'KU Meter Schedule'!DJ170+BU170-$G170,SUM(DJ170,BU170)))</f>
        <v>93559.090133701247</v>
      </c>
      <c r="DL170" s="6">
        <f>IF(DL$3=$CP$3,$H170+BV170,IF($F170='KU Meter Schedule'!DL$3,'KU Meter Schedule'!DK170+BV170-$G170,SUM(DK170,BV170)))</f>
        <v>95714.236246951245</v>
      </c>
      <c r="DM170" s="6">
        <f>IF(DM$3=$CP$3,$H170+BW170,IF($F170='KU Meter Schedule'!DM$3,'KU Meter Schedule'!DL170+BW170-$G170,SUM(DL170,BW170)))</f>
        <v>97869.382360201242</v>
      </c>
      <c r="DN170" s="6">
        <f>IF(DN$3=$CP$3,$H170+BX170,IF($F170='KU Meter Schedule'!DN$3,'KU Meter Schedule'!DM170+BX170-$G170,SUM(DM170,BX170)))</f>
        <v>100024.52847345124</v>
      </c>
      <c r="DO170" s="6">
        <f>IF(DO$3=$CP$3,$H170+BY170,IF($F170='KU Meter Schedule'!DO$3,'KU Meter Schedule'!DN170+BY170-$G170,SUM(DN170,BY170)))</f>
        <v>102179.67458670124</v>
      </c>
      <c r="DP170" s="6">
        <f>IF(DP$3=$CP$3,$H170+BZ170,IF($F170='KU Meter Schedule'!DP$3,'KU Meter Schedule'!DO170+BZ170-$G170,SUM(DO170,BZ170)))</f>
        <v>104334.82069995123</v>
      </c>
      <c r="DQ170" s="6">
        <f>IF(DQ$3=$CP$3,$H170+CA170,IF($F170='KU Meter Schedule'!DQ$3,'KU Meter Schedule'!DP170+CA170-$G170,SUM(DP170,CA170)))</f>
        <v>106489.96681320123</v>
      </c>
      <c r="DR170" s="6">
        <f>IF(DR$3=$CP$3,$H170+CB170,IF($F170='KU Meter Schedule'!DR$3,'KU Meter Schedule'!DQ170+CB170-$G170,SUM(DQ170,CB170)))</f>
        <v>108645.11292645123</v>
      </c>
      <c r="DS170" s="6">
        <f>IF(DS$3=$CP$3,$H170+CC170,IF($F170='KU Meter Schedule'!DS$3,'KU Meter Schedule'!DR170+CC170-$G170,SUM(DR170,CC170)))</f>
        <v>110800.25903970122</v>
      </c>
      <c r="DT170" s="6">
        <f>IF(DT$3=$CP$3,$H170+CD170,IF($F170='KU Meter Schedule'!DT$3,'KU Meter Schedule'!DS170+CD170-$G170,SUM(DS170,CD170)))</f>
        <v>112955.40515295122</v>
      </c>
      <c r="DU170" s="6">
        <f>IF(DU$3=$CP$3,$H170+CE170,IF($F170='KU Meter Schedule'!DU$3,'KU Meter Schedule'!DT170+CE170-$G170,SUM(DT170,CE170)))</f>
        <v>115110.55126620122</v>
      </c>
      <c r="DV170" s="6">
        <f>IF(DV$3=$CP$3,$H170+CF170,IF($F170='KU Meter Schedule'!DV$3,'KU Meter Schedule'!DU170+CF170-$G170,SUM(DU170,CF170)))</f>
        <v>117265.69737945122</v>
      </c>
      <c r="DW170" s="6">
        <f>IF(DW$3=$CP$3,$H170+CG170,IF($F170='KU Meter Schedule'!DW$3,'KU Meter Schedule'!DV170+CG170-$G170,SUM(DV170,CG170)))</f>
        <v>119420.84349270121</v>
      </c>
      <c r="DX170" s="6">
        <f>IF(DX$3=$CP$3,$H170+CH170,IF($F170='KU Meter Schedule'!DX$3,'KU Meter Schedule'!DW170+CH170-$G170,SUM(DW170,CH170)))</f>
        <v>121575.98960595121</v>
      </c>
      <c r="DY170" s="6">
        <f>IF(DY$3=$CP$3,$H170+CI170,IF($F170='KU Meter Schedule'!DY$3,'KU Meter Schedule'!DX170+CI170-$G170,SUM(DX170,CI170)))</f>
        <v>123731.13571920121</v>
      </c>
      <c r="DZ170" s="6">
        <f>IF(DZ$3=$CP$3,$H170+CJ170,IF($F170='KU Meter Schedule'!DZ$3,'KU Meter Schedule'!DY170+CJ170-$G170,SUM(DY170,CJ170)))</f>
        <v>125886.2818324512</v>
      </c>
      <c r="EA170" s="6">
        <f>IF(EA$3=$CP$3,$H170+CK170,IF($F170='KU Meter Schedule'!EA$3,'KU Meter Schedule'!DZ170+CK170-$G170,SUM(DZ170,CK170)))</f>
        <v>128041.4279457012</v>
      </c>
      <c r="EB170" s="6">
        <f>IF(EB$3=$CP$3,$H170+CL170,IF($F170='KU Meter Schedule'!EB$3,'KU Meter Schedule'!EA170+CL170-$G170,SUM(EA170,CL170)))</f>
        <v>130196.5740589512</v>
      </c>
      <c r="EC170" s="6">
        <f>IF(EC$3=$CP$3,$H170+CM170,IF($F170='KU Meter Schedule'!EC$3,'KU Meter Schedule'!EB170+CM170-$G170,SUM(EB170,CM170)))</f>
        <v>-605527.94288442377</v>
      </c>
      <c r="ED170" s="6">
        <f>IF(ED$3=$CP$3,$H170+CN170,IF($F170='KU Meter Schedule'!ED$3,'KU Meter Schedule'!EC170+CN170-$G170,SUM(EC170,CN170)))</f>
        <v>-605527.94288442377</v>
      </c>
      <c r="EF170" s="8">
        <f t="shared" si="35"/>
        <v>681010.24699621531</v>
      </c>
      <c r="EG170" s="8">
        <f t="shared" si="35"/>
        <v>679604.18300779862</v>
      </c>
      <c r="EH170" s="8">
        <f t="shared" si="35"/>
        <v>678198.11901938205</v>
      </c>
      <c r="EI170" s="8">
        <f t="shared" si="35"/>
        <v>676792.05503096536</v>
      </c>
      <c r="EJ170" s="8">
        <f t="shared" si="35"/>
        <v>675385.99104254867</v>
      </c>
      <c r="EK170" s="8">
        <f t="shared" si="35"/>
        <v>673979.92705413199</v>
      </c>
      <c r="EL170" s="8">
        <f t="shared" si="35"/>
        <v>672573.8630657153</v>
      </c>
      <c r="EM170" s="8">
        <f t="shared" si="35"/>
        <v>671167.79907729873</v>
      </c>
      <c r="EN170" s="8">
        <f t="shared" si="35"/>
        <v>669761.73508888204</v>
      </c>
      <c r="EO170" s="8">
        <f t="shared" si="35"/>
        <v>668355.67110046535</v>
      </c>
      <c r="EP170" s="8">
        <f t="shared" si="35"/>
        <v>666949.60711204866</v>
      </c>
      <c r="EQ170" s="8">
        <f t="shared" si="35"/>
        <v>664794.46099879872</v>
      </c>
      <c r="ER170" s="8">
        <f t="shared" si="35"/>
        <v>662639.31488554867</v>
      </c>
      <c r="ES170" s="8">
        <f t="shared" si="35"/>
        <v>660484.16877229873</v>
      </c>
      <c r="ET170" s="8">
        <f t="shared" si="35"/>
        <v>658329.02265904867</v>
      </c>
      <c r="EU170" s="8">
        <f t="shared" si="35"/>
        <v>656173.87654579873</v>
      </c>
      <c r="EV170" s="8">
        <f t="shared" si="33"/>
        <v>654018.73043254868</v>
      </c>
      <c r="EW170" s="8">
        <f t="shared" si="33"/>
        <v>651863.58431929874</v>
      </c>
      <c r="EX170" s="8">
        <f t="shared" si="33"/>
        <v>649708.43820604868</v>
      </c>
      <c r="EY170" s="8">
        <f t="shared" si="33"/>
        <v>647553.29209279874</v>
      </c>
      <c r="EZ170" s="8">
        <f t="shared" si="33"/>
        <v>645398.14597954869</v>
      </c>
      <c r="FA170" s="8">
        <f t="shared" si="33"/>
        <v>643242.99986629875</v>
      </c>
      <c r="FB170" s="8">
        <f t="shared" si="33"/>
        <v>641087.85375304869</v>
      </c>
      <c r="FC170" s="8">
        <f t="shared" si="33"/>
        <v>638932.70763979875</v>
      </c>
      <c r="FD170" s="8">
        <f t="shared" si="33"/>
        <v>636777.5615265487</v>
      </c>
      <c r="FE170" s="8">
        <f t="shared" si="33"/>
        <v>634622.41541329876</v>
      </c>
      <c r="FF170" s="8">
        <f t="shared" si="33"/>
        <v>632467.26930004871</v>
      </c>
      <c r="FG170" s="8">
        <f t="shared" si="33"/>
        <v>630312.12318679877</v>
      </c>
      <c r="FH170" s="8">
        <f t="shared" si="33"/>
        <v>628156.97707354871</v>
      </c>
      <c r="FI170" s="8">
        <f t="shared" si="33"/>
        <v>626001.83096029877</v>
      </c>
      <c r="FJ170" s="8">
        <f t="shared" si="33"/>
        <v>623846.68484704872</v>
      </c>
      <c r="FK170" s="8">
        <f t="shared" si="36"/>
        <v>621691.53873379878</v>
      </c>
      <c r="FL170" s="8">
        <f t="shared" si="36"/>
        <v>619536.39262054872</v>
      </c>
      <c r="FM170" s="8">
        <f t="shared" si="36"/>
        <v>617381.24650729878</v>
      </c>
      <c r="FN170" s="8">
        <f t="shared" si="36"/>
        <v>615226.10039404873</v>
      </c>
      <c r="FO170" s="8">
        <f t="shared" si="36"/>
        <v>613070.95428079879</v>
      </c>
      <c r="FP170" s="8">
        <f t="shared" si="36"/>
        <v>610915.80816754873</v>
      </c>
      <c r="FQ170" s="8">
        <f t="shared" si="36"/>
        <v>608760.66205429879</v>
      </c>
      <c r="FR170" s="8">
        <f t="shared" si="36"/>
        <v>606605.51594104874</v>
      </c>
      <c r="FS170" s="8">
        <f t="shared" si="36"/>
        <v>605527.94288442377</v>
      </c>
      <c r="FT170" s="8">
        <f t="shared" si="36"/>
        <v>605527.94288442377</v>
      </c>
    </row>
    <row r="171" spans="1:176" x14ac:dyDescent="0.25">
      <c r="A171" s="4" t="s">
        <v>12</v>
      </c>
      <c r="B171" s="4" t="s">
        <v>2</v>
      </c>
      <c r="C171" s="3" t="s">
        <v>40</v>
      </c>
      <c r="D171" s="4" t="s">
        <v>3</v>
      </c>
      <c r="E171" s="7">
        <v>2014</v>
      </c>
      <c r="F171" s="24">
        <f>IFERROR(VLOOKUP(CONCATENATE(C171,E171),'KU Retirements'!$A$4:$E$150,5,FALSE),"N/A")</f>
        <v>43800</v>
      </c>
      <c r="G171" s="5">
        <v>49712.95</v>
      </c>
      <c r="H171" s="5">
        <v>2433.6224006955017</v>
      </c>
      <c r="I171" s="5"/>
      <c r="J171" s="6">
        <f>IF(J$3=$J$3,$G171,IF($F171='KU Meter Schedule'!J$3,'KU Meter Schedule'!I171-'KU Meter Schedule'!$G171,I171))</f>
        <v>49712.95</v>
      </c>
      <c r="K171" s="6">
        <f>IF(K$3=$J$3,$G171,IF($F171='KU Meter Schedule'!K$3,'KU Meter Schedule'!J171-'KU Meter Schedule'!$G171,J171))</f>
        <v>49712.95</v>
      </c>
      <c r="L171" s="6">
        <f>IF(L$3=$J$3,$G171,IF($F171='KU Meter Schedule'!L$3,'KU Meter Schedule'!K171-'KU Meter Schedule'!$G171,K171))</f>
        <v>49712.95</v>
      </c>
      <c r="M171" s="6">
        <f>IF(M$3=$J$3,$G171,IF($F171='KU Meter Schedule'!M$3,'KU Meter Schedule'!L171-'KU Meter Schedule'!$G171,L171))</f>
        <v>49712.95</v>
      </c>
      <c r="N171" s="6">
        <f>IF(N$3=$J$3,$G171,IF($F171='KU Meter Schedule'!N$3,'KU Meter Schedule'!M171-'KU Meter Schedule'!$G171,M171))</f>
        <v>49712.95</v>
      </c>
      <c r="O171" s="6">
        <f>IF(O$3=$J$3,$G171,IF($F171='KU Meter Schedule'!O$3,'KU Meter Schedule'!N171-'KU Meter Schedule'!$G171,N171))</f>
        <v>49712.95</v>
      </c>
      <c r="P171" s="6">
        <f>IF(P$3=$J$3,$G171,IF($F171='KU Meter Schedule'!P$3,'KU Meter Schedule'!O171-'KU Meter Schedule'!$G171,O171))</f>
        <v>49712.95</v>
      </c>
      <c r="Q171" s="6">
        <f>IF(Q$3=$J$3,$G171,IF($F171='KU Meter Schedule'!Q$3,'KU Meter Schedule'!P171-'KU Meter Schedule'!$G171,P171))</f>
        <v>49712.95</v>
      </c>
      <c r="R171" s="6">
        <f>IF(R$3=$J$3,$G171,IF($F171='KU Meter Schedule'!R$3,'KU Meter Schedule'!Q171-'KU Meter Schedule'!$G171,Q171))</f>
        <v>49712.95</v>
      </c>
      <c r="S171" s="6">
        <f>IF(S$3=$J$3,$G171,IF($F171='KU Meter Schedule'!S$3,'KU Meter Schedule'!R171-'KU Meter Schedule'!$G171,R171))</f>
        <v>49712.95</v>
      </c>
      <c r="T171" s="6">
        <f>IF(T$3=$J$3,$G171,IF($F171='KU Meter Schedule'!T$3,'KU Meter Schedule'!S171-'KU Meter Schedule'!$G171,S171))</f>
        <v>49712.95</v>
      </c>
      <c r="U171" s="6">
        <f>IF(U$3=$J$3,$G171,IF($F171='KU Meter Schedule'!U$3,'KU Meter Schedule'!T171-'KU Meter Schedule'!$G171,T171))</f>
        <v>49712.95</v>
      </c>
      <c r="V171" s="6">
        <f>IF(V$3=$J$3,$G171,IF($F171='KU Meter Schedule'!V$3,'KU Meter Schedule'!U171-'KU Meter Schedule'!$G171,U171))</f>
        <v>49712.95</v>
      </c>
      <c r="W171" s="6">
        <f>IF(W$3=$J$3,$G171,IF($F171='KU Meter Schedule'!W$3,'KU Meter Schedule'!V171-'KU Meter Schedule'!$G171,V171))</f>
        <v>49712.95</v>
      </c>
      <c r="X171" s="6">
        <f>IF(X$3=$J$3,$G171,IF($F171='KU Meter Schedule'!X$3,'KU Meter Schedule'!W171-'KU Meter Schedule'!$G171,W171))</f>
        <v>49712.95</v>
      </c>
      <c r="Y171" s="6">
        <f>IF(Y$3=$J$3,$G171,IF($F171='KU Meter Schedule'!Y$3,'KU Meter Schedule'!X171-'KU Meter Schedule'!$G171,X171))</f>
        <v>49712.95</v>
      </c>
      <c r="Z171" s="6">
        <f>IF(Z$3=$J$3,$G171,IF($F171='KU Meter Schedule'!Z$3,'KU Meter Schedule'!Y171-'KU Meter Schedule'!$G171,Y171))</f>
        <v>49712.95</v>
      </c>
      <c r="AA171" s="6">
        <f>IF(AA$3=$J$3,$G171,IF($F171='KU Meter Schedule'!AA$3,'KU Meter Schedule'!Z171-'KU Meter Schedule'!$G171,Z171))</f>
        <v>49712.95</v>
      </c>
      <c r="AB171" s="6">
        <f>IF(AB$3=$J$3,$G171,IF($F171='KU Meter Schedule'!AB$3,'KU Meter Schedule'!AA171-'KU Meter Schedule'!$G171,AA171))</f>
        <v>49712.95</v>
      </c>
      <c r="AC171" s="6">
        <f>IF(AC$3=$J$3,$G171,IF($F171='KU Meter Schedule'!AC$3,'KU Meter Schedule'!AB171-'KU Meter Schedule'!$G171,AB171))</f>
        <v>49712.95</v>
      </c>
      <c r="AD171" s="6">
        <f>IF(AD$3=$J$3,$G171,IF($F171='KU Meter Schedule'!AD$3,'KU Meter Schedule'!AC171-'KU Meter Schedule'!$G171,AC171))</f>
        <v>49712.95</v>
      </c>
      <c r="AE171" s="6">
        <f>IF(AE$3=$J$3,$G171,IF($F171='KU Meter Schedule'!AE$3,'KU Meter Schedule'!AD171-'KU Meter Schedule'!$G171,AD171))</f>
        <v>49712.95</v>
      </c>
      <c r="AF171" s="6">
        <f>IF(AF$3=$J$3,$G171,IF($F171='KU Meter Schedule'!AF$3,'KU Meter Schedule'!AE171-'KU Meter Schedule'!$G171,AE171))</f>
        <v>49712.95</v>
      </c>
      <c r="AG171" s="6">
        <f>IF(AG$3=$J$3,$G171,IF($F171='KU Meter Schedule'!AG$3,'KU Meter Schedule'!AF171-'KU Meter Schedule'!$G171,AF171))</f>
        <v>49712.95</v>
      </c>
      <c r="AH171" s="6">
        <f>IF(AH$3=$J$3,$G171,IF($F171='KU Meter Schedule'!AH$3,'KU Meter Schedule'!AG171-'KU Meter Schedule'!$G171,AG171))</f>
        <v>49712.95</v>
      </c>
      <c r="AI171" s="6">
        <f>IF(AI$3=$J$3,$G171,IF($F171='KU Meter Schedule'!AI$3,'KU Meter Schedule'!AH171-'KU Meter Schedule'!$G171,AH171))</f>
        <v>49712.95</v>
      </c>
      <c r="AJ171" s="6">
        <f>IF(AJ$3=$J$3,$G171,IF($F171='KU Meter Schedule'!AJ$3,'KU Meter Schedule'!AI171-'KU Meter Schedule'!$G171,AI171))</f>
        <v>49712.95</v>
      </c>
      <c r="AK171" s="6">
        <f>IF(AK$3=$J$3,$G171,IF($F171='KU Meter Schedule'!AK$3,'KU Meter Schedule'!AJ171-'KU Meter Schedule'!$G171,AJ171))</f>
        <v>49712.95</v>
      </c>
      <c r="AL171" s="6">
        <f>IF(AL$3=$J$3,$G171,IF($F171='KU Meter Schedule'!AL$3,'KU Meter Schedule'!AK171-'KU Meter Schedule'!$G171,AK171))</f>
        <v>49712.95</v>
      </c>
      <c r="AM171" s="6">
        <f>IF(AM$3=$J$3,$G171,IF($F171='KU Meter Schedule'!AM$3,'KU Meter Schedule'!AL171-'KU Meter Schedule'!$G171,AL171))</f>
        <v>49712.95</v>
      </c>
      <c r="AN171" s="6">
        <f>IF(AN$3=$J$3,$G171,IF($F171='KU Meter Schedule'!AN$3,'KU Meter Schedule'!AM171-'KU Meter Schedule'!$G171,AM171))</f>
        <v>49712.95</v>
      </c>
      <c r="AO171" s="6">
        <f>IF(AO$3=$J$3,$G171,IF($F171='KU Meter Schedule'!AO$3,'KU Meter Schedule'!AN171-'KU Meter Schedule'!$G171,AN171))</f>
        <v>49712.95</v>
      </c>
      <c r="AP171" s="6">
        <f>IF(AP$3=$J$3,$G171,IF($F171='KU Meter Schedule'!AP$3,'KU Meter Schedule'!AO171-'KU Meter Schedule'!$G171,AO171))</f>
        <v>49712.95</v>
      </c>
      <c r="AQ171" s="6">
        <f>IF(AQ$3=$J$3,$G171,IF($F171='KU Meter Schedule'!AQ$3,'KU Meter Schedule'!AP171-'KU Meter Schedule'!$G171,AP171))</f>
        <v>49712.95</v>
      </c>
      <c r="AR171" s="6">
        <f>IF(AR$3=$J$3,$G171,IF($F171='KU Meter Schedule'!AR$3,'KU Meter Schedule'!AQ171-'KU Meter Schedule'!$G171,AQ171))</f>
        <v>49712.95</v>
      </c>
      <c r="AS171" s="6">
        <f>IF(AS$3=$J$3,$G171,IF($F171='KU Meter Schedule'!AS$3,'KU Meter Schedule'!AR171-'KU Meter Schedule'!$G171,AR171))</f>
        <v>49712.95</v>
      </c>
      <c r="AT171" s="6">
        <f>IF(AT$3=$J$3,$G171,IF($F171='KU Meter Schedule'!AT$3,'KU Meter Schedule'!AS171-'KU Meter Schedule'!$G171,AS171))</f>
        <v>49712.95</v>
      </c>
      <c r="AU171" s="6">
        <f>IF(AU$3=$J$3,$G171,IF($F171='KU Meter Schedule'!AU$3,'KU Meter Schedule'!AT171-'KU Meter Schedule'!$G171,AT171))</f>
        <v>49712.95</v>
      </c>
      <c r="AV171" s="6">
        <f>IF(AV$3=$J$3,$G171,IF($F171='KU Meter Schedule'!AV$3,'KU Meter Schedule'!AU171-'KU Meter Schedule'!$G171,AU171))</f>
        <v>49712.95</v>
      </c>
      <c r="AW171" s="6">
        <f>IF(AW$3=$J$3,$G171,IF($F171='KU Meter Schedule'!AW$3,'KU Meter Schedule'!AV171-'KU Meter Schedule'!$G171,AV171))</f>
        <v>49712.95</v>
      </c>
      <c r="AX171" s="6">
        <f>IF(AX$3=$J$3,$G171,IF($F171='KU Meter Schedule'!AX$3,'KU Meter Schedule'!AW171-'KU Meter Schedule'!$G171,AW171))</f>
        <v>0</v>
      </c>
      <c r="AZ171" s="21">
        <f>IF(AZ$3&lt;'Depr. Rate'!$B$1,('Depr. Rate'!$B$4*'KU Meter Schedule'!J171)/12,IF(J171=0,I171/2*'Depr. Rate'!$C$4/12,('Depr. Rate'!$C$4*'KU Meter Schedule'!J171)/12))</f>
        <v>94.868879583333339</v>
      </c>
      <c r="BA171" s="21">
        <f>IF(BA$3&lt;'Depr. Rate'!$B$1,('Depr. Rate'!$B$4*'KU Meter Schedule'!K171)/12,IF(K171=0,J171/2*'Depr. Rate'!$C$4/12,('Depr. Rate'!$C$4*'KU Meter Schedule'!K171)/12))</f>
        <v>94.868879583333339</v>
      </c>
      <c r="BB171" s="21">
        <f>IF(BB$3&lt;'Depr. Rate'!$B$1,('Depr. Rate'!$B$4*'KU Meter Schedule'!L171)/12,IF(L171=0,K171/2*'Depr. Rate'!$C$4/12,('Depr. Rate'!$C$4*'KU Meter Schedule'!L171)/12))</f>
        <v>94.868879583333339</v>
      </c>
      <c r="BC171" s="21">
        <f>IF(BC$3&lt;'Depr. Rate'!$B$1,('Depr. Rate'!$B$4*'KU Meter Schedule'!M171)/12,IF(M171=0,L171/2*'Depr. Rate'!$C$4/12,('Depr. Rate'!$C$4*'KU Meter Schedule'!M171)/12))</f>
        <v>94.868879583333339</v>
      </c>
      <c r="BD171" s="21">
        <f>IF(BD$3&lt;'Depr. Rate'!$B$1,('Depr. Rate'!$B$4*'KU Meter Schedule'!N171)/12,IF(N171=0,M171/2*'Depr. Rate'!$C$4/12,('Depr. Rate'!$C$4*'KU Meter Schedule'!N171)/12))</f>
        <v>94.868879583333339</v>
      </c>
      <c r="BE171" s="21">
        <f>IF(BE$3&lt;'Depr. Rate'!$B$1,('Depr. Rate'!$B$4*'KU Meter Schedule'!O171)/12,IF(O171=0,N171/2*'Depr. Rate'!$C$4/12,('Depr. Rate'!$C$4*'KU Meter Schedule'!O171)/12))</f>
        <v>94.868879583333339</v>
      </c>
      <c r="BF171" s="21">
        <f>IF(BF$3&lt;'Depr. Rate'!$B$1,('Depr. Rate'!$B$4*'KU Meter Schedule'!P171)/12,IF(P171=0,O171/2*'Depr. Rate'!$C$4/12,('Depr. Rate'!$C$4*'KU Meter Schedule'!P171)/12))</f>
        <v>94.868879583333339</v>
      </c>
      <c r="BG171" s="21">
        <f>IF(BG$3&lt;'Depr. Rate'!$B$1,('Depr. Rate'!$B$4*'KU Meter Schedule'!Q171)/12,IF(Q171=0,P171/2*'Depr. Rate'!$C$4/12,('Depr. Rate'!$C$4*'KU Meter Schedule'!Q171)/12))</f>
        <v>94.868879583333339</v>
      </c>
      <c r="BH171" s="21">
        <f>IF(BH$3&lt;'Depr. Rate'!$B$1,('Depr. Rate'!$B$4*'KU Meter Schedule'!R171)/12,IF(R171=0,Q171/2*'Depr. Rate'!$C$4/12,('Depr. Rate'!$C$4*'KU Meter Schedule'!R171)/12))</f>
        <v>94.868879583333339</v>
      </c>
      <c r="BI171" s="21">
        <f>IF(BI$3&lt;'Depr. Rate'!$B$1,('Depr. Rate'!$B$4*'KU Meter Schedule'!S171)/12,IF(S171=0,R171/2*'Depr. Rate'!$C$4/12,('Depr. Rate'!$C$4*'KU Meter Schedule'!S171)/12))</f>
        <v>94.868879583333339</v>
      </c>
      <c r="BJ171" s="21">
        <f>IF(BJ$3&lt;'Depr. Rate'!$B$1,('Depr. Rate'!$B$4*'KU Meter Schedule'!T171)/12,IF(T171=0,S171/2*'Depr. Rate'!$C$4/12,('Depr. Rate'!$C$4*'KU Meter Schedule'!T171)/12))</f>
        <v>94.868879583333339</v>
      </c>
      <c r="BK171" s="21">
        <f>IF(BK$3&lt;'Depr. Rate'!$B$1,('Depr. Rate'!$B$4*'KU Meter Schedule'!U171)/12,IF(U171=0,T171/2*'Depr. Rate'!$C$4/12,('Depr. Rate'!$C$4*'KU Meter Schedule'!U171)/12))</f>
        <v>145.41037874999998</v>
      </c>
      <c r="BL171" s="21">
        <f>IF(BL$3&lt;'Depr. Rate'!$B$1,('Depr. Rate'!$B$4*'KU Meter Schedule'!V171)/12,IF(V171=0,U171/2*'Depr. Rate'!$C$4/12,('Depr. Rate'!$C$4*'KU Meter Schedule'!V171)/12))</f>
        <v>145.41037874999998</v>
      </c>
      <c r="BM171" s="21">
        <f>IF(BM$3&lt;'Depr. Rate'!$B$1,('Depr. Rate'!$B$4*'KU Meter Schedule'!W171)/12,IF(W171=0,V171/2*'Depr. Rate'!$C$4/12,('Depr. Rate'!$C$4*'KU Meter Schedule'!W171)/12))</f>
        <v>145.41037874999998</v>
      </c>
      <c r="BN171" s="21">
        <f>IF(BN$3&lt;'Depr. Rate'!$B$1,('Depr. Rate'!$B$4*'KU Meter Schedule'!X171)/12,IF(X171=0,W171/2*'Depr. Rate'!$C$4/12,('Depr. Rate'!$C$4*'KU Meter Schedule'!X171)/12))</f>
        <v>145.41037874999998</v>
      </c>
      <c r="BO171" s="21">
        <f>IF(BO$3&lt;'Depr. Rate'!$B$1,('Depr. Rate'!$B$4*'KU Meter Schedule'!Y171)/12,IF(Y171=0,X171/2*'Depr. Rate'!$C$4/12,('Depr. Rate'!$C$4*'KU Meter Schedule'!Y171)/12))</f>
        <v>145.41037874999998</v>
      </c>
      <c r="BP171" s="21">
        <f>IF(BP$3&lt;'Depr. Rate'!$B$1,('Depr. Rate'!$B$4*'KU Meter Schedule'!Z171)/12,IF(Z171=0,Y171/2*'Depr. Rate'!$C$4/12,('Depr. Rate'!$C$4*'KU Meter Schedule'!Z171)/12))</f>
        <v>145.41037874999998</v>
      </c>
      <c r="BQ171" s="21">
        <f>IF(BQ$3&lt;'Depr. Rate'!$B$1,('Depr. Rate'!$B$4*'KU Meter Schedule'!AA171)/12,IF(AA171=0,Z171/2*'Depr. Rate'!$C$4/12,('Depr. Rate'!$C$4*'KU Meter Schedule'!AA171)/12))</f>
        <v>145.41037874999998</v>
      </c>
      <c r="BR171" s="21">
        <f>IF(BR$3&lt;'Depr. Rate'!$B$1,('Depr. Rate'!$B$4*'KU Meter Schedule'!AB171)/12,IF(AB171=0,AA171/2*'Depr. Rate'!$C$4/12,('Depr. Rate'!$C$4*'KU Meter Schedule'!AB171)/12))</f>
        <v>145.41037874999998</v>
      </c>
      <c r="BS171" s="21">
        <f>IF(BS$3&lt;'Depr. Rate'!$B$1,('Depr. Rate'!$B$4*'KU Meter Schedule'!AC171)/12,IF(AC171=0,AB171/2*'Depr. Rate'!$C$4/12,('Depr. Rate'!$C$4*'KU Meter Schedule'!AC171)/12))</f>
        <v>145.41037874999998</v>
      </c>
      <c r="BT171" s="21">
        <f>IF(BT$3&lt;'Depr. Rate'!$B$1,('Depr. Rate'!$B$4*'KU Meter Schedule'!AD171)/12,IF(AD171=0,AC171/2*'Depr. Rate'!$C$4/12,('Depr. Rate'!$C$4*'KU Meter Schedule'!AD171)/12))</f>
        <v>145.41037874999998</v>
      </c>
      <c r="BU171" s="21">
        <f>IF(BU$3&lt;'Depr. Rate'!$B$1,('Depr. Rate'!$B$4*'KU Meter Schedule'!AE171)/12,IF(AE171=0,AD171/2*'Depr. Rate'!$C$4/12,('Depr. Rate'!$C$4*'KU Meter Schedule'!AE171)/12))</f>
        <v>145.41037874999998</v>
      </c>
      <c r="BV171" s="21">
        <f>IF(BV$3&lt;'Depr. Rate'!$B$1,('Depr. Rate'!$B$4*'KU Meter Schedule'!AF171)/12,IF(AF171=0,AE171/2*'Depr. Rate'!$C$4/12,('Depr. Rate'!$C$4*'KU Meter Schedule'!AF171)/12))</f>
        <v>145.41037874999998</v>
      </c>
      <c r="BW171" s="21">
        <f>IF(BW$3&lt;'Depr. Rate'!$B$1,('Depr. Rate'!$B$4*'KU Meter Schedule'!AG171)/12,IF(AG171=0,AF171/2*'Depr. Rate'!$C$4/12,('Depr. Rate'!$C$4*'KU Meter Schedule'!AG171)/12))</f>
        <v>145.41037874999998</v>
      </c>
      <c r="BX171" s="21">
        <f>IF(BX$3&lt;'Depr. Rate'!$B$1,('Depr. Rate'!$B$4*'KU Meter Schedule'!AH171)/12,IF(AH171=0,AG171/2*'Depr. Rate'!$C$4/12,('Depr. Rate'!$C$4*'KU Meter Schedule'!AH171)/12))</f>
        <v>145.41037874999998</v>
      </c>
      <c r="BY171" s="21">
        <f>IF(BY$3&lt;'Depr. Rate'!$B$1,('Depr. Rate'!$B$4*'KU Meter Schedule'!AI171)/12,IF(AI171=0,AH171/2*'Depr. Rate'!$C$4/12,('Depr. Rate'!$C$4*'KU Meter Schedule'!AI171)/12))</f>
        <v>145.41037874999998</v>
      </c>
      <c r="BZ171" s="21">
        <f>IF(BZ$3&lt;'Depr. Rate'!$B$1,('Depr. Rate'!$B$4*'KU Meter Schedule'!AJ171)/12,IF(AJ171=0,AI171/2*'Depr. Rate'!$C$4/12,('Depr. Rate'!$C$4*'KU Meter Schedule'!AJ171)/12))</f>
        <v>145.41037874999998</v>
      </c>
      <c r="CA171" s="21">
        <f>IF(CA$3&lt;'Depr. Rate'!$B$1,('Depr. Rate'!$B$4*'KU Meter Schedule'!AK171)/12,IF(AK171=0,AJ171/2*'Depr. Rate'!$C$4/12,('Depr. Rate'!$C$4*'KU Meter Schedule'!AK171)/12))</f>
        <v>145.41037874999998</v>
      </c>
      <c r="CB171" s="21">
        <f>IF(CB$3&lt;'Depr. Rate'!$B$1,('Depr. Rate'!$B$4*'KU Meter Schedule'!AL171)/12,IF(AL171=0,AK171/2*'Depr. Rate'!$C$4/12,('Depr. Rate'!$C$4*'KU Meter Schedule'!AL171)/12))</f>
        <v>145.41037874999998</v>
      </c>
      <c r="CC171" s="21">
        <f>IF(CC$3&lt;'Depr. Rate'!$B$1,('Depr. Rate'!$B$4*'KU Meter Schedule'!AM171)/12,IF(AM171=0,AL171/2*'Depr. Rate'!$C$4/12,('Depr. Rate'!$C$4*'KU Meter Schedule'!AM171)/12))</f>
        <v>145.41037874999998</v>
      </c>
      <c r="CD171" s="21">
        <f>IF(CD$3&lt;'Depr. Rate'!$B$1,('Depr. Rate'!$B$4*'KU Meter Schedule'!AN171)/12,IF(AN171=0,AM171/2*'Depr. Rate'!$C$4/12,('Depr. Rate'!$C$4*'KU Meter Schedule'!AN171)/12))</f>
        <v>145.41037874999998</v>
      </c>
      <c r="CE171" s="21">
        <f>IF(CE$3&lt;'Depr. Rate'!$B$1,('Depr. Rate'!$B$4*'KU Meter Schedule'!AO171)/12,IF(AO171=0,AN171/2*'Depr. Rate'!$C$4/12,('Depr. Rate'!$C$4*'KU Meter Schedule'!AO171)/12))</f>
        <v>145.41037874999998</v>
      </c>
      <c r="CF171" s="21">
        <f>IF(CF$3&lt;'Depr. Rate'!$B$1,('Depr. Rate'!$B$4*'KU Meter Schedule'!AP171)/12,IF(AP171=0,AO171/2*'Depr. Rate'!$C$4/12,('Depr. Rate'!$C$4*'KU Meter Schedule'!AP171)/12))</f>
        <v>145.41037874999998</v>
      </c>
      <c r="CG171" s="21">
        <f>IF(CG$3&lt;'Depr. Rate'!$B$1,('Depr. Rate'!$B$4*'KU Meter Schedule'!AQ171)/12,IF(AQ171=0,AP171/2*'Depr. Rate'!$C$4/12,('Depr. Rate'!$C$4*'KU Meter Schedule'!AQ171)/12))</f>
        <v>145.41037874999998</v>
      </c>
      <c r="CH171" s="21">
        <f>IF(CH$3&lt;'Depr. Rate'!$B$1,('Depr. Rate'!$B$4*'KU Meter Schedule'!AR171)/12,IF(AR171=0,AQ171/2*'Depr. Rate'!$C$4/12,('Depr. Rate'!$C$4*'KU Meter Schedule'!AR171)/12))</f>
        <v>145.41037874999998</v>
      </c>
      <c r="CI171" s="21">
        <f>IF(CI$3&lt;'Depr. Rate'!$B$1,('Depr. Rate'!$B$4*'KU Meter Schedule'!AS171)/12,IF(AS171=0,AR171/2*'Depr. Rate'!$C$4/12,('Depr. Rate'!$C$4*'KU Meter Schedule'!AS171)/12))</f>
        <v>145.41037874999998</v>
      </c>
      <c r="CJ171" s="21">
        <f>IF(CJ$3&lt;'Depr. Rate'!$B$1,('Depr. Rate'!$B$4*'KU Meter Schedule'!AT171)/12,IF(AT171=0,AS171/2*'Depr. Rate'!$C$4/12,('Depr. Rate'!$C$4*'KU Meter Schedule'!AT171)/12))</f>
        <v>145.41037874999998</v>
      </c>
      <c r="CK171" s="21">
        <f>IF(CK$3&lt;'Depr. Rate'!$B$1,('Depr. Rate'!$B$4*'KU Meter Schedule'!AU171)/12,IF(AU171=0,AT171/2*'Depr. Rate'!$C$4/12,('Depr. Rate'!$C$4*'KU Meter Schedule'!AU171)/12))</f>
        <v>145.41037874999998</v>
      </c>
      <c r="CL171" s="21">
        <f>IF(CL$3&lt;'Depr. Rate'!$B$1,('Depr. Rate'!$B$4*'KU Meter Schedule'!AV171)/12,IF(AV171=0,AU171/2*'Depr. Rate'!$C$4/12,('Depr. Rate'!$C$4*'KU Meter Schedule'!AV171)/12))</f>
        <v>145.41037874999998</v>
      </c>
      <c r="CM171" s="21">
        <f>IF(CM$3&lt;'Depr. Rate'!$B$1,('Depr. Rate'!$B$4*'KU Meter Schedule'!AW171)/12,IF(AW171=0,AV171/2*'Depr. Rate'!$C$4/12,('Depr. Rate'!$C$4*'KU Meter Schedule'!AW171)/12))</f>
        <v>145.41037874999998</v>
      </c>
      <c r="CN171" s="21">
        <f>IF(CN$3&lt;'Depr. Rate'!$B$1,('Depr. Rate'!$B$4*'KU Meter Schedule'!AX171)/12,IF(AX171=0,AW171/2*'Depr. Rate'!$C$4/12,('Depr. Rate'!$C$4*'KU Meter Schedule'!AX171)/12))</f>
        <v>72.705189374999989</v>
      </c>
      <c r="CP171" s="6">
        <f>IF(CP$3=$CP$3,$H171+AZ171,IF($F171='KU Meter Schedule'!CP$3,'KU Meter Schedule'!CO171+AZ171-$G171,SUM(CO171,AZ171)))</f>
        <v>2528.4912802788349</v>
      </c>
      <c r="CQ171" s="6">
        <f>IF(CQ$3=$CP$3,$H171+BA171,IF($F171='KU Meter Schedule'!CQ$3,'KU Meter Schedule'!CP171+BA171-$G171,SUM(CP171,BA171)))</f>
        <v>2623.3601598621681</v>
      </c>
      <c r="CR171" s="6">
        <f>IF(CR$3=$CP$3,$H171+BB171,IF($F171='KU Meter Schedule'!CR$3,'KU Meter Schedule'!CQ171+BB171-$G171,SUM(CQ171,BB171)))</f>
        <v>2718.2290394455013</v>
      </c>
      <c r="CS171" s="6">
        <f>IF(CS$3=$CP$3,$H171+BC171,IF($F171='KU Meter Schedule'!CS$3,'KU Meter Schedule'!CR171+BC171-$G171,SUM(CR171,BC171)))</f>
        <v>2813.0979190288344</v>
      </c>
      <c r="CT171" s="6">
        <f>IF(CT$3=$CP$3,$H171+BD171,IF($F171='KU Meter Schedule'!CT$3,'KU Meter Schedule'!CS171+BD171-$G171,SUM(CS171,BD171)))</f>
        <v>2907.9667986121676</v>
      </c>
      <c r="CU171" s="6">
        <f>IF(CU$3=$CP$3,$H171+BE171,IF($F171='KU Meter Schedule'!CU$3,'KU Meter Schedule'!CT171+BE171-$G171,SUM(CT171,BE171)))</f>
        <v>3002.8356781955008</v>
      </c>
      <c r="CV171" s="6">
        <f>IF(CV$3=$CP$3,$H171+BF171,IF($F171='KU Meter Schedule'!CV$3,'KU Meter Schedule'!CU171+BF171-$G171,SUM(CU171,BF171)))</f>
        <v>3097.704557778834</v>
      </c>
      <c r="CW171" s="6">
        <f>IF(CW$3=$CP$3,$H171+BG171,IF($F171='KU Meter Schedule'!CW$3,'KU Meter Schedule'!CV171+BG171-$G171,SUM(CV171,BG171)))</f>
        <v>3192.5734373621672</v>
      </c>
      <c r="CX171" s="6">
        <f>IF(CX$3=$CP$3,$H171+BH171,IF($F171='KU Meter Schedule'!CX$3,'KU Meter Schedule'!CW171+BH171-$G171,SUM(CW171,BH171)))</f>
        <v>3287.4423169455004</v>
      </c>
      <c r="CY171" s="6">
        <f>IF(CY$3=$CP$3,$H171+BI171,IF($F171='KU Meter Schedule'!CY$3,'KU Meter Schedule'!CX171+BI171-$G171,SUM(CX171,BI171)))</f>
        <v>3382.3111965288335</v>
      </c>
      <c r="CZ171" s="6">
        <f>IF(CZ$3=$CP$3,$H171+BJ171,IF($F171='KU Meter Schedule'!CZ$3,'KU Meter Schedule'!CY171+BJ171-$G171,SUM(CY171,BJ171)))</f>
        <v>3477.1800761121667</v>
      </c>
      <c r="DA171" s="6">
        <f>IF(DA$3=$CP$3,$H171+BK171,IF($F171='KU Meter Schedule'!DA$3,'KU Meter Schedule'!CZ171+BK171-$G171,SUM(CZ171,BK171)))</f>
        <v>3622.5904548621666</v>
      </c>
      <c r="DB171" s="6">
        <f>IF(DB$3=$CP$3,$H171+BL171,IF($F171='KU Meter Schedule'!DB$3,'KU Meter Schedule'!DA171+BL171-$G171,SUM(DA171,BL171)))</f>
        <v>3768.0008336121664</v>
      </c>
      <c r="DC171" s="6">
        <f>IF(DC$3=$CP$3,$H171+BM171,IF($F171='KU Meter Schedule'!DC$3,'KU Meter Schedule'!DB171+BM171-$G171,SUM(DB171,BM171)))</f>
        <v>3913.4112123621662</v>
      </c>
      <c r="DD171" s="6">
        <f>IF(DD$3=$CP$3,$H171+BN171,IF($F171='KU Meter Schedule'!DD$3,'KU Meter Schedule'!DC171+BN171-$G171,SUM(DC171,BN171)))</f>
        <v>4058.8215911121661</v>
      </c>
      <c r="DE171" s="6">
        <f>IF(DE$3=$CP$3,$H171+BO171,IF($F171='KU Meter Schedule'!DE$3,'KU Meter Schedule'!DD171+BO171-$G171,SUM(DD171,BO171)))</f>
        <v>4204.2319698621659</v>
      </c>
      <c r="DF171" s="6">
        <f>IF(DF$3=$CP$3,$H171+BP171,IF($F171='KU Meter Schedule'!DF$3,'KU Meter Schedule'!DE171+BP171-$G171,SUM(DE171,BP171)))</f>
        <v>4349.6423486121657</v>
      </c>
      <c r="DG171" s="6">
        <f>IF(DG$3=$CP$3,$H171+BQ171,IF($F171='KU Meter Schedule'!DG$3,'KU Meter Schedule'!DF171+BQ171-$G171,SUM(DF171,BQ171)))</f>
        <v>4495.0527273621656</v>
      </c>
      <c r="DH171" s="6">
        <f>IF(DH$3=$CP$3,$H171+BR171,IF($F171='KU Meter Schedule'!DH$3,'KU Meter Schedule'!DG171+BR171-$G171,SUM(DG171,BR171)))</f>
        <v>4640.4631061121654</v>
      </c>
      <c r="DI171" s="6">
        <f>IF(DI$3=$CP$3,$H171+BS171,IF($F171='KU Meter Schedule'!DI$3,'KU Meter Schedule'!DH171+BS171-$G171,SUM(DH171,BS171)))</f>
        <v>4785.8734848621652</v>
      </c>
      <c r="DJ171" s="6">
        <f>IF(DJ$3=$CP$3,$H171+BT171,IF($F171='KU Meter Schedule'!DJ$3,'KU Meter Schedule'!DI171+BT171-$G171,SUM(DI171,BT171)))</f>
        <v>4931.2838636121651</v>
      </c>
      <c r="DK171" s="6">
        <f>IF(DK$3=$CP$3,$H171+BU171,IF($F171='KU Meter Schedule'!DK$3,'KU Meter Schedule'!DJ171+BU171-$G171,SUM(DJ171,BU171)))</f>
        <v>5076.6942423621649</v>
      </c>
      <c r="DL171" s="6">
        <f>IF(DL$3=$CP$3,$H171+BV171,IF($F171='KU Meter Schedule'!DL$3,'KU Meter Schedule'!DK171+BV171-$G171,SUM(DK171,BV171)))</f>
        <v>5222.1046211121648</v>
      </c>
      <c r="DM171" s="6">
        <f>IF(DM$3=$CP$3,$H171+BW171,IF($F171='KU Meter Schedule'!DM$3,'KU Meter Schedule'!DL171+BW171-$G171,SUM(DL171,BW171)))</f>
        <v>5367.5149998621646</v>
      </c>
      <c r="DN171" s="6">
        <f>IF(DN$3=$CP$3,$H171+BX171,IF($F171='KU Meter Schedule'!DN$3,'KU Meter Schedule'!DM171+BX171-$G171,SUM(DM171,BX171)))</f>
        <v>5512.9253786121644</v>
      </c>
      <c r="DO171" s="6">
        <f>IF(DO$3=$CP$3,$H171+BY171,IF($F171='KU Meter Schedule'!DO$3,'KU Meter Schedule'!DN171+BY171-$G171,SUM(DN171,BY171)))</f>
        <v>5658.3357573621643</v>
      </c>
      <c r="DP171" s="6">
        <f>IF(DP$3=$CP$3,$H171+BZ171,IF($F171='KU Meter Schedule'!DP$3,'KU Meter Schedule'!DO171+BZ171-$G171,SUM(DO171,BZ171)))</f>
        <v>5803.7461361121641</v>
      </c>
      <c r="DQ171" s="6">
        <f>IF(DQ$3=$CP$3,$H171+CA171,IF($F171='KU Meter Schedule'!DQ$3,'KU Meter Schedule'!DP171+CA171-$G171,SUM(DP171,CA171)))</f>
        <v>5949.1565148621639</v>
      </c>
      <c r="DR171" s="6">
        <f>IF(DR$3=$CP$3,$H171+CB171,IF($F171='KU Meter Schedule'!DR$3,'KU Meter Schedule'!DQ171+CB171-$G171,SUM(DQ171,CB171)))</f>
        <v>6094.5668936121638</v>
      </c>
      <c r="DS171" s="6">
        <f>IF(DS$3=$CP$3,$H171+CC171,IF($F171='KU Meter Schedule'!DS$3,'KU Meter Schedule'!DR171+CC171-$G171,SUM(DR171,CC171)))</f>
        <v>6239.9772723621636</v>
      </c>
      <c r="DT171" s="6">
        <f>IF(DT$3=$CP$3,$H171+CD171,IF($F171='KU Meter Schedule'!DT$3,'KU Meter Schedule'!DS171+CD171-$G171,SUM(DS171,CD171)))</f>
        <v>6385.3876511121634</v>
      </c>
      <c r="DU171" s="6">
        <f>IF(DU$3=$CP$3,$H171+CE171,IF($F171='KU Meter Schedule'!DU$3,'KU Meter Schedule'!DT171+CE171-$G171,SUM(DT171,CE171)))</f>
        <v>6530.7980298621633</v>
      </c>
      <c r="DV171" s="6">
        <f>IF(DV$3=$CP$3,$H171+CF171,IF($F171='KU Meter Schedule'!DV$3,'KU Meter Schedule'!DU171+CF171-$G171,SUM(DU171,CF171)))</f>
        <v>6676.2084086121631</v>
      </c>
      <c r="DW171" s="6">
        <f>IF(DW$3=$CP$3,$H171+CG171,IF($F171='KU Meter Schedule'!DW$3,'KU Meter Schedule'!DV171+CG171-$G171,SUM(DV171,CG171)))</f>
        <v>6821.6187873621629</v>
      </c>
      <c r="DX171" s="6">
        <f>IF(DX$3=$CP$3,$H171+CH171,IF($F171='KU Meter Schedule'!DX$3,'KU Meter Schedule'!DW171+CH171-$G171,SUM(DW171,CH171)))</f>
        <v>6967.0291661121628</v>
      </c>
      <c r="DY171" s="6">
        <f>IF(DY$3=$CP$3,$H171+CI171,IF($F171='KU Meter Schedule'!DY$3,'KU Meter Schedule'!DX171+CI171-$G171,SUM(DX171,CI171)))</f>
        <v>7112.4395448621626</v>
      </c>
      <c r="DZ171" s="6">
        <f>IF(DZ$3=$CP$3,$H171+CJ171,IF($F171='KU Meter Schedule'!DZ$3,'KU Meter Schedule'!DY171+CJ171-$G171,SUM(DY171,CJ171)))</f>
        <v>7257.8499236121625</v>
      </c>
      <c r="EA171" s="6">
        <f>IF(EA$3=$CP$3,$H171+CK171,IF($F171='KU Meter Schedule'!EA$3,'KU Meter Schedule'!DZ171+CK171-$G171,SUM(DZ171,CK171)))</f>
        <v>7403.2603023621623</v>
      </c>
      <c r="EB171" s="6">
        <f>IF(EB$3=$CP$3,$H171+CL171,IF($F171='KU Meter Schedule'!EB$3,'KU Meter Schedule'!EA171+CL171-$G171,SUM(EA171,CL171)))</f>
        <v>7548.6706811121621</v>
      </c>
      <c r="EC171" s="6">
        <f>IF(EC$3=$CP$3,$H171+CM171,IF($F171='KU Meter Schedule'!EC$3,'KU Meter Schedule'!EB171+CM171-$G171,SUM(EB171,CM171)))</f>
        <v>7694.081059862162</v>
      </c>
      <c r="ED171" s="6">
        <f>IF(ED$3=$CP$3,$H171+CN171,IF($F171='KU Meter Schedule'!ED$3,'KU Meter Schedule'!EC171+CN171-$G171,SUM(EC171,CN171)))</f>
        <v>-41946.163750762833</v>
      </c>
      <c r="EF171" s="8">
        <f t="shared" si="35"/>
        <v>47184.458719721166</v>
      </c>
      <c r="EG171" s="8">
        <f t="shared" si="35"/>
        <v>47089.589840137829</v>
      </c>
      <c r="EH171" s="8">
        <f t="shared" si="35"/>
        <v>46994.720960554492</v>
      </c>
      <c r="EI171" s="8">
        <f t="shared" si="35"/>
        <v>46899.852080971163</v>
      </c>
      <c r="EJ171" s="8">
        <f t="shared" si="35"/>
        <v>46804.983201387833</v>
      </c>
      <c r="EK171" s="8">
        <f t="shared" si="35"/>
        <v>46710.114321804496</v>
      </c>
      <c r="EL171" s="8">
        <f t="shared" si="35"/>
        <v>46615.245442221159</v>
      </c>
      <c r="EM171" s="8">
        <f t="shared" si="35"/>
        <v>46520.37656263783</v>
      </c>
      <c r="EN171" s="8">
        <f t="shared" si="35"/>
        <v>46425.5076830545</v>
      </c>
      <c r="EO171" s="8">
        <f t="shared" si="35"/>
        <v>46330.638803471164</v>
      </c>
      <c r="EP171" s="8">
        <f t="shared" si="35"/>
        <v>46235.769923887827</v>
      </c>
      <c r="EQ171" s="8">
        <f t="shared" si="35"/>
        <v>46090.359545137828</v>
      </c>
      <c r="ER171" s="8">
        <f t="shared" si="35"/>
        <v>45944.949166387829</v>
      </c>
      <c r="ES171" s="8">
        <f t="shared" si="35"/>
        <v>45799.53878763783</v>
      </c>
      <c r="ET171" s="8">
        <f t="shared" si="35"/>
        <v>45654.128408887831</v>
      </c>
      <c r="EU171" s="8">
        <f t="shared" si="35"/>
        <v>45508.718030137832</v>
      </c>
      <c r="EV171" s="8">
        <f t="shared" si="33"/>
        <v>45363.307651387833</v>
      </c>
      <c r="EW171" s="8">
        <f t="shared" si="33"/>
        <v>45217.897272637834</v>
      </c>
      <c r="EX171" s="8">
        <f t="shared" si="33"/>
        <v>45072.486893887835</v>
      </c>
      <c r="EY171" s="8">
        <f t="shared" si="33"/>
        <v>44927.076515137829</v>
      </c>
      <c r="EZ171" s="8">
        <f t="shared" si="33"/>
        <v>44781.66613638783</v>
      </c>
      <c r="FA171" s="8">
        <f t="shared" si="33"/>
        <v>44636.255757637831</v>
      </c>
      <c r="FB171" s="8">
        <f t="shared" si="33"/>
        <v>44490.845378887832</v>
      </c>
      <c r="FC171" s="8">
        <f t="shared" si="33"/>
        <v>44345.435000137833</v>
      </c>
      <c r="FD171" s="8">
        <f t="shared" si="33"/>
        <v>44200.024621387834</v>
      </c>
      <c r="FE171" s="8">
        <f t="shared" si="33"/>
        <v>44054.614242637836</v>
      </c>
      <c r="FF171" s="8">
        <f t="shared" si="33"/>
        <v>43909.203863887829</v>
      </c>
      <c r="FG171" s="8">
        <f t="shared" si="33"/>
        <v>43763.79348513783</v>
      </c>
      <c r="FH171" s="8">
        <f t="shared" si="33"/>
        <v>43618.383106387832</v>
      </c>
      <c r="FI171" s="8">
        <f t="shared" si="33"/>
        <v>43472.972727637833</v>
      </c>
      <c r="FJ171" s="8">
        <f t="shared" si="33"/>
        <v>43327.562348887834</v>
      </c>
      <c r="FK171" s="8">
        <f t="shared" si="36"/>
        <v>43182.151970137835</v>
      </c>
      <c r="FL171" s="8">
        <f t="shared" si="36"/>
        <v>43036.741591387836</v>
      </c>
      <c r="FM171" s="8">
        <f t="shared" si="36"/>
        <v>42891.331212637837</v>
      </c>
      <c r="FN171" s="8">
        <f t="shared" si="36"/>
        <v>42745.920833887838</v>
      </c>
      <c r="FO171" s="8">
        <f t="shared" si="36"/>
        <v>42600.510455137832</v>
      </c>
      <c r="FP171" s="8">
        <f t="shared" si="36"/>
        <v>42455.100076387833</v>
      </c>
      <c r="FQ171" s="8">
        <f t="shared" si="36"/>
        <v>42309.689697637834</v>
      </c>
      <c r="FR171" s="8">
        <f t="shared" si="36"/>
        <v>42164.279318887835</v>
      </c>
      <c r="FS171" s="8">
        <f t="shared" si="36"/>
        <v>42018.868940137836</v>
      </c>
      <c r="FT171" s="8">
        <f t="shared" si="36"/>
        <v>41946.163750762833</v>
      </c>
    </row>
    <row r="172" spans="1:176" x14ac:dyDescent="0.25">
      <c r="A172" s="3" t="s">
        <v>12</v>
      </c>
      <c r="B172" s="3" t="s">
        <v>2</v>
      </c>
      <c r="C172" s="3" t="s">
        <v>40</v>
      </c>
      <c r="D172" s="3" t="s">
        <v>3</v>
      </c>
      <c r="E172" s="3">
        <v>2015</v>
      </c>
      <c r="F172" s="24">
        <f>IFERROR(VLOOKUP(CONCATENATE(C172,E172),'KU Retirements'!$A$4:$E$150,5,FALSE),"N/A")</f>
        <v>43800</v>
      </c>
      <c r="G172" s="5">
        <v>123596.02</v>
      </c>
      <c r="H172" s="5">
        <v>3129.6292046688031</v>
      </c>
      <c r="I172" s="6"/>
      <c r="J172" s="6">
        <f>IF(J$3=$J$3,$G172,IF($F172='KU Meter Schedule'!J$3,'KU Meter Schedule'!I172-'KU Meter Schedule'!$G172,I172))</f>
        <v>123596.02</v>
      </c>
      <c r="K172" s="6">
        <f>IF(K$3=$J$3,$G172,IF($F172='KU Meter Schedule'!K$3,'KU Meter Schedule'!J172-'KU Meter Schedule'!$G172,J172))</f>
        <v>123596.02</v>
      </c>
      <c r="L172" s="6">
        <f>IF(L$3=$J$3,$G172,IF($F172='KU Meter Schedule'!L$3,'KU Meter Schedule'!K172-'KU Meter Schedule'!$G172,K172))</f>
        <v>123596.02</v>
      </c>
      <c r="M172" s="6">
        <f>IF(M$3=$J$3,$G172,IF($F172='KU Meter Schedule'!M$3,'KU Meter Schedule'!L172-'KU Meter Schedule'!$G172,L172))</f>
        <v>123596.02</v>
      </c>
      <c r="N172" s="6">
        <f>IF(N$3=$J$3,$G172,IF($F172='KU Meter Schedule'!N$3,'KU Meter Schedule'!M172-'KU Meter Schedule'!$G172,M172))</f>
        <v>123596.02</v>
      </c>
      <c r="O172" s="6">
        <f>IF(O$3=$J$3,$G172,IF($F172='KU Meter Schedule'!O$3,'KU Meter Schedule'!N172-'KU Meter Schedule'!$G172,N172))</f>
        <v>123596.02</v>
      </c>
      <c r="P172" s="6">
        <f>IF(P$3=$J$3,$G172,IF($F172='KU Meter Schedule'!P$3,'KU Meter Schedule'!O172-'KU Meter Schedule'!$G172,O172))</f>
        <v>123596.02</v>
      </c>
      <c r="Q172" s="6">
        <f>IF(Q$3=$J$3,$G172,IF($F172='KU Meter Schedule'!Q$3,'KU Meter Schedule'!P172-'KU Meter Schedule'!$G172,P172))</f>
        <v>123596.02</v>
      </c>
      <c r="R172" s="6">
        <f>IF(R$3=$J$3,$G172,IF($F172='KU Meter Schedule'!R$3,'KU Meter Schedule'!Q172-'KU Meter Schedule'!$G172,Q172))</f>
        <v>123596.02</v>
      </c>
      <c r="S172" s="6">
        <f>IF(S$3=$J$3,$G172,IF($F172='KU Meter Schedule'!S$3,'KU Meter Schedule'!R172-'KU Meter Schedule'!$G172,R172))</f>
        <v>123596.02</v>
      </c>
      <c r="T172" s="6">
        <f>IF(T$3=$J$3,$G172,IF($F172='KU Meter Schedule'!T$3,'KU Meter Schedule'!S172-'KU Meter Schedule'!$G172,S172))</f>
        <v>123596.02</v>
      </c>
      <c r="U172" s="6">
        <f>IF(U$3=$J$3,$G172,IF($F172='KU Meter Schedule'!U$3,'KU Meter Schedule'!T172-'KU Meter Schedule'!$G172,T172))</f>
        <v>123596.02</v>
      </c>
      <c r="V172" s="6">
        <f>IF(V$3=$J$3,$G172,IF($F172='KU Meter Schedule'!V$3,'KU Meter Schedule'!U172-'KU Meter Schedule'!$G172,U172))</f>
        <v>123596.02</v>
      </c>
      <c r="W172" s="6">
        <f>IF(W$3=$J$3,$G172,IF($F172='KU Meter Schedule'!W$3,'KU Meter Schedule'!V172-'KU Meter Schedule'!$G172,V172))</f>
        <v>123596.02</v>
      </c>
      <c r="X172" s="6">
        <f>IF(X$3=$J$3,$G172,IF($F172='KU Meter Schedule'!X$3,'KU Meter Schedule'!W172-'KU Meter Schedule'!$G172,W172))</f>
        <v>123596.02</v>
      </c>
      <c r="Y172" s="6">
        <f>IF(Y$3=$J$3,$G172,IF($F172='KU Meter Schedule'!Y$3,'KU Meter Schedule'!X172-'KU Meter Schedule'!$G172,X172))</f>
        <v>123596.02</v>
      </c>
      <c r="Z172" s="6">
        <f>IF(Z$3=$J$3,$G172,IF($F172='KU Meter Schedule'!Z$3,'KU Meter Schedule'!Y172-'KU Meter Schedule'!$G172,Y172))</f>
        <v>123596.02</v>
      </c>
      <c r="AA172" s="6">
        <f>IF(AA$3=$J$3,$G172,IF($F172='KU Meter Schedule'!AA$3,'KU Meter Schedule'!Z172-'KU Meter Schedule'!$G172,Z172))</f>
        <v>123596.02</v>
      </c>
      <c r="AB172" s="6">
        <f>IF(AB$3=$J$3,$G172,IF($F172='KU Meter Schedule'!AB$3,'KU Meter Schedule'!AA172-'KU Meter Schedule'!$G172,AA172))</f>
        <v>123596.02</v>
      </c>
      <c r="AC172" s="6">
        <f>IF(AC$3=$J$3,$G172,IF($F172='KU Meter Schedule'!AC$3,'KU Meter Schedule'!AB172-'KU Meter Schedule'!$G172,AB172))</f>
        <v>123596.02</v>
      </c>
      <c r="AD172" s="6">
        <f>IF(AD$3=$J$3,$G172,IF($F172='KU Meter Schedule'!AD$3,'KU Meter Schedule'!AC172-'KU Meter Schedule'!$G172,AC172))</f>
        <v>123596.02</v>
      </c>
      <c r="AE172" s="6">
        <f>IF(AE$3=$J$3,$G172,IF($F172='KU Meter Schedule'!AE$3,'KU Meter Schedule'!AD172-'KU Meter Schedule'!$G172,AD172))</f>
        <v>123596.02</v>
      </c>
      <c r="AF172" s="6">
        <f>IF(AF$3=$J$3,$G172,IF($F172='KU Meter Schedule'!AF$3,'KU Meter Schedule'!AE172-'KU Meter Schedule'!$G172,AE172))</f>
        <v>123596.02</v>
      </c>
      <c r="AG172" s="6">
        <f>IF(AG$3=$J$3,$G172,IF($F172='KU Meter Schedule'!AG$3,'KU Meter Schedule'!AF172-'KU Meter Schedule'!$G172,AF172))</f>
        <v>123596.02</v>
      </c>
      <c r="AH172" s="6">
        <f>IF(AH$3=$J$3,$G172,IF($F172='KU Meter Schedule'!AH$3,'KU Meter Schedule'!AG172-'KU Meter Schedule'!$G172,AG172))</f>
        <v>123596.02</v>
      </c>
      <c r="AI172" s="6">
        <f>IF(AI$3=$J$3,$G172,IF($F172='KU Meter Schedule'!AI$3,'KU Meter Schedule'!AH172-'KU Meter Schedule'!$G172,AH172))</f>
        <v>123596.02</v>
      </c>
      <c r="AJ172" s="6">
        <f>IF(AJ$3=$J$3,$G172,IF($F172='KU Meter Schedule'!AJ$3,'KU Meter Schedule'!AI172-'KU Meter Schedule'!$G172,AI172))</f>
        <v>123596.02</v>
      </c>
      <c r="AK172" s="6">
        <f>IF(AK$3=$J$3,$G172,IF($F172='KU Meter Schedule'!AK$3,'KU Meter Schedule'!AJ172-'KU Meter Schedule'!$G172,AJ172))</f>
        <v>123596.02</v>
      </c>
      <c r="AL172" s="6">
        <f>IF(AL$3=$J$3,$G172,IF($F172='KU Meter Schedule'!AL$3,'KU Meter Schedule'!AK172-'KU Meter Schedule'!$G172,AK172))</f>
        <v>123596.02</v>
      </c>
      <c r="AM172" s="6">
        <f>IF(AM$3=$J$3,$G172,IF($F172='KU Meter Schedule'!AM$3,'KU Meter Schedule'!AL172-'KU Meter Schedule'!$G172,AL172))</f>
        <v>123596.02</v>
      </c>
      <c r="AN172" s="6">
        <f>IF(AN$3=$J$3,$G172,IF($F172='KU Meter Schedule'!AN$3,'KU Meter Schedule'!AM172-'KU Meter Schedule'!$G172,AM172))</f>
        <v>123596.02</v>
      </c>
      <c r="AO172" s="6">
        <f>IF(AO$3=$J$3,$G172,IF($F172='KU Meter Schedule'!AO$3,'KU Meter Schedule'!AN172-'KU Meter Schedule'!$G172,AN172))</f>
        <v>123596.02</v>
      </c>
      <c r="AP172" s="6">
        <f>IF(AP$3=$J$3,$G172,IF($F172='KU Meter Schedule'!AP$3,'KU Meter Schedule'!AO172-'KU Meter Schedule'!$G172,AO172))</f>
        <v>123596.02</v>
      </c>
      <c r="AQ172" s="6">
        <f>IF(AQ$3=$J$3,$G172,IF($F172='KU Meter Schedule'!AQ$3,'KU Meter Schedule'!AP172-'KU Meter Schedule'!$G172,AP172))</f>
        <v>123596.02</v>
      </c>
      <c r="AR172" s="6">
        <f>IF(AR$3=$J$3,$G172,IF($F172='KU Meter Schedule'!AR$3,'KU Meter Schedule'!AQ172-'KU Meter Schedule'!$G172,AQ172))</f>
        <v>123596.02</v>
      </c>
      <c r="AS172" s="6">
        <f>IF(AS$3=$J$3,$G172,IF($F172='KU Meter Schedule'!AS$3,'KU Meter Schedule'!AR172-'KU Meter Schedule'!$G172,AR172))</f>
        <v>123596.02</v>
      </c>
      <c r="AT172" s="6">
        <f>IF(AT$3=$J$3,$G172,IF($F172='KU Meter Schedule'!AT$3,'KU Meter Schedule'!AS172-'KU Meter Schedule'!$G172,AS172))</f>
        <v>123596.02</v>
      </c>
      <c r="AU172" s="6">
        <f>IF(AU$3=$J$3,$G172,IF($F172='KU Meter Schedule'!AU$3,'KU Meter Schedule'!AT172-'KU Meter Schedule'!$G172,AT172))</f>
        <v>123596.02</v>
      </c>
      <c r="AV172" s="6">
        <f>IF(AV$3=$J$3,$G172,IF($F172='KU Meter Schedule'!AV$3,'KU Meter Schedule'!AU172-'KU Meter Schedule'!$G172,AU172))</f>
        <v>123596.02</v>
      </c>
      <c r="AW172" s="6">
        <f>IF(AW$3=$J$3,$G172,IF($F172='KU Meter Schedule'!AW$3,'KU Meter Schedule'!AV172-'KU Meter Schedule'!$G172,AV172))</f>
        <v>123596.02</v>
      </c>
      <c r="AX172" s="6">
        <f>IF(AX$3=$J$3,$G172,IF($F172='KU Meter Schedule'!AX$3,'KU Meter Schedule'!AW172-'KU Meter Schedule'!$G172,AW172))</f>
        <v>0</v>
      </c>
      <c r="AZ172" s="21">
        <f>IF(AZ$3&lt;'Depr. Rate'!$B$1,('Depr. Rate'!$B$4*'KU Meter Schedule'!J172)/12,IF(J172=0,I172/2*'Depr. Rate'!$C$4/12,('Depr. Rate'!$C$4*'KU Meter Schedule'!J172)/12))</f>
        <v>235.86240483333336</v>
      </c>
      <c r="BA172" s="21">
        <f>IF(BA$3&lt;'Depr. Rate'!$B$1,('Depr. Rate'!$B$4*'KU Meter Schedule'!K172)/12,IF(K172=0,J172/2*'Depr. Rate'!$C$4/12,('Depr. Rate'!$C$4*'KU Meter Schedule'!K172)/12))</f>
        <v>235.86240483333336</v>
      </c>
      <c r="BB172" s="21">
        <f>IF(BB$3&lt;'Depr. Rate'!$B$1,('Depr. Rate'!$B$4*'KU Meter Schedule'!L172)/12,IF(L172=0,K172/2*'Depr. Rate'!$C$4/12,('Depr. Rate'!$C$4*'KU Meter Schedule'!L172)/12))</f>
        <v>235.86240483333336</v>
      </c>
      <c r="BC172" s="21">
        <f>IF(BC$3&lt;'Depr. Rate'!$B$1,('Depr. Rate'!$B$4*'KU Meter Schedule'!M172)/12,IF(M172=0,L172/2*'Depr. Rate'!$C$4/12,('Depr. Rate'!$C$4*'KU Meter Schedule'!M172)/12))</f>
        <v>235.86240483333336</v>
      </c>
      <c r="BD172" s="21">
        <f>IF(BD$3&lt;'Depr. Rate'!$B$1,('Depr. Rate'!$B$4*'KU Meter Schedule'!N172)/12,IF(N172=0,M172/2*'Depr. Rate'!$C$4/12,('Depr. Rate'!$C$4*'KU Meter Schedule'!N172)/12))</f>
        <v>235.86240483333336</v>
      </c>
      <c r="BE172" s="21">
        <f>IF(BE$3&lt;'Depr. Rate'!$B$1,('Depr. Rate'!$B$4*'KU Meter Schedule'!O172)/12,IF(O172=0,N172/2*'Depr. Rate'!$C$4/12,('Depr. Rate'!$C$4*'KU Meter Schedule'!O172)/12))</f>
        <v>235.86240483333336</v>
      </c>
      <c r="BF172" s="21">
        <f>IF(BF$3&lt;'Depr. Rate'!$B$1,('Depr. Rate'!$B$4*'KU Meter Schedule'!P172)/12,IF(P172=0,O172/2*'Depr. Rate'!$C$4/12,('Depr. Rate'!$C$4*'KU Meter Schedule'!P172)/12))</f>
        <v>235.86240483333336</v>
      </c>
      <c r="BG172" s="21">
        <f>IF(BG$3&lt;'Depr. Rate'!$B$1,('Depr. Rate'!$B$4*'KU Meter Schedule'!Q172)/12,IF(Q172=0,P172/2*'Depr. Rate'!$C$4/12,('Depr. Rate'!$C$4*'KU Meter Schedule'!Q172)/12))</f>
        <v>235.86240483333336</v>
      </c>
      <c r="BH172" s="21">
        <f>IF(BH$3&lt;'Depr. Rate'!$B$1,('Depr. Rate'!$B$4*'KU Meter Schedule'!R172)/12,IF(R172=0,Q172/2*'Depr. Rate'!$C$4/12,('Depr. Rate'!$C$4*'KU Meter Schedule'!R172)/12))</f>
        <v>235.86240483333336</v>
      </c>
      <c r="BI172" s="21">
        <f>IF(BI$3&lt;'Depr. Rate'!$B$1,('Depr. Rate'!$B$4*'KU Meter Schedule'!S172)/12,IF(S172=0,R172/2*'Depr. Rate'!$C$4/12,('Depr. Rate'!$C$4*'KU Meter Schedule'!S172)/12))</f>
        <v>235.86240483333336</v>
      </c>
      <c r="BJ172" s="21">
        <f>IF(BJ$3&lt;'Depr. Rate'!$B$1,('Depr. Rate'!$B$4*'KU Meter Schedule'!T172)/12,IF(T172=0,S172/2*'Depr. Rate'!$C$4/12,('Depr. Rate'!$C$4*'KU Meter Schedule'!T172)/12))</f>
        <v>235.86240483333336</v>
      </c>
      <c r="BK172" s="21">
        <f>IF(BK$3&lt;'Depr. Rate'!$B$1,('Depr. Rate'!$B$4*'KU Meter Schedule'!U172)/12,IF(U172=0,T172/2*'Depr. Rate'!$C$4/12,('Depr. Rate'!$C$4*'KU Meter Schedule'!U172)/12))</f>
        <v>361.51835849999998</v>
      </c>
      <c r="BL172" s="21">
        <f>IF(BL$3&lt;'Depr. Rate'!$B$1,('Depr. Rate'!$B$4*'KU Meter Schedule'!V172)/12,IF(V172=0,U172/2*'Depr. Rate'!$C$4/12,('Depr. Rate'!$C$4*'KU Meter Schedule'!V172)/12))</f>
        <v>361.51835849999998</v>
      </c>
      <c r="BM172" s="21">
        <f>IF(BM$3&lt;'Depr. Rate'!$B$1,('Depr. Rate'!$B$4*'KU Meter Schedule'!W172)/12,IF(W172=0,V172/2*'Depr. Rate'!$C$4/12,('Depr. Rate'!$C$4*'KU Meter Schedule'!W172)/12))</f>
        <v>361.51835849999998</v>
      </c>
      <c r="BN172" s="21">
        <f>IF(BN$3&lt;'Depr. Rate'!$B$1,('Depr. Rate'!$B$4*'KU Meter Schedule'!X172)/12,IF(X172=0,W172/2*'Depr. Rate'!$C$4/12,('Depr. Rate'!$C$4*'KU Meter Schedule'!X172)/12))</f>
        <v>361.51835849999998</v>
      </c>
      <c r="BO172" s="21">
        <f>IF(BO$3&lt;'Depr. Rate'!$B$1,('Depr. Rate'!$B$4*'KU Meter Schedule'!Y172)/12,IF(Y172=0,X172/2*'Depr. Rate'!$C$4/12,('Depr. Rate'!$C$4*'KU Meter Schedule'!Y172)/12))</f>
        <v>361.51835849999998</v>
      </c>
      <c r="BP172" s="21">
        <f>IF(BP$3&lt;'Depr. Rate'!$B$1,('Depr. Rate'!$B$4*'KU Meter Schedule'!Z172)/12,IF(Z172=0,Y172/2*'Depr. Rate'!$C$4/12,('Depr. Rate'!$C$4*'KU Meter Schedule'!Z172)/12))</f>
        <v>361.51835849999998</v>
      </c>
      <c r="BQ172" s="21">
        <f>IF(BQ$3&lt;'Depr. Rate'!$B$1,('Depr. Rate'!$B$4*'KU Meter Schedule'!AA172)/12,IF(AA172=0,Z172/2*'Depr. Rate'!$C$4/12,('Depr. Rate'!$C$4*'KU Meter Schedule'!AA172)/12))</f>
        <v>361.51835849999998</v>
      </c>
      <c r="BR172" s="21">
        <f>IF(BR$3&lt;'Depr. Rate'!$B$1,('Depr. Rate'!$B$4*'KU Meter Schedule'!AB172)/12,IF(AB172=0,AA172/2*'Depr. Rate'!$C$4/12,('Depr. Rate'!$C$4*'KU Meter Schedule'!AB172)/12))</f>
        <v>361.51835849999998</v>
      </c>
      <c r="BS172" s="21">
        <f>IF(BS$3&lt;'Depr. Rate'!$B$1,('Depr. Rate'!$B$4*'KU Meter Schedule'!AC172)/12,IF(AC172=0,AB172/2*'Depr. Rate'!$C$4/12,('Depr. Rate'!$C$4*'KU Meter Schedule'!AC172)/12))</f>
        <v>361.51835849999998</v>
      </c>
      <c r="BT172" s="21">
        <f>IF(BT$3&lt;'Depr. Rate'!$B$1,('Depr. Rate'!$B$4*'KU Meter Schedule'!AD172)/12,IF(AD172=0,AC172/2*'Depr. Rate'!$C$4/12,('Depr. Rate'!$C$4*'KU Meter Schedule'!AD172)/12))</f>
        <v>361.51835849999998</v>
      </c>
      <c r="BU172" s="21">
        <f>IF(BU$3&lt;'Depr. Rate'!$B$1,('Depr. Rate'!$B$4*'KU Meter Schedule'!AE172)/12,IF(AE172=0,AD172/2*'Depr. Rate'!$C$4/12,('Depr. Rate'!$C$4*'KU Meter Schedule'!AE172)/12))</f>
        <v>361.51835849999998</v>
      </c>
      <c r="BV172" s="21">
        <f>IF(BV$3&lt;'Depr. Rate'!$B$1,('Depr. Rate'!$B$4*'KU Meter Schedule'!AF172)/12,IF(AF172=0,AE172/2*'Depr. Rate'!$C$4/12,('Depr. Rate'!$C$4*'KU Meter Schedule'!AF172)/12))</f>
        <v>361.51835849999998</v>
      </c>
      <c r="BW172" s="21">
        <f>IF(BW$3&lt;'Depr. Rate'!$B$1,('Depr. Rate'!$B$4*'KU Meter Schedule'!AG172)/12,IF(AG172=0,AF172/2*'Depr. Rate'!$C$4/12,('Depr. Rate'!$C$4*'KU Meter Schedule'!AG172)/12))</f>
        <v>361.51835849999998</v>
      </c>
      <c r="BX172" s="21">
        <f>IF(BX$3&lt;'Depr. Rate'!$B$1,('Depr. Rate'!$B$4*'KU Meter Schedule'!AH172)/12,IF(AH172=0,AG172/2*'Depr. Rate'!$C$4/12,('Depr. Rate'!$C$4*'KU Meter Schedule'!AH172)/12))</f>
        <v>361.51835849999998</v>
      </c>
      <c r="BY172" s="21">
        <f>IF(BY$3&lt;'Depr. Rate'!$B$1,('Depr. Rate'!$B$4*'KU Meter Schedule'!AI172)/12,IF(AI172=0,AH172/2*'Depr. Rate'!$C$4/12,('Depr. Rate'!$C$4*'KU Meter Schedule'!AI172)/12))</f>
        <v>361.51835849999998</v>
      </c>
      <c r="BZ172" s="21">
        <f>IF(BZ$3&lt;'Depr. Rate'!$B$1,('Depr. Rate'!$B$4*'KU Meter Schedule'!AJ172)/12,IF(AJ172=0,AI172/2*'Depr. Rate'!$C$4/12,('Depr. Rate'!$C$4*'KU Meter Schedule'!AJ172)/12))</f>
        <v>361.51835849999998</v>
      </c>
      <c r="CA172" s="21">
        <f>IF(CA$3&lt;'Depr. Rate'!$B$1,('Depr. Rate'!$B$4*'KU Meter Schedule'!AK172)/12,IF(AK172=0,AJ172/2*'Depr. Rate'!$C$4/12,('Depr. Rate'!$C$4*'KU Meter Schedule'!AK172)/12))</f>
        <v>361.51835849999998</v>
      </c>
      <c r="CB172" s="21">
        <f>IF(CB$3&lt;'Depr. Rate'!$B$1,('Depr. Rate'!$B$4*'KU Meter Schedule'!AL172)/12,IF(AL172=0,AK172/2*'Depr. Rate'!$C$4/12,('Depr. Rate'!$C$4*'KU Meter Schedule'!AL172)/12))</f>
        <v>361.51835849999998</v>
      </c>
      <c r="CC172" s="21">
        <f>IF(CC$3&lt;'Depr. Rate'!$B$1,('Depr. Rate'!$B$4*'KU Meter Schedule'!AM172)/12,IF(AM172=0,AL172/2*'Depr. Rate'!$C$4/12,('Depr. Rate'!$C$4*'KU Meter Schedule'!AM172)/12))</f>
        <v>361.51835849999998</v>
      </c>
      <c r="CD172" s="21">
        <f>IF(CD$3&lt;'Depr. Rate'!$B$1,('Depr. Rate'!$B$4*'KU Meter Schedule'!AN172)/12,IF(AN172=0,AM172/2*'Depr. Rate'!$C$4/12,('Depr. Rate'!$C$4*'KU Meter Schedule'!AN172)/12))</f>
        <v>361.51835849999998</v>
      </c>
      <c r="CE172" s="21">
        <f>IF(CE$3&lt;'Depr. Rate'!$B$1,('Depr. Rate'!$B$4*'KU Meter Schedule'!AO172)/12,IF(AO172=0,AN172/2*'Depr. Rate'!$C$4/12,('Depr. Rate'!$C$4*'KU Meter Schedule'!AO172)/12))</f>
        <v>361.51835849999998</v>
      </c>
      <c r="CF172" s="21">
        <f>IF(CF$3&lt;'Depr. Rate'!$B$1,('Depr. Rate'!$B$4*'KU Meter Schedule'!AP172)/12,IF(AP172=0,AO172/2*'Depr. Rate'!$C$4/12,('Depr. Rate'!$C$4*'KU Meter Schedule'!AP172)/12))</f>
        <v>361.51835849999998</v>
      </c>
      <c r="CG172" s="21">
        <f>IF(CG$3&lt;'Depr. Rate'!$B$1,('Depr. Rate'!$B$4*'KU Meter Schedule'!AQ172)/12,IF(AQ172=0,AP172/2*'Depr. Rate'!$C$4/12,('Depr. Rate'!$C$4*'KU Meter Schedule'!AQ172)/12))</f>
        <v>361.51835849999998</v>
      </c>
      <c r="CH172" s="21">
        <f>IF(CH$3&lt;'Depr. Rate'!$B$1,('Depr. Rate'!$B$4*'KU Meter Schedule'!AR172)/12,IF(AR172=0,AQ172/2*'Depr. Rate'!$C$4/12,('Depr. Rate'!$C$4*'KU Meter Schedule'!AR172)/12))</f>
        <v>361.51835849999998</v>
      </c>
      <c r="CI172" s="21">
        <f>IF(CI$3&lt;'Depr. Rate'!$B$1,('Depr. Rate'!$B$4*'KU Meter Schedule'!AS172)/12,IF(AS172=0,AR172/2*'Depr. Rate'!$C$4/12,('Depr. Rate'!$C$4*'KU Meter Schedule'!AS172)/12))</f>
        <v>361.51835849999998</v>
      </c>
      <c r="CJ172" s="21">
        <f>IF(CJ$3&lt;'Depr. Rate'!$B$1,('Depr. Rate'!$B$4*'KU Meter Schedule'!AT172)/12,IF(AT172=0,AS172/2*'Depr. Rate'!$C$4/12,('Depr. Rate'!$C$4*'KU Meter Schedule'!AT172)/12))</f>
        <v>361.51835849999998</v>
      </c>
      <c r="CK172" s="21">
        <f>IF(CK$3&lt;'Depr. Rate'!$B$1,('Depr. Rate'!$B$4*'KU Meter Schedule'!AU172)/12,IF(AU172=0,AT172/2*'Depr. Rate'!$C$4/12,('Depr. Rate'!$C$4*'KU Meter Schedule'!AU172)/12))</f>
        <v>361.51835849999998</v>
      </c>
      <c r="CL172" s="21">
        <f>IF(CL$3&lt;'Depr. Rate'!$B$1,('Depr. Rate'!$B$4*'KU Meter Schedule'!AV172)/12,IF(AV172=0,AU172/2*'Depr. Rate'!$C$4/12,('Depr. Rate'!$C$4*'KU Meter Schedule'!AV172)/12))</f>
        <v>361.51835849999998</v>
      </c>
      <c r="CM172" s="21">
        <f>IF(CM$3&lt;'Depr. Rate'!$B$1,('Depr. Rate'!$B$4*'KU Meter Schedule'!AW172)/12,IF(AW172=0,AV172/2*'Depr. Rate'!$C$4/12,('Depr. Rate'!$C$4*'KU Meter Schedule'!AW172)/12))</f>
        <v>361.51835849999998</v>
      </c>
      <c r="CN172" s="21">
        <f>IF(CN$3&lt;'Depr. Rate'!$B$1,('Depr. Rate'!$B$4*'KU Meter Schedule'!AX172)/12,IF(AX172=0,AW172/2*'Depr. Rate'!$C$4/12,('Depr. Rate'!$C$4*'KU Meter Schedule'!AX172)/12))</f>
        <v>180.75917924999999</v>
      </c>
      <c r="CP172" s="6">
        <f>IF(CP$3=$CP$3,$H172+AZ172,IF($F172='KU Meter Schedule'!CP$3,'KU Meter Schedule'!CO172+AZ172-$G172,SUM(CO172,AZ172)))</f>
        <v>3365.4916095021363</v>
      </c>
      <c r="CQ172" s="6">
        <f>IF(CQ$3=$CP$3,$H172+BA172,IF($F172='KU Meter Schedule'!CQ$3,'KU Meter Schedule'!CP172+BA172-$G172,SUM(CP172,BA172)))</f>
        <v>3601.3540143354694</v>
      </c>
      <c r="CR172" s="6">
        <f>IF(CR$3=$CP$3,$H172+BB172,IF($F172='KU Meter Schedule'!CR$3,'KU Meter Schedule'!CQ172+BB172-$G172,SUM(CQ172,BB172)))</f>
        <v>3837.2164191688025</v>
      </c>
      <c r="CS172" s="6">
        <f>IF(CS$3=$CP$3,$H172+BC172,IF($F172='KU Meter Schedule'!CS$3,'KU Meter Schedule'!CR172+BC172-$G172,SUM(CR172,BC172)))</f>
        <v>4073.0788240021357</v>
      </c>
      <c r="CT172" s="6">
        <f>IF(CT$3=$CP$3,$H172+BD172,IF($F172='KU Meter Schedule'!CT$3,'KU Meter Schedule'!CS172+BD172-$G172,SUM(CS172,BD172)))</f>
        <v>4308.9412288354688</v>
      </c>
      <c r="CU172" s="6">
        <f>IF(CU$3=$CP$3,$H172+BE172,IF($F172='KU Meter Schedule'!CU$3,'KU Meter Schedule'!CT172+BE172-$G172,SUM(CT172,BE172)))</f>
        <v>4544.8036336688019</v>
      </c>
      <c r="CV172" s="6">
        <f>IF(CV$3=$CP$3,$H172+BF172,IF($F172='KU Meter Schedule'!CV$3,'KU Meter Schedule'!CU172+BF172-$G172,SUM(CU172,BF172)))</f>
        <v>4780.6660385021351</v>
      </c>
      <c r="CW172" s="6">
        <f>IF(CW$3=$CP$3,$H172+BG172,IF($F172='KU Meter Schedule'!CW$3,'KU Meter Schedule'!CV172+BG172-$G172,SUM(CV172,BG172)))</f>
        <v>5016.5284433354682</v>
      </c>
      <c r="CX172" s="6">
        <f>IF(CX$3=$CP$3,$H172+BH172,IF($F172='KU Meter Schedule'!CX$3,'KU Meter Schedule'!CW172+BH172-$G172,SUM(CW172,BH172)))</f>
        <v>5252.3908481688013</v>
      </c>
      <c r="CY172" s="6">
        <f>IF(CY$3=$CP$3,$H172+BI172,IF($F172='KU Meter Schedule'!CY$3,'KU Meter Schedule'!CX172+BI172-$G172,SUM(CX172,BI172)))</f>
        <v>5488.2532530021344</v>
      </c>
      <c r="CZ172" s="6">
        <f>IF(CZ$3=$CP$3,$H172+BJ172,IF($F172='KU Meter Schedule'!CZ$3,'KU Meter Schedule'!CY172+BJ172-$G172,SUM(CY172,BJ172)))</f>
        <v>5724.1156578354676</v>
      </c>
      <c r="DA172" s="6">
        <f>IF(DA$3=$CP$3,$H172+BK172,IF($F172='KU Meter Schedule'!DA$3,'KU Meter Schedule'!CZ172+BK172-$G172,SUM(CZ172,BK172)))</f>
        <v>6085.6340163354671</v>
      </c>
      <c r="DB172" s="6">
        <f>IF(DB$3=$CP$3,$H172+BL172,IF($F172='KU Meter Schedule'!DB$3,'KU Meter Schedule'!DA172+BL172-$G172,SUM(DA172,BL172)))</f>
        <v>6447.1523748354666</v>
      </c>
      <c r="DC172" s="6">
        <f>IF(DC$3=$CP$3,$H172+BM172,IF($F172='KU Meter Schedule'!DC$3,'KU Meter Schedule'!DB172+BM172-$G172,SUM(DB172,BM172)))</f>
        <v>6808.6707333354661</v>
      </c>
      <c r="DD172" s="6">
        <f>IF(DD$3=$CP$3,$H172+BN172,IF($F172='KU Meter Schedule'!DD$3,'KU Meter Schedule'!DC172+BN172-$G172,SUM(DC172,BN172)))</f>
        <v>7170.1890918354657</v>
      </c>
      <c r="DE172" s="6">
        <f>IF(DE$3=$CP$3,$H172+BO172,IF($F172='KU Meter Schedule'!DE$3,'KU Meter Schedule'!DD172+BO172-$G172,SUM(DD172,BO172)))</f>
        <v>7531.7074503354652</v>
      </c>
      <c r="DF172" s="6">
        <f>IF(DF$3=$CP$3,$H172+BP172,IF($F172='KU Meter Schedule'!DF$3,'KU Meter Schedule'!DE172+BP172-$G172,SUM(DE172,BP172)))</f>
        <v>7893.2258088354647</v>
      </c>
      <c r="DG172" s="6">
        <f>IF(DG$3=$CP$3,$H172+BQ172,IF($F172='KU Meter Schedule'!DG$3,'KU Meter Schedule'!DF172+BQ172-$G172,SUM(DF172,BQ172)))</f>
        <v>8254.7441673354642</v>
      </c>
      <c r="DH172" s="6">
        <f>IF(DH$3=$CP$3,$H172+BR172,IF($F172='KU Meter Schedule'!DH$3,'KU Meter Schedule'!DG172+BR172-$G172,SUM(DG172,BR172)))</f>
        <v>8616.2625258354637</v>
      </c>
      <c r="DI172" s="6">
        <f>IF(DI$3=$CP$3,$H172+BS172,IF($F172='KU Meter Schedule'!DI$3,'KU Meter Schedule'!DH172+BS172-$G172,SUM(DH172,BS172)))</f>
        <v>8977.7808843354633</v>
      </c>
      <c r="DJ172" s="6">
        <f>IF(DJ$3=$CP$3,$H172+BT172,IF($F172='KU Meter Schedule'!DJ$3,'KU Meter Schedule'!DI172+BT172-$G172,SUM(DI172,BT172)))</f>
        <v>9339.2992428354628</v>
      </c>
      <c r="DK172" s="6">
        <f>IF(DK$3=$CP$3,$H172+BU172,IF($F172='KU Meter Schedule'!DK$3,'KU Meter Schedule'!DJ172+BU172-$G172,SUM(DJ172,BU172)))</f>
        <v>9700.8176013354623</v>
      </c>
      <c r="DL172" s="6">
        <f>IF(DL$3=$CP$3,$H172+BV172,IF($F172='KU Meter Schedule'!DL$3,'KU Meter Schedule'!DK172+BV172-$G172,SUM(DK172,BV172)))</f>
        <v>10062.335959835462</v>
      </c>
      <c r="DM172" s="6">
        <f>IF(DM$3=$CP$3,$H172+BW172,IF($F172='KU Meter Schedule'!DM$3,'KU Meter Schedule'!DL172+BW172-$G172,SUM(DL172,BW172)))</f>
        <v>10423.854318335461</v>
      </c>
      <c r="DN172" s="6">
        <f>IF(DN$3=$CP$3,$H172+BX172,IF($F172='KU Meter Schedule'!DN$3,'KU Meter Schedule'!DM172+BX172-$G172,SUM(DM172,BX172)))</f>
        <v>10785.372676835461</v>
      </c>
      <c r="DO172" s="6">
        <f>IF(DO$3=$CP$3,$H172+BY172,IF($F172='KU Meter Schedule'!DO$3,'KU Meter Schedule'!DN172+BY172-$G172,SUM(DN172,BY172)))</f>
        <v>11146.89103533546</v>
      </c>
      <c r="DP172" s="6">
        <f>IF(DP$3=$CP$3,$H172+BZ172,IF($F172='KU Meter Schedule'!DP$3,'KU Meter Schedule'!DO172+BZ172-$G172,SUM(DO172,BZ172)))</f>
        <v>11508.40939383546</v>
      </c>
      <c r="DQ172" s="6">
        <f>IF(DQ$3=$CP$3,$H172+CA172,IF($F172='KU Meter Schedule'!DQ$3,'KU Meter Schedule'!DP172+CA172-$G172,SUM(DP172,CA172)))</f>
        <v>11869.927752335459</v>
      </c>
      <c r="DR172" s="6">
        <f>IF(DR$3=$CP$3,$H172+CB172,IF($F172='KU Meter Schedule'!DR$3,'KU Meter Schedule'!DQ172+CB172-$G172,SUM(DQ172,CB172)))</f>
        <v>12231.446110835459</v>
      </c>
      <c r="DS172" s="6">
        <f>IF(DS$3=$CP$3,$H172+CC172,IF($F172='KU Meter Schedule'!DS$3,'KU Meter Schedule'!DR172+CC172-$G172,SUM(DR172,CC172)))</f>
        <v>12592.964469335458</v>
      </c>
      <c r="DT172" s="6">
        <f>IF(DT$3=$CP$3,$H172+CD172,IF($F172='KU Meter Schedule'!DT$3,'KU Meter Schedule'!DS172+CD172-$G172,SUM(DS172,CD172)))</f>
        <v>12954.482827835458</v>
      </c>
      <c r="DU172" s="6">
        <f>IF(DU$3=$CP$3,$H172+CE172,IF($F172='KU Meter Schedule'!DU$3,'KU Meter Schedule'!DT172+CE172-$G172,SUM(DT172,CE172)))</f>
        <v>13316.001186335458</v>
      </c>
      <c r="DV172" s="6">
        <f>IF(DV$3=$CP$3,$H172+CF172,IF($F172='KU Meter Schedule'!DV$3,'KU Meter Schedule'!DU172+CF172-$G172,SUM(DU172,CF172)))</f>
        <v>13677.519544835457</v>
      </c>
      <c r="DW172" s="6">
        <f>IF(DW$3=$CP$3,$H172+CG172,IF($F172='KU Meter Schedule'!DW$3,'KU Meter Schedule'!DV172+CG172-$G172,SUM(DV172,CG172)))</f>
        <v>14039.037903335457</v>
      </c>
      <c r="DX172" s="6">
        <f>IF(DX$3=$CP$3,$H172+CH172,IF($F172='KU Meter Schedule'!DX$3,'KU Meter Schedule'!DW172+CH172-$G172,SUM(DW172,CH172)))</f>
        <v>14400.556261835456</v>
      </c>
      <c r="DY172" s="6">
        <f>IF(DY$3=$CP$3,$H172+CI172,IF($F172='KU Meter Schedule'!DY$3,'KU Meter Schedule'!DX172+CI172-$G172,SUM(DX172,CI172)))</f>
        <v>14762.074620335456</v>
      </c>
      <c r="DZ172" s="6">
        <f>IF(DZ$3=$CP$3,$H172+CJ172,IF($F172='KU Meter Schedule'!DZ$3,'KU Meter Schedule'!DY172+CJ172-$G172,SUM(DY172,CJ172)))</f>
        <v>15123.592978835455</v>
      </c>
      <c r="EA172" s="6">
        <f>IF(EA$3=$CP$3,$H172+CK172,IF($F172='KU Meter Schedule'!EA$3,'KU Meter Schedule'!DZ172+CK172-$G172,SUM(DZ172,CK172)))</f>
        <v>15485.111337335455</v>
      </c>
      <c r="EB172" s="6">
        <f>IF(EB$3=$CP$3,$H172+CL172,IF($F172='KU Meter Schedule'!EB$3,'KU Meter Schedule'!EA172+CL172-$G172,SUM(EA172,CL172)))</f>
        <v>15846.629695835454</v>
      </c>
      <c r="EC172" s="6">
        <f>IF(EC$3=$CP$3,$H172+CM172,IF($F172='KU Meter Schedule'!EC$3,'KU Meter Schedule'!EB172+CM172-$G172,SUM(EB172,CM172)))</f>
        <v>16208.148054335454</v>
      </c>
      <c r="ED172" s="6">
        <f>IF(ED$3=$CP$3,$H172+CN172,IF($F172='KU Meter Schedule'!ED$3,'KU Meter Schedule'!EC172+CN172-$G172,SUM(EC172,CN172)))</f>
        <v>-107207.11276641455</v>
      </c>
      <c r="EF172" s="8">
        <f t="shared" si="35"/>
        <v>120230.52839049787</v>
      </c>
      <c r="EG172" s="8">
        <f t="shared" si="35"/>
        <v>119994.66598566453</v>
      </c>
      <c r="EH172" s="8">
        <f t="shared" si="35"/>
        <v>119758.8035808312</v>
      </c>
      <c r="EI172" s="8">
        <f t="shared" si="35"/>
        <v>119522.94117599787</v>
      </c>
      <c r="EJ172" s="8">
        <f t="shared" si="35"/>
        <v>119287.07877116454</v>
      </c>
      <c r="EK172" s="8">
        <f t="shared" si="35"/>
        <v>119051.21636633121</v>
      </c>
      <c r="EL172" s="8">
        <f t="shared" si="35"/>
        <v>118815.35396149787</v>
      </c>
      <c r="EM172" s="8">
        <f t="shared" si="35"/>
        <v>118579.49155666454</v>
      </c>
      <c r="EN172" s="8">
        <f t="shared" si="35"/>
        <v>118343.62915183121</v>
      </c>
      <c r="EO172" s="8">
        <f t="shared" si="35"/>
        <v>118107.76674699786</v>
      </c>
      <c r="EP172" s="8">
        <f t="shared" si="35"/>
        <v>117871.90434216453</v>
      </c>
      <c r="EQ172" s="8">
        <f t="shared" si="35"/>
        <v>117510.38598366454</v>
      </c>
      <c r="ER172" s="8">
        <f t="shared" si="35"/>
        <v>117148.86762516454</v>
      </c>
      <c r="ES172" s="8">
        <f t="shared" si="35"/>
        <v>116787.34926666453</v>
      </c>
      <c r="ET172" s="8">
        <f t="shared" si="35"/>
        <v>116425.83090816454</v>
      </c>
      <c r="EU172" s="8">
        <f t="shared" si="35"/>
        <v>116064.31254966454</v>
      </c>
      <c r="EV172" s="8">
        <f t="shared" si="33"/>
        <v>115702.79419116455</v>
      </c>
      <c r="EW172" s="8">
        <f t="shared" si="33"/>
        <v>115341.27583266454</v>
      </c>
      <c r="EX172" s="8">
        <f t="shared" si="33"/>
        <v>114979.75747416454</v>
      </c>
      <c r="EY172" s="8">
        <f t="shared" si="33"/>
        <v>114618.23911566455</v>
      </c>
      <c r="EZ172" s="8">
        <f t="shared" si="33"/>
        <v>114256.72075716454</v>
      </c>
      <c r="FA172" s="8">
        <f t="shared" si="33"/>
        <v>113895.20239866454</v>
      </c>
      <c r="FB172" s="8">
        <f t="shared" si="33"/>
        <v>113533.68404016455</v>
      </c>
      <c r="FC172" s="8">
        <f t="shared" si="33"/>
        <v>113172.16568166454</v>
      </c>
      <c r="FD172" s="8">
        <f t="shared" si="33"/>
        <v>112810.64732316454</v>
      </c>
      <c r="FE172" s="8">
        <f t="shared" si="33"/>
        <v>112449.12896466455</v>
      </c>
      <c r="FF172" s="8">
        <f t="shared" si="33"/>
        <v>112087.61060616454</v>
      </c>
      <c r="FG172" s="8">
        <f t="shared" si="33"/>
        <v>111726.09224766455</v>
      </c>
      <c r="FH172" s="8">
        <f t="shared" si="33"/>
        <v>111364.57388916455</v>
      </c>
      <c r="FI172" s="8">
        <f t="shared" si="33"/>
        <v>111003.05553066454</v>
      </c>
      <c r="FJ172" s="8">
        <f t="shared" si="33"/>
        <v>110641.53717216455</v>
      </c>
      <c r="FK172" s="8">
        <f t="shared" si="36"/>
        <v>110280.01881366454</v>
      </c>
      <c r="FL172" s="8">
        <f t="shared" si="36"/>
        <v>109918.50045516455</v>
      </c>
      <c r="FM172" s="8">
        <f t="shared" si="36"/>
        <v>109556.98209666455</v>
      </c>
      <c r="FN172" s="8">
        <f t="shared" si="36"/>
        <v>109195.46373816454</v>
      </c>
      <c r="FO172" s="8">
        <f t="shared" si="36"/>
        <v>108833.94537966455</v>
      </c>
      <c r="FP172" s="8">
        <f t="shared" si="36"/>
        <v>108472.42702116455</v>
      </c>
      <c r="FQ172" s="8">
        <f t="shared" si="36"/>
        <v>108110.90866266454</v>
      </c>
      <c r="FR172" s="8">
        <f t="shared" si="36"/>
        <v>107749.39030416455</v>
      </c>
      <c r="FS172" s="8">
        <f t="shared" si="36"/>
        <v>107387.87194566455</v>
      </c>
      <c r="FT172" s="8">
        <f t="shared" si="36"/>
        <v>107207.11276641455</v>
      </c>
    </row>
    <row r="173" spans="1:176" x14ac:dyDescent="0.25">
      <c r="A173" s="3" t="s">
        <v>12</v>
      </c>
      <c r="B173" s="3" t="s">
        <v>2</v>
      </c>
      <c r="C173" s="3" t="s">
        <v>40</v>
      </c>
      <c r="D173" s="3" t="s">
        <v>3</v>
      </c>
      <c r="E173" s="3">
        <v>2016</v>
      </c>
      <c r="F173" s="24">
        <f>IFERROR(VLOOKUP(CONCATENATE(C173,E173),'KU Retirements'!$A$4:$E$150,5,FALSE),"N/A")</f>
        <v>43800</v>
      </c>
      <c r="G173" s="5">
        <v>10010.700000000001</v>
      </c>
      <c r="H173" s="5">
        <v>67.932209771999624</v>
      </c>
      <c r="J173" s="6">
        <f>IF(J$3=$J$3,$G173,IF($F173='KU Meter Schedule'!J$3,'KU Meter Schedule'!I173-'KU Meter Schedule'!$G173,I173))</f>
        <v>10010.700000000001</v>
      </c>
      <c r="K173" s="6">
        <f>IF(K$3=$J$3,$G173,IF($F173='KU Meter Schedule'!K$3,'KU Meter Schedule'!J173-'KU Meter Schedule'!$G173,J173))</f>
        <v>10010.700000000001</v>
      </c>
      <c r="L173" s="6">
        <f>IF(L$3=$J$3,$G173,IF($F173='KU Meter Schedule'!L$3,'KU Meter Schedule'!K173-'KU Meter Schedule'!$G173,K173))</f>
        <v>10010.700000000001</v>
      </c>
      <c r="M173" s="6">
        <f>IF(M$3=$J$3,$G173,IF($F173='KU Meter Schedule'!M$3,'KU Meter Schedule'!L173-'KU Meter Schedule'!$G173,L173))</f>
        <v>10010.700000000001</v>
      </c>
      <c r="N173" s="6">
        <f>IF(N$3=$J$3,$G173,IF($F173='KU Meter Schedule'!N$3,'KU Meter Schedule'!M173-'KU Meter Schedule'!$G173,M173))</f>
        <v>10010.700000000001</v>
      </c>
      <c r="O173" s="6">
        <f>IF(O$3=$J$3,$G173,IF($F173='KU Meter Schedule'!O$3,'KU Meter Schedule'!N173-'KU Meter Schedule'!$G173,N173))</f>
        <v>10010.700000000001</v>
      </c>
      <c r="P173" s="6">
        <f>IF(P$3=$J$3,$G173,IF($F173='KU Meter Schedule'!P$3,'KU Meter Schedule'!O173-'KU Meter Schedule'!$G173,O173))</f>
        <v>10010.700000000001</v>
      </c>
      <c r="Q173" s="6">
        <f>IF(Q$3=$J$3,$G173,IF($F173='KU Meter Schedule'!Q$3,'KU Meter Schedule'!P173-'KU Meter Schedule'!$G173,P173))</f>
        <v>10010.700000000001</v>
      </c>
      <c r="R173" s="6">
        <f>IF(R$3=$J$3,$G173,IF($F173='KU Meter Schedule'!R$3,'KU Meter Schedule'!Q173-'KU Meter Schedule'!$G173,Q173))</f>
        <v>10010.700000000001</v>
      </c>
      <c r="S173" s="6">
        <f>IF(S$3=$J$3,$G173,IF($F173='KU Meter Schedule'!S$3,'KU Meter Schedule'!R173-'KU Meter Schedule'!$G173,R173))</f>
        <v>10010.700000000001</v>
      </c>
      <c r="T173" s="6">
        <f>IF(T$3=$J$3,$G173,IF($F173='KU Meter Schedule'!T$3,'KU Meter Schedule'!S173-'KU Meter Schedule'!$G173,S173))</f>
        <v>10010.700000000001</v>
      </c>
      <c r="U173" s="6">
        <f>IF(U$3=$J$3,$G173,IF($F173='KU Meter Schedule'!U$3,'KU Meter Schedule'!T173-'KU Meter Schedule'!$G173,T173))</f>
        <v>10010.700000000001</v>
      </c>
      <c r="V173" s="6">
        <f>IF(V$3=$J$3,$G173,IF($F173='KU Meter Schedule'!V$3,'KU Meter Schedule'!U173-'KU Meter Schedule'!$G173,U173))</f>
        <v>10010.700000000001</v>
      </c>
      <c r="W173" s="6">
        <f>IF(W$3=$J$3,$G173,IF($F173='KU Meter Schedule'!W$3,'KU Meter Schedule'!V173-'KU Meter Schedule'!$G173,V173))</f>
        <v>10010.700000000001</v>
      </c>
      <c r="X173" s="6">
        <f>IF(X$3=$J$3,$G173,IF($F173='KU Meter Schedule'!X$3,'KU Meter Schedule'!W173-'KU Meter Schedule'!$G173,W173))</f>
        <v>10010.700000000001</v>
      </c>
      <c r="Y173" s="6">
        <f>IF(Y$3=$J$3,$G173,IF($F173='KU Meter Schedule'!Y$3,'KU Meter Schedule'!X173-'KU Meter Schedule'!$G173,X173))</f>
        <v>10010.700000000001</v>
      </c>
      <c r="Z173" s="6">
        <f>IF(Z$3=$J$3,$G173,IF($F173='KU Meter Schedule'!Z$3,'KU Meter Schedule'!Y173-'KU Meter Schedule'!$G173,Y173))</f>
        <v>10010.700000000001</v>
      </c>
      <c r="AA173" s="6">
        <f>IF(AA$3=$J$3,$G173,IF($F173='KU Meter Schedule'!AA$3,'KU Meter Schedule'!Z173-'KU Meter Schedule'!$G173,Z173))</f>
        <v>10010.700000000001</v>
      </c>
      <c r="AB173" s="6">
        <f>IF(AB$3=$J$3,$G173,IF($F173='KU Meter Schedule'!AB$3,'KU Meter Schedule'!AA173-'KU Meter Schedule'!$G173,AA173))</f>
        <v>10010.700000000001</v>
      </c>
      <c r="AC173" s="6">
        <f>IF(AC$3=$J$3,$G173,IF($F173='KU Meter Schedule'!AC$3,'KU Meter Schedule'!AB173-'KU Meter Schedule'!$G173,AB173))</f>
        <v>10010.700000000001</v>
      </c>
      <c r="AD173" s="6">
        <f>IF(AD$3=$J$3,$G173,IF($F173='KU Meter Schedule'!AD$3,'KU Meter Schedule'!AC173-'KU Meter Schedule'!$G173,AC173))</f>
        <v>10010.700000000001</v>
      </c>
      <c r="AE173" s="6">
        <f>IF(AE$3=$J$3,$G173,IF($F173='KU Meter Schedule'!AE$3,'KU Meter Schedule'!AD173-'KU Meter Schedule'!$G173,AD173))</f>
        <v>10010.700000000001</v>
      </c>
      <c r="AF173" s="6">
        <f>IF(AF$3=$J$3,$G173,IF($F173='KU Meter Schedule'!AF$3,'KU Meter Schedule'!AE173-'KU Meter Schedule'!$G173,AE173))</f>
        <v>10010.700000000001</v>
      </c>
      <c r="AG173" s="6">
        <f>IF(AG$3=$J$3,$G173,IF($F173='KU Meter Schedule'!AG$3,'KU Meter Schedule'!AF173-'KU Meter Schedule'!$G173,AF173))</f>
        <v>10010.700000000001</v>
      </c>
      <c r="AH173" s="6">
        <f>IF(AH$3=$J$3,$G173,IF($F173='KU Meter Schedule'!AH$3,'KU Meter Schedule'!AG173-'KU Meter Schedule'!$G173,AG173))</f>
        <v>10010.700000000001</v>
      </c>
      <c r="AI173" s="6">
        <f>IF(AI$3=$J$3,$G173,IF($F173='KU Meter Schedule'!AI$3,'KU Meter Schedule'!AH173-'KU Meter Schedule'!$G173,AH173))</f>
        <v>10010.700000000001</v>
      </c>
      <c r="AJ173" s="6">
        <f>IF(AJ$3=$J$3,$G173,IF($F173='KU Meter Schedule'!AJ$3,'KU Meter Schedule'!AI173-'KU Meter Schedule'!$G173,AI173))</f>
        <v>10010.700000000001</v>
      </c>
      <c r="AK173" s="6">
        <f>IF(AK$3=$J$3,$G173,IF($F173='KU Meter Schedule'!AK$3,'KU Meter Schedule'!AJ173-'KU Meter Schedule'!$G173,AJ173))</f>
        <v>10010.700000000001</v>
      </c>
      <c r="AL173" s="6">
        <f>IF(AL$3=$J$3,$G173,IF($F173='KU Meter Schedule'!AL$3,'KU Meter Schedule'!AK173-'KU Meter Schedule'!$G173,AK173))</f>
        <v>10010.700000000001</v>
      </c>
      <c r="AM173" s="6">
        <f>IF(AM$3=$J$3,$G173,IF($F173='KU Meter Schedule'!AM$3,'KU Meter Schedule'!AL173-'KU Meter Schedule'!$G173,AL173))</f>
        <v>10010.700000000001</v>
      </c>
      <c r="AN173" s="6">
        <f>IF(AN$3=$J$3,$G173,IF($F173='KU Meter Schedule'!AN$3,'KU Meter Schedule'!AM173-'KU Meter Schedule'!$G173,AM173))</f>
        <v>10010.700000000001</v>
      </c>
      <c r="AO173" s="6">
        <f>IF(AO$3=$J$3,$G173,IF($F173='KU Meter Schedule'!AO$3,'KU Meter Schedule'!AN173-'KU Meter Schedule'!$G173,AN173))</f>
        <v>10010.700000000001</v>
      </c>
      <c r="AP173" s="6">
        <f>IF(AP$3=$J$3,$G173,IF($F173='KU Meter Schedule'!AP$3,'KU Meter Schedule'!AO173-'KU Meter Schedule'!$G173,AO173))</f>
        <v>10010.700000000001</v>
      </c>
      <c r="AQ173" s="6">
        <f>IF(AQ$3=$J$3,$G173,IF($F173='KU Meter Schedule'!AQ$3,'KU Meter Schedule'!AP173-'KU Meter Schedule'!$G173,AP173))</f>
        <v>10010.700000000001</v>
      </c>
      <c r="AR173" s="6">
        <f>IF(AR$3=$J$3,$G173,IF($F173='KU Meter Schedule'!AR$3,'KU Meter Schedule'!AQ173-'KU Meter Schedule'!$G173,AQ173))</f>
        <v>10010.700000000001</v>
      </c>
      <c r="AS173" s="6">
        <f>IF(AS$3=$J$3,$G173,IF($F173='KU Meter Schedule'!AS$3,'KU Meter Schedule'!AR173-'KU Meter Schedule'!$G173,AR173))</f>
        <v>10010.700000000001</v>
      </c>
      <c r="AT173" s="6">
        <f>IF(AT$3=$J$3,$G173,IF($F173='KU Meter Schedule'!AT$3,'KU Meter Schedule'!AS173-'KU Meter Schedule'!$G173,AS173))</f>
        <v>10010.700000000001</v>
      </c>
      <c r="AU173" s="6">
        <f>IF(AU$3=$J$3,$G173,IF($F173='KU Meter Schedule'!AU$3,'KU Meter Schedule'!AT173-'KU Meter Schedule'!$G173,AT173))</f>
        <v>10010.700000000001</v>
      </c>
      <c r="AV173" s="6">
        <f>IF(AV$3=$J$3,$G173,IF($F173='KU Meter Schedule'!AV$3,'KU Meter Schedule'!AU173-'KU Meter Schedule'!$G173,AU173))</f>
        <v>10010.700000000001</v>
      </c>
      <c r="AW173" s="6">
        <f>IF(AW$3=$J$3,$G173,IF($F173='KU Meter Schedule'!AW$3,'KU Meter Schedule'!AV173-'KU Meter Schedule'!$G173,AV173))</f>
        <v>10010.700000000001</v>
      </c>
      <c r="AX173" s="6">
        <f>IF(AX$3=$J$3,$G173,IF($F173='KU Meter Schedule'!AX$3,'KU Meter Schedule'!AW173-'KU Meter Schedule'!$G173,AW173))</f>
        <v>0</v>
      </c>
      <c r="AZ173" s="21">
        <f>IF(AZ$3&lt;'Depr. Rate'!$B$1,('Depr. Rate'!$B$4*'KU Meter Schedule'!J173)/12,IF(J173=0,I173/2*'Depr. Rate'!$C$4/12,('Depr. Rate'!$C$4*'KU Meter Schedule'!J173)/12))</f>
        <v>19.103752500000002</v>
      </c>
      <c r="BA173" s="21">
        <f>IF(BA$3&lt;'Depr. Rate'!$B$1,('Depr. Rate'!$B$4*'KU Meter Schedule'!K173)/12,IF(K173=0,J173/2*'Depr. Rate'!$C$4/12,('Depr. Rate'!$C$4*'KU Meter Schedule'!K173)/12))</f>
        <v>19.103752500000002</v>
      </c>
      <c r="BB173" s="21">
        <f>IF(BB$3&lt;'Depr. Rate'!$B$1,('Depr. Rate'!$B$4*'KU Meter Schedule'!L173)/12,IF(L173=0,K173/2*'Depr. Rate'!$C$4/12,('Depr. Rate'!$C$4*'KU Meter Schedule'!L173)/12))</f>
        <v>19.103752500000002</v>
      </c>
      <c r="BC173" s="21">
        <f>IF(BC$3&lt;'Depr. Rate'!$B$1,('Depr. Rate'!$B$4*'KU Meter Schedule'!M173)/12,IF(M173=0,L173/2*'Depr. Rate'!$C$4/12,('Depr. Rate'!$C$4*'KU Meter Schedule'!M173)/12))</f>
        <v>19.103752500000002</v>
      </c>
      <c r="BD173" s="21">
        <f>IF(BD$3&lt;'Depr. Rate'!$B$1,('Depr. Rate'!$B$4*'KU Meter Schedule'!N173)/12,IF(N173=0,M173/2*'Depr. Rate'!$C$4/12,('Depr. Rate'!$C$4*'KU Meter Schedule'!N173)/12))</f>
        <v>19.103752500000002</v>
      </c>
      <c r="BE173" s="21">
        <f>IF(BE$3&lt;'Depr. Rate'!$B$1,('Depr. Rate'!$B$4*'KU Meter Schedule'!O173)/12,IF(O173=0,N173/2*'Depr. Rate'!$C$4/12,('Depr. Rate'!$C$4*'KU Meter Schedule'!O173)/12))</f>
        <v>19.103752500000002</v>
      </c>
      <c r="BF173" s="21">
        <f>IF(BF$3&lt;'Depr. Rate'!$B$1,('Depr. Rate'!$B$4*'KU Meter Schedule'!P173)/12,IF(P173=0,O173/2*'Depr. Rate'!$C$4/12,('Depr. Rate'!$C$4*'KU Meter Schedule'!P173)/12))</f>
        <v>19.103752500000002</v>
      </c>
      <c r="BG173" s="21">
        <f>IF(BG$3&lt;'Depr. Rate'!$B$1,('Depr. Rate'!$B$4*'KU Meter Schedule'!Q173)/12,IF(Q173=0,P173/2*'Depr. Rate'!$C$4/12,('Depr. Rate'!$C$4*'KU Meter Schedule'!Q173)/12))</f>
        <v>19.103752500000002</v>
      </c>
      <c r="BH173" s="21">
        <f>IF(BH$3&lt;'Depr. Rate'!$B$1,('Depr. Rate'!$B$4*'KU Meter Schedule'!R173)/12,IF(R173=0,Q173/2*'Depr. Rate'!$C$4/12,('Depr. Rate'!$C$4*'KU Meter Schedule'!R173)/12))</f>
        <v>19.103752500000002</v>
      </c>
      <c r="BI173" s="21">
        <f>IF(BI$3&lt;'Depr. Rate'!$B$1,('Depr. Rate'!$B$4*'KU Meter Schedule'!S173)/12,IF(S173=0,R173/2*'Depr. Rate'!$C$4/12,('Depr. Rate'!$C$4*'KU Meter Schedule'!S173)/12))</f>
        <v>19.103752500000002</v>
      </c>
      <c r="BJ173" s="21">
        <f>IF(BJ$3&lt;'Depr. Rate'!$B$1,('Depr. Rate'!$B$4*'KU Meter Schedule'!T173)/12,IF(T173=0,S173/2*'Depr. Rate'!$C$4/12,('Depr. Rate'!$C$4*'KU Meter Schedule'!T173)/12))</f>
        <v>19.103752500000002</v>
      </c>
      <c r="BK173" s="21">
        <f>IF(BK$3&lt;'Depr. Rate'!$B$1,('Depr. Rate'!$B$4*'KU Meter Schedule'!U173)/12,IF(U173=0,T173/2*'Depr. Rate'!$C$4/12,('Depr. Rate'!$C$4*'KU Meter Schedule'!U173)/12))</f>
        <v>29.281297500000004</v>
      </c>
      <c r="BL173" s="21">
        <f>IF(BL$3&lt;'Depr. Rate'!$B$1,('Depr. Rate'!$B$4*'KU Meter Schedule'!V173)/12,IF(V173=0,U173/2*'Depr. Rate'!$C$4/12,('Depr. Rate'!$C$4*'KU Meter Schedule'!V173)/12))</f>
        <v>29.281297500000004</v>
      </c>
      <c r="BM173" s="21">
        <f>IF(BM$3&lt;'Depr. Rate'!$B$1,('Depr. Rate'!$B$4*'KU Meter Schedule'!W173)/12,IF(W173=0,V173/2*'Depr. Rate'!$C$4/12,('Depr. Rate'!$C$4*'KU Meter Schedule'!W173)/12))</f>
        <v>29.281297500000004</v>
      </c>
      <c r="BN173" s="21">
        <f>IF(BN$3&lt;'Depr. Rate'!$B$1,('Depr. Rate'!$B$4*'KU Meter Schedule'!X173)/12,IF(X173=0,W173/2*'Depr. Rate'!$C$4/12,('Depr. Rate'!$C$4*'KU Meter Schedule'!X173)/12))</f>
        <v>29.281297500000004</v>
      </c>
      <c r="BO173" s="21">
        <f>IF(BO$3&lt;'Depr. Rate'!$B$1,('Depr. Rate'!$B$4*'KU Meter Schedule'!Y173)/12,IF(Y173=0,X173/2*'Depr. Rate'!$C$4/12,('Depr. Rate'!$C$4*'KU Meter Schedule'!Y173)/12))</f>
        <v>29.281297500000004</v>
      </c>
      <c r="BP173" s="21">
        <f>IF(BP$3&lt;'Depr. Rate'!$B$1,('Depr. Rate'!$B$4*'KU Meter Schedule'!Z173)/12,IF(Z173=0,Y173/2*'Depr. Rate'!$C$4/12,('Depr. Rate'!$C$4*'KU Meter Schedule'!Z173)/12))</f>
        <v>29.281297500000004</v>
      </c>
      <c r="BQ173" s="21">
        <f>IF(BQ$3&lt;'Depr. Rate'!$B$1,('Depr. Rate'!$B$4*'KU Meter Schedule'!AA173)/12,IF(AA173=0,Z173/2*'Depr. Rate'!$C$4/12,('Depr. Rate'!$C$4*'KU Meter Schedule'!AA173)/12))</f>
        <v>29.281297500000004</v>
      </c>
      <c r="BR173" s="21">
        <f>IF(BR$3&lt;'Depr. Rate'!$B$1,('Depr. Rate'!$B$4*'KU Meter Schedule'!AB173)/12,IF(AB173=0,AA173/2*'Depr. Rate'!$C$4/12,('Depr. Rate'!$C$4*'KU Meter Schedule'!AB173)/12))</f>
        <v>29.281297500000004</v>
      </c>
      <c r="BS173" s="21">
        <f>IF(BS$3&lt;'Depr. Rate'!$B$1,('Depr. Rate'!$B$4*'KU Meter Schedule'!AC173)/12,IF(AC173=0,AB173/2*'Depr. Rate'!$C$4/12,('Depr. Rate'!$C$4*'KU Meter Schedule'!AC173)/12))</f>
        <v>29.281297500000004</v>
      </c>
      <c r="BT173" s="21">
        <f>IF(BT$3&lt;'Depr. Rate'!$B$1,('Depr. Rate'!$B$4*'KU Meter Schedule'!AD173)/12,IF(AD173=0,AC173/2*'Depr. Rate'!$C$4/12,('Depr. Rate'!$C$4*'KU Meter Schedule'!AD173)/12))</f>
        <v>29.281297500000004</v>
      </c>
      <c r="BU173" s="21">
        <f>IF(BU$3&lt;'Depr. Rate'!$B$1,('Depr. Rate'!$B$4*'KU Meter Schedule'!AE173)/12,IF(AE173=0,AD173/2*'Depr. Rate'!$C$4/12,('Depr. Rate'!$C$4*'KU Meter Schedule'!AE173)/12))</f>
        <v>29.281297500000004</v>
      </c>
      <c r="BV173" s="21">
        <f>IF(BV$3&lt;'Depr. Rate'!$B$1,('Depr. Rate'!$B$4*'KU Meter Schedule'!AF173)/12,IF(AF173=0,AE173/2*'Depr. Rate'!$C$4/12,('Depr. Rate'!$C$4*'KU Meter Schedule'!AF173)/12))</f>
        <v>29.281297500000004</v>
      </c>
      <c r="BW173" s="21">
        <f>IF(BW$3&lt;'Depr. Rate'!$B$1,('Depr. Rate'!$B$4*'KU Meter Schedule'!AG173)/12,IF(AG173=0,AF173/2*'Depr. Rate'!$C$4/12,('Depr. Rate'!$C$4*'KU Meter Schedule'!AG173)/12))</f>
        <v>29.281297500000004</v>
      </c>
      <c r="BX173" s="21">
        <f>IF(BX$3&lt;'Depr. Rate'!$B$1,('Depr. Rate'!$B$4*'KU Meter Schedule'!AH173)/12,IF(AH173=0,AG173/2*'Depr. Rate'!$C$4/12,('Depr. Rate'!$C$4*'KU Meter Schedule'!AH173)/12))</f>
        <v>29.281297500000004</v>
      </c>
      <c r="BY173" s="21">
        <f>IF(BY$3&lt;'Depr. Rate'!$B$1,('Depr. Rate'!$B$4*'KU Meter Schedule'!AI173)/12,IF(AI173=0,AH173/2*'Depr. Rate'!$C$4/12,('Depr. Rate'!$C$4*'KU Meter Schedule'!AI173)/12))</f>
        <v>29.281297500000004</v>
      </c>
      <c r="BZ173" s="21">
        <f>IF(BZ$3&lt;'Depr. Rate'!$B$1,('Depr. Rate'!$B$4*'KU Meter Schedule'!AJ173)/12,IF(AJ173=0,AI173/2*'Depr. Rate'!$C$4/12,('Depr. Rate'!$C$4*'KU Meter Schedule'!AJ173)/12))</f>
        <v>29.281297500000004</v>
      </c>
      <c r="CA173" s="21">
        <f>IF(CA$3&lt;'Depr. Rate'!$B$1,('Depr. Rate'!$B$4*'KU Meter Schedule'!AK173)/12,IF(AK173=0,AJ173/2*'Depr. Rate'!$C$4/12,('Depr. Rate'!$C$4*'KU Meter Schedule'!AK173)/12))</f>
        <v>29.281297500000004</v>
      </c>
      <c r="CB173" s="21">
        <f>IF(CB$3&lt;'Depr. Rate'!$B$1,('Depr. Rate'!$B$4*'KU Meter Schedule'!AL173)/12,IF(AL173=0,AK173/2*'Depr. Rate'!$C$4/12,('Depr. Rate'!$C$4*'KU Meter Schedule'!AL173)/12))</f>
        <v>29.281297500000004</v>
      </c>
      <c r="CC173" s="21">
        <f>IF(CC$3&lt;'Depr. Rate'!$B$1,('Depr. Rate'!$B$4*'KU Meter Schedule'!AM173)/12,IF(AM173=0,AL173/2*'Depr. Rate'!$C$4/12,('Depr. Rate'!$C$4*'KU Meter Schedule'!AM173)/12))</f>
        <v>29.281297500000004</v>
      </c>
      <c r="CD173" s="21">
        <f>IF(CD$3&lt;'Depr. Rate'!$B$1,('Depr. Rate'!$B$4*'KU Meter Schedule'!AN173)/12,IF(AN173=0,AM173/2*'Depr. Rate'!$C$4/12,('Depr. Rate'!$C$4*'KU Meter Schedule'!AN173)/12))</f>
        <v>29.281297500000004</v>
      </c>
      <c r="CE173" s="21">
        <f>IF(CE$3&lt;'Depr. Rate'!$B$1,('Depr. Rate'!$B$4*'KU Meter Schedule'!AO173)/12,IF(AO173=0,AN173/2*'Depr. Rate'!$C$4/12,('Depr. Rate'!$C$4*'KU Meter Schedule'!AO173)/12))</f>
        <v>29.281297500000004</v>
      </c>
      <c r="CF173" s="21">
        <f>IF(CF$3&lt;'Depr. Rate'!$B$1,('Depr. Rate'!$B$4*'KU Meter Schedule'!AP173)/12,IF(AP173=0,AO173/2*'Depr. Rate'!$C$4/12,('Depr. Rate'!$C$4*'KU Meter Schedule'!AP173)/12))</f>
        <v>29.281297500000004</v>
      </c>
      <c r="CG173" s="21">
        <f>IF(CG$3&lt;'Depr. Rate'!$B$1,('Depr. Rate'!$B$4*'KU Meter Schedule'!AQ173)/12,IF(AQ173=0,AP173/2*'Depr. Rate'!$C$4/12,('Depr. Rate'!$C$4*'KU Meter Schedule'!AQ173)/12))</f>
        <v>29.281297500000004</v>
      </c>
      <c r="CH173" s="21">
        <f>IF(CH$3&lt;'Depr. Rate'!$B$1,('Depr. Rate'!$B$4*'KU Meter Schedule'!AR173)/12,IF(AR173=0,AQ173/2*'Depr. Rate'!$C$4/12,('Depr. Rate'!$C$4*'KU Meter Schedule'!AR173)/12))</f>
        <v>29.281297500000004</v>
      </c>
      <c r="CI173" s="21">
        <f>IF(CI$3&lt;'Depr. Rate'!$B$1,('Depr. Rate'!$B$4*'KU Meter Schedule'!AS173)/12,IF(AS173=0,AR173/2*'Depr. Rate'!$C$4/12,('Depr. Rate'!$C$4*'KU Meter Schedule'!AS173)/12))</f>
        <v>29.281297500000004</v>
      </c>
      <c r="CJ173" s="21">
        <f>IF(CJ$3&lt;'Depr. Rate'!$B$1,('Depr. Rate'!$B$4*'KU Meter Schedule'!AT173)/12,IF(AT173=0,AS173/2*'Depr. Rate'!$C$4/12,('Depr. Rate'!$C$4*'KU Meter Schedule'!AT173)/12))</f>
        <v>29.281297500000004</v>
      </c>
      <c r="CK173" s="21">
        <f>IF(CK$3&lt;'Depr. Rate'!$B$1,('Depr. Rate'!$B$4*'KU Meter Schedule'!AU173)/12,IF(AU173=0,AT173/2*'Depr. Rate'!$C$4/12,('Depr. Rate'!$C$4*'KU Meter Schedule'!AU173)/12))</f>
        <v>29.281297500000004</v>
      </c>
      <c r="CL173" s="21">
        <f>IF(CL$3&lt;'Depr. Rate'!$B$1,('Depr. Rate'!$B$4*'KU Meter Schedule'!AV173)/12,IF(AV173=0,AU173/2*'Depr. Rate'!$C$4/12,('Depr. Rate'!$C$4*'KU Meter Schedule'!AV173)/12))</f>
        <v>29.281297500000004</v>
      </c>
      <c r="CM173" s="21">
        <f>IF(CM$3&lt;'Depr. Rate'!$B$1,('Depr. Rate'!$B$4*'KU Meter Schedule'!AW173)/12,IF(AW173=0,AV173/2*'Depr. Rate'!$C$4/12,('Depr. Rate'!$C$4*'KU Meter Schedule'!AW173)/12))</f>
        <v>29.281297500000004</v>
      </c>
      <c r="CN173" s="21">
        <f>IF(CN$3&lt;'Depr. Rate'!$B$1,('Depr. Rate'!$B$4*'KU Meter Schedule'!AX173)/12,IF(AX173=0,AW173/2*'Depr. Rate'!$C$4/12,('Depr. Rate'!$C$4*'KU Meter Schedule'!AX173)/12))</f>
        <v>14.640648750000002</v>
      </c>
      <c r="CP173" s="6">
        <f>IF(CP$3=$CP$3,$H173+AZ173,IF($F173='KU Meter Schedule'!CP$3,'KU Meter Schedule'!CO173+AZ173-$G173,SUM(CO173,AZ173)))</f>
        <v>87.035962271999622</v>
      </c>
      <c r="CQ173" s="6">
        <f>IF(CQ$3=$CP$3,$H173+BA173,IF($F173='KU Meter Schedule'!CQ$3,'KU Meter Schedule'!CP173+BA173-$G173,SUM(CP173,BA173)))</f>
        <v>106.13971477199962</v>
      </c>
      <c r="CR173" s="6">
        <f>IF(CR$3=$CP$3,$H173+BB173,IF($F173='KU Meter Schedule'!CR$3,'KU Meter Schedule'!CQ173+BB173-$G173,SUM(CQ173,BB173)))</f>
        <v>125.24346727199962</v>
      </c>
      <c r="CS173" s="6">
        <f>IF(CS$3=$CP$3,$H173+BC173,IF($F173='KU Meter Schedule'!CS$3,'KU Meter Schedule'!CR173+BC173-$G173,SUM(CR173,BC173)))</f>
        <v>144.34721977199962</v>
      </c>
      <c r="CT173" s="6">
        <f>IF(CT$3=$CP$3,$H173+BD173,IF($F173='KU Meter Schedule'!CT$3,'KU Meter Schedule'!CS173+BD173-$G173,SUM(CS173,BD173)))</f>
        <v>163.45097227199963</v>
      </c>
      <c r="CU173" s="6">
        <f>IF(CU$3=$CP$3,$H173+BE173,IF($F173='KU Meter Schedule'!CU$3,'KU Meter Schedule'!CT173+BE173-$G173,SUM(CT173,BE173)))</f>
        <v>182.55472477199964</v>
      </c>
      <c r="CV173" s="6">
        <f>IF(CV$3=$CP$3,$H173+BF173,IF($F173='KU Meter Schedule'!CV$3,'KU Meter Schedule'!CU173+BF173-$G173,SUM(CU173,BF173)))</f>
        <v>201.65847727199966</v>
      </c>
      <c r="CW173" s="6">
        <f>IF(CW$3=$CP$3,$H173+BG173,IF($F173='KU Meter Schedule'!CW$3,'KU Meter Schedule'!CV173+BG173-$G173,SUM(CV173,BG173)))</f>
        <v>220.76222977199967</v>
      </c>
      <c r="CX173" s="6">
        <f>IF(CX$3=$CP$3,$H173+BH173,IF($F173='KU Meter Schedule'!CX$3,'KU Meter Schedule'!CW173+BH173-$G173,SUM(CW173,BH173)))</f>
        <v>239.86598227199968</v>
      </c>
      <c r="CY173" s="6">
        <f>IF(CY$3=$CP$3,$H173+BI173,IF($F173='KU Meter Schedule'!CY$3,'KU Meter Schedule'!CX173+BI173-$G173,SUM(CX173,BI173)))</f>
        <v>258.9697347719997</v>
      </c>
      <c r="CZ173" s="6">
        <f>IF(CZ$3=$CP$3,$H173+BJ173,IF($F173='KU Meter Schedule'!CZ$3,'KU Meter Schedule'!CY173+BJ173-$G173,SUM(CY173,BJ173)))</f>
        <v>278.07348727199968</v>
      </c>
      <c r="DA173" s="6">
        <f>IF(DA$3=$CP$3,$H173+BK173,IF($F173='KU Meter Schedule'!DA$3,'KU Meter Schedule'!CZ173+BK173-$G173,SUM(CZ173,BK173)))</f>
        <v>307.35478477199968</v>
      </c>
      <c r="DB173" s="6">
        <f>IF(DB$3=$CP$3,$H173+BL173,IF($F173='KU Meter Schedule'!DB$3,'KU Meter Schedule'!DA173+BL173-$G173,SUM(DA173,BL173)))</f>
        <v>336.63608227199967</v>
      </c>
      <c r="DC173" s="6">
        <f>IF(DC$3=$CP$3,$H173+BM173,IF($F173='KU Meter Schedule'!DC$3,'KU Meter Schedule'!DB173+BM173-$G173,SUM(DB173,BM173)))</f>
        <v>365.91737977199966</v>
      </c>
      <c r="DD173" s="6">
        <f>IF(DD$3=$CP$3,$H173+BN173,IF($F173='KU Meter Schedule'!DD$3,'KU Meter Schedule'!DC173+BN173-$G173,SUM(DC173,BN173)))</f>
        <v>395.19867727199966</v>
      </c>
      <c r="DE173" s="6">
        <f>IF(DE$3=$CP$3,$H173+BO173,IF($F173='KU Meter Schedule'!DE$3,'KU Meter Schedule'!DD173+BO173-$G173,SUM(DD173,BO173)))</f>
        <v>424.47997477199965</v>
      </c>
      <c r="DF173" s="6">
        <f>IF(DF$3=$CP$3,$H173+BP173,IF($F173='KU Meter Schedule'!DF$3,'KU Meter Schedule'!DE173+BP173-$G173,SUM(DE173,BP173)))</f>
        <v>453.76127227199964</v>
      </c>
      <c r="DG173" s="6">
        <f>IF(DG$3=$CP$3,$H173+BQ173,IF($F173='KU Meter Schedule'!DG$3,'KU Meter Schedule'!DF173+BQ173-$G173,SUM(DF173,BQ173)))</f>
        <v>483.04256977199964</v>
      </c>
      <c r="DH173" s="6">
        <f>IF(DH$3=$CP$3,$H173+BR173,IF($F173='KU Meter Schedule'!DH$3,'KU Meter Schedule'!DG173+BR173-$G173,SUM(DG173,BR173)))</f>
        <v>512.32386727199969</v>
      </c>
      <c r="DI173" s="6">
        <f>IF(DI$3=$CP$3,$H173+BS173,IF($F173='KU Meter Schedule'!DI$3,'KU Meter Schedule'!DH173+BS173-$G173,SUM(DH173,BS173)))</f>
        <v>541.60516477199974</v>
      </c>
      <c r="DJ173" s="6">
        <f>IF(DJ$3=$CP$3,$H173+BT173,IF($F173='KU Meter Schedule'!DJ$3,'KU Meter Schedule'!DI173+BT173-$G173,SUM(DI173,BT173)))</f>
        <v>570.88646227199979</v>
      </c>
      <c r="DK173" s="6">
        <f>IF(DK$3=$CP$3,$H173+BU173,IF($F173='KU Meter Schedule'!DK$3,'KU Meter Schedule'!DJ173+BU173-$G173,SUM(DJ173,BU173)))</f>
        <v>600.16775977199984</v>
      </c>
      <c r="DL173" s="6">
        <f>IF(DL$3=$CP$3,$H173+BV173,IF($F173='KU Meter Schedule'!DL$3,'KU Meter Schedule'!DK173+BV173-$G173,SUM(DK173,BV173)))</f>
        <v>629.44905727199989</v>
      </c>
      <c r="DM173" s="6">
        <f>IF(DM$3=$CP$3,$H173+BW173,IF($F173='KU Meter Schedule'!DM$3,'KU Meter Schedule'!DL173+BW173-$G173,SUM(DL173,BW173)))</f>
        <v>658.73035477199994</v>
      </c>
      <c r="DN173" s="6">
        <f>IF(DN$3=$CP$3,$H173+BX173,IF($F173='KU Meter Schedule'!DN$3,'KU Meter Schedule'!DM173+BX173-$G173,SUM(DM173,BX173)))</f>
        <v>688.01165227199999</v>
      </c>
      <c r="DO173" s="6">
        <f>IF(DO$3=$CP$3,$H173+BY173,IF($F173='KU Meter Schedule'!DO$3,'KU Meter Schedule'!DN173+BY173-$G173,SUM(DN173,BY173)))</f>
        <v>717.29294977200004</v>
      </c>
      <c r="DP173" s="6">
        <f>IF(DP$3=$CP$3,$H173+BZ173,IF($F173='KU Meter Schedule'!DP$3,'KU Meter Schedule'!DO173+BZ173-$G173,SUM(DO173,BZ173)))</f>
        <v>746.57424727200009</v>
      </c>
      <c r="DQ173" s="6">
        <f>IF(DQ$3=$CP$3,$H173+CA173,IF($F173='KU Meter Schedule'!DQ$3,'KU Meter Schedule'!DP173+CA173-$G173,SUM(DP173,CA173)))</f>
        <v>775.85554477200014</v>
      </c>
      <c r="DR173" s="6">
        <f>IF(DR$3=$CP$3,$H173+CB173,IF($F173='KU Meter Schedule'!DR$3,'KU Meter Schedule'!DQ173+CB173-$G173,SUM(DQ173,CB173)))</f>
        <v>805.13684227200019</v>
      </c>
      <c r="DS173" s="6">
        <f>IF(DS$3=$CP$3,$H173+CC173,IF($F173='KU Meter Schedule'!DS$3,'KU Meter Schedule'!DR173+CC173-$G173,SUM(DR173,CC173)))</f>
        <v>834.41813977200025</v>
      </c>
      <c r="DT173" s="6">
        <f>IF(DT$3=$CP$3,$H173+CD173,IF($F173='KU Meter Schedule'!DT$3,'KU Meter Schedule'!DS173+CD173-$G173,SUM(DS173,CD173)))</f>
        <v>863.6994372720003</v>
      </c>
      <c r="DU173" s="6">
        <f>IF(DU$3=$CP$3,$H173+CE173,IF($F173='KU Meter Schedule'!DU$3,'KU Meter Schedule'!DT173+CE173-$G173,SUM(DT173,CE173)))</f>
        <v>892.98073477200035</v>
      </c>
      <c r="DV173" s="6">
        <f>IF(DV$3=$CP$3,$H173+CF173,IF($F173='KU Meter Schedule'!DV$3,'KU Meter Schedule'!DU173+CF173-$G173,SUM(DU173,CF173)))</f>
        <v>922.2620322720004</v>
      </c>
      <c r="DW173" s="6">
        <f>IF(DW$3=$CP$3,$H173+CG173,IF($F173='KU Meter Schedule'!DW$3,'KU Meter Schedule'!DV173+CG173-$G173,SUM(DV173,CG173)))</f>
        <v>951.54332977200045</v>
      </c>
      <c r="DX173" s="6">
        <f>IF(DX$3=$CP$3,$H173+CH173,IF($F173='KU Meter Schedule'!DX$3,'KU Meter Schedule'!DW173+CH173-$G173,SUM(DW173,CH173)))</f>
        <v>980.8246272720005</v>
      </c>
      <c r="DY173" s="6">
        <f>IF(DY$3=$CP$3,$H173+CI173,IF($F173='KU Meter Schedule'!DY$3,'KU Meter Schedule'!DX173+CI173-$G173,SUM(DX173,CI173)))</f>
        <v>1010.1059247720005</v>
      </c>
      <c r="DZ173" s="6">
        <f>IF(DZ$3=$CP$3,$H173+CJ173,IF($F173='KU Meter Schedule'!DZ$3,'KU Meter Schedule'!DY173+CJ173-$G173,SUM(DY173,CJ173)))</f>
        <v>1039.3872222720006</v>
      </c>
      <c r="EA173" s="6">
        <f>IF(EA$3=$CP$3,$H173+CK173,IF($F173='KU Meter Schedule'!EA$3,'KU Meter Schedule'!DZ173+CK173-$G173,SUM(DZ173,CK173)))</f>
        <v>1068.6685197720005</v>
      </c>
      <c r="EB173" s="6">
        <f>IF(EB$3=$CP$3,$H173+CL173,IF($F173='KU Meter Schedule'!EB$3,'KU Meter Schedule'!EA173+CL173-$G173,SUM(EA173,CL173)))</f>
        <v>1097.9498172720005</v>
      </c>
      <c r="EC173" s="6">
        <f>IF(EC$3=$CP$3,$H173+CM173,IF($F173='KU Meter Schedule'!EC$3,'KU Meter Schedule'!EB173+CM173-$G173,SUM(EB173,CM173)))</f>
        <v>1127.2311147720004</v>
      </c>
      <c r="ED173" s="6">
        <f>IF(ED$3=$CP$3,$H173+CN173,IF($F173='KU Meter Schedule'!ED$3,'KU Meter Schedule'!EC173+CN173-$G173,SUM(EC173,CN173)))</f>
        <v>-8868.8282364780007</v>
      </c>
      <c r="EF173" s="8">
        <f t="shared" si="35"/>
        <v>9923.6640377280019</v>
      </c>
      <c r="EG173" s="8">
        <f t="shared" si="35"/>
        <v>9904.5602852280008</v>
      </c>
      <c r="EH173" s="8">
        <f t="shared" si="35"/>
        <v>9885.4565327280015</v>
      </c>
      <c r="EI173" s="8">
        <f t="shared" si="35"/>
        <v>9866.3527802280005</v>
      </c>
      <c r="EJ173" s="8">
        <f t="shared" si="35"/>
        <v>9847.2490277280012</v>
      </c>
      <c r="EK173" s="8">
        <f t="shared" si="35"/>
        <v>9828.145275228002</v>
      </c>
      <c r="EL173" s="8">
        <f t="shared" si="35"/>
        <v>9809.0415227280009</v>
      </c>
      <c r="EM173" s="8">
        <f t="shared" si="35"/>
        <v>9789.9377702280017</v>
      </c>
      <c r="EN173" s="8">
        <f t="shared" si="35"/>
        <v>9770.8340177280006</v>
      </c>
      <c r="EO173" s="8">
        <f t="shared" si="35"/>
        <v>9751.7302652280014</v>
      </c>
      <c r="EP173" s="8">
        <f t="shared" si="35"/>
        <v>9732.6265127280003</v>
      </c>
      <c r="EQ173" s="8">
        <f t="shared" si="35"/>
        <v>9703.3452152280006</v>
      </c>
      <c r="ER173" s="8">
        <f t="shared" si="35"/>
        <v>9674.0639177280009</v>
      </c>
      <c r="ES173" s="8">
        <f t="shared" si="35"/>
        <v>9644.7826202280012</v>
      </c>
      <c r="ET173" s="8">
        <f t="shared" si="35"/>
        <v>9615.5013227280015</v>
      </c>
      <c r="EU173" s="8">
        <f t="shared" si="35"/>
        <v>9586.2200252280018</v>
      </c>
      <c r="EV173" s="8">
        <f t="shared" si="33"/>
        <v>9556.9387277280002</v>
      </c>
      <c r="EW173" s="8">
        <f t="shared" si="33"/>
        <v>9527.6574302280005</v>
      </c>
      <c r="EX173" s="8">
        <f t="shared" si="33"/>
        <v>9498.3761327280008</v>
      </c>
      <c r="EY173" s="8">
        <f t="shared" si="33"/>
        <v>9469.0948352280011</v>
      </c>
      <c r="EZ173" s="8">
        <f t="shared" si="33"/>
        <v>9439.8135377280014</v>
      </c>
      <c r="FA173" s="8">
        <f t="shared" si="33"/>
        <v>9410.5322402280017</v>
      </c>
      <c r="FB173" s="8">
        <f t="shared" si="33"/>
        <v>9381.2509427280002</v>
      </c>
      <c r="FC173" s="8">
        <f t="shared" si="33"/>
        <v>9351.9696452280004</v>
      </c>
      <c r="FD173" s="8">
        <f t="shared" si="33"/>
        <v>9322.6883477280007</v>
      </c>
      <c r="FE173" s="8">
        <f t="shared" si="33"/>
        <v>9293.407050228001</v>
      </c>
      <c r="FF173" s="8">
        <f t="shared" si="33"/>
        <v>9264.1257527280013</v>
      </c>
      <c r="FG173" s="8">
        <f t="shared" si="33"/>
        <v>9234.8444552279998</v>
      </c>
      <c r="FH173" s="8">
        <f t="shared" si="33"/>
        <v>9205.5631577280001</v>
      </c>
      <c r="FI173" s="8">
        <f t="shared" si="33"/>
        <v>9176.2818602280004</v>
      </c>
      <c r="FJ173" s="8">
        <f t="shared" si="33"/>
        <v>9147.0005627280007</v>
      </c>
      <c r="FK173" s="8">
        <f t="shared" si="36"/>
        <v>9117.7192652280009</v>
      </c>
      <c r="FL173" s="8">
        <f t="shared" si="36"/>
        <v>9088.4379677280012</v>
      </c>
      <c r="FM173" s="8">
        <f t="shared" si="36"/>
        <v>9059.1566702279997</v>
      </c>
      <c r="FN173" s="8">
        <f t="shared" si="36"/>
        <v>9029.875372728</v>
      </c>
      <c r="FO173" s="8">
        <f t="shared" si="36"/>
        <v>9000.5940752280003</v>
      </c>
      <c r="FP173" s="8">
        <f t="shared" si="36"/>
        <v>8971.3127777280006</v>
      </c>
      <c r="FQ173" s="8">
        <f t="shared" si="36"/>
        <v>8942.0314802280009</v>
      </c>
      <c r="FR173" s="8">
        <f t="shared" si="36"/>
        <v>8912.7501827279993</v>
      </c>
      <c r="FS173" s="8">
        <f t="shared" si="36"/>
        <v>8883.4688852279996</v>
      </c>
      <c r="FT173" s="8">
        <f t="shared" si="36"/>
        <v>8868.8282364780007</v>
      </c>
    </row>
    <row r="174" spans="1:176" x14ac:dyDescent="0.25">
      <c r="A174" s="3" t="s">
        <v>12</v>
      </c>
      <c r="B174" s="3" t="s">
        <v>2</v>
      </c>
      <c r="C174" s="3" t="s">
        <v>37</v>
      </c>
      <c r="D174" s="3" t="s">
        <v>5</v>
      </c>
      <c r="E174" s="3">
        <v>1941</v>
      </c>
      <c r="F174" s="24">
        <f>IFERROR(VLOOKUP(CONCATENATE(C174,E174),'KU Retirements'!$A$4:$E$150,5,FALSE),"N/A")</f>
        <v>43739</v>
      </c>
      <c r="G174" s="5">
        <v>3690.71</v>
      </c>
      <c r="H174" s="5">
        <v>3690.71</v>
      </c>
      <c r="J174" s="6">
        <f>IF(J$3=$J$3,$G174,IF($F174='KU Meter Schedule'!J$3,'KU Meter Schedule'!I174-'KU Meter Schedule'!$G174,I174))</f>
        <v>3690.71</v>
      </c>
      <c r="K174" s="6">
        <f>IF(K$3=$J$3,$G174,IF($F174='KU Meter Schedule'!K$3,'KU Meter Schedule'!J174-'KU Meter Schedule'!$G174,J174))</f>
        <v>3690.71</v>
      </c>
      <c r="L174" s="6">
        <f>IF(L$3=$J$3,$G174,IF($F174='KU Meter Schedule'!L$3,'KU Meter Schedule'!K174-'KU Meter Schedule'!$G174,K174))</f>
        <v>3690.71</v>
      </c>
      <c r="M174" s="6">
        <f>IF(M$3=$J$3,$G174,IF($F174='KU Meter Schedule'!M$3,'KU Meter Schedule'!L174-'KU Meter Schedule'!$G174,L174))</f>
        <v>3690.71</v>
      </c>
      <c r="N174" s="6">
        <f>IF(N$3=$J$3,$G174,IF($F174='KU Meter Schedule'!N$3,'KU Meter Schedule'!M174-'KU Meter Schedule'!$G174,M174))</f>
        <v>3690.71</v>
      </c>
      <c r="O174" s="6">
        <f>IF(O$3=$J$3,$G174,IF($F174='KU Meter Schedule'!O$3,'KU Meter Schedule'!N174-'KU Meter Schedule'!$G174,N174))</f>
        <v>3690.71</v>
      </c>
      <c r="P174" s="6">
        <f>IF(P$3=$J$3,$G174,IF($F174='KU Meter Schedule'!P$3,'KU Meter Schedule'!O174-'KU Meter Schedule'!$G174,O174))</f>
        <v>3690.71</v>
      </c>
      <c r="Q174" s="6">
        <f>IF(Q$3=$J$3,$G174,IF($F174='KU Meter Schedule'!Q$3,'KU Meter Schedule'!P174-'KU Meter Schedule'!$G174,P174))</f>
        <v>3690.71</v>
      </c>
      <c r="R174" s="6">
        <f>IF(R$3=$J$3,$G174,IF($F174='KU Meter Schedule'!R$3,'KU Meter Schedule'!Q174-'KU Meter Schedule'!$G174,Q174))</f>
        <v>3690.71</v>
      </c>
      <c r="S174" s="6">
        <f>IF(S$3=$J$3,$G174,IF($F174='KU Meter Schedule'!S$3,'KU Meter Schedule'!R174-'KU Meter Schedule'!$G174,R174))</f>
        <v>3690.71</v>
      </c>
      <c r="T174" s="6">
        <f>IF(T$3=$J$3,$G174,IF($F174='KU Meter Schedule'!T$3,'KU Meter Schedule'!S174-'KU Meter Schedule'!$G174,S174))</f>
        <v>3690.71</v>
      </c>
      <c r="U174" s="6">
        <f>IF(U$3=$J$3,$G174,IF($F174='KU Meter Schedule'!U$3,'KU Meter Schedule'!T174-'KU Meter Schedule'!$G174,T174))</f>
        <v>3690.71</v>
      </c>
      <c r="V174" s="6">
        <f>IF(V$3=$J$3,$G174,IF($F174='KU Meter Schedule'!V$3,'KU Meter Schedule'!U174-'KU Meter Schedule'!$G174,U174))</f>
        <v>3690.71</v>
      </c>
      <c r="W174" s="6">
        <f>IF(W$3=$J$3,$G174,IF($F174='KU Meter Schedule'!W$3,'KU Meter Schedule'!V174-'KU Meter Schedule'!$G174,V174))</f>
        <v>3690.71</v>
      </c>
      <c r="X174" s="6">
        <f>IF(X$3=$J$3,$G174,IF($F174='KU Meter Schedule'!X$3,'KU Meter Schedule'!W174-'KU Meter Schedule'!$G174,W174))</f>
        <v>3690.71</v>
      </c>
      <c r="Y174" s="6">
        <f>IF(Y$3=$J$3,$G174,IF($F174='KU Meter Schedule'!Y$3,'KU Meter Schedule'!X174-'KU Meter Schedule'!$G174,X174))</f>
        <v>3690.71</v>
      </c>
      <c r="Z174" s="6">
        <f>IF(Z$3=$J$3,$G174,IF($F174='KU Meter Schedule'!Z$3,'KU Meter Schedule'!Y174-'KU Meter Schedule'!$G174,Y174))</f>
        <v>3690.71</v>
      </c>
      <c r="AA174" s="6">
        <f>IF(AA$3=$J$3,$G174,IF($F174='KU Meter Schedule'!AA$3,'KU Meter Schedule'!Z174-'KU Meter Schedule'!$G174,Z174))</f>
        <v>3690.71</v>
      </c>
      <c r="AB174" s="6">
        <f>IF(AB$3=$J$3,$G174,IF($F174='KU Meter Schedule'!AB$3,'KU Meter Schedule'!AA174-'KU Meter Schedule'!$G174,AA174))</f>
        <v>3690.71</v>
      </c>
      <c r="AC174" s="6">
        <f>IF(AC$3=$J$3,$G174,IF($F174='KU Meter Schedule'!AC$3,'KU Meter Schedule'!AB174-'KU Meter Schedule'!$G174,AB174))</f>
        <v>3690.71</v>
      </c>
      <c r="AD174" s="6">
        <f>IF(AD$3=$J$3,$G174,IF($F174='KU Meter Schedule'!AD$3,'KU Meter Schedule'!AC174-'KU Meter Schedule'!$G174,AC174))</f>
        <v>3690.71</v>
      </c>
      <c r="AE174" s="6">
        <f>IF(AE$3=$J$3,$G174,IF($F174='KU Meter Schedule'!AE$3,'KU Meter Schedule'!AD174-'KU Meter Schedule'!$G174,AD174))</f>
        <v>3690.71</v>
      </c>
      <c r="AF174" s="6">
        <f>IF(AF$3=$J$3,$G174,IF($F174='KU Meter Schedule'!AF$3,'KU Meter Schedule'!AE174-'KU Meter Schedule'!$G174,AE174))</f>
        <v>3690.71</v>
      </c>
      <c r="AG174" s="6">
        <f>IF(AG$3=$J$3,$G174,IF($F174='KU Meter Schedule'!AG$3,'KU Meter Schedule'!AF174-'KU Meter Schedule'!$G174,AF174))</f>
        <v>3690.71</v>
      </c>
      <c r="AH174" s="6">
        <f>IF(AH$3=$J$3,$G174,IF($F174='KU Meter Schedule'!AH$3,'KU Meter Schedule'!AG174-'KU Meter Schedule'!$G174,AG174))</f>
        <v>3690.71</v>
      </c>
      <c r="AI174" s="6">
        <f>IF(AI$3=$J$3,$G174,IF($F174='KU Meter Schedule'!AI$3,'KU Meter Schedule'!AH174-'KU Meter Schedule'!$G174,AH174))</f>
        <v>3690.71</v>
      </c>
      <c r="AJ174" s="6">
        <f>IF(AJ$3=$J$3,$G174,IF($F174='KU Meter Schedule'!AJ$3,'KU Meter Schedule'!AI174-'KU Meter Schedule'!$G174,AI174))</f>
        <v>3690.71</v>
      </c>
      <c r="AK174" s="6">
        <f>IF(AK$3=$J$3,$G174,IF($F174='KU Meter Schedule'!AK$3,'KU Meter Schedule'!AJ174-'KU Meter Schedule'!$G174,AJ174))</f>
        <v>3690.71</v>
      </c>
      <c r="AL174" s="6">
        <f>IF(AL$3=$J$3,$G174,IF($F174='KU Meter Schedule'!AL$3,'KU Meter Schedule'!AK174-'KU Meter Schedule'!$G174,AK174))</f>
        <v>3690.71</v>
      </c>
      <c r="AM174" s="6">
        <f>IF(AM$3=$J$3,$G174,IF($F174='KU Meter Schedule'!AM$3,'KU Meter Schedule'!AL174-'KU Meter Schedule'!$G174,AL174))</f>
        <v>3690.71</v>
      </c>
      <c r="AN174" s="6">
        <f>IF(AN$3=$J$3,$G174,IF($F174='KU Meter Schedule'!AN$3,'KU Meter Schedule'!AM174-'KU Meter Schedule'!$G174,AM174))</f>
        <v>3690.71</v>
      </c>
      <c r="AO174" s="6">
        <f>IF(AO$3=$J$3,$G174,IF($F174='KU Meter Schedule'!AO$3,'KU Meter Schedule'!AN174-'KU Meter Schedule'!$G174,AN174))</f>
        <v>3690.71</v>
      </c>
      <c r="AP174" s="6">
        <f>IF(AP$3=$J$3,$G174,IF($F174='KU Meter Schedule'!AP$3,'KU Meter Schedule'!AO174-'KU Meter Schedule'!$G174,AO174))</f>
        <v>3690.71</v>
      </c>
      <c r="AQ174" s="6">
        <f>IF(AQ$3=$J$3,$G174,IF($F174='KU Meter Schedule'!AQ$3,'KU Meter Schedule'!AP174-'KU Meter Schedule'!$G174,AP174))</f>
        <v>3690.71</v>
      </c>
      <c r="AR174" s="6">
        <f>IF(AR$3=$J$3,$G174,IF($F174='KU Meter Schedule'!AR$3,'KU Meter Schedule'!AQ174-'KU Meter Schedule'!$G174,AQ174))</f>
        <v>3690.71</v>
      </c>
      <c r="AS174" s="6">
        <f>IF(AS$3=$J$3,$G174,IF($F174='KU Meter Schedule'!AS$3,'KU Meter Schedule'!AR174-'KU Meter Schedule'!$G174,AR174))</f>
        <v>3690.71</v>
      </c>
      <c r="AT174" s="6">
        <f>IF(AT$3=$J$3,$G174,IF($F174='KU Meter Schedule'!AT$3,'KU Meter Schedule'!AS174-'KU Meter Schedule'!$G174,AS174))</f>
        <v>3690.71</v>
      </c>
      <c r="AU174" s="6">
        <f>IF(AU$3=$J$3,$G174,IF($F174='KU Meter Schedule'!AU$3,'KU Meter Schedule'!AT174-'KU Meter Schedule'!$G174,AT174))</f>
        <v>3690.71</v>
      </c>
      <c r="AV174" s="6">
        <f>IF(AV$3=$J$3,$G174,IF($F174='KU Meter Schedule'!AV$3,'KU Meter Schedule'!AU174-'KU Meter Schedule'!$G174,AU174))</f>
        <v>0</v>
      </c>
      <c r="AW174" s="6">
        <f>IF(AW$3=$J$3,$G174,IF($F174='KU Meter Schedule'!AW$3,'KU Meter Schedule'!AV174-'KU Meter Schedule'!$G174,AV174))</f>
        <v>0</v>
      </c>
      <c r="AX174" s="6">
        <f>IF(AX$3=$J$3,$G174,IF($F174='KU Meter Schedule'!AX$3,'KU Meter Schedule'!AW174-'KU Meter Schedule'!$G174,AW174))</f>
        <v>0</v>
      </c>
      <c r="AZ174" s="21">
        <f>IF(AZ$3&lt;'Depr. Rate'!$B$1,('Depr. Rate'!$B$4*'KU Meter Schedule'!J174)/12,IF(J174=0,I174/2*'Depr. Rate'!$C$4/12,('Depr. Rate'!$C$4*'KU Meter Schedule'!J174)/12))</f>
        <v>7.0431049166666666</v>
      </c>
      <c r="BA174" s="21">
        <f>IF(BA$3&lt;'Depr. Rate'!$B$1,('Depr. Rate'!$B$4*'KU Meter Schedule'!K174)/12,IF(K174=0,J174/2*'Depr. Rate'!$C$4/12,('Depr. Rate'!$C$4*'KU Meter Schedule'!K174)/12))</f>
        <v>7.0431049166666666</v>
      </c>
      <c r="BB174" s="21">
        <f>IF(BB$3&lt;'Depr. Rate'!$B$1,('Depr. Rate'!$B$4*'KU Meter Schedule'!L174)/12,IF(L174=0,K174/2*'Depr. Rate'!$C$4/12,('Depr. Rate'!$C$4*'KU Meter Schedule'!L174)/12))</f>
        <v>7.0431049166666666</v>
      </c>
      <c r="BC174" s="21">
        <f>IF(BC$3&lt;'Depr. Rate'!$B$1,('Depr. Rate'!$B$4*'KU Meter Schedule'!M174)/12,IF(M174=0,L174/2*'Depr. Rate'!$C$4/12,('Depr. Rate'!$C$4*'KU Meter Schedule'!M174)/12))</f>
        <v>7.0431049166666666</v>
      </c>
      <c r="BD174" s="21">
        <f>IF(BD$3&lt;'Depr. Rate'!$B$1,('Depr. Rate'!$B$4*'KU Meter Schedule'!N174)/12,IF(N174=0,M174/2*'Depr. Rate'!$C$4/12,('Depr. Rate'!$C$4*'KU Meter Schedule'!N174)/12))</f>
        <v>7.0431049166666666</v>
      </c>
      <c r="BE174" s="21">
        <f>IF(BE$3&lt;'Depr. Rate'!$B$1,('Depr. Rate'!$B$4*'KU Meter Schedule'!O174)/12,IF(O174=0,N174/2*'Depr. Rate'!$C$4/12,('Depr. Rate'!$C$4*'KU Meter Schedule'!O174)/12))</f>
        <v>7.0431049166666666</v>
      </c>
      <c r="BF174" s="21">
        <f>IF(BF$3&lt;'Depr. Rate'!$B$1,('Depr. Rate'!$B$4*'KU Meter Schedule'!P174)/12,IF(P174=0,O174/2*'Depr. Rate'!$C$4/12,('Depr. Rate'!$C$4*'KU Meter Schedule'!P174)/12))</f>
        <v>7.0431049166666666</v>
      </c>
      <c r="BG174" s="21">
        <f>IF(BG$3&lt;'Depr. Rate'!$B$1,('Depr. Rate'!$B$4*'KU Meter Schedule'!Q174)/12,IF(Q174=0,P174/2*'Depr. Rate'!$C$4/12,('Depr. Rate'!$C$4*'KU Meter Schedule'!Q174)/12))</f>
        <v>7.0431049166666666</v>
      </c>
      <c r="BH174" s="21">
        <f>IF(BH$3&lt;'Depr. Rate'!$B$1,('Depr. Rate'!$B$4*'KU Meter Schedule'!R174)/12,IF(R174=0,Q174/2*'Depr. Rate'!$C$4/12,('Depr. Rate'!$C$4*'KU Meter Schedule'!R174)/12))</f>
        <v>7.0431049166666666</v>
      </c>
      <c r="BI174" s="21">
        <f>IF(BI$3&lt;'Depr. Rate'!$B$1,('Depr. Rate'!$B$4*'KU Meter Schedule'!S174)/12,IF(S174=0,R174/2*'Depr. Rate'!$C$4/12,('Depr. Rate'!$C$4*'KU Meter Schedule'!S174)/12))</f>
        <v>7.0431049166666666</v>
      </c>
      <c r="BJ174" s="21">
        <f>IF(BJ$3&lt;'Depr. Rate'!$B$1,('Depr. Rate'!$B$4*'KU Meter Schedule'!T174)/12,IF(T174=0,S174/2*'Depr. Rate'!$C$4/12,('Depr. Rate'!$C$4*'KU Meter Schedule'!T174)/12))</f>
        <v>7.0431049166666666</v>
      </c>
      <c r="BK174" s="21">
        <f>IF(BK$3&lt;'Depr. Rate'!$B$1,('Depr. Rate'!$B$4*'KU Meter Schedule'!U174)/12,IF(U174=0,T174/2*'Depr. Rate'!$C$4/12,('Depr. Rate'!$C$4*'KU Meter Schedule'!U174)/12))</f>
        <v>10.795326750000001</v>
      </c>
      <c r="BL174" s="21">
        <f>IF(BL$3&lt;'Depr. Rate'!$B$1,('Depr. Rate'!$B$4*'KU Meter Schedule'!V174)/12,IF(V174=0,U174/2*'Depr. Rate'!$C$4/12,('Depr. Rate'!$C$4*'KU Meter Schedule'!V174)/12))</f>
        <v>10.795326750000001</v>
      </c>
      <c r="BM174" s="21">
        <f>IF(BM$3&lt;'Depr. Rate'!$B$1,('Depr. Rate'!$B$4*'KU Meter Schedule'!W174)/12,IF(W174=0,V174/2*'Depr. Rate'!$C$4/12,('Depr. Rate'!$C$4*'KU Meter Schedule'!W174)/12))</f>
        <v>10.795326750000001</v>
      </c>
      <c r="BN174" s="21">
        <f>IF(BN$3&lt;'Depr. Rate'!$B$1,('Depr. Rate'!$B$4*'KU Meter Schedule'!X174)/12,IF(X174=0,W174/2*'Depr. Rate'!$C$4/12,('Depr. Rate'!$C$4*'KU Meter Schedule'!X174)/12))</f>
        <v>10.795326750000001</v>
      </c>
      <c r="BO174" s="21">
        <f>IF(BO$3&lt;'Depr. Rate'!$B$1,('Depr. Rate'!$B$4*'KU Meter Schedule'!Y174)/12,IF(Y174=0,X174/2*'Depr. Rate'!$C$4/12,('Depr. Rate'!$C$4*'KU Meter Schedule'!Y174)/12))</f>
        <v>10.795326750000001</v>
      </c>
      <c r="BP174" s="21">
        <f>IF(BP$3&lt;'Depr. Rate'!$B$1,('Depr. Rate'!$B$4*'KU Meter Schedule'!Z174)/12,IF(Z174=0,Y174/2*'Depr. Rate'!$C$4/12,('Depr. Rate'!$C$4*'KU Meter Schedule'!Z174)/12))</f>
        <v>10.795326750000001</v>
      </c>
      <c r="BQ174" s="21">
        <f>IF(BQ$3&lt;'Depr. Rate'!$B$1,('Depr. Rate'!$B$4*'KU Meter Schedule'!AA174)/12,IF(AA174=0,Z174/2*'Depr. Rate'!$C$4/12,('Depr. Rate'!$C$4*'KU Meter Schedule'!AA174)/12))</f>
        <v>10.795326750000001</v>
      </c>
      <c r="BR174" s="21">
        <f>IF(BR$3&lt;'Depr. Rate'!$B$1,('Depr. Rate'!$B$4*'KU Meter Schedule'!AB174)/12,IF(AB174=0,AA174/2*'Depr. Rate'!$C$4/12,('Depr. Rate'!$C$4*'KU Meter Schedule'!AB174)/12))</f>
        <v>10.795326750000001</v>
      </c>
      <c r="BS174" s="21">
        <f>IF(BS$3&lt;'Depr. Rate'!$B$1,('Depr. Rate'!$B$4*'KU Meter Schedule'!AC174)/12,IF(AC174=0,AB174/2*'Depr. Rate'!$C$4/12,('Depr. Rate'!$C$4*'KU Meter Schedule'!AC174)/12))</f>
        <v>10.795326750000001</v>
      </c>
      <c r="BT174" s="21">
        <f>IF(BT$3&lt;'Depr. Rate'!$B$1,('Depr. Rate'!$B$4*'KU Meter Schedule'!AD174)/12,IF(AD174=0,AC174/2*'Depr. Rate'!$C$4/12,('Depr. Rate'!$C$4*'KU Meter Schedule'!AD174)/12))</f>
        <v>10.795326750000001</v>
      </c>
      <c r="BU174" s="21">
        <f>IF(BU$3&lt;'Depr. Rate'!$B$1,('Depr. Rate'!$B$4*'KU Meter Schedule'!AE174)/12,IF(AE174=0,AD174/2*'Depr. Rate'!$C$4/12,('Depr. Rate'!$C$4*'KU Meter Schedule'!AE174)/12))</f>
        <v>10.795326750000001</v>
      </c>
      <c r="BV174" s="21">
        <f>IF(BV$3&lt;'Depr. Rate'!$B$1,('Depr. Rate'!$B$4*'KU Meter Schedule'!AF174)/12,IF(AF174=0,AE174/2*'Depr. Rate'!$C$4/12,('Depr. Rate'!$C$4*'KU Meter Schedule'!AF174)/12))</f>
        <v>10.795326750000001</v>
      </c>
      <c r="BW174" s="21">
        <f>IF(BW$3&lt;'Depr. Rate'!$B$1,('Depr. Rate'!$B$4*'KU Meter Schedule'!AG174)/12,IF(AG174=0,AF174/2*'Depr. Rate'!$C$4/12,('Depr. Rate'!$C$4*'KU Meter Schedule'!AG174)/12))</f>
        <v>10.795326750000001</v>
      </c>
      <c r="BX174" s="21">
        <f>IF(BX$3&lt;'Depr. Rate'!$B$1,('Depr. Rate'!$B$4*'KU Meter Schedule'!AH174)/12,IF(AH174=0,AG174/2*'Depr. Rate'!$C$4/12,('Depr. Rate'!$C$4*'KU Meter Schedule'!AH174)/12))</f>
        <v>10.795326750000001</v>
      </c>
      <c r="BY174" s="21">
        <f>IF(BY$3&lt;'Depr. Rate'!$B$1,('Depr. Rate'!$B$4*'KU Meter Schedule'!AI174)/12,IF(AI174=0,AH174/2*'Depr. Rate'!$C$4/12,('Depr. Rate'!$C$4*'KU Meter Schedule'!AI174)/12))</f>
        <v>10.795326750000001</v>
      </c>
      <c r="BZ174" s="21">
        <f>IF(BZ$3&lt;'Depr. Rate'!$B$1,('Depr. Rate'!$B$4*'KU Meter Schedule'!AJ174)/12,IF(AJ174=0,AI174/2*'Depr. Rate'!$C$4/12,('Depr. Rate'!$C$4*'KU Meter Schedule'!AJ174)/12))</f>
        <v>10.795326750000001</v>
      </c>
      <c r="CA174" s="21">
        <f>IF(CA$3&lt;'Depr. Rate'!$B$1,('Depr. Rate'!$B$4*'KU Meter Schedule'!AK174)/12,IF(AK174=0,AJ174/2*'Depr. Rate'!$C$4/12,('Depr. Rate'!$C$4*'KU Meter Schedule'!AK174)/12))</f>
        <v>10.795326750000001</v>
      </c>
      <c r="CB174" s="21">
        <f>IF(CB$3&lt;'Depr. Rate'!$B$1,('Depr. Rate'!$B$4*'KU Meter Schedule'!AL174)/12,IF(AL174=0,AK174/2*'Depr. Rate'!$C$4/12,('Depr. Rate'!$C$4*'KU Meter Schedule'!AL174)/12))</f>
        <v>10.795326750000001</v>
      </c>
      <c r="CC174" s="21">
        <f>IF(CC$3&lt;'Depr. Rate'!$B$1,('Depr. Rate'!$B$4*'KU Meter Schedule'!AM174)/12,IF(AM174=0,AL174/2*'Depr. Rate'!$C$4/12,('Depr. Rate'!$C$4*'KU Meter Schedule'!AM174)/12))</f>
        <v>10.795326750000001</v>
      </c>
      <c r="CD174" s="21">
        <f>IF(CD$3&lt;'Depr. Rate'!$B$1,('Depr. Rate'!$B$4*'KU Meter Schedule'!AN174)/12,IF(AN174=0,AM174/2*'Depr. Rate'!$C$4/12,('Depr. Rate'!$C$4*'KU Meter Schedule'!AN174)/12))</f>
        <v>10.795326750000001</v>
      </c>
      <c r="CE174" s="21">
        <f>IF(CE$3&lt;'Depr. Rate'!$B$1,('Depr. Rate'!$B$4*'KU Meter Schedule'!AO174)/12,IF(AO174=0,AN174/2*'Depr. Rate'!$C$4/12,('Depr. Rate'!$C$4*'KU Meter Schedule'!AO174)/12))</f>
        <v>10.795326750000001</v>
      </c>
      <c r="CF174" s="21">
        <f>IF(CF$3&lt;'Depr. Rate'!$B$1,('Depr. Rate'!$B$4*'KU Meter Schedule'!AP174)/12,IF(AP174=0,AO174/2*'Depr. Rate'!$C$4/12,('Depr. Rate'!$C$4*'KU Meter Schedule'!AP174)/12))</f>
        <v>10.795326750000001</v>
      </c>
      <c r="CG174" s="21">
        <f>IF(CG$3&lt;'Depr. Rate'!$B$1,('Depr. Rate'!$B$4*'KU Meter Schedule'!AQ174)/12,IF(AQ174=0,AP174/2*'Depr. Rate'!$C$4/12,('Depr. Rate'!$C$4*'KU Meter Schedule'!AQ174)/12))</f>
        <v>10.795326750000001</v>
      </c>
      <c r="CH174" s="21">
        <f>IF(CH$3&lt;'Depr. Rate'!$B$1,('Depr. Rate'!$B$4*'KU Meter Schedule'!AR174)/12,IF(AR174=0,AQ174/2*'Depr. Rate'!$C$4/12,('Depr. Rate'!$C$4*'KU Meter Schedule'!AR174)/12))</f>
        <v>10.795326750000001</v>
      </c>
      <c r="CI174" s="21">
        <f>IF(CI$3&lt;'Depr. Rate'!$B$1,('Depr. Rate'!$B$4*'KU Meter Schedule'!AS174)/12,IF(AS174=0,AR174/2*'Depr. Rate'!$C$4/12,('Depr. Rate'!$C$4*'KU Meter Schedule'!AS174)/12))</f>
        <v>10.795326750000001</v>
      </c>
      <c r="CJ174" s="21">
        <f>IF(CJ$3&lt;'Depr. Rate'!$B$1,('Depr. Rate'!$B$4*'KU Meter Schedule'!AT174)/12,IF(AT174=0,AS174/2*'Depr. Rate'!$C$4/12,('Depr. Rate'!$C$4*'KU Meter Schedule'!AT174)/12))</f>
        <v>10.795326750000001</v>
      </c>
      <c r="CK174" s="21">
        <f>IF(CK$3&lt;'Depr. Rate'!$B$1,('Depr. Rate'!$B$4*'KU Meter Schedule'!AU174)/12,IF(AU174=0,AT174/2*'Depr. Rate'!$C$4/12,('Depr. Rate'!$C$4*'KU Meter Schedule'!AU174)/12))</f>
        <v>10.795326750000001</v>
      </c>
      <c r="CL174" s="21">
        <f>IF(CL$3&lt;'Depr. Rate'!$B$1,('Depr. Rate'!$B$4*'KU Meter Schedule'!AV174)/12,IF(AV174=0,AU174/2*'Depr. Rate'!$C$4/12,('Depr. Rate'!$C$4*'KU Meter Schedule'!AV174)/12))</f>
        <v>5.3976633750000005</v>
      </c>
      <c r="CM174" s="21">
        <f>IF(CM$3&lt;'Depr. Rate'!$B$1,('Depr. Rate'!$B$4*'KU Meter Schedule'!AW174)/12,IF(AW174=0,AV174/2*'Depr. Rate'!$C$4/12,('Depr. Rate'!$C$4*'KU Meter Schedule'!AW174)/12))</f>
        <v>0</v>
      </c>
      <c r="CN174" s="21">
        <f>IF(CN$3&lt;'Depr. Rate'!$B$1,('Depr. Rate'!$B$4*'KU Meter Schedule'!AX174)/12,IF(AX174=0,AW174/2*'Depr. Rate'!$C$4/12,('Depr. Rate'!$C$4*'KU Meter Schedule'!AX174)/12))</f>
        <v>0</v>
      </c>
      <c r="CP174" s="6">
        <f>IF(CP$3=$CP$3,$H174+AZ174,IF($F174='KU Meter Schedule'!CP$3,'KU Meter Schedule'!CO174+AZ174-$G174,SUM(CO174,AZ174)))</f>
        <v>3697.7531049166669</v>
      </c>
      <c r="CQ174" s="6">
        <f>IF(CQ$3=$CP$3,$H174+BA174,IF($F174='KU Meter Schedule'!CQ$3,'KU Meter Schedule'!CP174+BA174-$G174,SUM(CP174,BA174)))</f>
        <v>3704.7962098333337</v>
      </c>
      <c r="CR174" s="6">
        <f>IF(CR$3=$CP$3,$H174+BB174,IF($F174='KU Meter Schedule'!CR$3,'KU Meter Schedule'!CQ174+BB174-$G174,SUM(CQ174,BB174)))</f>
        <v>3711.8393147500005</v>
      </c>
      <c r="CS174" s="6">
        <f>IF(CS$3=$CP$3,$H174+BC174,IF($F174='KU Meter Schedule'!CS$3,'KU Meter Schedule'!CR174+BC174-$G174,SUM(CR174,BC174)))</f>
        <v>3718.8824196666674</v>
      </c>
      <c r="CT174" s="6">
        <f>IF(CT$3=$CP$3,$H174+BD174,IF($F174='KU Meter Schedule'!CT$3,'KU Meter Schedule'!CS174+BD174-$G174,SUM(CS174,BD174)))</f>
        <v>3725.9255245833342</v>
      </c>
      <c r="CU174" s="6">
        <f>IF(CU$3=$CP$3,$H174+BE174,IF($F174='KU Meter Schedule'!CU$3,'KU Meter Schedule'!CT174+BE174-$G174,SUM(CT174,BE174)))</f>
        <v>3732.968629500001</v>
      </c>
      <c r="CV174" s="6">
        <f>IF(CV$3=$CP$3,$H174+BF174,IF($F174='KU Meter Schedule'!CV$3,'KU Meter Schedule'!CU174+BF174-$G174,SUM(CU174,BF174)))</f>
        <v>3740.0117344166679</v>
      </c>
      <c r="CW174" s="6">
        <f>IF(CW$3=$CP$3,$H174+BG174,IF($F174='KU Meter Schedule'!CW$3,'KU Meter Schedule'!CV174+BG174-$G174,SUM(CV174,BG174)))</f>
        <v>3747.0548393333347</v>
      </c>
      <c r="CX174" s="6">
        <f>IF(CX$3=$CP$3,$H174+BH174,IF($F174='KU Meter Schedule'!CX$3,'KU Meter Schedule'!CW174+BH174-$G174,SUM(CW174,BH174)))</f>
        <v>3754.0979442500015</v>
      </c>
      <c r="CY174" s="6">
        <f>IF(CY$3=$CP$3,$H174+BI174,IF($F174='KU Meter Schedule'!CY$3,'KU Meter Schedule'!CX174+BI174-$G174,SUM(CX174,BI174)))</f>
        <v>3761.1410491666684</v>
      </c>
      <c r="CZ174" s="6">
        <f>IF(CZ$3=$CP$3,$H174+BJ174,IF($F174='KU Meter Schedule'!CZ$3,'KU Meter Schedule'!CY174+BJ174-$G174,SUM(CY174,BJ174)))</f>
        <v>3768.1841540833352</v>
      </c>
      <c r="DA174" s="6">
        <f>IF(DA$3=$CP$3,$H174+BK174,IF($F174='KU Meter Schedule'!DA$3,'KU Meter Schedule'!CZ174+BK174-$G174,SUM(CZ174,BK174)))</f>
        <v>3778.9794808333354</v>
      </c>
      <c r="DB174" s="6">
        <f>IF(DB$3=$CP$3,$H174+BL174,IF($F174='KU Meter Schedule'!DB$3,'KU Meter Schedule'!DA174+BL174-$G174,SUM(DA174,BL174)))</f>
        <v>3789.7748075833356</v>
      </c>
      <c r="DC174" s="6">
        <f>IF(DC$3=$CP$3,$H174+BM174,IF($F174='KU Meter Schedule'!DC$3,'KU Meter Schedule'!DB174+BM174-$G174,SUM(DB174,BM174)))</f>
        <v>3800.5701343333358</v>
      </c>
      <c r="DD174" s="6">
        <f>IF(DD$3=$CP$3,$H174+BN174,IF($F174='KU Meter Schedule'!DD$3,'KU Meter Schedule'!DC174+BN174-$G174,SUM(DC174,BN174)))</f>
        <v>3811.365461083336</v>
      </c>
      <c r="DE174" s="6">
        <f>IF(DE$3=$CP$3,$H174+BO174,IF($F174='KU Meter Schedule'!DE$3,'KU Meter Schedule'!DD174+BO174-$G174,SUM(DD174,BO174)))</f>
        <v>3822.1607878333361</v>
      </c>
      <c r="DF174" s="6">
        <f>IF(DF$3=$CP$3,$H174+BP174,IF($F174='KU Meter Schedule'!DF$3,'KU Meter Schedule'!DE174+BP174-$G174,SUM(DE174,BP174)))</f>
        <v>3832.9561145833363</v>
      </c>
      <c r="DG174" s="6">
        <f>IF(DG$3=$CP$3,$H174+BQ174,IF($F174='KU Meter Schedule'!DG$3,'KU Meter Schedule'!DF174+BQ174-$G174,SUM(DF174,BQ174)))</f>
        <v>3843.7514413333365</v>
      </c>
      <c r="DH174" s="6">
        <f>IF(DH$3=$CP$3,$H174+BR174,IF($F174='KU Meter Schedule'!DH$3,'KU Meter Schedule'!DG174+BR174-$G174,SUM(DG174,BR174)))</f>
        <v>3854.5467680833367</v>
      </c>
      <c r="DI174" s="6">
        <f>IF(DI$3=$CP$3,$H174+BS174,IF($F174='KU Meter Schedule'!DI$3,'KU Meter Schedule'!DH174+BS174-$G174,SUM(DH174,BS174)))</f>
        <v>3865.3420948333369</v>
      </c>
      <c r="DJ174" s="6">
        <f>IF(DJ$3=$CP$3,$H174+BT174,IF($F174='KU Meter Schedule'!DJ$3,'KU Meter Schedule'!DI174+BT174-$G174,SUM(DI174,BT174)))</f>
        <v>3876.1374215833371</v>
      </c>
      <c r="DK174" s="6">
        <f>IF(DK$3=$CP$3,$H174+BU174,IF($F174='KU Meter Schedule'!DK$3,'KU Meter Schedule'!DJ174+BU174-$G174,SUM(DJ174,BU174)))</f>
        <v>3886.9327483333373</v>
      </c>
      <c r="DL174" s="6">
        <f>IF(DL$3=$CP$3,$H174+BV174,IF($F174='KU Meter Schedule'!DL$3,'KU Meter Schedule'!DK174+BV174-$G174,SUM(DK174,BV174)))</f>
        <v>3897.7280750833374</v>
      </c>
      <c r="DM174" s="6">
        <f>IF(DM$3=$CP$3,$H174+BW174,IF($F174='KU Meter Schedule'!DM$3,'KU Meter Schedule'!DL174+BW174-$G174,SUM(DL174,BW174)))</f>
        <v>3908.5234018333376</v>
      </c>
      <c r="DN174" s="6">
        <f>IF(DN$3=$CP$3,$H174+BX174,IF($F174='KU Meter Schedule'!DN$3,'KU Meter Schedule'!DM174+BX174-$G174,SUM(DM174,BX174)))</f>
        <v>3919.3187285833378</v>
      </c>
      <c r="DO174" s="6">
        <f>IF(DO$3=$CP$3,$H174+BY174,IF($F174='KU Meter Schedule'!DO$3,'KU Meter Schedule'!DN174+BY174-$G174,SUM(DN174,BY174)))</f>
        <v>3930.114055333338</v>
      </c>
      <c r="DP174" s="6">
        <f>IF(DP$3=$CP$3,$H174+BZ174,IF($F174='KU Meter Schedule'!DP$3,'KU Meter Schedule'!DO174+BZ174-$G174,SUM(DO174,BZ174)))</f>
        <v>3940.9093820833382</v>
      </c>
      <c r="DQ174" s="6">
        <f>IF(DQ$3=$CP$3,$H174+CA174,IF($F174='KU Meter Schedule'!DQ$3,'KU Meter Schedule'!DP174+CA174-$G174,SUM(DP174,CA174)))</f>
        <v>3951.7047088333384</v>
      </c>
      <c r="DR174" s="6">
        <f>IF(DR$3=$CP$3,$H174+CB174,IF($F174='KU Meter Schedule'!DR$3,'KU Meter Schedule'!DQ174+CB174-$G174,SUM(DQ174,CB174)))</f>
        <v>3962.5000355833386</v>
      </c>
      <c r="DS174" s="6">
        <f>IF(DS$3=$CP$3,$H174+CC174,IF($F174='KU Meter Schedule'!DS$3,'KU Meter Schedule'!DR174+CC174-$G174,SUM(DR174,CC174)))</f>
        <v>3973.2953623333387</v>
      </c>
      <c r="DT174" s="6">
        <f>IF(DT$3=$CP$3,$H174+CD174,IF($F174='KU Meter Schedule'!DT$3,'KU Meter Schedule'!DS174+CD174-$G174,SUM(DS174,CD174)))</f>
        <v>3984.0906890833389</v>
      </c>
      <c r="DU174" s="6">
        <f>IF(DU$3=$CP$3,$H174+CE174,IF($F174='KU Meter Schedule'!DU$3,'KU Meter Schedule'!DT174+CE174-$G174,SUM(DT174,CE174)))</f>
        <v>3994.8860158333391</v>
      </c>
      <c r="DV174" s="6">
        <f>IF(DV$3=$CP$3,$H174+CF174,IF($F174='KU Meter Schedule'!DV$3,'KU Meter Schedule'!DU174+CF174-$G174,SUM(DU174,CF174)))</f>
        <v>4005.6813425833393</v>
      </c>
      <c r="DW174" s="6">
        <f>IF(DW$3=$CP$3,$H174+CG174,IF($F174='KU Meter Schedule'!DW$3,'KU Meter Schedule'!DV174+CG174-$G174,SUM(DV174,CG174)))</f>
        <v>4016.4766693333395</v>
      </c>
      <c r="DX174" s="6">
        <f>IF(DX$3=$CP$3,$H174+CH174,IF($F174='KU Meter Schedule'!DX$3,'KU Meter Schedule'!DW174+CH174-$G174,SUM(DW174,CH174)))</f>
        <v>4027.2719960833397</v>
      </c>
      <c r="DY174" s="6">
        <f>IF(DY$3=$CP$3,$H174+CI174,IF($F174='KU Meter Schedule'!DY$3,'KU Meter Schedule'!DX174+CI174-$G174,SUM(DX174,CI174)))</f>
        <v>4038.0673228333399</v>
      </c>
      <c r="DZ174" s="6">
        <f>IF(DZ$3=$CP$3,$H174+CJ174,IF($F174='KU Meter Schedule'!DZ$3,'KU Meter Schedule'!DY174+CJ174-$G174,SUM(DY174,CJ174)))</f>
        <v>4048.86264958334</v>
      </c>
      <c r="EA174" s="6">
        <f>IF(EA$3=$CP$3,$H174+CK174,IF($F174='KU Meter Schedule'!EA$3,'KU Meter Schedule'!DZ174+CK174-$G174,SUM(DZ174,CK174)))</f>
        <v>4059.6579763333402</v>
      </c>
      <c r="EB174" s="6">
        <f>IF(EB$3=$CP$3,$H174+CL174,IF($F174='KU Meter Schedule'!EB$3,'KU Meter Schedule'!EA174+CL174-$G174,SUM(EA174,CL174)))</f>
        <v>374.34563970834006</v>
      </c>
      <c r="EC174" s="6">
        <f>IF(EC$3=$CP$3,$H174+CM174,IF($F174='KU Meter Schedule'!EC$3,'KU Meter Schedule'!EB174+CM174-$G174,SUM(EB174,CM174)))</f>
        <v>374.34563970834006</v>
      </c>
      <c r="ED174" s="6">
        <f>IF(ED$3=$CP$3,$H174+CN174,IF($F174='KU Meter Schedule'!ED$3,'KU Meter Schedule'!EC174+CN174-$G174,SUM(EC174,CN174)))</f>
        <v>374.34563970834006</v>
      </c>
      <c r="EF174" s="8">
        <f t="shared" si="35"/>
        <v>-7.0431049166668345</v>
      </c>
      <c r="EG174" s="8">
        <f t="shared" si="35"/>
        <v>-14.086209833333669</v>
      </c>
      <c r="EH174" s="8">
        <f t="shared" si="35"/>
        <v>-21.129314750000503</v>
      </c>
      <c r="EI174" s="8">
        <f t="shared" si="35"/>
        <v>-28.172419666667338</v>
      </c>
      <c r="EJ174" s="8">
        <f t="shared" si="35"/>
        <v>-35.215524583334172</v>
      </c>
      <c r="EK174" s="8">
        <f t="shared" si="35"/>
        <v>-42.258629500001007</v>
      </c>
      <c r="EL174" s="8">
        <f t="shared" si="35"/>
        <v>-49.301734416667841</v>
      </c>
      <c r="EM174" s="8">
        <f t="shared" si="35"/>
        <v>-56.344839333334676</v>
      </c>
      <c r="EN174" s="8">
        <f t="shared" si="35"/>
        <v>-63.38794425000151</v>
      </c>
      <c r="EO174" s="8">
        <f t="shared" si="35"/>
        <v>-70.431049166668345</v>
      </c>
      <c r="EP174" s="8">
        <f t="shared" si="35"/>
        <v>-77.474154083335179</v>
      </c>
      <c r="EQ174" s="8">
        <f t="shared" si="35"/>
        <v>-88.269480833335365</v>
      </c>
      <c r="ER174" s="8">
        <f t="shared" si="35"/>
        <v>-99.064807583335551</v>
      </c>
      <c r="ES174" s="8">
        <f t="shared" si="35"/>
        <v>-109.86013433333574</v>
      </c>
      <c r="ET174" s="8">
        <f t="shared" si="35"/>
        <v>-120.65546108333592</v>
      </c>
      <c r="EU174" s="8">
        <f t="shared" si="35"/>
        <v>-131.45078783333611</v>
      </c>
      <c r="EV174" s="8">
        <f t="shared" si="33"/>
        <v>-142.24611458333629</v>
      </c>
      <c r="EW174" s="8">
        <f t="shared" si="33"/>
        <v>-153.04144133333648</v>
      </c>
      <c r="EX174" s="8">
        <f t="shared" si="33"/>
        <v>-163.83676808333666</v>
      </c>
      <c r="EY174" s="8">
        <f t="shared" si="33"/>
        <v>-174.63209483333685</v>
      </c>
      <c r="EZ174" s="8">
        <f t="shared" si="33"/>
        <v>-185.42742158333704</v>
      </c>
      <c r="FA174" s="8">
        <f t="shared" si="33"/>
        <v>-196.22274833333722</v>
      </c>
      <c r="FB174" s="8">
        <f t="shared" si="33"/>
        <v>-207.01807508333741</v>
      </c>
      <c r="FC174" s="8">
        <f t="shared" si="33"/>
        <v>-217.81340183333759</v>
      </c>
      <c r="FD174" s="8">
        <f t="shared" si="33"/>
        <v>-228.60872858333778</v>
      </c>
      <c r="FE174" s="8">
        <f t="shared" si="33"/>
        <v>-239.40405533333796</v>
      </c>
      <c r="FF174" s="8">
        <f t="shared" si="33"/>
        <v>-250.19938208333815</v>
      </c>
      <c r="FG174" s="8">
        <f t="shared" si="33"/>
        <v>-260.99470883333834</v>
      </c>
      <c r="FH174" s="8">
        <f t="shared" si="33"/>
        <v>-271.79003558333852</v>
      </c>
      <c r="FI174" s="8">
        <f t="shared" si="33"/>
        <v>-282.58536233333871</v>
      </c>
      <c r="FJ174" s="8">
        <f t="shared" si="33"/>
        <v>-293.38068908333889</v>
      </c>
      <c r="FK174" s="8">
        <f t="shared" si="36"/>
        <v>-304.17601583333908</v>
      </c>
      <c r="FL174" s="8">
        <f t="shared" si="36"/>
        <v>-314.97134258333926</v>
      </c>
      <c r="FM174" s="8">
        <f t="shared" si="36"/>
        <v>-325.76666933333945</v>
      </c>
      <c r="FN174" s="8">
        <f t="shared" si="36"/>
        <v>-336.56199608333964</v>
      </c>
      <c r="FO174" s="8">
        <f t="shared" si="36"/>
        <v>-347.35732283333982</v>
      </c>
      <c r="FP174" s="8">
        <f t="shared" si="36"/>
        <v>-358.15264958334001</v>
      </c>
      <c r="FQ174" s="8">
        <f t="shared" si="36"/>
        <v>-368.94797633334019</v>
      </c>
      <c r="FR174" s="8">
        <f t="shared" si="36"/>
        <v>-374.34563970834006</v>
      </c>
      <c r="FS174" s="8">
        <f t="shared" si="36"/>
        <v>-374.34563970834006</v>
      </c>
      <c r="FT174" s="8">
        <f t="shared" si="36"/>
        <v>-374.34563970834006</v>
      </c>
    </row>
    <row r="175" spans="1:176" x14ac:dyDescent="0.25">
      <c r="A175" s="3" t="s">
        <v>12</v>
      </c>
      <c r="B175" s="3" t="s">
        <v>2</v>
      </c>
      <c r="C175" s="3" t="s">
        <v>37</v>
      </c>
      <c r="D175" s="3" t="s">
        <v>6</v>
      </c>
      <c r="E175" s="3">
        <v>1941</v>
      </c>
      <c r="F175" s="24">
        <f>IFERROR(VLOOKUP(CONCATENATE(C175,E175),'KU Retirements'!$A$4:$E$150,5,FALSE),"N/A")</f>
        <v>43739</v>
      </c>
      <c r="G175" s="5">
        <v>231.25</v>
      </c>
      <c r="H175" s="5">
        <v>231.25</v>
      </c>
      <c r="J175" s="6">
        <f>IF(J$3=$J$3,$G175,IF($F175='KU Meter Schedule'!J$3,'KU Meter Schedule'!I175-'KU Meter Schedule'!$G175,I175))</f>
        <v>231.25</v>
      </c>
      <c r="K175" s="6">
        <f>IF(K$3=$J$3,$G175,IF($F175='KU Meter Schedule'!K$3,'KU Meter Schedule'!J175-'KU Meter Schedule'!$G175,J175))</f>
        <v>231.25</v>
      </c>
      <c r="L175" s="6">
        <f>IF(L$3=$J$3,$G175,IF($F175='KU Meter Schedule'!L$3,'KU Meter Schedule'!K175-'KU Meter Schedule'!$G175,K175))</f>
        <v>231.25</v>
      </c>
      <c r="M175" s="6">
        <f>IF(M$3=$J$3,$G175,IF($F175='KU Meter Schedule'!M$3,'KU Meter Schedule'!L175-'KU Meter Schedule'!$G175,L175))</f>
        <v>231.25</v>
      </c>
      <c r="N175" s="6">
        <f>IF(N$3=$J$3,$G175,IF($F175='KU Meter Schedule'!N$3,'KU Meter Schedule'!M175-'KU Meter Schedule'!$G175,M175))</f>
        <v>231.25</v>
      </c>
      <c r="O175" s="6">
        <f>IF(O$3=$J$3,$G175,IF($F175='KU Meter Schedule'!O$3,'KU Meter Schedule'!N175-'KU Meter Schedule'!$G175,N175))</f>
        <v>231.25</v>
      </c>
      <c r="P175" s="6">
        <f>IF(P$3=$J$3,$G175,IF($F175='KU Meter Schedule'!P$3,'KU Meter Schedule'!O175-'KU Meter Schedule'!$G175,O175))</f>
        <v>231.25</v>
      </c>
      <c r="Q175" s="6">
        <f>IF(Q$3=$J$3,$G175,IF($F175='KU Meter Schedule'!Q$3,'KU Meter Schedule'!P175-'KU Meter Schedule'!$G175,P175))</f>
        <v>231.25</v>
      </c>
      <c r="R175" s="6">
        <f>IF(R$3=$J$3,$G175,IF($F175='KU Meter Schedule'!R$3,'KU Meter Schedule'!Q175-'KU Meter Schedule'!$G175,Q175))</f>
        <v>231.25</v>
      </c>
      <c r="S175" s="6">
        <f>IF(S$3=$J$3,$G175,IF($F175='KU Meter Schedule'!S$3,'KU Meter Schedule'!R175-'KU Meter Schedule'!$G175,R175))</f>
        <v>231.25</v>
      </c>
      <c r="T175" s="6">
        <f>IF(T$3=$J$3,$G175,IF($F175='KU Meter Schedule'!T$3,'KU Meter Schedule'!S175-'KU Meter Schedule'!$G175,S175))</f>
        <v>231.25</v>
      </c>
      <c r="U175" s="6">
        <f>IF(U$3=$J$3,$G175,IF($F175='KU Meter Schedule'!U$3,'KU Meter Schedule'!T175-'KU Meter Schedule'!$G175,T175))</f>
        <v>231.25</v>
      </c>
      <c r="V175" s="6">
        <f>IF(V$3=$J$3,$G175,IF($F175='KU Meter Schedule'!V$3,'KU Meter Schedule'!U175-'KU Meter Schedule'!$G175,U175))</f>
        <v>231.25</v>
      </c>
      <c r="W175" s="6">
        <f>IF(W$3=$J$3,$G175,IF($F175='KU Meter Schedule'!W$3,'KU Meter Schedule'!V175-'KU Meter Schedule'!$G175,V175))</f>
        <v>231.25</v>
      </c>
      <c r="X175" s="6">
        <f>IF(X$3=$J$3,$G175,IF($F175='KU Meter Schedule'!X$3,'KU Meter Schedule'!W175-'KU Meter Schedule'!$G175,W175))</f>
        <v>231.25</v>
      </c>
      <c r="Y175" s="6">
        <f>IF(Y$3=$J$3,$G175,IF($F175='KU Meter Schedule'!Y$3,'KU Meter Schedule'!X175-'KU Meter Schedule'!$G175,X175))</f>
        <v>231.25</v>
      </c>
      <c r="Z175" s="6">
        <f>IF(Z$3=$J$3,$G175,IF($F175='KU Meter Schedule'!Z$3,'KU Meter Schedule'!Y175-'KU Meter Schedule'!$G175,Y175))</f>
        <v>231.25</v>
      </c>
      <c r="AA175" s="6">
        <f>IF(AA$3=$J$3,$G175,IF($F175='KU Meter Schedule'!AA$3,'KU Meter Schedule'!Z175-'KU Meter Schedule'!$G175,Z175))</f>
        <v>231.25</v>
      </c>
      <c r="AB175" s="6">
        <f>IF(AB$3=$J$3,$G175,IF($F175='KU Meter Schedule'!AB$3,'KU Meter Schedule'!AA175-'KU Meter Schedule'!$G175,AA175))</f>
        <v>231.25</v>
      </c>
      <c r="AC175" s="6">
        <f>IF(AC$3=$J$3,$G175,IF($F175='KU Meter Schedule'!AC$3,'KU Meter Schedule'!AB175-'KU Meter Schedule'!$G175,AB175))</f>
        <v>231.25</v>
      </c>
      <c r="AD175" s="6">
        <f>IF(AD$3=$J$3,$G175,IF($F175='KU Meter Schedule'!AD$3,'KU Meter Schedule'!AC175-'KU Meter Schedule'!$G175,AC175))</f>
        <v>231.25</v>
      </c>
      <c r="AE175" s="6">
        <f>IF(AE$3=$J$3,$G175,IF($F175='KU Meter Schedule'!AE$3,'KU Meter Schedule'!AD175-'KU Meter Schedule'!$G175,AD175))</f>
        <v>231.25</v>
      </c>
      <c r="AF175" s="6">
        <f>IF(AF$3=$J$3,$G175,IF($F175='KU Meter Schedule'!AF$3,'KU Meter Schedule'!AE175-'KU Meter Schedule'!$G175,AE175))</f>
        <v>231.25</v>
      </c>
      <c r="AG175" s="6">
        <f>IF(AG$3=$J$3,$G175,IF($F175='KU Meter Schedule'!AG$3,'KU Meter Schedule'!AF175-'KU Meter Schedule'!$G175,AF175))</f>
        <v>231.25</v>
      </c>
      <c r="AH175" s="6">
        <f>IF(AH$3=$J$3,$G175,IF($F175='KU Meter Schedule'!AH$3,'KU Meter Schedule'!AG175-'KU Meter Schedule'!$G175,AG175))</f>
        <v>231.25</v>
      </c>
      <c r="AI175" s="6">
        <f>IF(AI$3=$J$3,$G175,IF($F175='KU Meter Schedule'!AI$3,'KU Meter Schedule'!AH175-'KU Meter Schedule'!$G175,AH175))</f>
        <v>231.25</v>
      </c>
      <c r="AJ175" s="6">
        <f>IF(AJ$3=$J$3,$G175,IF($F175='KU Meter Schedule'!AJ$3,'KU Meter Schedule'!AI175-'KU Meter Schedule'!$G175,AI175))</f>
        <v>231.25</v>
      </c>
      <c r="AK175" s="6">
        <f>IF(AK$3=$J$3,$G175,IF($F175='KU Meter Schedule'!AK$3,'KU Meter Schedule'!AJ175-'KU Meter Schedule'!$G175,AJ175))</f>
        <v>231.25</v>
      </c>
      <c r="AL175" s="6">
        <f>IF(AL$3=$J$3,$G175,IF($F175='KU Meter Schedule'!AL$3,'KU Meter Schedule'!AK175-'KU Meter Schedule'!$G175,AK175))</f>
        <v>231.25</v>
      </c>
      <c r="AM175" s="6">
        <f>IF(AM$3=$J$3,$G175,IF($F175='KU Meter Schedule'!AM$3,'KU Meter Schedule'!AL175-'KU Meter Schedule'!$G175,AL175))</f>
        <v>231.25</v>
      </c>
      <c r="AN175" s="6">
        <f>IF(AN$3=$J$3,$G175,IF($F175='KU Meter Schedule'!AN$3,'KU Meter Schedule'!AM175-'KU Meter Schedule'!$G175,AM175))</f>
        <v>231.25</v>
      </c>
      <c r="AO175" s="6">
        <f>IF(AO$3=$J$3,$G175,IF($F175='KU Meter Schedule'!AO$3,'KU Meter Schedule'!AN175-'KU Meter Schedule'!$G175,AN175))</f>
        <v>231.25</v>
      </c>
      <c r="AP175" s="6">
        <f>IF(AP$3=$J$3,$G175,IF($F175='KU Meter Schedule'!AP$3,'KU Meter Schedule'!AO175-'KU Meter Schedule'!$G175,AO175))</f>
        <v>231.25</v>
      </c>
      <c r="AQ175" s="6">
        <f>IF(AQ$3=$J$3,$G175,IF($F175='KU Meter Schedule'!AQ$3,'KU Meter Schedule'!AP175-'KU Meter Schedule'!$G175,AP175))</f>
        <v>231.25</v>
      </c>
      <c r="AR175" s="6">
        <f>IF(AR$3=$J$3,$G175,IF($F175='KU Meter Schedule'!AR$3,'KU Meter Schedule'!AQ175-'KU Meter Schedule'!$G175,AQ175))</f>
        <v>231.25</v>
      </c>
      <c r="AS175" s="6">
        <f>IF(AS$3=$J$3,$G175,IF($F175='KU Meter Schedule'!AS$3,'KU Meter Schedule'!AR175-'KU Meter Schedule'!$G175,AR175))</f>
        <v>231.25</v>
      </c>
      <c r="AT175" s="6">
        <f>IF(AT$3=$J$3,$G175,IF($F175='KU Meter Schedule'!AT$3,'KU Meter Schedule'!AS175-'KU Meter Schedule'!$G175,AS175))</f>
        <v>231.25</v>
      </c>
      <c r="AU175" s="6">
        <f>IF(AU$3=$J$3,$G175,IF($F175='KU Meter Schedule'!AU$3,'KU Meter Schedule'!AT175-'KU Meter Schedule'!$G175,AT175))</f>
        <v>231.25</v>
      </c>
      <c r="AV175" s="6">
        <f>IF(AV$3=$J$3,$G175,IF($F175='KU Meter Schedule'!AV$3,'KU Meter Schedule'!AU175-'KU Meter Schedule'!$G175,AU175))</f>
        <v>0</v>
      </c>
      <c r="AW175" s="6">
        <f>IF(AW$3=$J$3,$G175,IF($F175='KU Meter Schedule'!AW$3,'KU Meter Schedule'!AV175-'KU Meter Schedule'!$G175,AV175))</f>
        <v>0</v>
      </c>
      <c r="AX175" s="6">
        <f>IF(AX$3=$J$3,$G175,IF($F175='KU Meter Schedule'!AX$3,'KU Meter Schedule'!AW175-'KU Meter Schedule'!$G175,AW175))</f>
        <v>0</v>
      </c>
      <c r="AZ175" s="21">
        <f>IF(AZ$3&lt;'Depr. Rate'!$B$1,('Depr. Rate'!$B$4*'KU Meter Schedule'!J175)/12,IF(J175=0,I175/2*'Depr. Rate'!$C$4/12,('Depr. Rate'!$C$4*'KU Meter Schedule'!J175)/12))</f>
        <v>0.44130208333333337</v>
      </c>
      <c r="BA175" s="21">
        <f>IF(BA$3&lt;'Depr. Rate'!$B$1,('Depr. Rate'!$B$4*'KU Meter Schedule'!K175)/12,IF(K175=0,J175/2*'Depr. Rate'!$C$4/12,('Depr. Rate'!$C$4*'KU Meter Schedule'!K175)/12))</f>
        <v>0.44130208333333337</v>
      </c>
      <c r="BB175" s="21">
        <f>IF(BB$3&lt;'Depr. Rate'!$B$1,('Depr. Rate'!$B$4*'KU Meter Schedule'!L175)/12,IF(L175=0,K175/2*'Depr. Rate'!$C$4/12,('Depr. Rate'!$C$4*'KU Meter Schedule'!L175)/12))</f>
        <v>0.44130208333333337</v>
      </c>
      <c r="BC175" s="21">
        <f>IF(BC$3&lt;'Depr. Rate'!$B$1,('Depr. Rate'!$B$4*'KU Meter Schedule'!M175)/12,IF(M175=0,L175/2*'Depr. Rate'!$C$4/12,('Depr. Rate'!$C$4*'KU Meter Schedule'!M175)/12))</f>
        <v>0.44130208333333337</v>
      </c>
      <c r="BD175" s="21">
        <f>IF(BD$3&lt;'Depr. Rate'!$B$1,('Depr. Rate'!$B$4*'KU Meter Schedule'!N175)/12,IF(N175=0,M175/2*'Depr. Rate'!$C$4/12,('Depr. Rate'!$C$4*'KU Meter Schedule'!N175)/12))</f>
        <v>0.44130208333333337</v>
      </c>
      <c r="BE175" s="21">
        <f>IF(BE$3&lt;'Depr. Rate'!$B$1,('Depr. Rate'!$B$4*'KU Meter Schedule'!O175)/12,IF(O175=0,N175/2*'Depr. Rate'!$C$4/12,('Depr. Rate'!$C$4*'KU Meter Schedule'!O175)/12))</f>
        <v>0.44130208333333337</v>
      </c>
      <c r="BF175" s="21">
        <f>IF(BF$3&lt;'Depr. Rate'!$B$1,('Depr. Rate'!$B$4*'KU Meter Schedule'!P175)/12,IF(P175=0,O175/2*'Depr. Rate'!$C$4/12,('Depr. Rate'!$C$4*'KU Meter Schedule'!P175)/12))</f>
        <v>0.44130208333333337</v>
      </c>
      <c r="BG175" s="21">
        <f>IF(BG$3&lt;'Depr. Rate'!$B$1,('Depr. Rate'!$B$4*'KU Meter Schedule'!Q175)/12,IF(Q175=0,P175/2*'Depr. Rate'!$C$4/12,('Depr. Rate'!$C$4*'KU Meter Schedule'!Q175)/12))</f>
        <v>0.44130208333333337</v>
      </c>
      <c r="BH175" s="21">
        <f>IF(BH$3&lt;'Depr. Rate'!$B$1,('Depr. Rate'!$B$4*'KU Meter Schedule'!R175)/12,IF(R175=0,Q175/2*'Depr. Rate'!$C$4/12,('Depr. Rate'!$C$4*'KU Meter Schedule'!R175)/12))</f>
        <v>0.44130208333333337</v>
      </c>
      <c r="BI175" s="21">
        <f>IF(BI$3&lt;'Depr. Rate'!$B$1,('Depr. Rate'!$B$4*'KU Meter Schedule'!S175)/12,IF(S175=0,R175/2*'Depr. Rate'!$C$4/12,('Depr. Rate'!$C$4*'KU Meter Schedule'!S175)/12))</f>
        <v>0.44130208333333337</v>
      </c>
      <c r="BJ175" s="21">
        <f>IF(BJ$3&lt;'Depr. Rate'!$B$1,('Depr. Rate'!$B$4*'KU Meter Schedule'!T175)/12,IF(T175=0,S175/2*'Depr. Rate'!$C$4/12,('Depr. Rate'!$C$4*'KU Meter Schedule'!T175)/12))</f>
        <v>0.44130208333333337</v>
      </c>
      <c r="BK175" s="21">
        <f>IF(BK$3&lt;'Depr. Rate'!$B$1,('Depr. Rate'!$B$4*'KU Meter Schedule'!U175)/12,IF(U175=0,T175/2*'Depr. Rate'!$C$4/12,('Depr. Rate'!$C$4*'KU Meter Schedule'!U175)/12))</f>
        <v>0.67640624999999999</v>
      </c>
      <c r="BL175" s="21">
        <f>IF(BL$3&lt;'Depr. Rate'!$B$1,('Depr. Rate'!$B$4*'KU Meter Schedule'!V175)/12,IF(V175=0,U175/2*'Depr. Rate'!$C$4/12,('Depr. Rate'!$C$4*'KU Meter Schedule'!V175)/12))</f>
        <v>0.67640624999999999</v>
      </c>
      <c r="BM175" s="21">
        <f>IF(BM$3&lt;'Depr. Rate'!$B$1,('Depr. Rate'!$B$4*'KU Meter Schedule'!W175)/12,IF(W175=0,V175/2*'Depr. Rate'!$C$4/12,('Depr. Rate'!$C$4*'KU Meter Schedule'!W175)/12))</f>
        <v>0.67640624999999999</v>
      </c>
      <c r="BN175" s="21">
        <f>IF(BN$3&lt;'Depr. Rate'!$B$1,('Depr. Rate'!$B$4*'KU Meter Schedule'!X175)/12,IF(X175=0,W175/2*'Depr. Rate'!$C$4/12,('Depr. Rate'!$C$4*'KU Meter Schedule'!X175)/12))</f>
        <v>0.67640624999999999</v>
      </c>
      <c r="BO175" s="21">
        <f>IF(BO$3&lt;'Depr. Rate'!$B$1,('Depr. Rate'!$B$4*'KU Meter Schedule'!Y175)/12,IF(Y175=0,X175/2*'Depr. Rate'!$C$4/12,('Depr. Rate'!$C$4*'KU Meter Schedule'!Y175)/12))</f>
        <v>0.67640624999999999</v>
      </c>
      <c r="BP175" s="21">
        <f>IF(BP$3&lt;'Depr. Rate'!$B$1,('Depr. Rate'!$B$4*'KU Meter Schedule'!Z175)/12,IF(Z175=0,Y175/2*'Depr. Rate'!$C$4/12,('Depr. Rate'!$C$4*'KU Meter Schedule'!Z175)/12))</f>
        <v>0.67640624999999999</v>
      </c>
      <c r="BQ175" s="21">
        <f>IF(BQ$3&lt;'Depr. Rate'!$B$1,('Depr. Rate'!$B$4*'KU Meter Schedule'!AA175)/12,IF(AA175=0,Z175/2*'Depr. Rate'!$C$4/12,('Depr. Rate'!$C$4*'KU Meter Schedule'!AA175)/12))</f>
        <v>0.67640624999999999</v>
      </c>
      <c r="BR175" s="21">
        <f>IF(BR$3&lt;'Depr. Rate'!$B$1,('Depr. Rate'!$B$4*'KU Meter Schedule'!AB175)/12,IF(AB175=0,AA175/2*'Depr. Rate'!$C$4/12,('Depr. Rate'!$C$4*'KU Meter Schedule'!AB175)/12))</f>
        <v>0.67640624999999999</v>
      </c>
      <c r="BS175" s="21">
        <f>IF(BS$3&lt;'Depr. Rate'!$B$1,('Depr. Rate'!$B$4*'KU Meter Schedule'!AC175)/12,IF(AC175=0,AB175/2*'Depr. Rate'!$C$4/12,('Depr. Rate'!$C$4*'KU Meter Schedule'!AC175)/12))</f>
        <v>0.67640624999999999</v>
      </c>
      <c r="BT175" s="21">
        <f>IF(BT$3&lt;'Depr. Rate'!$B$1,('Depr. Rate'!$B$4*'KU Meter Schedule'!AD175)/12,IF(AD175=0,AC175/2*'Depr. Rate'!$C$4/12,('Depr. Rate'!$C$4*'KU Meter Schedule'!AD175)/12))</f>
        <v>0.67640624999999999</v>
      </c>
      <c r="BU175" s="21">
        <f>IF(BU$3&lt;'Depr. Rate'!$B$1,('Depr. Rate'!$B$4*'KU Meter Schedule'!AE175)/12,IF(AE175=0,AD175/2*'Depr. Rate'!$C$4/12,('Depr. Rate'!$C$4*'KU Meter Schedule'!AE175)/12))</f>
        <v>0.67640624999999999</v>
      </c>
      <c r="BV175" s="21">
        <f>IF(BV$3&lt;'Depr. Rate'!$B$1,('Depr. Rate'!$B$4*'KU Meter Schedule'!AF175)/12,IF(AF175=0,AE175/2*'Depr. Rate'!$C$4/12,('Depr. Rate'!$C$4*'KU Meter Schedule'!AF175)/12))</f>
        <v>0.67640624999999999</v>
      </c>
      <c r="BW175" s="21">
        <f>IF(BW$3&lt;'Depr. Rate'!$B$1,('Depr. Rate'!$B$4*'KU Meter Schedule'!AG175)/12,IF(AG175=0,AF175/2*'Depr. Rate'!$C$4/12,('Depr. Rate'!$C$4*'KU Meter Schedule'!AG175)/12))</f>
        <v>0.67640624999999999</v>
      </c>
      <c r="BX175" s="21">
        <f>IF(BX$3&lt;'Depr. Rate'!$B$1,('Depr. Rate'!$B$4*'KU Meter Schedule'!AH175)/12,IF(AH175=0,AG175/2*'Depr. Rate'!$C$4/12,('Depr. Rate'!$C$4*'KU Meter Schedule'!AH175)/12))</f>
        <v>0.67640624999999999</v>
      </c>
      <c r="BY175" s="21">
        <f>IF(BY$3&lt;'Depr. Rate'!$B$1,('Depr. Rate'!$B$4*'KU Meter Schedule'!AI175)/12,IF(AI175=0,AH175/2*'Depr. Rate'!$C$4/12,('Depr. Rate'!$C$4*'KU Meter Schedule'!AI175)/12))</f>
        <v>0.67640624999999999</v>
      </c>
      <c r="BZ175" s="21">
        <f>IF(BZ$3&lt;'Depr. Rate'!$B$1,('Depr. Rate'!$B$4*'KU Meter Schedule'!AJ175)/12,IF(AJ175=0,AI175/2*'Depr. Rate'!$C$4/12,('Depr. Rate'!$C$4*'KU Meter Schedule'!AJ175)/12))</f>
        <v>0.67640624999999999</v>
      </c>
      <c r="CA175" s="21">
        <f>IF(CA$3&lt;'Depr. Rate'!$B$1,('Depr. Rate'!$B$4*'KU Meter Schedule'!AK175)/12,IF(AK175=0,AJ175/2*'Depr. Rate'!$C$4/12,('Depr. Rate'!$C$4*'KU Meter Schedule'!AK175)/12))</f>
        <v>0.67640624999999999</v>
      </c>
      <c r="CB175" s="21">
        <f>IF(CB$3&lt;'Depr. Rate'!$B$1,('Depr. Rate'!$B$4*'KU Meter Schedule'!AL175)/12,IF(AL175=0,AK175/2*'Depr. Rate'!$C$4/12,('Depr. Rate'!$C$4*'KU Meter Schedule'!AL175)/12))</f>
        <v>0.67640624999999999</v>
      </c>
      <c r="CC175" s="21">
        <f>IF(CC$3&lt;'Depr. Rate'!$B$1,('Depr. Rate'!$B$4*'KU Meter Schedule'!AM175)/12,IF(AM175=0,AL175/2*'Depr. Rate'!$C$4/12,('Depr. Rate'!$C$4*'KU Meter Schedule'!AM175)/12))</f>
        <v>0.67640624999999999</v>
      </c>
      <c r="CD175" s="21">
        <f>IF(CD$3&lt;'Depr. Rate'!$B$1,('Depr. Rate'!$B$4*'KU Meter Schedule'!AN175)/12,IF(AN175=0,AM175/2*'Depr. Rate'!$C$4/12,('Depr. Rate'!$C$4*'KU Meter Schedule'!AN175)/12))</f>
        <v>0.67640624999999999</v>
      </c>
      <c r="CE175" s="21">
        <f>IF(CE$3&lt;'Depr. Rate'!$B$1,('Depr. Rate'!$B$4*'KU Meter Schedule'!AO175)/12,IF(AO175=0,AN175/2*'Depr. Rate'!$C$4/12,('Depr. Rate'!$C$4*'KU Meter Schedule'!AO175)/12))</f>
        <v>0.67640624999999999</v>
      </c>
      <c r="CF175" s="21">
        <f>IF(CF$3&lt;'Depr. Rate'!$B$1,('Depr. Rate'!$B$4*'KU Meter Schedule'!AP175)/12,IF(AP175=0,AO175/2*'Depr. Rate'!$C$4/12,('Depr. Rate'!$C$4*'KU Meter Schedule'!AP175)/12))</f>
        <v>0.67640624999999999</v>
      </c>
      <c r="CG175" s="21">
        <f>IF(CG$3&lt;'Depr. Rate'!$B$1,('Depr. Rate'!$B$4*'KU Meter Schedule'!AQ175)/12,IF(AQ175=0,AP175/2*'Depr. Rate'!$C$4/12,('Depr. Rate'!$C$4*'KU Meter Schedule'!AQ175)/12))</f>
        <v>0.67640624999999999</v>
      </c>
      <c r="CH175" s="21">
        <f>IF(CH$3&lt;'Depr. Rate'!$B$1,('Depr. Rate'!$B$4*'KU Meter Schedule'!AR175)/12,IF(AR175=0,AQ175/2*'Depr. Rate'!$C$4/12,('Depr. Rate'!$C$4*'KU Meter Schedule'!AR175)/12))</f>
        <v>0.67640624999999999</v>
      </c>
      <c r="CI175" s="21">
        <f>IF(CI$3&lt;'Depr. Rate'!$B$1,('Depr. Rate'!$B$4*'KU Meter Schedule'!AS175)/12,IF(AS175=0,AR175/2*'Depr. Rate'!$C$4/12,('Depr. Rate'!$C$4*'KU Meter Schedule'!AS175)/12))</f>
        <v>0.67640624999999999</v>
      </c>
      <c r="CJ175" s="21">
        <f>IF(CJ$3&lt;'Depr. Rate'!$B$1,('Depr. Rate'!$B$4*'KU Meter Schedule'!AT175)/12,IF(AT175=0,AS175/2*'Depr. Rate'!$C$4/12,('Depr. Rate'!$C$4*'KU Meter Schedule'!AT175)/12))</f>
        <v>0.67640624999999999</v>
      </c>
      <c r="CK175" s="21">
        <f>IF(CK$3&lt;'Depr. Rate'!$B$1,('Depr. Rate'!$B$4*'KU Meter Schedule'!AU175)/12,IF(AU175=0,AT175/2*'Depr. Rate'!$C$4/12,('Depr. Rate'!$C$4*'KU Meter Schedule'!AU175)/12))</f>
        <v>0.67640624999999999</v>
      </c>
      <c r="CL175" s="21">
        <f>IF(CL$3&lt;'Depr. Rate'!$B$1,('Depr. Rate'!$B$4*'KU Meter Schedule'!AV175)/12,IF(AV175=0,AU175/2*'Depr. Rate'!$C$4/12,('Depr. Rate'!$C$4*'KU Meter Schedule'!AV175)/12))</f>
        <v>0.33820312499999999</v>
      </c>
      <c r="CM175" s="21">
        <f>IF(CM$3&lt;'Depr. Rate'!$B$1,('Depr. Rate'!$B$4*'KU Meter Schedule'!AW175)/12,IF(AW175=0,AV175/2*'Depr. Rate'!$C$4/12,('Depr. Rate'!$C$4*'KU Meter Schedule'!AW175)/12))</f>
        <v>0</v>
      </c>
      <c r="CN175" s="21">
        <f>IF(CN$3&lt;'Depr. Rate'!$B$1,('Depr. Rate'!$B$4*'KU Meter Schedule'!AX175)/12,IF(AX175=0,AW175/2*'Depr. Rate'!$C$4/12,('Depr. Rate'!$C$4*'KU Meter Schedule'!AX175)/12))</f>
        <v>0</v>
      </c>
      <c r="CP175" s="6">
        <f>IF(CP$3=$CP$3,$H175+AZ175,IF($F175='KU Meter Schedule'!CP$3,'KU Meter Schedule'!CO175+AZ175-$G175,SUM(CO175,AZ175)))</f>
        <v>231.69130208333334</v>
      </c>
      <c r="CQ175" s="6">
        <f>IF(CQ$3=$CP$3,$H175+BA175,IF($F175='KU Meter Schedule'!CQ$3,'KU Meter Schedule'!CP175+BA175-$G175,SUM(CP175,BA175)))</f>
        <v>232.13260416666668</v>
      </c>
      <c r="CR175" s="6">
        <f>IF(CR$3=$CP$3,$H175+BB175,IF($F175='KU Meter Schedule'!CR$3,'KU Meter Schedule'!CQ175+BB175-$G175,SUM(CQ175,BB175)))</f>
        <v>232.57390625000002</v>
      </c>
      <c r="CS175" s="6">
        <f>IF(CS$3=$CP$3,$H175+BC175,IF($F175='KU Meter Schedule'!CS$3,'KU Meter Schedule'!CR175+BC175-$G175,SUM(CR175,BC175)))</f>
        <v>233.01520833333336</v>
      </c>
      <c r="CT175" s="6">
        <f>IF(CT$3=$CP$3,$H175+BD175,IF($F175='KU Meter Schedule'!CT$3,'KU Meter Schedule'!CS175+BD175-$G175,SUM(CS175,BD175)))</f>
        <v>233.4565104166667</v>
      </c>
      <c r="CU175" s="6">
        <f>IF(CU$3=$CP$3,$H175+BE175,IF($F175='KU Meter Schedule'!CU$3,'KU Meter Schedule'!CT175+BE175-$G175,SUM(CT175,BE175)))</f>
        <v>233.89781250000004</v>
      </c>
      <c r="CV175" s="6">
        <f>IF(CV$3=$CP$3,$H175+BF175,IF($F175='KU Meter Schedule'!CV$3,'KU Meter Schedule'!CU175+BF175-$G175,SUM(CU175,BF175)))</f>
        <v>234.33911458333338</v>
      </c>
      <c r="CW175" s="6">
        <f>IF(CW$3=$CP$3,$H175+BG175,IF($F175='KU Meter Schedule'!CW$3,'KU Meter Schedule'!CV175+BG175-$G175,SUM(CV175,BG175)))</f>
        <v>234.78041666666672</v>
      </c>
      <c r="CX175" s="6">
        <f>IF(CX$3=$CP$3,$H175+BH175,IF($F175='KU Meter Schedule'!CX$3,'KU Meter Schedule'!CW175+BH175-$G175,SUM(CW175,BH175)))</f>
        <v>235.22171875000006</v>
      </c>
      <c r="CY175" s="6">
        <f>IF(CY$3=$CP$3,$H175+BI175,IF($F175='KU Meter Schedule'!CY$3,'KU Meter Schedule'!CX175+BI175-$G175,SUM(CX175,BI175)))</f>
        <v>235.66302083333341</v>
      </c>
      <c r="CZ175" s="6">
        <f>IF(CZ$3=$CP$3,$H175+BJ175,IF($F175='KU Meter Schedule'!CZ$3,'KU Meter Schedule'!CY175+BJ175-$G175,SUM(CY175,BJ175)))</f>
        <v>236.10432291666675</v>
      </c>
      <c r="DA175" s="6">
        <f>IF(DA$3=$CP$3,$H175+BK175,IF($F175='KU Meter Schedule'!DA$3,'KU Meter Schedule'!CZ175+BK175-$G175,SUM(CZ175,BK175)))</f>
        <v>236.78072916666676</v>
      </c>
      <c r="DB175" s="6">
        <f>IF(DB$3=$CP$3,$H175+BL175,IF($F175='KU Meter Schedule'!DB$3,'KU Meter Schedule'!DA175+BL175-$G175,SUM(DA175,BL175)))</f>
        <v>237.45713541666677</v>
      </c>
      <c r="DC175" s="6">
        <f>IF(DC$3=$CP$3,$H175+BM175,IF($F175='KU Meter Schedule'!DC$3,'KU Meter Schedule'!DB175+BM175-$G175,SUM(DB175,BM175)))</f>
        <v>238.13354166666679</v>
      </c>
      <c r="DD175" s="6">
        <f>IF(DD$3=$CP$3,$H175+BN175,IF($F175='KU Meter Schedule'!DD$3,'KU Meter Schedule'!DC175+BN175-$G175,SUM(DC175,BN175)))</f>
        <v>238.8099479166668</v>
      </c>
      <c r="DE175" s="6">
        <f>IF(DE$3=$CP$3,$H175+BO175,IF($F175='KU Meter Schedule'!DE$3,'KU Meter Schedule'!DD175+BO175-$G175,SUM(DD175,BO175)))</f>
        <v>239.48635416666681</v>
      </c>
      <c r="DF175" s="6">
        <f>IF(DF$3=$CP$3,$H175+BP175,IF($F175='KU Meter Schedule'!DF$3,'KU Meter Schedule'!DE175+BP175-$G175,SUM(DE175,BP175)))</f>
        <v>240.16276041666683</v>
      </c>
      <c r="DG175" s="6">
        <f>IF(DG$3=$CP$3,$H175+BQ175,IF($F175='KU Meter Schedule'!DG$3,'KU Meter Schedule'!DF175+BQ175-$G175,SUM(DF175,BQ175)))</f>
        <v>240.83916666666684</v>
      </c>
      <c r="DH175" s="6">
        <f>IF(DH$3=$CP$3,$H175+BR175,IF($F175='KU Meter Schedule'!DH$3,'KU Meter Schedule'!DG175+BR175-$G175,SUM(DG175,BR175)))</f>
        <v>241.51557291666686</v>
      </c>
      <c r="DI175" s="6">
        <f>IF(DI$3=$CP$3,$H175+BS175,IF($F175='KU Meter Schedule'!DI$3,'KU Meter Schedule'!DH175+BS175-$G175,SUM(DH175,BS175)))</f>
        <v>242.19197916666687</v>
      </c>
      <c r="DJ175" s="6">
        <f>IF(DJ$3=$CP$3,$H175+BT175,IF($F175='KU Meter Schedule'!DJ$3,'KU Meter Schedule'!DI175+BT175-$G175,SUM(DI175,BT175)))</f>
        <v>242.86838541666688</v>
      </c>
      <c r="DK175" s="6">
        <f>IF(DK$3=$CP$3,$H175+BU175,IF($F175='KU Meter Schedule'!DK$3,'KU Meter Schedule'!DJ175+BU175-$G175,SUM(DJ175,BU175)))</f>
        <v>243.5447916666669</v>
      </c>
      <c r="DL175" s="6">
        <f>IF(DL$3=$CP$3,$H175+BV175,IF($F175='KU Meter Schedule'!DL$3,'KU Meter Schedule'!DK175+BV175-$G175,SUM(DK175,BV175)))</f>
        <v>244.22119791666691</v>
      </c>
      <c r="DM175" s="6">
        <f>IF(DM$3=$CP$3,$H175+BW175,IF($F175='KU Meter Schedule'!DM$3,'KU Meter Schedule'!DL175+BW175-$G175,SUM(DL175,BW175)))</f>
        <v>244.89760416666692</v>
      </c>
      <c r="DN175" s="6">
        <f>IF(DN$3=$CP$3,$H175+BX175,IF($F175='KU Meter Schedule'!DN$3,'KU Meter Schedule'!DM175+BX175-$G175,SUM(DM175,BX175)))</f>
        <v>245.57401041666694</v>
      </c>
      <c r="DO175" s="6">
        <f>IF(DO$3=$CP$3,$H175+BY175,IF($F175='KU Meter Schedule'!DO$3,'KU Meter Schedule'!DN175+BY175-$G175,SUM(DN175,BY175)))</f>
        <v>246.25041666666695</v>
      </c>
      <c r="DP175" s="6">
        <f>IF(DP$3=$CP$3,$H175+BZ175,IF($F175='KU Meter Schedule'!DP$3,'KU Meter Schedule'!DO175+BZ175-$G175,SUM(DO175,BZ175)))</f>
        <v>246.92682291666696</v>
      </c>
      <c r="DQ175" s="6">
        <f>IF(DQ$3=$CP$3,$H175+CA175,IF($F175='KU Meter Schedule'!DQ$3,'KU Meter Schedule'!DP175+CA175-$G175,SUM(DP175,CA175)))</f>
        <v>247.60322916666698</v>
      </c>
      <c r="DR175" s="6">
        <f>IF(DR$3=$CP$3,$H175+CB175,IF($F175='KU Meter Schedule'!DR$3,'KU Meter Schedule'!DQ175+CB175-$G175,SUM(DQ175,CB175)))</f>
        <v>248.27963541666699</v>
      </c>
      <c r="DS175" s="6">
        <f>IF(DS$3=$CP$3,$H175+CC175,IF($F175='KU Meter Schedule'!DS$3,'KU Meter Schedule'!DR175+CC175-$G175,SUM(DR175,CC175)))</f>
        <v>248.95604166666701</v>
      </c>
      <c r="DT175" s="6">
        <f>IF(DT$3=$CP$3,$H175+CD175,IF($F175='KU Meter Schedule'!DT$3,'KU Meter Schedule'!DS175+CD175-$G175,SUM(DS175,CD175)))</f>
        <v>249.63244791666702</v>
      </c>
      <c r="DU175" s="6">
        <f>IF(DU$3=$CP$3,$H175+CE175,IF($F175='KU Meter Schedule'!DU$3,'KU Meter Schedule'!DT175+CE175-$G175,SUM(DT175,CE175)))</f>
        <v>250.30885416666703</v>
      </c>
      <c r="DV175" s="6">
        <f>IF(DV$3=$CP$3,$H175+CF175,IF($F175='KU Meter Schedule'!DV$3,'KU Meter Schedule'!DU175+CF175-$G175,SUM(DU175,CF175)))</f>
        <v>250.98526041666705</v>
      </c>
      <c r="DW175" s="6">
        <f>IF(DW$3=$CP$3,$H175+CG175,IF($F175='KU Meter Schedule'!DW$3,'KU Meter Schedule'!DV175+CG175-$G175,SUM(DV175,CG175)))</f>
        <v>251.66166666666706</v>
      </c>
      <c r="DX175" s="6">
        <f>IF(DX$3=$CP$3,$H175+CH175,IF($F175='KU Meter Schedule'!DX$3,'KU Meter Schedule'!DW175+CH175-$G175,SUM(DW175,CH175)))</f>
        <v>252.33807291666707</v>
      </c>
      <c r="DY175" s="6">
        <f>IF(DY$3=$CP$3,$H175+CI175,IF($F175='KU Meter Schedule'!DY$3,'KU Meter Schedule'!DX175+CI175-$G175,SUM(DX175,CI175)))</f>
        <v>253.01447916666709</v>
      </c>
      <c r="DZ175" s="6">
        <f>IF(DZ$3=$CP$3,$H175+CJ175,IF($F175='KU Meter Schedule'!DZ$3,'KU Meter Schedule'!DY175+CJ175-$G175,SUM(DY175,CJ175)))</f>
        <v>253.6908854166671</v>
      </c>
      <c r="EA175" s="6">
        <f>IF(EA$3=$CP$3,$H175+CK175,IF($F175='KU Meter Schedule'!EA$3,'KU Meter Schedule'!DZ175+CK175-$G175,SUM(DZ175,CK175)))</f>
        <v>254.36729166666711</v>
      </c>
      <c r="EB175" s="6">
        <f>IF(EB$3=$CP$3,$H175+CL175,IF($F175='KU Meter Schedule'!EB$3,'KU Meter Schedule'!EA175+CL175-$G175,SUM(EA175,CL175)))</f>
        <v>23.455494791667121</v>
      </c>
      <c r="EC175" s="6">
        <f>IF(EC$3=$CP$3,$H175+CM175,IF($F175='KU Meter Schedule'!EC$3,'KU Meter Schedule'!EB175+CM175-$G175,SUM(EB175,CM175)))</f>
        <v>23.455494791667121</v>
      </c>
      <c r="ED175" s="6">
        <f>IF(ED$3=$CP$3,$H175+CN175,IF($F175='KU Meter Schedule'!ED$3,'KU Meter Schedule'!EC175+CN175-$G175,SUM(EC175,CN175)))</f>
        <v>23.455494791667121</v>
      </c>
      <c r="EF175" s="8">
        <f t="shared" si="35"/>
        <v>-0.44130208333334053</v>
      </c>
      <c r="EG175" s="8">
        <f t="shared" si="35"/>
        <v>-0.88260416666668107</v>
      </c>
      <c r="EH175" s="8">
        <f t="shared" si="35"/>
        <v>-1.3239062500000216</v>
      </c>
      <c r="EI175" s="8">
        <f t="shared" si="35"/>
        <v>-1.7652083333333621</v>
      </c>
      <c r="EJ175" s="8">
        <f t="shared" si="35"/>
        <v>-2.2065104166667027</v>
      </c>
      <c r="EK175" s="8">
        <f t="shared" si="35"/>
        <v>-2.6478125000000432</v>
      </c>
      <c r="EL175" s="8">
        <f t="shared" si="35"/>
        <v>-3.0891145833333837</v>
      </c>
      <c r="EM175" s="8">
        <f t="shared" si="35"/>
        <v>-3.5304166666667243</v>
      </c>
      <c r="EN175" s="8">
        <f t="shared" si="35"/>
        <v>-3.9717187500000648</v>
      </c>
      <c r="EO175" s="8">
        <f t="shared" si="35"/>
        <v>-4.4130208333334053</v>
      </c>
      <c r="EP175" s="8">
        <f t="shared" si="35"/>
        <v>-4.8543229166667459</v>
      </c>
      <c r="EQ175" s="8">
        <f t="shared" si="35"/>
        <v>-5.5307291666667595</v>
      </c>
      <c r="ER175" s="8">
        <f t="shared" si="35"/>
        <v>-6.2071354166667732</v>
      </c>
      <c r="ES175" s="8">
        <f t="shared" si="35"/>
        <v>-6.8835416666667868</v>
      </c>
      <c r="ET175" s="8">
        <f t="shared" si="35"/>
        <v>-7.5599479166668004</v>
      </c>
      <c r="EU175" s="8">
        <f t="shared" si="35"/>
        <v>-8.2363541666668141</v>
      </c>
      <c r="EV175" s="8">
        <f t="shared" si="33"/>
        <v>-8.9127604166668277</v>
      </c>
      <c r="EW175" s="8">
        <f t="shared" si="33"/>
        <v>-9.5891666666668414</v>
      </c>
      <c r="EX175" s="8">
        <f t="shared" si="33"/>
        <v>-10.265572916666855</v>
      </c>
      <c r="EY175" s="8">
        <f t="shared" si="33"/>
        <v>-10.941979166666869</v>
      </c>
      <c r="EZ175" s="8">
        <f t="shared" si="33"/>
        <v>-11.618385416666882</v>
      </c>
      <c r="FA175" s="8">
        <f t="shared" si="33"/>
        <v>-12.294791666666896</v>
      </c>
      <c r="FB175" s="8">
        <f t="shared" si="33"/>
        <v>-12.97119791666691</v>
      </c>
      <c r="FC175" s="8">
        <f t="shared" si="33"/>
        <v>-13.647604166666923</v>
      </c>
      <c r="FD175" s="8">
        <f t="shared" si="33"/>
        <v>-14.324010416666937</v>
      </c>
      <c r="FE175" s="8">
        <f t="shared" si="33"/>
        <v>-15.000416666666951</v>
      </c>
      <c r="FF175" s="8">
        <f t="shared" si="33"/>
        <v>-15.676822916666964</v>
      </c>
      <c r="FG175" s="8">
        <f t="shared" si="33"/>
        <v>-16.353229166666978</v>
      </c>
      <c r="FH175" s="8">
        <f t="shared" si="33"/>
        <v>-17.029635416666991</v>
      </c>
      <c r="FI175" s="8">
        <f t="shared" si="33"/>
        <v>-17.706041666667005</v>
      </c>
      <c r="FJ175" s="8">
        <f t="shared" si="33"/>
        <v>-18.382447916667019</v>
      </c>
      <c r="FK175" s="8">
        <f t="shared" si="36"/>
        <v>-19.058854166667032</v>
      </c>
      <c r="FL175" s="8">
        <f t="shared" si="36"/>
        <v>-19.735260416667046</v>
      </c>
      <c r="FM175" s="8">
        <f t="shared" si="36"/>
        <v>-20.41166666666706</v>
      </c>
      <c r="FN175" s="8">
        <f t="shared" si="36"/>
        <v>-21.088072916667073</v>
      </c>
      <c r="FO175" s="8">
        <f t="shared" si="36"/>
        <v>-21.764479166667087</v>
      </c>
      <c r="FP175" s="8">
        <f t="shared" si="36"/>
        <v>-22.440885416667101</v>
      </c>
      <c r="FQ175" s="8">
        <f t="shared" si="36"/>
        <v>-23.117291666667114</v>
      </c>
      <c r="FR175" s="8">
        <f t="shared" si="36"/>
        <v>-23.455494791667121</v>
      </c>
      <c r="FS175" s="8">
        <f t="shared" si="36"/>
        <v>-23.455494791667121</v>
      </c>
      <c r="FT175" s="8">
        <f t="shared" si="36"/>
        <v>-23.455494791667121</v>
      </c>
    </row>
    <row r="176" spans="1:176" x14ac:dyDescent="0.25">
      <c r="A176" s="3" t="s">
        <v>12</v>
      </c>
      <c r="B176" s="3" t="s">
        <v>2</v>
      </c>
      <c r="C176" s="3" t="s">
        <v>37</v>
      </c>
      <c r="D176" s="3" t="s">
        <v>5</v>
      </c>
      <c r="E176" s="3">
        <v>1949</v>
      </c>
      <c r="F176" s="24">
        <f>IFERROR(VLOOKUP(CONCATENATE(C176,E176),'KU Retirements'!$A$4:$E$150,5,FALSE),"N/A")</f>
        <v>43739</v>
      </c>
      <c r="G176" s="5">
        <v>9401.4500000000007</v>
      </c>
      <c r="H176" s="5">
        <v>9379.0054483424992</v>
      </c>
      <c r="J176" s="6">
        <f>IF(J$3=$J$3,$G176,IF($F176='KU Meter Schedule'!J$3,'KU Meter Schedule'!I176-'KU Meter Schedule'!$G176,I176))</f>
        <v>9401.4500000000007</v>
      </c>
      <c r="K176" s="6">
        <f>IF(K$3=$J$3,$G176,IF($F176='KU Meter Schedule'!K$3,'KU Meter Schedule'!J176-'KU Meter Schedule'!$G176,J176))</f>
        <v>9401.4500000000007</v>
      </c>
      <c r="L176" s="6">
        <f>IF(L$3=$J$3,$G176,IF($F176='KU Meter Schedule'!L$3,'KU Meter Schedule'!K176-'KU Meter Schedule'!$G176,K176))</f>
        <v>9401.4500000000007</v>
      </c>
      <c r="M176" s="6">
        <f>IF(M$3=$J$3,$G176,IF($F176='KU Meter Schedule'!M$3,'KU Meter Schedule'!L176-'KU Meter Schedule'!$G176,L176))</f>
        <v>9401.4500000000007</v>
      </c>
      <c r="N176" s="6">
        <f>IF(N$3=$J$3,$G176,IF($F176='KU Meter Schedule'!N$3,'KU Meter Schedule'!M176-'KU Meter Schedule'!$G176,M176))</f>
        <v>9401.4500000000007</v>
      </c>
      <c r="O176" s="6">
        <f>IF(O$3=$J$3,$G176,IF($F176='KU Meter Schedule'!O$3,'KU Meter Schedule'!N176-'KU Meter Schedule'!$G176,N176))</f>
        <v>9401.4500000000007</v>
      </c>
      <c r="P176" s="6">
        <f>IF(P$3=$J$3,$G176,IF($F176='KU Meter Schedule'!P$3,'KU Meter Schedule'!O176-'KU Meter Schedule'!$G176,O176))</f>
        <v>9401.4500000000007</v>
      </c>
      <c r="Q176" s="6">
        <f>IF(Q$3=$J$3,$G176,IF($F176='KU Meter Schedule'!Q$3,'KU Meter Schedule'!P176-'KU Meter Schedule'!$G176,P176))</f>
        <v>9401.4500000000007</v>
      </c>
      <c r="R176" s="6">
        <f>IF(R$3=$J$3,$G176,IF($F176='KU Meter Schedule'!R$3,'KU Meter Schedule'!Q176-'KU Meter Schedule'!$G176,Q176))</f>
        <v>9401.4500000000007</v>
      </c>
      <c r="S176" s="6">
        <f>IF(S$3=$J$3,$G176,IF($F176='KU Meter Schedule'!S$3,'KU Meter Schedule'!R176-'KU Meter Schedule'!$G176,R176))</f>
        <v>9401.4500000000007</v>
      </c>
      <c r="T176" s="6">
        <f>IF(T$3=$J$3,$G176,IF($F176='KU Meter Schedule'!T$3,'KU Meter Schedule'!S176-'KU Meter Schedule'!$G176,S176))</f>
        <v>9401.4500000000007</v>
      </c>
      <c r="U176" s="6">
        <f>IF(U$3=$J$3,$G176,IF($F176='KU Meter Schedule'!U$3,'KU Meter Schedule'!T176-'KU Meter Schedule'!$G176,T176))</f>
        <v>9401.4500000000007</v>
      </c>
      <c r="V176" s="6">
        <f>IF(V$3=$J$3,$G176,IF($F176='KU Meter Schedule'!V$3,'KU Meter Schedule'!U176-'KU Meter Schedule'!$G176,U176))</f>
        <v>9401.4500000000007</v>
      </c>
      <c r="W176" s="6">
        <f>IF(W$3=$J$3,$G176,IF($F176='KU Meter Schedule'!W$3,'KU Meter Schedule'!V176-'KU Meter Schedule'!$G176,V176))</f>
        <v>9401.4500000000007</v>
      </c>
      <c r="X176" s="6">
        <f>IF(X$3=$J$3,$G176,IF($F176='KU Meter Schedule'!X$3,'KU Meter Schedule'!W176-'KU Meter Schedule'!$G176,W176))</f>
        <v>9401.4500000000007</v>
      </c>
      <c r="Y176" s="6">
        <f>IF(Y$3=$J$3,$G176,IF($F176='KU Meter Schedule'!Y$3,'KU Meter Schedule'!X176-'KU Meter Schedule'!$G176,X176))</f>
        <v>9401.4500000000007</v>
      </c>
      <c r="Z176" s="6">
        <f>IF(Z$3=$J$3,$G176,IF($F176='KU Meter Schedule'!Z$3,'KU Meter Schedule'!Y176-'KU Meter Schedule'!$G176,Y176))</f>
        <v>9401.4500000000007</v>
      </c>
      <c r="AA176" s="6">
        <f>IF(AA$3=$J$3,$G176,IF($F176='KU Meter Schedule'!AA$3,'KU Meter Schedule'!Z176-'KU Meter Schedule'!$G176,Z176))</f>
        <v>9401.4500000000007</v>
      </c>
      <c r="AB176" s="6">
        <f>IF(AB$3=$J$3,$G176,IF($F176='KU Meter Schedule'!AB$3,'KU Meter Schedule'!AA176-'KU Meter Schedule'!$G176,AA176))</f>
        <v>9401.4500000000007</v>
      </c>
      <c r="AC176" s="6">
        <f>IF(AC$3=$J$3,$G176,IF($F176='KU Meter Schedule'!AC$3,'KU Meter Schedule'!AB176-'KU Meter Schedule'!$G176,AB176))</f>
        <v>9401.4500000000007</v>
      </c>
      <c r="AD176" s="6">
        <f>IF(AD$3=$J$3,$G176,IF($F176='KU Meter Schedule'!AD$3,'KU Meter Schedule'!AC176-'KU Meter Schedule'!$G176,AC176))</f>
        <v>9401.4500000000007</v>
      </c>
      <c r="AE176" s="6">
        <f>IF(AE$3=$J$3,$G176,IF($F176='KU Meter Schedule'!AE$3,'KU Meter Schedule'!AD176-'KU Meter Schedule'!$G176,AD176))</f>
        <v>9401.4500000000007</v>
      </c>
      <c r="AF176" s="6">
        <f>IF(AF$3=$J$3,$G176,IF($F176='KU Meter Schedule'!AF$3,'KU Meter Schedule'!AE176-'KU Meter Schedule'!$G176,AE176))</f>
        <v>9401.4500000000007</v>
      </c>
      <c r="AG176" s="6">
        <f>IF(AG$3=$J$3,$G176,IF($F176='KU Meter Schedule'!AG$3,'KU Meter Schedule'!AF176-'KU Meter Schedule'!$G176,AF176))</f>
        <v>9401.4500000000007</v>
      </c>
      <c r="AH176" s="6">
        <f>IF(AH$3=$J$3,$G176,IF($F176='KU Meter Schedule'!AH$3,'KU Meter Schedule'!AG176-'KU Meter Schedule'!$G176,AG176))</f>
        <v>9401.4500000000007</v>
      </c>
      <c r="AI176" s="6">
        <f>IF(AI$3=$J$3,$G176,IF($F176='KU Meter Schedule'!AI$3,'KU Meter Schedule'!AH176-'KU Meter Schedule'!$G176,AH176))</f>
        <v>9401.4500000000007</v>
      </c>
      <c r="AJ176" s="6">
        <f>IF(AJ$3=$J$3,$G176,IF($F176='KU Meter Schedule'!AJ$3,'KU Meter Schedule'!AI176-'KU Meter Schedule'!$G176,AI176))</f>
        <v>9401.4500000000007</v>
      </c>
      <c r="AK176" s="6">
        <f>IF(AK$3=$J$3,$G176,IF($F176='KU Meter Schedule'!AK$3,'KU Meter Schedule'!AJ176-'KU Meter Schedule'!$G176,AJ176))</f>
        <v>9401.4500000000007</v>
      </c>
      <c r="AL176" s="6">
        <f>IF(AL$3=$J$3,$G176,IF($F176='KU Meter Schedule'!AL$3,'KU Meter Schedule'!AK176-'KU Meter Schedule'!$G176,AK176))</f>
        <v>9401.4500000000007</v>
      </c>
      <c r="AM176" s="6">
        <f>IF(AM$3=$J$3,$G176,IF($F176='KU Meter Schedule'!AM$3,'KU Meter Schedule'!AL176-'KU Meter Schedule'!$G176,AL176))</f>
        <v>9401.4500000000007</v>
      </c>
      <c r="AN176" s="6">
        <f>IF(AN$3=$J$3,$G176,IF($F176='KU Meter Schedule'!AN$3,'KU Meter Schedule'!AM176-'KU Meter Schedule'!$G176,AM176))</f>
        <v>9401.4500000000007</v>
      </c>
      <c r="AO176" s="6">
        <f>IF(AO$3=$J$3,$G176,IF($F176='KU Meter Schedule'!AO$3,'KU Meter Schedule'!AN176-'KU Meter Schedule'!$G176,AN176))</f>
        <v>9401.4500000000007</v>
      </c>
      <c r="AP176" s="6">
        <f>IF(AP$3=$J$3,$G176,IF($F176='KU Meter Schedule'!AP$3,'KU Meter Schedule'!AO176-'KU Meter Schedule'!$G176,AO176))</f>
        <v>9401.4500000000007</v>
      </c>
      <c r="AQ176" s="6">
        <f>IF(AQ$3=$J$3,$G176,IF($F176='KU Meter Schedule'!AQ$3,'KU Meter Schedule'!AP176-'KU Meter Schedule'!$G176,AP176))</f>
        <v>9401.4500000000007</v>
      </c>
      <c r="AR176" s="6">
        <f>IF(AR$3=$J$3,$G176,IF($F176='KU Meter Schedule'!AR$3,'KU Meter Schedule'!AQ176-'KU Meter Schedule'!$G176,AQ176))</f>
        <v>9401.4500000000007</v>
      </c>
      <c r="AS176" s="6">
        <f>IF(AS$3=$J$3,$G176,IF($F176='KU Meter Schedule'!AS$3,'KU Meter Schedule'!AR176-'KU Meter Schedule'!$G176,AR176))</f>
        <v>9401.4500000000007</v>
      </c>
      <c r="AT176" s="6">
        <f>IF(AT$3=$J$3,$G176,IF($F176='KU Meter Schedule'!AT$3,'KU Meter Schedule'!AS176-'KU Meter Schedule'!$G176,AS176))</f>
        <v>9401.4500000000007</v>
      </c>
      <c r="AU176" s="6">
        <f>IF(AU$3=$J$3,$G176,IF($F176='KU Meter Schedule'!AU$3,'KU Meter Schedule'!AT176-'KU Meter Schedule'!$G176,AT176))</f>
        <v>9401.4500000000007</v>
      </c>
      <c r="AV176" s="6">
        <f>IF(AV$3=$J$3,$G176,IF($F176='KU Meter Schedule'!AV$3,'KU Meter Schedule'!AU176-'KU Meter Schedule'!$G176,AU176))</f>
        <v>0</v>
      </c>
      <c r="AW176" s="6">
        <f>IF(AW$3=$J$3,$G176,IF($F176='KU Meter Schedule'!AW$3,'KU Meter Schedule'!AV176-'KU Meter Schedule'!$G176,AV176))</f>
        <v>0</v>
      </c>
      <c r="AX176" s="6">
        <f>IF(AX$3=$J$3,$G176,IF($F176='KU Meter Schedule'!AX$3,'KU Meter Schedule'!AW176-'KU Meter Schedule'!$G176,AW176))</f>
        <v>0</v>
      </c>
      <c r="AZ176" s="21">
        <f>IF(AZ$3&lt;'Depr. Rate'!$B$1,('Depr. Rate'!$B$4*'KU Meter Schedule'!J176)/12,IF(J176=0,I176/2*'Depr. Rate'!$C$4/12,('Depr. Rate'!$C$4*'KU Meter Schedule'!J176)/12))</f>
        <v>17.941100416666668</v>
      </c>
      <c r="BA176" s="21">
        <f>IF(BA$3&lt;'Depr. Rate'!$B$1,('Depr. Rate'!$B$4*'KU Meter Schedule'!K176)/12,IF(K176=0,J176/2*'Depr. Rate'!$C$4/12,('Depr. Rate'!$C$4*'KU Meter Schedule'!K176)/12))</f>
        <v>17.941100416666668</v>
      </c>
      <c r="BB176" s="21">
        <f>IF(BB$3&lt;'Depr. Rate'!$B$1,('Depr. Rate'!$B$4*'KU Meter Schedule'!L176)/12,IF(L176=0,K176/2*'Depr. Rate'!$C$4/12,('Depr. Rate'!$C$4*'KU Meter Schedule'!L176)/12))</f>
        <v>17.941100416666668</v>
      </c>
      <c r="BC176" s="21">
        <f>IF(BC$3&lt;'Depr. Rate'!$B$1,('Depr. Rate'!$B$4*'KU Meter Schedule'!M176)/12,IF(M176=0,L176/2*'Depr. Rate'!$C$4/12,('Depr. Rate'!$C$4*'KU Meter Schedule'!M176)/12))</f>
        <v>17.941100416666668</v>
      </c>
      <c r="BD176" s="21">
        <f>IF(BD$3&lt;'Depr. Rate'!$B$1,('Depr. Rate'!$B$4*'KU Meter Schedule'!N176)/12,IF(N176=0,M176/2*'Depr. Rate'!$C$4/12,('Depr. Rate'!$C$4*'KU Meter Schedule'!N176)/12))</f>
        <v>17.941100416666668</v>
      </c>
      <c r="BE176" s="21">
        <f>IF(BE$3&lt;'Depr. Rate'!$B$1,('Depr. Rate'!$B$4*'KU Meter Schedule'!O176)/12,IF(O176=0,N176/2*'Depr. Rate'!$C$4/12,('Depr. Rate'!$C$4*'KU Meter Schedule'!O176)/12))</f>
        <v>17.941100416666668</v>
      </c>
      <c r="BF176" s="21">
        <f>IF(BF$3&lt;'Depr. Rate'!$B$1,('Depr. Rate'!$B$4*'KU Meter Schedule'!P176)/12,IF(P176=0,O176/2*'Depr. Rate'!$C$4/12,('Depr. Rate'!$C$4*'KU Meter Schedule'!P176)/12))</f>
        <v>17.941100416666668</v>
      </c>
      <c r="BG176" s="21">
        <f>IF(BG$3&lt;'Depr. Rate'!$B$1,('Depr. Rate'!$B$4*'KU Meter Schedule'!Q176)/12,IF(Q176=0,P176/2*'Depr. Rate'!$C$4/12,('Depr. Rate'!$C$4*'KU Meter Schedule'!Q176)/12))</f>
        <v>17.941100416666668</v>
      </c>
      <c r="BH176" s="21">
        <f>IF(BH$3&lt;'Depr. Rate'!$B$1,('Depr. Rate'!$B$4*'KU Meter Schedule'!R176)/12,IF(R176=0,Q176/2*'Depr. Rate'!$C$4/12,('Depr. Rate'!$C$4*'KU Meter Schedule'!R176)/12))</f>
        <v>17.941100416666668</v>
      </c>
      <c r="BI176" s="21">
        <f>IF(BI$3&lt;'Depr. Rate'!$B$1,('Depr. Rate'!$B$4*'KU Meter Schedule'!S176)/12,IF(S176=0,R176/2*'Depr. Rate'!$C$4/12,('Depr. Rate'!$C$4*'KU Meter Schedule'!S176)/12))</f>
        <v>17.941100416666668</v>
      </c>
      <c r="BJ176" s="21">
        <f>IF(BJ$3&lt;'Depr. Rate'!$B$1,('Depr. Rate'!$B$4*'KU Meter Schedule'!T176)/12,IF(T176=0,S176/2*'Depr. Rate'!$C$4/12,('Depr. Rate'!$C$4*'KU Meter Schedule'!T176)/12))</f>
        <v>17.941100416666668</v>
      </c>
      <c r="BK176" s="21">
        <f>IF(BK$3&lt;'Depr. Rate'!$B$1,('Depr. Rate'!$B$4*'KU Meter Schedule'!U176)/12,IF(U176=0,T176/2*'Depr. Rate'!$C$4/12,('Depr. Rate'!$C$4*'KU Meter Schedule'!U176)/12))</f>
        <v>27.499241250000001</v>
      </c>
      <c r="BL176" s="21">
        <f>IF(BL$3&lt;'Depr. Rate'!$B$1,('Depr. Rate'!$B$4*'KU Meter Schedule'!V176)/12,IF(V176=0,U176/2*'Depr. Rate'!$C$4/12,('Depr. Rate'!$C$4*'KU Meter Schedule'!V176)/12))</f>
        <v>27.499241250000001</v>
      </c>
      <c r="BM176" s="21">
        <f>IF(BM$3&lt;'Depr. Rate'!$B$1,('Depr. Rate'!$B$4*'KU Meter Schedule'!W176)/12,IF(W176=0,V176/2*'Depr. Rate'!$C$4/12,('Depr. Rate'!$C$4*'KU Meter Schedule'!W176)/12))</f>
        <v>27.499241250000001</v>
      </c>
      <c r="BN176" s="21">
        <f>IF(BN$3&lt;'Depr. Rate'!$B$1,('Depr. Rate'!$B$4*'KU Meter Schedule'!X176)/12,IF(X176=0,W176/2*'Depr. Rate'!$C$4/12,('Depr. Rate'!$C$4*'KU Meter Schedule'!X176)/12))</f>
        <v>27.499241250000001</v>
      </c>
      <c r="BO176" s="21">
        <f>IF(BO$3&lt;'Depr. Rate'!$B$1,('Depr. Rate'!$B$4*'KU Meter Schedule'!Y176)/12,IF(Y176=0,X176/2*'Depr. Rate'!$C$4/12,('Depr. Rate'!$C$4*'KU Meter Schedule'!Y176)/12))</f>
        <v>27.499241250000001</v>
      </c>
      <c r="BP176" s="21">
        <f>IF(BP$3&lt;'Depr. Rate'!$B$1,('Depr. Rate'!$B$4*'KU Meter Schedule'!Z176)/12,IF(Z176=0,Y176/2*'Depr. Rate'!$C$4/12,('Depr. Rate'!$C$4*'KU Meter Schedule'!Z176)/12))</f>
        <v>27.499241250000001</v>
      </c>
      <c r="BQ176" s="21">
        <f>IF(BQ$3&lt;'Depr. Rate'!$B$1,('Depr. Rate'!$B$4*'KU Meter Schedule'!AA176)/12,IF(AA176=0,Z176/2*'Depr. Rate'!$C$4/12,('Depr. Rate'!$C$4*'KU Meter Schedule'!AA176)/12))</f>
        <v>27.499241250000001</v>
      </c>
      <c r="BR176" s="21">
        <f>IF(BR$3&lt;'Depr. Rate'!$B$1,('Depr. Rate'!$B$4*'KU Meter Schedule'!AB176)/12,IF(AB176=0,AA176/2*'Depr. Rate'!$C$4/12,('Depr. Rate'!$C$4*'KU Meter Schedule'!AB176)/12))</f>
        <v>27.499241250000001</v>
      </c>
      <c r="BS176" s="21">
        <f>IF(BS$3&lt;'Depr. Rate'!$B$1,('Depr. Rate'!$B$4*'KU Meter Schedule'!AC176)/12,IF(AC176=0,AB176/2*'Depr. Rate'!$C$4/12,('Depr. Rate'!$C$4*'KU Meter Schedule'!AC176)/12))</f>
        <v>27.499241250000001</v>
      </c>
      <c r="BT176" s="21">
        <f>IF(BT$3&lt;'Depr. Rate'!$B$1,('Depr. Rate'!$B$4*'KU Meter Schedule'!AD176)/12,IF(AD176=0,AC176/2*'Depr. Rate'!$C$4/12,('Depr. Rate'!$C$4*'KU Meter Schedule'!AD176)/12))</f>
        <v>27.499241250000001</v>
      </c>
      <c r="BU176" s="21">
        <f>IF(BU$3&lt;'Depr. Rate'!$B$1,('Depr. Rate'!$B$4*'KU Meter Schedule'!AE176)/12,IF(AE176=0,AD176/2*'Depr. Rate'!$C$4/12,('Depr. Rate'!$C$4*'KU Meter Schedule'!AE176)/12))</f>
        <v>27.499241250000001</v>
      </c>
      <c r="BV176" s="21">
        <f>IF(BV$3&lt;'Depr. Rate'!$B$1,('Depr. Rate'!$B$4*'KU Meter Schedule'!AF176)/12,IF(AF176=0,AE176/2*'Depr. Rate'!$C$4/12,('Depr. Rate'!$C$4*'KU Meter Schedule'!AF176)/12))</f>
        <v>27.499241250000001</v>
      </c>
      <c r="BW176" s="21">
        <f>IF(BW$3&lt;'Depr. Rate'!$B$1,('Depr. Rate'!$B$4*'KU Meter Schedule'!AG176)/12,IF(AG176=0,AF176/2*'Depr. Rate'!$C$4/12,('Depr. Rate'!$C$4*'KU Meter Schedule'!AG176)/12))</f>
        <v>27.499241250000001</v>
      </c>
      <c r="BX176" s="21">
        <f>IF(BX$3&lt;'Depr. Rate'!$B$1,('Depr. Rate'!$B$4*'KU Meter Schedule'!AH176)/12,IF(AH176=0,AG176/2*'Depr. Rate'!$C$4/12,('Depr. Rate'!$C$4*'KU Meter Schedule'!AH176)/12))</f>
        <v>27.499241250000001</v>
      </c>
      <c r="BY176" s="21">
        <f>IF(BY$3&lt;'Depr. Rate'!$B$1,('Depr. Rate'!$B$4*'KU Meter Schedule'!AI176)/12,IF(AI176=0,AH176/2*'Depr. Rate'!$C$4/12,('Depr. Rate'!$C$4*'KU Meter Schedule'!AI176)/12))</f>
        <v>27.499241250000001</v>
      </c>
      <c r="BZ176" s="21">
        <f>IF(BZ$3&lt;'Depr. Rate'!$B$1,('Depr. Rate'!$B$4*'KU Meter Schedule'!AJ176)/12,IF(AJ176=0,AI176/2*'Depr. Rate'!$C$4/12,('Depr. Rate'!$C$4*'KU Meter Schedule'!AJ176)/12))</f>
        <v>27.499241250000001</v>
      </c>
      <c r="CA176" s="21">
        <f>IF(CA$3&lt;'Depr. Rate'!$B$1,('Depr. Rate'!$B$4*'KU Meter Schedule'!AK176)/12,IF(AK176=0,AJ176/2*'Depr. Rate'!$C$4/12,('Depr. Rate'!$C$4*'KU Meter Schedule'!AK176)/12))</f>
        <v>27.499241250000001</v>
      </c>
      <c r="CB176" s="21">
        <f>IF(CB$3&lt;'Depr. Rate'!$B$1,('Depr. Rate'!$B$4*'KU Meter Schedule'!AL176)/12,IF(AL176=0,AK176/2*'Depr. Rate'!$C$4/12,('Depr. Rate'!$C$4*'KU Meter Schedule'!AL176)/12))</f>
        <v>27.499241250000001</v>
      </c>
      <c r="CC176" s="21">
        <f>IF(CC$3&lt;'Depr. Rate'!$B$1,('Depr. Rate'!$B$4*'KU Meter Schedule'!AM176)/12,IF(AM176=0,AL176/2*'Depr. Rate'!$C$4/12,('Depr. Rate'!$C$4*'KU Meter Schedule'!AM176)/12))</f>
        <v>27.499241250000001</v>
      </c>
      <c r="CD176" s="21">
        <f>IF(CD$3&lt;'Depr. Rate'!$B$1,('Depr. Rate'!$B$4*'KU Meter Schedule'!AN176)/12,IF(AN176=0,AM176/2*'Depr. Rate'!$C$4/12,('Depr. Rate'!$C$4*'KU Meter Schedule'!AN176)/12))</f>
        <v>27.499241250000001</v>
      </c>
      <c r="CE176" s="21">
        <f>IF(CE$3&lt;'Depr. Rate'!$B$1,('Depr. Rate'!$B$4*'KU Meter Schedule'!AO176)/12,IF(AO176=0,AN176/2*'Depr. Rate'!$C$4/12,('Depr. Rate'!$C$4*'KU Meter Schedule'!AO176)/12))</f>
        <v>27.499241250000001</v>
      </c>
      <c r="CF176" s="21">
        <f>IF(CF$3&lt;'Depr. Rate'!$B$1,('Depr. Rate'!$B$4*'KU Meter Schedule'!AP176)/12,IF(AP176=0,AO176/2*'Depr. Rate'!$C$4/12,('Depr. Rate'!$C$4*'KU Meter Schedule'!AP176)/12))</f>
        <v>27.499241250000001</v>
      </c>
      <c r="CG176" s="21">
        <f>IF(CG$3&lt;'Depr. Rate'!$B$1,('Depr. Rate'!$B$4*'KU Meter Schedule'!AQ176)/12,IF(AQ176=0,AP176/2*'Depr. Rate'!$C$4/12,('Depr. Rate'!$C$4*'KU Meter Schedule'!AQ176)/12))</f>
        <v>27.499241250000001</v>
      </c>
      <c r="CH176" s="21">
        <f>IF(CH$3&lt;'Depr. Rate'!$B$1,('Depr. Rate'!$B$4*'KU Meter Schedule'!AR176)/12,IF(AR176=0,AQ176/2*'Depr. Rate'!$C$4/12,('Depr. Rate'!$C$4*'KU Meter Schedule'!AR176)/12))</f>
        <v>27.499241250000001</v>
      </c>
      <c r="CI176" s="21">
        <f>IF(CI$3&lt;'Depr. Rate'!$B$1,('Depr. Rate'!$B$4*'KU Meter Schedule'!AS176)/12,IF(AS176=0,AR176/2*'Depr. Rate'!$C$4/12,('Depr. Rate'!$C$4*'KU Meter Schedule'!AS176)/12))</f>
        <v>27.499241250000001</v>
      </c>
      <c r="CJ176" s="21">
        <f>IF(CJ$3&lt;'Depr. Rate'!$B$1,('Depr. Rate'!$B$4*'KU Meter Schedule'!AT176)/12,IF(AT176=0,AS176/2*'Depr. Rate'!$C$4/12,('Depr. Rate'!$C$4*'KU Meter Schedule'!AT176)/12))</f>
        <v>27.499241250000001</v>
      </c>
      <c r="CK176" s="21">
        <f>IF(CK$3&lt;'Depr. Rate'!$B$1,('Depr. Rate'!$B$4*'KU Meter Schedule'!AU176)/12,IF(AU176=0,AT176/2*'Depr. Rate'!$C$4/12,('Depr. Rate'!$C$4*'KU Meter Schedule'!AU176)/12))</f>
        <v>27.499241250000001</v>
      </c>
      <c r="CL176" s="21">
        <f>IF(CL$3&lt;'Depr. Rate'!$B$1,('Depr. Rate'!$B$4*'KU Meter Schedule'!AV176)/12,IF(AV176=0,AU176/2*'Depr. Rate'!$C$4/12,('Depr. Rate'!$C$4*'KU Meter Schedule'!AV176)/12))</f>
        <v>13.749620625</v>
      </c>
      <c r="CM176" s="21">
        <f>IF(CM$3&lt;'Depr. Rate'!$B$1,('Depr. Rate'!$B$4*'KU Meter Schedule'!AW176)/12,IF(AW176=0,AV176/2*'Depr. Rate'!$C$4/12,('Depr. Rate'!$C$4*'KU Meter Schedule'!AW176)/12))</f>
        <v>0</v>
      </c>
      <c r="CN176" s="21">
        <f>IF(CN$3&lt;'Depr. Rate'!$B$1,('Depr. Rate'!$B$4*'KU Meter Schedule'!AX176)/12,IF(AX176=0,AW176/2*'Depr. Rate'!$C$4/12,('Depr. Rate'!$C$4*'KU Meter Schedule'!AX176)/12))</f>
        <v>0</v>
      </c>
      <c r="CP176" s="6">
        <f>IF(CP$3=$CP$3,$H176+AZ176,IF($F176='KU Meter Schedule'!CP$3,'KU Meter Schedule'!CO176+AZ176-$G176,SUM(CO176,AZ176)))</f>
        <v>9396.946548759166</v>
      </c>
      <c r="CQ176" s="6">
        <f>IF(CQ$3=$CP$3,$H176+BA176,IF($F176='KU Meter Schedule'!CQ$3,'KU Meter Schedule'!CP176+BA176-$G176,SUM(CP176,BA176)))</f>
        <v>9414.8876491758328</v>
      </c>
      <c r="CR176" s="6">
        <f>IF(CR$3=$CP$3,$H176+BB176,IF($F176='KU Meter Schedule'!CR$3,'KU Meter Schedule'!CQ176+BB176-$G176,SUM(CQ176,BB176)))</f>
        <v>9432.8287495924997</v>
      </c>
      <c r="CS176" s="6">
        <f>IF(CS$3=$CP$3,$H176+BC176,IF($F176='KU Meter Schedule'!CS$3,'KU Meter Schedule'!CR176+BC176-$G176,SUM(CR176,BC176)))</f>
        <v>9450.7698500091665</v>
      </c>
      <c r="CT176" s="6">
        <f>IF(CT$3=$CP$3,$H176+BD176,IF($F176='KU Meter Schedule'!CT$3,'KU Meter Schedule'!CS176+BD176-$G176,SUM(CS176,BD176)))</f>
        <v>9468.7109504258333</v>
      </c>
      <c r="CU176" s="6">
        <f>IF(CU$3=$CP$3,$H176+BE176,IF($F176='KU Meter Schedule'!CU$3,'KU Meter Schedule'!CT176+BE176-$G176,SUM(CT176,BE176)))</f>
        <v>9486.6520508425001</v>
      </c>
      <c r="CV176" s="6">
        <f>IF(CV$3=$CP$3,$H176+BF176,IF($F176='KU Meter Schedule'!CV$3,'KU Meter Schedule'!CU176+BF176-$G176,SUM(CU176,BF176)))</f>
        <v>9504.5931512591669</v>
      </c>
      <c r="CW176" s="6">
        <f>IF(CW$3=$CP$3,$H176+BG176,IF($F176='KU Meter Schedule'!CW$3,'KU Meter Schedule'!CV176+BG176-$G176,SUM(CV176,BG176)))</f>
        <v>9522.5342516758337</v>
      </c>
      <c r="CX176" s="6">
        <f>IF(CX$3=$CP$3,$H176+BH176,IF($F176='KU Meter Schedule'!CX$3,'KU Meter Schedule'!CW176+BH176-$G176,SUM(CW176,BH176)))</f>
        <v>9540.4753520925005</v>
      </c>
      <c r="CY176" s="6">
        <f>IF(CY$3=$CP$3,$H176+BI176,IF($F176='KU Meter Schedule'!CY$3,'KU Meter Schedule'!CX176+BI176-$G176,SUM(CX176,BI176)))</f>
        <v>9558.4164525091674</v>
      </c>
      <c r="CZ176" s="6">
        <f>IF(CZ$3=$CP$3,$H176+BJ176,IF($F176='KU Meter Schedule'!CZ$3,'KU Meter Schedule'!CY176+BJ176-$G176,SUM(CY176,BJ176)))</f>
        <v>9576.3575529258342</v>
      </c>
      <c r="DA176" s="6">
        <f>IF(DA$3=$CP$3,$H176+BK176,IF($F176='KU Meter Schedule'!DA$3,'KU Meter Schedule'!CZ176+BK176-$G176,SUM(CZ176,BK176)))</f>
        <v>9603.8567941758338</v>
      </c>
      <c r="DB176" s="6">
        <f>IF(DB$3=$CP$3,$H176+BL176,IF($F176='KU Meter Schedule'!DB$3,'KU Meter Schedule'!DA176+BL176-$G176,SUM(DA176,BL176)))</f>
        <v>9631.3560354258334</v>
      </c>
      <c r="DC176" s="6">
        <f>IF(DC$3=$CP$3,$H176+BM176,IF($F176='KU Meter Schedule'!DC$3,'KU Meter Schedule'!DB176+BM176-$G176,SUM(DB176,BM176)))</f>
        <v>9658.855276675833</v>
      </c>
      <c r="DD176" s="6">
        <f>IF(DD$3=$CP$3,$H176+BN176,IF($F176='KU Meter Schedule'!DD$3,'KU Meter Schedule'!DC176+BN176-$G176,SUM(DC176,BN176)))</f>
        <v>9686.3545179258326</v>
      </c>
      <c r="DE176" s="6">
        <f>IF(DE$3=$CP$3,$H176+BO176,IF($F176='KU Meter Schedule'!DE$3,'KU Meter Schedule'!DD176+BO176-$G176,SUM(DD176,BO176)))</f>
        <v>9713.8537591758322</v>
      </c>
      <c r="DF176" s="6">
        <f>IF(DF$3=$CP$3,$H176+BP176,IF($F176='KU Meter Schedule'!DF$3,'KU Meter Schedule'!DE176+BP176-$G176,SUM(DE176,BP176)))</f>
        <v>9741.3530004258319</v>
      </c>
      <c r="DG176" s="6">
        <f>IF(DG$3=$CP$3,$H176+BQ176,IF($F176='KU Meter Schedule'!DG$3,'KU Meter Schedule'!DF176+BQ176-$G176,SUM(DF176,BQ176)))</f>
        <v>9768.8522416758315</v>
      </c>
      <c r="DH176" s="6">
        <f>IF(DH$3=$CP$3,$H176+BR176,IF($F176='KU Meter Schedule'!DH$3,'KU Meter Schedule'!DG176+BR176-$G176,SUM(DG176,BR176)))</f>
        <v>9796.3514829258311</v>
      </c>
      <c r="DI176" s="6">
        <f>IF(DI$3=$CP$3,$H176+BS176,IF($F176='KU Meter Schedule'!DI$3,'KU Meter Schedule'!DH176+BS176-$G176,SUM(DH176,BS176)))</f>
        <v>9823.8507241758307</v>
      </c>
      <c r="DJ176" s="6">
        <f>IF(DJ$3=$CP$3,$H176+BT176,IF($F176='KU Meter Schedule'!DJ$3,'KU Meter Schedule'!DI176+BT176-$G176,SUM(DI176,BT176)))</f>
        <v>9851.3499654258303</v>
      </c>
      <c r="DK176" s="6">
        <f>IF(DK$3=$CP$3,$H176+BU176,IF($F176='KU Meter Schedule'!DK$3,'KU Meter Schedule'!DJ176+BU176-$G176,SUM(DJ176,BU176)))</f>
        <v>9878.8492066758299</v>
      </c>
      <c r="DL176" s="6">
        <f>IF(DL$3=$CP$3,$H176+BV176,IF($F176='KU Meter Schedule'!DL$3,'KU Meter Schedule'!DK176+BV176-$G176,SUM(DK176,BV176)))</f>
        <v>9906.3484479258295</v>
      </c>
      <c r="DM176" s="6">
        <f>IF(DM$3=$CP$3,$H176+BW176,IF($F176='KU Meter Schedule'!DM$3,'KU Meter Schedule'!DL176+BW176-$G176,SUM(DL176,BW176)))</f>
        <v>9933.8476891758291</v>
      </c>
      <c r="DN176" s="6">
        <f>IF(DN$3=$CP$3,$H176+BX176,IF($F176='KU Meter Schedule'!DN$3,'KU Meter Schedule'!DM176+BX176-$G176,SUM(DM176,BX176)))</f>
        <v>9961.3469304258288</v>
      </c>
      <c r="DO176" s="6">
        <f>IF(DO$3=$CP$3,$H176+BY176,IF($F176='KU Meter Schedule'!DO$3,'KU Meter Schedule'!DN176+BY176-$G176,SUM(DN176,BY176)))</f>
        <v>9988.8461716758284</v>
      </c>
      <c r="DP176" s="6">
        <f>IF(DP$3=$CP$3,$H176+BZ176,IF($F176='KU Meter Schedule'!DP$3,'KU Meter Schedule'!DO176+BZ176-$G176,SUM(DO176,BZ176)))</f>
        <v>10016.345412925828</v>
      </c>
      <c r="DQ176" s="6">
        <f>IF(DQ$3=$CP$3,$H176+CA176,IF($F176='KU Meter Schedule'!DQ$3,'KU Meter Schedule'!DP176+CA176-$G176,SUM(DP176,CA176)))</f>
        <v>10043.844654175828</v>
      </c>
      <c r="DR176" s="6">
        <f>IF(DR$3=$CP$3,$H176+CB176,IF($F176='KU Meter Schedule'!DR$3,'KU Meter Schedule'!DQ176+CB176-$G176,SUM(DQ176,CB176)))</f>
        <v>10071.343895425827</v>
      </c>
      <c r="DS176" s="6">
        <f>IF(DS$3=$CP$3,$H176+CC176,IF($F176='KU Meter Schedule'!DS$3,'KU Meter Schedule'!DR176+CC176-$G176,SUM(DR176,CC176)))</f>
        <v>10098.843136675827</v>
      </c>
      <c r="DT176" s="6">
        <f>IF(DT$3=$CP$3,$H176+CD176,IF($F176='KU Meter Schedule'!DT$3,'KU Meter Schedule'!DS176+CD176-$G176,SUM(DS176,CD176)))</f>
        <v>10126.342377925826</v>
      </c>
      <c r="DU176" s="6">
        <f>IF(DU$3=$CP$3,$H176+CE176,IF($F176='KU Meter Schedule'!DU$3,'KU Meter Schedule'!DT176+CE176-$G176,SUM(DT176,CE176)))</f>
        <v>10153.841619175826</v>
      </c>
      <c r="DV176" s="6">
        <f>IF(DV$3=$CP$3,$H176+CF176,IF($F176='KU Meter Schedule'!DV$3,'KU Meter Schedule'!DU176+CF176-$G176,SUM(DU176,CF176)))</f>
        <v>10181.340860425826</v>
      </c>
      <c r="DW176" s="6">
        <f>IF(DW$3=$CP$3,$H176+CG176,IF($F176='KU Meter Schedule'!DW$3,'KU Meter Schedule'!DV176+CG176-$G176,SUM(DV176,CG176)))</f>
        <v>10208.840101675825</v>
      </c>
      <c r="DX176" s="6">
        <f>IF(DX$3=$CP$3,$H176+CH176,IF($F176='KU Meter Schedule'!DX$3,'KU Meter Schedule'!DW176+CH176-$G176,SUM(DW176,CH176)))</f>
        <v>10236.339342925825</v>
      </c>
      <c r="DY176" s="6">
        <f>IF(DY$3=$CP$3,$H176+CI176,IF($F176='KU Meter Schedule'!DY$3,'KU Meter Schedule'!DX176+CI176-$G176,SUM(DX176,CI176)))</f>
        <v>10263.838584175825</v>
      </c>
      <c r="DZ176" s="6">
        <f>IF(DZ$3=$CP$3,$H176+CJ176,IF($F176='KU Meter Schedule'!DZ$3,'KU Meter Schedule'!DY176+CJ176-$G176,SUM(DY176,CJ176)))</f>
        <v>10291.337825425824</v>
      </c>
      <c r="EA176" s="6">
        <f>IF(EA$3=$CP$3,$H176+CK176,IF($F176='KU Meter Schedule'!EA$3,'KU Meter Schedule'!DZ176+CK176-$G176,SUM(DZ176,CK176)))</f>
        <v>10318.837066675824</v>
      </c>
      <c r="EB176" s="6">
        <f>IF(EB$3=$CP$3,$H176+CL176,IF($F176='KU Meter Schedule'!EB$3,'KU Meter Schedule'!EA176+CL176-$G176,SUM(EA176,CL176)))</f>
        <v>931.13668730082281</v>
      </c>
      <c r="EC176" s="6">
        <f>IF(EC$3=$CP$3,$H176+CM176,IF($F176='KU Meter Schedule'!EC$3,'KU Meter Schedule'!EB176+CM176-$G176,SUM(EB176,CM176)))</f>
        <v>931.13668730082281</v>
      </c>
      <c r="ED176" s="6">
        <f>IF(ED$3=$CP$3,$H176+CN176,IF($F176='KU Meter Schedule'!ED$3,'KU Meter Schedule'!EC176+CN176-$G176,SUM(EC176,CN176)))</f>
        <v>931.13668730082281</v>
      </c>
      <c r="EF176" s="8">
        <f t="shared" si="35"/>
        <v>4.5034512408346927</v>
      </c>
      <c r="EG176" s="8">
        <f t="shared" si="35"/>
        <v>-13.437649175832121</v>
      </c>
      <c r="EH176" s="8">
        <f t="shared" si="35"/>
        <v>-31.378749592498934</v>
      </c>
      <c r="EI176" s="8">
        <f t="shared" si="35"/>
        <v>-49.319850009165748</v>
      </c>
      <c r="EJ176" s="8">
        <f t="shared" si="35"/>
        <v>-67.260950425832561</v>
      </c>
      <c r="EK176" s="8">
        <f t="shared" si="35"/>
        <v>-85.202050842499375</v>
      </c>
      <c r="EL176" s="8">
        <f t="shared" si="35"/>
        <v>-103.14315125916619</v>
      </c>
      <c r="EM176" s="8">
        <f t="shared" si="35"/>
        <v>-121.084251675833</v>
      </c>
      <c r="EN176" s="8">
        <f t="shared" si="35"/>
        <v>-139.02535209249982</v>
      </c>
      <c r="EO176" s="8">
        <f t="shared" si="35"/>
        <v>-156.96645250916663</v>
      </c>
      <c r="EP176" s="8">
        <f t="shared" si="35"/>
        <v>-174.90755292583344</v>
      </c>
      <c r="EQ176" s="8">
        <f t="shared" si="35"/>
        <v>-202.40679417583306</v>
      </c>
      <c r="ER176" s="8">
        <f t="shared" si="35"/>
        <v>-229.90603542583267</v>
      </c>
      <c r="ES176" s="8">
        <f t="shared" si="35"/>
        <v>-257.40527667583228</v>
      </c>
      <c r="ET176" s="8">
        <f t="shared" si="35"/>
        <v>-284.9045179258319</v>
      </c>
      <c r="EU176" s="8">
        <f t="shared" si="35"/>
        <v>-312.40375917583151</v>
      </c>
      <c r="EV176" s="8">
        <f t="shared" si="33"/>
        <v>-339.90300042583112</v>
      </c>
      <c r="EW176" s="8">
        <f t="shared" si="33"/>
        <v>-367.40224167583074</v>
      </c>
      <c r="EX176" s="8">
        <f t="shared" si="33"/>
        <v>-394.90148292583035</v>
      </c>
      <c r="EY176" s="8">
        <f t="shared" si="33"/>
        <v>-422.40072417582996</v>
      </c>
      <c r="EZ176" s="8">
        <f t="shared" si="33"/>
        <v>-449.89996542582958</v>
      </c>
      <c r="FA176" s="8">
        <f t="shared" si="33"/>
        <v>-477.39920667582919</v>
      </c>
      <c r="FB176" s="8">
        <f t="shared" si="33"/>
        <v>-504.8984479258288</v>
      </c>
      <c r="FC176" s="8">
        <f t="shared" si="33"/>
        <v>-532.39768917582842</v>
      </c>
      <c r="FD176" s="8">
        <f t="shared" si="33"/>
        <v>-559.89693042582803</v>
      </c>
      <c r="FE176" s="8">
        <f t="shared" si="33"/>
        <v>-587.39617167582765</v>
      </c>
      <c r="FF176" s="8">
        <f t="shared" si="33"/>
        <v>-614.89541292582726</v>
      </c>
      <c r="FG176" s="8">
        <f t="shared" si="33"/>
        <v>-642.39465417582687</v>
      </c>
      <c r="FH176" s="8">
        <f t="shared" si="33"/>
        <v>-669.89389542582649</v>
      </c>
      <c r="FI176" s="8">
        <f t="shared" si="33"/>
        <v>-697.3931366758261</v>
      </c>
      <c r="FJ176" s="8">
        <f t="shared" si="33"/>
        <v>-724.89237792582571</v>
      </c>
      <c r="FK176" s="8">
        <f t="shared" si="36"/>
        <v>-752.39161917582533</v>
      </c>
      <c r="FL176" s="8">
        <f t="shared" si="36"/>
        <v>-779.89086042582494</v>
      </c>
      <c r="FM176" s="8">
        <f t="shared" si="36"/>
        <v>-807.39010167582455</v>
      </c>
      <c r="FN176" s="8">
        <f t="shared" si="36"/>
        <v>-834.88934292582417</v>
      </c>
      <c r="FO176" s="8">
        <f t="shared" si="36"/>
        <v>-862.38858417582378</v>
      </c>
      <c r="FP176" s="8">
        <f t="shared" si="36"/>
        <v>-889.88782542582339</v>
      </c>
      <c r="FQ176" s="8">
        <f t="shared" si="36"/>
        <v>-917.38706667582301</v>
      </c>
      <c r="FR176" s="8">
        <f t="shared" si="36"/>
        <v>-931.13668730082281</v>
      </c>
      <c r="FS176" s="8">
        <f t="shared" si="36"/>
        <v>-931.13668730082281</v>
      </c>
      <c r="FT176" s="8">
        <f t="shared" si="36"/>
        <v>-931.13668730082281</v>
      </c>
    </row>
    <row r="177" spans="1:176" x14ac:dyDescent="0.25">
      <c r="A177" s="3" t="s">
        <v>12</v>
      </c>
      <c r="B177" s="3" t="s">
        <v>2</v>
      </c>
      <c r="C177" s="3" t="s">
        <v>37</v>
      </c>
      <c r="D177" s="3" t="s">
        <v>5</v>
      </c>
      <c r="E177" s="3">
        <v>1950</v>
      </c>
      <c r="F177" s="24">
        <f>IFERROR(VLOOKUP(CONCATENATE(C177,E177),'KU Retirements'!$A$4:$E$150,5,FALSE),"N/A")</f>
        <v>43739</v>
      </c>
      <c r="G177" s="5">
        <v>37.46</v>
      </c>
      <c r="H177" s="5">
        <v>37.333320019600002</v>
      </c>
      <c r="J177" s="6">
        <f>IF(J$3=$J$3,$G177,IF($F177='KU Meter Schedule'!J$3,'KU Meter Schedule'!I177-'KU Meter Schedule'!$G177,I177))</f>
        <v>37.46</v>
      </c>
      <c r="K177" s="6">
        <f>IF(K$3=$J$3,$G177,IF($F177='KU Meter Schedule'!K$3,'KU Meter Schedule'!J177-'KU Meter Schedule'!$G177,J177))</f>
        <v>37.46</v>
      </c>
      <c r="L177" s="6">
        <f>IF(L$3=$J$3,$G177,IF($F177='KU Meter Schedule'!L$3,'KU Meter Schedule'!K177-'KU Meter Schedule'!$G177,K177))</f>
        <v>37.46</v>
      </c>
      <c r="M177" s="6">
        <f>IF(M$3=$J$3,$G177,IF($F177='KU Meter Schedule'!M$3,'KU Meter Schedule'!L177-'KU Meter Schedule'!$G177,L177))</f>
        <v>37.46</v>
      </c>
      <c r="N177" s="6">
        <f>IF(N$3=$J$3,$G177,IF($F177='KU Meter Schedule'!N$3,'KU Meter Schedule'!M177-'KU Meter Schedule'!$G177,M177))</f>
        <v>37.46</v>
      </c>
      <c r="O177" s="6">
        <f>IF(O$3=$J$3,$G177,IF($F177='KU Meter Schedule'!O$3,'KU Meter Schedule'!N177-'KU Meter Schedule'!$G177,N177))</f>
        <v>37.46</v>
      </c>
      <c r="P177" s="6">
        <f>IF(P$3=$J$3,$G177,IF($F177='KU Meter Schedule'!P$3,'KU Meter Schedule'!O177-'KU Meter Schedule'!$G177,O177))</f>
        <v>37.46</v>
      </c>
      <c r="Q177" s="6">
        <f>IF(Q$3=$J$3,$G177,IF($F177='KU Meter Schedule'!Q$3,'KU Meter Schedule'!P177-'KU Meter Schedule'!$G177,P177))</f>
        <v>37.46</v>
      </c>
      <c r="R177" s="6">
        <f>IF(R$3=$J$3,$G177,IF($F177='KU Meter Schedule'!R$3,'KU Meter Schedule'!Q177-'KU Meter Schedule'!$G177,Q177))</f>
        <v>37.46</v>
      </c>
      <c r="S177" s="6">
        <f>IF(S$3=$J$3,$G177,IF($F177='KU Meter Schedule'!S$3,'KU Meter Schedule'!R177-'KU Meter Schedule'!$G177,R177))</f>
        <v>37.46</v>
      </c>
      <c r="T177" s="6">
        <f>IF(T$3=$J$3,$G177,IF($F177='KU Meter Schedule'!T$3,'KU Meter Schedule'!S177-'KU Meter Schedule'!$G177,S177))</f>
        <v>37.46</v>
      </c>
      <c r="U177" s="6">
        <f>IF(U$3=$J$3,$G177,IF($F177='KU Meter Schedule'!U$3,'KU Meter Schedule'!T177-'KU Meter Schedule'!$G177,T177))</f>
        <v>37.46</v>
      </c>
      <c r="V177" s="6">
        <f>IF(V$3=$J$3,$G177,IF($F177='KU Meter Schedule'!V$3,'KU Meter Schedule'!U177-'KU Meter Schedule'!$G177,U177))</f>
        <v>37.46</v>
      </c>
      <c r="W177" s="6">
        <f>IF(W$3=$J$3,$G177,IF($F177='KU Meter Schedule'!W$3,'KU Meter Schedule'!V177-'KU Meter Schedule'!$G177,V177))</f>
        <v>37.46</v>
      </c>
      <c r="X177" s="6">
        <f>IF(X$3=$J$3,$G177,IF($F177='KU Meter Schedule'!X$3,'KU Meter Schedule'!W177-'KU Meter Schedule'!$G177,W177))</f>
        <v>37.46</v>
      </c>
      <c r="Y177" s="6">
        <f>IF(Y$3=$J$3,$G177,IF($F177='KU Meter Schedule'!Y$3,'KU Meter Schedule'!X177-'KU Meter Schedule'!$G177,X177))</f>
        <v>37.46</v>
      </c>
      <c r="Z177" s="6">
        <f>IF(Z$3=$J$3,$G177,IF($F177='KU Meter Schedule'!Z$3,'KU Meter Schedule'!Y177-'KU Meter Schedule'!$G177,Y177))</f>
        <v>37.46</v>
      </c>
      <c r="AA177" s="6">
        <f>IF(AA$3=$J$3,$G177,IF($F177='KU Meter Schedule'!AA$3,'KU Meter Schedule'!Z177-'KU Meter Schedule'!$G177,Z177))</f>
        <v>37.46</v>
      </c>
      <c r="AB177" s="6">
        <f>IF(AB$3=$J$3,$G177,IF($F177='KU Meter Schedule'!AB$3,'KU Meter Schedule'!AA177-'KU Meter Schedule'!$G177,AA177))</f>
        <v>37.46</v>
      </c>
      <c r="AC177" s="6">
        <f>IF(AC$3=$J$3,$G177,IF($F177='KU Meter Schedule'!AC$3,'KU Meter Schedule'!AB177-'KU Meter Schedule'!$G177,AB177))</f>
        <v>37.46</v>
      </c>
      <c r="AD177" s="6">
        <f>IF(AD$3=$J$3,$G177,IF($F177='KU Meter Schedule'!AD$3,'KU Meter Schedule'!AC177-'KU Meter Schedule'!$G177,AC177))</f>
        <v>37.46</v>
      </c>
      <c r="AE177" s="6">
        <f>IF(AE$3=$J$3,$G177,IF($F177='KU Meter Schedule'!AE$3,'KU Meter Schedule'!AD177-'KU Meter Schedule'!$G177,AD177))</f>
        <v>37.46</v>
      </c>
      <c r="AF177" s="6">
        <f>IF(AF$3=$J$3,$G177,IF($F177='KU Meter Schedule'!AF$3,'KU Meter Schedule'!AE177-'KU Meter Schedule'!$G177,AE177))</f>
        <v>37.46</v>
      </c>
      <c r="AG177" s="6">
        <f>IF(AG$3=$J$3,$G177,IF($F177='KU Meter Schedule'!AG$3,'KU Meter Schedule'!AF177-'KU Meter Schedule'!$G177,AF177))</f>
        <v>37.46</v>
      </c>
      <c r="AH177" s="6">
        <f>IF(AH$3=$J$3,$G177,IF($F177='KU Meter Schedule'!AH$3,'KU Meter Schedule'!AG177-'KU Meter Schedule'!$G177,AG177))</f>
        <v>37.46</v>
      </c>
      <c r="AI177" s="6">
        <f>IF(AI$3=$J$3,$G177,IF($F177='KU Meter Schedule'!AI$3,'KU Meter Schedule'!AH177-'KU Meter Schedule'!$G177,AH177))</f>
        <v>37.46</v>
      </c>
      <c r="AJ177" s="6">
        <f>IF(AJ$3=$J$3,$G177,IF($F177='KU Meter Schedule'!AJ$3,'KU Meter Schedule'!AI177-'KU Meter Schedule'!$G177,AI177))</f>
        <v>37.46</v>
      </c>
      <c r="AK177" s="6">
        <f>IF(AK$3=$J$3,$G177,IF($F177='KU Meter Schedule'!AK$3,'KU Meter Schedule'!AJ177-'KU Meter Schedule'!$G177,AJ177))</f>
        <v>37.46</v>
      </c>
      <c r="AL177" s="6">
        <f>IF(AL$3=$J$3,$G177,IF($F177='KU Meter Schedule'!AL$3,'KU Meter Schedule'!AK177-'KU Meter Schedule'!$G177,AK177))</f>
        <v>37.46</v>
      </c>
      <c r="AM177" s="6">
        <f>IF(AM$3=$J$3,$G177,IF($F177='KU Meter Schedule'!AM$3,'KU Meter Schedule'!AL177-'KU Meter Schedule'!$G177,AL177))</f>
        <v>37.46</v>
      </c>
      <c r="AN177" s="6">
        <f>IF(AN$3=$J$3,$G177,IF($F177='KU Meter Schedule'!AN$3,'KU Meter Schedule'!AM177-'KU Meter Schedule'!$G177,AM177))</f>
        <v>37.46</v>
      </c>
      <c r="AO177" s="6">
        <f>IF(AO$3=$J$3,$G177,IF($F177='KU Meter Schedule'!AO$3,'KU Meter Schedule'!AN177-'KU Meter Schedule'!$G177,AN177))</f>
        <v>37.46</v>
      </c>
      <c r="AP177" s="6">
        <f>IF(AP$3=$J$3,$G177,IF($F177='KU Meter Schedule'!AP$3,'KU Meter Schedule'!AO177-'KU Meter Schedule'!$G177,AO177))</f>
        <v>37.46</v>
      </c>
      <c r="AQ177" s="6">
        <f>IF(AQ$3=$J$3,$G177,IF($F177='KU Meter Schedule'!AQ$3,'KU Meter Schedule'!AP177-'KU Meter Schedule'!$G177,AP177))</f>
        <v>37.46</v>
      </c>
      <c r="AR177" s="6">
        <f>IF(AR$3=$J$3,$G177,IF($F177='KU Meter Schedule'!AR$3,'KU Meter Schedule'!AQ177-'KU Meter Schedule'!$G177,AQ177))</f>
        <v>37.46</v>
      </c>
      <c r="AS177" s="6">
        <f>IF(AS$3=$J$3,$G177,IF($F177='KU Meter Schedule'!AS$3,'KU Meter Schedule'!AR177-'KU Meter Schedule'!$G177,AR177))</f>
        <v>37.46</v>
      </c>
      <c r="AT177" s="6">
        <f>IF(AT$3=$J$3,$G177,IF($F177='KU Meter Schedule'!AT$3,'KU Meter Schedule'!AS177-'KU Meter Schedule'!$G177,AS177))</f>
        <v>37.46</v>
      </c>
      <c r="AU177" s="6">
        <f>IF(AU$3=$J$3,$G177,IF($F177='KU Meter Schedule'!AU$3,'KU Meter Schedule'!AT177-'KU Meter Schedule'!$G177,AT177))</f>
        <v>37.46</v>
      </c>
      <c r="AV177" s="6">
        <f>IF(AV$3=$J$3,$G177,IF($F177='KU Meter Schedule'!AV$3,'KU Meter Schedule'!AU177-'KU Meter Schedule'!$G177,AU177))</f>
        <v>0</v>
      </c>
      <c r="AW177" s="6">
        <f>IF(AW$3=$J$3,$G177,IF($F177='KU Meter Schedule'!AW$3,'KU Meter Schedule'!AV177-'KU Meter Schedule'!$G177,AV177))</f>
        <v>0</v>
      </c>
      <c r="AX177" s="6">
        <f>IF(AX$3=$J$3,$G177,IF($F177='KU Meter Schedule'!AX$3,'KU Meter Schedule'!AW177-'KU Meter Schedule'!$G177,AW177))</f>
        <v>0</v>
      </c>
      <c r="AZ177" s="21">
        <f>IF(AZ$3&lt;'Depr. Rate'!$B$1,('Depr. Rate'!$B$4*'KU Meter Schedule'!J177)/12,IF(J177=0,I177/2*'Depr. Rate'!$C$4/12,('Depr. Rate'!$C$4*'KU Meter Schedule'!J177)/12))</f>
        <v>7.148616666666667E-2</v>
      </c>
      <c r="BA177" s="21">
        <f>IF(BA$3&lt;'Depr. Rate'!$B$1,('Depr. Rate'!$B$4*'KU Meter Schedule'!K177)/12,IF(K177=0,J177/2*'Depr. Rate'!$C$4/12,('Depr. Rate'!$C$4*'KU Meter Schedule'!K177)/12))</f>
        <v>7.148616666666667E-2</v>
      </c>
      <c r="BB177" s="21">
        <f>IF(BB$3&lt;'Depr. Rate'!$B$1,('Depr. Rate'!$B$4*'KU Meter Schedule'!L177)/12,IF(L177=0,K177/2*'Depr. Rate'!$C$4/12,('Depr. Rate'!$C$4*'KU Meter Schedule'!L177)/12))</f>
        <v>7.148616666666667E-2</v>
      </c>
      <c r="BC177" s="21">
        <f>IF(BC$3&lt;'Depr. Rate'!$B$1,('Depr. Rate'!$B$4*'KU Meter Schedule'!M177)/12,IF(M177=0,L177/2*'Depr. Rate'!$C$4/12,('Depr. Rate'!$C$4*'KU Meter Schedule'!M177)/12))</f>
        <v>7.148616666666667E-2</v>
      </c>
      <c r="BD177" s="21">
        <f>IF(BD$3&lt;'Depr. Rate'!$B$1,('Depr. Rate'!$B$4*'KU Meter Schedule'!N177)/12,IF(N177=0,M177/2*'Depr. Rate'!$C$4/12,('Depr. Rate'!$C$4*'KU Meter Schedule'!N177)/12))</f>
        <v>7.148616666666667E-2</v>
      </c>
      <c r="BE177" s="21">
        <f>IF(BE$3&lt;'Depr. Rate'!$B$1,('Depr. Rate'!$B$4*'KU Meter Schedule'!O177)/12,IF(O177=0,N177/2*'Depr. Rate'!$C$4/12,('Depr. Rate'!$C$4*'KU Meter Schedule'!O177)/12))</f>
        <v>7.148616666666667E-2</v>
      </c>
      <c r="BF177" s="21">
        <f>IF(BF$3&lt;'Depr. Rate'!$B$1,('Depr. Rate'!$B$4*'KU Meter Schedule'!P177)/12,IF(P177=0,O177/2*'Depr. Rate'!$C$4/12,('Depr. Rate'!$C$4*'KU Meter Schedule'!P177)/12))</f>
        <v>7.148616666666667E-2</v>
      </c>
      <c r="BG177" s="21">
        <f>IF(BG$3&lt;'Depr. Rate'!$B$1,('Depr. Rate'!$B$4*'KU Meter Schedule'!Q177)/12,IF(Q177=0,P177/2*'Depr. Rate'!$C$4/12,('Depr. Rate'!$C$4*'KU Meter Schedule'!Q177)/12))</f>
        <v>7.148616666666667E-2</v>
      </c>
      <c r="BH177" s="21">
        <f>IF(BH$3&lt;'Depr. Rate'!$B$1,('Depr. Rate'!$B$4*'KU Meter Schedule'!R177)/12,IF(R177=0,Q177/2*'Depr. Rate'!$C$4/12,('Depr. Rate'!$C$4*'KU Meter Schedule'!R177)/12))</f>
        <v>7.148616666666667E-2</v>
      </c>
      <c r="BI177" s="21">
        <f>IF(BI$3&lt;'Depr. Rate'!$B$1,('Depr. Rate'!$B$4*'KU Meter Schedule'!S177)/12,IF(S177=0,R177/2*'Depr. Rate'!$C$4/12,('Depr. Rate'!$C$4*'KU Meter Schedule'!S177)/12))</f>
        <v>7.148616666666667E-2</v>
      </c>
      <c r="BJ177" s="21">
        <f>IF(BJ$3&lt;'Depr. Rate'!$B$1,('Depr. Rate'!$B$4*'KU Meter Schedule'!T177)/12,IF(T177=0,S177/2*'Depr. Rate'!$C$4/12,('Depr. Rate'!$C$4*'KU Meter Schedule'!T177)/12))</f>
        <v>7.148616666666667E-2</v>
      </c>
      <c r="BK177" s="21">
        <f>IF(BK$3&lt;'Depr. Rate'!$B$1,('Depr. Rate'!$B$4*'KU Meter Schedule'!U177)/12,IF(U177=0,T177/2*'Depr. Rate'!$C$4/12,('Depr. Rate'!$C$4*'KU Meter Schedule'!U177)/12))</f>
        <v>0.1095705</v>
      </c>
      <c r="BL177" s="21">
        <f>IF(BL$3&lt;'Depr. Rate'!$B$1,('Depr. Rate'!$B$4*'KU Meter Schedule'!V177)/12,IF(V177=0,U177/2*'Depr. Rate'!$C$4/12,('Depr. Rate'!$C$4*'KU Meter Schedule'!V177)/12))</f>
        <v>0.1095705</v>
      </c>
      <c r="BM177" s="21">
        <f>IF(BM$3&lt;'Depr. Rate'!$B$1,('Depr. Rate'!$B$4*'KU Meter Schedule'!W177)/12,IF(W177=0,V177/2*'Depr. Rate'!$C$4/12,('Depr. Rate'!$C$4*'KU Meter Schedule'!W177)/12))</f>
        <v>0.1095705</v>
      </c>
      <c r="BN177" s="21">
        <f>IF(BN$3&lt;'Depr. Rate'!$B$1,('Depr. Rate'!$B$4*'KU Meter Schedule'!X177)/12,IF(X177=0,W177/2*'Depr. Rate'!$C$4/12,('Depr. Rate'!$C$4*'KU Meter Schedule'!X177)/12))</f>
        <v>0.1095705</v>
      </c>
      <c r="BO177" s="21">
        <f>IF(BO$3&lt;'Depr. Rate'!$B$1,('Depr. Rate'!$B$4*'KU Meter Schedule'!Y177)/12,IF(Y177=0,X177/2*'Depr. Rate'!$C$4/12,('Depr. Rate'!$C$4*'KU Meter Schedule'!Y177)/12))</f>
        <v>0.1095705</v>
      </c>
      <c r="BP177" s="21">
        <f>IF(BP$3&lt;'Depr. Rate'!$B$1,('Depr. Rate'!$B$4*'KU Meter Schedule'!Z177)/12,IF(Z177=0,Y177/2*'Depr. Rate'!$C$4/12,('Depr. Rate'!$C$4*'KU Meter Schedule'!Z177)/12))</f>
        <v>0.1095705</v>
      </c>
      <c r="BQ177" s="21">
        <f>IF(BQ$3&lt;'Depr. Rate'!$B$1,('Depr. Rate'!$B$4*'KU Meter Schedule'!AA177)/12,IF(AA177=0,Z177/2*'Depr. Rate'!$C$4/12,('Depr. Rate'!$C$4*'KU Meter Schedule'!AA177)/12))</f>
        <v>0.1095705</v>
      </c>
      <c r="BR177" s="21">
        <f>IF(BR$3&lt;'Depr. Rate'!$B$1,('Depr. Rate'!$B$4*'KU Meter Schedule'!AB177)/12,IF(AB177=0,AA177/2*'Depr. Rate'!$C$4/12,('Depr. Rate'!$C$4*'KU Meter Schedule'!AB177)/12))</f>
        <v>0.1095705</v>
      </c>
      <c r="BS177" s="21">
        <f>IF(BS$3&lt;'Depr. Rate'!$B$1,('Depr. Rate'!$B$4*'KU Meter Schedule'!AC177)/12,IF(AC177=0,AB177/2*'Depr. Rate'!$C$4/12,('Depr. Rate'!$C$4*'KU Meter Schedule'!AC177)/12))</f>
        <v>0.1095705</v>
      </c>
      <c r="BT177" s="21">
        <f>IF(BT$3&lt;'Depr. Rate'!$B$1,('Depr. Rate'!$B$4*'KU Meter Schedule'!AD177)/12,IF(AD177=0,AC177/2*'Depr. Rate'!$C$4/12,('Depr. Rate'!$C$4*'KU Meter Schedule'!AD177)/12))</f>
        <v>0.1095705</v>
      </c>
      <c r="BU177" s="21">
        <f>IF(BU$3&lt;'Depr. Rate'!$B$1,('Depr. Rate'!$B$4*'KU Meter Schedule'!AE177)/12,IF(AE177=0,AD177/2*'Depr. Rate'!$C$4/12,('Depr. Rate'!$C$4*'KU Meter Schedule'!AE177)/12))</f>
        <v>0.1095705</v>
      </c>
      <c r="BV177" s="21">
        <f>IF(BV$3&lt;'Depr. Rate'!$B$1,('Depr. Rate'!$B$4*'KU Meter Schedule'!AF177)/12,IF(AF177=0,AE177/2*'Depr. Rate'!$C$4/12,('Depr. Rate'!$C$4*'KU Meter Schedule'!AF177)/12))</f>
        <v>0.1095705</v>
      </c>
      <c r="BW177" s="21">
        <f>IF(BW$3&lt;'Depr. Rate'!$B$1,('Depr. Rate'!$B$4*'KU Meter Schedule'!AG177)/12,IF(AG177=0,AF177/2*'Depr. Rate'!$C$4/12,('Depr. Rate'!$C$4*'KU Meter Schedule'!AG177)/12))</f>
        <v>0.1095705</v>
      </c>
      <c r="BX177" s="21">
        <f>IF(BX$3&lt;'Depr. Rate'!$B$1,('Depr. Rate'!$B$4*'KU Meter Schedule'!AH177)/12,IF(AH177=0,AG177/2*'Depr. Rate'!$C$4/12,('Depr. Rate'!$C$4*'KU Meter Schedule'!AH177)/12))</f>
        <v>0.1095705</v>
      </c>
      <c r="BY177" s="21">
        <f>IF(BY$3&lt;'Depr. Rate'!$B$1,('Depr. Rate'!$B$4*'KU Meter Schedule'!AI177)/12,IF(AI177=0,AH177/2*'Depr. Rate'!$C$4/12,('Depr. Rate'!$C$4*'KU Meter Schedule'!AI177)/12))</f>
        <v>0.1095705</v>
      </c>
      <c r="BZ177" s="21">
        <f>IF(BZ$3&lt;'Depr. Rate'!$B$1,('Depr. Rate'!$B$4*'KU Meter Schedule'!AJ177)/12,IF(AJ177=0,AI177/2*'Depr. Rate'!$C$4/12,('Depr. Rate'!$C$4*'KU Meter Schedule'!AJ177)/12))</f>
        <v>0.1095705</v>
      </c>
      <c r="CA177" s="21">
        <f>IF(CA$3&lt;'Depr. Rate'!$B$1,('Depr. Rate'!$B$4*'KU Meter Schedule'!AK177)/12,IF(AK177=0,AJ177/2*'Depr. Rate'!$C$4/12,('Depr. Rate'!$C$4*'KU Meter Schedule'!AK177)/12))</f>
        <v>0.1095705</v>
      </c>
      <c r="CB177" s="21">
        <f>IF(CB$3&lt;'Depr. Rate'!$B$1,('Depr. Rate'!$B$4*'KU Meter Schedule'!AL177)/12,IF(AL177=0,AK177/2*'Depr. Rate'!$C$4/12,('Depr. Rate'!$C$4*'KU Meter Schedule'!AL177)/12))</f>
        <v>0.1095705</v>
      </c>
      <c r="CC177" s="21">
        <f>IF(CC$3&lt;'Depr. Rate'!$B$1,('Depr. Rate'!$B$4*'KU Meter Schedule'!AM177)/12,IF(AM177=0,AL177/2*'Depr. Rate'!$C$4/12,('Depr. Rate'!$C$4*'KU Meter Schedule'!AM177)/12))</f>
        <v>0.1095705</v>
      </c>
      <c r="CD177" s="21">
        <f>IF(CD$3&lt;'Depr. Rate'!$B$1,('Depr. Rate'!$B$4*'KU Meter Schedule'!AN177)/12,IF(AN177=0,AM177/2*'Depr. Rate'!$C$4/12,('Depr. Rate'!$C$4*'KU Meter Schedule'!AN177)/12))</f>
        <v>0.1095705</v>
      </c>
      <c r="CE177" s="21">
        <f>IF(CE$3&lt;'Depr. Rate'!$B$1,('Depr. Rate'!$B$4*'KU Meter Schedule'!AO177)/12,IF(AO177=0,AN177/2*'Depr. Rate'!$C$4/12,('Depr. Rate'!$C$4*'KU Meter Schedule'!AO177)/12))</f>
        <v>0.1095705</v>
      </c>
      <c r="CF177" s="21">
        <f>IF(CF$3&lt;'Depr. Rate'!$B$1,('Depr. Rate'!$B$4*'KU Meter Schedule'!AP177)/12,IF(AP177=0,AO177/2*'Depr. Rate'!$C$4/12,('Depr. Rate'!$C$4*'KU Meter Schedule'!AP177)/12))</f>
        <v>0.1095705</v>
      </c>
      <c r="CG177" s="21">
        <f>IF(CG$3&lt;'Depr. Rate'!$B$1,('Depr. Rate'!$B$4*'KU Meter Schedule'!AQ177)/12,IF(AQ177=0,AP177/2*'Depr. Rate'!$C$4/12,('Depr. Rate'!$C$4*'KU Meter Schedule'!AQ177)/12))</f>
        <v>0.1095705</v>
      </c>
      <c r="CH177" s="21">
        <f>IF(CH$3&lt;'Depr. Rate'!$B$1,('Depr. Rate'!$B$4*'KU Meter Schedule'!AR177)/12,IF(AR177=0,AQ177/2*'Depr. Rate'!$C$4/12,('Depr. Rate'!$C$4*'KU Meter Schedule'!AR177)/12))</f>
        <v>0.1095705</v>
      </c>
      <c r="CI177" s="21">
        <f>IF(CI$3&lt;'Depr. Rate'!$B$1,('Depr. Rate'!$B$4*'KU Meter Schedule'!AS177)/12,IF(AS177=0,AR177/2*'Depr. Rate'!$C$4/12,('Depr. Rate'!$C$4*'KU Meter Schedule'!AS177)/12))</f>
        <v>0.1095705</v>
      </c>
      <c r="CJ177" s="21">
        <f>IF(CJ$3&lt;'Depr. Rate'!$B$1,('Depr. Rate'!$B$4*'KU Meter Schedule'!AT177)/12,IF(AT177=0,AS177/2*'Depr. Rate'!$C$4/12,('Depr. Rate'!$C$4*'KU Meter Schedule'!AT177)/12))</f>
        <v>0.1095705</v>
      </c>
      <c r="CK177" s="21">
        <f>IF(CK$3&lt;'Depr. Rate'!$B$1,('Depr. Rate'!$B$4*'KU Meter Schedule'!AU177)/12,IF(AU177=0,AT177/2*'Depr. Rate'!$C$4/12,('Depr. Rate'!$C$4*'KU Meter Schedule'!AU177)/12))</f>
        <v>0.1095705</v>
      </c>
      <c r="CL177" s="21">
        <f>IF(CL$3&lt;'Depr. Rate'!$B$1,('Depr. Rate'!$B$4*'KU Meter Schedule'!AV177)/12,IF(AV177=0,AU177/2*'Depr. Rate'!$C$4/12,('Depr. Rate'!$C$4*'KU Meter Schedule'!AV177)/12))</f>
        <v>5.4785250000000001E-2</v>
      </c>
      <c r="CM177" s="21">
        <f>IF(CM$3&lt;'Depr. Rate'!$B$1,('Depr. Rate'!$B$4*'KU Meter Schedule'!AW177)/12,IF(AW177=0,AV177/2*'Depr. Rate'!$C$4/12,('Depr. Rate'!$C$4*'KU Meter Schedule'!AW177)/12))</f>
        <v>0</v>
      </c>
      <c r="CN177" s="21">
        <f>IF(CN$3&lt;'Depr. Rate'!$B$1,('Depr. Rate'!$B$4*'KU Meter Schedule'!AX177)/12,IF(AX177=0,AW177/2*'Depr. Rate'!$C$4/12,('Depr. Rate'!$C$4*'KU Meter Schedule'!AX177)/12))</f>
        <v>0</v>
      </c>
      <c r="CP177" s="6">
        <f>IF(CP$3=$CP$3,$H177+AZ177,IF($F177='KU Meter Schedule'!CP$3,'KU Meter Schedule'!CO177+AZ177-$G177,SUM(CO177,AZ177)))</f>
        <v>37.404806186266669</v>
      </c>
      <c r="CQ177" s="6">
        <f>IF(CQ$3=$CP$3,$H177+BA177,IF($F177='KU Meter Schedule'!CQ$3,'KU Meter Schedule'!CP177+BA177-$G177,SUM(CP177,BA177)))</f>
        <v>37.476292352933335</v>
      </c>
      <c r="CR177" s="6">
        <f>IF(CR$3=$CP$3,$H177+BB177,IF($F177='KU Meter Schedule'!CR$3,'KU Meter Schedule'!CQ177+BB177-$G177,SUM(CQ177,BB177)))</f>
        <v>37.547778519600001</v>
      </c>
      <c r="CS177" s="6">
        <f>IF(CS$3=$CP$3,$H177+BC177,IF($F177='KU Meter Schedule'!CS$3,'KU Meter Schedule'!CR177+BC177-$G177,SUM(CR177,BC177)))</f>
        <v>37.619264686266668</v>
      </c>
      <c r="CT177" s="6">
        <f>IF(CT$3=$CP$3,$H177+BD177,IF($F177='KU Meter Schedule'!CT$3,'KU Meter Schedule'!CS177+BD177-$G177,SUM(CS177,BD177)))</f>
        <v>37.690750852933334</v>
      </c>
      <c r="CU177" s="6">
        <f>IF(CU$3=$CP$3,$H177+BE177,IF($F177='KU Meter Schedule'!CU$3,'KU Meter Schedule'!CT177+BE177-$G177,SUM(CT177,BE177)))</f>
        <v>37.762237019600001</v>
      </c>
      <c r="CV177" s="6">
        <f>IF(CV$3=$CP$3,$H177+BF177,IF($F177='KU Meter Schedule'!CV$3,'KU Meter Schedule'!CU177+BF177-$G177,SUM(CU177,BF177)))</f>
        <v>37.833723186266667</v>
      </c>
      <c r="CW177" s="6">
        <f>IF(CW$3=$CP$3,$H177+BG177,IF($F177='KU Meter Schedule'!CW$3,'KU Meter Schedule'!CV177+BG177-$G177,SUM(CV177,BG177)))</f>
        <v>37.905209352933333</v>
      </c>
      <c r="CX177" s="6">
        <f>IF(CX$3=$CP$3,$H177+BH177,IF($F177='KU Meter Schedule'!CX$3,'KU Meter Schedule'!CW177+BH177-$G177,SUM(CW177,BH177)))</f>
        <v>37.9766955196</v>
      </c>
      <c r="CY177" s="6">
        <f>IF(CY$3=$CP$3,$H177+BI177,IF($F177='KU Meter Schedule'!CY$3,'KU Meter Schedule'!CX177+BI177-$G177,SUM(CX177,BI177)))</f>
        <v>38.048181686266666</v>
      </c>
      <c r="CZ177" s="6">
        <f>IF(CZ$3=$CP$3,$H177+BJ177,IF($F177='KU Meter Schedule'!CZ$3,'KU Meter Schedule'!CY177+BJ177-$G177,SUM(CY177,BJ177)))</f>
        <v>38.119667852933333</v>
      </c>
      <c r="DA177" s="6">
        <f>IF(DA$3=$CP$3,$H177+BK177,IF($F177='KU Meter Schedule'!DA$3,'KU Meter Schedule'!CZ177+BK177-$G177,SUM(CZ177,BK177)))</f>
        <v>38.229238352933329</v>
      </c>
      <c r="DB177" s="6">
        <f>IF(DB$3=$CP$3,$H177+BL177,IF($F177='KU Meter Schedule'!DB$3,'KU Meter Schedule'!DA177+BL177-$G177,SUM(DA177,BL177)))</f>
        <v>38.338808852933326</v>
      </c>
      <c r="DC177" s="6">
        <f>IF(DC$3=$CP$3,$H177+BM177,IF($F177='KU Meter Schedule'!DC$3,'KU Meter Schedule'!DB177+BM177-$G177,SUM(DB177,BM177)))</f>
        <v>38.448379352933323</v>
      </c>
      <c r="DD177" s="6">
        <f>IF(DD$3=$CP$3,$H177+BN177,IF($F177='KU Meter Schedule'!DD$3,'KU Meter Schedule'!DC177+BN177-$G177,SUM(DC177,BN177)))</f>
        <v>38.557949852933319</v>
      </c>
      <c r="DE177" s="6">
        <f>IF(DE$3=$CP$3,$H177+BO177,IF($F177='KU Meter Schedule'!DE$3,'KU Meter Schedule'!DD177+BO177-$G177,SUM(DD177,BO177)))</f>
        <v>38.667520352933316</v>
      </c>
      <c r="DF177" s="6">
        <f>IF(DF$3=$CP$3,$H177+BP177,IF($F177='KU Meter Schedule'!DF$3,'KU Meter Schedule'!DE177+BP177-$G177,SUM(DE177,BP177)))</f>
        <v>38.777090852933313</v>
      </c>
      <c r="DG177" s="6">
        <f>IF(DG$3=$CP$3,$H177+BQ177,IF($F177='KU Meter Schedule'!DG$3,'KU Meter Schedule'!DF177+BQ177-$G177,SUM(DF177,BQ177)))</f>
        <v>38.886661352933309</v>
      </c>
      <c r="DH177" s="6">
        <f>IF(DH$3=$CP$3,$H177+BR177,IF($F177='KU Meter Schedule'!DH$3,'KU Meter Schedule'!DG177+BR177-$G177,SUM(DG177,BR177)))</f>
        <v>38.996231852933306</v>
      </c>
      <c r="DI177" s="6">
        <f>IF(DI$3=$CP$3,$H177+BS177,IF($F177='KU Meter Schedule'!DI$3,'KU Meter Schedule'!DH177+BS177-$G177,SUM(DH177,BS177)))</f>
        <v>39.105802352933303</v>
      </c>
      <c r="DJ177" s="6">
        <f>IF(DJ$3=$CP$3,$H177+BT177,IF($F177='KU Meter Schedule'!DJ$3,'KU Meter Schedule'!DI177+BT177-$G177,SUM(DI177,BT177)))</f>
        <v>39.215372852933299</v>
      </c>
      <c r="DK177" s="6">
        <f>IF(DK$3=$CP$3,$H177+BU177,IF($F177='KU Meter Schedule'!DK$3,'KU Meter Schedule'!DJ177+BU177-$G177,SUM(DJ177,BU177)))</f>
        <v>39.324943352933296</v>
      </c>
      <c r="DL177" s="6">
        <f>IF(DL$3=$CP$3,$H177+BV177,IF($F177='KU Meter Schedule'!DL$3,'KU Meter Schedule'!DK177+BV177-$G177,SUM(DK177,BV177)))</f>
        <v>39.434513852933293</v>
      </c>
      <c r="DM177" s="6">
        <f>IF(DM$3=$CP$3,$H177+BW177,IF($F177='KU Meter Schedule'!DM$3,'KU Meter Schedule'!DL177+BW177-$G177,SUM(DL177,BW177)))</f>
        <v>39.544084352933289</v>
      </c>
      <c r="DN177" s="6">
        <f>IF(DN$3=$CP$3,$H177+BX177,IF($F177='KU Meter Schedule'!DN$3,'KU Meter Schedule'!DM177+BX177-$G177,SUM(DM177,BX177)))</f>
        <v>39.653654852933286</v>
      </c>
      <c r="DO177" s="6">
        <f>IF(DO$3=$CP$3,$H177+BY177,IF($F177='KU Meter Schedule'!DO$3,'KU Meter Schedule'!DN177+BY177-$G177,SUM(DN177,BY177)))</f>
        <v>39.763225352933283</v>
      </c>
      <c r="DP177" s="6">
        <f>IF(DP$3=$CP$3,$H177+BZ177,IF($F177='KU Meter Schedule'!DP$3,'KU Meter Schedule'!DO177+BZ177-$G177,SUM(DO177,BZ177)))</f>
        <v>39.87279585293328</v>
      </c>
      <c r="DQ177" s="6">
        <f>IF(DQ$3=$CP$3,$H177+CA177,IF($F177='KU Meter Schedule'!DQ$3,'KU Meter Schedule'!DP177+CA177-$G177,SUM(DP177,CA177)))</f>
        <v>39.982366352933276</v>
      </c>
      <c r="DR177" s="6">
        <f>IF(DR$3=$CP$3,$H177+CB177,IF($F177='KU Meter Schedule'!DR$3,'KU Meter Schedule'!DQ177+CB177-$G177,SUM(DQ177,CB177)))</f>
        <v>40.091936852933273</v>
      </c>
      <c r="DS177" s="6">
        <f>IF(DS$3=$CP$3,$H177+CC177,IF($F177='KU Meter Schedule'!DS$3,'KU Meter Schedule'!DR177+CC177-$G177,SUM(DR177,CC177)))</f>
        <v>40.20150735293327</v>
      </c>
      <c r="DT177" s="6">
        <f>IF(DT$3=$CP$3,$H177+CD177,IF($F177='KU Meter Schedule'!DT$3,'KU Meter Schedule'!DS177+CD177-$G177,SUM(DS177,CD177)))</f>
        <v>40.311077852933266</v>
      </c>
      <c r="DU177" s="6">
        <f>IF(DU$3=$CP$3,$H177+CE177,IF($F177='KU Meter Schedule'!DU$3,'KU Meter Schedule'!DT177+CE177-$G177,SUM(DT177,CE177)))</f>
        <v>40.420648352933263</v>
      </c>
      <c r="DV177" s="6">
        <f>IF(DV$3=$CP$3,$H177+CF177,IF($F177='KU Meter Schedule'!DV$3,'KU Meter Schedule'!DU177+CF177-$G177,SUM(DU177,CF177)))</f>
        <v>40.53021885293326</v>
      </c>
      <c r="DW177" s="6">
        <f>IF(DW$3=$CP$3,$H177+CG177,IF($F177='KU Meter Schedule'!DW$3,'KU Meter Schedule'!DV177+CG177-$G177,SUM(DV177,CG177)))</f>
        <v>40.639789352933256</v>
      </c>
      <c r="DX177" s="6">
        <f>IF(DX$3=$CP$3,$H177+CH177,IF($F177='KU Meter Schedule'!DX$3,'KU Meter Schedule'!DW177+CH177-$G177,SUM(DW177,CH177)))</f>
        <v>40.749359852933253</v>
      </c>
      <c r="DY177" s="6">
        <f>IF(DY$3=$CP$3,$H177+CI177,IF($F177='KU Meter Schedule'!DY$3,'KU Meter Schedule'!DX177+CI177-$G177,SUM(DX177,CI177)))</f>
        <v>40.85893035293325</v>
      </c>
      <c r="DZ177" s="6">
        <f>IF(DZ$3=$CP$3,$H177+CJ177,IF($F177='KU Meter Schedule'!DZ$3,'KU Meter Schedule'!DY177+CJ177-$G177,SUM(DY177,CJ177)))</f>
        <v>40.968500852933246</v>
      </c>
      <c r="EA177" s="6">
        <f>IF(EA$3=$CP$3,$H177+CK177,IF($F177='KU Meter Schedule'!EA$3,'KU Meter Schedule'!DZ177+CK177-$G177,SUM(DZ177,CK177)))</f>
        <v>41.078071352933243</v>
      </c>
      <c r="EB177" s="6">
        <f>IF(EB$3=$CP$3,$H177+CL177,IF($F177='KU Meter Schedule'!EB$3,'KU Meter Schedule'!EA177+CL177-$G177,SUM(EA177,CL177)))</f>
        <v>3.6728566029332441</v>
      </c>
      <c r="EC177" s="6">
        <f>IF(EC$3=$CP$3,$H177+CM177,IF($F177='KU Meter Schedule'!EC$3,'KU Meter Schedule'!EB177+CM177-$G177,SUM(EB177,CM177)))</f>
        <v>3.6728566029332441</v>
      </c>
      <c r="ED177" s="6">
        <f>IF(ED$3=$CP$3,$H177+CN177,IF($F177='KU Meter Schedule'!ED$3,'KU Meter Schedule'!EC177+CN177-$G177,SUM(EC177,CN177)))</f>
        <v>3.6728566029332441</v>
      </c>
      <c r="EF177" s="8">
        <f t="shared" si="35"/>
        <v>5.519381373333232E-2</v>
      </c>
      <c r="EG177" s="8">
        <f t="shared" si="35"/>
        <v>-1.6292352933334087E-2</v>
      </c>
      <c r="EH177" s="8">
        <f t="shared" si="35"/>
        <v>-8.7778519600000493E-2</v>
      </c>
      <c r="EI177" s="8">
        <f t="shared" si="35"/>
        <v>-0.1592646862666669</v>
      </c>
      <c r="EJ177" s="8">
        <f t="shared" si="35"/>
        <v>-0.23075085293333331</v>
      </c>
      <c r="EK177" s="8">
        <f t="shared" si="35"/>
        <v>-0.30223701959999971</v>
      </c>
      <c r="EL177" s="8">
        <f t="shared" si="35"/>
        <v>-0.37372318626666612</v>
      </c>
      <c r="EM177" s="8">
        <f t="shared" si="35"/>
        <v>-0.44520935293333253</v>
      </c>
      <c r="EN177" s="8">
        <f t="shared" si="35"/>
        <v>-0.51669551959999893</v>
      </c>
      <c r="EO177" s="8">
        <f t="shared" si="35"/>
        <v>-0.58818168626666534</v>
      </c>
      <c r="EP177" s="8">
        <f t="shared" si="35"/>
        <v>-0.65966785293333174</v>
      </c>
      <c r="EQ177" s="8">
        <f t="shared" si="35"/>
        <v>-0.76923835293332843</v>
      </c>
      <c r="ER177" s="8">
        <f t="shared" si="35"/>
        <v>-0.87880885293332511</v>
      </c>
      <c r="ES177" s="8">
        <f t="shared" si="35"/>
        <v>-0.9883793529333218</v>
      </c>
      <c r="ET177" s="8">
        <f t="shared" si="35"/>
        <v>-1.0979498529333185</v>
      </c>
      <c r="EU177" s="8">
        <f t="shared" si="35"/>
        <v>-1.2075203529333152</v>
      </c>
      <c r="EV177" s="8">
        <f t="shared" si="33"/>
        <v>-1.3170908529333119</v>
      </c>
      <c r="EW177" s="8">
        <f t="shared" si="33"/>
        <v>-1.4266613529333085</v>
      </c>
      <c r="EX177" s="8">
        <f t="shared" si="33"/>
        <v>-1.5362318529333052</v>
      </c>
      <c r="EY177" s="8">
        <f t="shared" si="33"/>
        <v>-1.6458023529333019</v>
      </c>
      <c r="EZ177" s="8">
        <f t="shared" si="33"/>
        <v>-1.7553728529332986</v>
      </c>
      <c r="FA177" s="8">
        <f t="shared" si="33"/>
        <v>-1.8649433529332953</v>
      </c>
      <c r="FB177" s="8">
        <f t="shared" si="33"/>
        <v>-1.974513852933292</v>
      </c>
      <c r="FC177" s="8">
        <f t="shared" si="33"/>
        <v>-2.0840843529332886</v>
      </c>
      <c r="FD177" s="8">
        <f t="shared" si="33"/>
        <v>-2.1936548529332853</v>
      </c>
      <c r="FE177" s="8">
        <f t="shared" si="33"/>
        <v>-2.303225352933282</v>
      </c>
      <c r="FF177" s="8">
        <f t="shared" si="33"/>
        <v>-2.4127958529332787</v>
      </c>
      <c r="FG177" s="8">
        <f t="shared" si="33"/>
        <v>-2.5223663529332754</v>
      </c>
      <c r="FH177" s="8">
        <f t="shared" si="33"/>
        <v>-2.6319368529332721</v>
      </c>
      <c r="FI177" s="8">
        <f t="shared" si="33"/>
        <v>-2.7415073529332687</v>
      </c>
      <c r="FJ177" s="8">
        <f t="shared" si="33"/>
        <v>-2.8510778529332654</v>
      </c>
      <c r="FK177" s="8">
        <f t="shared" si="36"/>
        <v>-2.9606483529332621</v>
      </c>
      <c r="FL177" s="8">
        <f t="shared" si="36"/>
        <v>-3.0702188529332588</v>
      </c>
      <c r="FM177" s="8">
        <f t="shared" si="36"/>
        <v>-3.1797893529332555</v>
      </c>
      <c r="FN177" s="8">
        <f t="shared" si="36"/>
        <v>-3.2893598529332522</v>
      </c>
      <c r="FO177" s="8">
        <f t="shared" si="36"/>
        <v>-3.3989303529332489</v>
      </c>
      <c r="FP177" s="8">
        <f t="shared" si="36"/>
        <v>-3.5085008529332455</v>
      </c>
      <c r="FQ177" s="8">
        <f t="shared" si="36"/>
        <v>-3.6180713529332422</v>
      </c>
      <c r="FR177" s="8">
        <f t="shared" si="36"/>
        <v>-3.6728566029332441</v>
      </c>
      <c r="FS177" s="8">
        <f t="shared" si="36"/>
        <v>-3.6728566029332441</v>
      </c>
      <c r="FT177" s="8">
        <f t="shared" si="36"/>
        <v>-3.6728566029332441</v>
      </c>
    </row>
    <row r="178" spans="1:176" x14ac:dyDescent="0.25">
      <c r="A178" s="3" t="s">
        <v>12</v>
      </c>
      <c r="B178" s="3" t="s">
        <v>2</v>
      </c>
      <c r="C178" s="3" t="s">
        <v>37</v>
      </c>
      <c r="D178" s="3" t="s">
        <v>5</v>
      </c>
      <c r="E178" s="3">
        <v>1951</v>
      </c>
      <c r="F178" s="24">
        <f>IFERROR(VLOOKUP(CONCATENATE(C178,E178),'KU Retirements'!$A$4:$E$150,5,FALSE),"N/A")</f>
        <v>43739</v>
      </c>
      <c r="G178" s="5">
        <v>4728.9399999999996</v>
      </c>
      <c r="H178" s="5">
        <v>4707.3309668018001</v>
      </c>
      <c r="J178" s="6">
        <f>IF(J$3=$J$3,$G178,IF($F178='KU Meter Schedule'!J$3,'KU Meter Schedule'!I178-'KU Meter Schedule'!$G178,I178))</f>
        <v>4728.9399999999996</v>
      </c>
      <c r="K178" s="6">
        <f>IF(K$3=$J$3,$G178,IF($F178='KU Meter Schedule'!K$3,'KU Meter Schedule'!J178-'KU Meter Schedule'!$G178,J178))</f>
        <v>4728.9399999999996</v>
      </c>
      <c r="L178" s="6">
        <f>IF(L$3=$J$3,$G178,IF($F178='KU Meter Schedule'!L$3,'KU Meter Schedule'!K178-'KU Meter Schedule'!$G178,K178))</f>
        <v>4728.9399999999996</v>
      </c>
      <c r="M178" s="6">
        <f>IF(M$3=$J$3,$G178,IF($F178='KU Meter Schedule'!M$3,'KU Meter Schedule'!L178-'KU Meter Schedule'!$G178,L178))</f>
        <v>4728.9399999999996</v>
      </c>
      <c r="N178" s="6">
        <f>IF(N$3=$J$3,$G178,IF($F178='KU Meter Schedule'!N$3,'KU Meter Schedule'!M178-'KU Meter Schedule'!$G178,M178))</f>
        <v>4728.9399999999996</v>
      </c>
      <c r="O178" s="6">
        <f>IF(O$3=$J$3,$G178,IF($F178='KU Meter Schedule'!O$3,'KU Meter Schedule'!N178-'KU Meter Schedule'!$G178,N178))</f>
        <v>4728.9399999999996</v>
      </c>
      <c r="P178" s="6">
        <f>IF(P$3=$J$3,$G178,IF($F178='KU Meter Schedule'!P$3,'KU Meter Schedule'!O178-'KU Meter Schedule'!$G178,O178))</f>
        <v>4728.9399999999996</v>
      </c>
      <c r="Q178" s="6">
        <f>IF(Q$3=$J$3,$G178,IF($F178='KU Meter Schedule'!Q$3,'KU Meter Schedule'!P178-'KU Meter Schedule'!$G178,P178))</f>
        <v>4728.9399999999996</v>
      </c>
      <c r="R178" s="6">
        <f>IF(R$3=$J$3,$G178,IF($F178='KU Meter Schedule'!R$3,'KU Meter Schedule'!Q178-'KU Meter Schedule'!$G178,Q178))</f>
        <v>4728.9399999999996</v>
      </c>
      <c r="S178" s="6">
        <f>IF(S$3=$J$3,$G178,IF($F178='KU Meter Schedule'!S$3,'KU Meter Schedule'!R178-'KU Meter Schedule'!$G178,R178))</f>
        <v>4728.9399999999996</v>
      </c>
      <c r="T178" s="6">
        <f>IF(T$3=$J$3,$G178,IF($F178='KU Meter Schedule'!T$3,'KU Meter Schedule'!S178-'KU Meter Schedule'!$G178,S178))</f>
        <v>4728.9399999999996</v>
      </c>
      <c r="U178" s="6">
        <f>IF(U$3=$J$3,$G178,IF($F178='KU Meter Schedule'!U$3,'KU Meter Schedule'!T178-'KU Meter Schedule'!$G178,T178))</f>
        <v>4728.9399999999996</v>
      </c>
      <c r="V178" s="6">
        <f>IF(V$3=$J$3,$G178,IF($F178='KU Meter Schedule'!V$3,'KU Meter Schedule'!U178-'KU Meter Schedule'!$G178,U178))</f>
        <v>4728.9399999999996</v>
      </c>
      <c r="W178" s="6">
        <f>IF(W$3=$J$3,$G178,IF($F178='KU Meter Schedule'!W$3,'KU Meter Schedule'!V178-'KU Meter Schedule'!$G178,V178))</f>
        <v>4728.9399999999996</v>
      </c>
      <c r="X178" s="6">
        <f>IF(X$3=$J$3,$G178,IF($F178='KU Meter Schedule'!X$3,'KU Meter Schedule'!W178-'KU Meter Schedule'!$G178,W178))</f>
        <v>4728.9399999999996</v>
      </c>
      <c r="Y178" s="6">
        <f>IF(Y$3=$J$3,$G178,IF($F178='KU Meter Schedule'!Y$3,'KU Meter Schedule'!X178-'KU Meter Schedule'!$G178,X178))</f>
        <v>4728.9399999999996</v>
      </c>
      <c r="Z178" s="6">
        <f>IF(Z$3=$J$3,$G178,IF($F178='KU Meter Schedule'!Z$3,'KU Meter Schedule'!Y178-'KU Meter Schedule'!$G178,Y178))</f>
        <v>4728.9399999999996</v>
      </c>
      <c r="AA178" s="6">
        <f>IF(AA$3=$J$3,$G178,IF($F178='KU Meter Schedule'!AA$3,'KU Meter Schedule'!Z178-'KU Meter Schedule'!$G178,Z178))</f>
        <v>4728.9399999999996</v>
      </c>
      <c r="AB178" s="6">
        <f>IF(AB$3=$J$3,$G178,IF($F178='KU Meter Schedule'!AB$3,'KU Meter Schedule'!AA178-'KU Meter Schedule'!$G178,AA178))</f>
        <v>4728.9399999999996</v>
      </c>
      <c r="AC178" s="6">
        <f>IF(AC$3=$J$3,$G178,IF($F178='KU Meter Schedule'!AC$3,'KU Meter Schedule'!AB178-'KU Meter Schedule'!$G178,AB178))</f>
        <v>4728.9399999999996</v>
      </c>
      <c r="AD178" s="6">
        <f>IF(AD$3=$J$3,$G178,IF($F178='KU Meter Schedule'!AD$3,'KU Meter Schedule'!AC178-'KU Meter Schedule'!$G178,AC178))</f>
        <v>4728.9399999999996</v>
      </c>
      <c r="AE178" s="6">
        <f>IF(AE$3=$J$3,$G178,IF($F178='KU Meter Schedule'!AE$3,'KU Meter Schedule'!AD178-'KU Meter Schedule'!$G178,AD178))</f>
        <v>4728.9399999999996</v>
      </c>
      <c r="AF178" s="6">
        <f>IF(AF$3=$J$3,$G178,IF($F178='KU Meter Schedule'!AF$3,'KU Meter Schedule'!AE178-'KU Meter Schedule'!$G178,AE178))</f>
        <v>4728.9399999999996</v>
      </c>
      <c r="AG178" s="6">
        <f>IF(AG$3=$J$3,$G178,IF($F178='KU Meter Schedule'!AG$3,'KU Meter Schedule'!AF178-'KU Meter Schedule'!$G178,AF178))</f>
        <v>4728.9399999999996</v>
      </c>
      <c r="AH178" s="6">
        <f>IF(AH$3=$J$3,$G178,IF($F178='KU Meter Schedule'!AH$3,'KU Meter Schedule'!AG178-'KU Meter Schedule'!$G178,AG178))</f>
        <v>4728.9399999999996</v>
      </c>
      <c r="AI178" s="6">
        <f>IF(AI$3=$J$3,$G178,IF($F178='KU Meter Schedule'!AI$3,'KU Meter Schedule'!AH178-'KU Meter Schedule'!$G178,AH178))</f>
        <v>4728.9399999999996</v>
      </c>
      <c r="AJ178" s="6">
        <f>IF(AJ$3=$J$3,$G178,IF($F178='KU Meter Schedule'!AJ$3,'KU Meter Schedule'!AI178-'KU Meter Schedule'!$G178,AI178))</f>
        <v>4728.9399999999996</v>
      </c>
      <c r="AK178" s="6">
        <f>IF(AK$3=$J$3,$G178,IF($F178='KU Meter Schedule'!AK$3,'KU Meter Schedule'!AJ178-'KU Meter Schedule'!$G178,AJ178))</f>
        <v>4728.9399999999996</v>
      </c>
      <c r="AL178" s="6">
        <f>IF(AL$3=$J$3,$G178,IF($F178='KU Meter Schedule'!AL$3,'KU Meter Schedule'!AK178-'KU Meter Schedule'!$G178,AK178))</f>
        <v>4728.9399999999996</v>
      </c>
      <c r="AM178" s="6">
        <f>IF(AM$3=$J$3,$G178,IF($F178='KU Meter Schedule'!AM$3,'KU Meter Schedule'!AL178-'KU Meter Schedule'!$G178,AL178))</f>
        <v>4728.9399999999996</v>
      </c>
      <c r="AN178" s="6">
        <f>IF(AN$3=$J$3,$G178,IF($F178='KU Meter Schedule'!AN$3,'KU Meter Schedule'!AM178-'KU Meter Schedule'!$G178,AM178))</f>
        <v>4728.9399999999996</v>
      </c>
      <c r="AO178" s="6">
        <f>IF(AO$3=$J$3,$G178,IF($F178='KU Meter Schedule'!AO$3,'KU Meter Schedule'!AN178-'KU Meter Schedule'!$G178,AN178))</f>
        <v>4728.9399999999996</v>
      </c>
      <c r="AP178" s="6">
        <f>IF(AP$3=$J$3,$G178,IF($F178='KU Meter Schedule'!AP$3,'KU Meter Schedule'!AO178-'KU Meter Schedule'!$G178,AO178))</f>
        <v>4728.9399999999996</v>
      </c>
      <c r="AQ178" s="6">
        <f>IF(AQ$3=$J$3,$G178,IF($F178='KU Meter Schedule'!AQ$3,'KU Meter Schedule'!AP178-'KU Meter Schedule'!$G178,AP178))</f>
        <v>4728.9399999999996</v>
      </c>
      <c r="AR178" s="6">
        <f>IF(AR$3=$J$3,$G178,IF($F178='KU Meter Schedule'!AR$3,'KU Meter Schedule'!AQ178-'KU Meter Schedule'!$G178,AQ178))</f>
        <v>4728.9399999999996</v>
      </c>
      <c r="AS178" s="6">
        <f>IF(AS$3=$J$3,$G178,IF($F178='KU Meter Schedule'!AS$3,'KU Meter Schedule'!AR178-'KU Meter Schedule'!$G178,AR178))</f>
        <v>4728.9399999999996</v>
      </c>
      <c r="AT178" s="6">
        <f>IF(AT$3=$J$3,$G178,IF($F178='KU Meter Schedule'!AT$3,'KU Meter Schedule'!AS178-'KU Meter Schedule'!$G178,AS178))</f>
        <v>4728.9399999999996</v>
      </c>
      <c r="AU178" s="6">
        <f>IF(AU$3=$J$3,$G178,IF($F178='KU Meter Schedule'!AU$3,'KU Meter Schedule'!AT178-'KU Meter Schedule'!$G178,AT178))</f>
        <v>4728.9399999999996</v>
      </c>
      <c r="AV178" s="6">
        <f>IF(AV$3=$J$3,$G178,IF($F178='KU Meter Schedule'!AV$3,'KU Meter Schedule'!AU178-'KU Meter Schedule'!$G178,AU178))</f>
        <v>0</v>
      </c>
      <c r="AW178" s="6">
        <f>IF(AW$3=$J$3,$G178,IF($F178='KU Meter Schedule'!AW$3,'KU Meter Schedule'!AV178-'KU Meter Schedule'!$G178,AV178))</f>
        <v>0</v>
      </c>
      <c r="AX178" s="6">
        <f>IF(AX$3=$J$3,$G178,IF($F178='KU Meter Schedule'!AX$3,'KU Meter Schedule'!AW178-'KU Meter Schedule'!$G178,AW178))</f>
        <v>0</v>
      </c>
      <c r="AZ178" s="21">
        <f>IF(AZ$3&lt;'Depr. Rate'!$B$1,('Depr. Rate'!$B$4*'KU Meter Schedule'!J178)/12,IF(J178=0,I178/2*'Depr. Rate'!$C$4/12,('Depr. Rate'!$C$4*'KU Meter Schedule'!J178)/12))</f>
        <v>9.0243938333333329</v>
      </c>
      <c r="BA178" s="21">
        <f>IF(BA$3&lt;'Depr. Rate'!$B$1,('Depr. Rate'!$B$4*'KU Meter Schedule'!K178)/12,IF(K178=0,J178/2*'Depr. Rate'!$C$4/12,('Depr. Rate'!$C$4*'KU Meter Schedule'!K178)/12))</f>
        <v>9.0243938333333329</v>
      </c>
      <c r="BB178" s="21">
        <f>IF(BB$3&lt;'Depr. Rate'!$B$1,('Depr. Rate'!$B$4*'KU Meter Schedule'!L178)/12,IF(L178=0,K178/2*'Depr. Rate'!$C$4/12,('Depr. Rate'!$C$4*'KU Meter Schedule'!L178)/12))</f>
        <v>9.0243938333333329</v>
      </c>
      <c r="BC178" s="21">
        <f>IF(BC$3&lt;'Depr. Rate'!$B$1,('Depr. Rate'!$B$4*'KU Meter Schedule'!M178)/12,IF(M178=0,L178/2*'Depr. Rate'!$C$4/12,('Depr. Rate'!$C$4*'KU Meter Schedule'!M178)/12))</f>
        <v>9.0243938333333329</v>
      </c>
      <c r="BD178" s="21">
        <f>IF(BD$3&lt;'Depr. Rate'!$B$1,('Depr. Rate'!$B$4*'KU Meter Schedule'!N178)/12,IF(N178=0,M178/2*'Depr. Rate'!$C$4/12,('Depr. Rate'!$C$4*'KU Meter Schedule'!N178)/12))</f>
        <v>9.0243938333333329</v>
      </c>
      <c r="BE178" s="21">
        <f>IF(BE$3&lt;'Depr. Rate'!$B$1,('Depr. Rate'!$B$4*'KU Meter Schedule'!O178)/12,IF(O178=0,N178/2*'Depr. Rate'!$C$4/12,('Depr. Rate'!$C$4*'KU Meter Schedule'!O178)/12))</f>
        <v>9.0243938333333329</v>
      </c>
      <c r="BF178" s="21">
        <f>IF(BF$3&lt;'Depr. Rate'!$B$1,('Depr. Rate'!$B$4*'KU Meter Schedule'!P178)/12,IF(P178=0,O178/2*'Depr. Rate'!$C$4/12,('Depr. Rate'!$C$4*'KU Meter Schedule'!P178)/12))</f>
        <v>9.0243938333333329</v>
      </c>
      <c r="BG178" s="21">
        <f>IF(BG$3&lt;'Depr. Rate'!$B$1,('Depr. Rate'!$B$4*'KU Meter Schedule'!Q178)/12,IF(Q178=0,P178/2*'Depr. Rate'!$C$4/12,('Depr. Rate'!$C$4*'KU Meter Schedule'!Q178)/12))</f>
        <v>9.0243938333333329</v>
      </c>
      <c r="BH178" s="21">
        <f>IF(BH$3&lt;'Depr. Rate'!$B$1,('Depr. Rate'!$B$4*'KU Meter Schedule'!R178)/12,IF(R178=0,Q178/2*'Depr. Rate'!$C$4/12,('Depr. Rate'!$C$4*'KU Meter Schedule'!R178)/12))</f>
        <v>9.0243938333333329</v>
      </c>
      <c r="BI178" s="21">
        <f>IF(BI$3&lt;'Depr. Rate'!$B$1,('Depr. Rate'!$B$4*'KU Meter Schedule'!S178)/12,IF(S178=0,R178/2*'Depr. Rate'!$C$4/12,('Depr. Rate'!$C$4*'KU Meter Schedule'!S178)/12))</f>
        <v>9.0243938333333329</v>
      </c>
      <c r="BJ178" s="21">
        <f>IF(BJ$3&lt;'Depr. Rate'!$B$1,('Depr. Rate'!$B$4*'KU Meter Schedule'!T178)/12,IF(T178=0,S178/2*'Depr. Rate'!$C$4/12,('Depr. Rate'!$C$4*'KU Meter Schedule'!T178)/12))</f>
        <v>9.0243938333333329</v>
      </c>
      <c r="BK178" s="21">
        <f>IF(BK$3&lt;'Depr. Rate'!$B$1,('Depr. Rate'!$B$4*'KU Meter Schedule'!U178)/12,IF(U178=0,T178/2*'Depr. Rate'!$C$4/12,('Depr. Rate'!$C$4*'KU Meter Schedule'!U178)/12))</f>
        <v>13.832149499999998</v>
      </c>
      <c r="BL178" s="21">
        <f>IF(BL$3&lt;'Depr. Rate'!$B$1,('Depr. Rate'!$B$4*'KU Meter Schedule'!V178)/12,IF(V178=0,U178/2*'Depr. Rate'!$C$4/12,('Depr. Rate'!$C$4*'KU Meter Schedule'!V178)/12))</f>
        <v>13.832149499999998</v>
      </c>
      <c r="BM178" s="21">
        <f>IF(BM$3&lt;'Depr. Rate'!$B$1,('Depr. Rate'!$B$4*'KU Meter Schedule'!W178)/12,IF(W178=0,V178/2*'Depr. Rate'!$C$4/12,('Depr. Rate'!$C$4*'KU Meter Schedule'!W178)/12))</f>
        <v>13.832149499999998</v>
      </c>
      <c r="BN178" s="21">
        <f>IF(BN$3&lt;'Depr. Rate'!$B$1,('Depr. Rate'!$B$4*'KU Meter Schedule'!X178)/12,IF(X178=0,W178/2*'Depr. Rate'!$C$4/12,('Depr. Rate'!$C$4*'KU Meter Schedule'!X178)/12))</f>
        <v>13.832149499999998</v>
      </c>
      <c r="BO178" s="21">
        <f>IF(BO$3&lt;'Depr. Rate'!$B$1,('Depr. Rate'!$B$4*'KU Meter Schedule'!Y178)/12,IF(Y178=0,X178/2*'Depr. Rate'!$C$4/12,('Depr. Rate'!$C$4*'KU Meter Schedule'!Y178)/12))</f>
        <v>13.832149499999998</v>
      </c>
      <c r="BP178" s="21">
        <f>IF(BP$3&lt;'Depr. Rate'!$B$1,('Depr. Rate'!$B$4*'KU Meter Schedule'!Z178)/12,IF(Z178=0,Y178/2*'Depr. Rate'!$C$4/12,('Depr. Rate'!$C$4*'KU Meter Schedule'!Z178)/12))</f>
        <v>13.832149499999998</v>
      </c>
      <c r="BQ178" s="21">
        <f>IF(BQ$3&lt;'Depr. Rate'!$B$1,('Depr. Rate'!$B$4*'KU Meter Schedule'!AA178)/12,IF(AA178=0,Z178/2*'Depr. Rate'!$C$4/12,('Depr. Rate'!$C$4*'KU Meter Schedule'!AA178)/12))</f>
        <v>13.832149499999998</v>
      </c>
      <c r="BR178" s="21">
        <f>IF(BR$3&lt;'Depr. Rate'!$B$1,('Depr. Rate'!$B$4*'KU Meter Schedule'!AB178)/12,IF(AB178=0,AA178/2*'Depr. Rate'!$C$4/12,('Depr. Rate'!$C$4*'KU Meter Schedule'!AB178)/12))</f>
        <v>13.832149499999998</v>
      </c>
      <c r="BS178" s="21">
        <f>IF(BS$3&lt;'Depr. Rate'!$B$1,('Depr. Rate'!$B$4*'KU Meter Schedule'!AC178)/12,IF(AC178=0,AB178/2*'Depr. Rate'!$C$4/12,('Depr. Rate'!$C$4*'KU Meter Schedule'!AC178)/12))</f>
        <v>13.832149499999998</v>
      </c>
      <c r="BT178" s="21">
        <f>IF(BT$3&lt;'Depr. Rate'!$B$1,('Depr. Rate'!$B$4*'KU Meter Schedule'!AD178)/12,IF(AD178=0,AC178/2*'Depr. Rate'!$C$4/12,('Depr. Rate'!$C$4*'KU Meter Schedule'!AD178)/12))</f>
        <v>13.832149499999998</v>
      </c>
      <c r="BU178" s="21">
        <f>IF(BU$3&lt;'Depr. Rate'!$B$1,('Depr. Rate'!$B$4*'KU Meter Schedule'!AE178)/12,IF(AE178=0,AD178/2*'Depr. Rate'!$C$4/12,('Depr. Rate'!$C$4*'KU Meter Schedule'!AE178)/12))</f>
        <v>13.832149499999998</v>
      </c>
      <c r="BV178" s="21">
        <f>IF(BV$3&lt;'Depr. Rate'!$B$1,('Depr. Rate'!$B$4*'KU Meter Schedule'!AF178)/12,IF(AF178=0,AE178/2*'Depr. Rate'!$C$4/12,('Depr. Rate'!$C$4*'KU Meter Schedule'!AF178)/12))</f>
        <v>13.832149499999998</v>
      </c>
      <c r="BW178" s="21">
        <f>IF(BW$3&lt;'Depr. Rate'!$B$1,('Depr. Rate'!$B$4*'KU Meter Schedule'!AG178)/12,IF(AG178=0,AF178/2*'Depr. Rate'!$C$4/12,('Depr. Rate'!$C$4*'KU Meter Schedule'!AG178)/12))</f>
        <v>13.832149499999998</v>
      </c>
      <c r="BX178" s="21">
        <f>IF(BX$3&lt;'Depr. Rate'!$B$1,('Depr. Rate'!$B$4*'KU Meter Schedule'!AH178)/12,IF(AH178=0,AG178/2*'Depr. Rate'!$C$4/12,('Depr. Rate'!$C$4*'KU Meter Schedule'!AH178)/12))</f>
        <v>13.832149499999998</v>
      </c>
      <c r="BY178" s="21">
        <f>IF(BY$3&lt;'Depr. Rate'!$B$1,('Depr. Rate'!$B$4*'KU Meter Schedule'!AI178)/12,IF(AI178=0,AH178/2*'Depr. Rate'!$C$4/12,('Depr. Rate'!$C$4*'KU Meter Schedule'!AI178)/12))</f>
        <v>13.832149499999998</v>
      </c>
      <c r="BZ178" s="21">
        <f>IF(BZ$3&lt;'Depr. Rate'!$B$1,('Depr. Rate'!$B$4*'KU Meter Schedule'!AJ178)/12,IF(AJ178=0,AI178/2*'Depr. Rate'!$C$4/12,('Depr. Rate'!$C$4*'KU Meter Schedule'!AJ178)/12))</f>
        <v>13.832149499999998</v>
      </c>
      <c r="CA178" s="21">
        <f>IF(CA$3&lt;'Depr. Rate'!$B$1,('Depr. Rate'!$B$4*'KU Meter Schedule'!AK178)/12,IF(AK178=0,AJ178/2*'Depr. Rate'!$C$4/12,('Depr. Rate'!$C$4*'KU Meter Schedule'!AK178)/12))</f>
        <v>13.832149499999998</v>
      </c>
      <c r="CB178" s="21">
        <f>IF(CB$3&lt;'Depr. Rate'!$B$1,('Depr. Rate'!$B$4*'KU Meter Schedule'!AL178)/12,IF(AL178=0,AK178/2*'Depr. Rate'!$C$4/12,('Depr. Rate'!$C$4*'KU Meter Schedule'!AL178)/12))</f>
        <v>13.832149499999998</v>
      </c>
      <c r="CC178" s="21">
        <f>IF(CC$3&lt;'Depr. Rate'!$B$1,('Depr. Rate'!$B$4*'KU Meter Schedule'!AM178)/12,IF(AM178=0,AL178/2*'Depr. Rate'!$C$4/12,('Depr. Rate'!$C$4*'KU Meter Schedule'!AM178)/12))</f>
        <v>13.832149499999998</v>
      </c>
      <c r="CD178" s="21">
        <f>IF(CD$3&lt;'Depr. Rate'!$B$1,('Depr. Rate'!$B$4*'KU Meter Schedule'!AN178)/12,IF(AN178=0,AM178/2*'Depr. Rate'!$C$4/12,('Depr. Rate'!$C$4*'KU Meter Schedule'!AN178)/12))</f>
        <v>13.832149499999998</v>
      </c>
      <c r="CE178" s="21">
        <f>IF(CE$3&lt;'Depr. Rate'!$B$1,('Depr. Rate'!$B$4*'KU Meter Schedule'!AO178)/12,IF(AO178=0,AN178/2*'Depr. Rate'!$C$4/12,('Depr. Rate'!$C$4*'KU Meter Schedule'!AO178)/12))</f>
        <v>13.832149499999998</v>
      </c>
      <c r="CF178" s="21">
        <f>IF(CF$3&lt;'Depr. Rate'!$B$1,('Depr. Rate'!$B$4*'KU Meter Schedule'!AP178)/12,IF(AP178=0,AO178/2*'Depr. Rate'!$C$4/12,('Depr. Rate'!$C$4*'KU Meter Schedule'!AP178)/12))</f>
        <v>13.832149499999998</v>
      </c>
      <c r="CG178" s="21">
        <f>IF(CG$3&lt;'Depr. Rate'!$B$1,('Depr. Rate'!$B$4*'KU Meter Schedule'!AQ178)/12,IF(AQ178=0,AP178/2*'Depr. Rate'!$C$4/12,('Depr. Rate'!$C$4*'KU Meter Schedule'!AQ178)/12))</f>
        <v>13.832149499999998</v>
      </c>
      <c r="CH178" s="21">
        <f>IF(CH$3&lt;'Depr. Rate'!$B$1,('Depr. Rate'!$B$4*'KU Meter Schedule'!AR178)/12,IF(AR178=0,AQ178/2*'Depr. Rate'!$C$4/12,('Depr. Rate'!$C$4*'KU Meter Schedule'!AR178)/12))</f>
        <v>13.832149499999998</v>
      </c>
      <c r="CI178" s="21">
        <f>IF(CI$3&lt;'Depr. Rate'!$B$1,('Depr. Rate'!$B$4*'KU Meter Schedule'!AS178)/12,IF(AS178=0,AR178/2*'Depr. Rate'!$C$4/12,('Depr. Rate'!$C$4*'KU Meter Schedule'!AS178)/12))</f>
        <v>13.832149499999998</v>
      </c>
      <c r="CJ178" s="21">
        <f>IF(CJ$3&lt;'Depr. Rate'!$B$1,('Depr. Rate'!$B$4*'KU Meter Schedule'!AT178)/12,IF(AT178=0,AS178/2*'Depr. Rate'!$C$4/12,('Depr. Rate'!$C$4*'KU Meter Schedule'!AT178)/12))</f>
        <v>13.832149499999998</v>
      </c>
      <c r="CK178" s="21">
        <f>IF(CK$3&lt;'Depr. Rate'!$B$1,('Depr. Rate'!$B$4*'KU Meter Schedule'!AU178)/12,IF(AU178=0,AT178/2*'Depr. Rate'!$C$4/12,('Depr. Rate'!$C$4*'KU Meter Schedule'!AU178)/12))</f>
        <v>13.832149499999998</v>
      </c>
      <c r="CL178" s="21">
        <f>IF(CL$3&lt;'Depr. Rate'!$B$1,('Depr. Rate'!$B$4*'KU Meter Schedule'!AV178)/12,IF(AV178=0,AU178/2*'Depr. Rate'!$C$4/12,('Depr. Rate'!$C$4*'KU Meter Schedule'!AV178)/12))</f>
        <v>6.916074749999999</v>
      </c>
      <c r="CM178" s="21">
        <f>IF(CM$3&lt;'Depr. Rate'!$B$1,('Depr. Rate'!$B$4*'KU Meter Schedule'!AW178)/12,IF(AW178=0,AV178/2*'Depr. Rate'!$C$4/12,('Depr. Rate'!$C$4*'KU Meter Schedule'!AW178)/12))</f>
        <v>0</v>
      </c>
      <c r="CN178" s="21">
        <f>IF(CN$3&lt;'Depr. Rate'!$B$1,('Depr. Rate'!$B$4*'KU Meter Schedule'!AX178)/12,IF(AX178=0,AW178/2*'Depr. Rate'!$C$4/12,('Depr. Rate'!$C$4*'KU Meter Schedule'!AX178)/12))</f>
        <v>0</v>
      </c>
      <c r="CP178" s="6">
        <f>IF(CP$3=$CP$3,$H178+AZ178,IF($F178='KU Meter Schedule'!CP$3,'KU Meter Schedule'!CO178+AZ178-$G178,SUM(CO178,AZ178)))</f>
        <v>4716.3553606351334</v>
      </c>
      <c r="CQ178" s="6">
        <f>IF(CQ$3=$CP$3,$H178+BA178,IF($F178='KU Meter Schedule'!CQ$3,'KU Meter Schedule'!CP178+BA178-$G178,SUM(CP178,BA178)))</f>
        <v>4725.3797544684667</v>
      </c>
      <c r="CR178" s="6">
        <f>IF(CR$3=$CP$3,$H178+BB178,IF($F178='KU Meter Schedule'!CR$3,'KU Meter Schedule'!CQ178+BB178-$G178,SUM(CQ178,BB178)))</f>
        <v>4734.4041483018</v>
      </c>
      <c r="CS178" s="6">
        <f>IF(CS$3=$CP$3,$H178+BC178,IF($F178='KU Meter Schedule'!CS$3,'KU Meter Schedule'!CR178+BC178-$G178,SUM(CR178,BC178)))</f>
        <v>4743.4285421351333</v>
      </c>
      <c r="CT178" s="6">
        <f>IF(CT$3=$CP$3,$H178+BD178,IF($F178='KU Meter Schedule'!CT$3,'KU Meter Schedule'!CS178+BD178-$G178,SUM(CS178,BD178)))</f>
        <v>4752.4529359684666</v>
      </c>
      <c r="CU178" s="6">
        <f>IF(CU$3=$CP$3,$H178+BE178,IF($F178='KU Meter Schedule'!CU$3,'KU Meter Schedule'!CT178+BE178-$G178,SUM(CT178,BE178)))</f>
        <v>4761.4773298017999</v>
      </c>
      <c r="CV178" s="6">
        <f>IF(CV$3=$CP$3,$H178+BF178,IF($F178='KU Meter Schedule'!CV$3,'KU Meter Schedule'!CU178+BF178-$G178,SUM(CU178,BF178)))</f>
        <v>4770.5017236351332</v>
      </c>
      <c r="CW178" s="6">
        <f>IF(CW$3=$CP$3,$H178+BG178,IF($F178='KU Meter Schedule'!CW$3,'KU Meter Schedule'!CV178+BG178-$G178,SUM(CV178,BG178)))</f>
        <v>4779.5261174684665</v>
      </c>
      <c r="CX178" s="6">
        <f>IF(CX$3=$CP$3,$H178+BH178,IF($F178='KU Meter Schedule'!CX$3,'KU Meter Schedule'!CW178+BH178-$G178,SUM(CW178,BH178)))</f>
        <v>4788.5505113017998</v>
      </c>
      <c r="CY178" s="6">
        <f>IF(CY$3=$CP$3,$H178+BI178,IF($F178='KU Meter Schedule'!CY$3,'KU Meter Schedule'!CX178+BI178-$G178,SUM(CX178,BI178)))</f>
        <v>4797.5749051351331</v>
      </c>
      <c r="CZ178" s="6">
        <f>IF(CZ$3=$CP$3,$H178+BJ178,IF($F178='KU Meter Schedule'!CZ$3,'KU Meter Schedule'!CY178+BJ178-$G178,SUM(CY178,BJ178)))</f>
        <v>4806.5992989684664</v>
      </c>
      <c r="DA178" s="6">
        <f>IF(DA$3=$CP$3,$H178+BK178,IF($F178='KU Meter Schedule'!DA$3,'KU Meter Schedule'!CZ178+BK178-$G178,SUM(CZ178,BK178)))</f>
        <v>4820.4314484684664</v>
      </c>
      <c r="DB178" s="6">
        <f>IF(DB$3=$CP$3,$H178+BL178,IF($F178='KU Meter Schedule'!DB$3,'KU Meter Schedule'!DA178+BL178-$G178,SUM(DA178,BL178)))</f>
        <v>4834.2635979684665</v>
      </c>
      <c r="DC178" s="6">
        <f>IF(DC$3=$CP$3,$H178+BM178,IF($F178='KU Meter Schedule'!DC$3,'KU Meter Schedule'!DB178+BM178-$G178,SUM(DB178,BM178)))</f>
        <v>4848.0957474684665</v>
      </c>
      <c r="DD178" s="6">
        <f>IF(DD$3=$CP$3,$H178+BN178,IF($F178='KU Meter Schedule'!DD$3,'KU Meter Schedule'!DC178+BN178-$G178,SUM(DC178,BN178)))</f>
        <v>4861.9278969684665</v>
      </c>
      <c r="DE178" s="6">
        <f>IF(DE$3=$CP$3,$H178+BO178,IF($F178='KU Meter Schedule'!DE$3,'KU Meter Schedule'!DD178+BO178-$G178,SUM(DD178,BO178)))</f>
        <v>4875.7600464684665</v>
      </c>
      <c r="DF178" s="6">
        <f>IF(DF$3=$CP$3,$H178+BP178,IF($F178='KU Meter Schedule'!DF$3,'KU Meter Schedule'!DE178+BP178-$G178,SUM(DE178,BP178)))</f>
        <v>4889.5921959684665</v>
      </c>
      <c r="DG178" s="6">
        <f>IF(DG$3=$CP$3,$H178+BQ178,IF($F178='KU Meter Schedule'!DG$3,'KU Meter Schedule'!DF178+BQ178-$G178,SUM(DF178,BQ178)))</f>
        <v>4903.4243454684665</v>
      </c>
      <c r="DH178" s="6">
        <f>IF(DH$3=$CP$3,$H178+BR178,IF($F178='KU Meter Schedule'!DH$3,'KU Meter Schedule'!DG178+BR178-$G178,SUM(DG178,BR178)))</f>
        <v>4917.2564949684665</v>
      </c>
      <c r="DI178" s="6">
        <f>IF(DI$3=$CP$3,$H178+BS178,IF($F178='KU Meter Schedule'!DI$3,'KU Meter Schedule'!DH178+BS178-$G178,SUM(DH178,BS178)))</f>
        <v>4931.0886444684666</v>
      </c>
      <c r="DJ178" s="6">
        <f>IF(DJ$3=$CP$3,$H178+BT178,IF($F178='KU Meter Schedule'!DJ$3,'KU Meter Schedule'!DI178+BT178-$G178,SUM(DI178,BT178)))</f>
        <v>4944.9207939684666</v>
      </c>
      <c r="DK178" s="6">
        <f>IF(DK$3=$CP$3,$H178+BU178,IF($F178='KU Meter Schedule'!DK$3,'KU Meter Schedule'!DJ178+BU178-$G178,SUM(DJ178,BU178)))</f>
        <v>4958.7529434684666</v>
      </c>
      <c r="DL178" s="6">
        <f>IF(DL$3=$CP$3,$H178+BV178,IF($F178='KU Meter Schedule'!DL$3,'KU Meter Schedule'!DK178+BV178-$G178,SUM(DK178,BV178)))</f>
        <v>4972.5850929684666</v>
      </c>
      <c r="DM178" s="6">
        <f>IF(DM$3=$CP$3,$H178+BW178,IF($F178='KU Meter Schedule'!DM$3,'KU Meter Schedule'!DL178+BW178-$G178,SUM(DL178,BW178)))</f>
        <v>4986.4172424684666</v>
      </c>
      <c r="DN178" s="6">
        <f>IF(DN$3=$CP$3,$H178+BX178,IF($F178='KU Meter Schedule'!DN$3,'KU Meter Schedule'!DM178+BX178-$G178,SUM(DM178,BX178)))</f>
        <v>5000.2493919684666</v>
      </c>
      <c r="DO178" s="6">
        <f>IF(DO$3=$CP$3,$H178+BY178,IF($F178='KU Meter Schedule'!DO$3,'KU Meter Schedule'!DN178+BY178-$G178,SUM(DN178,BY178)))</f>
        <v>5014.0815414684666</v>
      </c>
      <c r="DP178" s="6">
        <f>IF(DP$3=$CP$3,$H178+BZ178,IF($F178='KU Meter Schedule'!DP$3,'KU Meter Schedule'!DO178+BZ178-$G178,SUM(DO178,BZ178)))</f>
        <v>5027.9136909684667</v>
      </c>
      <c r="DQ178" s="6">
        <f>IF(DQ$3=$CP$3,$H178+CA178,IF($F178='KU Meter Schedule'!DQ$3,'KU Meter Schedule'!DP178+CA178-$G178,SUM(DP178,CA178)))</f>
        <v>5041.7458404684667</v>
      </c>
      <c r="DR178" s="6">
        <f>IF(DR$3=$CP$3,$H178+CB178,IF($F178='KU Meter Schedule'!DR$3,'KU Meter Schedule'!DQ178+CB178-$G178,SUM(DQ178,CB178)))</f>
        <v>5055.5779899684667</v>
      </c>
      <c r="DS178" s="6">
        <f>IF(DS$3=$CP$3,$H178+CC178,IF($F178='KU Meter Schedule'!DS$3,'KU Meter Schedule'!DR178+CC178-$G178,SUM(DR178,CC178)))</f>
        <v>5069.4101394684667</v>
      </c>
      <c r="DT178" s="6">
        <f>IF(DT$3=$CP$3,$H178+CD178,IF($F178='KU Meter Schedule'!DT$3,'KU Meter Schedule'!DS178+CD178-$G178,SUM(DS178,CD178)))</f>
        <v>5083.2422889684667</v>
      </c>
      <c r="DU178" s="6">
        <f>IF(DU$3=$CP$3,$H178+CE178,IF($F178='KU Meter Schedule'!DU$3,'KU Meter Schedule'!DT178+CE178-$G178,SUM(DT178,CE178)))</f>
        <v>5097.0744384684667</v>
      </c>
      <c r="DV178" s="6">
        <f>IF(DV$3=$CP$3,$H178+CF178,IF($F178='KU Meter Schedule'!DV$3,'KU Meter Schedule'!DU178+CF178-$G178,SUM(DU178,CF178)))</f>
        <v>5110.9065879684667</v>
      </c>
      <c r="DW178" s="6">
        <f>IF(DW$3=$CP$3,$H178+CG178,IF($F178='KU Meter Schedule'!DW$3,'KU Meter Schedule'!DV178+CG178-$G178,SUM(DV178,CG178)))</f>
        <v>5124.7387374684668</v>
      </c>
      <c r="DX178" s="6">
        <f>IF(DX$3=$CP$3,$H178+CH178,IF($F178='KU Meter Schedule'!DX$3,'KU Meter Schedule'!DW178+CH178-$G178,SUM(DW178,CH178)))</f>
        <v>5138.5708869684668</v>
      </c>
      <c r="DY178" s="6">
        <f>IF(DY$3=$CP$3,$H178+CI178,IF($F178='KU Meter Schedule'!DY$3,'KU Meter Schedule'!DX178+CI178-$G178,SUM(DX178,CI178)))</f>
        <v>5152.4030364684668</v>
      </c>
      <c r="DZ178" s="6">
        <f>IF(DZ$3=$CP$3,$H178+CJ178,IF($F178='KU Meter Schedule'!DZ$3,'KU Meter Schedule'!DY178+CJ178-$G178,SUM(DY178,CJ178)))</f>
        <v>5166.2351859684668</v>
      </c>
      <c r="EA178" s="6">
        <f>IF(EA$3=$CP$3,$H178+CK178,IF($F178='KU Meter Schedule'!EA$3,'KU Meter Schedule'!DZ178+CK178-$G178,SUM(DZ178,CK178)))</f>
        <v>5180.0673354684668</v>
      </c>
      <c r="EB178" s="6">
        <f>IF(EB$3=$CP$3,$H178+CL178,IF($F178='KU Meter Schedule'!EB$3,'KU Meter Schedule'!EA178+CL178-$G178,SUM(EA178,CL178)))</f>
        <v>458.04341021846722</v>
      </c>
      <c r="EC178" s="6">
        <f>IF(EC$3=$CP$3,$H178+CM178,IF($F178='KU Meter Schedule'!EC$3,'KU Meter Schedule'!EB178+CM178-$G178,SUM(EB178,CM178)))</f>
        <v>458.04341021846722</v>
      </c>
      <c r="ED178" s="6">
        <f>IF(ED$3=$CP$3,$H178+CN178,IF($F178='KU Meter Schedule'!ED$3,'KU Meter Schedule'!EC178+CN178-$G178,SUM(EC178,CN178)))</f>
        <v>458.04341021846722</v>
      </c>
      <c r="EF178" s="8">
        <f t="shared" si="35"/>
        <v>12.584639364866234</v>
      </c>
      <c r="EG178" s="8">
        <f t="shared" si="35"/>
        <v>3.560245531532928</v>
      </c>
      <c r="EH178" s="8">
        <f t="shared" si="35"/>
        <v>-5.4641483018003782</v>
      </c>
      <c r="EI178" s="8">
        <f t="shared" si="35"/>
        <v>-14.488542135133684</v>
      </c>
      <c r="EJ178" s="8">
        <f t="shared" si="35"/>
        <v>-23.512935968466991</v>
      </c>
      <c r="EK178" s="8">
        <f t="shared" si="35"/>
        <v>-32.537329801800297</v>
      </c>
      <c r="EL178" s="8">
        <f t="shared" si="35"/>
        <v>-41.561723635133603</v>
      </c>
      <c r="EM178" s="8">
        <f t="shared" si="35"/>
        <v>-50.586117468466909</v>
      </c>
      <c r="EN178" s="8">
        <f t="shared" si="35"/>
        <v>-59.610511301800216</v>
      </c>
      <c r="EO178" s="8">
        <f t="shared" si="35"/>
        <v>-68.634905135133522</v>
      </c>
      <c r="EP178" s="8">
        <f t="shared" si="35"/>
        <v>-77.659298968466828</v>
      </c>
      <c r="EQ178" s="8">
        <f t="shared" si="35"/>
        <v>-91.491448468466842</v>
      </c>
      <c r="ER178" s="8">
        <f t="shared" si="35"/>
        <v>-105.32359796846686</v>
      </c>
      <c r="ES178" s="8">
        <f t="shared" si="35"/>
        <v>-119.15574746846687</v>
      </c>
      <c r="ET178" s="8">
        <f t="shared" si="35"/>
        <v>-132.98789696846688</v>
      </c>
      <c r="EU178" s="8">
        <f t="shared" si="35"/>
        <v>-146.8200464684669</v>
      </c>
      <c r="EV178" s="8">
        <f t="shared" si="33"/>
        <v>-160.65219596846691</v>
      </c>
      <c r="EW178" s="8">
        <f t="shared" si="33"/>
        <v>-174.48434546846693</v>
      </c>
      <c r="EX178" s="8">
        <f t="shared" si="33"/>
        <v>-188.31649496846694</v>
      </c>
      <c r="EY178" s="8">
        <f t="shared" si="33"/>
        <v>-202.14864446846696</v>
      </c>
      <c r="EZ178" s="8">
        <f t="shared" si="33"/>
        <v>-215.98079396846697</v>
      </c>
      <c r="FA178" s="8">
        <f t="shared" si="33"/>
        <v>-229.81294346846698</v>
      </c>
      <c r="FB178" s="8">
        <f t="shared" si="33"/>
        <v>-243.645092968467</v>
      </c>
      <c r="FC178" s="8">
        <f t="shared" si="33"/>
        <v>-257.47724246846701</v>
      </c>
      <c r="FD178" s="8">
        <f t="shared" si="33"/>
        <v>-271.30939196846703</v>
      </c>
      <c r="FE178" s="8">
        <f t="shared" si="33"/>
        <v>-285.14154146846704</v>
      </c>
      <c r="FF178" s="8">
        <f t="shared" si="33"/>
        <v>-298.97369096846705</v>
      </c>
      <c r="FG178" s="8">
        <f t="shared" si="33"/>
        <v>-312.80584046846707</v>
      </c>
      <c r="FH178" s="8">
        <f t="shared" si="33"/>
        <v>-326.63798996846708</v>
      </c>
      <c r="FI178" s="8">
        <f t="shared" si="33"/>
        <v>-340.4701394684671</v>
      </c>
      <c r="FJ178" s="8">
        <f t="shared" si="33"/>
        <v>-354.30228896846711</v>
      </c>
      <c r="FK178" s="8">
        <f t="shared" si="36"/>
        <v>-368.13443846846712</v>
      </c>
      <c r="FL178" s="8">
        <f t="shared" si="36"/>
        <v>-381.96658796846714</v>
      </c>
      <c r="FM178" s="8">
        <f t="shared" si="36"/>
        <v>-395.79873746846715</v>
      </c>
      <c r="FN178" s="8">
        <f t="shared" si="36"/>
        <v>-409.63088696846717</v>
      </c>
      <c r="FO178" s="8">
        <f t="shared" si="36"/>
        <v>-423.46303646846718</v>
      </c>
      <c r="FP178" s="8">
        <f t="shared" si="36"/>
        <v>-437.29518596846719</v>
      </c>
      <c r="FQ178" s="8">
        <f t="shared" si="36"/>
        <v>-451.12733546846721</v>
      </c>
      <c r="FR178" s="8">
        <f t="shared" si="36"/>
        <v>-458.04341021846722</v>
      </c>
      <c r="FS178" s="8">
        <f t="shared" si="36"/>
        <v>-458.04341021846722</v>
      </c>
      <c r="FT178" s="8">
        <f t="shared" si="36"/>
        <v>-458.04341021846722</v>
      </c>
    </row>
    <row r="179" spans="1:176" x14ac:dyDescent="0.25">
      <c r="A179" s="3" t="s">
        <v>12</v>
      </c>
      <c r="B179" s="3" t="s">
        <v>2</v>
      </c>
      <c r="C179" s="3" t="s">
        <v>37</v>
      </c>
      <c r="D179" s="3" t="s">
        <v>4</v>
      </c>
      <c r="E179" s="3">
        <v>1955</v>
      </c>
      <c r="F179" s="24">
        <f>IFERROR(VLOOKUP(CONCATENATE(C179,E179),'KU Retirements'!$A$4:$E$150,5,FALSE),"N/A")</f>
        <v>43739</v>
      </c>
      <c r="G179" s="5">
        <v>38.69</v>
      </c>
      <c r="H179" s="5">
        <v>38.25</v>
      </c>
      <c r="J179" s="6">
        <f>IF(J$3=$J$3,$G179,IF($F179='KU Meter Schedule'!J$3,'KU Meter Schedule'!I179-'KU Meter Schedule'!$G179,I179))</f>
        <v>38.69</v>
      </c>
      <c r="K179" s="6">
        <f>IF(K$3=$J$3,$G179,IF($F179='KU Meter Schedule'!K$3,'KU Meter Schedule'!J179-'KU Meter Schedule'!$G179,J179))</f>
        <v>38.69</v>
      </c>
      <c r="L179" s="6">
        <f>IF(L$3=$J$3,$G179,IF($F179='KU Meter Schedule'!L$3,'KU Meter Schedule'!K179-'KU Meter Schedule'!$G179,K179))</f>
        <v>38.69</v>
      </c>
      <c r="M179" s="6">
        <f>IF(M$3=$J$3,$G179,IF($F179='KU Meter Schedule'!M$3,'KU Meter Schedule'!L179-'KU Meter Schedule'!$G179,L179))</f>
        <v>38.69</v>
      </c>
      <c r="N179" s="6">
        <f>IF(N$3=$J$3,$G179,IF($F179='KU Meter Schedule'!N$3,'KU Meter Schedule'!M179-'KU Meter Schedule'!$G179,M179))</f>
        <v>38.69</v>
      </c>
      <c r="O179" s="6">
        <f>IF(O$3=$J$3,$G179,IF($F179='KU Meter Schedule'!O$3,'KU Meter Schedule'!N179-'KU Meter Schedule'!$G179,N179))</f>
        <v>38.69</v>
      </c>
      <c r="P179" s="6">
        <f>IF(P$3=$J$3,$G179,IF($F179='KU Meter Schedule'!P$3,'KU Meter Schedule'!O179-'KU Meter Schedule'!$G179,O179))</f>
        <v>38.69</v>
      </c>
      <c r="Q179" s="6">
        <f>IF(Q$3=$J$3,$G179,IF($F179='KU Meter Schedule'!Q$3,'KU Meter Schedule'!P179-'KU Meter Schedule'!$G179,P179))</f>
        <v>38.69</v>
      </c>
      <c r="R179" s="6">
        <f>IF(R$3=$J$3,$G179,IF($F179='KU Meter Schedule'!R$3,'KU Meter Schedule'!Q179-'KU Meter Schedule'!$G179,Q179))</f>
        <v>38.69</v>
      </c>
      <c r="S179" s="6">
        <f>IF(S$3=$J$3,$G179,IF($F179='KU Meter Schedule'!S$3,'KU Meter Schedule'!R179-'KU Meter Schedule'!$G179,R179))</f>
        <v>38.69</v>
      </c>
      <c r="T179" s="6">
        <f>IF(T$3=$J$3,$G179,IF($F179='KU Meter Schedule'!T$3,'KU Meter Schedule'!S179-'KU Meter Schedule'!$G179,S179))</f>
        <v>38.69</v>
      </c>
      <c r="U179" s="6">
        <f>IF(U$3=$J$3,$G179,IF($F179='KU Meter Schedule'!U$3,'KU Meter Schedule'!T179-'KU Meter Schedule'!$G179,T179))</f>
        <v>38.69</v>
      </c>
      <c r="V179" s="6">
        <f>IF(V$3=$J$3,$G179,IF($F179='KU Meter Schedule'!V$3,'KU Meter Schedule'!U179-'KU Meter Schedule'!$G179,U179))</f>
        <v>38.69</v>
      </c>
      <c r="W179" s="6">
        <f>IF(W$3=$J$3,$G179,IF($F179='KU Meter Schedule'!W$3,'KU Meter Schedule'!V179-'KU Meter Schedule'!$G179,V179))</f>
        <v>38.69</v>
      </c>
      <c r="X179" s="6">
        <f>IF(X$3=$J$3,$G179,IF($F179='KU Meter Schedule'!X$3,'KU Meter Schedule'!W179-'KU Meter Schedule'!$G179,W179))</f>
        <v>38.69</v>
      </c>
      <c r="Y179" s="6">
        <f>IF(Y$3=$J$3,$G179,IF($F179='KU Meter Schedule'!Y$3,'KU Meter Schedule'!X179-'KU Meter Schedule'!$G179,X179))</f>
        <v>38.69</v>
      </c>
      <c r="Z179" s="6">
        <f>IF(Z$3=$J$3,$G179,IF($F179='KU Meter Schedule'!Z$3,'KU Meter Schedule'!Y179-'KU Meter Schedule'!$G179,Y179))</f>
        <v>38.69</v>
      </c>
      <c r="AA179" s="6">
        <f>IF(AA$3=$J$3,$G179,IF($F179='KU Meter Schedule'!AA$3,'KU Meter Schedule'!Z179-'KU Meter Schedule'!$G179,Z179))</f>
        <v>38.69</v>
      </c>
      <c r="AB179" s="6">
        <f>IF(AB$3=$J$3,$G179,IF($F179='KU Meter Schedule'!AB$3,'KU Meter Schedule'!AA179-'KU Meter Schedule'!$G179,AA179))</f>
        <v>38.69</v>
      </c>
      <c r="AC179" s="6">
        <f>IF(AC$3=$J$3,$G179,IF($F179='KU Meter Schedule'!AC$3,'KU Meter Schedule'!AB179-'KU Meter Schedule'!$G179,AB179))</f>
        <v>38.69</v>
      </c>
      <c r="AD179" s="6">
        <f>IF(AD$3=$J$3,$G179,IF($F179='KU Meter Schedule'!AD$3,'KU Meter Schedule'!AC179-'KU Meter Schedule'!$G179,AC179))</f>
        <v>38.69</v>
      </c>
      <c r="AE179" s="6">
        <f>IF(AE$3=$J$3,$G179,IF($F179='KU Meter Schedule'!AE$3,'KU Meter Schedule'!AD179-'KU Meter Schedule'!$G179,AD179))</f>
        <v>38.69</v>
      </c>
      <c r="AF179" s="6">
        <f>IF(AF$3=$J$3,$G179,IF($F179='KU Meter Schedule'!AF$3,'KU Meter Schedule'!AE179-'KU Meter Schedule'!$G179,AE179))</f>
        <v>38.69</v>
      </c>
      <c r="AG179" s="6">
        <f>IF(AG$3=$J$3,$G179,IF($F179='KU Meter Schedule'!AG$3,'KU Meter Schedule'!AF179-'KU Meter Schedule'!$G179,AF179))</f>
        <v>38.69</v>
      </c>
      <c r="AH179" s="6">
        <f>IF(AH$3=$J$3,$G179,IF($F179='KU Meter Schedule'!AH$3,'KU Meter Schedule'!AG179-'KU Meter Schedule'!$G179,AG179))</f>
        <v>38.69</v>
      </c>
      <c r="AI179" s="6">
        <f>IF(AI$3=$J$3,$G179,IF($F179='KU Meter Schedule'!AI$3,'KU Meter Schedule'!AH179-'KU Meter Schedule'!$G179,AH179))</f>
        <v>38.69</v>
      </c>
      <c r="AJ179" s="6">
        <f>IF(AJ$3=$J$3,$G179,IF($F179='KU Meter Schedule'!AJ$3,'KU Meter Schedule'!AI179-'KU Meter Schedule'!$G179,AI179))</f>
        <v>38.69</v>
      </c>
      <c r="AK179" s="6">
        <f>IF(AK$3=$J$3,$G179,IF($F179='KU Meter Schedule'!AK$3,'KU Meter Schedule'!AJ179-'KU Meter Schedule'!$G179,AJ179))</f>
        <v>38.69</v>
      </c>
      <c r="AL179" s="6">
        <f>IF(AL$3=$J$3,$G179,IF($F179='KU Meter Schedule'!AL$3,'KU Meter Schedule'!AK179-'KU Meter Schedule'!$G179,AK179))</f>
        <v>38.69</v>
      </c>
      <c r="AM179" s="6">
        <f>IF(AM$3=$J$3,$G179,IF($F179='KU Meter Schedule'!AM$3,'KU Meter Schedule'!AL179-'KU Meter Schedule'!$G179,AL179))</f>
        <v>38.69</v>
      </c>
      <c r="AN179" s="6">
        <f>IF(AN$3=$J$3,$G179,IF($F179='KU Meter Schedule'!AN$3,'KU Meter Schedule'!AM179-'KU Meter Schedule'!$G179,AM179))</f>
        <v>38.69</v>
      </c>
      <c r="AO179" s="6">
        <f>IF(AO$3=$J$3,$G179,IF($F179='KU Meter Schedule'!AO$3,'KU Meter Schedule'!AN179-'KU Meter Schedule'!$G179,AN179))</f>
        <v>38.69</v>
      </c>
      <c r="AP179" s="6">
        <f>IF(AP$3=$J$3,$G179,IF($F179='KU Meter Schedule'!AP$3,'KU Meter Schedule'!AO179-'KU Meter Schedule'!$G179,AO179))</f>
        <v>38.69</v>
      </c>
      <c r="AQ179" s="6">
        <f>IF(AQ$3=$J$3,$G179,IF($F179='KU Meter Schedule'!AQ$3,'KU Meter Schedule'!AP179-'KU Meter Schedule'!$G179,AP179))</f>
        <v>38.69</v>
      </c>
      <c r="AR179" s="6">
        <f>IF(AR$3=$J$3,$G179,IF($F179='KU Meter Schedule'!AR$3,'KU Meter Schedule'!AQ179-'KU Meter Schedule'!$G179,AQ179))</f>
        <v>38.69</v>
      </c>
      <c r="AS179" s="6">
        <f>IF(AS$3=$J$3,$G179,IF($F179='KU Meter Schedule'!AS$3,'KU Meter Schedule'!AR179-'KU Meter Schedule'!$G179,AR179))</f>
        <v>38.69</v>
      </c>
      <c r="AT179" s="6">
        <f>IF(AT$3=$J$3,$G179,IF($F179='KU Meter Schedule'!AT$3,'KU Meter Schedule'!AS179-'KU Meter Schedule'!$G179,AS179))</f>
        <v>38.69</v>
      </c>
      <c r="AU179" s="6">
        <f>IF(AU$3=$J$3,$G179,IF($F179='KU Meter Schedule'!AU$3,'KU Meter Schedule'!AT179-'KU Meter Schedule'!$G179,AT179))</f>
        <v>38.69</v>
      </c>
      <c r="AV179" s="6">
        <f>IF(AV$3=$J$3,$G179,IF($F179='KU Meter Schedule'!AV$3,'KU Meter Schedule'!AU179-'KU Meter Schedule'!$G179,AU179))</f>
        <v>0</v>
      </c>
      <c r="AW179" s="6">
        <f>IF(AW$3=$J$3,$G179,IF($F179='KU Meter Schedule'!AW$3,'KU Meter Schedule'!AV179-'KU Meter Schedule'!$G179,AV179))</f>
        <v>0</v>
      </c>
      <c r="AX179" s="6">
        <f>IF(AX$3=$J$3,$G179,IF($F179='KU Meter Schedule'!AX$3,'KU Meter Schedule'!AW179-'KU Meter Schedule'!$G179,AW179))</f>
        <v>0</v>
      </c>
      <c r="AZ179" s="21">
        <f>IF(AZ$3&lt;'Depr. Rate'!$B$1,('Depr. Rate'!$B$4*'KU Meter Schedule'!J179)/12,IF(J179=0,I179/2*'Depr. Rate'!$C$4/12,('Depr. Rate'!$C$4*'KU Meter Schedule'!J179)/12))</f>
        <v>7.3833416666666665E-2</v>
      </c>
      <c r="BA179" s="21">
        <f>IF(BA$3&lt;'Depr. Rate'!$B$1,('Depr. Rate'!$B$4*'KU Meter Schedule'!K179)/12,IF(K179=0,J179/2*'Depr. Rate'!$C$4/12,('Depr. Rate'!$C$4*'KU Meter Schedule'!K179)/12))</f>
        <v>7.3833416666666665E-2</v>
      </c>
      <c r="BB179" s="21">
        <f>IF(BB$3&lt;'Depr. Rate'!$B$1,('Depr. Rate'!$B$4*'KU Meter Schedule'!L179)/12,IF(L179=0,K179/2*'Depr. Rate'!$C$4/12,('Depr. Rate'!$C$4*'KU Meter Schedule'!L179)/12))</f>
        <v>7.3833416666666665E-2</v>
      </c>
      <c r="BC179" s="21">
        <f>IF(BC$3&lt;'Depr. Rate'!$B$1,('Depr. Rate'!$B$4*'KU Meter Schedule'!M179)/12,IF(M179=0,L179/2*'Depr. Rate'!$C$4/12,('Depr. Rate'!$C$4*'KU Meter Schedule'!M179)/12))</f>
        <v>7.3833416666666665E-2</v>
      </c>
      <c r="BD179" s="21">
        <f>IF(BD$3&lt;'Depr. Rate'!$B$1,('Depr. Rate'!$B$4*'KU Meter Schedule'!N179)/12,IF(N179=0,M179/2*'Depr. Rate'!$C$4/12,('Depr. Rate'!$C$4*'KU Meter Schedule'!N179)/12))</f>
        <v>7.3833416666666665E-2</v>
      </c>
      <c r="BE179" s="21">
        <f>IF(BE$3&lt;'Depr. Rate'!$B$1,('Depr. Rate'!$B$4*'KU Meter Schedule'!O179)/12,IF(O179=0,N179/2*'Depr. Rate'!$C$4/12,('Depr. Rate'!$C$4*'KU Meter Schedule'!O179)/12))</f>
        <v>7.3833416666666665E-2</v>
      </c>
      <c r="BF179" s="21">
        <f>IF(BF$3&lt;'Depr. Rate'!$B$1,('Depr. Rate'!$B$4*'KU Meter Schedule'!P179)/12,IF(P179=0,O179/2*'Depr. Rate'!$C$4/12,('Depr. Rate'!$C$4*'KU Meter Schedule'!P179)/12))</f>
        <v>7.3833416666666665E-2</v>
      </c>
      <c r="BG179" s="21">
        <f>IF(BG$3&lt;'Depr. Rate'!$B$1,('Depr. Rate'!$B$4*'KU Meter Schedule'!Q179)/12,IF(Q179=0,P179/2*'Depr. Rate'!$C$4/12,('Depr. Rate'!$C$4*'KU Meter Schedule'!Q179)/12))</f>
        <v>7.3833416666666665E-2</v>
      </c>
      <c r="BH179" s="21">
        <f>IF(BH$3&lt;'Depr. Rate'!$B$1,('Depr. Rate'!$B$4*'KU Meter Schedule'!R179)/12,IF(R179=0,Q179/2*'Depr. Rate'!$C$4/12,('Depr. Rate'!$C$4*'KU Meter Schedule'!R179)/12))</f>
        <v>7.3833416666666665E-2</v>
      </c>
      <c r="BI179" s="21">
        <f>IF(BI$3&lt;'Depr. Rate'!$B$1,('Depr. Rate'!$B$4*'KU Meter Schedule'!S179)/12,IF(S179=0,R179/2*'Depr. Rate'!$C$4/12,('Depr. Rate'!$C$4*'KU Meter Schedule'!S179)/12))</f>
        <v>7.3833416666666665E-2</v>
      </c>
      <c r="BJ179" s="21">
        <f>IF(BJ$3&lt;'Depr. Rate'!$B$1,('Depr. Rate'!$B$4*'KU Meter Schedule'!T179)/12,IF(T179=0,S179/2*'Depr. Rate'!$C$4/12,('Depr. Rate'!$C$4*'KU Meter Schedule'!T179)/12))</f>
        <v>7.3833416666666665E-2</v>
      </c>
      <c r="BK179" s="21">
        <f>IF(BK$3&lt;'Depr. Rate'!$B$1,('Depr. Rate'!$B$4*'KU Meter Schedule'!U179)/12,IF(U179=0,T179/2*'Depr. Rate'!$C$4/12,('Depr. Rate'!$C$4*'KU Meter Schedule'!U179)/12))</f>
        <v>0.11316824999999998</v>
      </c>
      <c r="BL179" s="21">
        <f>IF(BL$3&lt;'Depr. Rate'!$B$1,('Depr. Rate'!$B$4*'KU Meter Schedule'!V179)/12,IF(V179=0,U179/2*'Depr. Rate'!$C$4/12,('Depr. Rate'!$C$4*'KU Meter Schedule'!V179)/12))</f>
        <v>0.11316824999999998</v>
      </c>
      <c r="BM179" s="21">
        <f>IF(BM$3&lt;'Depr. Rate'!$B$1,('Depr. Rate'!$B$4*'KU Meter Schedule'!W179)/12,IF(W179=0,V179/2*'Depr. Rate'!$C$4/12,('Depr. Rate'!$C$4*'KU Meter Schedule'!W179)/12))</f>
        <v>0.11316824999999998</v>
      </c>
      <c r="BN179" s="21">
        <f>IF(BN$3&lt;'Depr. Rate'!$B$1,('Depr. Rate'!$B$4*'KU Meter Schedule'!X179)/12,IF(X179=0,W179/2*'Depr. Rate'!$C$4/12,('Depr. Rate'!$C$4*'KU Meter Schedule'!X179)/12))</f>
        <v>0.11316824999999998</v>
      </c>
      <c r="BO179" s="21">
        <f>IF(BO$3&lt;'Depr. Rate'!$B$1,('Depr. Rate'!$B$4*'KU Meter Schedule'!Y179)/12,IF(Y179=0,X179/2*'Depr. Rate'!$C$4/12,('Depr. Rate'!$C$4*'KU Meter Schedule'!Y179)/12))</f>
        <v>0.11316824999999998</v>
      </c>
      <c r="BP179" s="21">
        <f>IF(BP$3&lt;'Depr. Rate'!$B$1,('Depr. Rate'!$B$4*'KU Meter Schedule'!Z179)/12,IF(Z179=0,Y179/2*'Depr. Rate'!$C$4/12,('Depr. Rate'!$C$4*'KU Meter Schedule'!Z179)/12))</f>
        <v>0.11316824999999998</v>
      </c>
      <c r="BQ179" s="21">
        <f>IF(BQ$3&lt;'Depr. Rate'!$B$1,('Depr. Rate'!$B$4*'KU Meter Schedule'!AA179)/12,IF(AA179=0,Z179/2*'Depr. Rate'!$C$4/12,('Depr. Rate'!$C$4*'KU Meter Schedule'!AA179)/12))</f>
        <v>0.11316824999999998</v>
      </c>
      <c r="BR179" s="21">
        <f>IF(BR$3&lt;'Depr. Rate'!$B$1,('Depr. Rate'!$B$4*'KU Meter Schedule'!AB179)/12,IF(AB179=0,AA179/2*'Depr. Rate'!$C$4/12,('Depr. Rate'!$C$4*'KU Meter Schedule'!AB179)/12))</f>
        <v>0.11316824999999998</v>
      </c>
      <c r="BS179" s="21">
        <f>IF(BS$3&lt;'Depr. Rate'!$B$1,('Depr. Rate'!$B$4*'KU Meter Schedule'!AC179)/12,IF(AC179=0,AB179/2*'Depr. Rate'!$C$4/12,('Depr. Rate'!$C$4*'KU Meter Schedule'!AC179)/12))</f>
        <v>0.11316824999999998</v>
      </c>
      <c r="BT179" s="21">
        <f>IF(BT$3&lt;'Depr. Rate'!$B$1,('Depr. Rate'!$B$4*'KU Meter Schedule'!AD179)/12,IF(AD179=0,AC179/2*'Depr. Rate'!$C$4/12,('Depr. Rate'!$C$4*'KU Meter Schedule'!AD179)/12))</f>
        <v>0.11316824999999998</v>
      </c>
      <c r="BU179" s="21">
        <f>IF(BU$3&lt;'Depr. Rate'!$B$1,('Depr. Rate'!$B$4*'KU Meter Schedule'!AE179)/12,IF(AE179=0,AD179/2*'Depr. Rate'!$C$4/12,('Depr. Rate'!$C$4*'KU Meter Schedule'!AE179)/12))</f>
        <v>0.11316824999999998</v>
      </c>
      <c r="BV179" s="21">
        <f>IF(BV$3&lt;'Depr. Rate'!$B$1,('Depr. Rate'!$B$4*'KU Meter Schedule'!AF179)/12,IF(AF179=0,AE179/2*'Depr. Rate'!$C$4/12,('Depr. Rate'!$C$4*'KU Meter Schedule'!AF179)/12))</f>
        <v>0.11316824999999998</v>
      </c>
      <c r="BW179" s="21">
        <f>IF(BW$3&lt;'Depr. Rate'!$B$1,('Depr. Rate'!$B$4*'KU Meter Schedule'!AG179)/12,IF(AG179=0,AF179/2*'Depr. Rate'!$C$4/12,('Depr. Rate'!$C$4*'KU Meter Schedule'!AG179)/12))</f>
        <v>0.11316824999999998</v>
      </c>
      <c r="BX179" s="21">
        <f>IF(BX$3&lt;'Depr. Rate'!$B$1,('Depr. Rate'!$B$4*'KU Meter Schedule'!AH179)/12,IF(AH179=0,AG179/2*'Depr. Rate'!$C$4/12,('Depr. Rate'!$C$4*'KU Meter Schedule'!AH179)/12))</f>
        <v>0.11316824999999998</v>
      </c>
      <c r="BY179" s="21">
        <f>IF(BY$3&lt;'Depr. Rate'!$B$1,('Depr. Rate'!$B$4*'KU Meter Schedule'!AI179)/12,IF(AI179=0,AH179/2*'Depr. Rate'!$C$4/12,('Depr. Rate'!$C$4*'KU Meter Schedule'!AI179)/12))</f>
        <v>0.11316824999999998</v>
      </c>
      <c r="BZ179" s="21">
        <f>IF(BZ$3&lt;'Depr. Rate'!$B$1,('Depr. Rate'!$B$4*'KU Meter Schedule'!AJ179)/12,IF(AJ179=0,AI179/2*'Depr. Rate'!$C$4/12,('Depr. Rate'!$C$4*'KU Meter Schedule'!AJ179)/12))</f>
        <v>0.11316824999999998</v>
      </c>
      <c r="CA179" s="21">
        <f>IF(CA$3&lt;'Depr. Rate'!$B$1,('Depr. Rate'!$B$4*'KU Meter Schedule'!AK179)/12,IF(AK179=0,AJ179/2*'Depr. Rate'!$C$4/12,('Depr. Rate'!$C$4*'KU Meter Schedule'!AK179)/12))</f>
        <v>0.11316824999999998</v>
      </c>
      <c r="CB179" s="21">
        <f>IF(CB$3&lt;'Depr. Rate'!$B$1,('Depr. Rate'!$B$4*'KU Meter Schedule'!AL179)/12,IF(AL179=0,AK179/2*'Depr. Rate'!$C$4/12,('Depr. Rate'!$C$4*'KU Meter Schedule'!AL179)/12))</f>
        <v>0.11316824999999998</v>
      </c>
      <c r="CC179" s="21">
        <f>IF(CC$3&lt;'Depr. Rate'!$B$1,('Depr. Rate'!$B$4*'KU Meter Schedule'!AM179)/12,IF(AM179=0,AL179/2*'Depr. Rate'!$C$4/12,('Depr. Rate'!$C$4*'KU Meter Schedule'!AM179)/12))</f>
        <v>0.11316824999999998</v>
      </c>
      <c r="CD179" s="21">
        <f>IF(CD$3&lt;'Depr. Rate'!$B$1,('Depr. Rate'!$B$4*'KU Meter Schedule'!AN179)/12,IF(AN179=0,AM179/2*'Depr. Rate'!$C$4/12,('Depr. Rate'!$C$4*'KU Meter Schedule'!AN179)/12))</f>
        <v>0.11316824999999998</v>
      </c>
      <c r="CE179" s="21">
        <f>IF(CE$3&lt;'Depr. Rate'!$B$1,('Depr. Rate'!$B$4*'KU Meter Schedule'!AO179)/12,IF(AO179=0,AN179/2*'Depr. Rate'!$C$4/12,('Depr. Rate'!$C$4*'KU Meter Schedule'!AO179)/12))</f>
        <v>0.11316824999999998</v>
      </c>
      <c r="CF179" s="21">
        <f>IF(CF$3&lt;'Depr. Rate'!$B$1,('Depr. Rate'!$B$4*'KU Meter Schedule'!AP179)/12,IF(AP179=0,AO179/2*'Depr. Rate'!$C$4/12,('Depr. Rate'!$C$4*'KU Meter Schedule'!AP179)/12))</f>
        <v>0.11316824999999998</v>
      </c>
      <c r="CG179" s="21">
        <f>IF(CG$3&lt;'Depr. Rate'!$B$1,('Depr. Rate'!$B$4*'KU Meter Schedule'!AQ179)/12,IF(AQ179=0,AP179/2*'Depr. Rate'!$C$4/12,('Depr. Rate'!$C$4*'KU Meter Schedule'!AQ179)/12))</f>
        <v>0.11316824999999998</v>
      </c>
      <c r="CH179" s="21">
        <f>IF(CH$3&lt;'Depr. Rate'!$B$1,('Depr. Rate'!$B$4*'KU Meter Schedule'!AR179)/12,IF(AR179=0,AQ179/2*'Depr. Rate'!$C$4/12,('Depr. Rate'!$C$4*'KU Meter Schedule'!AR179)/12))</f>
        <v>0.11316824999999998</v>
      </c>
      <c r="CI179" s="21">
        <f>IF(CI$3&lt;'Depr. Rate'!$B$1,('Depr. Rate'!$B$4*'KU Meter Schedule'!AS179)/12,IF(AS179=0,AR179/2*'Depr. Rate'!$C$4/12,('Depr. Rate'!$C$4*'KU Meter Schedule'!AS179)/12))</f>
        <v>0.11316824999999998</v>
      </c>
      <c r="CJ179" s="21">
        <f>IF(CJ$3&lt;'Depr. Rate'!$B$1,('Depr. Rate'!$B$4*'KU Meter Schedule'!AT179)/12,IF(AT179=0,AS179/2*'Depr. Rate'!$C$4/12,('Depr. Rate'!$C$4*'KU Meter Schedule'!AT179)/12))</f>
        <v>0.11316824999999998</v>
      </c>
      <c r="CK179" s="21">
        <f>IF(CK$3&lt;'Depr. Rate'!$B$1,('Depr. Rate'!$B$4*'KU Meter Schedule'!AU179)/12,IF(AU179=0,AT179/2*'Depr. Rate'!$C$4/12,('Depr. Rate'!$C$4*'KU Meter Schedule'!AU179)/12))</f>
        <v>0.11316824999999998</v>
      </c>
      <c r="CL179" s="21">
        <f>IF(CL$3&lt;'Depr. Rate'!$B$1,('Depr. Rate'!$B$4*'KU Meter Schedule'!AV179)/12,IF(AV179=0,AU179/2*'Depr. Rate'!$C$4/12,('Depr. Rate'!$C$4*'KU Meter Schedule'!AV179)/12))</f>
        <v>5.6584124999999992E-2</v>
      </c>
      <c r="CM179" s="21">
        <f>IF(CM$3&lt;'Depr. Rate'!$B$1,('Depr. Rate'!$B$4*'KU Meter Schedule'!AW179)/12,IF(AW179=0,AV179/2*'Depr. Rate'!$C$4/12,('Depr. Rate'!$C$4*'KU Meter Schedule'!AW179)/12))</f>
        <v>0</v>
      </c>
      <c r="CN179" s="21">
        <f>IF(CN$3&lt;'Depr. Rate'!$B$1,('Depr. Rate'!$B$4*'KU Meter Schedule'!AX179)/12,IF(AX179=0,AW179/2*'Depr. Rate'!$C$4/12,('Depr. Rate'!$C$4*'KU Meter Schedule'!AX179)/12))</f>
        <v>0</v>
      </c>
      <c r="CP179" s="6">
        <f>IF(CP$3=$CP$3,$H179+AZ179,IF($F179='KU Meter Schedule'!CP$3,'KU Meter Schedule'!CO179+AZ179-$G179,SUM(CO179,AZ179)))</f>
        <v>38.323833416666666</v>
      </c>
      <c r="CQ179" s="6">
        <f>IF(CQ$3=$CP$3,$H179+BA179,IF($F179='KU Meter Schedule'!CQ$3,'KU Meter Schedule'!CP179+BA179-$G179,SUM(CP179,BA179)))</f>
        <v>38.397666833333332</v>
      </c>
      <c r="CR179" s="6">
        <f>IF(CR$3=$CP$3,$H179+BB179,IF($F179='KU Meter Schedule'!CR$3,'KU Meter Schedule'!CQ179+BB179-$G179,SUM(CQ179,BB179)))</f>
        <v>38.471500249999998</v>
      </c>
      <c r="CS179" s="6">
        <f>IF(CS$3=$CP$3,$H179+BC179,IF($F179='KU Meter Schedule'!CS$3,'KU Meter Schedule'!CR179+BC179-$G179,SUM(CR179,BC179)))</f>
        <v>38.545333666666664</v>
      </c>
      <c r="CT179" s="6">
        <f>IF(CT$3=$CP$3,$H179+BD179,IF($F179='KU Meter Schedule'!CT$3,'KU Meter Schedule'!CS179+BD179-$G179,SUM(CS179,BD179)))</f>
        <v>38.61916708333333</v>
      </c>
      <c r="CU179" s="6">
        <f>IF(CU$3=$CP$3,$H179+BE179,IF($F179='KU Meter Schedule'!CU$3,'KU Meter Schedule'!CT179+BE179-$G179,SUM(CT179,BE179)))</f>
        <v>38.693000499999997</v>
      </c>
      <c r="CV179" s="6">
        <f>IF(CV$3=$CP$3,$H179+BF179,IF($F179='KU Meter Schedule'!CV$3,'KU Meter Schedule'!CU179+BF179-$G179,SUM(CU179,BF179)))</f>
        <v>38.766833916666663</v>
      </c>
      <c r="CW179" s="6">
        <f>IF(CW$3=$CP$3,$H179+BG179,IF($F179='KU Meter Schedule'!CW$3,'KU Meter Schedule'!CV179+BG179-$G179,SUM(CV179,BG179)))</f>
        <v>38.840667333333329</v>
      </c>
      <c r="CX179" s="6">
        <f>IF(CX$3=$CP$3,$H179+BH179,IF($F179='KU Meter Schedule'!CX$3,'KU Meter Schedule'!CW179+BH179-$G179,SUM(CW179,BH179)))</f>
        <v>38.914500749999995</v>
      </c>
      <c r="CY179" s="6">
        <f>IF(CY$3=$CP$3,$H179+BI179,IF($F179='KU Meter Schedule'!CY$3,'KU Meter Schedule'!CX179+BI179-$G179,SUM(CX179,BI179)))</f>
        <v>38.988334166666661</v>
      </c>
      <c r="CZ179" s="6">
        <f>IF(CZ$3=$CP$3,$H179+BJ179,IF($F179='KU Meter Schedule'!CZ$3,'KU Meter Schedule'!CY179+BJ179-$G179,SUM(CY179,BJ179)))</f>
        <v>39.062167583333327</v>
      </c>
      <c r="DA179" s="6">
        <f>IF(DA$3=$CP$3,$H179+BK179,IF($F179='KU Meter Schedule'!DA$3,'KU Meter Schedule'!CZ179+BK179-$G179,SUM(CZ179,BK179)))</f>
        <v>39.175335833333328</v>
      </c>
      <c r="DB179" s="6">
        <f>IF(DB$3=$CP$3,$H179+BL179,IF($F179='KU Meter Schedule'!DB$3,'KU Meter Schedule'!DA179+BL179-$G179,SUM(DA179,BL179)))</f>
        <v>39.288504083333329</v>
      </c>
      <c r="DC179" s="6">
        <f>IF(DC$3=$CP$3,$H179+BM179,IF($F179='KU Meter Schedule'!DC$3,'KU Meter Schedule'!DB179+BM179-$G179,SUM(DB179,BM179)))</f>
        <v>39.40167233333333</v>
      </c>
      <c r="DD179" s="6">
        <f>IF(DD$3=$CP$3,$H179+BN179,IF($F179='KU Meter Schedule'!DD$3,'KU Meter Schedule'!DC179+BN179-$G179,SUM(DC179,BN179)))</f>
        <v>39.514840583333331</v>
      </c>
      <c r="DE179" s="6">
        <f>IF(DE$3=$CP$3,$H179+BO179,IF($F179='KU Meter Schedule'!DE$3,'KU Meter Schedule'!DD179+BO179-$G179,SUM(DD179,BO179)))</f>
        <v>39.628008833333332</v>
      </c>
      <c r="DF179" s="6">
        <f>IF(DF$3=$CP$3,$H179+BP179,IF($F179='KU Meter Schedule'!DF$3,'KU Meter Schedule'!DE179+BP179-$G179,SUM(DE179,BP179)))</f>
        <v>39.741177083333334</v>
      </c>
      <c r="DG179" s="6">
        <f>IF(DG$3=$CP$3,$H179+BQ179,IF($F179='KU Meter Schedule'!DG$3,'KU Meter Schedule'!DF179+BQ179-$G179,SUM(DF179,BQ179)))</f>
        <v>39.854345333333335</v>
      </c>
      <c r="DH179" s="6">
        <f>IF(DH$3=$CP$3,$H179+BR179,IF($F179='KU Meter Schedule'!DH$3,'KU Meter Schedule'!DG179+BR179-$G179,SUM(DG179,BR179)))</f>
        <v>39.967513583333336</v>
      </c>
      <c r="DI179" s="6">
        <f>IF(DI$3=$CP$3,$H179+BS179,IF($F179='KU Meter Schedule'!DI$3,'KU Meter Schedule'!DH179+BS179-$G179,SUM(DH179,BS179)))</f>
        <v>40.080681833333337</v>
      </c>
      <c r="DJ179" s="6">
        <f>IF(DJ$3=$CP$3,$H179+BT179,IF($F179='KU Meter Schedule'!DJ$3,'KU Meter Schedule'!DI179+BT179-$G179,SUM(DI179,BT179)))</f>
        <v>40.193850083333338</v>
      </c>
      <c r="DK179" s="6">
        <f>IF(DK$3=$CP$3,$H179+BU179,IF($F179='KU Meter Schedule'!DK$3,'KU Meter Schedule'!DJ179+BU179-$G179,SUM(DJ179,BU179)))</f>
        <v>40.307018333333339</v>
      </c>
      <c r="DL179" s="6">
        <f>IF(DL$3=$CP$3,$H179+BV179,IF($F179='KU Meter Schedule'!DL$3,'KU Meter Schedule'!DK179+BV179-$G179,SUM(DK179,BV179)))</f>
        <v>40.42018658333334</v>
      </c>
      <c r="DM179" s="6">
        <f>IF(DM$3=$CP$3,$H179+BW179,IF($F179='KU Meter Schedule'!DM$3,'KU Meter Schedule'!DL179+BW179-$G179,SUM(DL179,BW179)))</f>
        <v>40.533354833333341</v>
      </c>
      <c r="DN179" s="6">
        <f>IF(DN$3=$CP$3,$H179+BX179,IF($F179='KU Meter Schedule'!DN$3,'KU Meter Schedule'!DM179+BX179-$G179,SUM(DM179,BX179)))</f>
        <v>40.646523083333342</v>
      </c>
      <c r="DO179" s="6">
        <f>IF(DO$3=$CP$3,$H179+BY179,IF($F179='KU Meter Schedule'!DO$3,'KU Meter Schedule'!DN179+BY179-$G179,SUM(DN179,BY179)))</f>
        <v>40.759691333333343</v>
      </c>
      <c r="DP179" s="6">
        <f>IF(DP$3=$CP$3,$H179+BZ179,IF($F179='KU Meter Schedule'!DP$3,'KU Meter Schedule'!DO179+BZ179-$G179,SUM(DO179,BZ179)))</f>
        <v>40.872859583333344</v>
      </c>
      <c r="DQ179" s="6">
        <f>IF(DQ$3=$CP$3,$H179+CA179,IF($F179='KU Meter Schedule'!DQ$3,'KU Meter Schedule'!DP179+CA179-$G179,SUM(DP179,CA179)))</f>
        <v>40.986027833333345</v>
      </c>
      <c r="DR179" s="6">
        <f>IF(DR$3=$CP$3,$H179+CB179,IF($F179='KU Meter Schedule'!DR$3,'KU Meter Schedule'!DQ179+CB179-$G179,SUM(DQ179,CB179)))</f>
        <v>41.099196083333347</v>
      </c>
      <c r="DS179" s="6">
        <f>IF(DS$3=$CP$3,$H179+CC179,IF($F179='KU Meter Schedule'!DS$3,'KU Meter Schedule'!DR179+CC179-$G179,SUM(DR179,CC179)))</f>
        <v>41.212364333333348</v>
      </c>
      <c r="DT179" s="6">
        <f>IF(DT$3=$CP$3,$H179+CD179,IF($F179='KU Meter Schedule'!DT$3,'KU Meter Schedule'!DS179+CD179-$G179,SUM(DS179,CD179)))</f>
        <v>41.325532583333349</v>
      </c>
      <c r="DU179" s="6">
        <f>IF(DU$3=$CP$3,$H179+CE179,IF($F179='KU Meter Schedule'!DU$3,'KU Meter Schedule'!DT179+CE179-$G179,SUM(DT179,CE179)))</f>
        <v>41.43870083333335</v>
      </c>
      <c r="DV179" s="6">
        <f>IF(DV$3=$CP$3,$H179+CF179,IF($F179='KU Meter Schedule'!DV$3,'KU Meter Schedule'!DU179+CF179-$G179,SUM(DU179,CF179)))</f>
        <v>41.551869083333351</v>
      </c>
      <c r="DW179" s="6">
        <f>IF(DW$3=$CP$3,$H179+CG179,IF($F179='KU Meter Schedule'!DW$3,'KU Meter Schedule'!DV179+CG179-$G179,SUM(DV179,CG179)))</f>
        <v>41.665037333333352</v>
      </c>
      <c r="DX179" s="6">
        <f>IF(DX$3=$CP$3,$H179+CH179,IF($F179='KU Meter Schedule'!DX$3,'KU Meter Schedule'!DW179+CH179-$G179,SUM(DW179,CH179)))</f>
        <v>41.778205583333353</v>
      </c>
      <c r="DY179" s="6">
        <f>IF(DY$3=$CP$3,$H179+CI179,IF($F179='KU Meter Schedule'!DY$3,'KU Meter Schedule'!DX179+CI179-$G179,SUM(DX179,CI179)))</f>
        <v>41.891373833333354</v>
      </c>
      <c r="DZ179" s="6">
        <f>IF(DZ$3=$CP$3,$H179+CJ179,IF($F179='KU Meter Schedule'!DZ$3,'KU Meter Schedule'!DY179+CJ179-$G179,SUM(DY179,CJ179)))</f>
        <v>42.004542083333355</v>
      </c>
      <c r="EA179" s="6">
        <f>IF(EA$3=$CP$3,$H179+CK179,IF($F179='KU Meter Schedule'!EA$3,'KU Meter Schedule'!DZ179+CK179-$G179,SUM(DZ179,CK179)))</f>
        <v>42.117710333333356</v>
      </c>
      <c r="EB179" s="6">
        <f>IF(EB$3=$CP$3,$H179+CL179,IF($F179='KU Meter Schedule'!EB$3,'KU Meter Schedule'!EA179+CL179-$G179,SUM(EA179,CL179)))</f>
        <v>3.484294458333359</v>
      </c>
      <c r="EC179" s="6">
        <f>IF(EC$3=$CP$3,$H179+CM179,IF($F179='KU Meter Schedule'!EC$3,'KU Meter Schedule'!EB179+CM179-$G179,SUM(EB179,CM179)))</f>
        <v>3.484294458333359</v>
      </c>
      <c r="ED179" s="6">
        <f>IF(ED$3=$CP$3,$H179+CN179,IF($F179='KU Meter Schedule'!ED$3,'KU Meter Schedule'!EC179+CN179-$G179,SUM(EC179,CN179)))</f>
        <v>3.484294458333359</v>
      </c>
      <c r="EF179" s="8">
        <f t="shared" si="35"/>
        <v>0.36616658333333163</v>
      </c>
      <c r="EG179" s="8">
        <f t="shared" si="35"/>
        <v>0.29233316666666553</v>
      </c>
      <c r="EH179" s="8">
        <f t="shared" si="35"/>
        <v>0.21849974999999944</v>
      </c>
      <c r="EI179" s="8">
        <f t="shared" si="35"/>
        <v>0.14466633333333334</v>
      </c>
      <c r="EJ179" s="8">
        <f t="shared" si="35"/>
        <v>7.0832916666667245E-2</v>
      </c>
      <c r="EK179" s="8">
        <f t="shared" si="35"/>
        <v>-3.0004999999988513E-3</v>
      </c>
      <c r="EL179" s="8">
        <f t="shared" si="35"/>
        <v>-7.6833916666664948E-2</v>
      </c>
      <c r="EM179" s="8">
        <f t="shared" si="35"/>
        <v>-0.15066733333333104</v>
      </c>
      <c r="EN179" s="8">
        <f t="shared" si="35"/>
        <v>-0.22450074999999714</v>
      </c>
      <c r="EO179" s="8">
        <f t="shared" si="35"/>
        <v>-0.29833416666666324</v>
      </c>
      <c r="EP179" s="8">
        <f t="shared" si="35"/>
        <v>-0.37216758333332933</v>
      </c>
      <c r="EQ179" s="8">
        <f t="shared" si="35"/>
        <v>-0.48533583333333041</v>
      </c>
      <c r="ER179" s="8">
        <f t="shared" si="35"/>
        <v>-0.59850408333333149</v>
      </c>
      <c r="ES179" s="8">
        <f t="shared" si="35"/>
        <v>-0.71167233333333257</v>
      </c>
      <c r="ET179" s="8">
        <f t="shared" si="35"/>
        <v>-0.82484058333333365</v>
      </c>
      <c r="EU179" s="8">
        <f t="shared" si="35"/>
        <v>-0.93800883333333474</v>
      </c>
      <c r="EV179" s="8">
        <f t="shared" si="33"/>
        <v>-1.0511770833333358</v>
      </c>
      <c r="EW179" s="8">
        <f t="shared" si="33"/>
        <v>-1.1643453333333369</v>
      </c>
      <c r="EX179" s="8">
        <f t="shared" si="33"/>
        <v>-1.277513583333338</v>
      </c>
      <c r="EY179" s="8">
        <f t="shared" si="33"/>
        <v>-1.3906818333333391</v>
      </c>
      <c r="EZ179" s="8">
        <f t="shared" si="33"/>
        <v>-1.5038500833333401</v>
      </c>
      <c r="FA179" s="8">
        <f t="shared" si="33"/>
        <v>-1.6170183333333412</v>
      </c>
      <c r="FB179" s="8">
        <f t="shared" si="33"/>
        <v>-1.7301865833333423</v>
      </c>
      <c r="FC179" s="8">
        <f t="shared" si="33"/>
        <v>-1.8433548333333434</v>
      </c>
      <c r="FD179" s="8">
        <f t="shared" si="33"/>
        <v>-1.9565230833333445</v>
      </c>
      <c r="FE179" s="8">
        <f t="shared" si="33"/>
        <v>-2.0696913333333455</v>
      </c>
      <c r="FF179" s="8">
        <f t="shared" si="33"/>
        <v>-2.1828595833333466</v>
      </c>
      <c r="FG179" s="8">
        <f t="shared" si="33"/>
        <v>-2.2960278333333477</v>
      </c>
      <c r="FH179" s="8">
        <f t="shared" si="33"/>
        <v>-2.4091960833333488</v>
      </c>
      <c r="FI179" s="8">
        <f t="shared" si="33"/>
        <v>-2.5223643333333499</v>
      </c>
      <c r="FJ179" s="8">
        <f t="shared" si="33"/>
        <v>-2.6355325833333509</v>
      </c>
      <c r="FK179" s="8">
        <f t="shared" si="36"/>
        <v>-2.748700833333352</v>
      </c>
      <c r="FL179" s="8">
        <f t="shared" si="36"/>
        <v>-2.8618690833333531</v>
      </c>
      <c r="FM179" s="8">
        <f t="shared" si="36"/>
        <v>-2.9750373333333542</v>
      </c>
      <c r="FN179" s="8">
        <f t="shared" si="36"/>
        <v>-3.0882055833333553</v>
      </c>
      <c r="FO179" s="8">
        <f t="shared" si="36"/>
        <v>-3.2013738333333563</v>
      </c>
      <c r="FP179" s="8">
        <f t="shared" si="36"/>
        <v>-3.3145420833333574</v>
      </c>
      <c r="FQ179" s="8">
        <f t="shared" si="36"/>
        <v>-3.4277103333333585</v>
      </c>
      <c r="FR179" s="8">
        <f t="shared" si="36"/>
        <v>-3.484294458333359</v>
      </c>
      <c r="FS179" s="8">
        <f t="shared" si="36"/>
        <v>-3.484294458333359</v>
      </c>
      <c r="FT179" s="8">
        <f t="shared" si="36"/>
        <v>-3.484294458333359</v>
      </c>
    </row>
    <row r="180" spans="1:176" x14ac:dyDescent="0.25">
      <c r="A180" s="3" t="s">
        <v>12</v>
      </c>
      <c r="B180" s="3" t="s">
        <v>2</v>
      </c>
      <c r="C180" s="3" t="s">
        <v>37</v>
      </c>
      <c r="D180" s="3" t="s">
        <v>5</v>
      </c>
      <c r="E180" s="3">
        <v>1955</v>
      </c>
      <c r="F180" s="24">
        <f>IFERROR(VLOOKUP(CONCATENATE(C180,E180),'KU Retirements'!$A$4:$E$150,5,FALSE),"N/A")</f>
        <v>43739</v>
      </c>
      <c r="G180" s="5">
        <v>105.93</v>
      </c>
      <c r="H180" s="5">
        <v>104.73459689880001</v>
      </c>
      <c r="J180" s="6">
        <f>IF(J$3=$J$3,$G180,IF($F180='KU Meter Schedule'!J$3,'KU Meter Schedule'!I180-'KU Meter Schedule'!$G180,I180))</f>
        <v>105.93</v>
      </c>
      <c r="K180" s="6">
        <f>IF(K$3=$J$3,$G180,IF($F180='KU Meter Schedule'!K$3,'KU Meter Schedule'!J180-'KU Meter Schedule'!$G180,J180))</f>
        <v>105.93</v>
      </c>
      <c r="L180" s="6">
        <f>IF(L$3=$J$3,$G180,IF($F180='KU Meter Schedule'!L$3,'KU Meter Schedule'!K180-'KU Meter Schedule'!$G180,K180))</f>
        <v>105.93</v>
      </c>
      <c r="M180" s="6">
        <f>IF(M$3=$J$3,$G180,IF($F180='KU Meter Schedule'!M$3,'KU Meter Schedule'!L180-'KU Meter Schedule'!$G180,L180))</f>
        <v>105.93</v>
      </c>
      <c r="N180" s="6">
        <f>IF(N$3=$J$3,$G180,IF($F180='KU Meter Schedule'!N$3,'KU Meter Schedule'!M180-'KU Meter Schedule'!$G180,M180))</f>
        <v>105.93</v>
      </c>
      <c r="O180" s="6">
        <f>IF(O$3=$J$3,$G180,IF($F180='KU Meter Schedule'!O$3,'KU Meter Schedule'!N180-'KU Meter Schedule'!$G180,N180))</f>
        <v>105.93</v>
      </c>
      <c r="P180" s="6">
        <f>IF(P$3=$J$3,$G180,IF($F180='KU Meter Schedule'!P$3,'KU Meter Schedule'!O180-'KU Meter Schedule'!$G180,O180))</f>
        <v>105.93</v>
      </c>
      <c r="Q180" s="6">
        <f>IF(Q$3=$J$3,$G180,IF($F180='KU Meter Schedule'!Q$3,'KU Meter Schedule'!P180-'KU Meter Schedule'!$G180,P180))</f>
        <v>105.93</v>
      </c>
      <c r="R180" s="6">
        <f>IF(R$3=$J$3,$G180,IF($F180='KU Meter Schedule'!R$3,'KU Meter Schedule'!Q180-'KU Meter Schedule'!$G180,Q180))</f>
        <v>105.93</v>
      </c>
      <c r="S180" s="6">
        <f>IF(S$3=$J$3,$G180,IF($F180='KU Meter Schedule'!S$3,'KU Meter Schedule'!R180-'KU Meter Schedule'!$G180,R180))</f>
        <v>105.93</v>
      </c>
      <c r="T180" s="6">
        <f>IF(T$3=$J$3,$G180,IF($F180='KU Meter Schedule'!T$3,'KU Meter Schedule'!S180-'KU Meter Schedule'!$G180,S180))</f>
        <v>105.93</v>
      </c>
      <c r="U180" s="6">
        <f>IF(U$3=$J$3,$G180,IF($F180='KU Meter Schedule'!U$3,'KU Meter Schedule'!T180-'KU Meter Schedule'!$G180,T180))</f>
        <v>105.93</v>
      </c>
      <c r="V180" s="6">
        <f>IF(V$3=$J$3,$G180,IF($F180='KU Meter Schedule'!V$3,'KU Meter Schedule'!U180-'KU Meter Schedule'!$G180,U180))</f>
        <v>105.93</v>
      </c>
      <c r="W180" s="6">
        <f>IF(W$3=$J$3,$G180,IF($F180='KU Meter Schedule'!W$3,'KU Meter Schedule'!V180-'KU Meter Schedule'!$G180,V180))</f>
        <v>105.93</v>
      </c>
      <c r="X180" s="6">
        <f>IF(X$3=$J$3,$G180,IF($F180='KU Meter Schedule'!X$3,'KU Meter Schedule'!W180-'KU Meter Schedule'!$G180,W180))</f>
        <v>105.93</v>
      </c>
      <c r="Y180" s="6">
        <f>IF(Y$3=$J$3,$G180,IF($F180='KU Meter Schedule'!Y$3,'KU Meter Schedule'!X180-'KU Meter Schedule'!$G180,X180))</f>
        <v>105.93</v>
      </c>
      <c r="Z180" s="6">
        <f>IF(Z$3=$J$3,$G180,IF($F180='KU Meter Schedule'!Z$3,'KU Meter Schedule'!Y180-'KU Meter Schedule'!$G180,Y180))</f>
        <v>105.93</v>
      </c>
      <c r="AA180" s="6">
        <f>IF(AA$3=$J$3,$G180,IF($F180='KU Meter Schedule'!AA$3,'KU Meter Schedule'!Z180-'KU Meter Schedule'!$G180,Z180))</f>
        <v>105.93</v>
      </c>
      <c r="AB180" s="6">
        <f>IF(AB$3=$J$3,$G180,IF($F180='KU Meter Schedule'!AB$3,'KU Meter Schedule'!AA180-'KU Meter Schedule'!$G180,AA180))</f>
        <v>105.93</v>
      </c>
      <c r="AC180" s="6">
        <f>IF(AC$3=$J$3,$G180,IF($F180='KU Meter Schedule'!AC$3,'KU Meter Schedule'!AB180-'KU Meter Schedule'!$G180,AB180))</f>
        <v>105.93</v>
      </c>
      <c r="AD180" s="6">
        <f>IF(AD$3=$J$3,$G180,IF($F180='KU Meter Schedule'!AD$3,'KU Meter Schedule'!AC180-'KU Meter Schedule'!$G180,AC180))</f>
        <v>105.93</v>
      </c>
      <c r="AE180" s="6">
        <f>IF(AE$3=$J$3,$G180,IF($F180='KU Meter Schedule'!AE$3,'KU Meter Schedule'!AD180-'KU Meter Schedule'!$G180,AD180))</f>
        <v>105.93</v>
      </c>
      <c r="AF180" s="6">
        <f>IF(AF$3=$J$3,$G180,IF($F180='KU Meter Schedule'!AF$3,'KU Meter Schedule'!AE180-'KU Meter Schedule'!$G180,AE180))</f>
        <v>105.93</v>
      </c>
      <c r="AG180" s="6">
        <f>IF(AG$3=$J$3,$G180,IF($F180='KU Meter Schedule'!AG$3,'KU Meter Schedule'!AF180-'KU Meter Schedule'!$G180,AF180))</f>
        <v>105.93</v>
      </c>
      <c r="AH180" s="6">
        <f>IF(AH$3=$J$3,$G180,IF($F180='KU Meter Schedule'!AH$3,'KU Meter Schedule'!AG180-'KU Meter Schedule'!$G180,AG180))</f>
        <v>105.93</v>
      </c>
      <c r="AI180" s="6">
        <f>IF(AI$3=$J$3,$G180,IF($F180='KU Meter Schedule'!AI$3,'KU Meter Schedule'!AH180-'KU Meter Schedule'!$G180,AH180))</f>
        <v>105.93</v>
      </c>
      <c r="AJ180" s="6">
        <f>IF(AJ$3=$J$3,$G180,IF($F180='KU Meter Schedule'!AJ$3,'KU Meter Schedule'!AI180-'KU Meter Schedule'!$G180,AI180))</f>
        <v>105.93</v>
      </c>
      <c r="AK180" s="6">
        <f>IF(AK$3=$J$3,$G180,IF($F180='KU Meter Schedule'!AK$3,'KU Meter Schedule'!AJ180-'KU Meter Schedule'!$G180,AJ180))</f>
        <v>105.93</v>
      </c>
      <c r="AL180" s="6">
        <f>IF(AL$3=$J$3,$G180,IF($F180='KU Meter Schedule'!AL$3,'KU Meter Schedule'!AK180-'KU Meter Schedule'!$G180,AK180))</f>
        <v>105.93</v>
      </c>
      <c r="AM180" s="6">
        <f>IF(AM$3=$J$3,$G180,IF($F180='KU Meter Schedule'!AM$3,'KU Meter Schedule'!AL180-'KU Meter Schedule'!$G180,AL180))</f>
        <v>105.93</v>
      </c>
      <c r="AN180" s="6">
        <f>IF(AN$3=$J$3,$G180,IF($F180='KU Meter Schedule'!AN$3,'KU Meter Schedule'!AM180-'KU Meter Schedule'!$G180,AM180))</f>
        <v>105.93</v>
      </c>
      <c r="AO180" s="6">
        <f>IF(AO$3=$J$3,$G180,IF($F180='KU Meter Schedule'!AO$3,'KU Meter Schedule'!AN180-'KU Meter Schedule'!$G180,AN180))</f>
        <v>105.93</v>
      </c>
      <c r="AP180" s="6">
        <f>IF(AP$3=$J$3,$G180,IF($F180='KU Meter Schedule'!AP$3,'KU Meter Schedule'!AO180-'KU Meter Schedule'!$G180,AO180))</f>
        <v>105.93</v>
      </c>
      <c r="AQ180" s="6">
        <f>IF(AQ$3=$J$3,$G180,IF($F180='KU Meter Schedule'!AQ$3,'KU Meter Schedule'!AP180-'KU Meter Schedule'!$G180,AP180))</f>
        <v>105.93</v>
      </c>
      <c r="AR180" s="6">
        <f>IF(AR$3=$J$3,$G180,IF($F180='KU Meter Schedule'!AR$3,'KU Meter Schedule'!AQ180-'KU Meter Schedule'!$G180,AQ180))</f>
        <v>105.93</v>
      </c>
      <c r="AS180" s="6">
        <f>IF(AS$3=$J$3,$G180,IF($F180='KU Meter Schedule'!AS$3,'KU Meter Schedule'!AR180-'KU Meter Schedule'!$G180,AR180))</f>
        <v>105.93</v>
      </c>
      <c r="AT180" s="6">
        <f>IF(AT$3=$J$3,$G180,IF($F180='KU Meter Schedule'!AT$3,'KU Meter Schedule'!AS180-'KU Meter Schedule'!$G180,AS180))</f>
        <v>105.93</v>
      </c>
      <c r="AU180" s="6">
        <f>IF(AU$3=$J$3,$G180,IF($F180='KU Meter Schedule'!AU$3,'KU Meter Schedule'!AT180-'KU Meter Schedule'!$G180,AT180))</f>
        <v>105.93</v>
      </c>
      <c r="AV180" s="6">
        <f>IF(AV$3=$J$3,$G180,IF($F180='KU Meter Schedule'!AV$3,'KU Meter Schedule'!AU180-'KU Meter Schedule'!$G180,AU180))</f>
        <v>0</v>
      </c>
      <c r="AW180" s="6">
        <f>IF(AW$3=$J$3,$G180,IF($F180='KU Meter Schedule'!AW$3,'KU Meter Schedule'!AV180-'KU Meter Schedule'!$G180,AV180))</f>
        <v>0</v>
      </c>
      <c r="AX180" s="6">
        <f>IF(AX$3=$J$3,$G180,IF($F180='KU Meter Schedule'!AX$3,'KU Meter Schedule'!AW180-'KU Meter Schedule'!$G180,AW180))</f>
        <v>0</v>
      </c>
      <c r="AZ180" s="21">
        <f>IF(AZ$3&lt;'Depr. Rate'!$B$1,('Depr. Rate'!$B$4*'KU Meter Schedule'!J180)/12,IF(J180=0,I180/2*'Depr. Rate'!$C$4/12,('Depr. Rate'!$C$4*'KU Meter Schedule'!J180)/12))</f>
        <v>0.20214975000000002</v>
      </c>
      <c r="BA180" s="21">
        <f>IF(BA$3&lt;'Depr. Rate'!$B$1,('Depr. Rate'!$B$4*'KU Meter Schedule'!K180)/12,IF(K180=0,J180/2*'Depr. Rate'!$C$4/12,('Depr. Rate'!$C$4*'KU Meter Schedule'!K180)/12))</f>
        <v>0.20214975000000002</v>
      </c>
      <c r="BB180" s="21">
        <f>IF(BB$3&lt;'Depr. Rate'!$B$1,('Depr. Rate'!$B$4*'KU Meter Schedule'!L180)/12,IF(L180=0,K180/2*'Depr. Rate'!$C$4/12,('Depr. Rate'!$C$4*'KU Meter Schedule'!L180)/12))</f>
        <v>0.20214975000000002</v>
      </c>
      <c r="BC180" s="21">
        <f>IF(BC$3&lt;'Depr. Rate'!$B$1,('Depr. Rate'!$B$4*'KU Meter Schedule'!M180)/12,IF(M180=0,L180/2*'Depr. Rate'!$C$4/12,('Depr. Rate'!$C$4*'KU Meter Schedule'!M180)/12))</f>
        <v>0.20214975000000002</v>
      </c>
      <c r="BD180" s="21">
        <f>IF(BD$3&lt;'Depr. Rate'!$B$1,('Depr. Rate'!$B$4*'KU Meter Schedule'!N180)/12,IF(N180=0,M180/2*'Depr. Rate'!$C$4/12,('Depr. Rate'!$C$4*'KU Meter Schedule'!N180)/12))</f>
        <v>0.20214975000000002</v>
      </c>
      <c r="BE180" s="21">
        <f>IF(BE$3&lt;'Depr. Rate'!$B$1,('Depr. Rate'!$B$4*'KU Meter Schedule'!O180)/12,IF(O180=0,N180/2*'Depr. Rate'!$C$4/12,('Depr. Rate'!$C$4*'KU Meter Schedule'!O180)/12))</f>
        <v>0.20214975000000002</v>
      </c>
      <c r="BF180" s="21">
        <f>IF(BF$3&lt;'Depr. Rate'!$B$1,('Depr. Rate'!$B$4*'KU Meter Schedule'!P180)/12,IF(P180=0,O180/2*'Depr. Rate'!$C$4/12,('Depr. Rate'!$C$4*'KU Meter Schedule'!P180)/12))</f>
        <v>0.20214975000000002</v>
      </c>
      <c r="BG180" s="21">
        <f>IF(BG$3&lt;'Depr. Rate'!$B$1,('Depr. Rate'!$B$4*'KU Meter Schedule'!Q180)/12,IF(Q180=0,P180/2*'Depr. Rate'!$C$4/12,('Depr. Rate'!$C$4*'KU Meter Schedule'!Q180)/12))</f>
        <v>0.20214975000000002</v>
      </c>
      <c r="BH180" s="21">
        <f>IF(BH$3&lt;'Depr. Rate'!$B$1,('Depr. Rate'!$B$4*'KU Meter Schedule'!R180)/12,IF(R180=0,Q180/2*'Depr. Rate'!$C$4/12,('Depr. Rate'!$C$4*'KU Meter Schedule'!R180)/12))</f>
        <v>0.20214975000000002</v>
      </c>
      <c r="BI180" s="21">
        <f>IF(BI$3&lt;'Depr. Rate'!$B$1,('Depr. Rate'!$B$4*'KU Meter Schedule'!S180)/12,IF(S180=0,R180/2*'Depr. Rate'!$C$4/12,('Depr. Rate'!$C$4*'KU Meter Schedule'!S180)/12))</f>
        <v>0.20214975000000002</v>
      </c>
      <c r="BJ180" s="21">
        <f>IF(BJ$3&lt;'Depr. Rate'!$B$1,('Depr. Rate'!$B$4*'KU Meter Schedule'!T180)/12,IF(T180=0,S180/2*'Depr. Rate'!$C$4/12,('Depr. Rate'!$C$4*'KU Meter Schedule'!T180)/12))</f>
        <v>0.20214975000000002</v>
      </c>
      <c r="BK180" s="21">
        <f>IF(BK$3&lt;'Depr. Rate'!$B$1,('Depr. Rate'!$B$4*'KU Meter Schedule'!U180)/12,IF(U180=0,T180/2*'Depr. Rate'!$C$4/12,('Depr. Rate'!$C$4*'KU Meter Schedule'!U180)/12))</f>
        <v>0.30984525000000002</v>
      </c>
      <c r="BL180" s="21">
        <f>IF(BL$3&lt;'Depr. Rate'!$B$1,('Depr. Rate'!$B$4*'KU Meter Schedule'!V180)/12,IF(V180=0,U180/2*'Depr. Rate'!$C$4/12,('Depr. Rate'!$C$4*'KU Meter Schedule'!V180)/12))</f>
        <v>0.30984525000000002</v>
      </c>
      <c r="BM180" s="21">
        <f>IF(BM$3&lt;'Depr. Rate'!$B$1,('Depr. Rate'!$B$4*'KU Meter Schedule'!W180)/12,IF(W180=0,V180/2*'Depr. Rate'!$C$4/12,('Depr. Rate'!$C$4*'KU Meter Schedule'!W180)/12))</f>
        <v>0.30984525000000002</v>
      </c>
      <c r="BN180" s="21">
        <f>IF(BN$3&lt;'Depr. Rate'!$B$1,('Depr. Rate'!$B$4*'KU Meter Schedule'!X180)/12,IF(X180=0,W180/2*'Depr. Rate'!$C$4/12,('Depr. Rate'!$C$4*'KU Meter Schedule'!X180)/12))</f>
        <v>0.30984525000000002</v>
      </c>
      <c r="BO180" s="21">
        <f>IF(BO$3&lt;'Depr. Rate'!$B$1,('Depr. Rate'!$B$4*'KU Meter Schedule'!Y180)/12,IF(Y180=0,X180/2*'Depr. Rate'!$C$4/12,('Depr. Rate'!$C$4*'KU Meter Schedule'!Y180)/12))</f>
        <v>0.30984525000000002</v>
      </c>
      <c r="BP180" s="21">
        <f>IF(BP$3&lt;'Depr. Rate'!$B$1,('Depr. Rate'!$B$4*'KU Meter Schedule'!Z180)/12,IF(Z180=0,Y180/2*'Depr. Rate'!$C$4/12,('Depr. Rate'!$C$4*'KU Meter Schedule'!Z180)/12))</f>
        <v>0.30984525000000002</v>
      </c>
      <c r="BQ180" s="21">
        <f>IF(BQ$3&lt;'Depr. Rate'!$B$1,('Depr. Rate'!$B$4*'KU Meter Schedule'!AA180)/12,IF(AA180=0,Z180/2*'Depr. Rate'!$C$4/12,('Depr. Rate'!$C$4*'KU Meter Schedule'!AA180)/12))</f>
        <v>0.30984525000000002</v>
      </c>
      <c r="BR180" s="21">
        <f>IF(BR$3&lt;'Depr. Rate'!$B$1,('Depr. Rate'!$B$4*'KU Meter Schedule'!AB180)/12,IF(AB180=0,AA180/2*'Depr. Rate'!$C$4/12,('Depr. Rate'!$C$4*'KU Meter Schedule'!AB180)/12))</f>
        <v>0.30984525000000002</v>
      </c>
      <c r="BS180" s="21">
        <f>IF(BS$3&lt;'Depr. Rate'!$B$1,('Depr. Rate'!$B$4*'KU Meter Schedule'!AC180)/12,IF(AC180=0,AB180/2*'Depr. Rate'!$C$4/12,('Depr. Rate'!$C$4*'KU Meter Schedule'!AC180)/12))</f>
        <v>0.30984525000000002</v>
      </c>
      <c r="BT180" s="21">
        <f>IF(BT$3&lt;'Depr. Rate'!$B$1,('Depr. Rate'!$B$4*'KU Meter Schedule'!AD180)/12,IF(AD180=0,AC180/2*'Depr. Rate'!$C$4/12,('Depr. Rate'!$C$4*'KU Meter Schedule'!AD180)/12))</f>
        <v>0.30984525000000002</v>
      </c>
      <c r="BU180" s="21">
        <f>IF(BU$3&lt;'Depr. Rate'!$B$1,('Depr. Rate'!$B$4*'KU Meter Schedule'!AE180)/12,IF(AE180=0,AD180/2*'Depr. Rate'!$C$4/12,('Depr. Rate'!$C$4*'KU Meter Schedule'!AE180)/12))</f>
        <v>0.30984525000000002</v>
      </c>
      <c r="BV180" s="21">
        <f>IF(BV$3&lt;'Depr. Rate'!$B$1,('Depr. Rate'!$B$4*'KU Meter Schedule'!AF180)/12,IF(AF180=0,AE180/2*'Depr. Rate'!$C$4/12,('Depr. Rate'!$C$4*'KU Meter Schedule'!AF180)/12))</f>
        <v>0.30984525000000002</v>
      </c>
      <c r="BW180" s="21">
        <f>IF(BW$3&lt;'Depr. Rate'!$B$1,('Depr. Rate'!$B$4*'KU Meter Schedule'!AG180)/12,IF(AG180=0,AF180/2*'Depr. Rate'!$C$4/12,('Depr. Rate'!$C$4*'KU Meter Schedule'!AG180)/12))</f>
        <v>0.30984525000000002</v>
      </c>
      <c r="BX180" s="21">
        <f>IF(BX$3&lt;'Depr. Rate'!$B$1,('Depr. Rate'!$B$4*'KU Meter Schedule'!AH180)/12,IF(AH180=0,AG180/2*'Depr. Rate'!$C$4/12,('Depr. Rate'!$C$4*'KU Meter Schedule'!AH180)/12))</f>
        <v>0.30984525000000002</v>
      </c>
      <c r="BY180" s="21">
        <f>IF(BY$3&lt;'Depr. Rate'!$B$1,('Depr. Rate'!$B$4*'KU Meter Schedule'!AI180)/12,IF(AI180=0,AH180/2*'Depr. Rate'!$C$4/12,('Depr. Rate'!$C$4*'KU Meter Schedule'!AI180)/12))</f>
        <v>0.30984525000000002</v>
      </c>
      <c r="BZ180" s="21">
        <f>IF(BZ$3&lt;'Depr. Rate'!$B$1,('Depr. Rate'!$B$4*'KU Meter Schedule'!AJ180)/12,IF(AJ180=0,AI180/2*'Depr. Rate'!$C$4/12,('Depr. Rate'!$C$4*'KU Meter Schedule'!AJ180)/12))</f>
        <v>0.30984525000000002</v>
      </c>
      <c r="CA180" s="21">
        <f>IF(CA$3&lt;'Depr. Rate'!$B$1,('Depr. Rate'!$B$4*'KU Meter Schedule'!AK180)/12,IF(AK180=0,AJ180/2*'Depr. Rate'!$C$4/12,('Depr. Rate'!$C$4*'KU Meter Schedule'!AK180)/12))</f>
        <v>0.30984525000000002</v>
      </c>
      <c r="CB180" s="21">
        <f>IF(CB$3&lt;'Depr. Rate'!$B$1,('Depr. Rate'!$B$4*'KU Meter Schedule'!AL180)/12,IF(AL180=0,AK180/2*'Depr. Rate'!$C$4/12,('Depr. Rate'!$C$4*'KU Meter Schedule'!AL180)/12))</f>
        <v>0.30984525000000002</v>
      </c>
      <c r="CC180" s="21">
        <f>IF(CC$3&lt;'Depr. Rate'!$B$1,('Depr. Rate'!$B$4*'KU Meter Schedule'!AM180)/12,IF(AM180=0,AL180/2*'Depr. Rate'!$C$4/12,('Depr. Rate'!$C$4*'KU Meter Schedule'!AM180)/12))</f>
        <v>0.30984525000000002</v>
      </c>
      <c r="CD180" s="21">
        <f>IF(CD$3&lt;'Depr. Rate'!$B$1,('Depr. Rate'!$B$4*'KU Meter Schedule'!AN180)/12,IF(AN180=0,AM180/2*'Depr. Rate'!$C$4/12,('Depr. Rate'!$C$4*'KU Meter Schedule'!AN180)/12))</f>
        <v>0.30984525000000002</v>
      </c>
      <c r="CE180" s="21">
        <f>IF(CE$3&lt;'Depr. Rate'!$B$1,('Depr. Rate'!$B$4*'KU Meter Schedule'!AO180)/12,IF(AO180=0,AN180/2*'Depr. Rate'!$C$4/12,('Depr. Rate'!$C$4*'KU Meter Schedule'!AO180)/12))</f>
        <v>0.30984525000000002</v>
      </c>
      <c r="CF180" s="21">
        <f>IF(CF$3&lt;'Depr. Rate'!$B$1,('Depr. Rate'!$B$4*'KU Meter Schedule'!AP180)/12,IF(AP180=0,AO180/2*'Depr. Rate'!$C$4/12,('Depr. Rate'!$C$4*'KU Meter Schedule'!AP180)/12))</f>
        <v>0.30984525000000002</v>
      </c>
      <c r="CG180" s="21">
        <f>IF(CG$3&lt;'Depr. Rate'!$B$1,('Depr. Rate'!$B$4*'KU Meter Schedule'!AQ180)/12,IF(AQ180=0,AP180/2*'Depr. Rate'!$C$4/12,('Depr. Rate'!$C$4*'KU Meter Schedule'!AQ180)/12))</f>
        <v>0.30984525000000002</v>
      </c>
      <c r="CH180" s="21">
        <f>IF(CH$3&lt;'Depr. Rate'!$B$1,('Depr. Rate'!$B$4*'KU Meter Schedule'!AR180)/12,IF(AR180=0,AQ180/2*'Depr. Rate'!$C$4/12,('Depr. Rate'!$C$4*'KU Meter Schedule'!AR180)/12))</f>
        <v>0.30984525000000002</v>
      </c>
      <c r="CI180" s="21">
        <f>IF(CI$3&lt;'Depr. Rate'!$B$1,('Depr. Rate'!$B$4*'KU Meter Schedule'!AS180)/12,IF(AS180=0,AR180/2*'Depr. Rate'!$C$4/12,('Depr. Rate'!$C$4*'KU Meter Schedule'!AS180)/12))</f>
        <v>0.30984525000000002</v>
      </c>
      <c r="CJ180" s="21">
        <f>IF(CJ$3&lt;'Depr. Rate'!$B$1,('Depr. Rate'!$B$4*'KU Meter Schedule'!AT180)/12,IF(AT180=0,AS180/2*'Depr. Rate'!$C$4/12,('Depr. Rate'!$C$4*'KU Meter Schedule'!AT180)/12))</f>
        <v>0.30984525000000002</v>
      </c>
      <c r="CK180" s="21">
        <f>IF(CK$3&lt;'Depr. Rate'!$B$1,('Depr. Rate'!$B$4*'KU Meter Schedule'!AU180)/12,IF(AU180=0,AT180/2*'Depr. Rate'!$C$4/12,('Depr. Rate'!$C$4*'KU Meter Schedule'!AU180)/12))</f>
        <v>0.30984525000000002</v>
      </c>
      <c r="CL180" s="21">
        <f>IF(CL$3&lt;'Depr. Rate'!$B$1,('Depr. Rate'!$B$4*'KU Meter Schedule'!AV180)/12,IF(AV180=0,AU180/2*'Depr. Rate'!$C$4/12,('Depr. Rate'!$C$4*'KU Meter Schedule'!AV180)/12))</f>
        <v>0.15492262500000001</v>
      </c>
      <c r="CM180" s="21">
        <f>IF(CM$3&lt;'Depr. Rate'!$B$1,('Depr. Rate'!$B$4*'KU Meter Schedule'!AW180)/12,IF(AW180=0,AV180/2*'Depr. Rate'!$C$4/12,('Depr. Rate'!$C$4*'KU Meter Schedule'!AW180)/12))</f>
        <v>0</v>
      </c>
      <c r="CN180" s="21">
        <f>IF(CN$3&lt;'Depr. Rate'!$B$1,('Depr. Rate'!$B$4*'KU Meter Schedule'!AX180)/12,IF(AX180=0,AW180/2*'Depr. Rate'!$C$4/12,('Depr. Rate'!$C$4*'KU Meter Schedule'!AX180)/12))</f>
        <v>0</v>
      </c>
      <c r="CP180" s="6">
        <f>IF(CP$3=$CP$3,$H180+AZ180,IF($F180='KU Meter Schedule'!CP$3,'KU Meter Schedule'!CO180+AZ180-$G180,SUM(CO180,AZ180)))</f>
        <v>104.93674664880001</v>
      </c>
      <c r="CQ180" s="6">
        <f>IF(CQ$3=$CP$3,$H180+BA180,IF($F180='KU Meter Schedule'!CQ$3,'KU Meter Schedule'!CP180+BA180-$G180,SUM(CP180,BA180)))</f>
        <v>105.13889639880001</v>
      </c>
      <c r="CR180" s="6">
        <f>IF(CR$3=$CP$3,$H180+BB180,IF($F180='KU Meter Schedule'!CR$3,'KU Meter Schedule'!CQ180+BB180-$G180,SUM(CQ180,BB180)))</f>
        <v>105.34104614880002</v>
      </c>
      <c r="CS180" s="6">
        <f>IF(CS$3=$CP$3,$H180+BC180,IF($F180='KU Meter Schedule'!CS$3,'KU Meter Schedule'!CR180+BC180-$G180,SUM(CR180,BC180)))</f>
        <v>105.54319589880002</v>
      </c>
      <c r="CT180" s="6">
        <f>IF(CT$3=$CP$3,$H180+BD180,IF($F180='KU Meter Schedule'!CT$3,'KU Meter Schedule'!CS180+BD180-$G180,SUM(CS180,BD180)))</f>
        <v>105.74534564880003</v>
      </c>
      <c r="CU180" s="6">
        <f>IF(CU$3=$CP$3,$H180+BE180,IF($F180='KU Meter Schedule'!CU$3,'KU Meter Schedule'!CT180+BE180-$G180,SUM(CT180,BE180)))</f>
        <v>105.94749539880003</v>
      </c>
      <c r="CV180" s="6">
        <f>IF(CV$3=$CP$3,$H180+BF180,IF($F180='KU Meter Schedule'!CV$3,'KU Meter Schedule'!CU180+BF180-$G180,SUM(CU180,BF180)))</f>
        <v>106.14964514880003</v>
      </c>
      <c r="CW180" s="6">
        <f>IF(CW$3=$CP$3,$H180+BG180,IF($F180='KU Meter Schedule'!CW$3,'KU Meter Schedule'!CV180+BG180-$G180,SUM(CV180,BG180)))</f>
        <v>106.35179489880004</v>
      </c>
      <c r="CX180" s="6">
        <f>IF(CX$3=$CP$3,$H180+BH180,IF($F180='KU Meter Schedule'!CX$3,'KU Meter Schedule'!CW180+BH180-$G180,SUM(CW180,BH180)))</f>
        <v>106.55394464880004</v>
      </c>
      <c r="CY180" s="6">
        <f>IF(CY$3=$CP$3,$H180+BI180,IF($F180='KU Meter Schedule'!CY$3,'KU Meter Schedule'!CX180+BI180-$G180,SUM(CX180,BI180)))</f>
        <v>106.75609439880004</v>
      </c>
      <c r="CZ180" s="6">
        <f>IF(CZ$3=$CP$3,$H180+BJ180,IF($F180='KU Meter Schedule'!CZ$3,'KU Meter Schedule'!CY180+BJ180-$G180,SUM(CY180,BJ180)))</f>
        <v>106.95824414880005</v>
      </c>
      <c r="DA180" s="6">
        <f>IF(DA$3=$CP$3,$H180+BK180,IF($F180='KU Meter Schedule'!DA$3,'KU Meter Schedule'!CZ180+BK180-$G180,SUM(CZ180,BK180)))</f>
        <v>107.26808939880004</v>
      </c>
      <c r="DB180" s="6">
        <f>IF(DB$3=$CP$3,$H180+BL180,IF($F180='KU Meter Schedule'!DB$3,'KU Meter Schedule'!DA180+BL180-$G180,SUM(DA180,BL180)))</f>
        <v>107.57793464880004</v>
      </c>
      <c r="DC180" s="6">
        <f>IF(DC$3=$CP$3,$H180+BM180,IF($F180='KU Meter Schedule'!DC$3,'KU Meter Schedule'!DB180+BM180-$G180,SUM(DB180,BM180)))</f>
        <v>107.88777989880003</v>
      </c>
      <c r="DD180" s="6">
        <f>IF(DD$3=$CP$3,$H180+BN180,IF($F180='KU Meter Schedule'!DD$3,'KU Meter Schedule'!DC180+BN180-$G180,SUM(DC180,BN180)))</f>
        <v>108.19762514880003</v>
      </c>
      <c r="DE180" s="6">
        <f>IF(DE$3=$CP$3,$H180+BO180,IF($F180='KU Meter Schedule'!DE$3,'KU Meter Schedule'!DD180+BO180-$G180,SUM(DD180,BO180)))</f>
        <v>108.50747039880002</v>
      </c>
      <c r="DF180" s="6">
        <f>IF(DF$3=$CP$3,$H180+BP180,IF($F180='KU Meter Schedule'!DF$3,'KU Meter Schedule'!DE180+BP180-$G180,SUM(DE180,BP180)))</f>
        <v>108.81731564880002</v>
      </c>
      <c r="DG180" s="6">
        <f>IF(DG$3=$CP$3,$H180+BQ180,IF($F180='KU Meter Schedule'!DG$3,'KU Meter Schedule'!DF180+BQ180-$G180,SUM(DF180,BQ180)))</f>
        <v>109.12716089880001</v>
      </c>
      <c r="DH180" s="6">
        <f>IF(DH$3=$CP$3,$H180+BR180,IF($F180='KU Meter Schedule'!DH$3,'KU Meter Schedule'!DG180+BR180-$G180,SUM(DG180,BR180)))</f>
        <v>109.43700614880001</v>
      </c>
      <c r="DI180" s="6">
        <f>IF(DI$3=$CP$3,$H180+BS180,IF($F180='KU Meter Schedule'!DI$3,'KU Meter Schedule'!DH180+BS180-$G180,SUM(DH180,BS180)))</f>
        <v>109.7468513988</v>
      </c>
      <c r="DJ180" s="6">
        <f>IF(DJ$3=$CP$3,$H180+BT180,IF($F180='KU Meter Schedule'!DJ$3,'KU Meter Schedule'!DI180+BT180-$G180,SUM(DI180,BT180)))</f>
        <v>110.0566966488</v>
      </c>
      <c r="DK180" s="6">
        <f>IF(DK$3=$CP$3,$H180+BU180,IF($F180='KU Meter Schedule'!DK$3,'KU Meter Schedule'!DJ180+BU180-$G180,SUM(DJ180,BU180)))</f>
        <v>110.36654189879999</v>
      </c>
      <c r="DL180" s="6">
        <f>IF(DL$3=$CP$3,$H180+BV180,IF($F180='KU Meter Schedule'!DL$3,'KU Meter Schedule'!DK180+BV180-$G180,SUM(DK180,BV180)))</f>
        <v>110.67638714879999</v>
      </c>
      <c r="DM180" s="6">
        <f>IF(DM$3=$CP$3,$H180+BW180,IF($F180='KU Meter Schedule'!DM$3,'KU Meter Schedule'!DL180+BW180-$G180,SUM(DL180,BW180)))</f>
        <v>110.98623239879998</v>
      </c>
      <c r="DN180" s="6">
        <f>IF(DN$3=$CP$3,$H180+BX180,IF($F180='KU Meter Schedule'!DN$3,'KU Meter Schedule'!DM180+BX180-$G180,SUM(DM180,BX180)))</f>
        <v>111.29607764879998</v>
      </c>
      <c r="DO180" s="6">
        <f>IF(DO$3=$CP$3,$H180+BY180,IF($F180='KU Meter Schedule'!DO$3,'KU Meter Schedule'!DN180+BY180-$G180,SUM(DN180,BY180)))</f>
        <v>111.60592289879997</v>
      </c>
      <c r="DP180" s="6">
        <f>IF(DP$3=$CP$3,$H180+BZ180,IF($F180='KU Meter Schedule'!DP$3,'KU Meter Schedule'!DO180+BZ180-$G180,SUM(DO180,BZ180)))</f>
        <v>111.91576814879997</v>
      </c>
      <c r="DQ180" s="6">
        <f>IF(DQ$3=$CP$3,$H180+CA180,IF($F180='KU Meter Schedule'!DQ$3,'KU Meter Schedule'!DP180+CA180-$G180,SUM(DP180,CA180)))</f>
        <v>112.22561339879996</v>
      </c>
      <c r="DR180" s="6">
        <f>IF(DR$3=$CP$3,$H180+CB180,IF($F180='KU Meter Schedule'!DR$3,'KU Meter Schedule'!DQ180+CB180-$G180,SUM(DQ180,CB180)))</f>
        <v>112.53545864879996</v>
      </c>
      <c r="DS180" s="6">
        <f>IF(DS$3=$CP$3,$H180+CC180,IF($F180='KU Meter Schedule'!DS$3,'KU Meter Schedule'!DR180+CC180-$G180,SUM(DR180,CC180)))</f>
        <v>112.84530389879995</v>
      </c>
      <c r="DT180" s="6">
        <f>IF(DT$3=$CP$3,$H180+CD180,IF($F180='KU Meter Schedule'!DT$3,'KU Meter Schedule'!DS180+CD180-$G180,SUM(DS180,CD180)))</f>
        <v>113.15514914879995</v>
      </c>
      <c r="DU180" s="6">
        <f>IF(DU$3=$CP$3,$H180+CE180,IF($F180='KU Meter Schedule'!DU$3,'KU Meter Schedule'!DT180+CE180-$G180,SUM(DT180,CE180)))</f>
        <v>113.46499439879994</v>
      </c>
      <c r="DV180" s="6">
        <f>IF(DV$3=$CP$3,$H180+CF180,IF($F180='KU Meter Schedule'!DV$3,'KU Meter Schedule'!DU180+CF180-$G180,SUM(DU180,CF180)))</f>
        <v>113.77483964879994</v>
      </c>
      <c r="DW180" s="6">
        <f>IF(DW$3=$CP$3,$H180+CG180,IF($F180='KU Meter Schedule'!DW$3,'KU Meter Schedule'!DV180+CG180-$G180,SUM(DV180,CG180)))</f>
        <v>114.08468489879994</v>
      </c>
      <c r="DX180" s="6">
        <f>IF(DX$3=$CP$3,$H180+CH180,IF($F180='KU Meter Schedule'!DX$3,'KU Meter Schedule'!DW180+CH180-$G180,SUM(DW180,CH180)))</f>
        <v>114.39453014879993</v>
      </c>
      <c r="DY180" s="6">
        <f>IF(DY$3=$CP$3,$H180+CI180,IF($F180='KU Meter Schedule'!DY$3,'KU Meter Schedule'!DX180+CI180-$G180,SUM(DX180,CI180)))</f>
        <v>114.70437539879993</v>
      </c>
      <c r="DZ180" s="6">
        <f>IF(DZ$3=$CP$3,$H180+CJ180,IF($F180='KU Meter Schedule'!DZ$3,'KU Meter Schedule'!DY180+CJ180-$G180,SUM(DY180,CJ180)))</f>
        <v>115.01422064879992</v>
      </c>
      <c r="EA180" s="6">
        <f>IF(EA$3=$CP$3,$H180+CK180,IF($F180='KU Meter Schedule'!EA$3,'KU Meter Schedule'!DZ180+CK180-$G180,SUM(DZ180,CK180)))</f>
        <v>115.32406589879992</v>
      </c>
      <c r="EB180" s="6">
        <f>IF(EB$3=$CP$3,$H180+CL180,IF($F180='KU Meter Schedule'!EB$3,'KU Meter Schedule'!EA180+CL180-$G180,SUM(EA180,CL180)))</f>
        <v>9.5489885237999061</v>
      </c>
      <c r="EC180" s="6">
        <f>IF(EC$3=$CP$3,$H180+CM180,IF($F180='KU Meter Schedule'!EC$3,'KU Meter Schedule'!EB180+CM180-$G180,SUM(EB180,CM180)))</f>
        <v>9.5489885237999061</v>
      </c>
      <c r="ED180" s="6">
        <f>IF(ED$3=$CP$3,$H180+CN180,IF($F180='KU Meter Schedule'!ED$3,'KU Meter Schedule'!EC180+CN180-$G180,SUM(EC180,CN180)))</f>
        <v>9.5489885237999061</v>
      </c>
      <c r="EF180" s="8">
        <f t="shared" si="35"/>
        <v>0.99325335119999636</v>
      </c>
      <c r="EG180" s="8">
        <f t="shared" si="35"/>
        <v>0.79110360119999257</v>
      </c>
      <c r="EH180" s="8">
        <f t="shared" si="35"/>
        <v>0.58895385119998878</v>
      </c>
      <c r="EI180" s="8">
        <f t="shared" si="35"/>
        <v>0.38680410119998498</v>
      </c>
      <c r="EJ180" s="8">
        <f t="shared" si="35"/>
        <v>0.18465435119998119</v>
      </c>
      <c r="EK180" s="8">
        <f t="shared" si="35"/>
        <v>-1.7495398800022599E-2</v>
      </c>
      <c r="EL180" s="8">
        <f t="shared" si="35"/>
        <v>-0.21964514880002639</v>
      </c>
      <c r="EM180" s="8">
        <f t="shared" si="35"/>
        <v>-0.42179489880003018</v>
      </c>
      <c r="EN180" s="8">
        <f t="shared" si="35"/>
        <v>-0.62394464880003397</v>
      </c>
      <c r="EO180" s="8">
        <f t="shared" si="35"/>
        <v>-0.82609439880003777</v>
      </c>
      <c r="EP180" s="8">
        <f t="shared" si="35"/>
        <v>-1.0282441488000416</v>
      </c>
      <c r="EQ180" s="8">
        <f t="shared" si="35"/>
        <v>-1.3380893988000366</v>
      </c>
      <c r="ER180" s="8">
        <f t="shared" si="35"/>
        <v>-1.6479346488000317</v>
      </c>
      <c r="ES180" s="8">
        <f t="shared" si="35"/>
        <v>-1.9577798988000268</v>
      </c>
      <c r="ET180" s="8">
        <f t="shared" si="35"/>
        <v>-2.2676251488000219</v>
      </c>
      <c r="EU180" s="8">
        <f t="shared" ref="EU180:FJ195" si="37">Y180-DE180</f>
        <v>-2.5774703988000169</v>
      </c>
      <c r="EV180" s="8">
        <f t="shared" si="37"/>
        <v>-2.887315648800012</v>
      </c>
      <c r="EW180" s="8">
        <f t="shared" si="37"/>
        <v>-3.1971608988000071</v>
      </c>
      <c r="EX180" s="8">
        <f t="shared" si="37"/>
        <v>-3.5070061488000022</v>
      </c>
      <c r="EY180" s="8">
        <f t="shared" si="37"/>
        <v>-3.8168513987999972</v>
      </c>
      <c r="EZ180" s="8">
        <f t="shared" si="37"/>
        <v>-4.1266966487999923</v>
      </c>
      <c r="FA180" s="8">
        <f t="shared" si="37"/>
        <v>-4.4365418987999874</v>
      </c>
      <c r="FB180" s="8">
        <f t="shared" si="37"/>
        <v>-4.7463871487999825</v>
      </c>
      <c r="FC180" s="8">
        <f t="shared" si="37"/>
        <v>-5.0562323987999775</v>
      </c>
      <c r="FD180" s="8">
        <f t="shared" si="37"/>
        <v>-5.3660776487999726</v>
      </c>
      <c r="FE180" s="8">
        <f t="shared" si="37"/>
        <v>-5.6759228987999677</v>
      </c>
      <c r="FF180" s="8">
        <f t="shared" si="37"/>
        <v>-5.9857681487999628</v>
      </c>
      <c r="FG180" s="8">
        <f t="shared" si="37"/>
        <v>-6.2956133987999578</v>
      </c>
      <c r="FH180" s="8">
        <f t="shared" si="37"/>
        <v>-6.6054586487999529</v>
      </c>
      <c r="FI180" s="8">
        <f t="shared" si="37"/>
        <v>-6.915303898799948</v>
      </c>
      <c r="FJ180" s="8">
        <f t="shared" si="37"/>
        <v>-7.2251491487999431</v>
      </c>
      <c r="FK180" s="8">
        <f t="shared" si="36"/>
        <v>-7.5349943987999382</v>
      </c>
      <c r="FL180" s="8">
        <f t="shared" si="36"/>
        <v>-7.8448396487999332</v>
      </c>
      <c r="FM180" s="8">
        <f t="shared" si="36"/>
        <v>-8.1546848987999283</v>
      </c>
      <c r="FN180" s="8">
        <f t="shared" si="36"/>
        <v>-8.4645301487999234</v>
      </c>
      <c r="FO180" s="8">
        <f t="shared" si="36"/>
        <v>-8.7743753987999185</v>
      </c>
      <c r="FP180" s="8">
        <f t="shared" si="36"/>
        <v>-9.0842206487999135</v>
      </c>
      <c r="FQ180" s="8">
        <f t="shared" si="36"/>
        <v>-9.3940658987999086</v>
      </c>
      <c r="FR180" s="8">
        <f t="shared" si="36"/>
        <v>-9.5489885237999061</v>
      </c>
      <c r="FS180" s="8">
        <f t="shared" si="36"/>
        <v>-9.5489885237999061</v>
      </c>
      <c r="FT180" s="8">
        <f t="shared" si="36"/>
        <v>-9.5489885237999061</v>
      </c>
    </row>
    <row r="181" spans="1:176" x14ac:dyDescent="0.25">
      <c r="A181" s="3" t="s">
        <v>12</v>
      </c>
      <c r="B181" s="3" t="s">
        <v>2</v>
      </c>
      <c r="C181" s="3" t="s">
        <v>37</v>
      </c>
      <c r="D181" s="3" t="s">
        <v>4</v>
      </c>
      <c r="E181" s="3">
        <v>1956</v>
      </c>
      <c r="F181" s="24">
        <f>IFERROR(VLOOKUP(CONCATENATE(C181,E181),'KU Retirements'!$A$4:$E$150,5,FALSE),"N/A")</f>
        <v>43739</v>
      </c>
      <c r="G181" s="5">
        <v>916.3</v>
      </c>
      <c r="H181" s="5">
        <v>903.9799999999999</v>
      </c>
      <c r="J181" s="6">
        <f>IF(J$3=$J$3,$G181,IF($F181='KU Meter Schedule'!J$3,'KU Meter Schedule'!I181-'KU Meter Schedule'!$G181,I181))</f>
        <v>916.3</v>
      </c>
      <c r="K181" s="6">
        <f>IF(K$3=$J$3,$G181,IF($F181='KU Meter Schedule'!K$3,'KU Meter Schedule'!J181-'KU Meter Schedule'!$G181,J181))</f>
        <v>916.3</v>
      </c>
      <c r="L181" s="6">
        <f>IF(L$3=$J$3,$G181,IF($F181='KU Meter Schedule'!L$3,'KU Meter Schedule'!K181-'KU Meter Schedule'!$G181,K181))</f>
        <v>916.3</v>
      </c>
      <c r="M181" s="6">
        <f>IF(M$3=$J$3,$G181,IF($F181='KU Meter Schedule'!M$3,'KU Meter Schedule'!L181-'KU Meter Schedule'!$G181,L181))</f>
        <v>916.3</v>
      </c>
      <c r="N181" s="6">
        <f>IF(N$3=$J$3,$G181,IF($F181='KU Meter Schedule'!N$3,'KU Meter Schedule'!M181-'KU Meter Schedule'!$G181,M181))</f>
        <v>916.3</v>
      </c>
      <c r="O181" s="6">
        <f>IF(O$3=$J$3,$G181,IF($F181='KU Meter Schedule'!O$3,'KU Meter Schedule'!N181-'KU Meter Schedule'!$G181,N181))</f>
        <v>916.3</v>
      </c>
      <c r="P181" s="6">
        <f>IF(P$3=$J$3,$G181,IF($F181='KU Meter Schedule'!P$3,'KU Meter Schedule'!O181-'KU Meter Schedule'!$G181,O181))</f>
        <v>916.3</v>
      </c>
      <c r="Q181" s="6">
        <f>IF(Q$3=$J$3,$G181,IF($F181='KU Meter Schedule'!Q$3,'KU Meter Schedule'!P181-'KU Meter Schedule'!$G181,P181))</f>
        <v>916.3</v>
      </c>
      <c r="R181" s="6">
        <f>IF(R$3=$J$3,$G181,IF($F181='KU Meter Schedule'!R$3,'KU Meter Schedule'!Q181-'KU Meter Schedule'!$G181,Q181))</f>
        <v>916.3</v>
      </c>
      <c r="S181" s="6">
        <f>IF(S$3=$J$3,$G181,IF($F181='KU Meter Schedule'!S$3,'KU Meter Schedule'!R181-'KU Meter Schedule'!$G181,R181))</f>
        <v>916.3</v>
      </c>
      <c r="T181" s="6">
        <f>IF(T$3=$J$3,$G181,IF($F181='KU Meter Schedule'!T$3,'KU Meter Schedule'!S181-'KU Meter Schedule'!$G181,S181))</f>
        <v>916.3</v>
      </c>
      <c r="U181" s="6">
        <f>IF(U$3=$J$3,$G181,IF($F181='KU Meter Schedule'!U$3,'KU Meter Schedule'!T181-'KU Meter Schedule'!$G181,T181))</f>
        <v>916.3</v>
      </c>
      <c r="V181" s="6">
        <f>IF(V$3=$J$3,$G181,IF($F181='KU Meter Schedule'!V$3,'KU Meter Schedule'!U181-'KU Meter Schedule'!$G181,U181))</f>
        <v>916.3</v>
      </c>
      <c r="W181" s="6">
        <f>IF(W$3=$J$3,$G181,IF($F181='KU Meter Schedule'!W$3,'KU Meter Schedule'!V181-'KU Meter Schedule'!$G181,V181))</f>
        <v>916.3</v>
      </c>
      <c r="X181" s="6">
        <f>IF(X$3=$J$3,$G181,IF($F181='KU Meter Schedule'!X$3,'KU Meter Schedule'!W181-'KU Meter Schedule'!$G181,W181))</f>
        <v>916.3</v>
      </c>
      <c r="Y181" s="6">
        <f>IF(Y$3=$J$3,$G181,IF($F181='KU Meter Schedule'!Y$3,'KU Meter Schedule'!X181-'KU Meter Schedule'!$G181,X181))</f>
        <v>916.3</v>
      </c>
      <c r="Z181" s="6">
        <f>IF(Z$3=$J$3,$G181,IF($F181='KU Meter Schedule'!Z$3,'KU Meter Schedule'!Y181-'KU Meter Schedule'!$G181,Y181))</f>
        <v>916.3</v>
      </c>
      <c r="AA181" s="6">
        <f>IF(AA$3=$J$3,$G181,IF($F181='KU Meter Schedule'!AA$3,'KU Meter Schedule'!Z181-'KU Meter Schedule'!$G181,Z181))</f>
        <v>916.3</v>
      </c>
      <c r="AB181" s="6">
        <f>IF(AB$3=$J$3,$G181,IF($F181='KU Meter Schedule'!AB$3,'KU Meter Schedule'!AA181-'KU Meter Schedule'!$G181,AA181))</f>
        <v>916.3</v>
      </c>
      <c r="AC181" s="6">
        <f>IF(AC$3=$J$3,$G181,IF($F181='KU Meter Schedule'!AC$3,'KU Meter Schedule'!AB181-'KU Meter Schedule'!$G181,AB181))</f>
        <v>916.3</v>
      </c>
      <c r="AD181" s="6">
        <f>IF(AD$3=$J$3,$G181,IF($F181='KU Meter Schedule'!AD$3,'KU Meter Schedule'!AC181-'KU Meter Schedule'!$G181,AC181))</f>
        <v>916.3</v>
      </c>
      <c r="AE181" s="6">
        <f>IF(AE$3=$J$3,$G181,IF($F181='KU Meter Schedule'!AE$3,'KU Meter Schedule'!AD181-'KU Meter Schedule'!$G181,AD181))</f>
        <v>916.3</v>
      </c>
      <c r="AF181" s="6">
        <f>IF(AF$3=$J$3,$G181,IF($F181='KU Meter Schedule'!AF$3,'KU Meter Schedule'!AE181-'KU Meter Schedule'!$G181,AE181))</f>
        <v>916.3</v>
      </c>
      <c r="AG181" s="6">
        <f>IF(AG$3=$J$3,$G181,IF($F181='KU Meter Schedule'!AG$3,'KU Meter Schedule'!AF181-'KU Meter Schedule'!$G181,AF181))</f>
        <v>916.3</v>
      </c>
      <c r="AH181" s="6">
        <f>IF(AH$3=$J$3,$G181,IF($F181='KU Meter Schedule'!AH$3,'KU Meter Schedule'!AG181-'KU Meter Schedule'!$G181,AG181))</f>
        <v>916.3</v>
      </c>
      <c r="AI181" s="6">
        <f>IF(AI$3=$J$3,$G181,IF($F181='KU Meter Schedule'!AI$3,'KU Meter Schedule'!AH181-'KU Meter Schedule'!$G181,AH181))</f>
        <v>916.3</v>
      </c>
      <c r="AJ181" s="6">
        <f>IF(AJ$3=$J$3,$G181,IF($F181='KU Meter Schedule'!AJ$3,'KU Meter Schedule'!AI181-'KU Meter Schedule'!$G181,AI181))</f>
        <v>916.3</v>
      </c>
      <c r="AK181" s="6">
        <f>IF(AK$3=$J$3,$G181,IF($F181='KU Meter Schedule'!AK$3,'KU Meter Schedule'!AJ181-'KU Meter Schedule'!$G181,AJ181))</f>
        <v>916.3</v>
      </c>
      <c r="AL181" s="6">
        <f>IF(AL$3=$J$3,$G181,IF($F181='KU Meter Schedule'!AL$3,'KU Meter Schedule'!AK181-'KU Meter Schedule'!$G181,AK181))</f>
        <v>916.3</v>
      </c>
      <c r="AM181" s="6">
        <f>IF(AM$3=$J$3,$G181,IF($F181='KU Meter Schedule'!AM$3,'KU Meter Schedule'!AL181-'KU Meter Schedule'!$G181,AL181))</f>
        <v>916.3</v>
      </c>
      <c r="AN181" s="6">
        <f>IF(AN$3=$J$3,$G181,IF($F181='KU Meter Schedule'!AN$3,'KU Meter Schedule'!AM181-'KU Meter Schedule'!$G181,AM181))</f>
        <v>916.3</v>
      </c>
      <c r="AO181" s="6">
        <f>IF(AO$3=$J$3,$G181,IF($F181='KU Meter Schedule'!AO$3,'KU Meter Schedule'!AN181-'KU Meter Schedule'!$G181,AN181))</f>
        <v>916.3</v>
      </c>
      <c r="AP181" s="6">
        <f>IF(AP$3=$J$3,$G181,IF($F181='KU Meter Schedule'!AP$3,'KU Meter Schedule'!AO181-'KU Meter Schedule'!$G181,AO181))</f>
        <v>916.3</v>
      </c>
      <c r="AQ181" s="6">
        <f>IF(AQ$3=$J$3,$G181,IF($F181='KU Meter Schedule'!AQ$3,'KU Meter Schedule'!AP181-'KU Meter Schedule'!$G181,AP181))</f>
        <v>916.3</v>
      </c>
      <c r="AR181" s="6">
        <f>IF(AR$3=$J$3,$G181,IF($F181='KU Meter Schedule'!AR$3,'KU Meter Schedule'!AQ181-'KU Meter Schedule'!$G181,AQ181))</f>
        <v>916.3</v>
      </c>
      <c r="AS181" s="6">
        <f>IF(AS$3=$J$3,$G181,IF($F181='KU Meter Schedule'!AS$3,'KU Meter Schedule'!AR181-'KU Meter Schedule'!$G181,AR181))</f>
        <v>916.3</v>
      </c>
      <c r="AT181" s="6">
        <f>IF(AT$3=$J$3,$G181,IF($F181='KU Meter Schedule'!AT$3,'KU Meter Schedule'!AS181-'KU Meter Schedule'!$G181,AS181))</f>
        <v>916.3</v>
      </c>
      <c r="AU181" s="6">
        <f>IF(AU$3=$J$3,$G181,IF($F181='KU Meter Schedule'!AU$3,'KU Meter Schedule'!AT181-'KU Meter Schedule'!$G181,AT181))</f>
        <v>916.3</v>
      </c>
      <c r="AV181" s="6">
        <f>IF(AV$3=$J$3,$G181,IF($F181='KU Meter Schedule'!AV$3,'KU Meter Schedule'!AU181-'KU Meter Schedule'!$G181,AU181))</f>
        <v>0</v>
      </c>
      <c r="AW181" s="6">
        <f>IF(AW$3=$J$3,$G181,IF($F181='KU Meter Schedule'!AW$3,'KU Meter Schedule'!AV181-'KU Meter Schedule'!$G181,AV181))</f>
        <v>0</v>
      </c>
      <c r="AX181" s="6">
        <f>IF(AX$3=$J$3,$G181,IF($F181='KU Meter Schedule'!AX$3,'KU Meter Schedule'!AW181-'KU Meter Schedule'!$G181,AW181))</f>
        <v>0</v>
      </c>
      <c r="AZ181" s="21">
        <f>IF(AZ$3&lt;'Depr. Rate'!$B$1,('Depr. Rate'!$B$4*'KU Meter Schedule'!J181)/12,IF(J181=0,I181/2*'Depr. Rate'!$C$4/12,('Depr. Rate'!$C$4*'KU Meter Schedule'!J181)/12))</f>
        <v>1.7486058333333332</v>
      </c>
      <c r="BA181" s="21">
        <f>IF(BA$3&lt;'Depr. Rate'!$B$1,('Depr. Rate'!$B$4*'KU Meter Schedule'!K181)/12,IF(K181=0,J181/2*'Depr. Rate'!$C$4/12,('Depr. Rate'!$C$4*'KU Meter Schedule'!K181)/12))</f>
        <v>1.7486058333333332</v>
      </c>
      <c r="BB181" s="21">
        <f>IF(BB$3&lt;'Depr. Rate'!$B$1,('Depr. Rate'!$B$4*'KU Meter Schedule'!L181)/12,IF(L181=0,K181/2*'Depr. Rate'!$C$4/12,('Depr. Rate'!$C$4*'KU Meter Schedule'!L181)/12))</f>
        <v>1.7486058333333332</v>
      </c>
      <c r="BC181" s="21">
        <f>IF(BC$3&lt;'Depr. Rate'!$B$1,('Depr. Rate'!$B$4*'KU Meter Schedule'!M181)/12,IF(M181=0,L181/2*'Depr. Rate'!$C$4/12,('Depr. Rate'!$C$4*'KU Meter Schedule'!M181)/12))</f>
        <v>1.7486058333333332</v>
      </c>
      <c r="BD181" s="21">
        <f>IF(BD$3&lt;'Depr. Rate'!$B$1,('Depr. Rate'!$B$4*'KU Meter Schedule'!N181)/12,IF(N181=0,M181/2*'Depr. Rate'!$C$4/12,('Depr. Rate'!$C$4*'KU Meter Schedule'!N181)/12))</f>
        <v>1.7486058333333332</v>
      </c>
      <c r="BE181" s="21">
        <f>IF(BE$3&lt;'Depr. Rate'!$B$1,('Depr. Rate'!$B$4*'KU Meter Schedule'!O181)/12,IF(O181=0,N181/2*'Depr. Rate'!$C$4/12,('Depr. Rate'!$C$4*'KU Meter Schedule'!O181)/12))</f>
        <v>1.7486058333333332</v>
      </c>
      <c r="BF181" s="21">
        <f>IF(BF$3&lt;'Depr. Rate'!$B$1,('Depr. Rate'!$B$4*'KU Meter Schedule'!P181)/12,IF(P181=0,O181/2*'Depr. Rate'!$C$4/12,('Depr. Rate'!$C$4*'KU Meter Schedule'!P181)/12))</f>
        <v>1.7486058333333332</v>
      </c>
      <c r="BG181" s="21">
        <f>IF(BG$3&lt;'Depr. Rate'!$B$1,('Depr. Rate'!$B$4*'KU Meter Schedule'!Q181)/12,IF(Q181=0,P181/2*'Depr. Rate'!$C$4/12,('Depr. Rate'!$C$4*'KU Meter Schedule'!Q181)/12))</f>
        <v>1.7486058333333332</v>
      </c>
      <c r="BH181" s="21">
        <f>IF(BH$3&lt;'Depr. Rate'!$B$1,('Depr. Rate'!$B$4*'KU Meter Schedule'!R181)/12,IF(R181=0,Q181/2*'Depr. Rate'!$C$4/12,('Depr. Rate'!$C$4*'KU Meter Schedule'!R181)/12))</f>
        <v>1.7486058333333332</v>
      </c>
      <c r="BI181" s="21">
        <f>IF(BI$3&lt;'Depr. Rate'!$B$1,('Depr. Rate'!$B$4*'KU Meter Schedule'!S181)/12,IF(S181=0,R181/2*'Depr. Rate'!$C$4/12,('Depr. Rate'!$C$4*'KU Meter Schedule'!S181)/12))</f>
        <v>1.7486058333333332</v>
      </c>
      <c r="BJ181" s="21">
        <f>IF(BJ$3&lt;'Depr. Rate'!$B$1,('Depr. Rate'!$B$4*'KU Meter Schedule'!T181)/12,IF(T181=0,S181/2*'Depr. Rate'!$C$4/12,('Depr. Rate'!$C$4*'KU Meter Schedule'!T181)/12))</f>
        <v>1.7486058333333332</v>
      </c>
      <c r="BK181" s="21">
        <f>IF(BK$3&lt;'Depr. Rate'!$B$1,('Depr. Rate'!$B$4*'KU Meter Schedule'!U181)/12,IF(U181=0,T181/2*'Depr. Rate'!$C$4/12,('Depr. Rate'!$C$4*'KU Meter Schedule'!U181)/12))</f>
        <v>2.6801774999999997</v>
      </c>
      <c r="BL181" s="21">
        <f>IF(BL$3&lt;'Depr. Rate'!$B$1,('Depr. Rate'!$B$4*'KU Meter Schedule'!V181)/12,IF(V181=0,U181/2*'Depr. Rate'!$C$4/12,('Depr. Rate'!$C$4*'KU Meter Schedule'!V181)/12))</f>
        <v>2.6801774999999997</v>
      </c>
      <c r="BM181" s="21">
        <f>IF(BM$3&lt;'Depr. Rate'!$B$1,('Depr. Rate'!$B$4*'KU Meter Schedule'!W181)/12,IF(W181=0,V181/2*'Depr. Rate'!$C$4/12,('Depr. Rate'!$C$4*'KU Meter Schedule'!W181)/12))</f>
        <v>2.6801774999999997</v>
      </c>
      <c r="BN181" s="21">
        <f>IF(BN$3&lt;'Depr. Rate'!$B$1,('Depr. Rate'!$B$4*'KU Meter Schedule'!X181)/12,IF(X181=0,W181/2*'Depr. Rate'!$C$4/12,('Depr. Rate'!$C$4*'KU Meter Schedule'!X181)/12))</f>
        <v>2.6801774999999997</v>
      </c>
      <c r="BO181" s="21">
        <f>IF(BO$3&lt;'Depr. Rate'!$B$1,('Depr. Rate'!$B$4*'KU Meter Schedule'!Y181)/12,IF(Y181=0,X181/2*'Depr. Rate'!$C$4/12,('Depr. Rate'!$C$4*'KU Meter Schedule'!Y181)/12))</f>
        <v>2.6801774999999997</v>
      </c>
      <c r="BP181" s="21">
        <f>IF(BP$3&lt;'Depr. Rate'!$B$1,('Depr. Rate'!$B$4*'KU Meter Schedule'!Z181)/12,IF(Z181=0,Y181/2*'Depr. Rate'!$C$4/12,('Depr. Rate'!$C$4*'KU Meter Schedule'!Z181)/12))</f>
        <v>2.6801774999999997</v>
      </c>
      <c r="BQ181" s="21">
        <f>IF(BQ$3&lt;'Depr. Rate'!$B$1,('Depr. Rate'!$B$4*'KU Meter Schedule'!AA181)/12,IF(AA181=0,Z181/2*'Depr. Rate'!$C$4/12,('Depr. Rate'!$C$4*'KU Meter Schedule'!AA181)/12))</f>
        <v>2.6801774999999997</v>
      </c>
      <c r="BR181" s="21">
        <f>IF(BR$3&lt;'Depr. Rate'!$B$1,('Depr. Rate'!$B$4*'KU Meter Schedule'!AB181)/12,IF(AB181=0,AA181/2*'Depr. Rate'!$C$4/12,('Depr. Rate'!$C$4*'KU Meter Schedule'!AB181)/12))</f>
        <v>2.6801774999999997</v>
      </c>
      <c r="BS181" s="21">
        <f>IF(BS$3&lt;'Depr. Rate'!$B$1,('Depr. Rate'!$B$4*'KU Meter Schedule'!AC181)/12,IF(AC181=0,AB181/2*'Depr. Rate'!$C$4/12,('Depr. Rate'!$C$4*'KU Meter Schedule'!AC181)/12))</f>
        <v>2.6801774999999997</v>
      </c>
      <c r="BT181" s="21">
        <f>IF(BT$3&lt;'Depr. Rate'!$B$1,('Depr. Rate'!$B$4*'KU Meter Schedule'!AD181)/12,IF(AD181=0,AC181/2*'Depr. Rate'!$C$4/12,('Depr. Rate'!$C$4*'KU Meter Schedule'!AD181)/12))</f>
        <v>2.6801774999999997</v>
      </c>
      <c r="BU181" s="21">
        <f>IF(BU$3&lt;'Depr. Rate'!$B$1,('Depr. Rate'!$B$4*'KU Meter Schedule'!AE181)/12,IF(AE181=0,AD181/2*'Depr. Rate'!$C$4/12,('Depr. Rate'!$C$4*'KU Meter Schedule'!AE181)/12))</f>
        <v>2.6801774999999997</v>
      </c>
      <c r="BV181" s="21">
        <f>IF(BV$3&lt;'Depr. Rate'!$B$1,('Depr. Rate'!$B$4*'KU Meter Schedule'!AF181)/12,IF(AF181=0,AE181/2*'Depr. Rate'!$C$4/12,('Depr. Rate'!$C$4*'KU Meter Schedule'!AF181)/12))</f>
        <v>2.6801774999999997</v>
      </c>
      <c r="BW181" s="21">
        <f>IF(BW$3&lt;'Depr. Rate'!$B$1,('Depr. Rate'!$B$4*'KU Meter Schedule'!AG181)/12,IF(AG181=0,AF181/2*'Depr. Rate'!$C$4/12,('Depr. Rate'!$C$4*'KU Meter Schedule'!AG181)/12))</f>
        <v>2.6801774999999997</v>
      </c>
      <c r="BX181" s="21">
        <f>IF(BX$3&lt;'Depr. Rate'!$B$1,('Depr. Rate'!$B$4*'KU Meter Schedule'!AH181)/12,IF(AH181=0,AG181/2*'Depr. Rate'!$C$4/12,('Depr. Rate'!$C$4*'KU Meter Schedule'!AH181)/12))</f>
        <v>2.6801774999999997</v>
      </c>
      <c r="BY181" s="21">
        <f>IF(BY$3&lt;'Depr. Rate'!$B$1,('Depr. Rate'!$B$4*'KU Meter Schedule'!AI181)/12,IF(AI181=0,AH181/2*'Depr. Rate'!$C$4/12,('Depr. Rate'!$C$4*'KU Meter Schedule'!AI181)/12))</f>
        <v>2.6801774999999997</v>
      </c>
      <c r="BZ181" s="21">
        <f>IF(BZ$3&lt;'Depr. Rate'!$B$1,('Depr. Rate'!$B$4*'KU Meter Schedule'!AJ181)/12,IF(AJ181=0,AI181/2*'Depr. Rate'!$C$4/12,('Depr. Rate'!$C$4*'KU Meter Schedule'!AJ181)/12))</f>
        <v>2.6801774999999997</v>
      </c>
      <c r="CA181" s="21">
        <f>IF(CA$3&lt;'Depr. Rate'!$B$1,('Depr. Rate'!$B$4*'KU Meter Schedule'!AK181)/12,IF(AK181=0,AJ181/2*'Depr. Rate'!$C$4/12,('Depr. Rate'!$C$4*'KU Meter Schedule'!AK181)/12))</f>
        <v>2.6801774999999997</v>
      </c>
      <c r="CB181" s="21">
        <f>IF(CB$3&lt;'Depr. Rate'!$B$1,('Depr. Rate'!$B$4*'KU Meter Schedule'!AL181)/12,IF(AL181=0,AK181/2*'Depr. Rate'!$C$4/12,('Depr. Rate'!$C$4*'KU Meter Schedule'!AL181)/12))</f>
        <v>2.6801774999999997</v>
      </c>
      <c r="CC181" s="21">
        <f>IF(CC$3&lt;'Depr. Rate'!$B$1,('Depr. Rate'!$B$4*'KU Meter Schedule'!AM181)/12,IF(AM181=0,AL181/2*'Depr. Rate'!$C$4/12,('Depr. Rate'!$C$4*'KU Meter Schedule'!AM181)/12))</f>
        <v>2.6801774999999997</v>
      </c>
      <c r="CD181" s="21">
        <f>IF(CD$3&lt;'Depr. Rate'!$B$1,('Depr. Rate'!$B$4*'KU Meter Schedule'!AN181)/12,IF(AN181=0,AM181/2*'Depr. Rate'!$C$4/12,('Depr. Rate'!$C$4*'KU Meter Schedule'!AN181)/12))</f>
        <v>2.6801774999999997</v>
      </c>
      <c r="CE181" s="21">
        <f>IF(CE$3&lt;'Depr. Rate'!$B$1,('Depr. Rate'!$B$4*'KU Meter Schedule'!AO181)/12,IF(AO181=0,AN181/2*'Depr. Rate'!$C$4/12,('Depr. Rate'!$C$4*'KU Meter Schedule'!AO181)/12))</f>
        <v>2.6801774999999997</v>
      </c>
      <c r="CF181" s="21">
        <f>IF(CF$3&lt;'Depr. Rate'!$B$1,('Depr. Rate'!$B$4*'KU Meter Schedule'!AP181)/12,IF(AP181=0,AO181/2*'Depr. Rate'!$C$4/12,('Depr. Rate'!$C$4*'KU Meter Schedule'!AP181)/12))</f>
        <v>2.6801774999999997</v>
      </c>
      <c r="CG181" s="21">
        <f>IF(CG$3&lt;'Depr. Rate'!$B$1,('Depr. Rate'!$B$4*'KU Meter Schedule'!AQ181)/12,IF(AQ181=0,AP181/2*'Depr. Rate'!$C$4/12,('Depr. Rate'!$C$4*'KU Meter Schedule'!AQ181)/12))</f>
        <v>2.6801774999999997</v>
      </c>
      <c r="CH181" s="21">
        <f>IF(CH$3&lt;'Depr. Rate'!$B$1,('Depr. Rate'!$B$4*'KU Meter Schedule'!AR181)/12,IF(AR181=0,AQ181/2*'Depr. Rate'!$C$4/12,('Depr. Rate'!$C$4*'KU Meter Schedule'!AR181)/12))</f>
        <v>2.6801774999999997</v>
      </c>
      <c r="CI181" s="21">
        <f>IF(CI$3&lt;'Depr. Rate'!$B$1,('Depr. Rate'!$B$4*'KU Meter Schedule'!AS181)/12,IF(AS181=0,AR181/2*'Depr. Rate'!$C$4/12,('Depr. Rate'!$C$4*'KU Meter Schedule'!AS181)/12))</f>
        <v>2.6801774999999997</v>
      </c>
      <c r="CJ181" s="21">
        <f>IF(CJ$3&lt;'Depr. Rate'!$B$1,('Depr. Rate'!$B$4*'KU Meter Schedule'!AT181)/12,IF(AT181=0,AS181/2*'Depr. Rate'!$C$4/12,('Depr. Rate'!$C$4*'KU Meter Schedule'!AT181)/12))</f>
        <v>2.6801774999999997</v>
      </c>
      <c r="CK181" s="21">
        <f>IF(CK$3&lt;'Depr. Rate'!$B$1,('Depr. Rate'!$B$4*'KU Meter Schedule'!AU181)/12,IF(AU181=0,AT181/2*'Depr. Rate'!$C$4/12,('Depr. Rate'!$C$4*'KU Meter Schedule'!AU181)/12))</f>
        <v>2.6801774999999997</v>
      </c>
      <c r="CL181" s="21">
        <f>IF(CL$3&lt;'Depr. Rate'!$B$1,('Depr. Rate'!$B$4*'KU Meter Schedule'!AV181)/12,IF(AV181=0,AU181/2*'Depr. Rate'!$C$4/12,('Depr. Rate'!$C$4*'KU Meter Schedule'!AV181)/12))</f>
        <v>1.3400887499999998</v>
      </c>
      <c r="CM181" s="21">
        <f>IF(CM$3&lt;'Depr. Rate'!$B$1,('Depr. Rate'!$B$4*'KU Meter Schedule'!AW181)/12,IF(AW181=0,AV181/2*'Depr. Rate'!$C$4/12,('Depr. Rate'!$C$4*'KU Meter Schedule'!AW181)/12))</f>
        <v>0</v>
      </c>
      <c r="CN181" s="21">
        <f>IF(CN$3&lt;'Depr. Rate'!$B$1,('Depr. Rate'!$B$4*'KU Meter Schedule'!AX181)/12,IF(AX181=0,AW181/2*'Depr. Rate'!$C$4/12,('Depr. Rate'!$C$4*'KU Meter Schedule'!AX181)/12))</f>
        <v>0</v>
      </c>
      <c r="CP181" s="6">
        <f>IF(CP$3=$CP$3,$H181+AZ181,IF($F181='KU Meter Schedule'!CP$3,'KU Meter Schedule'!CO181+AZ181-$G181,SUM(CO181,AZ181)))</f>
        <v>905.72860583333329</v>
      </c>
      <c r="CQ181" s="6">
        <f>IF(CQ$3=$CP$3,$H181+BA181,IF($F181='KU Meter Schedule'!CQ$3,'KU Meter Schedule'!CP181+BA181-$G181,SUM(CP181,BA181)))</f>
        <v>907.47721166666668</v>
      </c>
      <c r="CR181" s="6">
        <f>IF(CR$3=$CP$3,$H181+BB181,IF($F181='KU Meter Schedule'!CR$3,'KU Meter Schedule'!CQ181+BB181-$G181,SUM(CQ181,BB181)))</f>
        <v>909.22581750000006</v>
      </c>
      <c r="CS181" s="6">
        <f>IF(CS$3=$CP$3,$H181+BC181,IF($F181='KU Meter Schedule'!CS$3,'KU Meter Schedule'!CR181+BC181-$G181,SUM(CR181,BC181)))</f>
        <v>910.97442333333345</v>
      </c>
      <c r="CT181" s="6">
        <f>IF(CT$3=$CP$3,$H181+BD181,IF($F181='KU Meter Schedule'!CT$3,'KU Meter Schedule'!CS181+BD181-$G181,SUM(CS181,BD181)))</f>
        <v>912.72302916666683</v>
      </c>
      <c r="CU181" s="6">
        <f>IF(CU$3=$CP$3,$H181+BE181,IF($F181='KU Meter Schedule'!CU$3,'KU Meter Schedule'!CT181+BE181-$G181,SUM(CT181,BE181)))</f>
        <v>914.47163500000022</v>
      </c>
      <c r="CV181" s="6">
        <f>IF(CV$3=$CP$3,$H181+BF181,IF($F181='KU Meter Schedule'!CV$3,'KU Meter Schedule'!CU181+BF181-$G181,SUM(CU181,BF181)))</f>
        <v>916.22024083333361</v>
      </c>
      <c r="CW181" s="6">
        <f>IF(CW$3=$CP$3,$H181+BG181,IF($F181='KU Meter Schedule'!CW$3,'KU Meter Schedule'!CV181+BG181-$G181,SUM(CV181,BG181)))</f>
        <v>917.96884666666699</v>
      </c>
      <c r="CX181" s="6">
        <f>IF(CX$3=$CP$3,$H181+BH181,IF($F181='KU Meter Schedule'!CX$3,'KU Meter Schedule'!CW181+BH181-$G181,SUM(CW181,BH181)))</f>
        <v>919.71745250000038</v>
      </c>
      <c r="CY181" s="6">
        <f>IF(CY$3=$CP$3,$H181+BI181,IF($F181='KU Meter Schedule'!CY$3,'KU Meter Schedule'!CX181+BI181-$G181,SUM(CX181,BI181)))</f>
        <v>921.46605833333376</v>
      </c>
      <c r="CZ181" s="6">
        <f>IF(CZ$3=$CP$3,$H181+BJ181,IF($F181='KU Meter Schedule'!CZ$3,'KU Meter Schedule'!CY181+BJ181-$G181,SUM(CY181,BJ181)))</f>
        <v>923.21466416666715</v>
      </c>
      <c r="DA181" s="6">
        <f>IF(DA$3=$CP$3,$H181+BK181,IF($F181='KU Meter Schedule'!DA$3,'KU Meter Schedule'!CZ181+BK181-$G181,SUM(CZ181,BK181)))</f>
        <v>925.89484166666716</v>
      </c>
      <c r="DB181" s="6">
        <f>IF(DB$3=$CP$3,$H181+BL181,IF($F181='KU Meter Schedule'!DB$3,'KU Meter Schedule'!DA181+BL181-$G181,SUM(DA181,BL181)))</f>
        <v>928.57501916666718</v>
      </c>
      <c r="DC181" s="6">
        <f>IF(DC$3=$CP$3,$H181+BM181,IF($F181='KU Meter Schedule'!DC$3,'KU Meter Schedule'!DB181+BM181-$G181,SUM(DB181,BM181)))</f>
        <v>931.25519666666719</v>
      </c>
      <c r="DD181" s="6">
        <f>IF(DD$3=$CP$3,$H181+BN181,IF($F181='KU Meter Schedule'!DD$3,'KU Meter Schedule'!DC181+BN181-$G181,SUM(DC181,BN181)))</f>
        <v>933.9353741666672</v>
      </c>
      <c r="DE181" s="6">
        <f>IF(DE$3=$CP$3,$H181+BO181,IF($F181='KU Meter Schedule'!DE$3,'KU Meter Schedule'!DD181+BO181-$G181,SUM(DD181,BO181)))</f>
        <v>936.61555166666722</v>
      </c>
      <c r="DF181" s="6">
        <f>IF(DF$3=$CP$3,$H181+BP181,IF($F181='KU Meter Schedule'!DF$3,'KU Meter Schedule'!DE181+BP181-$G181,SUM(DE181,BP181)))</f>
        <v>939.29572916666723</v>
      </c>
      <c r="DG181" s="6">
        <f>IF(DG$3=$CP$3,$H181+BQ181,IF($F181='KU Meter Schedule'!DG$3,'KU Meter Schedule'!DF181+BQ181-$G181,SUM(DF181,BQ181)))</f>
        <v>941.97590666666724</v>
      </c>
      <c r="DH181" s="6">
        <f>IF(DH$3=$CP$3,$H181+BR181,IF($F181='KU Meter Schedule'!DH$3,'KU Meter Schedule'!DG181+BR181-$G181,SUM(DG181,BR181)))</f>
        <v>944.65608416666726</v>
      </c>
      <c r="DI181" s="6">
        <f>IF(DI$3=$CP$3,$H181+BS181,IF($F181='KU Meter Schedule'!DI$3,'KU Meter Schedule'!DH181+BS181-$G181,SUM(DH181,BS181)))</f>
        <v>947.33626166666727</v>
      </c>
      <c r="DJ181" s="6">
        <f>IF(DJ$3=$CP$3,$H181+BT181,IF($F181='KU Meter Schedule'!DJ$3,'KU Meter Schedule'!DI181+BT181-$G181,SUM(DI181,BT181)))</f>
        <v>950.01643916666728</v>
      </c>
      <c r="DK181" s="6">
        <f>IF(DK$3=$CP$3,$H181+BU181,IF($F181='KU Meter Schedule'!DK$3,'KU Meter Schedule'!DJ181+BU181-$G181,SUM(DJ181,BU181)))</f>
        <v>952.6966166666673</v>
      </c>
      <c r="DL181" s="6">
        <f>IF(DL$3=$CP$3,$H181+BV181,IF($F181='KU Meter Schedule'!DL$3,'KU Meter Schedule'!DK181+BV181-$G181,SUM(DK181,BV181)))</f>
        <v>955.37679416666731</v>
      </c>
      <c r="DM181" s="6">
        <f>IF(DM$3=$CP$3,$H181+BW181,IF($F181='KU Meter Schedule'!DM$3,'KU Meter Schedule'!DL181+BW181-$G181,SUM(DL181,BW181)))</f>
        <v>958.05697166666732</v>
      </c>
      <c r="DN181" s="6">
        <f>IF(DN$3=$CP$3,$H181+BX181,IF($F181='KU Meter Schedule'!DN$3,'KU Meter Schedule'!DM181+BX181-$G181,SUM(DM181,BX181)))</f>
        <v>960.73714916666734</v>
      </c>
      <c r="DO181" s="6">
        <f>IF(DO$3=$CP$3,$H181+BY181,IF($F181='KU Meter Schedule'!DO$3,'KU Meter Schedule'!DN181+BY181-$G181,SUM(DN181,BY181)))</f>
        <v>963.41732666666735</v>
      </c>
      <c r="DP181" s="6">
        <f>IF(DP$3=$CP$3,$H181+BZ181,IF($F181='KU Meter Schedule'!DP$3,'KU Meter Schedule'!DO181+BZ181-$G181,SUM(DO181,BZ181)))</f>
        <v>966.09750416666736</v>
      </c>
      <c r="DQ181" s="6">
        <f>IF(DQ$3=$CP$3,$H181+CA181,IF($F181='KU Meter Schedule'!DQ$3,'KU Meter Schedule'!DP181+CA181-$G181,SUM(DP181,CA181)))</f>
        <v>968.77768166666738</v>
      </c>
      <c r="DR181" s="6">
        <f>IF(DR$3=$CP$3,$H181+CB181,IF($F181='KU Meter Schedule'!DR$3,'KU Meter Schedule'!DQ181+CB181-$G181,SUM(DQ181,CB181)))</f>
        <v>971.45785916666739</v>
      </c>
      <c r="DS181" s="6">
        <f>IF(DS$3=$CP$3,$H181+CC181,IF($F181='KU Meter Schedule'!DS$3,'KU Meter Schedule'!DR181+CC181-$G181,SUM(DR181,CC181)))</f>
        <v>974.1380366666674</v>
      </c>
      <c r="DT181" s="6">
        <f>IF(DT$3=$CP$3,$H181+CD181,IF($F181='KU Meter Schedule'!DT$3,'KU Meter Schedule'!DS181+CD181-$G181,SUM(DS181,CD181)))</f>
        <v>976.81821416666742</v>
      </c>
      <c r="DU181" s="6">
        <f>IF(DU$3=$CP$3,$H181+CE181,IF($F181='KU Meter Schedule'!DU$3,'KU Meter Schedule'!DT181+CE181-$G181,SUM(DT181,CE181)))</f>
        <v>979.49839166666743</v>
      </c>
      <c r="DV181" s="6">
        <f>IF(DV$3=$CP$3,$H181+CF181,IF($F181='KU Meter Schedule'!DV$3,'KU Meter Schedule'!DU181+CF181-$G181,SUM(DU181,CF181)))</f>
        <v>982.17856916666744</v>
      </c>
      <c r="DW181" s="6">
        <f>IF(DW$3=$CP$3,$H181+CG181,IF($F181='KU Meter Schedule'!DW$3,'KU Meter Schedule'!DV181+CG181-$G181,SUM(DV181,CG181)))</f>
        <v>984.85874666666746</v>
      </c>
      <c r="DX181" s="6">
        <f>IF(DX$3=$CP$3,$H181+CH181,IF($F181='KU Meter Schedule'!DX$3,'KU Meter Schedule'!DW181+CH181-$G181,SUM(DW181,CH181)))</f>
        <v>987.53892416666747</v>
      </c>
      <c r="DY181" s="6">
        <f>IF(DY$3=$CP$3,$H181+CI181,IF($F181='KU Meter Schedule'!DY$3,'KU Meter Schedule'!DX181+CI181-$G181,SUM(DX181,CI181)))</f>
        <v>990.21910166666748</v>
      </c>
      <c r="DZ181" s="6">
        <f>IF(DZ$3=$CP$3,$H181+CJ181,IF($F181='KU Meter Schedule'!DZ$3,'KU Meter Schedule'!DY181+CJ181-$G181,SUM(DY181,CJ181)))</f>
        <v>992.8992791666675</v>
      </c>
      <c r="EA181" s="6">
        <f>IF(EA$3=$CP$3,$H181+CK181,IF($F181='KU Meter Schedule'!EA$3,'KU Meter Schedule'!DZ181+CK181-$G181,SUM(DZ181,CK181)))</f>
        <v>995.57945666666751</v>
      </c>
      <c r="EB181" s="6">
        <f>IF(EB$3=$CP$3,$H181+CL181,IF($F181='KU Meter Schedule'!EB$3,'KU Meter Schedule'!EA181+CL181-$G181,SUM(EA181,CL181)))</f>
        <v>80.619545416667506</v>
      </c>
      <c r="EC181" s="6">
        <f>IF(EC$3=$CP$3,$H181+CM181,IF($F181='KU Meter Schedule'!EC$3,'KU Meter Schedule'!EB181+CM181-$G181,SUM(EB181,CM181)))</f>
        <v>80.619545416667506</v>
      </c>
      <c r="ED181" s="6">
        <f>IF(ED$3=$CP$3,$H181+CN181,IF($F181='KU Meter Schedule'!ED$3,'KU Meter Schedule'!EC181+CN181-$G181,SUM(EC181,CN181)))</f>
        <v>80.619545416667506</v>
      </c>
      <c r="EF181" s="8">
        <f t="shared" ref="EF181:EU196" si="38">J181-CP181</f>
        <v>10.571394166666664</v>
      </c>
      <c r="EG181" s="8">
        <f t="shared" si="38"/>
        <v>8.8227883333332784</v>
      </c>
      <c r="EH181" s="8">
        <f t="shared" si="38"/>
        <v>7.0741824999998926</v>
      </c>
      <c r="EI181" s="8">
        <f t="shared" si="38"/>
        <v>5.3255766666665068</v>
      </c>
      <c r="EJ181" s="8">
        <f t="shared" si="38"/>
        <v>3.5769708333331209</v>
      </c>
      <c r="EK181" s="8">
        <f t="shared" si="38"/>
        <v>1.8283649999997351</v>
      </c>
      <c r="EL181" s="8">
        <f t="shared" si="38"/>
        <v>7.9759166666349302E-2</v>
      </c>
      <c r="EM181" s="8">
        <f t="shared" si="38"/>
        <v>-1.6688466666670365</v>
      </c>
      <c r="EN181" s="8">
        <f t="shared" si="38"/>
        <v>-3.4174525000004223</v>
      </c>
      <c r="EO181" s="8">
        <f t="shared" si="38"/>
        <v>-5.1660583333338082</v>
      </c>
      <c r="EP181" s="8">
        <f t="shared" si="38"/>
        <v>-6.914664166667194</v>
      </c>
      <c r="EQ181" s="8">
        <f t="shared" si="38"/>
        <v>-9.5948416666672074</v>
      </c>
      <c r="ER181" s="8">
        <f t="shared" si="38"/>
        <v>-12.275019166667221</v>
      </c>
      <c r="ES181" s="8">
        <f t="shared" si="38"/>
        <v>-14.955196666667234</v>
      </c>
      <c r="ET181" s="8">
        <f t="shared" si="38"/>
        <v>-17.635374166667248</v>
      </c>
      <c r="EU181" s="8">
        <f t="shared" si="38"/>
        <v>-20.315551666667261</v>
      </c>
      <c r="EV181" s="8">
        <f t="shared" si="37"/>
        <v>-22.995729166667275</v>
      </c>
      <c r="EW181" s="8">
        <f t="shared" si="37"/>
        <v>-25.675906666667288</v>
      </c>
      <c r="EX181" s="8">
        <f t="shared" si="37"/>
        <v>-28.356084166667301</v>
      </c>
      <c r="EY181" s="8">
        <f t="shared" si="37"/>
        <v>-31.036261666667315</v>
      </c>
      <c r="EZ181" s="8">
        <f t="shared" si="37"/>
        <v>-33.716439166667328</v>
      </c>
      <c r="FA181" s="8">
        <f t="shared" si="37"/>
        <v>-36.396616666667342</v>
      </c>
      <c r="FB181" s="8">
        <f t="shared" si="37"/>
        <v>-39.076794166667355</v>
      </c>
      <c r="FC181" s="8">
        <f t="shared" si="37"/>
        <v>-41.756971666667368</v>
      </c>
      <c r="FD181" s="8">
        <f t="shared" si="37"/>
        <v>-44.437149166667382</v>
      </c>
      <c r="FE181" s="8">
        <f t="shared" si="37"/>
        <v>-47.117326666667395</v>
      </c>
      <c r="FF181" s="8">
        <f t="shared" si="37"/>
        <v>-49.797504166667409</v>
      </c>
      <c r="FG181" s="8">
        <f t="shared" si="37"/>
        <v>-52.477681666667422</v>
      </c>
      <c r="FH181" s="8">
        <f t="shared" si="37"/>
        <v>-55.157859166667436</v>
      </c>
      <c r="FI181" s="8">
        <f t="shared" si="37"/>
        <v>-57.838036666667449</v>
      </c>
      <c r="FJ181" s="8">
        <f t="shared" si="37"/>
        <v>-60.518214166667462</v>
      </c>
      <c r="FK181" s="8">
        <f t="shared" si="36"/>
        <v>-63.198391666667476</v>
      </c>
      <c r="FL181" s="8">
        <f t="shared" si="36"/>
        <v>-65.878569166667489</v>
      </c>
      <c r="FM181" s="8">
        <f t="shared" si="36"/>
        <v>-68.558746666667503</v>
      </c>
      <c r="FN181" s="8">
        <f t="shared" si="36"/>
        <v>-71.238924166667516</v>
      </c>
      <c r="FO181" s="8">
        <f t="shared" si="36"/>
        <v>-73.91910166666753</v>
      </c>
      <c r="FP181" s="8">
        <f t="shared" si="36"/>
        <v>-76.599279166667543</v>
      </c>
      <c r="FQ181" s="8">
        <f t="shared" si="36"/>
        <v>-79.279456666667556</v>
      </c>
      <c r="FR181" s="8">
        <f t="shared" si="36"/>
        <v>-80.619545416667506</v>
      </c>
      <c r="FS181" s="8">
        <f t="shared" si="36"/>
        <v>-80.619545416667506</v>
      </c>
      <c r="FT181" s="8">
        <f t="shared" si="36"/>
        <v>-80.619545416667506</v>
      </c>
    </row>
    <row r="182" spans="1:176" x14ac:dyDescent="0.25">
      <c r="A182" s="3" t="s">
        <v>12</v>
      </c>
      <c r="B182" s="3" t="s">
        <v>2</v>
      </c>
      <c r="C182" s="3" t="s">
        <v>37</v>
      </c>
      <c r="D182" s="3" t="s">
        <v>5</v>
      </c>
      <c r="E182" s="3">
        <v>1956</v>
      </c>
      <c r="F182" s="24">
        <f>IFERROR(VLOOKUP(CONCATENATE(C182,E182),'KU Retirements'!$A$4:$E$150,5,FALSE),"N/A")</f>
        <v>43739</v>
      </c>
      <c r="G182" s="5">
        <v>80.97</v>
      </c>
      <c r="H182" s="5">
        <v>79.881233656199996</v>
      </c>
      <c r="J182" s="6">
        <f>IF(J$3=$J$3,$G182,IF($F182='KU Meter Schedule'!J$3,'KU Meter Schedule'!I182-'KU Meter Schedule'!$G182,I182))</f>
        <v>80.97</v>
      </c>
      <c r="K182" s="6">
        <f>IF(K$3=$J$3,$G182,IF($F182='KU Meter Schedule'!K$3,'KU Meter Schedule'!J182-'KU Meter Schedule'!$G182,J182))</f>
        <v>80.97</v>
      </c>
      <c r="L182" s="6">
        <f>IF(L$3=$J$3,$G182,IF($F182='KU Meter Schedule'!L$3,'KU Meter Schedule'!K182-'KU Meter Schedule'!$G182,K182))</f>
        <v>80.97</v>
      </c>
      <c r="M182" s="6">
        <f>IF(M$3=$J$3,$G182,IF($F182='KU Meter Schedule'!M$3,'KU Meter Schedule'!L182-'KU Meter Schedule'!$G182,L182))</f>
        <v>80.97</v>
      </c>
      <c r="N182" s="6">
        <f>IF(N$3=$J$3,$G182,IF($F182='KU Meter Schedule'!N$3,'KU Meter Schedule'!M182-'KU Meter Schedule'!$G182,M182))</f>
        <v>80.97</v>
      </c>
      <c r="O182" s="6">
        <f>IF(O$3=$J$3,$G182,IF($F182='KU Meter Schedule'!O$3,'KU Meter Schedule'!N182-'KU Meter Schedule'!$G182,N182))</f>
        <v>80.97</v>
      </c>
      <c r="P182" s="6">
        <f>IF(P$3=$J$3,$G182,IF($F182='KU Meter Schedule'!P$3,'KU Meter Schedule'!O182-'KU Meter Schedule'!$G182,O182))</f>
        <v>80.97</v>
      </c>
      <c r="Q182" s="6">
        <f>IF(Q$3=$J$3,$G182,IF($F182='KU Meter Schedule'!Q$3,'KU Meter Schedule'!P182-'KU Meter Schedule'!$G182,P182))</f>
        <v>80.97</v>
      </c>
      <c r="R182" s="6">
        <f>IF(R$3=$J$3,$G182,IF($F182='KU Meter Schedule'!R$3,'KU Meter Schedule'!Q182-'KU Meter Schedule'!$G182,Q182))</f>
        <v>80.97</v>
      </c>
      <c r="S182" s="6">
        <f>IF(S$3=$J$3,$G182,IF($F182='KU Meter Schedule'!S$3,'KU Meter Schedule'!R182-'KU Meter Schedule'!$G182,R182))</f>
        <v>80.97</v>
      </c>
      <c r="T182" s="6">
        <f>IF(T$3=$J$3,$G182,IF($F182='KU Meter Schedule'!T$3,'KU Meter Schedule'!S182-'KU Meter Schedule'!$G182,S182))</f>
        <v>80.97</v>
      </c>
      <c r="U182" s="6">
        <f>IF(U$3=$J$3,$G182,IF($F182='KU Meter Schedule'!U$3,'KU Meter Schedule'!T182-'KU Meter Schedule'!$G182,T182))</f>
        <v>80.97</v>
      </c>
      <c r="V182" s="6">
        <f>IF(V$3=$J$3,$G182,IF($F182='KU Meter Schedule'!V$3,'KU Meter Schedule'!U182-'KU Meter Schedule'!$G182,U182))</f>
        <v>80.97</v>
      </c>
      <c r="W182" s="6">
        <f>IF(W$3=$J$3,$G182,IF($F182='KU Meter Schedule'!W$3,'KU Meter Schedule'!V182-'KU Meter Schedule'!$G182,V182))</f>
        <v>80.97</v>
      </c>
      <c r="X182" s="6">
        <f>IF(X$3=$J$3,$G182,IF($F182='KU Meter Schedule'!X$3,'KU Meter Schedule'!W182-'KU Meter Schedule'!$G182,W182))</f>
        <v>80.97</v>
      </c>
      <c r="Y182" s="6">
        <f>IF(Y$3=$J$3,$G182,IF($F182='KU Meter Schedule'!Y$3,'KU Meter Schedule'!X182-'KU Meter Schedule'!$G182,X182))</f>
        <v>80.97</v>
      </c>
      <c r="Z182" s="6">
        <f>IF(Z$3=$J$3,$G182,IF($F182='KU Meter Schedule'!Z$3,'KU Meter Schedule'!Y182-'KU Meter Schedule'!$G182,Y182))</f>
        <v>80.97</v>
      </c>
      <c r="AA182" s="6">
        <f>IF(AA$3=$J$3,$G182,IF($F182='KU Meter Schedule'!AA$3,'KU Meter Schedule'!Z182-'KU Meter Schedule'!$G182,Z182))</f>
        <v>80.97</v>
      </c>
      <c r="AB182" s="6">
        <f>IF(AB$3=$J$3,$G182,IF($F182='KU Meter Schedule'!AB$3,'KU Meter Schedule'!AA182-'KU Meter Schedule'!$G182,AA182))</f>
        <v>80.97</v>
      </c>
      <c r="AC182" s="6">
        <f>IF(AC$3=$J$3,$G182,IF($F182='KU Meter Schedule'!AC$3,'KU Meter Schedule'!AB182-'KU Meter Schedule'!$G182,AB182))</f>
        <v>80.97</v>
      </c>
      <c r="AD182" s="6">
        <f>IF(AD$3=$J$3,$G182,IF($F182='KU Meter Schedule'!AD$3,'KU Meter Schedule'!AC182-'KU Meter Schedule'!$G182,AC182))</f>
        <v>80.97</v>
      </c>
      <c r="AE182" s="6">
        <f>IF(AE$3=$J$3,$G182,IF($F182='KU Meter Schedule'!AE$3,'KU Meter Schedule'!AD182-'KU Meter Schedule'!$G182,AD182))</f>
        <v>80.97</v>
      </c>
      <c r="AF182" s="6">
        <f>IF(AF$3=$J$3,$G182,IF($F182='KU Meter Schedule'!AF$3,'KU Meter Schedule'!AE182-'KU Meter Schedule'!$G182,AE182))</f>
        <v>80.97</v>
      </c>
      <c r="AG182" s="6">
        <f>IF(AG$3=$J$3,$G182,IF($F182='KU Meter Schedule'!AG$3,'KU Meter Schedule'!AF182-'KU Meter Schedule'!$G182,AF182))</f>
        <v>80.97</v>
      </c>
      <c r="AH182" s="6">
        <f>IF(AH$3=$J$3,$G182,IF($F182='KU Meter Schedule'!AH$3,'KU Meter Schedule'!AG182-'KU Meter Schedule'!$G182,AG182))</f>
        <v>80.97</v>
      </c>
      <c r="AI182" s="6">
        <f>IF(AI$3=$J$3,$G182,IF($F182='KU Meter Schedule'!AI$3,'KU Meter Schedule'!AH182-'KU Meter Schedule'!$G182,AH182))</f>
        <v>80.97</v>
      </c>
      <c r="AJ182" s="6">
        <f>IF(AJ$3=$J$3,$G182,IF($F182='KU Meter Schedule'!AJ$3,'KU Meter Schedule'!AI182-'KU Meter Schedule'!$G182,AI182))</f>
        <v>80.97</v>
      </c>
      <c r="AK182" s="6">
        <f>IF(AK$3=$J$3,$G182,IF($F182='KU Meter Schedule'!AK$3,'KU Meter Schedule'!AJ182-'KU Meter Schedule'!$G182,AJ182))</f>
        <v>80.97</v>
      </c>
      <c r="AL182" s="6">
        <f>IF(AL$3=$J$3,$G182,IF($F182='KU Meter Schedule'!AL$3,'KU Meter Schedule'!AK182-'KU Meter Schedule'!$G182,AK182))</f>
        <v>80.97</v>
      </c>
      <c r="AM182" s="6">
        <f>IF(AM$3=$J$3,$G182,IF($F182='KU Meter Schedule'!AM$3,'KU Meter Schedule'!AL182-'KU Meter Schedule'!$G182,AL182))</f>
        <v>80.97</v>
      </c>
      <c r="AN182" s="6">
        <f>IF(AN$3=$J$3,$G182,IF($F182='KU Meter Schedule'!AN$3,'KU Meter Schedule'!AM182-'KU Meter Schedule'!$G182,AM182))</f>
        <v>80.97</v>
      </c>
      <c r="AO182" s="6">
        <f>IF(AO$3=$J$3,$G182,IF($F182='KU Meter Schedule'!AO$3,'KU Meter Schedule'!AN182-'KU Meter Schedule'!$G182,AN182))</f>
        <v>80.97</v>
      </c>
      <c r="AP182" s="6">
        <f>IF(AP$3=$J$3,$G182,IF($F182='KU Meter Schedule'!AP$3,'KU Meter Schedule'!AO182-'KU Meter Schedule'!$G182,AO182))</f>
        <v>80.97</v>
      </c>
      <c r="AQ182" s="6">
        <f>IF(AQ$3=$J$3,$G182,IF($F182='KU Meter Schedule'!AQ$3,'KU Meter Schedule'!AP182-'KU Meter Schedule'!$G182,AP182))</f>
        <v>80.97</v>
      </c>
      <c r="AR182" s="6">
        <f>IF(AR$3=$J$3,$G182,IF($F182='KU Meter Schedule'!AR$3,'KU Meter Schedule'!AQ182-'KU Meter Schedule'!$G182,AQ182))</f>
        <v>80.97</v>
      </c>
      <c r="AS182" s="6">
        <f>IF(AS$3=$J$3,$G182,IF($F182='KU Meter Schedule'!AS$3,'KU Meter Schedule'!AR182-'KU Meter Schedule'!$G182,AR182))</f>
        <v>80.97</v>
      </c>
      <c r="AT182" s="6">
        <f>IF(AT$3=$J$3,$G182,IF($F182='KU Meter Schedule'!AT$3,'KU Meter Schedule'!AS182-'KU Meter Schedule'!$G182,AS182))</f>
        <v>80.97</v>
      </c>
      <c r="AU182" s="6">
        <f>IF(AU$3=$J$3,$G182,IF($F182='KU Meter Schedule'!AU$3,'KU Meter Schedule'!AT182-'KU Meter Schedule'!$G182,AT182))</f>
        <v>80.97</v>
      </c>
      <c r="AV182" s="6">
        <f>IF(AV$3=$J$3,$G182,IF($F182='KU Meter Schedule'!AV$3,'KU Meter Schedule'!AU182-'KU Meter Schedule'!$G182,AU182))</f>
        <v>0</v>
      </c>
      <c r="AW182" s="6">
        <f>IF(AW$3=$J$3,$G182,IF($F182='KU Meter Schedule'!AW$3,'KU Meter Schedule'!AV182-'KU Meter Schedule'!$G182,AV182))</f>
        <v>0</v>
      </c>
      <c r="AX182" s="6">
        <f>IF(AX$3=$J$3,$G182,IF($F182='KU Meter Schedule'!AX$3,'KU Meter Schedule'!AW182-'KU Meter Schedule'!$G182,AW182))</f>
        <v>0</v>
      </c>
      <c r="AZ182" s="21">
        <f>IF(AZ$3&lt;'Depr. Rate'!$B$1,('Depr. Rate'!$B$4*'KU Meter Schedule'!J182)/12,IF(J182=0,I182/2*'Depr. Rate'!$C$4/12,('Depr. Rate'!$C$4*'KU Meter Schedule'!J182)/12))</f>
        <v>0.15451774999999998</v>
      </c>
      <c r="BA182" s="21">
        <f>IF(BA$3&lt;'Depr. Rate'!$B$1,('Depr. Rate'!$B$4*'KU Meter Schedule'!K182)/12,IF(K182=0,J182/2*'Depr. Rate'!$C$4/12,('Depr. Rate'!$C$4*'KU Meter Schedule'!K182)/12))</f>
        <v>0.15451774999999998</v>
      </c>
      <c r="BB182" s="21">
        <f>IF(BB$3&lt;'Depr. Rate'!$B$1,('Depr. Rate'!$B$4*'KU Meter Schedule'!L182)/12,IF(L182=0,K182/2*'Depr. Rate'!$C$4/12,('Depr. Rate'!$C$4*'KU Meter Schedule'!L182)/12))</f>
        <v>0.15451774999999998</v>
      </c>
      <c r="BC182" s="21">
        <f>IF(BC$3&lt;'Depr. Rate'!$B$1,('Depr. Rate'!$B$4*'KU Meter Schedule'!M182)/12,IF(M182=0,L182/2*'Depr. Rate'!$C$4/12,('Depr. Rate'!$C$4*'KU Meter Schedule'!M182)/12))</f>
        <v>0.15451774999999998</v>
      </c>
      <c r="BD182" s="21">
        <f>IF(BD$3&lt;'Depr. Rate'!$B$1,('Depr. Rate'!$B$4*'KU Meter Schedule'!N182)/12,IF(N182=0,M182/2*'Depr. Rate'!$C$4/12,('Depr. Rate'!$C$4*'KU Meter Schedule'!N182)/12))</f>
        <v>0.15451774999999998</v>
      </c>
      <c r="BE182" s="21">
        <f>IF(BE$3&lt;'Depr. Rate'!$B$1,('Depr. Rate'!$B$4*'KU Meter Schedule'!O182)/12,IF(O182=0,N182/2*'Depr. Rate'!$C$4/12,('Depr. Rate'!$C$4*'KU Meter Schedule'!O182)/12))</f>
        <v>0.15451774999999998</v>
      </c>
      <c r="BF182" s="21">
        <f>IF(BF$3&lt;'Depr. Rate'!$B$1,('Depr. Rate'!$B$4*'KU Meter Schedule'!P182)/12,IF(P182=0,O182/2*'Depr. Rate'!$C$4/12,('Depr. Rate'!$C$4*'KU Meter Schedule'!P182)/12))</f>
        <v>0.15451774999999998</v>
      </c>
      <c r="BG182" s="21">
        <f>IF(BG$3&lt;'Depr. Rate'!$B$1,('Depr. Rate'!$B$4*'KU Meter Schedule'!Q182)/12,IF(Q182=0,P182/2*'Depr. Rate'!$C$4/12,('Depr. Rate'!$C$4*'KU Meter Schedule'!Q182)/12))</f>
        <v>0.15451774999999998</v>
      </c>
      <c r="BH182" s="21">
        <f>IF(BH$3&lt;'Depr. Rate'!$B$1,('Depr. Rate'!$B$4*'KU Meter Schedule'!R182)/12,IF(R182=0,Q182/2*'Depr. Rate'!$C$4/12,('Depr. Rate'!$C$4*'KU Meter Schedule'!R182)/12))</f>
        <v>0.15451774999999998</v>
      </c>
      <c r="BI182" s="21">
        <f>IF(BI$3&lt;'Depr. Rate'!$B$1,('Depr. Rate'!$B$4*'KU Meter Schedule'!S182)/12,IF(S182=0,R182/2*'Depr. Rate'!$C$4/12,('Depr. Rate'!$C$4*'KU Meter Schedule'!S182)/12))</f>
        <v>0.15451774999999998</v>
      </c>
      <c r="BJ182" s="21">
        <f>IF(BJ$3&lt;'Depr. Rate'!$B$1,('Depr. Rate'!$B$4*'KU Meter Schedule'!T182)/12,IF(T182=0,S182/2*'Depr. Rate'!$C$4/12,('Depr. Rate'!$C$4*'KU Meter Schedule'!T182)/12))</f>
        <v>0.15451774999999998</v>
      </c>
      <c r="BK182" s="21">
        <f>IF(BK$3&lt;'Depr. Rate'!$B$1,('Depr. Rate'!$B$4*'KU Meter Schedule'!U182)/12,IF(U182=0,T182/2*'Depr. Rate'!$C$4/12,('Depr. Rate'!$C$4*'KU Meter Schedule'!U182)/12))</f>
        <v>0.23683725</v>
      </c>
      <c r="BL182" s="21">
        <f>IF(BL$3&lt;'Depr. Rate'!$B$1,('Depr. Rate'!$B$4*'KU Meter Schedule'!V182)/12,IF(V182=0,U182/2*'Depr. Rate'!$C$4/12,('Depr. Rate'!$C$4*'KU Meter Schedule'!V182)/12))</f>
        <v>0.23683725</v>
      </c>
      <c r="BM182" s="21">
        <f>IF(BM$3&lt;'Depr. Rate'!$B$1,('Depr. Rate'!$B$4*'KU Meter Schedule'!W182)/12,IF(W182=0,V182/2*'Depr. Rate'!$C$4/12,('Depr. Rate'!$C$4*'KU Meter Schedule'!W182)/12))</f>
        <v>0.23683725</v>
      </c>
      <c r="BN182" s="21">
        <f>IF(BN$3&lt;'Depr. Rate'!$B$1,('Depr. Rate'!$B$4*'KU Meter Schedule'!X182)/12,IF(X182=0,W182/2*'Depr. Rate'!$C$4/12,('Depr. Rate'!$C$4*'KU Meter Schedule'!X182)/12))</f>
        <v>0.23683725</v>
      </c>
      <c r="BO182" s="21">
        <f>IF(BO$3&lt;'Depr. Rate'!$B$1,('Depr. Rate'!$B$4*'KU Meter Schedule'!Y182)/12,IF(Y182=0,X182/2*'Depr. Rate'!$C$4/12,('Depr. Rate'!$C$4*'KU Meter Schedule'!Y182)/12))</f>
        <v>0.23683725</v>
      </c>
      <c r="BP182" s="21">
        <f>IF(BP$3&lt;'Depr. Rate'!$B$1,('Depr. Rate'!$B$4*'KU Meter Schedule'!Z182)/12,IF(Z182=0,Y182/2*'Depr. Rate'!$C$4/12,('Depr. Rate'!$C$4*'KU Meter Schedule'!Z182)/12))</f>
        <v>0.23683725</v>
      </c>
      <c r="BQ182" s="21">
        <f>IF(BQ$3&lt;'Depr. Rate'!$B$1,('Depr. Rate'!$B$4*'KU Meter Schedule'!AA182)/12,IF(AA182=0,Z182/2*'Depr. Rate'!$C$4/12,('Depr. Rate'!$C$4*'KU Meter Schedule'!AA182)/12))</f>
        <v>0.23683725</v>
      </c>
      <c r="BR182" s="21">
        <f>IF(BR$3&lt;'Depr. Rate'!$B$1,('Depr. Rate'!$B$4*'KU Meter Schedule'!AB182)/12,IF(AB182=0,AA182/2*'Depr. Rate'!$C$4/12,('Depr. Rate'!$C$4*'KU Meter Schedule'!AB182)/12))</f>
        <v>0.23683725</v>
      </c>
      <c r="BS182" s="21">
        <f>IF(BS$3&lt;'Depr. Rate'!$B$1,('Depr. Rate'!$B$4*'KU Meter Schedule'!AC182)/12,IF(AC182=0,AB182/2*'Depr. Rate'!$C$4/12,('Depr. Rate'!$C$4*'KU Meter Schedule'!AC182)/12))</f>
        <v>0.23683725</v>
      </c>
      <c r="BT182" s="21">
        <f>IF(BT$3&lt;'Depr. Rate'!$B$1,('Depr. Rate'!$B$4*'KU Meter Schedule'!AD182)/12,IF(AD182=0,AC182/2*'Depr. Rate'!$C$4/12,('Depr. Rate'!$C$4*'KU Meter Schedule'!AD182)/12))</f>
        <v>0.23683725</v>
      </c>
      <c r="BU182" s="21">
        <f>IF(BU$3&lt;'Depr. Rate'!$B$1,('Depr. Rate'!$B$4*'KU Meter Schedule'!AE182)/12,IF(AE182=0,AD182/2*'Depr. Rate'!$C$4/12,('Depr. Rate'!$C$4*'KU Meter Schedule'!AE182)/12))</f>
        <v>0.23683725</v>
      </c>
      <c r="BV182" s="21">
        <f>IF(BV$3&lt;'Depr. Rate'!$B$1,('Depr. Rate'!$B$4*'KU Meter Schedule'!AF182)/12,IF(AF182=0,AE182/2*'Depr. Rate'!$C$4/12,('Depr. Rate'!$C$4*'KU Meter Schedule'!AF182)/12))</f>
        <v>0.23683725</v>
      </c>
      <c r="BW182" s="21">
        <f>IF(BW$3&lt;'Depr. Rate'!$B$1,('Depr. Rate'!$B$4*'KU Meter Schedule'!AG182)/12,IF(AG182=0,AF182/2*'Depr. Rate'!$C$4/12,('Depr. Rate'!$C$4*'KU Meter Schedule'!AG182)/12))</f>
        <v>0.23683725</v>
      </c>
      <c r="BX182" s="21">
        <f>IF(BX$3&lt;'Depr. Rate'!$B$1,('Depr. Rate'!$B$4*'KU Meter Schedule'!AH182)/12,IF(AH182=0,AG182/2*'Depr. Rate'!$C$4/12,('Depr. Rate'!$C$4*'KU Meter Schedule'!AH182)/12))</f>
        <v>0.23683725</v>
      </c>
      <c r="BY182" s="21">
        <f>IF(BY$3&lt;'Depr. Rate'!$B$1,('Depr. Rate'!$B$4*'KU Meter Schedule'!AI182)/12,IF(AI182=0,AH182/2*'Depr. Rate'!$C$4/12,('Depr. Rate'!$C$4*'KU Meter Schedule'!AI182)/12))</f>
        <v>0.23683725</v>
      </c>
      <c r="BZ182" s="21">
        <f>IF(BZ$3&lt;'Depr. Rate'!$B$1,('Depr. Rate'!$B$4*'KU Meter Schedule'!AJ182)/12,IF(AJ182=0,AI182/2*'Depr. Rate'!$C$4/12,('Depr. Rate'!$C$4*'KU Meter Schedule'!AJ182)/12))</f>
        <v>0.23683725</v>
      </c>
      <c r="CA182" s="21">
        <f>IF(CA$3&lt;'Depr. Rate'!$B$1,('Depr. Rate'!$B$4*'KU Meter Schedule'!AK182)/12,IF(AK182=0,AJ182/2*'Depr. Rate'!$C$4/12,('Depr. Rate'!$C$4*'KU Meter Schedule'!AK182)/12))</f>
        <v>0.23683725</v>
      </c>
      <c r="CB182" s="21">
        <f>IF(CB$3&lt;'Depr. Rate'!$B$1,('Depr. Rate'!$B$4*'KU Meter Schedule'!AL182)/12,IF(AL182=0,AK182/2*'Depr. Rate'!$C$4/12,('Depr. Rate'!$C$4*'KU Meter Schedule'!AL182)/12))</f>
        <v>0.23683725</v>
      </c>
      <c r="CC182" s="21">
        <f>IF(CC$3&lt;'Depr. Rate'!$B$1,('Depr. Rate'!$B$4*'KU Meter Schedule'!AM182)/12,IF(AM182=0,AL182/2*'Depr. Rate'!$C$4/12,('Depr. Rate'!$C$4*'KU Meter Schedule'!AM182)/12))</f>
        <v>0.23683725</v>
      </c>
      <c r="CD182" s="21">
        <f>IF(CD$3&lt;'Depr. Rate'!$B$1,('Depr. Rate'!$B$4*'KU Meter Schedule'!AN182)/12,IF(AN182=0,AM182/2*'Depr. Rate'!$C$4/12,('Depr. Rate'!$C$4*'KU Meter Schedule'!AN182)/12))</f>
        <v>0.23683725</v>
      </c>
      <c r="CE182" s="21">
        <f>IF(CE$3&lt;'Depr. Rate'!$B$1,('Depr. Rate'!$B$4*'KU Meter Schedule'!AO182)/12,IF(AO182=0,AN182/2*'Depr. Rate'!$C$4/12,('Depr. Rate'!$C$4*'KU Meter Schedule'!AO182)/12))</f>
        <v>0.23683725</v>
      </c>
      <c r="CF182" s="21">
        <f>IF(CF$3&lt;'Depr. Rate'!$B$1,('Depr. Rate'!$B$4*'KU Meter Schedule'!AP182)/12,IF(AP182=0,AO182/2*'Depr. Rate'!$C$4/12,('Depr. Rate'!$C$4*'KU Meter Schedule'!AP182)/12))</f>
        <v>0.23683725</v>
      </c>
      <c r="CG182" s="21">
        <f>IF(CG$3&lt;'Depr. Rate'!$B$1,('Depr. Rate'!$B$4*'KU Meter Schedule'!AQ182)/12,IF(AQ182=0,AP182/2*'Depr. Rate'!$C$4/12,('Depr. Rate'!$C$4*'KU Meter Schedule'!AQ182)/12))</f>
        <v>0.23683725</v>
      </c>
      <c r="CH182" s="21">
        <f>IF(CH$3&lt;'Depr. Rate'!$B$1,('Depr. Rate'!$B$4*'KU Meter Schedule'!AR182)/12,IF(AR182=0,AQ182/2*'Depr. Rate'!$C$4/12,('Depr. Rate'!$C$4*'KU Meter Schedule'!AR182)/12))</f>
        <v>0.23683725</v>
      </c>
      <c r="CI182" s="21">
        <f>IF(CI$3&lt;'Depr. Rate'!$B$1,('Depr. Rate'!$B$4*'KU Meter Schedule'!AS182)/12,IF(AS182=0,AR182/2*'Depr. Rate'!$C$4/12,('Depr. Rate'!$C$4*'KU Meter Schedule'!AS182)/12))</f>
        <v>0.23683725</v>
      </c>
      <c r="CJ182" s="21">
        <f>IF(CJ$3&lt;'Depr. Rate'!$B$1,('Depr. Rate'!$B$4*'KU Meter Schedule'!AT182)/12,IF(AT182=0,AS182/2*'Depr. Rate'!$C$4/12,('Depr. Rate'!$C$4*'KU Meter Schedule'!AT182)/12))</f>
        <v>0.23683725</v>
      </c>
      <c r="CK182" s="21">
        <f>IF(CK$3&lt;'Depr. Rate'!$B$1,('Depr. Rate'!$B$4*'KU Meter Schedule'!AU182)/12,IF(AU182=0,AT182/2*'Depr. Rate'!$C$4/12,('Depr. Rate'!$C$4*'KU Meter Schedule'!AU182)/12))</f>
        <v>0.23683725</v>
      </c>
      <c r="CL182" s="21">
        <f>IF(CL$3&lt;'Depr. Rate'!$B$1,('Depr. Rate'!$B$4*'KU Meter Schedule'!AV182)/12,IF(AV182=0,AU182/2*'Depr. Rate'!$C$4/12,('Depr. Rate'!$C$4*'KU Meter Schedule'!AV182)/12))</f>
        <v>0.118418625</v>
      </c>
      <c r="CM182" s="21">
        <f>IF(CM$3&lt;'Depr. Rate'!$B$1,('Depr. Rate'!$B$4*'KU Meter Schedule'!AW182)/12,IF(AW182=0,AV182/2*'Depr. Rate'!$C$4/12,('Depr. Rate'!$C$4*'KU Meter Schedule'!AW182)/12))</f>
        <v>0</v>
      </c>
      <c r="CN182" s="21">
        <f>IF(CN$3&lt;'Depr. Rate'!$B$1,('Depr. Rate'!$B$4*'KU Meter Schedule'!AX182)/12,IF(AX182=0,AW182/2*'Depr. Rate'!$C$4/12,('Depr. Rate'!$C$4*'KU Meter Schedule'!AX182)/12))</f>
        <v>0</v>
      </c>
      <c r="CP182" s="6">
        <f>IF(CP$3=$CP$3,$H182+AZ182,IF($F182='KU Meter Schedule'!CP$3,'KU Meter Schedule'!CO182+AZ182-$G182,SUM(CO182,AZ182)))</f>
        <v>80.035751406199992</v>
      </c>
      <c r="CQ182" s="6">
        <f>IF(CQ$3=$CP$3,$H182+BA182,IF($F182='KU Meter Schedule'!CQ$3,'KU Meter Schedule'!CP182+BA182-$G182,SUM(CP182,BA182)))</f>
        <v>80.190269156199989</v>
      </c>
      <c r="CR182" s="6">
        <f>IF(CR$3=$CP$3,$H182+BB182,IF($F182='KU Meter Schedule'!CR$3,'KU Meter Schedule'!CQ182+BB182-$G182,SUM(CQ182,BB182)))</f>
        <v>80.344786906199985</v>
      </c>
      <c r="CS182" s="6">
        <f>IF(CS$3=$CP$3,$H182+BC182,IF($F182='KU Meter Schedule'!CS$3,'KU Meter Schedule'!CR182+BC182-$G182,SUM(CR182,BC182)))</f>
        <v>80.499304656199982</v>
      </c>
      <c r="CT182" s="6">
        <f>IF(CT$3=$CP$3,$H182+BD182,IF($F182='KU Meter Schedule'!CT$3,'KU Meter Schedule'!CS182+BD182-$G182,SUM(CS182,BD182)))</f>
        <v>80.653822406199978</v>
      </c>
      <c r="CU182" s="6">
        <f>IF(CU$3=$CP$3,$H182+BE182,IF($F182='KU Meter Schedule'!CU$3,'KU Meter Schedule'!CT182+BE182-$G182,SUM(CT182,BE182)))</f>
        <v>80.808340156199975</v>
      </c>
      <c r="CV182" s="6">
        <f>IF(CV$3=$CP$3,$H182+BF182,IF($F182='KU Meter Schedule'!CV$3,'KU Meter Schedule'!CU182+BF182-$G182,SUM(CU182,BF182)))</f>
        <v>80.962857906199972</v>
      </c>
      <c r="CW182" s="6">
        <f>IF(CW$3=$CP$3,$H182+BG182,IF($F182='KU Meter Schedule'!CW$3,'KU Meter Schedule'!CV182+BG182-$G182,SUM(CV182,BG182)))</f>
        <v>81.117375656199968</v>
      </c>
      <c r="CX182" s="6">
        <f>IF(CX$3=$CP$3,$H182+BH182,IF($F182='KU Meter Schedule'!CX$3,'KU Meter Schedule'!CW182+BH182-$G182,SUM(CW182,BH182)))</f>
        <v>81.271893406199965</v>
      </c>
      <c r="CY182" s="6">
        <f>IF(CY$3=$CP$3,$H182+BI182,IF($F182='KU Meter Schedule'!CY$3,'KU Meter Schedule'!CX182+BI182-$G182,SUM(CX182,BI182)))</f>
        <v>81.426411156199961</v>
      </c>
      <c r="CZ182" s="6">
        <f>IF(CZ$3=$CP$3,$H182+BJ182,IF($F182='KU Meter Schedule'!CZ$3,'KU Meter Schedule'!CY182+BJ182-$G182,SUM(CY182,BJ182)))</f>
        <v>81.580928906199958</v>
      </c>
      <c r="DA182" s="6">
        <f>IF(DA$3=$CP$3,$H182+BK182,IF($F182='KU Meter Schedule'!DA$3,'KU Meter Schedule'!CZ182+BK182-$G182,SUM(CZ182,BK182)))</f>
        <v>81.817766156199951</v>
      </c>
      <c r="DB182" s="6">
        <f>IF(DB$3=$CP$3,$H182+BL182,IF($F182='KU Meter Schedule'!DB$3,'KU Meter Schedule'!DA182+BL182-$G182,SUM(DA182,BL182)))</f>
        <v>82.054603406199945</v>
      </c>
      <c r="DC182" s="6">
        <f>IF(DC$3=$CP$3,$H182+BM182,IF($F182='KU Meter Schedule'!DC$3,'KU Meter Schedule'!DB182+BM182-$G182,SUM(DB182,BM182)))</f>
        <v>82.291440656199939</v>
      </c>
      <c r="DD182" s="6">
        <f>IF(DD$3=$CP$3,$H182+BN182,IF($F182='KU Meter Schedule'!DD$3,'KU Meter Schedule'!DC182+BN182-$G182,SUM(DC182,BN182)))</f>
        <v>82.528277906199932</v>
      </c>
      <c r="DE182" s="6">
        <f>IF(DE$3=$CP$3,$H182+BO182,IF($F182='KU Meter Schedule'!DE$3,'KU Meter Schedule'!DD182+BO182-$G182,SUM(DD182,BO182)))</f>
        <v>82.765115156199926</v>
      </c>
      <c r="DF182" s="6">
        <f>IF(DF$3=$CP$3,$H182+BP182,IF($F182='KU Meter Schedule'!DF$3,'KU Meter Schedule'!DE182+BP182-$G182,SUM(DE182,BP182)))</f>
        <v>83.001952406199919</v>
      </c>
      <c r="DG182" s="6">
        <f>IF(DG$3=$CP$3,$H182+BQ182,IF($F182='KU Meter Schedule'!DG$3,'KU Meter Schedule'!DF182+BQ182-$G182,SUM(DF182,BQ182)))</f>
        <v>83.238789656199913</v>
      </c>
      <c r="DH182" s="6">
        <f>IF(DH$3=$CP$3,$H182+BR182,IF($F182='KU Meter Schedule'!DH$3,'KU Meter Schedule'!DG182+BR182-$G182,SUM(DG182,BR182)))</f>
        <v>83.475626906199906</v>
      </c>
      <c r="DI182" s="6">
        <f>IF(DI$3=$CP$3,$H182+BS182,IF($F182='KU Meter Schedule'!DI$3,'KU Meter Schedule'!DH182+BS182-$G182,SUM(DH182,BS182)))</f>
        <v>83.7124641561999</v>
      </c>
      <c r="DJ182" s="6">
        <f>IF(DJ$3=$CP$3,$H182+BT182,IF($F182='KU Meter Schedule'!DJ$3,'KU Meter Schedule'!DI182+BT182-$G182,SUM(DI182,BT182)))</f>
        <v>83.949301406199893</v>
      </c>
      <c r="DK182" s="6">
        <f>IF(DK$3=$CP$3,$H182+BU182,IF($F182='KU Meter Schedule'!DK$3,'KU Meter Schedule'!DJ182+BU182-$G182,SUM(DJ182,BU182)))</f>
        <v>84.186138656199887</v>
      </c>
      <c r="DL182" s="6">
        <f>IF(DL$3=$CP$3,$H182+BV182,IF($F182='KU Meter Schedule'!DL$3,'KU Meter Schedule'!DK182+BV182-$G182,SUM(DK182,BV182)))</f>
        <v>84.422975906199881</v>
      </c>
      <c r="DM182" s="6">
        <f>IF(DM$3=$CP$3,$H182+BW182,IF($F182='KU Meter Schedule'!DM$3,'KU Meter Schedule'!DL182+BW182-$G182,SUM(DL182,BW182)))</f>
        <v>84.659813156199874</v>
      </c>
      <c r="DN182" s="6">
        <f>IF(DN$3=$CP$3,$H182+BX182,IF($F182='KU Meter Schedule'!DN$3,'KU Meter Schedule'!DM182+BX182-$G182,SUM(DM182,BX182)))</f>
        <v>84.896650406199868</v>
      </c>
      <c r="DO182" s="6">
        <f>IF(DO$3=$CP$3,$H182+BY182,IF($F182='KU Meter Schedule'!DO$3,'KU Meter Schedule'!DN182+BY182-$G182,SUM(DN182,BY182)))</f>
        <v>85.133487656199861</v>
      </c>
      <c r="DP182" s="6">
        <f>IF(DP$3=$CP$3,$H182+BZ182,IF($F182='KU Meter Schedule'!DP$3,'KU Meter Schedule'!DO182+BZ182-$G182,SUM(DO182,BZ182)))</f>
        <v>85.370324906199855</v>
      </c>
      <c r="DQ182" s="6">
        <f>IF(DQ$3=$CP$3,$H182+CA182,IF($F182='KU Meter Schedule'!DQ$3,'KU Meter Schedule'!DP182+CA182-$G182,SUM(DP182,CA182)))</f>
        <v>85.607162156199848</v>
      </c>
      <c r="DR182" s="6">
        <f>IF(DR$3=$CP$3,$H182+CB182,IF($F182='KU Meter Schedule'!DR$3,'KU Meter Schedule'!DQ182+CB182-$G182,SUM(DQ182,CB182)))</f>
        <v>85.843999406199842</v>
      </c>
      <c r="DS182" s="6">
        <f>IF(DS$3=$CP$3,$H182+CC182,IF($F182='KU Meter Schedule'!DS$3,'KU Meter Schedule'!DR182+CC182-$G182,SUM(DR182,CC182)))</f>
        <v>86.080836656199835</v>
      </c>
      <c r="DT182" s="6">
        <f>IF(DT$3=$CP$3,$H182+CD182,IF($F182='KU Meter Schedule'!DT$3,'KU Meter Schedule'!DS182+CD182-$G182,SUM(DS182,CD182)))</f>
        <v>86.317673906199829</v>
      </c>
      <c r="DU182" s="6">
        <f>IF(DU$3=$CP$3,$H182+CE182,IF($F182='KU Meter Schedule'!DU$3,'KU Meter Schedule'!DT182+CE182-$G182,SUM(DT182,CE182)))</f>
        <v>86.554511156199823</v>
      </c>
      <c r="DV182" s="6">
        <f>IF(DV$3=$CP$3,$H182+CF182,IF($F182='KU Meter Schedule'!DV$3,'KU Meter Schedule'!DU182+CF182-$G182,SUM(DU182,CF182)))</f>
        <v>86.791348406199816</v>
      </c>
      <c r="DW182" s="6">
        <f>IF(DW$3=$CP$3,$H182+CG182,IF($F182='KU Meter Schedule'!DW$3,'KU Meter Schedule'!DV182+CG182-$G182,SUM(DV182,CG182)))</f>
        <v>87.02818565619981</v>
      </c>
      <c r="DX182" s="6">
        <f>IF(DX$3=$CP$3,$H182+CH182,IF($F182='KU Meter Schedule'!DX$3,'KU Meter Schedule'!DW182+CH182-$G182,SUM(DW182,CH182)))</f>
        <v>87.265022906199803</v>
      </c>
      <c r="DY182" s="6">
        <f>IF(DY$3=$CP$3,$H182+CI182,IF($F182='KU Meter Schedule'!DY$3,'KU Meter Schedule'!DX182+CI182-$G182,SUM(DX182,CI182)))</f>
        <v>87.501860156199797</v>
      </c>
      <c r="DZ182" s="6">
        <f>IF(DZ$3=$CP$3,$H182+CJ182,IF($F182='KU Meter Schedule'!DZ$3,'KU Meter Schedule'!DY182+CJ182-$G182,SUM(DY182,CJ182)))</f>
        <v>87.73869740619979</v>
      </c>
      <c r="EA182" s="6">
        <f>IF(EA$3=$CP$3,$H182+CK182,IF($F182='KU Meter Schedule'!EA$3,'KU Meter Schedule'!DZ182+CK182-$G182,SUM(DZ182,CK182)))</f>
        <v>87.975534656199784</v>
      </c>
      <c r="EB182" s="6">
        <f>IF(EB$3=$CP$3,$H182+CL182,IF($F182='KU Meter Schedule'!EB$3,'KU Meter Schedule'!EA182+CL182-$G182,SUM(EA182,CL182)))</f>
        <v>7.123953281199789</v>
      </c>
      <c r="EC182" s="6">
        <f>IF(EC$3=$CP$3,$H182+CM182,IF($F182='KU Meter Schedule'!EC$3,'KU Meter Schedule'!EB182+CM182-$G182,SUM(EB182,CM182)))</f>
        <v>7.123953281199789</v>
      </c>
      <c r="ED182" s="6">
        <f>IF(ED$3=$CP$3,$H182+CN182,IF($F182='KU Meter Schedule'!ED$3,'KU Meter Schedule'!EC182+CN182-$G182,SUM(EC182,CN182)))</f>
        <v>7.123953281199789</v>
      </c>
      <c r="EF182" s="8">
        <f t="shared" si="38"/>
        <v>0.93424859380000669</v>
      </c>
      <c r="EG182" s="8">
        <f t="shared" si="38"/>
        <v>0.77973084380001012</v>
      </c>
      <c r="EH182" s="8">
        <f t="shared" si="38"/>
        <v>0.62521309380001355</v>
      </c>
      <c r="EI182" s="8">
        <f t="shared" si="38"/>
        <v>0.47069534380001699</v>
      </c>
      <c r="EJ182" s="8">
        <f t="shared" si="38"/>
        <v>0.31617759380002042</v>
      </c>
      <c r="EK182" s="8">
        <f t="shared" si="38"/>
        <v>0.16165984380002385</v>
      </c>
      <c r="EL182" s="8">
        <f t="shared" si="38"/>
        <v>7.1420938000272827E-3</v>
      </c>
      <c r="EM182" s="8">
        <f t="shared" si="38"/>
        <v>-0.14737565619996928</v>
      </c>
      <c r="EN182" s="8">
        <f t="shared" si="38"/>
        <v>-0.30189340619996585</v>
      </c>
      <c r="EO182" s="8">
        <f t="shared" si="38"/>
        <v>-0.45641115619996242</v>
      </c>
      <c r="EP182" s="8">
        <f t="shared" si="38"/>
        <v>-0.61092890619995899</v>
      </c>
      <c r="EQ182" s="8">
        <f t="shared" si="38"/>
        <v>-0.84776615619995255</v>
      </c>
      <c r="ER182" s="8">
        <f t="shared" si="38"/>
        <v>-1.0846034061999461</v>
      </c>
      <c r="ES182" s="8">
        <f t="shared" si="38"/>
        <v>-1.3214406561999397</v>
      </c>
      <c r="ET182" s="8">
        <f t="shared" si="38"/>
        <v>-1.5582779061999332</v>
      </c>
      <c r="EU182" s="8">
        <f t="shared" si="38"/>
        <v>-1.7951151561999268</v>
      </c>
      <c r="EV182" s="8">
        <f t="shared" si="37"/>
        <v>-2.0319524061999203</v>
      </c>
      <c r="EW182" s="8">
        <f t="shared" si="37"/>
        <v>-2.2687896561999139</v>
      </c>
      <c r="EX182" s="8">
        <f t="shared" si="37"/>
        <v>-2.5056269061999075</v>
      </c>
      <c r="EY182" s="8">
        <f t="shared" si="37"/>
        <v>-2.742464156199901</v>
      </c>
      <c r="EZ182" s="8">
        <f t="shared" si="37"/>
        <v>-2.9793014061998946</v>
      </c>
      <c r="FA182" s="8">
        <f t="shared" si="37"/>
        <v>-3.2161386561998881</v>
      </c>
      <c r="FB182" s="8">
        <f t="shared" si="37"/>
        <v>-3.4529759061998817</v>
      </c>
      <c r="FC182" s="8">
        <f t="shared" si="37"/>
        <v>-3.6898131561998753</v>
      </c>
      <c r="FD182" s="8">
        <f t="shared" si="37"/>
        <v>-3.9266504061998688</v>
      </c>
      <c r="FE182" s="8">
        <f t="shared" si="37"/>
        <v>-4.1634876561998624</v>
      </c>
      <c r="FF182" s="8">
        <f t="shared" si="37"/>
        <v>-4.4003249061998559</v>
      </c>
      <c r="FG182" s="8">
        <f t="shared" si="37"/>
        <v>-4.6371621561998495</v>
      </c>
      <c r="FH182" s="8">
        <f t="shared" si="37"/>
        <v>-4.8739994061998431</v>
      </c>
      <c r="FI182" s="8">
        <f t="shared" si="37"/>
        <v>-5.1108366561998366</v>
      </c>
      <c r="FJ182" s="8">
        <f t="shared" si="37"/>
        <v>-5.3476739061998302</v>
      </c>
      <c r="FK182" s="8">
        <f t="shared" si="36"/>
        <v>-5.5845111561998237</v>
      </c>
      <c r="FL182" s="8">
        <f t="shared" si="36"/>
        <v>-5.8213484061998173</v>
      </c>
      <c r="FM182" s="8">
        <f t="shared" si="36"/>
        <v>-6.0581856561998109</v>
      </c>
      <c r="FN182" s="8">
        <f t="shared" si="36"/>
        <v>-6.2950229061998044</v>
      </c>
      <c r="FO182" s="8">
        <f t="shared" si="36"/>
        <v>-6.531860156199798</v>
      </c>
      <c r="FP182" s="8">
        <f t="shared" si="36"/>
        <v>-6.7686974061997915</v>
      </c>
      <c r="FQ182" s="8">
        <f t="shared" si="36"/>
        <v>-7.0055346561997851</v>
      </c>
      <c r="FR182" s="8">
        <f t="shared" si="36"/>
        <v>-7.123953281199789</v>
      </c>
      <c r="FS182" s="8">
        <f t="shared" si="36"/>
        <v>-7.123953281199789</v>
      </c>
      <c r="FT182" s="8">
        <f t="shared" si="36"/>
        <v>-7.123953281199789</v>
      </c>
    </row>
    <row r="183" spans="1:176" x14ac:dyDescent="0.25">
      <c r="A183" s="3" t="s">
        <v>12</v>
      </c>
      <c r="B183" s="3" t="s">
        <v>2</v>
      </c>
      <c r="C183" s="3" t="s">
        <v>37</v>
      </c>
      <c r="D183" s="3" t="s">
        <v>4</v>
      </c>
      <c r="E183" s="3">
        <v>1957</v>
      </c>
      <c r="F183" s="24">
        <f>IFERROR(VLOOKUP(CONCATENATE(C183,E183),'KU Retirements'!$A$4:$E$150,5,FALSE),"N/A")</f>
        <v>43739</v>
      </c>
      <c r="G183" s="5">
        <v>14089.17</v>
      </c>
      <c r="H183" s="5">
        <v>13866.62</v>
      </c>
      <c r="J183" s="6">
        <f>IF(J$3=$J$3,$G183,IF($F183='KU Meter Schedule'!J$3,'KU Meter Schedule'!I183-'KU Meter Schedule'!$G183,I183))</f>
        <v>14089.17</v>
      </c>
      <c r="K183" s="6">
        <f>IF(K$3=$J$3,$G183,IF($F183='KU Meter Schedule'!K$3,'KU Meter Schedule'!J183-'KU Meter Schedule'!$G183,J183))</f>
        <v>14089.17</v>
      </c>
      <c r="L183" s="6">
        <f>IF(L$3=$J$3,$G183,IF($F183='KU Meter Schedule'!L$3,'KU Meter Schedule'!K183-'KU Meter Schedule'!$G183,K183))</f>
        <v>14089.17</v>
      </c>
      <c r="M183" s="6">
        <f>IF(M$3=$J$3,$G183,IF($F183='KU Meter Schedule'!M$3,'KU Meter Schedule'!L183-'KU Meter Schedule'!$G183,L183))</f>
        <v>14089.17</v>
      </c>
      <c r="N183" s="6">
        <f>IF(N$3=$J$3,$G183,IF($F183='KU Meter Schedule'!N$3,'KU Meter Schedule'!M183-'KU Meter Schedule'!$G183,M183))</f>
        <v>14089.17</v>
      </c>
      <c r="O183" s="6">
        <f>IF(O$3=$J$3,$G183,IF($F183='KU Meter Schedule'!O$3,'KU Meter Schedule'!N183-'KU Meter Schedule'!$G183,N183))</f>
        <v>14089.17</v>
      </c>
      <c r="P183" s="6">
        <f>IF(P$3=$J$3,$G183,IF($F183='KU Meter Schedule'!P$3,'KU Meter Schedule'!O183-'KU Meter Schedule'!$G183,O183))</f>
        <v>14089.17</v>
      </c>
      <c r="Q183" s="6">
        <f>IF(Q$3=$J$3,$G183,IF($F183='KU Meter Schedule'!Q$3,'KU Meter Schedule'!P183-'KU Meter Schedule'!$G183,P183))</f>
        <v>14089.17</v>
      </c>
      <c r="R183" s="6">
        <f>IF(R$3=$J$3,$G183,IF($F183='KU Meter Schedule'!R$3,'KU Meter Schedule'!Q183-'KU Meter Schedule'!$G183,Q183))</f>
        <v>14089.17</v>
      </c>
      <c r="S183" s="6">
        <f>IF(S$3=$J$3,$G183,IF($F183='KU Meter Schedule'!S$3,'KU Meter Schedule'!R183-'KU Meter Schedule'!$G183,R183))</f>
        <v>14089.17</v>
      </c>
      <c r="T183" s="6">
        <f>IF(T$3=$J$3,$G183,IF($F183='KU Meter Schedule'!T$3,'KU Meter Schedule'!S183-'KU Meter Schedule'!$G183,S183))</f>
        <v>14089.17</v>
      </c>
      <c r="U183" s="6">
        <f>IF(U$3=$J$3,$G183,IF($F183='KU Meter Schedule'!U$3,'KU Meter Schedule'!T183-'KU Meter Schedule'!$G183,T183))</f>
        <v>14089.17</v>
      </c>
      <c r="V183" s="6">
        <f>IF(V$3=$J$3,$G183,IF($F183='KU Meter Schedule'!V$3,'KU Meter Schedule'!U183-'KU Meter Schedule'!$G183,U183))</f>
        <v>14089.17</v>
      </c>
      <c r="W183" s="6">
        <f>IF(W$3=$J$3,$G183,IF($F183='KU Meter Schedule'!W$3,'KU Meter Schedule'!V183-'KU Meter Schedule'!$G183,V183))</f>
        <v>14089.17</v>
      </c>
      <c r="X183" s="6">
        <f>IF(X$3=$J$3,$G183,IF($F183='KU Meter Schedule'!X$3,'KU Meter Schedule'!W183-'KU Meter Schedule'!$G183,W183))</f>
        <v>14089.17</v>
      </c>
      <c r="Y183" s="6">
        <f>IF(Y$3=$J$3,$G183,IF($F183='KU Meter Schedule'!Y$3,'KU Meter Schedule'!X183-'KU Meter Schedule'!$G183,X183))</f>
        <v>14089.17</v>
      </c>
      <c r="Z183" s="6">
        <f>IF(Z$3=$J$3,$G183,IF($F183='KU Meter Schedule'!Z$3,'KU Meter Schedule'!Y183-'KU Meter Schedule'!$G183,Y183))</f>
        <v>14089.17</v>
      </c>
      <c r="AA183" s="6">
        <f>IF(AA$3=$J$3,$G183,IF($F183='KU Meter Schedule'!AA$3,'KU Meter Schedule'!Z183-'KU Meter Schedule'!$G183,Z183))</f>
        <v>14089.17</v>
      </c>
      <c r="AB183" s="6">
        <f>IF(AB$3=$J$3,$G183,IF($F183='KU Meter Schedule'!AB$3,'KU Meter Schedule'!AA183-'KU Meter Schedule'!$G183,AA183))</f>
        <v>14089.17</v>
      </c>
      <c r="AC183" s="6">
        <f>IF(AC$3=$J$3,$G183,IF($F183='KU Meter Schedule'!AC$3,'KU Meter Schedule'!AB183-'KU Meter Schedule'!$G183,AB183))</f>
        <v>14089.17</v>
      </c>
      <c r="AD183" s="6">
        <f>IF(AD$3=$J$3,$G183,IF($F183='KU Meter Schedule'!AD$3,'KU Meter Schedule'!AC183-'KU Meter Schedule'!$G183,AC183))</f>
        <v>14089.17</v>
      </c>
      <c r="AE183" s="6">
        <f>IF(AE$3=$J$3,$G183,IF($F183='KU Meter Schedule'!AE$3,'KU Meter Schedule'!AD183-'KU Meter Schedule'!$G183,AD183))</f>
        <v>14089.17</v>
      </c>
      <c r="AF183" s="6">
        <f>IF(AF$3=$J$3,$G183,IF($F183='KU Meter Schedule'!AF$3,'KU Meter Schedule'!AE183-'KU Meter Schedule'!$G183,AE183))</f>
        <v>14089.17</v>
      </c>
      <c r="AG183" s="6">
        <f>IF(AG$3=$J$3,$G183,IF($F183='KU Meter Schedule'!AG$3,'KU Meter Schedule'!AF183-'KU Meter Schedule'!$G183,AF183))</f>
        <v>14089.17</v>
      </c>
      <c r="AH183" s="6">
        <f>IF(AH$3=$J$3,$G183,IF($F183='KU Meter Schedule'!AH$3,'KU Meter Schedule'!AG183-'KU Meter Schedule'!$G183,AG183))</f>
        <v>14089.17</v>
      </c>
      <c r="AI183" s="6">
        <f>IF(AI$3=$J$3,$G183,IF($F183='KU Meter Schedule'!AI$3,'KU Meter Schedule'!AH183-'KU Meter Schedule'!$G183,AH183))</f>
        <v>14089.17</v>
      </c>
      <c r="AJ183" s="6">
        <f>IF(AJ$3=$J$3,$G183,IF($F183='KU Meter Schedule'!AJ$3,'KU Meter Schedule'!AI183-'KU Meter Schedule'!$G183,AI183))</f>
        <v>14089.17</v>
      </c>
      <c r="AK183" s="6">
        <f>IF(AK$3=$J$3,$G183,IF($F183='KU Meter Schedule'!AK$3,'KU Meter Schedule'!AJ183-'KU Meter Schedule'!$G183,AJ183))</f>
        <v>14089.17</v>
      </c>
      <c r="AL183" s="6">
        <f>IF(AL$3=$J$3,$G183,IF($F183='KU Meter Schedule'!AL$3,'KU Meter Schedule'!AK183-'KU Meter Schedule'!$G183,AK183))</f>
        <v>14089.17</v>
      </c>
      <c r="AM183" s="6">
        <f>IF(AM$3=$J$3,$G183,IF($F183='KU Meter Schedule'!AM$3,'KU Meter Schedule'!AL183-'KU Meter Schedule'!$G183,AL183))</f>
        <v>14089.17</v>
      </c>
      <c r="AN183" s="6">
        <f>IF(AN$3=$J$3,$G183,IF($F183='KU Meter Schedule'!AN$3,'KU Meter Schedule'!AM183-'KU Meter Schedule'!$G183,AM183))</f>
        <v>14089.17</v>
      </c>
      <c r="AO183" s="6">
        <f>IF(AO$3=$J$3,$G183,IF($F183='KU Meter Schedule'!AO$3,'KU Meter Schedule'!AN183-'KU Meter Schedule'!$G183,AN183))</f>
        <v>14089.17</v>
      </c>
      <c r="AP183" s="6">
        <f>IF(AP$3=$J$3,$G183,IF($F183='KU Meter Schedule'!AP$3,'KU Meter Schedule'!AO183-'KU Meter Schedule'!$G183,AO183))</f>
        <v>14089.17</v>
      </c>
      <c r="AQ183" s="6">
        <f>IF(AQ$3=$J$3,$G183,IF($F183='KU Meter Schedule'!AQ$3,'KU Meter Schedule'!AP183-'KU Meter Schedule'!$G183,AP183))</f>
        <v>14089.17</v>
      </c>
      <c r="AR183" s="6">
        <f>IF(AR$3=$J$3,$G183,IF($F183='KU Meter Schedule'!AR$3,'KU Meter Schedule'!AQ183-'KU Meter Schedule'!$G183,AQ183))</f>
        <v>14089.17</v>
      </c>
      <c r="AS183" s="6">
        <f>IF(AS$3=$J$3,$G183,IF($F183='KU Meter Schedule'!AS$3,'KU Meter Schedule'!AR183-'KU Meter Schedule'!$G183,AR183))</f>
        <v>14089.17</v>
      </c>
      <c r="AT183" s="6">
        <f>IF(AT$3=$J$3,$G183,IF($F183='KU Meter Schedule'!AT$3,'KU Meter Schedule'!AS183-'KU Meter Schedule'!$G183,AS183))</f>
        <v>14089.17</v>
      </c>
      <c r="AU183" s="6">
        <f>IF(AU$3=$J$3,$G183,IF($F183='KU Meter Schedule'!AU$3,'KU Meter Schedule'!AT183-'KU Meter Schedule'!$G183,AT183))</f>
        <v>14089.17</v>
      </c>
      <c r="AV183" s="6">
        <f>IF(AV$3=$J$3,$G183,IF($F183='KU Meter Schedule'!AV$3,'KU Meter Schedule'!AU183-'KU Meter Schedule'!$G183,AU183))</f>
        <v>0</v>
      </c>
      <c r="AW183" s="6">
        <f>IF(AW$3=$J$3,$G183,IF($F183='KU Meter Schedule'!AW$3,'KU Meter Schedule'!AV183-'KU Meter Schedule'!$G183,AV183))</f>
        <v>0</v>
      </c>
      <c r="AX183" s="6">
        <f>IF(AX$3=$J$3,$G183,IF($F183='KU Meter Schedule'!AX$3,'KU Meter Schedule'!AW183-'KU Meter Schedule'!$G183,AW183))</f>
        <v>0</v>
      </c>
      <c r="AZ183" s="21">
        <f>IF(AZ$3&lt;'Depr. Rate'!$B$1,('Depr. Rate'!$B$4*'KU Meter Schedule'!J183)/12,IF(J183=0,I183/2*'Depr. Rate'!$C$4/12,('Depr. Rate'!$C$4*'KU Meter Schedule'!J183)/12))</f>
        <v>26.88683275</v>
      </c>
      <c r="BA183" s="21">
        <f>IF(BA$3&lt;'Depr. Rate'!$B$1,('Depr. Rate'!$B$4*'KU Meter Schedule'!K183)/12,IF(K183=0,J183/2*'Depr. Rate'!$C$4/12,('Depr. Rate'!$C$4*'KU Meter Schedule'!K183)/12))</f>
        <v>26.88683275</v>
      </c>
      <c r="BB183" s="21">
        <f>IF(BB$3&lt;'Depr. Rate'!$B$1,('Depr. Rate'!$B$4*'KU Meter Schedule'!L183)/12,IF(L183=0,K183/2*'Depr. Rate'!$C$4/12,('Depr. Rate'!$C$4*'KU Meter Schedule'!L183)/12))</f>
        <v>26.88683275</v>
      </c>
      <c r="BC183" s="21">
        <f>IF(BC$3&lt;'Depr. Rate'!$B$1,('Depr. Rate'!$B$4*'KU Meter Schedule'!M183)/12,IF(M183=0,L183/2*'Depr. Rate'!$C$4/12,('Depr. Rate'!$C$4*'KU Meter Schedule'!M183)/12))</f>
        <v>26.88683275</v>
      </c>
      <c r="BD183" s="21">
        <f>IF(BD$3&lt;'Depr. Rate'!$B$1,('Depr. Rate'!$B$4*'KU Meter Schedule'!N183)/12,IF(N183=0,M183/2*'Depr. Rate'!$C$4/12,('Depr. Rate'!$C$4*'KU Meter Schedule'!N183)/12))</f>
        <v>26.88683275</v>
      </c>
      <c r="BE183" s="21">
        <f>IF(BE$3&lt;'Depr. Rate'!$B$1,('Depr. Rate'!$B$4*'KU Meter Schedule'!O183)/12,IF(O183=0,N183/2*'Depr. Rate'!$C$4/12,('Depr. Rate'!$C$4*'KU Meter Schedule'!O183)/12))</f>
        <v>26.88683275</v>
      </c>
      <c r="BF183" s="21">
        <f>IF(BF$3&lt;'Depr. Rate'!$B$1,('Depr. Rate'!$B$4*'KU Meter Schedule'!P183)/12,IF(P183=0,O183/2*'Depr. Rate'!$C$4/12,('Depr. Rate'!$C$4*'KU Meter Schedule'!P183)/12))</f>
        <v>26.88683275</v>
      </c>
      <c r="BG183" s="21">
        <f>IF(BG$3&lt;'Depr. Rate'!$B$1,('Depr. Rate'!$B$4*'KU Meter Schedule'!Q183)/12,IF(Q183=0,P183/2*'Depr. Rate'!$C$4/12,('Depr. Rate'!$C$4*'KU Meter Schedule'!Q183)/12))</f>
        <v>26.88683275</v>
      </c>
      <c r="BH183" s="21">
        <f>IF(BH$3&lt;'Depr. Rate'!$B$1,('Depr. Rate'!$B$4*'KU Meter Schedule'!R183)/12,IF(R183=0,Q183/2*'Depr. Rate'!$C$4/12,('Depr. Rate'!$C$4*'KU Meter Schedule'!R183)/12))</f>
        <v>26.88683275</v>
      </c>
      <c r="BI183" s="21">
        <f>IF(BI$3&lt;'Depr. Rate'!$B$1,('Depr. Rate'!$B$4*'KU Meter Schedule'!S183)/12,IF(S183=0,R183/2*'Depr. Rate'!$C$4/12,('Depr. Rate'!$C$4*'KU Meter Schedule'!S183)/12))</f>
        <v>26.88683275</v>
      </c>
      <c r="BJ183" s="21">
        <f>IF(BJ$3&lt;'Depr. Rate'!$B$1,('Depr. Rate'!$B$4*'KU Meter Schedule'!T183)/12,IF(T183=0,S183/2*'Depr. Rate'!$C$4/12,('Depr. Rate'!$C$4*'KU Meter Schedule'!T183)/12))</f>
        <v>26.88683275</v>
      </c>
      <c r="BK183" s="21">
        <f>IF(BK$3&lt;'Depr. Rate'!$B$1,('Depr. Rate'!$B$4*'KU Meter Schedule'!U183)/12,IF(U183=0,T183/2*'Depr. Rate'!$C$4/12,('Depr. Rate'!$C$4*'KU Meter Schedule'!U183)/12))</f>
        <v>41.21082225</v>
      </c>
      <c r="BL183" s="21">
        <f>IF(BL$3&lt;'Depr. Rate'!$B$1,('Depr. Rate'!$B$4*'KU Meter Schedule'!V183)/12,IF(V183=0,U183/2*'Depr. Rate'!$C$4/12,('Depr. Rate'!$C$4*'KU Meter Schedule'!V183)/12))</f>
        <v>41.21082225</v>
      </c>
      <c r="BM183" s="21">
        <f>IF(BM$3&lt;'Depr. Rate'!$B$1,('Depr. Rate'!$B$4*'KU Meter Schedule'!W183)/12,IF(W183=0,V183/2*'Depr. Rate'!$C$4/12,('Depr. Rate'!$C$4*'KU Meter Schedule'!W183)/12))</f>
        <v>41.21082225</v>
      </c>
      <c r="BN183" s="21">
        <f>IF(BN$3&lt;'Depr. Rate'!$B$1,('Depr. Rate'!$B$4*'KU Meter Schedule'!X183)/12,IF(X183=0,W183/2*'Depr. Rate'!$C$4/12,('Depr. Rate'!$C$4*'KU Meter Schedule'!X183)/12))</f>
        <v>41.21082225</v>
      </c>
      <c r="BO183" s="21">
        <f>IF(BO$3&lt;'Depr. Rate'!$B$1,('Depr. Rate'!$B$4*'KU Meter Schedule'!Y183)/12,IF(Y183=0,X183/2*'Depr. Rate'!$C$4/12,('Depr. Rate'!$C$4*'KU Meter Schedule'!Y183)/12))</f>
        <v>41.21082225</v>
      </c>
      <c r="BP183" s="21">
        <f>IF(BP$3&lt;'Depr. Rate'!$B$1,('Depr. Rate'!$B$4*'KU Meter Schedule'!Z183)/12,IF(Z183=0,Y183/2*'Depr. Rate'!$C$4/12,('Depr. Rate'!$C$4*'KU Meter Schedule'!Z183)/12))</f>
        <v>41.21082225</v>
      </c>
      <c r="BQ183" s="21">
        <f>IF(BQ$3&lt;'Depr. Rate'!$B$1,('Depr. Rate'!$B$4*'KU Meter Schedule'!AA183)/12,IF(AA183=0,Z183/2*'Depr. Rate'!$C$4/12,('Depr. Rate'!$C$4*'KU Meter Schedule'!AA183)/12))</f>
        <v>41.21082225</v>
      </c>
      <c r="BR183" s="21">
        <f>IF(BR$3&lt;'Depr. Rate'!$B$1,('Depr. Rate'!$B$4*'KU Meter Schedule'!AB183)/12,IF(AB183=0,AA183/2*'Depr. Rate'!$C$4/12,('Depr. Rate'!$C$4*'KU Meter Schedule'!AB183)/12))</f>
        <v>41.21082225</v>
      </c>
      <c r="BS183" s="21">
        <f>IF(BS$3&lt;'Depr. Rate'!$B$1,('Depr. Rate'!$B$4*'KU Meter Schedule'!AC183)/12,IF(AC183=0,AB183/2*'Depr. Rate'!$C$4/12,('Depr. Rate'!$C$4*'KU Meter Schedule'!AC183)/12))</f>
        <v>41.21082225</v>
      </c>
      <c r="BT183" s="21">
        <f>IF(BT$3&lt;'Depr. Rate'!$B$1,('Depr. Rate'!$B$4*'KU Meter Schedule'!AD183)/12,IF(AD183=0,AC183/2*'Depr. Rate'!$C$4/12,('Depr. Rate'!$C$4*'KU Meter Schedule'!AD183)/12))</f>
        <v>41.21082225</v>
      </c>
      <c r="BU183" s="21">
        <f>IF(BU$3&lt;'Depr. Rate'!$B$1,('Depr. Rate'!$B$4*'KU Meter Schedule'!AE183)/12,IF(AE183=0,AD183/2*'Depr. Rate'!$C$4/12,('Depr. Rate'!$C$4*'KU Meter Schedule'!AE183)/12))</f>
        <v>41.21082225</v>
      </c>
      <c r="BV183" s="21">
        <f>IF(BV$3&lt;'Depr. Rate'!$B$1,('Depr. Rate'!$B$4*'KU Meter Schedule'!AF183)/12,IF(AF183=0,AE183/2*'Depr. Rate'!$C$4/12,('Depr. Rate'!$C$4*'KU Meter Schedule'!AF183)/12))</f>
        <v>41.21082225</v>
      </c>
      <c r="BW183" s="21">
        <f>IF(BW$3&lt;'Depr. Rate'!$B$1,('Depr. Rate'!$B$4*'KU Meter Schedule'!AG183)/12,IF(AG183=0,AF183/2*'Depr. Rate'!$C$4/12,('Depr. Rate'!$C$4*'KU Meter Schedule'!AG183)/12))</f>
        <v>41.21082225</v>
      </c>
      <c r="BX183" s="21">
        <f>IF(BX$3&lt;'Depr. Rate'!$B$1,('Depr. Rate'!$B$4*'KU Meter Schedule'!AH183)/12,IF(AH183=0,AG183/2*'Depr. Rate'!$C$4/12,('Depr. Rate'!$C$4*'KU Meter Schedule'!AH183)/12))</f>
        <v>41.21082225</v>
      </c>
      <c r="BY183" s="21">
        <f>IF(BY$3&lt;'Depr. Rate'!$B$1,('Depr. Rate'!$B$4*'KU Meter Schedule'!AI183)/12,IF(AI183=0,AH183/2*'Depr. Rate'!$C$4/12,('Depr. Rate'!$C$4*'KU Meter Schedule'!AI183)/12))</f>
        <v>41.21082225</v>
      </c>
      <c r="BZ183" s="21">
        <f>IF(BZ$3&lt;'Depr. Rate'!$B$1,('Depr. Rate'!$B$4*'KU Meter Schedule'!AJ183)/12,IF(AJ183=0,AI183/2*'Depr. Rate'!$C$4/12,('Depr. Rate'!$C$4*'KU Meter Schedule'!AJ183)/12))</f>
        <v>41.21082225</v>
      </c>
      <c r="CA183" s="21">
        <f>IF(CA$3&lt;'Depr. Rate'!$B$1,('Depr. Rate'!$B$4*'KU Meter Schedule'!AK183)/12,IF(AK183=0,AJ183/2*'Depr. Rate'!$C$4/12,('Depr. Rate'!$C$4*'KU Meter Schedule'!AK183)/12))</f>
        <v>41.21082225</v>
      </c>
      <c r="CB183" s="21">
        <f>IF(CB$3&lt;'Depr. Rate'!$B$1,('Depr. Rate'!$B$4*'KU Meter Schedule'!AL183)/12,IF(AL183=0,AK183/2*'Depr. Rate'!$C$4/12,('Depr. Rate'!$C$4*'KU Meter Schedule'!AL183)/12))</f>
        <v>41.21082225</v>
      </c>
      <c r="CC183" s="21">
        <f>IF(CC$3&lt;'Depr. Rate'!$B$1,('Depr. Rate'!$B$4*'KU Meter Schedule'!AM183)/12,IF(AM183=0,AL183/2*'Depr. Rate'!$C$4/12,('Depr. Rate'!$C$4*'KU Meter Schedule'!AM183)/12))</f>
        <v>41.21082225</v>
      </c>
      <c r="CD183" s="21">
        <f>IF(CD$3&lt;'Depr. Rate'!$B$1,('Depr. Rate'!$B$4*'KU Meter Schedule'!AN183)/12,IF(AN183=0,AM183/2*'Depr. Rate'!$C$4/12,('Depr. Rate'!$C$4*'KU Meter Schedule'!AN183)/12))</f>
        <v>41.21082225</v>
      </c>
      <c r="CE183" s="21">
        <f>IF(CE$3&lt;'Depr. Rate'!$B$1,('Depr. Rate'!$B$4*'KU Meter Schedule'!AO183)/12,IF(AO183=0,AN183/2*'Depr. Rate'!$C$4/12,('Depr. Rate'!$C$4*'KU Meter Schedule'!AO183)/12))</f>
        <v>41.21082225</v>
      </c>
      <c r="CF183" s="21">
        <f>IF(CF$3&lt;'Depr. Rate'!$B$1,('Depr. Rate'!$B$4*'KU Meter Schedule'!AP183)/12,IF(AP183=0,AO183/2*'Depr. Rate'!$C$4/12,('Depr. Rate'!$C$4*'KU Meter Schedule'!AP183)/12))</f>
        <v>41.21082225</v>
      </c>
      <c r="CG183" s="21">
        <f>IF(CG$3&lt;'Depr. Rate'!$B$1,('Depr. Rate'!$B$4*'KU Meter Schedule'!AQ183)/12,IF(AQ183=0,AP183/2*'Depr. Rate'!$C$4/12,('Depr. Rate'!$C$4*'KU Meter Schedule'!AQ183)/12))</f>
        <v>41.21082225</v>
      </c>
      <c r="CH183" s="21">
        <f>IF(CH$3&lt;'Depr. Rate'!$B$1,('Depr. Rate'!$B$4*'KU Meter Schedule'!AR183)/12,IF(AR183=0,AQ183/2*'Depr. Rate'!$C$4/12,('Depr. Rate'!$C$4*'KU Meter Schedule'!AR183)/12))</f>
        <v>41.21082225</v>
      </c>
      <c r="CI183" s="21">
        <f>IF(CI$3&lt;'Depr. Rate'!$B$1,('Depr. Rate'!$B$4*'KU Meter Schedule'!AS183)/12,IF(AS183=0,AR183/2*'Depr. Rate'!$C$4/12,('Depr. Rate'!$C$4*'KU Meter Schedule'!AS183)/12))</f>
        <v>41.21082225</v>
      </c>
      <c r="CJ183" s="21">
        <f>IF(CJ$3&lt;'Depr. Rate'!$B$1,('Depr. Rate'!$B$4*'KU Meter Schedule'!AT183)/12,IF(AT183=0,AS183/2*'Depr. Rate'!$C$4/12,('Depr. Rate'!$C$4*'KU Meter Schedule'!AT183)/12))</f>
        <v>41.21082225</v>
      </c>
      <c r="CK183" s="21">
        <f>IF(CK$3&lt;'Depr. Rate'!$B$1,('Depr. Rate'!$B$4*'KU Meter Schedule'!AU183)/12,IF(AU183=0,AT183/2*'Depr. Rate'!$C$4/12,('Depr. Rate'!$C$4*'KU Meter Schedule'!AU183)/12))</f>
        <v>41.21082225</v>
      </c>
      <c r="CL183" s="21">
        <f>IF(CL$3&lt;'Depr. Rate'!$B$1,('Depr. Rate'!$B$4*'KU Meter Schedule'!AV183)/12,IF(AV183=0,AU183/2*'Depr. Rate'!$C$4/12,('Depr. Rate'!$C$4*'KU Meter Schedule'!AV183)/12))</f>
        <v>20.605411125</v>
      </c>
      <c r="CM183" s="21">
        <f>IF(CM$3&lt;'Depr. Rate'!$B$1,('Depr. Rate'!$B$4*'KU Meter Schedule'!AW183)/12,IF(AW183=0,AV183/2*'Depr. Rate'!$C$4/12,('Depr. Rate'!$C$4*'KU Meter Schedule'!AW183)/12))</f>
        <v>0</v>
      </c>
      <c r="CN183" s="21">
        <f>IF(CN$3&lt;'Depr. Rate'!$B$1,('Depr. Rate'!$B$4*'KU Meter Schedule'!AX183)/12,IF(AX183=0,AW183/2*'Depr. Rate'!$C$4/12,('Depr. Rate'!$C$4*'KU Meter Schedule'!AX183)/12))</f>
        <v>0</v>
      </c>
      <c r="CP183" s="6">
        <f>IF(CP$3=$CP$3,$H183+AZ183,IF($F183='KU Meter Schedule'!CP$3,'KU Meter Schedule'!CO183+AZ183-$G183,SUM(CO183,AZ183)))</f>
        <v>13893.506832750001</v>
      </c>
      <c r="CQ183" s="6">
        <f>IF(CQ$3=$CP$3,$H183+BA183,IF($F183='KU Meter Schedule'!CQ$3,'KU Meter Schedule'!CP183+BA183-$G183,SUM(CP183,BA183)))</f>
        <v>13920.393665500002</v>
      </c>
      <c r="CR183" s="6">
        <f>IF(CR$3=$CP$3,$H183+BB183,IF($F183='KU Meter Schedule'!CR$3,'KU Meter Schedule'!CQ183+BB183-$G183,SUM(CQ183,BB183)))</f>
        <v>13947.280498250002</v>
      </c>
      <c r="CS183" s="6">
        <f>IF(CS$3=$CP$3,$H183+BC183,IF($F183='KU Meter Schedule'!CS$3,'KU Meter Schedule'!CR183+BC183-$G183,SUM(CR183,BC183)))</f>
        <v>13974.167331000002</v>
      </c>
      <c r="CT183" s="6">
        <f>IF(CT$3=$CP$3,$H183+BD183,IF($F183='KU Meter Schedule'!CT$3,'KU Meter Schedule'!CS183+BD183-$G183,SUM(CS183,BD183)))</f>
        <v>14001.054163750003</v>
      </c>
      <c r="CU183" s="6">
        <f>IF(CU$3=$CP$3,$H183+BE183,IF($F183='KU Meter Schedule'!CU$3,'KU Meter Schedule'!CT183+BE183-$G183,SUM(CT183,BE183)))</f>
        <v>14027.940996500003</v>
      </c>
      <c r="CV183" s="6">
        <f>IF(CV$3=$CP$3,$H183+BF183,IF($F183='KU Meter Schedule'!CV$3,'KU Meter Schedule'!CU183+BF183-$G183,SUM(CU183,BF183)))</f>
        <v>14054.827829250004</v>
      </c>
      <c r="CW183" s="6">
        <f>IF(CW$3=$CP$3,$H183+BG183,IF($F183='KU Meter Schedule'!CW$3,'KU Meter Schedule'!CV183+BG183-$G183,SUM(CV183,BG183)))</f>
        <v>14081.714662000004</v>
      </c>
      <c r="CX183" s="6">
        <f>IF(CX$3=$CP$3,$H183+BH183,IF($F183='KU Meter Schedule'!CX$3,'KU Meter Schedule'!CW183+BH183-$G183,SUM(CW183,BH183)))</f>
        <v>14108.601494750004</v>
      </c>
      <c r="CY183" s="6">
        <f>IF(CY$3=$CP$3,$H183+BI183,IF($F183='KU Meter Schedule'!CY$3,'KU Meter Schedule'!CX183+BI183-$G183,SUM(CX183,BI183)))</f>
        <v>14135.488327500005</v>
      </c>
      <c r="CZ183" s="6">
        <f>IF(CZ$3=$CP$3,$H183+BJ183,IF($F183='KU Meter Schedule'!CZ$3,'KU Meter Schedule'!CY183+BJ183-$G183,SUM(CY183,BJ183)))</f>
        <v>14162.375160250005</v>
      </c>
      <c r="DA183" s="6">
        <f>IF(DA$3=$CP$3,$H183+BK183,IF($F183='KU Meter Schedule'!DA$3,'KU Meter Schedule'!CZ183+BK183-$G183,SUM(CZ183,BK183)))</f>
        <v>14203.585982500004</v>
      </c>
      <c r="DB183" s="6">
        <f>IF(DB$3=$CP$3,$H183+BL183,IF($F183='KU Meter Schedule'!DB$3,'KU Meter Schedule'!DA183+BL183-$G183,SUM(DA183,BL183)))</f>
        <v>14244.796804750004</v>
      </c>
      <c r="DC183" s="6">
        <f>IF(DC$3=$CP$3,$H183+BM183,IF($F183='KU Meter Schedule'!DC$3,'KU Meter Schedule'!DB183+BM183-$G183,SUM(DB183,BM183)))</f>
        <v>14286.007627000003</v>
      </c>
      <c r="DD183" s="6">
        <f>IF(DD$3=$CP$3,$H183+BN183,IF($F183='KU Meter Schedule'!DD$3,'KU Meter Schedule'!DC183+BN183-$G183,SUM(DC183,BN183)))</f>
        <v>14327.218449250002</v>
      </c>
      <c r="DE183" s="6">
        <f>IF(DE$3=$CP$3,$H183+BO183,IF($F183='KU Meter Schedule'!DE$3,'KU Meter Schedule'!DD183+BO183-$G183,SUM(DD183,BO183)))</f>
        <v>14368.429271500001</v>
      </c>
      <c r="DF183" s="6">
        <f>IF(DF$3=$CP$3,$H183+BP183,IF($F183='KU Meter Schedule'!DF$3,'KU Meter Schedule'!DE183+BP183-$G183,SUM(DE183,BP183)))</f>
        <v>14409.64009375</v>
      </c>
      <c r="DG183" s="6">
        <f>IF(DG$3=$CP$3,$H183+BQ183,IF($F183='KU Meter Schedule'!DG$3,'KU Meter Schedule'!DF183+BQ183-$G183,SUM(DF183,BQ183)))</f>
        <v>14450.850915999999</v>
      </c>
      <c r="DH183" s="6">
        <f>IF(DH$3=$CP$3,$H183+BR183,IF($F183='KU Meter Schedule'!DH$3,'KU Meter Schedule'!DG183+BR183-$G183,SUM(DG183,BR183)))</f>
        <v>14492.061738249999</v>
      </c>
      <c r="DI183" s="6">
        <f>IF(DI$3=$CP$3,$H183+BS183,IF($F183='KU Meter Schedule'!DI$3,'KU Meter Schedule'!DH183+BS183-$G183,SUM(DH183,BS183)))</f>
        <v>14533.272560499998</v>
      </c>
      <c r="DJ183" s="6">
        <f>IF(DJ$3=$CP$3,$H183+BT183,IF($F183='KU Meter Schedule'!DJ$3,'KU Meter Schedule'!DI183+BT183-$G183,SUM(DI183,BT183)))</f>
        <v>14574.483382749997</v>
      </c>
      <c r="DK183" s="6">
        <f>IF(DK$3=$CP$3,$H183+BU183,IF($F183='KU Meter Schedule'!DK$3,'KU Meter Schedule'!DJ183+BU183-$G183,SUM(DJ183,BU183)))</f>
        <v>14615.694204999996</v>
      </c>
      <c r="DL183" s="6">
        <f>IF(DL$3=$CP$3,$H183+BV183,IF($F183='KU Meter Schedule'!DL$3,'KU Meter Schedule'!DK183+BV183-$G183,SUM(DK183,BV183)))</f>
        <v>14656.905027249995</v>
      </c>
      <c r="DM183" s="6">
        <f>IF(DM$3=$CP$3,$H183+BW183,IF($F183='KU Meter Schedule'!DM$3,'KU Meter Schedule'!DL183+BW183-$G183,SUM(DL183,BW183)))</f>
        <v>14698.115849499995</v>
      </c>
      <c r="DN183" s="6">
        <f>IF(DN$3=$CP$3,$H183+BX183,IF($F183='KU Meter Schedule'!DN$3,'KU Meter Schedule'!DM183+BX183-$G183,SUM(DM183,BX183)))</f>
        <v>14739.326671749994</v>
      </c>
      <c r="DO183" s="6">
        <f>IF(DO$3=$CP$3,$H183+BY183,IF($F183='KU Meter Schedule'!DO$3,'KU Meter Schedule'!DN183+BY183-$G183,SUM(DN183,BY183)))</f>
        <v>14780.537493999993</v>
      </c>
      <c r="DP183" s="6">
        <f>IF(DP$3=$CP$3,$H183+BZ183,IF($F183='KU Meter Schedule'!DP$3,'KU Meter Schedule'!DO183+BZ183-$G183,SUM(DO183,BZ183)))</f>
        <v>14821.748316249992</v>
      </c>
      <c r="DQ183" s="6">
        <f>IF(DQ$3=$CP$3,$H183+CA183,IF($F183='KU Meter Schedule'!DQ$3,'KU Meter Schedule'!DP183+CA183-$G183,SUM(DP183,CA183)))</f>
        <v>14862.959138499991</v>
      </c>
      <c r="DR183" s="6">
        <f>IF(DR$3=$CP$3,$H183+CB183,IF($F183='KU Meter Schedule'!DR$3,'KU Meter Schedule'!DQ183+CB183-$G183,SUM(DQ183,CB183)))</f>
        <v>14904.16996074999</v>
      </c>
      <c r="DS183" s="6">
        <f>IF(DS$3=$CP$3,$H183+CC183,IF($F183='KU Meter Schedule'!DS$3,'KU Meter Schedule'!DR183+CC183-$G183,SUM(DR183,CC183)))</f>
        <v>14945.38078299999</v>
      </c>
      <c r="DT183" s="6">
        <f>IF(DT$3=$CP$3,$H183+CD183,IF($F183='KU Meter Schedule'!DT$3,'KU Meter Schedule'!DS183+CD183-$G183,SUM(DS183,CD183)))</f>
        <v>14986.591605249989</v>
      </c>
      <c r="DU183" s="6">
        <f>IF(DU$3=$CP$3,$H183+CE183,IF($F183='KU Meter Schedule'!DU$3,'KU Meter Schedule'!DT183+CE183-$G183,SUM(DT183,CE183)))</f>
        <v>15027.802427499988</v>
      </c>
      <c r="DV183" s="6">
        <f>IF(DV$3=$CP$3,$H183+CF183,IF($F183='KU Meter Schedule'!DV$3,'KU Meter Schedule'!DU183+CF183-$G183,SUM(DU183,CF183)))</f>
        <v>15069.013249749987</v>
      </c>
      <c r="DW183" s="6">
        <f>IF(DW$3=$CP$3,$H183+CG183,IF($F183='KU Meter Schedule'!DW$3,'KU Meter Schedule'!DV183+CG183-$G183,SUM(DV183,CG183)))</f>
        <v>15110.224071999986</v>
      </c>
      <c r="DX183" s="6">
        <f>IF(DX$3=$CP$3,$H183+CH183,IF($F183='KU Meter Schedule'!DX$3,'KU Meter Schedule'!DW183+CH183-$G183,SUM(DW183,CH183)))</f>
        <v>15151.434894249986</v>
      </c>
      <c r="DY183" s="6">
        <f>IF(DY$3=$CP$3,$H183+CI183,IF($F183='KU Meter Schedule'!DY$3,'KU Meter Schedule'!DX183+CI183-$G183,SUM(DX183,CI183)))</f>
        <v>15192.645716499985</v>
      </c>
      <c r="DZ183" s="6">
        <f>IF(DZ$3=$CP$3,$H183+CJ183,IF($F183='KU Meter Schedule'!DZ$3,'KU Meter Schedule'!DY183+CJ183-$G183,SUM(DY183,CJ183)))</f>
        <v>15233.856538749984</v>
      </c>
      <c r="EA183" s="6">
        <f>IF(EA$3=$CP$3,$H183+CK183,IF($F183='KU Meter Schedule'!EA$3,'KU Meter Schedule'!DZ183+CK183-$G183,SUM(DZ183,CK183)))</f>
        <v>15275.067360999983</v>
      </c>
      <c r="EB183" s="6">
        <f>IF(EB$3=$CP$3,$H183+CL183,IF($F183='KU Meter Schedule'!EB$3,'KU Meter Schedule'!EA183+CL183-$G183,SUM(EA183,CL183)))</f>
        <v>1206.5027721249826</v>
      </c>
      <c r="EC183" s="6">
        <f>IF(EC$3=$CP$3,$H183+CM183,IF($F183='KU Meter Schedule'!EC$3,'KU Meter Schedule'!EB183+CM183-$G183,SUM(EB183,CM183)))</f>
        <v>1206.5027721249826</v>
      </c>
      <c r="ED183" s="6">
        <f>IF(ED$3=$CP$3,$H183+CN183,IF($F183='KU Meter Schedule'!ED$3,'KU Meter Schedule'!EC183+CN183-$G183,SUM(EC183,CN183)))</f>
        <v>1206.5027721249826</v>
      </c>
      <c r="EF183" s="8">
        <f t="shared" si="38"/>
        <v>195.66316724999888</v>
      </c>
      <c r="EG183" s="8">
        <f t="shared" si="38"/>
        <v>168.77633449999848</v>
      </c>
      <c r="EH183" s="8">
        <f t="shared" si="38"/>
        <v>141.88950174999809</v>
      </c>
      <c r="EI183" s="8">
        <f t="shared" si="38"/>
        <v>115.0026689999977</v>
      </c>
      <c r="EJ183" s="8">
        <f t="shared" si="38"/>
        <v>88.115836249997301</v>
      </c>
      <c r="EK183" s="8">
        <f t="shared" si="38"/>
        <v>61.229003499996907</v>
      </c>
      <c r="EL183" s="8">
        <f t="shared" si="38"/>
        <v>34.342170749996512</v>
      </c>
      <c r="EM183" s="8">
        <f t="shared" si="38"/>
        <v>7.455337999996118</v>
      </c>
      <c r="EN183" s="8">
        <f t="shared" si="38"/>
        <v>-19.431494750004276</v>
      </c>
      <c r="EO183" s="8">
        <f t="shared" si="38"/>
        <v>-46.318327500004671</v>
      </c>
      <c r="EP183" s="8">
        <f t="shared" si="38"/>
        <v>-73.205160250005065</v>
      </c>
      <c r="EQ183" s="8">
        <f t="shared" si="38"/>
        <v>-114.41598250000425</v>
      </c>
      <c r="ER183" s="8">
        <f t="shared" si="38"/>
        <v>-155.62680475000343</v>
      </c>
      <c r="ES183" s="8">
        <f t="shared" si="38"/>
        <v>-196.83762700000261</v>
      </c>
      <c r="ET183" s="8">
        <f t="shared" si="38"/>
        <v>-238.0484492500018</v>
      </c>
      <c r="EU183" s="8">
        <f t="shared" si="38"/>
        <v>-279.25927150000098</v>
      </c>
      <c r="EV183" s="8">
        <f t="shared" si="37"/>
        <v>-320.47009375000016</v>
      </c>
      <c r="EW183" s="8">
        <f t="shared" si="37"/>
        <v>-361.68091599999934</v>
      </c>
      <c r="EX183" s="8">
        <f t="shared" si="37"/>
        <v>-402.89173824999853</v>
      </c>
      <c r="EY183" s="8">
        <f t="shared" si="37"/>
        <v>-444.10256049999771</v>
      </c>
      <c r="EZ183" s="8">
        <f t="shared" si="37"/>
        <v>-485.31338274999689</v>
      </c>
      <c r="FA183" s="8">
        <f t="shared" si="37"/>
        <v>-526.52420499999607</v>
      </c>
      <c r="FB183" s="8">
        <f t="shared" si="37"/>
        <v>-567.73502724999526</v>
      </c>
      <c r="FC183" s="8">
        <f t="shared" si="37"/>
        <v>-608.94584949999444</v>
      </c>
      <c r="FD183" s="8">
        <f t="shared" si="37"/>
        <v>-650.15667174999362</v>
      </c>
      <c r="FE183" s="8">
        <f t="shared" si="37"/>
        <v>-691.3674939999928</v>
      </c>
      <c r="FF183" s="8">
        <f t="shared" si="37"/>
        <v>-732.57831624999199</v>
      </c>
      <c r="FG183" s="8">
        <f t="shared" si="37"/>
        <v>-773.78913849999117</v>
      </c>
      <c r="FH183" s="8">
        <f t="shared" si="37"/>
        <v>-814.99996074999035</v>
      </c>
      <c r="FI183" s="8">
        <f t="shared" si="37"/>
        <v>-856.21078299998953</v>
      </c>
      <c r="FJ183" s="8">
        <f t="shared" si="37"/>
        <v>-897.42160524998872</v>
      </c>
      <c r="FK183" s="8">
        <f t="shared" si="36"/>
        <v>-938.6324274999879</v>
      </c>
      <c r="FL183" s="8">
        <f t="shared" si="36"/>
        <v>-979.84324974998708</v>
      </c>
      <c r="FM183" s="8">
        <f t="shared" si="36"/>
        <v>-1021.0540719999863</v>
      </c>
      <c r="FN183" s="8">
        <f t="shared" si="36"/>
        <v>-1062.2648942499854</v>
      </c>
      <c r="FO183" s="8">
        <f t="shared" si="36"/>
        <v>-1103.4757164999846</v>
      </c>
      <c r="FP183" s="8">
        <f t="shared" si="36"/>
        <v>-1144.6865387499838</v>
      </c>
      <c r="FQ183" s="8">
        <f t="shared" si="36"/>
        <v>-1185.897360999983</v>
      </c>
      <c r="FR183" s="8">
        <f t="shared" si="36"/>
        <v>-1206.5027721249826</v>
      </c>
      <c r="FS183" s="8">
        <f t="shared" si="36"/>
        <v>-1206.5027721249826</v>
      </c>
      <c r="FT183" s="8">
        <f t="shared" si="36"/>
        <v>-1206.5027721249826</v>
      </c>
    </row>
    <row r="184" spans="1:176" x14ac:dyDescent="0.25">
      <c r="A184" s="3" t="s">
        <v>12</v>
      </c>
      <c r="B184" s="3" t="s">
        <v>2</v>
      </c>
      <c r="C184" s="3" t="s">
        <v>37</v>
      </c>
      <c r="D184" s="3" t="s">
        <v>5</v>
      </c>
      <c r="E184" s="3">
        <v>1957</v>
      </c>
      <c r="F184" s="24">
        <f>IFERROR(VLOOKUP(CONCATENATE(C184,E184),'KU Retirements'!$A$4:$E$150,5,FALSE),"N/A")</f>
        <v>43739</v>
      </c>
      <c r="G184" s="5">
        <v>643.77</v>
      </c>
      <c r="H184" s="5">
        <v>633.60129233880002</v>
      </c>
      <c r="J184" s="6">
        <f>IF(J$3=$J$3,$G184,IF($F184='KU Meter Schedule'!J$3,'KU Meter Schedule'!I184-'KU Meter Schedule'!$G184,I184))</f>
        <v>643.77</v>
      </c>
      <c r="K184" s="6">
        <f>IF(K$3=$J$3,$G184,IF($F184='KU Meter Schedule'!K$3,'KU Meter Schedule'!J184-'KU Meter Schedule'!$G184,J184))</f>
        <v>643.77</v>
      </c>
      <c r="L184" s="6">
        <f>IF(L$3=$J$3,$G184,IF($F184='KU Meter Schedule'!L$3,'KU Meter Schedule'!K184-'KU Meter Schedule'!$G184,K184))</f>
        <v>643.77</v>
      </c>
      <c r="M184" s="6">
        <f>IF(M$3=$J$3,$G184,IF($F184='KU Meter Schedule'!M$3,'KU Meter Schedule'!L184-'KU Meter Schedule'!$G184,L184))</f>
        <v>643.77</v>
      </c>
      <c r="N184" s="6">
        <f>IF(N$3=$J$3,$G184,IF($F184='KU Meter Schedule'!N$3,'KU Meter Schedule'!M184-'KU Meter Schedule'!$G184,M184))</f>
        <v>643.77</v>
      </c>
      <c r="O184" s="6">
        <f>IF(O$3=$J$3,$G184,IF($F184='KU Meter Schedule'!O$3,'KU Meter Schedule'!N184-'KU Meter Schedule'!$G184,N184))</f>
        <v>643.77</v>
      </c>
      <c r="P184" s="6">
        <f>IF(P$3=$J$3,$G184,IF($F184='KU Meter Schedule'!P$3,'KU Meter Schedule'!O184-'KU Meter Schedule'!$G184,O184))</f>
        <v>643.77</v>
      </c>
      <c r="Q184" s="6">
        <f>IF(Q$3=$J$3,$G184,IF($F184='KU Meter Schedule'!Q$3,'KU Meter Schedule'!P184-'KU Meter Schedule'!$G184,P184))</f>
        <v>643.77</v>
      </c>
      <c r="R184" s="6">
        <f>IF(R$3=$J$3,$G184,IF($F184='KU Meter Schedule'!R$3,'KU Meter Schedule'!Q184-'KU Meter Schedule'!$G184,Q184))</f>
        <v>643.77</v>
      </c>
      <c r="S184" s="6">
        <f>IF(S$3=$J$3,$G184,IF($F184='KU Meter Schedule'!S$3,'KU Meter Schedule'!R184-'KU Meter Schedule'!$G184,R184))</f>
        <v>643.77</v>
      </c>
      <c r="T184" s="6">
        <f>IF(T$3=$J$3,$G184,IF($F184='KU Meter Schedule'!T$3,'KU Meter Schedule'!S184-'KU Meter Schedule'!$G184,S184))</f>
        <v>643.77</v>
      </c>
      <c r="U184" s="6">
        <f>IF(U$3=$J$3,$G184,IF($F184='KU Meter Schedule'!U$3,'KU Meter Schedule'!T184-'KU Meter Schedule'!$G184,T184))</f>
        <v>643.77</v>
      </c>
      <c r="V184" s="6">
        <f>IF(V$3=$J$3,$G184,IF($F184='KU Meter Schedule'!V$3,'KU Meter Schedule'!U184-'KU Meter Schedule'!$G184,U184))</f>
        <v>643.77</v>
      </c>
      <c r="W184" s="6">
        <f>IF(W$3=$J$3,$G184,IF($F184='KU Meter Schedule'!W$3,'KU Meter Schedule'!V184-'KU Meter Schedule'!$G184,V184))</f>
        <v>643.77</v>
      </c>
      <c r="X184" s="6">
        <f>IF(X$3=$J$3,$G184,IF($F184='KU Meter Schedule'!X$3,'KU Meter Schedule'!W184-'KU Meter Schedule'!$G184,W184))</f>
        <v>643.77</v>
      </c>
      <c r="Y184" s="6">
        <f>IF(Y$3=$J$3,$G184,IF($F184='KU Meter Schedule'!Y$3,'KU Meter Schedule'!X184-'KU Meter Schedule'!$G184,X184))</f>
        <v>643.77</v>
      </c>
      <c r="Z184" s="6">
        <f>IF(Z$3=$J$3,$G184,IF($F184='KU Meter Schedule'!Z$3,'KU Meter Schedule'!Y184-'KU Meter Schedule'!$G184,Y184))</f>
        <v>643.77</v>
      </c>
      <c r="AA184" s="6">
        <f>IF(AA$3=$J$3,$G184,IF($F184='KU Meter Schedule'!AA$3,'KU Meter Schedule'!Z184-'KU Meter Schedule'!$G184,Z184))</f>
        <v>643.77</v>
      </c>
      <c r="AB184" s="6">
        <f>IF(AB$3=$J$3,$G184,IF($F184='KU Meter Schedule'!AB$3,'KU Meter Schedule'!AA184-'KU Meter Schedule'!$G184,AA184))</f>
        <v>643.77</v>
      </c>
      <c r="AC184" s="6">
        <f>IF(AC$3=$J$3,$G184,IF($F184='KU Meter Schedule'!AC$3,'KU Meter Schedule'!AB184-'KU Meter Schedule'!$G184,AB184))</f>
        <v>643.77</v>
      </c>
      <c r="AD184" s="6">
        <f>IF(AD$3=$J$3,$G184,IF($F184='KU Meter Schedule'!AD$3,'KU Meter Schedule'!AC184-'KU Meter Schedule'!$G184,AC184))</f>
        <v>643.77</v>
      </c>
      <c r="AE184" s="6">
        <f>IF(AE$3=$J$3,$G184,IF($F184='KU Meter Schedule'!AE$3,'KU Meter Schedule'!AD184-'KU Meter Schedule'!$G184,AD184))</f>
        <v>643.77</v>
      </c>
      <c r="AF184" s="6">
        <f>IF(AF$3=$J$3,$G184,IF($F184='KU Meter Schedule'!AF$3,'KU Meter Schedule'!AE184-'KU Meter Schedule'!$G184,AE184))</f>
        <v>643.77</v>
      </c>
      <c r="AG184" s="6">
        <f>IF(AG$3=$J$3,$G184,IF($F184='KU Meter Schedule'!AG$3,'KU Meter Schedule'!AF184-'KU Meter Schedule'!$G184,AF184))</f>
        <v>643.77</v>
      </c>
      <c r="AH184" s="6">
        <f>IF(AH$3=$J$3,$G184,IF($F184='KU Meter Schedule'!AH$3,'KU Meter Schedule'!AG184-'KU Meter Schedule'!$G184,AG184))</f>
        <v>643.77</v>
      </c>
      <c r="AI184" s="6">
        <f>IF(AI$3=$J$3,$G184,IF($F184='KU Meter Schedule'!AI$3,'KU Meter Schedule'!AH184-'KU Meter Schedule'!$G184,AH184))</f>
        <v>643.77</v>
      </c>
      <c r="AJ184" s="6">
        <f>IF(AJ$3=$J$3,$G184,IF($F184='KU Meter Schedule'!AJ$3,'KU Meter Schedule'!AI184-'KU Meter Schedule'!$G184,AI184))</f>
        <v>643.77</v>
      </c>
      <c r="AK184" s="6">
        <f>IF(AK$3=$J$3,$G184,IF($F184='KU Meter Schedule'!AK$3,'KU Meter Schedule'!AJ184-'KU Meter Schedule'!$G184,AJ184))</f>
        <v>643.77</v>
      </c>
      <c r="AL184" s="6">
        <f>IF(AL$3=$J$3,$G184,IF($F184='KU Meter Schedule'!AL$3,'KU Meter Schedule'!AK184-'KU Meter Schedule'!$G184,AK184))</f>
        <v>643.77</v>
      </c>
      <c r="AM184" s="6">
        <f>IF(AM$3=$J$3,$G184,IF($F184='KU Meter Schedule'!AM$3,'KU Meter Schedule'!AL184-'KU Meter Schedule'!$G184,AL184))</f>
        <v>643.77</v>
      </c>
      <c r="AN184" s="6">
        <f>IF(AN$3=$J$3,$G184,IF($F184='KU Meter Schedule'!AN$3,'KU Meter Schedule'!AM184-'KU Meter Schedule'!$G184,AM184))</f>
        <v>643.77</v>
      </c>
      <c r="AO184" s="6">
        <f>IF(AO$3=$J$3,$G184,IF($F184='KU Meter Schedule'!AO$3,'KU Meter Schedule'!AN184-'KU Meter Schedule'!$G184,AN184))</f>
        <v>643.77</v>
      </c>
      <c r="AP184" s="6">
        <f>IF(AP$3=$J$3,$G184,IF($F184='KU Meter Schedule'!AP$3,'KU Meter Schedule'!AO184-'KU Meter Schedule'!$G184,AO184))</f>
        <v>643.77</v>
      </c>
      <c r="AQ184" s="6">
        <f>IF(AQ$3=$J$3,$G184,IF($F184='KU Meter Schedule'!AQ$3,'KU Meter Schedule'!AP184-'KU Meter Schedule'!$G184,AP184))</f>
        <v>643.77</v>
      </c>
      <c r="AR184" s="6">
        <f>IF(AR$3=$J$3,$G184,IF($F184='KU Meter Schedule'!AR$3,'KU Meter Schedule'!AQ184-'KU Meter Schedule'!$G184,AQ184))</f>
        <v>643.77</v>
      </c>
      <c r="AS184" s="6">
        <f>IF(AS$3=$J$3,$G184,IF($F184='KU Meter Schedule'!AS$3,'KU Meter Schedule'!AR184-'KU Meter Schedule'!$G184,AR184))</f>
        <v>643.77</v>
      </c>
      <c r="AT184" s="6">
        <f>IF(AT$3=$J$3,$G184,IF($F184='KU Meter Schedule'!AT$3,'KU Meter Schedule'!AS184-'KU Meter Schedule'!$G184,AS184))</f>
        <v>643.77</v>
      </c>
      <c r="AU184" s="6">
        <f>IF(AU$3=$J$3,$G184,IF($F184='KU Meter Schedule'!AU$3,'KU Meter Schedule'!AT184-'KU Meter Schedule'!$G184,AT184))</f>
        <v>643.77</v>
      </c>
      <c r="AV184" s="6">
        <f>IF(AV$3=$J$3,$G184,IF($F184='KU Meter Schedule'!AV$3,'KU Meter Schedule'!AU184-'KU Meter Schedule'!$G184,AU184))</f>
        <v>0</v>
      </c>
      <c r="AW184" s="6">
        <f>IF(AW$3=$J$3,$G184,IF($F184='KU Meter Schedule'!AW$3,'KU Meter Schedule'!AV184-'KU Meter Schedule'!$G184,AV184))</f>
        <v>0</v>
      </c>
      <c r="AX184" s="6">
        <f>IF(AX$3=$J$3,$G184,IF($F184='KU Meter Schedule'!AX$3,'KU Meter Schedule'!AW184-'KU Meter Schedule'!$G184,AW184))</f>
        <v>0</v>
      </c>
      <c r="AZ184" s="21">
        <f>IF(AZ$3&lt;'Depr. Rate'!$B$1,('Depr. Rate'!$B$4*'KU Meter Schedule'!J184)/12,IF(J184=0,I184/2*'Depr. Rate'!$C$4/12,('Depr. Rate'!$C$4*'KU Meter Schedule'!J184)/12))</f>
        <v>1.22852775</v>
      </c>
      <c r="BA184" s="21">
        <f>IF(BA$3&lt;'Depr. Rate'!$B$1,('Depr. Rate'!$B$4*'KU Meter Schedule'!K184)/12,IF(K184=0,J184/2*'Depr. Rate'!$C$4/12,('Depr. Rate'!$C$4*'KU Meter Schedule'!K184)/12))</f>
        <v>1.22852775</v>
      </c>
      <c r="BB184" s="21">
        <f>IF(BB$3&lt;'Depr. Rate'!$B$1,('Depr. Rate'!$B$4*'KU Meter Schedule'!L184)/12,IF(L184=0,K184/2*'Depr. Rate'!$C$4/12,('Depr. Rate'!$C$4*'KU Meter Schedule'!L184)/12))</f>
        <v>1.22852775</v>
      </c>
      <c r="BC184" s="21">
        <f>IF(BC$3&lt;'Depr. Rate'!$B$1,('Depr. Rate'!$B$4*'KU Meter Schedule'!M184)/12,IF(M184=0,L184/2*'Depr. Rate'!$C$4/12,('Depr. Rate'!$C$4*'KU Meter Schedule'!M184)/12))</f>
        <v>1.22852775</v>
      </c>
      <c r="BD184" s="21">
        <f>IF(BD$3&lt;'Depr. Rate'!$B$1,('Depr. Rate'!$B$4*'KU Meter Schedule'!N184)/12,IF(N184=0,M184/2*'Depr. Rate'!$C$4/12,('Depr. Rate'!$C$4*'KU Meter Schedule'!N184)/12))</f>
        <v>1.22852775</v>
      </c>
      <c r="BE184" s="21">
        <f>IF(BE$3&lt;'Depr. Rate'!$B$1,('Depr. Rate'!$B$4*'KU Meter Schedule'!O184)/12,IF(O184=0,N184/2*'Depr. Rate'!$C$4/12,('Depr. Rate'!$C$4*'KU Meter Schedule'!O184)/12))</f>
        <v>1.22852775</v>
      </c>
      <c r="BF184" s="21">
        <f>IF(BF$3&lt;'Depr. Rate'!$B$1,('Depr. Rate'!$B$4*'KU Meter Schedule'!P184)/12,IF(P184=0,O184/2*'Depr. Rate'!$C$4/12,('Depr. Rate'!$C$4*'KU Meter Schedule'!P184)/12))</f>
        <v>1.22852775</v>
      </c>
      <c r="BG184" s="21">
        <f>IF(BG$3&lt;'Depr. Rate'!$B$1,('Depr. Rate'!$B$4*'KU Meter Schedule'!Q184)/12,IF(Q184=0,P184/2*'Depr. Rate'!$C$4/12,('Depr. Rate'!$C$4*'KU Meter Schedule'!Q184)/12))</f>
        <v>1.22852775</v>
      </c>
      <c r="BH184" s="21">
        <f>IF(BH$3&lt;'Depr. Rate'!$B$1,('Depr. Rate'!$B$4*'KU Meter Schedule'!R184)/12,IF(R184=0,Q184/2*'Depr. Rate'!$C$4/12,('Depr. Rate'!$C$4*'KU Meter Schedule'!R184)/12))</f>
        <v>1.22852775</v>
      </c>
      <c r="BI184" s="21">
        <f>IF(BI$3&lt;'Depr. Rate'!$B$1,('Depr. Rate'!$B$4*'KU Meter Schedule'!S184)/12,IF(S184=0,R184/2*'Depr. Rate'!$C$4/12,('Depr. Rate'!$C$4*'KU Meter Schedule'!S184)/12))</f>
        <v>1.22852775</v>
      </c>
      <c r="BJ184" s="21">
        <f>IF(BJ$3&lt;'Depr. Rate'!$B$1,('Depr. Rate'!$B$4*'KU Meter Schedule'!T184)/12,IF(T184=0,S184/2*'Depr. Rate'!$C$4/12,('Depr. Rate'!$C$4*'KU Meter Schedule'!T184)/12))</f>
        <v>1.22852775</v>
      </c>
      <c r="BK184" s="21">
        <f>IF(BK$3&lt;'Depr. Rate'!$B$1,('Depr. Rate'!$B$4*'KU Meter Schedule'!U184)/12,IF(U184=0,T184/2*'Depr. Rate'!$C$4/12,('Depr. Rate'!$C$4*'KU Meter Schedule'!U184)/12))</f>
        <v>1.8830272499999998</v>
      </c>
      <c r="BL184" s="21">
        <f>IF(BL$3&lt;'Depr. Rate'!$B$1,('Depr. Rate'!$B$4*'KU Meter Schedule'!V184)/12,IF(V184=0,U184/2*'Depr. Rate'!$C$4/12,('Depr. Rate'!$C$4*'KU Meter Schedule'!V184)/12))</f>
        <v>1.8830272499999998</v>
      </c>
      <c r="BM184" s="21">
        <f>IF(BM$3&lt;'Depr. Rate'!$B$1,('Depr. Rate'!$B$4*'KU Meter Schedule'!W184)/12,IF(W184=0,V184/2*'Depr. Rate'!$C$4/12,('Depr. Rate'!$C$4*'KU Meter Schedule'!W184)/12))</f>
        <v>1.8830272499999998</v>
      </c>
      <c r="BN184" s="21">
        <f>IF(BN$3&lt;'Depr. Rate'!$B$1,('Depr. Rate'!$B$4*'KU Meter Schedule'!X184)/12,IF(X184=0,W184/2*'Depr. Rate'!$C$4/12,('Depr. Rate'!$C$4*'KU Meter Schedule'!X184)/12))</f>
        <v>1.8830272499999998</v>
      </c>
      <c r="BO184" s="21">
        <f>IF(BO$3&lt;'Depr. Rate'!$B$1,('Depr. Rate'!$B$4*'KU Meter Schedule'!Y184)/12,IF(Y184=0,X184/2*'Depr. Rate'!$C$4/12,('Depr. Rate'!$C$4*'KU Meter Schedule'!Y184)/12))</f>
        <v>1.8830272499999998</v>
      </c>
      <c r="BP184" s="21">
        <f>IF(BP$3&lt;'Depr. Rate'!$B$1,('Depr. Rate'!$B$4*'KU Meter Schedule'!Z184)/12,IF(Z184=0,Y184/2*'Depr. Rate'!$C$4/12,('Depr. Rate'!$C$4*'KU Meter Schedule'!Z184)/12))</f>
        <v>1.8830272499999998</v>
      </c>
      <c r="BQ184" s="21">
        <f>IF(BQ$3&lt;'Depr. Rate'!$B$1,('Depr. Rate'!$B$4*'KU Meter Schedule'!AA184)/12,IF(AA184=0,Z184/2*'Depr. Rate'!$C$4/12,('Depr. Rate'!$C$4*'KU Meter Schedule'!AA184)/12))</f>
        <v>1.8830272499999998</v>
      </c>
      <c r="BR184" s="21">
        <f>IF(BR$3&lt;'Depr. Rate'!$B$1,('Depr. Rate'!$B$4*'KU Meter Schedule'!AB184)/12,IF(AB184=0,AA184/2*'Depr. Rate'!$C$4/12,('Depr. Rate'!$C$4*'KU Meter Schedule'!AB184)/12))</f>
        <v>1.8830272499999998</v>
      </c>
      <c r="BS184" s="21">
        <f>IF(BS$3&lt;'Depr. Rate'!$B$1,('Depr. Rate'!$B$4*'KU Meter Schedule'!AC184)/12,IF(AC184=0,AB184/2*'Depr. Rate'!$C$4/12,('Depr. Rate'!$C$4*'KU Meter Schedule'!AC184)/12))</f>
        <v>1.8830272499999998</v>
      </c>
      <c r="BT184" s="21">
        <f>IF(BT$3&lt;'Depr. Rate'!$B$1,('Depr. Rate'!$B$4*'KU Meter Schedule'!AD184)/12,IF(AD184=0,AC184/2*'Depr. Rate'!$C$4/12,('Depr. Rate'!$C$4*'KU Meter Schedule'!AD184)/12))</f>
        <v>1.8830272499999998</v>
      </c>
      <c r="BU184" s="21">
        <f>IF(BU$3&lt;'Depr. Rate'!$B$1,('Depr. Rate'!$B$4*'KU Meter Schedule'!AE184)/12,IF(AE184=0,AD184/2*'Depr. Rate'!$C$4/12,('Depr. Rate'!$C$4*'KU Meter Schedule'!AE184)/12))</f>
        <v>1.8830272499999998</v>
      </c>
      <c r="BV184" s="21">
        <f>IF(BV$3&lt;'Depr. Rate'!$B$1,('Depr. Rate'!$B$4*'KU Meter Schedule'!AF184)/12,IF(AF184=0,AE184/2*'Depr. Rate'!$C$4/12,('Depr. Rate'!$C$4*'KU Meter Schedule'!AF184)/12))</f>
        <v>1.8830272499999998</v>
      </c>
      <c r="BW184" s="21">
        <f>IF(BW$3&lt;'Depr. Rate'!$B$1,('Depr. Rate'!$B$4*'KU Meter Schedule'!AG184)/12,IF(AG184=0,AF184/2*'Depr. Rate'!$C$4/12,('Depr. Rate'!$C$4*'KU Meter Schedule'!AG184)/12))</f>
        <v>1.8830272499999998</v>
      </c>
      <c r="BX184" s="21">
        <f>IF(BX$3&lt;'Depr. Rate'!$B$1,('Depr. Rate'!$B$4*'KU Meter Schedule'!AH184)/12,IF(AH184=0,AG184/2*'Depr. Rate'!$C$4/12,('Depr. Rate'!$C$4*'KU Meter Schedule'!AH184)/12))</f>
        <v>1.8830272499999998</v>
      </c>
      <c r="BY184" s="21">
        <f>IF(BY$3&lt;'Depr. Rate'!$B$1,('Depr. Rate'!$B$4*'KU Meter Schedule'!AI184)/12,IF(AI184=0,AH184/2*'Depr. Rate'!$C$4/12,('Depr. Rate'!$C$4*'KU Meter Schedule'!AI184)/12))</f>
        <v>1.8830272499999998</v>
      </c>
      <c r="BZ184" s="21">
        <f>IF(BZ$3&lt;'Depr. Rate'!$B$1,('Depr. Rate'!$B$4*'KU Meter Schedule'!AJ184)/12,IF(AJ184=0,AI184/2*'Depr. Rate'!$C$4/12,('Depr. Rate'!$C$4*'KU Meter Schedule'!AJ184)/12))</f>
        <v>1.8830272499999998</v>
      </c>
      <c r="CA184" s="21">
        <f>IF(CA$3&lt;'Depr. Rate'!$B$1,('Depr. Rate'!$B$4*'KU Meter Schedule'!AK184)/12,IF(AK184=0,AJ184/2*'Depr. Rate'!$C$4/12,('Depr. Rate'!$C$4*'KU Meter Schedule'!AK184)/12))</f>
        <v>1.8830272499999998</v>
      </c>
      <c r="CB184" s="21">
        <f>IF(CB$3&lt;'Depr. Rate'!$B$1,('Depr. Rate'!$B$4*'KU Meter Schedule'!AL184)/12,IF(AL184=0,AK184/2*'Depr. Rate'!$C$4/12,('Depr. Rate'!$C$4*'KU Meter Schedule'!AL184)/12))</f>
        <v>1.8830272499999998</v>
      </c>
      <c r="CC184" s="21">
        <f>IF(CC$3&lt;'Depr. Rate'!$B$1,('Depr. Rate'!$B$4*'KU Meter Schedule'!AM184)/12,IF(AM184=0,AL184/2*'Depr. Rate'!$C$4/12,('Depr. Rate'!$C$4*'KU Meter Schedule'!AM184)/12))</f>
        <v>1.8830272499999998</v>
      </c>
      <c r="CD184" s="21">
        <f>IF(CD$3&lt;'Depr. Rate'!$B$1,('Depr. Rate'!$B$4*'KU Meter Schedule'!AN184)/12,IF(AN184=0,AM184/2*'Depr. Rate'!$C$4/12,('Depr. Rate'!$C$4*'KU Meter Schedule'!AN184)/12))</f>
        <v>1.8830272499999998</v>
      </c>
      <c r="CE184" s="21">
        <f>IF(CE$3&lt;'Depr. Rate'!$B$1,('Depr. Rate'!$B$4*'KU Meter Schedule'!AO184)/12,IF(AO184=0,AN184/2*'Depr. Rate'!$C$4/12,('Depr. Rate'!$C$4*'KU Meter Schedule'!AO184)/12))</f>
        <v>1.8830272499999998</v>
      </c>
      <c r="CF184" s="21">
        <f>IF(CF$3&lt;'Depr. Rate'!$B$1,('Depr. Rate'!$B$4*'KU Meter Schedule'!AP184)/12,IF(AP184=0,AO184/2*'Depr. Rate'!$C$4/12,('Depr. Rate'!$C$4*'KU Meter Schedule'!AP184)/12))</f>
        <v>1.8830272499999998</v>
      </c>
      <c r="CG184" s="21">
        <f>IF(CG$3&lt;'Depr. Rate'!$B$1,('Depr. Rate'!$B$4*'KU Meter Schedule'!AQ184)/12,IF(AQ184=0,AP184/2*'Depr. Rate'!$C$4/12,('Depr. Rate'!$C$4*'KU Meter Schedule'!AQ184)/12))</f>
        <v>1.8830272499999998</v>
      </c>
      <c r="CH184" s="21">
        <f>IF(CH$3&lt;'Depr. Rate'!$B$1,('Depr. Rate'!$B$4*'KU Meter Schedule'!AR184)/12,IF(AR184=0,AQ184/2*'Depr. Rate'!$C$4/12,('Depr. Rate'!$C$4*'KU Meter Schedule'!AR184)/12))</f>
        <v>1.8830272499999998</v>
      </c>
      <c r="CI184" s="21">
        <f>IF(CI$3&lt;'Depr. Rate'!$B$1,('Depr. Rate'!$B$4*'KU Meter Schedule'!AS184)/12,IF(AS184=0,AR184/2*'Depr. Rate'!$C$4/12,('Depr. Rate'!$C$4*'KU Meter Schedule'!AS184)/12))</f>
        <v>1.8830272499999998</v>
      </c>
      <c r="CJ184" s="21">
        <f>IF(CJ$3&lt;'Depr. Rate'!$B$1,('Depr. Rate'!$B$4*'KU Meter Schedule'!AT184)/12,IF(AT184=0,AS184/2*'Depr. Rate'!$C$4/12,('Depr. Rate'!$C$4*'KU Meter Schedule'!AT184)/12))</f>
        <v>1.8830272499999998</v>
      </c>
      <c r="CK184" s="21">
        <f>IF(CK$3&lt;'Depr. Rate'!$B$1,('Depr. Rate'!$B$4*'KU Meter Schedule'!AU184)/12,IF(AU184=0,AT184/2*'Depr. Rate'!$C$4/12,('Depr. Rate'!$C$4*'KU Meter Schedule'!AU184)/12))</f>
        <v>1.8830272499999998</v>
      </c>
      <c r="CL184" s="21">
        <f>IF(CL$3&lt;'Depr. Rate'!$B$1,('Depr. Rate'!$B$4*'KU Meter Schedule'!AV184)/12,IF(AV184=0,AU184/2*'Depr. Rate'!$C$4/12,('Depr. Rate'!$C$4*'KU Meter Schedule'!AV184)/12))</f>
        <v>0.94151362499999991</v>
      </c>
      <c r="CM184" s="21">
        <f>IF(CM$3&lt;'Depr. Rate'!$B$1,('Depr. Rate'!$B$4*'KU Meter Schedule'!AW184)/12,IF(AW184=0,AV184/2*'Depr. Rate'!$C$4/12,('Depr. Rate'!$C$4*'KU Meter Schedule'!AW184)/12))</f>
        <v>0</v>
      </c>
      <c r="CN184" s="21">
        <f>IF(CN$3&lt;'Depr. Rate'!$B$1,('Depr. Rate'!$B$4*'KU Meter Schedule'!AX184)/12,IF(AX184=0,AW184/2*'Depr. Rate'!$C$4/12,('Depr. Rate'!$C$4*'KU Meter Schedule'!AX184)/12))</f>
        <v>0</v>
      </c>
      <c r="CP184" s="6">
        <f>IF(CP$3=$CP$3,$H184+AZ184,IF($F184='KU Meter Schedule'!CP$3,'KU Meter Schedule'!CO184+AZ184-$G184,SUM(CO184,AZ184)))</f>
        <v>634.82982008880003</v>
      </c>
      <c r="CQ184" s="6">
        <f>IF(CQ$3=$CP$3,$H184+BA184,IF($F184='KU Meter Schedule'!CQ$3,'KU Meter Schedule'!CP184+BA184-$G184,SUM(CP184,BA184)))</f>
        <v>636.05834783880005</v>
      </c>
      <c r="CR184" s="6">
        <f>IF(CR$3=$CP$3,$H184+BB184,IF($F184='KU Meter Schedule'!CR$3,'KU Meter Schedule'!CQ184+BB184-$G184,SUM(CQ184,BB184)))</f>
        <v>637.28687558880006</v>
      </c>
      <c r="CS184" s="6">
        <f>IF(CS$3=$CP$3,$H184+BC184,IF($F184='KU Meter Schedule'!CS$3,'KU Meter Schedule'!CR184+BC184-$G184,SUM(CR184,BC184)))</f>
        <v>638.51540333880007</v>
      </c>
      <c r="CT184" s="6">
        <f>IF(CT$3=$CP$3,$H184+BD184,IF($F184='KU Meter Schedule'!CT$3,'KU Meter Schedule'!CS184+BD184-$G184,SUM(CS184,BD184)))</f>
        <v>639.74393108880008</v>
      </c>
      <c r="CU184" s="6">
        <f>IF(CU$3=$CP$3,$H184+BE184,IF($F184='KU Meter Schedule'!CU$3,'KU Meter Schedule'!CT184+BE184-$G184,SUM(CT184,BE184)))</f>
        <v>640.97245883880009</v>
      </c>
      <c r="CV184" s="6">
        <f>IF(CV$3=$CP$3,$H184+BF184,IF($F184='KU Meter Schedule'!CV$3,'KU Meter Schedule'!CU184+BF184-$G184,SUM(CU184,BF184)))</f>
        <v>642.20098658880011</v>
      </c>
      <c r="CW184" s="6">
        <f>IF(CW$3=$CP$3,$H184+BG184,IF($F184='KU Meter Schedule'!CW$3,'KU Meter Schedule'!CV184+BG184-$G184,SUM(CV184,BG184)))</f>
        <v>643.42951433880012</v>
      </c>
      <c r="CX184" s="6">
        <f>IF(CX$3=$CP$3,$H184+BH184,IF($F184='KU Meter Schedule'!CX$3,'KU Meter Schedule'!CW184+BH184-$G184,SUM(CW184,BH184)))</f>
        <v>644.65804208880013</v>
      </c>
      <c r="CY184" s="6">
        <f>IF(CY$3=$CP$3,$H184+BI184,IF($F184='KU Meter Schedule'!CY$3,'KU Meter Schedule'!CX184+BI184-$G184,SUM(CX184,BI184)))</f>
        <v>645.88656983880014</v>
      </c>
      <c r="CZ184" s="6">
        <f>IF(CZ$3=$CP$3,$H184+BJ184,IF($F184='KU Meter Schedule'!CZ$3,'KU Meter Schedule'!CY184+BJ184-$G184,SUM(CY184,BJ184)))</f>
        <v>647.11509758880015</v>
      </c>
      <c r="DA184" s="6">
        <f>IF(DA$3=$CP$3,$H184+BK184,IF($F184='KU Meter Schedule'!DA$3,'KU Meter Schedule'!CZ184+BK184-$G184,SUM(CZ184,BK184)))</f>
        <v>648.99812483880021</v>
      </c>
      <c r="DB184" s="6">
        <f>IF(DB$3=$CP$3,$H184+BL184,IF($F184='KU Meter Schedule'!DB$3,'KU Meter Schedule'!DA184+BL184-$G184,SUM(DA184,BL184)))</f>
        <v>650.88115208880026</v>
      </c>
      <c r="DC184" s="6">
        <f>IF(DC$3=$CP$3,$H184+BM184,IF($F184='KU Meter Schedule'!DC$3,'KU Meter Schedule'!DB184+BM184-$G184,SUM(DB184,BM184)))</f>
        <v>652.76417933880032</v>
      </c>
      <c r="DD184" s="6">
        <f>IF(DD$3=$CP$3,$H184+BN184,IF($F184='KU Meter Schedule'!DD$3,'KU Meter Schedule'!DC184+BN184-$G184,SUM(DC184,BN184)))</f>
        <v>654.64720658880037</v>
      </c>
      <c r="DE184" s="6">
        <f>IF(DE$3=$CP$3,$H184+BO184,IF($F184='KU Meter Schedule'!DE$3,'KU Meter Schedule'!DD184+BO184-$G184,SUM(DD184,BO184)))</f>
        <v>656.53023383880043</v>
      </c>
      <c r="DF184" s="6">
        <f>IF(DF$3=$CP$3,$H184+BP184,IF($F184='KU Meter Schedule'!DF$3,'KU Meter Schedule'!DE184+BP184-$G184,SUM(DE184,BP184)))</f>
        <v>658.41326108880048</v>
      </c>
      <c r="DG184" s="6">
        <f>IF(DG$3=$CP$3,$H184+BQ184,IF($F184='KU Meter Schedule'!DG$3,'KU Meter Schedule'!DF184+BQ184-$G184,SUM(DF184,BQ184)))</f>
        <v>660.29628833880054</v>
      </c>
      <c r="DH184" s="6">
        <f>IF(DH$3=$CP$3,$H184+BR184,IF($F184='KU Meter Schedule'!DH$3,'KU Meter Schedule'!DG184+BR184-$G184,SUM(DG184,BR184)))</f>
        <v>662.17931558880059</v>
      </c>
      <c r="DI184" s="6">
        <f>IF(DI$3=$CP$3,$H184+BS184,IF($F184='KU Meter Schedule'!DI$3,'KU Meter Schedule'!DH184+BS184-$G184,SUM(DH184,BS184)))</f>
        <v>664.06234283880065</v>
      </c>
      <c r="DJ184" s="6">
        <f>IF(DJ$3=$CP$3,$H184+BT184,IF($F184='KU Meter Schedule'!DJ$3,'KU Meter Schedule'!DI184+BT184-$G184,SUM(DI184,BT184)))</f>
        <v>665.9453700888007</v>
      </c>
      <c r="DK184" s="6">
        <f>IF(DK$3=$CP$3,$H184+BU184,IF($F184='KU Meter Schedule'!DK$3,'KU Meter Schedule'!DJ184+BU184-$G184,SUM(DJ184,BU184)))</f>
        <v>667.82839733880076</v>
      </c>
      <c r="DL184" s="6">
        <f>IF(DL$3=$CP$3,$H184+BV184,IF($F184='KU Meter Schedule'!DL$3,'KU Meter Schedule'!DK184+BV184-$G184,SUM(DK184,BV184)))</f>
        <v>669.71142458880081</v>
      </c>
      <c r="DM184" s="6">
        <f>IF(DM$3=$CP$3,$H184+BW184,IF($F184='KU Meter Schedule'!DM$3,'KU Meter Schedule'!DL184+BW184-$G184,SUM(DL184,BW184)))</f>
        <v>671.59445183880086</v>
      </c>
      <c r="DN184" s="6">
        <f>IF(DN$3=$CP$3,$H184+BX184,IF($F184='KU Meter Schedule'!DN$3,'KU Meter Schedule'!DM184+BX184-$G184,SUM(DM184,BX184)))</f>
        <v>673.47747908880092</v>
      </c>
      <c r="DO184" s="6">
        <f>IF(DO$3=$CP$3,$H184+BY184,IF($F184='KU Meter Schedule'!DO$3,'KU Meter Schedule'!DN184+BY184-$G184,SUM(DN184,BY184)))</f>
        <v>675.36050633880097</v>
      </c>
      <c r="DP184" s="6">
        <f>IF(DP$3=$CP$3,$H184+BZ184,IF($F184='KU Meter Schedule'!DP$3,'KU Meter Schedule'!DO184+BZ184-$G184,SUM(DO184,BZ184)))</f>
        <v>677.24353358880103</v>
      </c>
      <c r="DQ184" s="6">
        <f>IF(DQ$3=$CP$3,$H184+CA184,IF($F184='KU Meter Schedule'!DQ$3,'KU Meter Schedule'!DP184+CA184-$G184,SUM(DP184,CA184)))</f>
        <v>679.12656083880108</v>
      </c>
      <c r="DR184" s="6">
        <f>IF(DR$3=$CP$3,$H184+CB184,IF($F184='KU Meter Schedule'!DR$3,'KU Meter Schedule'!DQ184+CB184-$G184,SUM(DQ184,CB184)))</f>
        <v>681.00958808880114</v>
      </c>
      <c r="DS184" s="6">
        <f>IF(DS$3=$CP$3,$H184+CC184,IF($F184='KU Meter Schedule'!DS$3,'KU Meter Schedule'!DR184+CC184-$G184,SUM(DR184,CC184)))</f>
        <v>682.89261533880119</v>
      </c>
      <c r="DT184" s="6">
        <f>IF(DT$3=$CP$3,$H184+CD184,IF($F184='KU Meter Schedule'!DT$3,'KU Meter Schedule'!DS184+CD184-$G184,SUM(DS184,CD184)))</f>
        <v>684.77564258880125</v>
      </c>
      <c r="DU184" s="6">
        <f>IF(DU$3=$CP$3,$H184+CE184,IF($F184='KU Meter Schedule'!DU$3,'KU Meter Schedule'!DT184+CE184-$G184,SUM(DT184,CE184)))</f>
        <v>686.6586698388013</v>
      </c>
      <c r="DV184" s="6">
        <f>IF(DV$3=$CP$3,$H184+CF184,IF($F184='KU Meter Schedule'!DV$3,'KU Meter Schedule'!DU184+CF184-$G184,SUM(DU184,CF184)))</f>
        <v>688.54169708880136</v>
      </c>
      <c r="DW184" s="6">
        <f>IF(DW$3=$CP$3,$H184+CG184,IF($F184='KU Meter Schedule'!DW$3,'KU Meter Schedule'!DV184+CG184-$G184,SUM(DV184,CG184)))</f>
        <v>690.42472433880141</v>
      </c>
      <c r="DX184" s="6">
        <f>IF(DX$3=$CP$3,$H184+CH184,IF($F184='KU Meter Schedule'!DX$3,'KU Meter Schedule'!DW184+CH184-$G184,SUM(DW184,CH184)))</f>
        <v>692.30775158880147</v>
      </c>
      <c r="DY184" s="6">
        <f>IF(DY$3=$CP$3,$H184+CI184,IF($F184='KU Meter Schedule'!DY$3,'KU Meter Schedule'!DX184+CI184-$G184,SUM(DX184,CI184)))</f>
        <v>694.19077883880152</v>
      </c>
      <c r="DZ184" s="6">
        <f>IF(DZ$3=$CP$3,$H184+CJ184,IF($F184='KU Meter Schedule'!DZ$3,'KU Meter Schedule'!DY184+CJ184-$G184,SUM(DY184,CJ184)))</f>
        <v>696.07380608880158</v>
      </c>
      <c r="EA184" s="6">
        <f>IF(EA$3=$CP$3,$H184+CK184,IF($F184='KU Meter Schedule'!EA$3,'KU Meter Schedule'!DZ184+CK184-$G184,SUM(DZ184,CK184)))</f>
        <v>697.95683333880163</v>
      </c>
      <c r="EB184" s="6">
        <f>IF(EB$3=$CP$3,$H184+CL184,IF($F184='KU Meter Schedule'!EB$3,'KU Meter Schedule'!EA184+CL184-$G184,SUM(EA184,CL184)))</f>
        <v>55.128346963801619</v>
      </c>
      <c r="EC184" s="6">
        <f>IF(EC$3=$CP$3,$H184+CM184,IF($F184='KU Meter Schedule'!EC$3,'KU Meter Schedule'!EB184+CM184-$G184,SUM(EB184,CM184)))</f>
        <v>55.128346963801619</v>
      </c>
      <c r="ED184" s="6">
        <f>IF(ED$3=$CP$3,$H184+CN184,IF($F184='KU Meter Schedule'!ED$3,'KU Meter Schedule'!EC184+CN184-$G184,SUM(EC184,CN184)))</f>
        <v>55.128346963801619</v>
      </c>
      <c r="EF184" s="8">
        <f t="shared" si="38"/>
        <v>8.940179911199948</v>
      </c>
      <c r="EG184" s="8">
        <f t="shared" si="38"/>
        <v>7.711652161199936</v>
      </c>
      <c r="EH184" s="8">
        <f t="shared" si="38"/>
        <v>6.483124411199924</v>
      </c>
      <c r="EI184" s="8">
        <f t="shared" si="38"/>
        <v>5.254596661199912</v>
      </c>
      <c r="EJ184" s="8">
        <f t="shared" si="38"/>
        <v>4.0260689111999</v>
      </c>
      <c r="EK184" s="8">
        <f t="shared" si="38"/>
        <v>2.7975411611998879</v>
      </c>
      <c r="EL184" s="8">
        <f t="shared" si="38"/>
        <v>1.5690134111998759</v>
      </c>
      <c r="EM184" s="8">
        <f t="shared" si="38"/>
        <v>0.3404856611998639</v>
      </c>
      <c r="EN184" s="8">
        <f t="shared" si="38"/>
        <v>-0.88804208880014812</v>
      </c>
      <c r="EO184" s="8">
        <f t="shared" si="38"/>
        <v>-2.1165698388001601</v>
      </c>
      <c r="EP184" s="8">
        <f t="shared" si="38"/>
        <v>-3.3450975888001722</v>
      </c>
      <c r="EQ184" s="8">
        <f t="shared" si="38"/>
        <v>-5.2281248388002268</v>
      </c>
      <c r="ER184" s="8">
        <f t="shared" si="38"/>
        <v>-7.1111520888002815</v>
      </c>
      <c r="ES184" s="8">
        <f t="shared" si="38"/>
        <v>-8.9941793388003362</v>
      </c>
      <c r="ET184" s="8">
        <f t="shared" si="38"/>
        <v>-10.877206588800391</v>
      </c>
      <c r="EU184" s="8">
        <f t="shared" si="38"/>
        <v>-12.760233838800445</v>
      </c>
      <c r="EV184" s="8">
        <f t="shared" si="37"/>
        <v>-14.6432610888005</v>
      </c>
      <c r="EW184" s="8">
        <f t="shared" si="37"/>
        <v>-16.526288338800555</v>
      </c>
      <c r="EX184" s="8">
        <f t="shared" si="37"/>
        <v>-18.409315588800609</v>
      </c>
      <c r="EY184" s="8">
        <f t="shared" si="37"/>
        <v>-20.292342838800664</v>
      </c>
      <c r="EZ184" s="8">
        <f t="shared" si="37"/>
        <v>-22.175370088800719</v>
      </c>
      <c r="FA184" s="8">
        <f t="shared" si="37"/>
        <v>-24.058397338800773</v>
      </c>
      <c r="FB184" s="8">
        <f t="shared" si="37"/>
        <v>-25.941424588800828</v>
      </c>
      <c r="FC184" s="8">
        <f t="shared" si="37"/>
        <v>-27.824451838800883</v>
      </c>
      <c r="FD184" s="8">
        <f t="shared" si="37"/>
        <v>-29.707479088800937</v>
      </c>
      <c r="FE184" s="8">
        <f t="shared" si="37"/>
        <v>-31.590506338800992</v>
      </c>
      <c r="FF184" s="8">
        <f t="shared" si="37"/>
        <v>-33.473533588801047</v>
      </c>
      <c r="FG184" s="8">
        <f t="shared" si="37"/>
        <v>-35.356560838801101</v>
      </c>
      <c r="FH184" s="8">
        <f t="shared" si="37"/>
        <v>-37.239588088801156</v>
      </c>
      <c r="FI184" s="8">
        <f t="shared" si="37"/>
        <v>-39.122615338801211</v>
      </c>
      <c r="FJ184" s="8">
        <f t="shared" si="37"/>
        <v>-41.005642588801265</v>
      </c>
      <c r="FK184" s="8">
        <f t="shared" si="36"/>
        <v>-42.88866983880132</v>
      </c>
      <c r="FL184" s="8">
        <f t="shared" si="36"/>
        <v>-44.771697088801375</v>
      </c>
      <c r="FM184" s="8">
        <f t="shared" si="36"/>
        <v>-46.654724338801429</v>
      </c>
      <c r="FN184" s="8">
        <f t="shared" si="36"/>
        <v>-48.537751588801484</v>
      </c>
      <c r="FO184" s="8">
        <f t="shared" si="36"/>
        <v>-50.420778838801539</v>
      </c>
      <c r="FP184" s="8">
        <f t="shared" si="36"/>
        <v>-52.303806088801593</v>
      </c>
      <c r="FQ184" s="8">
        <f t="shared" si="36"/>
        <v>-54.186833338801648</v>
      </c>
      <c r="FR184" s="8">
        <f t="shared" si="36"/>
        <v>-55.128346963801619</v>
      </c>
      <c r="FS184" s="8">
        <f t="shared" si="36"/>
        <v>-55.128346963801619</v>
      </c>
      <c r="FT184" s="8">
        <f t="shared" si="36"/>
        <v>-55.128346963801619</v>
      </c>
    </row>
    <row r="185" spans="1:176" x14ac:dyDescent="0.25">
      <c r="A185" s="3" t="s">
        <v>12</v>
      </c>
      <c r="B185" s="3" t="s">
        <v>2</v>
      </c>
      <c r="C185" s="3" t="s">
        <v>37</v>
      </c>
      <c r="D185" s="3" t="s">
        <v>4</v>
      </c>
      <c r="E185" s="3">
        <v>1958</v>
      </c>
      <c r="F185" s="24">
        <f>IFERROR(VLOOKUP(CONCATENATE(C185,E185),'KU Retirements'!$A$4:$E$150,5,FALSE),"N/A")</f>
        <v>43739</v>
      </c>
      <c r="G185" s="5">
        <v>24425.279999999999</v>
      </c>
      <c r="H185" s="5">
        <v>23977.53</v>
      </c>
      <c r="J185" s="6">
        <f>IF(J$3=$J$3,$G185,IF($F185='KU Meter Schedule'!J$3,'KU Meter Schedule'!I185-'KU Meter Schedule'!$G185,I185))</f>
        <v>24425.279999999999</v>
      </c>
      <c r="K185" s="6">
        <f>IF(K$3=$J$3,$G185,IF($F185='KU Meter Schedule'!K$3,'KU Meter Schedule'!J185-'KU Meter Schedule'!$G185,J185))</f>
        <v>24425.279999999999</v>
      </c>
      <c r="L185" s="6">
        <f>IF(L$3=$J$3,$G185,IF($F185='KU Meter Schedule'!L$3,'KU Meter Schedule'!K185-'KU Meter Schedule'!$G185,K185))</f>
        <v>24425.279999999999</v>
      </c>
      <c r="M185" s="6">
        <f>IF(M$3=$J$3,$G185,IF($F185='KU Meter Schedule'!M$3,'KU Meter Schedule'!L185-'KU Meter Schedule'!$G185,L185))</f>
        <v>24425.279999999999</v>
      </c>
      <c r="N185" s="6">
        <f>IF(N$3=$J$3,$G185,IF($F185='KU Meter Schedule'!N$3,'KU Meter Schedule'!M185-'KU Meter Schedule'!$G185,M185))</f>
        <v>24425.279999999999</v>
      </c>
      <c r="O185" s="6">
        <f>IF(O$3=$J$3,$G185,IF($F185='KU Meter Schedule'!O$3,'KU Meter Schedule'!N185-'KU Meter Schedule'!$G185,N185))</f>
        <v>24425.279999999999</v>
      </c>
      <c r="P185" s="6">
        <f>IF(P$3=$J$3,$G185,IF($F185='KU Meter Schedule'!P$3,'KU Meter Schedule'!O185-'KU Meter Schedule'!$G185,O185))</f>
        <v>24425.279999999999</v>
      </c>
      <c r="Q185" s="6">
        <f>IF(Q$3=$J$3,$G185,IF($F185='KU Meter Schedule'!Q$3,'KU Meter Schedule'!P185-'KU Meter Schedule'!$G185,P185))</f>
        <v>24425.279999999999</v>
      </c>
      <c r="R185" s="6">
        <f>IF(R$3=$J$3,$G185,IF($F185='KU Meter Schedule'!R$3,'KU Meter Schedule'!Q185-'KU Meter Schedule'!$G185,Q185))</f>
        <v>24425.279999999999</v>
      </c>
      <c r="S185" s="6">
        <f>IF(S$3=$J$3,$G185,IF($F185='KU Meter Schedule'!S$3,'KU Meter Schedule'!R185-'KU Meter Schedule'!$G185,R185))</f>
        <v>24425.279999999999</v>
      </c>
      <c r="T185" s="6">
        <f>IF(T$3=$J$3,$G185,IF($F185='KU Meter Schedule'!T$3,'KU Meter Schedule'!S185-'KU Meter Schedule'!$G185,S185))</f>
        <v>24425.279999999999</v>
      </c>
      <c r="U185" s="6">
        <f>IF(U$3=$J$3,$G185,IF($F185='KU Meter Schedule'!U$3,'KU Meter Schedule'!T185-'KU Meter Schedule'!$G185,T185))</f>
        <v>24425.279999999999</v>
      </c>
      <c r="V185" s="6">
        <f>IF(V$3=$J$3,$G185,IF($F185='KU Meter Schedule'!V$3,'KU Meter Schedule'!U185-'KU Meter Schedule'!$G185,U185))</f>
        <v>24425.279999999999</v>
      </c>
      <c r="W185" s="6">
        <f>IF(W$3=$J$3,$G185,IF($F185='KU Meter Schedule'!W$3,'KU Meter Schedule'!V185-'KU Meter Schedule'!$G185,V185))</f>
        <v>24425.279999999999</v>
      </c>
      <c r="X185" s="6">
        <f>IF(X$3=$J$3,$G185,IF($F185='KU Meter Schedule'!X$3,'KU Meter Schedule'!W185-'KU Meter Schedule'!$G185,W185))</f>
        <v>24425.279999999999</v>
      </c>
      <c r="Y185" s="6">
        <f>IF(Y$3=$J$3,$G185,IF($F185='KU Meter Schedule'!Y$3,'KU Meter Schedule'!X185-'KU Meter Schedule'!$G185,X185))</f>
        <v>24425.279999999999</v>
      </c>
      <c r="Z185" s="6">
        <f>IF(Z$3=$J$3,$G185,IF($F185='KU Meter Schedule'!Z$3,'KU Meter Schedule'!Y185-'KU Meter Schedule'!$G185,Y185))</f>
        <v>24425.279999999999</v>
      </c>
      <c r="AA185" s="6">
        <f>IF(AA$3=$J$3,$G185,IF($F185='KU Meter Schedule'!AA$3,'KU Meter Schedule'!Z185-'KU Meter Schedule'!$G185,Z185))</f>
        <v>24425.279999999999</v>
      </c>
      <c r="AB185" s="6">
        <f>IF(AB$3=$J$3,$G185,IF($F185='KU Meter Schedule'!AB$3,'KU Meter Schedule'!AA185-'KU Meter Schedule'!$G185,AA185))</f>
        <v>24425.279999999999</v>
      </c>
      <c r="AC185" s="6">
        <f>IF(AC$3=$J$3,$G185,IF($F185='KU Meter Schedule'!AC$3,'KU Meter Schedule'!AB185-'KU Meter Schedule'!$G185,AB185))</f>
        <v>24425.279999999999</v>
      </c>
      <c r="AD185" s="6">
        <f>IF(AD$3=$J$3,$G185,IF($F185='KU Meter Schedule'!AD$3,'KU Meter Schedule'!AC185-'KU Meter Schedule'!$G185,AC185))</f>
        <v>24425.279999999999</v>
      </c>
      <c r="AE185" s="6">
        <f>IF(AE$3=$J$3,$G185,IF($F185='KU Meter Schedule'!AE$3,'KU Meter Schedule'!AD185-'KU Meter Schedule'!$G185,AD185))</f>
        <v>24425.279999999999</v>
      </c>
      <c r="AF185" s="6">
        <f>IF(AF$3=$J$3,$G185,IF($F185='KU Meter Schedule'!AF$3,'KU Meter Schedule'!AE185-'KU Meter Schedule'!$G185,AE185))</f>
        <v>24425.279999999999</v>
      </c>
      <c r="AG185" s="6">
        <f>IF(AG$3=$J$3,$G185,IF($F185='KU Meter Schedule'!AG$3,'KU Meter Schedule'!AF185-'KU Meter Schedule'!$G185,AF185))</f>
        <v>24425.279999999999</v>
      </c>
      <c r="AH185" s="6">
        <f>IF(AH$3=$J$3,$G185,IF($F185='KU Meter Schedule'!AH$3,'KU Meter Schedule'!AG185-'KU Meter Schedule'!$G185,AG185))</f>
        <v>24425.279999999999</v>
      </c>
      <c r="AI185" s="6">
        <f>IF(AI$3=$J$3,$G185,IF($F185='KU Meter Schedule'!AI$3,'KU Meter Schedule'!AH185-'KU Meter Schedule'!$G185,AH185))</f>
        <v>24425.279999999999</v>
      </c>
      <c r="AJ185" s="6">
        <f>IF(AJ$3=$J$3,$G185,IF($F185='KU Meter Schedule'!AJ$3,'KU Meter Schedule'!AI185-'KU Meter Schedule'!$G185,AI185))</f>
        <v>24425.279999999999</v>
      </c>
      <c r="AK185" s="6">
        <f>IF(AK$3=$J$3,$G185,IF($F185='KU Meter Schedule'!AK$3,'KU Meter Schedule'!AJ185-'KU Meter Schedule'!$G185,AJ185))</f>
        <v>24425.279999999999</v>
      </c>
      <c r="AL185" s="6">
        <f>IF(AL$3=$J$3,$G185,IF($F185='KU Meter Schedule'!AL$3,'KU Meter Schedule'!AK185-'KU Meter Schedule'!$G185,AK185))</f>
        <v>24425.279999999999</v>
      </c>
      <c r="AM185" s="6">
        <f>IF(AM$3=$J$3,$G185,IF($F185='KU Meter Schedule'!AM$3,'KU Meter Schedule'!AL185-'KU Meter Schedule'!$G185,AL185))</f>
        <v>24425.279999999999</v>
      </c>
      <c r="AN185" s="6">
        <f>IF(AN$3=$J$3,$G185,IF($F185='KU Meter Schedule'!AN$3,'KU Meter Schedule'!AM185-'KU Meter Schedule'!$G185,AM185))</f>
        <v>24425.279999999999</v>
      </c>
      <c r="AO185" s="6">
        <f>IF(AO$3=$J$3,$G185,IF($F185='KU Meter Schedule'!AO$3,'KU Meter Schedule'!AN185-'KU Meter Schedule'!$G185,AN185))</f>
        <v>24425.279999999999</v>
      </c>
      <c r="AP185" s="6">
        <f>IF(AP$3=$J$3,$G185,IF($F185='KU Meter Schedule'!AP$3,'KU Meter Schedule'!AO185-'KU Meter Schedule'!$G185,AO185))</f>
        <v>24425.279999999999</v>
      </c>
      <c r="AQ185" s="6">
        <f>IF(AQ$3=$J$3,$G185,IF($F185='KU Meter Schedule'!AQ$3,'KU Meter Schedule'!AP185-'KU Meter Schedule'!$G185,AP185))</f>
        <v>24425.279999999999</v>
      </c>
      <c r="AR185" s="6">
        <f>IF(AR$3=$J$3,$G185,IF($F185='KU Meter Schedule'!AR$3,'KU Meter Schedule'!AQ185-'KU Meter Schedule'!$G185,AQ185))</f>
        <v>24425.279999999999</v>
      </c>
      <c r="AS185" s="6">
        <f>IF(AS$3=$J$3,$G185,IF($F185='KU Meter Schedule'!AS$3,'KU Meter Schedule'!AR185-'KU Meter Schedule'!$G185,AR185))</f>
        <v>24425.279999999999</v>
      </c>
      <c r="AT185" s="6">
        <f>IF(AT$3=$J$3,$G185,IF($F185='KU Meter Schedule'!AT$3,'KU Meter Schedule'!AS185-'KU Meter Schedule'!$G185,AS185))</f>
        <v>24425.279999999999</v>
      </c>
      <c r="AU185" s="6">
        <f>IF(AU$3=$J$3,$G185,IF($F185='KU Meter Schedule'!AU$3,'KU Meter Schedule'!AT185-'KU Meter Schedule'!$G185,AT185))</f>
        <v>24425.279999999999</v>
      </c>
      <c r="AV185" s="6">
        <f>IF(AV$3=$J$3,$G185,IF($F185='KU Meter Schedule'!AV$3,'KU Meter Schedule'!AU185-'KU Meter Schedule'!$G185,AU185))</f>
        <v>0</v>
      </c>
      <c r="AW185" s="6">
        <f>IF(AW$3=$J$3,$G185,IF($F185='KU Meter Schedule'!AW$3,'KU Meter Schedule'!AV185-'KU Meter Schedule'!$G185,AV185))</f>
        <v>0</v>
      </c>
      <c r="AX185" s="6">
        <f>IF(AX$3=$J$3,$G185,IF($F185='KU Meter Schedule'!AX$3,'KU Meter Schedule'!AW185-'KU Meter Schedule'!$G185,AW185))</f>
        <v>0</v>
      </c>
      <c r="AZ185" s="21">
        <f>IF(AZ$3&lt;'Depr. Rate'!$B$1,('Depr. Rate'!$B$4*'KU Meter Schedule'!J185)/12,IF(J185=0,I185/2*'Depr. Rate'!$C$4/12,('Depr. Rate'!$C$4*'KU Meter Schedule'!J185)/12))</f>
        <v>46.611575999999992</v>
      </c>
      <c r="BA185" s="21">
        <f>IF(BA$3&lt;'Depr. Rate'!$B$1,('Depr. Rate'!$B$4*'KU Meter Schedule'!K185)/12,IF(K185=0,J185/2*'Depr. Rate'!$C$4/12,('Depr. Rate'!$C$4*'KU Meter Schedule'!K185)/12))</f>
        <v>46.611575999999992</v>
      </c>
      <c r="BB185" s="21">
        <f>IF(BB$3&lt;'Depr. Rate'!$B$1,('Depr. Rate'!$B$4*'KU Meter Schedule'!L185)/12,IF(L185=0,K185/2*'Depr. Rate'!$C$4/12,('Depr. Rate'!$C$4*'KU Meter Schedule'!L185)/12))</f>
        <v>46.611575999999992</v>
      </c>
      <c r="BC185" s="21">
        <f>IF(BC$3&lt;'Depr. Rate'!$B$1,('Depr. Rate'!$B$4*'KU Meter Schedule'!M185)/12,IF(M185=0,L185/2*'Depr. Rate'!$C$4/12,('Depr. Rate'!$C$4*'KU Meter Schedule'!M185)/12))</f>
        <v>46.611575999999992</v>
      </c>
      <c r="BD185" s="21">
        <f>IF(BD$3&lt;'Depr. Rate'!$B$1,('Depr. Rate'!$B$4*'KU Meter Schedule'!N185)/12,IF(N185=0,M185/2*'Depr. Rate'!$C$4/12,('Depr. Rate'!$C$4*'KU Meter Schedule'!N185)/12))</f>
        <v>46.611575999999992</v>
      </c>
      <c r="BE185" s="21">
        <f>IF(BE$3&lt;'Depr. Rate'!$B$1,('Depr. Rate'!$B$4*'KU Meter Schedule'!O185)/12,IF(O185=0,N185/2*'Depr. Rate'!$C$4/12,('Depr. Rate'!$C$4*'KU Meter Schedule'!O185)/12))</f>
        <v>46.611575999999992</v>
      </c>
      <c r="BF185" s="21">
        <f>IF(BF$3&lt;'Depr. Rate'!$B$1,('Depr. Rate'!$B$4*'KU Meter Schedule'!P185)/12,IF(P185=0,O185/2*'Depr. Rate'!$C$4/12,('Depr. Rate'!$C$4*'KU Meter Schedule'!P185)/12))</f>
        <v>46.611575999999992</v>
      </c>
      <c r="BG185" s="21">
        <f>IF(BG$3&lt;'Depr. Rate'!$B$1,('Depr. Rate'!$B$4*'KU Meter Schedule'!Q185)/12,IF(Q185=0,P185/2*'Depr. Rate'!$C$4/12,('Depr. Rate'!$C$4*'KU Meter Schedule'!Q185)/12))</f>
        <v>46.611575999999992</v>
      </c>
      <c r="BH185" s="21">
        <f>IF(BH$3&lt;'Depr. Rate'!$B$1,('Depr. Rate'!$B$4*'KU Meter Schedule'!R185)/12,IF(R185=0,Q185/2*'Depr. Rate'!$C$4/12,('Depr. Rate'!$C$4*'KU Meter Schedule'!R185)/12))</f>
        <v>46.611575999999992</v>
      </c>
      <c r="BI185" s="21">
        <f>IF(BI$3&lt;'Depr. Rate'!$B$1,('Depr. Rate'!$B$4*'KU Meter Schedule'!S185)/12,IF(S185=0,R185/2*'Depr. Rate'!$C$4/12,('Depr. Rate'!$C$4*'KU Meter Schedule'!S185)/12))</f>
        <v>46.611575999999992</v>
      </c>
      <c r="BJ185" s="21">
        <f>IF(BJ$3&lt;'Depr. Rate'!$B$1,('Depr. Rate'!$B$4*'KU Meter Schedule'!T185)/12,IF(T185=0,S185/2*'Depr. Rate'!$C$4/12,('Depr. Rate'!$C$4*'KU Meter Schedule'!T185)/12))</f>
        <v>46.611575999999992</v>
      </c>
      <c r="BK185" s="21">
        <f>IF(BK$3&lt;'Depr. Rate'!$B$1,('Depr. Rate'!$B$4*'KU Meter Schedule'!U185)/12,IF(U185=0,T185/2*'Depr. Rate'!$C$4/12,('Depr. Rate'!$C$4*'KU Meter Schedule'!U185)/12))</f>
        <v>71.443944000000002</v>
      </c>
      <c r="BL185" s="21">
        <f>IF(BL$3&lt;'Depr. Rate'!$B$1,('Depr. Rate'!$B$4*'KU Meter Schedule'!V185)/12,IF(V185=0,U185/2*'Depr. Rate'!$C$4/12,('Depr. Rate'!$C$4*'KU Meter Schedule'!V185)/12))</f>
        <v>71.443944000000002</v>
      </c>
      <c r="BM185" s="21">
        <f>IF(BM$3&lt;'Depr. Rate'!$B$1,('Depr. Rate'!$B$4*'KU Meter Schedule'!W185)/12,IF(W185=0,V185/2*'Depr. Rate'!$C$4/12,('Depr. Rate'!$C$4*'KU Meter Schedule'!W185)/12))</f>
        <v>71.443944000000002</v>
      </c>
      <c r="BN185" s="21">
        <f>IF(BN$3&lt;'Depr. Rate'!$B$1,('Depr. Rate'!$B$4*'KU Meter Schedule'!X185)/12,IF(X185=0,W185/2*'Depr. Rate'!$C$4/12,('Depr. Rate'!$C$4*'KU Meter Schedule'!X185)/12))</f>
        <v>71.443944000000002</v>
      </c>
      <c r="BO185" s="21">
        <f>IF(BO$3&lt;'Depr. Rate'!$B$1,('Depr. Rate'!$B$4*'KU Meter Schedule'!Y185)/12,IF(Y185=0,X185/2*'Depr. Rate'!$C$4/12,('Depr. Rate'!$C$4*'KU Meter Schedule'!Y185)/12))</f>
        <v>71.443944000000002</v>
      </c>
      <c r="BP185" s="21">
        <f>IF(BP$3&lt;'Depr. Rate'!$B$1,('Depr. Rate'!$B$4*'KU Meter Schedule'!Z185)/12,IF(Z185=0,Y185/2*'Depr. Rate'!$C$4/12,('Depr. Rate'!$C$4*'KU Meter Schedule'!Z185)/12))</f>
        <v>71.443944000000002</v>
      </c>
      <c r="BQ185" s="21">
        <f>IF(BQ$3&lt;'Depr. Rate'!$B$1,('Depr. Rate'!$B$4*'KU Meter Schedule'!AA185)/12,IF(AA185=0,Z185/2*'Depr. Rate'!$C$4/12,('Depr. Rate'!$C$4*'KU Meter Schedule'!AA185)/12))</f>
        <v>71.443944000000002</v>
      </c>
      <c r="BR185" s="21">
        <f>IF(BR$3&lt;'Depr. Rate'!$B$1,('Depr. Rate'!$B$4*'KU Meter Schedule'!AB185)/12,IF(AB185=0,AA185/2*'Depr. Rate'!$C$4/12,('Depr. Rate'!$C$4*'KU Meter Schedule'!AB185)/12))</f>
        <v>71.443944000000002</v>
      </c>
      <c r="BS185" s="21">
        <f>IF(BS$3&lt;'Depr. Rate'!$B$1,('Depr. Rate'!$B$4*'KU Meter Schedule'!AC185)/12,IF(AC185=0,AB185/2*'Depr. Rate'!$C$4/12,('Depr. Rate'!$C$4*'KU Meter Schedule'!AC185)/12))</f>
        <v>71.443944000000002</v>
      </c>
      <c r="BT185" s="21">
        <f>IF(BT$3&lt;'Depr. Rate'!$B$1,('Depr. Rate'!$B$4*'KU Meter Schedule'!AD185)/12,IF(AD185=0,AC185/2*'Depr. Rate'!$C$4/12,('Depr. Rate'!$C$4*'KU Meter Schedule'!AD185)/12))</f>
        <v>71.443944000000002</v>
      </c>
      <c r="BU185" s="21">
        <f>IF(BU$3&lt;'Depr. Rate'!$B$1,('Depr. Rate'!$B$4*'KU Meter Schedule'!AE185)/12,IF(AE185=0,AD185/2*'Depr. Rate'!$C$4/12,('Depr. Rate'!$C$4*'KU Meter Schedule'!AE185)/12))</f>
        <v>71.443944000000002</v>
      </c>
      <c r="BV185" s="21">
        <f>IF(BV$3&lt;'Depr. Rate'!$B$1,('Depr. Rate'!$B$4*'KU Meter Schedule'!AF185)/12,IF(AF185=0,AE185/2*'Depr. Rate'!$C$4/12,('Depr. Rate'!$C$4*'KU Meter Schedule'!AF185)/12))</f>
        <v>71.443944000000002</v>
      </c>
      <c r="BW185" s="21">
        <f>IF(BW$3&lt;'Depr. Rate'!$B$1,('Depr. Rate'!$B$4*'KU Meter Schedule'!AG185)/12,IF(AG185=0,AF185/2*'Depr. Rate'!$C$4/12,('Depr. Rate'!$C$4*'KU Meter Schedule'!AG185)/12))</f>
        <v>71.443944000000002</v>
      </c>
      <c r="BX185" s="21">
        <f>IF(BX$3&lt;'Depr. Rate'!$B$1,('Depr. Rate'!$B$4*'KU Meter Schedule'!AH185)/12,IF(AH185=0,AG185/2*'Depr. Rate'!$C$4/12,('Depr. Rate'!$C$4*'KU Meter Schedule'!AH185)/12))</f>
        <v>71.443944000000002</v>
      </c>
      <c r="BY185" s="21">
        <f>IF(BY$3&lt;'Depr. Rate'!$B$1,('Depr. Rate'!$B$4*'KU Meter Schedule'!AI185)/12,IF(AI185=0,AH185/2*'Depr. Rate'!$C$4/12,('Depr. Rate'!$C$4*'KU Meter Schedule'!AI185)/12))</f>
        <v>71.443944000000002</v>
      </c>
      <c r="BZ185" s="21">
        <f>IF(BZ$3&lt;'Depr. Rate'!$B$1,('Depr. Rate'!$B$4*'KU Meter Schedule'!AJ185)/12,IF(AJ185=0,AI185/2*'Depr. Rate'!$C$4/12,('Depr. Rate'!$C$4*'KU Meter Schedule'!AJ185)/12))</f>
        <v>71.443944000000002</v>
      </c>
      <c r="CA185" s="21">
        <f>IF(CA$3&lt;'Depr. Rate'!$B$1,('Depr. Rate'!$B$4*'KU Meter Schedule'!AK185)/12,IF(AK185=0,AJ185/2*'Depr. Rate'!$C$4/12,('Depr. Rate'!$C$4*'KU Meter Schedule'!AK185)/12))</f>
        <v>71.443944000000002</v>
      </c>
      <c r="CB185" s="21">
        <f>IF(CB$3&lt;'Depr. Rate'!$B$1,('Depr. Rate'!$B$4*'KU Meter Schedule'!AL185)/12,IF(AL185=0,AK185/2*'Depr. Rate'!$C$4/12,('Depr. Rate'!$C$4*'KU Meter Schedule'!AL185)/12))</f>
        <v>71.443944000000002</v>
      </c>
      <c r="CC185" s="21">
        <f>IF(CC$3&lt;'Depr. Rate'!$B$1,('Depr. Rate'!$B$4*'KU Meter Schedule'!AM185)/12,IF(AM185=0,AL185/2*'Depr. Rate'!$C$4/12,('Depr. Rate'!$C$4*'KU Meter Schedule'!AM185)/12))</f>
        <v>71.443944000000002</v>
      </c>
      <c r="CD185" s="21">
        <f>IF(CD$3&lt;'Depr. Rate'!$B$1,('Depr. Rate'!$B$4*'KU Meter Schedule'!AN185)/12,IF(AN185=0,AM185/2*'Depr. Rate'!$C$4/12,('Depr. Rate'!$C$4*'KU Meter Schedule'!AN185)/12))</f>
        <v>71.443944000000002</v>
      </c>
      <c r="CE185" s="21">
        <f>IF(CE$3&lt;'Depr. Rate'!$B$1,('Depr. Rate'!$B$4*'KU Meter Schedule'!AO185)/12,IF(AO185=0,AN185/2*'Depr. Rate'!$C$4/12,('Depr. Rate'!$C$4*'KU Meter Schedule'!AO185)/12))</f>
        <v>71.443944000000002</v>
      </c>
      <c r="CF185" s="21">
        <f>IF(CF$3&lt;'Depr. Rate'!$B$1,('Depr. Rate'!$B$4*'KU Meter Schedule'!AP185)/12,IF(AP185=0,AO185/2*'Depr. Rate'!$C$4/12,('Depr. Rate'!$C$4*'KU Meter Schedule'!AP185)/12))</f>
        <v>71.443944000000002</v>
      </c>
      <c r="CG185" s="21">
        <f>IF(CG$3&lt;'Depr. Rate'!$B$1,('Depr. Rate'!$B$4*'KU Meter Schedule'!AQ185)/12,IF(AQ185=0,AP185/2*'Depr. Rate'!$C$4/12,('Depr. Rate'!$C$4*'KU Meter Schedule'!AQ185)/12))</f>
        <v>71.443944000000002</v>
      </c>
      <c r="CH185" s="21">
        <f>IF(CH$3&lt;'Depr. Rate'!$B$1,('Depr. Rate'!$B$4*'KU Meter Schedule'!AR185)/12,IF(AR185=0,AQ185/2*'Depr. Rate'!$C$4/12,('Depr. Rate'!$C$4*'KU Meter Schedule'!AR185)/12))</f>
        <v>71.443944000000002</v>
      </c>
      <c r="CI185" s="21">
        <f>IF(CI$3&lt;'Depr. Rate'!$B$1,('Depr. Rate'!$B$4*'KU Meter Schedule'!AS185)/12,IF(AS185=0,AR185/2*'Depr. Rate'!$C$4/12,('Depr. Rate'!$C$4*'KU Meter Schedule'!AS185)/12))</f>
        <v>71.443944000000002</v>
      </c>
      <c r="CJ185" s="21">
        <f>IF(CJ$3&lt;'Depr. Rate'!$B$1,('Depr. Rate'!$B$4*'KU Meter Schedule'!AT185)/12,IF(AT185=0,AS185/2*'Depr. Rate'!$C$4/12,('Depr. Rate'!$C$4*'KU Meter Schedule'!AT185)/12))</f>
        <v>71.443944000000002</v>
      </c>
      <c r="CK185" s="21">
        <f>IF(CK$3&lt;'Depr. Rate'!$B$1,('Depr. Rate'!$B$4*'KU Meter Schedule'!AU185)/12,IF(AU185=0,AT185/2*'Depr. Rate'!$C$4/12,('Depr. Rate'!$C$4*'KU Meter Schedule'!AU185)/12))</f>
        <v>71.443944000000002</v>
      </c>
      <c r="CL185" s="21">
        <f>IF(CL$3&lt;'Depr. Rate'!$B$1,('Depr. Rate'!$B$4*'KU Meter Schedule'!AV185)/12,IF(AV185=0,AU185/2*'Depr. Rate'!$C$4/12,('Depr. Rate'!$C$4*'KU Meter Schedule'!AV185)/12))</f>
        <v>35.721972000000001</v>
      </c>
      <c r="CM185" s="21">
        <f>IF(CM$3&lt;'Depr. Rate'!$B$1,('Depr. Rate'!$B$4*'KU Meter Schedule'!AW185)/12,IF(AW185=0,AV185/2*'Depr. Rate'!$C$4/12,('Depr. Rate'!$C$4*'KU Meter Schedule'!AW185)/12))</f>
        <v>0</v>
      </c>
      <c r="CN185" s="21">
        <f>IF(CN$3&lt;'Depr. Rate'!$B$1,('Depr. Rate'!$B$4*'KU Meter Schedule'!AX185)/12,IF(AX185=0,AW185/2*'Depr. Rate'!$C$4/12,('Depr. Rate'!$C$4*'KU Meter Schedule'!AX185)/12))</f>
        <v>0</v>
      </c>
      <c r="CP185" s="6">
        <f>IF(CP$3=$CP$3,$H185+AZ185,IF($F185='KU Meter Schedule'!CP$3,'KU Meter Schedule'!CO185+AZ185-$G185,SUM(CO185,AZ185)))</f>
        <v>24024.141575999998</v>
      </c>
      <c r="CQ185" s="6">
        <f>IF(CQ$3=$CP$3,$H185+BA185,IF($F185='KU Meter Schedule'!CQ$3,'KU Meter Schedule'!CP185+BA185-$G185,SUM(CP185,BA185)))</f>
        <v>24070.753151999997</v>
      </c>
      <c r="CR185" s="6">
        <f>IF(CR$3=$CP$3,$H185+BB185,IF($F185='KU Meter Schedule'!CR$3,'KU Meter Schedule'!CQ185+BB185-$G185,SUM(CQ185,BB185)))</f>
        <v>24117.364727999997</v>
      </c>
      <c r="CS185" s="6">
        <f>IF(CS$3=$CP$3,$H185+BC185,IF($F185='KU Meter Schedule'!CS$3,'KU Meter Schedule'!CR185+BC185-$G185,SUM(CR185,BC185)))</f>
        <v>24163.976303999996</v>
      </c>
      <c r="CT185" s="6">
        <f>IF(CT$3=$CP$3,$H185+BD185,IF($F185='KU Meter Schedule'!CT$3,'KU Meter Schedule'!CS185+BD185-$G185,SUM(CS185,BD185)))</f>
        <v>24210.587879999995</v>
      </c>
      <c r="CU185" s="6">
        <f>IF(CU$3=$CP$3,$H185+BE185,IF($F185='KU Meter Schedule'!CU$3,'KU Meter Schedule'!CT185+BE185-$G185,SUM(CT185,BE185)))</f>
        <v>24257.199455999995</v>
      </c>
      <c r="CV185" s="6">
        <f>IF(CV$3=$CP$3,$H185+BF185,IF($F185='KU Meter Schedule'!CV$3,'KU Meter Schedule'!CU185+BF185-$G185,SUM(CU185,BF185)))</f>
        <v>24303.811031999994</v>
      </c>
      <c r="CW185" s="6">
        <f>IF(CW$3=$CP$3,$H185+BG185,IF($F185='KU Meter Schedule'!CW$3,'KU Meter Schedule'!CV185+BG185-$G185,SUM(CV185,BG185)))</f>
        <v>24350.422607999993</v>
      </c>
      <c r="CX185" s="6">
        <f>IF(CX$3=$CP$3,$H185+BH185,IF($F185='KU Meter Schedule'!CX$3,'KU Meter Schedule'!CW185+BH185-$G185,SUM(CW185,BH185)))</f>
        <v>24397.034183999993</v>
      </c>
      <c r="CY185" s="6">
        <f>IF(CY$3=$CP$3,$H185+BI185,IF($F185='KU Meter Schedule'!CY$3,'KU Meter Schedule'!CX185+BI185-$G185,SUM(CX185,BI185)))</f>
        <v>24443.645759999992</v>
      </c>
      <c r="CZ185" s="6">
        <f>IF(CZ$3=$CP$3,$H185+BJ185,IF($F185='KU Meter Schedule'!CZ$3,'KU Meter Schedule'!CY185+BJ185-$G185,SUM(CY185,BJ185)))</f>
        <v>24490.257335999991</v>
      </c>
      <c r="DA185" s="6">
        <f>IF(DA$3=$CP$3,$H185+BK185,IF($F185='KU Meter Schedule'!DA$3,'KU Meter Schedule'!CZ185+BK185-$G185,SUM(CZ185,BK185)))</f>
        <v>24561.70127999999</v>
      </c>
      <c r="DB185" s="6">
        <f>IF(DB$3=$CP$3,$H185+BL185,IF($F185='KU Meter Schedule'!DB$3,'KU Meter Schedule'!DA185+BL185-$G185,SUM(DA185,BL185)))</f>
        <v>24633.145223999989</v>
      </c>
      <c r="DC185" s="6">
        <f>IF(DC$3=$CP$3,$H185+BM185,IF($F185='KU Meter Schedule'!DC$3,'KU Meter Schedule'!DB185+BM185-$G185,SUM(DB185,BM185)))</f>
        <v>24704.589167999988</v>
      </c>
      <c r="DD185" s="6">
        <f>IF(DD$3=$CP$3,$H185+BN185,IF($F185='KU Meter Schedule'!DD$3,'KU Meter Schedule'!DC185+BN185-$G185,SUM(DC185,BN185)))</f>
        <v>24776.033111999986</v>
      </c>
      <c r="DE185" s="6">
        <f>IF(DE$3=$CP$3,$H185+BO185,IF($F185='KU Meter Schedule'!DE$3,'KU Meter Schedule'!DD185+BO185-$G185,SUM(DD185,BO185)))</f>
        <v>24847.477055999985</v>
      </c>
      <c r="DF185" s="6">
        <f>IF(DF$3=$CP$3,$H185+BP185,IF($F185='KU Meter Schedule'!DF$3,'KU Meter Schedule'!DE185+BP185-$G185,SUM(DE185,BP185)))</f>
        <v>24918.920999999984</v>
      </c>
      <c r="DG185" s="6">
        <f>IF(DG$3=$CP$3,$H185+BQ185,IF($F185='KU Meter Schedule'!DG$3,'KU Meter Schedule'!DF185+BQ185-$G185,SUM(DF185,BQ185)))</f>
        <v>24990.364943999983</v>
      </c>
      <c r="DH185" s="6">
        <f>IF(DH$3=$CP$3,$H185+BR185,IF($F185='KU Meter Schedule'!DH$3,'KU Meter Schedule'!DG185+BR185-$G185,SUM(DG185,BR185)))</f>
        <v>25061.808887999981</v>
      </c>
      <c r="DI185" s="6">
        <f>IF(DI$3=$CP$3,$H185+BS185,IF($F185='KU Meter Schedule'!DI$3,'KU Meter Schedule'!DH185+BS185-$G185,SUM(DH185,BS185)))</f>
        <v>25133.25283199998</v>
      </c>
      <c r="DJ185" s="6">
        <f>IF(DJ$3=$CP$3,$H185+BT185,IF($F185='KU Meter Schedule'!DJ$3,'KU Meter Schedule'!DI185+BT185-$G185,SUM(DI185,BT185)))</f>
        <v>25204.696775999979</v>
      </c>
      <c r="DK185" s="6">
        <f>IF(DK$3=$CP$3,$H185+BU185,IF($F185='KU Meter Schedule'!DK$3,'KU Meter Schedule'!DJ185+BU185-$G185,SUM(DJ185,BU185)))</f>
        <v>25276.140719999978</v>
      </c>
      <c r="DL185" s="6">
        <f>IF(DL$3=$CP$3,$H185+BV185,IF($F185='KU Meter Schedule'!DL$3,'KU Meter Schedule'!DK185+BV185-$G185,SUM(DK185,BV185)))</f>
        <v>25347.584663999976</v>
      </c>
      <c r="DM185" s="6">
        <f>IF(DM$3=$CP$3,$H185+BW185,IF($F185='KU Meter Schedule'!DM$3,'KU Meter Schedule'!DL185+BW185-$G185,SUM(DL185,BW185)))</f>
        <v>25419.028607999975</v>
      </c>
      <c r="DN185" s="6">
        <f>IF(DN$3=$CP$3,$H185+BX185,IF($F185='KU Meter Schedule'!DN$3,'KU Meter Schedule'!DM185+BX185-$G185,SUM(DM185,BX185)))</f>
        <v>25490.472551999974</v>
      </c>
      <c r="DO185" s="6">
        <f>IF(DO$3=$CP$3,$H185+BY185,IF($F185='KU Meter Schedule'!DO$3,'KU Meter Schedule'!DN185+BY185-$G185,SUM(DN185,BY185)))</f>
        <v>25561.916495999973</v>
      </c>
      <c r="DP185" s="6">
        <f>IF(DP$3=$CP$3,$H185+BZ185,IF($F185='KU Meter Schedule'!DP$3,'KU Meter Schedule'!DO185+BZ185-$G185,SUM(DO185,BZ185)))</f>
        <v>25633.360439999971</v>
      </c>
      <c r="DQ185" s="6">
        <f>IF(DQ$3=$CP$3,$H185+CA185,IF($F185='KU Meter Schedule'!DQ$3,'KU Meter Schedule'!DP185+CA185-$G185,SUM(DP185,CA185)))</f>
        <v>25704.80438399997</v>
      </c>
      <c r="DR185" s="6">
        <f>IF(DR$3=$CP$3,$H185+CB185,IF($F185='KU Meter Schedule'!DR$3,'KU Meter Schedule'!DQ185+CB185-$G185,SUM(DQ185,CB185)))</f>
        <v>25776.248327999969</v>
      </c>
      <c r="DS185" s="6">
        <f>IF(DS$3=$CP$3,$H185+CC185,IF($F185='KU Meter Schedule'!DS$3,'KU Meter Schedule'!DR185+CC185-$G185,SUM(DR185,CC185)))</f>
        <v>25847.692271999967</v>
      </c>
      <c r="DT185" s="6">
        <f>IF(DT$3=$CP$3,$H185+CD185,IF($F185='KU Meter Schedule'!DT$3,'KU Meter Schedule'!DS185+CD185-$G185,SUM(DS185,CD185)))</f>
        <v>25919.136215999966</v>
      </c>
      <c r="DU185" s="6">
        <f>IF(DU$3=$CP$3,$H185+CE185,IF($F185='KU Meter Schedule'!DU$3,'KU Meter Schedule'!DT185+CE185-$G185,SUM(DT185,CE185)))</f>
        <v>25990.580159999965</v>
      </c>
      <c r="DV185" s="6">
        <f>IF(DV$3=$CP$3,$H185+CF185,IF($F185='KU Meter Schedule'!DV$3,'KU Meter Schedule'!DU185+CF185-$G185,SUM(DU185,CF185)))</f>
        <v>26062.024103999964</v>
      </c>
      <c r="DW185" s="6">
        <f>IF(DW$3=$CP$3,$H185+CG185,IF($F185='KU Meter Schedule'!DW$3,'KU Meter Schedule'!DV185+CG185-$G185,SUM(DV185,CG185)))</f>
        <v>26133.468047999962</v>
      </c>
      <c r="DX185" s="6">
        <f>IF(DX$3=$CP$3,$H185+CH185,IF($F185='KU Meter Schedule'!DX$3,'KU Meter Schedule'!DW185+CH185-$G185,SUM(DW185,CH185)))</f>
        <v>26204.911991999961</v>
      </c>
      <c r="DY185" s="6">
        <f>IF(DY$3=$CP$3,$H185+CI185,IF($F185='KU Meter Schedule'!DY$3,'KU Meter Schedule'!DX185+CI185-$G185,SUM(DX185,CI185)))</f>
        <v>26276.35593599996</v>
      </c>
      <c r="DZ185" s="6">
        <f>IF(DZ$3=$CP$3,$H185+CJ185,IF($F185='KU Meter Schedule'!DZ$3,'KU Meter Schedule'!DY185+CJ185-$G185,SUM(DY185,CJ185)))</f>
        <v>26347.799879999959</v>
      </c>
      <c r="EA185" s="6">
        <f>IF(EA$3=$CP$3,$H185+CK185,IF($F185='KU Meter Schedule'!EA$3,'KU Meter Schedule'!DZ185+CK185-$G185,SUM(DZ185,CK185)))</f>
        <v>26419.243823999957</v>
      </c>
      <c r="EB185" s="6">
        <f>IF(EB$3=$CP$3,$H185+CL185,IF($F185='KU Meter Schedule'!EB$3,'KU Meter Schedule'!EA185+CL185-$G185,SUM(EA185,CL185)))</f>
        <v>2029.6857959999579</v>
      </c>
      <c r="EC185" s="6">
        <f>IF(EC$3=$CP$3,$H185+CM185,IF($F185='KU Meter Schedule'!EC$3,'KU Meter Schedule'!EB185+CM185-$G185,SUM(EB185,CM185)))</f>
        <v>2029.6857959999579</v>
      </c>
      <c r="ED185" s="6">
        <f>IF(ED$3=$CP$3,$H185+CN185,IF($F185='KU Meter Schedule'!ED$3,'KU Meter Schedule'!EC185+CN185-$G185,SUM(EC185,CN185)))</f>
        <v>2029.6857959999579</v>
      </c>
      <c r="EF185" s="8">
        <f t="shared" si="38"/>
        <v>401.13842400000067</v>
      </c>
      <c r="EG185" s="8">
        <f t="shared" si="38"/>
        <v>354.52684800000134</v>
      </c>
      <c r="EH185" s="8">
        <f t="shared" si="38"/>
        <v>307.91527200000201</v>
      </c>
      <c r="EI185" s="8">
        <f t="shared" si="38"/>
        <v>261.30369600000267</v>
      </c>
      <c r="EJ185" s="8">
        <f t="shared" si="38"/>
        <v>214.69212000000334</v>
      </c>
      <c r="EK185" s="8">
        <f t="shared" si="38"/>
        <v>168.08054400000401</v>
      </c>
      <c r="EL185" s="8">
        <f t="shared" si="38"/>
        <v>121.46896800000468</v>
      </c>
      <c r="EM185" s="8">
        <f t="shared" si="38"/>
        <v>74.857392000005348</v>
      </c>
      <c r="EN185" s="8">
        <f t="shared" si="38"/>
        <v>28.245816000006016</v>
      </c>
      <c r="EO185" s="8">
        <f t="shared" si="38"/>
        <v>-18.365759999993315</v>
      </c>
      <c r="EP185" s="8">
        <f t="shared" si="38"/>
        <v>-64.977335999992647</v>
      </c>
      <c r="EQ185" s="8">
        <f t="shared" si="38"/>
        <v>-136.42127999999138</v>
      </c>
      <c r="ER185" s="8">
        <f t="shared" si="38"/>
        <v>-207.86522399999012</v>
      </c>
      <c r="ES185" s="8">
        <f t="shared" si="38"/>
        <v>-279.30916799998886</v>
      </c>
      <c r="ET185" s="8">
        <f t="shared" si="38"/>
        <v>-350.7531119999876</v>
      </c>
      <c r="EU185" s="8">
        <f t="shared" si="38"/>
        <v>-422.19705599998633</v>
      </c>
      <c r="EV185" s="8">
        <f t="shared" si="37"/>
        <v>-493.64099999998507</v>
      </c>
      <c r="EW185" s="8">
        <f t="shared" si="37"/>
        <v>-565.08494399998381</v>
      </c>
      <c r="EX185" s="8">
        <f t="shared" si="37"/>
        <v>-636.52888799998254</v>
      </c>
      <c r="EY185" s="8">
        <f t="shared" si="37"/>
        <v>-707.97283199998128</v>
      </c>
      <c r="EZ185" s="8">
        <f t="shared" si="37"/>
        <v>-779.41677599998002</v>
      </c>
      <c r="FA185" s="8">
        <f t="shared" si="37"/>
        <v>-850.86071999997876</v>
      </c>
      <c r="FB185" s="8">
        <f t="shared" si="37"/>
        <v>-922.30466399997749</v>
      </c>
      <c r="FC185" s="8">
        <f t="shared" si="37"/>
        <v>-993.74860799997623</v>
      </c>
      <c r="FD185" s="8">
        <f t="shared" si="37"/>
        <v>-1065.192551999975</v>
      </c>
      <c r="FE185" s="8">
        <f t="shared" si="37"/>
        <v>-1136.6364959999737</v>
      </c>
      <c r="FF185" s="8">
        <f t="shared" si="37"/>
        <v>-1208.0804399999724</v>
      </c>
      <c r="FG185" s="8">
        <f t="shared" si="37"/>
        <v>-1279.5243839999712</v>
      </c>
      <c r="FH185" s="8">
        <f t="shared" si="37"/>
        <v>-1350.9683279999699</v>
      </c>
      <c r="FI185" s="8">
        <f t="shared" si="37"/>
        <v>-1422.4122719999687</v>
      </c>
      <c r="FJ185" s="8">
        <f t="shared" si="37"/>
        <v>-1493.8562159999674</v>
      </c>
      <c r="FK185" s="8">
        <f t="shared" si="36"/>
        <v>-1565.3001599999661</v>
      </c>
      <c r="FL185" s="8">
        <f t="shared" si="36"/>
        <v>-1636.7441039999649</v>
      </c>
      <c r="FM185" s="8">
        <f t="shared" si="36"/>
        <v>-1708.1880479999636</v>
      </c>
      <c r="FN185" s="8">
        <f t="shared" si="36"/>
        <v>-1779.6319919999623</v>
      </c>
      <c r="FO185" s="8">
        <f t="shared" si="36"/>
        <v>-1851.0759359999611</v>
      </c>
      <c r="FP185" s="8">
        <f t="shared" si="36"/>
        <v>-1922.5198799999598</v>
      </c>
      <c r="FQ185" s="8">
        <f t="shared" si="36"/>
        <v>-1993.9638239999585</v>
      </c>
      <c r="FR185" s="8">
        <f t="shared" si="36"/>
        <v>-2029.6857959999579</v>
      </c>
      <c r="FS185" s="8">
        <f t="shared" si="36"/>
        <v>-2029.6857959999579</v>
      </c>
      <c r="FT185" s="8">
        <f t="shared" si="36"/>
        <v>-2029.6857959999579</v>
      </c>
    </row>
    <row r="186" spans="1:176" x14ac:dyDescent="0.25">
      <c r="A186" s="3" t="s">
        <v>12</v>
      </c>
      <c r="B186" s="3" t="s">
        <v>2</v>
      </c>
      <c r="C186" s="3" t="s">
        <v>37</v>
      </c>
      <c r="D186" s="3" t="s">
        <v>4</v>
      </c>
      <c r="E186" s="3">
        <v>1960</v>
      </c>
      <c r="F186" s="24">
        <f>IFERROR(VLOOKUP(CONCATENATE(C186,E186),'KU Retirements'!$A$4:$E$150,5,FALSE),"N/A")</f>
        <v>43739</v>
      </c>
      <c r="G186" s="5">
        <v>17235.099999999999</v>
      </c>
      <c r="H186" s="5">
        <v>16821.903127335001</v>
      </c>
      <c r="J186" s="6">
        <f>IF(J$3=$J$3,$G186,IF($F186='KU Meter Schedule'!J$3,'KU Meter Schedule'!I186-'KU Meter Schedule'!$G186,I186))</f>
        <v>17235.099999999999</v>
      </c>
      <c r="K186" s="6">
        <f>IF(K$3=$J$3,$G186,IF($F186='KU Meter Schedule'!K$3,'KU Meter Schedule'!J186-'KU Meter Schedule'!$G186,J186))</f>
        <v>17235.099999999999</v>
      </c>
      <c r="L186" s="6">
        <f>IF(L$3=$J$3,$G186,IF($F186='KU Meter Schedule'!L$3,'KU Meter Schedule'!K186-'KU Meter Schedule'!$G186,K186))</f>
        <v>17235.099999999999</v>
      </c>
      <c r="M186" s="6">
        <f>IF(M$3=$J$3,$G186,IF($F186='KU Meter Schedule'!M$3,'KU Meter Schedule'!L186-'KU Meter Schedule'!$G186,L186))</f>
        <v>17235.099999999999</v>
      </c>
      <c r="N186" s="6">
        <f>IF(N$3=$J$3,$G186,IF($F186='KU Meter Schedule'!N$3,'KU Meter Schedule'!M186-'KU Meter Schedule'!$G186,M186))</f>
        <v>17235.099999999999</v>
      </c>
      <c r="O186" s="6">
        <f>IF(O$3=$J$3,$G186,IF($F186='KU Meter Schedule'!O$3,'KU Meter Schedule'!N186-'KU Meter Schedule'!$G186,N186))</f>
        <v>17235.099999999999</v>
      </c>
      <c r="P186" s="6">
        <f>IF(P$3=$J$3,$G186,IF($F186='KU Meter Schedule'!P$3,'KU Meter Schedule'!O186-'KU Meter Schedule'!$G186,O186))</f>
        <v>17235.099999999999</v>
      </c>
      <c r="Q186" s="6">
        <f>IF(Q$3=$J$3,$G186,IF($F186='KU Meter Schedule'!Q$3,'KU Meter Schedule'!P186-'KU Meter Schedule'!$G186,P186))</f>
        <v>17235.099999999999</v>
      </c>
      <c r="R186" s="6">
        <f>IF(R$3=$J$3,$G186,IF($F186='KU Meter Schedule'!R$3,'KU Meter Schedule'!Q186-'KU Meter Schedule'!$G186,Q186))</f>
        <v>17235.099999999999</v>
      </c>
      <c r="S186" s="6">
        <f>IF(S$3=$J$3,$G186,IF($F186='KU Meter Schedule'!S$3,'KU Meter Schedule'!R186-'KU Meter Schedule'!$G186,R186))</f>
        <v>17235.099999999999</v>
      </c>
      <c r="T186" s="6">
        <f>IF(T$3=$J$3,$G186,IF($F186='KU Meter Schedule'!T$3,'KU Meter Schedule'!S186-'KU Meter Schedule'!$G186,S186))</f>
        <v>17235.099999999999</v>
      </c>
      <c r="U186" s="6">
        <f>IF(U$3=$J$3,$G186,IF($F186='KU Meter Schedule'!U$3,'KU Meter Schedule'!T186-'KU Meter Schedule'!$G186,T186))</f>
        <v>17235.099999999999</v>
      </c>
      <c r="V186" s="6">
        <f>IF(V$3=$J$3,$G186,IF($F186='KU Meter Schedule'!V$3,'KU Meter Schedule'!U186-'KU Meter Schedule'!$G186,U186))</f>
        <v>17235.099999999999</v>
      </c>
      <c r="W186" s="6">
        <f>IF(W$3=$J$3,$G186,IF($F186='KU Meter Schedule'!W$3,'KU Meter Schedule'!V186-'KU Meter Schedule'!$G186,V186))</f>
        <v>17235.099999999999</v>
      </c>
      <c r="X186" s="6">
        <f>IF(X$3=$J$3,$G186,IF($F186='KU Meter Schedule'!X$3,'KU Meter Schedule'!W186-'KU Meter Schedule'!$G186,W186))</f>
        <v>17235.099999999999</v>
      </c>
      <c r="Y186" s="6">
        <f>IF(Y$3=$J$3,$G186,IF($F186='KU Meter Schedule'!Y$3,'KU Meter Schedule'!X186-'KU Meter Schedule'!$G186,X186))</f>
        <v>17235.099999999999</v>
      </c>
      <c r="Z186" s="6">
        <f>IF(Z$3=$J$3,$G186,IF($F186='KU Meter Schedule'!Z$3,'KU Meter Schedule'!Y186-'KU Meter Schedule'!$G186,Y186))</f>
        <v>17235.099999999999</v>
      </c>
      <c r="AA186" s="6">
        <f>IF(AA$3=$J$3,$G186,IF($F186='KU Meter Schedule'!AA$3,'KU Meter Schedule'!Z186-'KU Meter Schedule'!$G186,Z186))</f>
        <v>17235.099999999999</v>
      </c>
      <c r="AB186" s="6">
        <f>IF(AB$3=$J$3,$G186,IF($F186='KU Meter Schedule'!AB$3,'KU Meter Schedule'!AA186-'KU Meter Schedule'!$G186,AA186))</f>
        <v>17235.099999999999</v>
      </c>
      <c r="AC186" s="6">
        <f>IF(AC$3=$J$3,$G186,IF($F186='KU Meter Schedule'!AC$3,'KU Meter Schedule'!AB186-'KU Meter Schedule'!$G186,AB186))</f>
        <v>17235.099999999999</v>
      </c>
      <c r="AD186" s="6">
        <f>IF(AD$3=$J$3,$G186,IF($F186='KU Meter Schedule'!AD$3,'KU Meter Schedule'!AC186-'KU Meter Schedule'!$G186,AC186))</f>
        <v>17235.099999999999</v>
      </c>
      <c r="AE186" s="6">
        <f>IF(AE$3=$J$3,$G186,IF($F186='KU Meter Schedule'!AE$3,'KU Meter Schedule'!AD186-'KU Meter Schedule'!$G186,AD186))</f>
        <v>17235.099999999999</v>
      </c>
      <c r="AF186" s="6">
        <f>IF(AF$3=$J$3,$G186,IF($F186='KU Meter Schedule'!AF$3,'KU Meter Schedule'!AE186-'KU Meter Schedule'!$G186,AE186))</f>
        <v>17235.099999999999</v>
      </c>
      <c r="AG186" s="6">
        <f>IF(AG$3=$J$3,$G186,IF($F186='KU Meter Schedule'!AG$3,'KU Meter Schedule'!AF186-'KU Meter Schedule'!$G186,AF186))</f>
        <v>17235.099999999999</v>
      </c>
      <c r="AH186" s="6">
        <f>IF(AH$3=$J$3,$G186,IF($F186='KU Meter Schedule'!AH$3,'KU Meter Schedule'!AG186-'KU Meter Schedule'!$G186,AG186))</f>
        <v>17235.099999999999</v>
      </c>
      <c r="AI186" s="6">
        <f>IF(AI$3=$J$3,$G186,IF($F186='KU Meter Schedule'!AI$3,'KU Meter Schedule'!AH186-'KU Meter Schedule'!$G186,AH186))</f>
        <v>17235.099999999999</v>
      </c>
      <c r="AJ186" s="6">
        <f>IF(AJ$3=$J$3,$G186,IF($F186='KU Meter Schedule'!AJ$3,'KU Meter Schedule'!AI186-'KU Meter Schedule'!$G186,AI186))</f>
        <v>17235.099999999999</v>
      </c>
      <c r="AK186" s="6">
        <f>IF(AK$3=$J$3,$G186,IF($F186='KU Meter Schedule'!AK$3,'KU Meter Schedule'!AJ186-'KU Meter Schedule'!$G186,AJ186))</f>
        <v>17235.099999999999</v>
      </c>
      <c r="AL186" s="6">
        <f>IF(AL$3=$J$3,$G186,IF($F186='KU Meter Schedule'!AL$3,'KU Meter Schedule'!AK186-'KU Meter Schedule'!$G186,AK186))</f>
        <v>17235.099999999999</v>
      </c>
      <c r="AM186" s="6">
        <f>IF(AM$3=$J$3,$G186,IF($F186='KU Meter Schedule'!AM$3,'KU Meter Schedule'!AL186-'KU Meter Schedule'!$G186,AL186))</f>
        <v>17235.099999999999</v>
      </c>
      <c r="AN186" s="6">
        <f>IF(AN$3=$J$3,$G186,IF($F186='KU Meter Schedule'!AN$3,'KU Meter Schedule'!AM186-'KU Meter Schedule'!$G186,AM186))</f>
        <v>17235.099999999999</v>
      </c>
      <c r="AO186" s="6">
        <f>IF(AO$3=$J$3,$G186,IF($F186='KU Meter Schedule'!AO$3,'KU Meter Schedule'!AN186-'KU Meter Schedule'!$G186,AN186))</f>
        <v>17235.099999999999</v>
      </c>
      <c r="AP186" s="6">
        <f>IF(AP$3=$J$3,$G186,IF($F186='KU Meter Schedule'!AP$3,'KU Meter Schedule'!AO186-'KU Meter Schedule'!$G186,AO186))</f>
        <v>17235.099999999999</v>
      </c>
      <c r="AQ186" s="6">
        <f>IF(AQ$3=$J$3,$G186,IF($F186='KU Meter Schedule'!AQ$3,'KU Meter Schedule'!AP186-'KU Meter Schedule'!$G186,AP186))</f>
        <v>17235.099999999999</v>
      </c>
      <c r="AR186" s="6">
        <f>IF(AR$3=$J$3,$G186,IF($F186='KU Meter Schedule'!AR$3,'KU Meter Schedule'!AQ186-'KU Meter Schedule'!$G186,AQ186))</f>
        <v>17235.099999999999</v>
      </c>
      <c r="AS186" s="6">
        <f>IF(AS$3=$J$3,$G186,IF($F186='KU Meter Schedule'!AS$3,'KU Meter Schedule'!AR186-'KU Meter Schedule'!$G186,AR186))</f>
        <v>17235.099999999999</v>
      </c>
      <c r="AT186" s="6">
        <f>IF(AT$3=$J$3,$G186,IF($F186='KU Meter Schedule'!AT$3,'KU Meter Schedule'!AS186-'KU Meter Schedule'!$G186,AS186))</f>
        <v>17235.099999999999</v>
      </c>
      <c r="AU186" s="6">
        <f>IF(AU$3=$J$3,$G186,IF($F186='KU Meter Schedule'!AU$3,'KU Meter Schedule'!AT186-'KU Meter Schedule'!$G186,AT186))</f>
        <v>17235.099999999999</v>
      </c>
      <c r="AV186" s="6">
        <f>IF(AV$3=$J$3,$G186,IF($F186='KU Meter Schedule'!AV$3,'KU Meter Schedule'!AU186-'KU Meter Schedule'!$G186,AU186))</f>
        <v>0</v>
      </c>
      <c r="AW186" s="6">
        <f>IF(AW$3=$J$3,$G186,IF($F186='KU Meter Schedule'!AW$3,'KU Meter Schedule'!AV186-'KU Meter Schedule'!$G186,AV186))</f>
        <v>0</v>
      </c>
      <c r="AX186" s="6">
        <f>IF(AX$3=$J$3,$G186,IF($F186='KU Meter Schedule'!AX$3,'KU Meter Schedule'!AW186-'KU Meter Schedule'!$G186,AW186))</f>
        <v>0</v>
      </c>
      <c r="AZ186" s="21">
        <f>IF(AZ$3&lt;'Depr. Rate'!$B$1,('Depr. Rate'!$B$4*'KU Meter Schedule'!J186)/12,IF(J186=0,I186/2*'Depr. Rate'!$C$4/12,('Depr. Rate'!$C$4*'KU Meter Schedule'!J186)/12))</f>
        <v>32.890315833333332</v>
      </c>
      <c r="BA186" s="21">
        <f>IF(BA$3&lt;'Depr. Rate'!$B$1,('Depr. Rate'!$B$4*'KU Meter Schedule'!K186)/12,IF(K186=0,J186/2*'Depr. Rate'!$C$4/12,('Depr. Rate'!$C$4*'KU Meter Schedule'!K186)/12))</f>
        <v>32.890315833333332</v>
      </c>
      <c r="BB186" s="21">
        <f>IF(BB$3&lt;'Depr. Rate'!$B$1,('Depr. Rate'!$B$4*'KU Meter Schedule'!L186)/12,IF(L186=0,K186/2*'Depr. Rate'!$C$4/12,('Depr. Rate'!$C$4*'KU Meter Schedule'!L186)/12))</f>
        <v>32.890315833333332</v>
      </c>
      <c r="BC186" s="21">
        <f>IF(BC$3&lt;'Depr. Rate'!$B$1,('Depr. Rate'!$B$4*'KU Meter Schedule'!M186)/12,IF(M186=0,L186/2*'Depr. Rate'!$C$4/12,('Depr. Rate'!$C$4*'KU Meter Schedule'!M186)/12))</f>
        <v>32.890315833333332</v>
      </c>
      <c r="BD186" s="21">
        <f>IF(BD$3&lt;'Depr. Rate'!$B$1,('Depr. Rate'!$B$4*'KU Meter Schedule'!N186)/12,IF(N186=0,M186/2*'Depr. Rate'!$C$4/12,('Depr. Rate'!$C$4*'KU Meter Schedule'!N186)/12))</f>
        <v>32.890315833333332</v>
      </c>
      <c r="BE186" s="21">
        <f>IF(BE$3&lt;'Depr. Rate'!$B$1,('Depr. Rate'!$B$4*'KU Meter Schedule'!O186)/12,IF(O186=0,N186/2*'Depr. Rate'!$C$4/12,('Depr. Rate'!$C$4*'KU Meter Schedule'!O186)/12))</f>
        <v>32.890315833333332</v>
      </c>
      <c r="BF186" s="21">
        <f>IF(BF$3&lt;'Depr. Rate'!$B$1,('Depr. Rate'!$B$4*'KU Meter Schedule'!P186)/12,IF(P186=0,O186/2*'Depr. Rate'!$C$4/12,('Depr. Rate'!$C$4*'KU Meter Schedule'!P186)/12))</f>
        <v>32.890315833333332</v>
      </c>
      <c r="BG186" s="21">
        <f>IF(BG$3&lt;'Depr. Rate'!$B$1,('Depr. Rate'!$B$4*'KU Meter Schedule'!Q186)/12,IF(Q186=0,P186/2*'Depr. Rate'!$C$4/12,('Depr. Rate'!$C$4*'KU Meter Schedule'!Q186)/12))</f>
        <v>32.890315833333332</v>
      </c>
      <c r="BH186" s="21">
        <f>IF(BH$3&lt;'Depr. Rate'!$B$1,('Depr. Rate'!$B$4*'KU Meter Schedule'!R186)/12,IF(R186=0,Q186/2*'Depr. Rate'!$C$4/12,('Depr. Rate'!$C$4*'KU Meter Schedule'!R186)/12))</f>
        <v>32.890315833333332</v>
      </c>
      <c r="BI186" s="21">
        <f>IF(BI$3&lt;'Depr. Rate'!$B$1,('Depr. Rate'!$B$4*'KU Meter Schedule'!S186)/12,IF(S186=0,R186/2*'Depr. Rate'!$C$4/12,('Depr. Rate'!$C$4*'KU Meter Schedule'!S186)/12))</f>
        <v>32.890315833333332</v>
      </c>
      <c r="BJ186" s="21">
        <f>IF(BJ$3&lt;'Depr. Rate'!$B$1,('Depr. Rate'!$B$4*'KU Meter Schedule'!T186)/12,IF(T186=0,S186/2*'Depr. Rate'!$C$4/12,('Depr. Rate'!$C$4*'KU Meter Schedule'!T186)/12))</f>
        <v>32.890315833333332</v>
      </c>
      <c r="BK186" s="21">
        <f>IF(BK$3&lt;'Depr. Rate'!$B$1,('Depr. Rate'!$B$4*'KU Meter Schedule'!U186)/12,IF(U186=0,T186/2*'Depr. Rate'!$C$4/12,('Depr. Rate'!$C$4*'KU Meter Schedule'!U186)/12))</f>
        <v>50.412667499999998</v>
      </c>
      <c r="BL186" s="21">
        <f>IF(BL$3&lt;'Depr. Rate'!$B$1,('Depr. Rate'!$B$4*'KU Meter Schedule'!V186)/12,IF(V186=0,U186/2*'Depr. Rate'!$C$4/12,('Depr. Rate'!$C$4*'KU Meter Schedule'!V186)/12))</f>
        <v>50.412667499999998</v>
      </c>
      <c r="BM186" s="21">
        <f>IF(BM$3&lt;'Depr. Rate'!$B$1,('Depr. Rate'!$B$4*'KU Meter Schedule'!W186)/12,IF(W186=0,V186/2*'Depr. Rate'!$C$4/12,('Depr. Rate'!$C$4*'KU Meter Schedule'!W186)/12))</f>
        <v>50.412667499999998</v>
      </c>
      <c r="BN186" s="21">
        <f>IF(BN$3&lt;'Depr. Rate'!$B$1,('Depr. Rate'!$B$4*'KU Meter Schedule'!X186)/12,IF(X186=0,W186/2*'Depr. Rate'!$C$4/12,('Depr. Rate'!$C$4*'KU Meter Schedule'!X186)/12))</f>
        <v>50.412667499999998</v>
      </c>
      <c r="BO186" s="21">
        <f>IF(BO$3&lt;'Depr. Rate'!$B$1,('Depr. Rate'!$B$4*'KU Meter Schedule'!Y186)/12,IF(Y186=0,X186/2*'Depr. Rate'!$C$4/12,('Depr. Rate'!$C$4*'KU Meter Schedule'!Y186)/12))</f>
        <v>50.412667499999998</v>
      </c>
      <c r="BP186" s="21">
        <f>IF(BP$3&lt;'Depr. Rate'!$B$1,('Depr. Rate'!$B$4*'KU Meter Schedule'!Z186)/12,IF(Z186=0,Y186/2*'Depr. Rate'!$C$4/12,('Depr. Rate'!$C$4*'KU Meter Schedule'!Z186)/12))</f>
        <v>50.412667499999998</v>
      </c>
      <c r="BQ186" s="21">
        <f>IF(BQ$3&lt;'Depr. Rate'!$B$1,('Depr. Rate'!$B$4*'KU Meter Schedule'!AA186)/12,IF(AA186=0,Z186/2*'Depr. Rate'!$C$4/12,('Depr. Rate'!$C$4*'KU Meter Schedule'!AA186)/12))</f>
        <v>50.412667499999998</v>
      </c>
      <c r="BR186" s="21">
        <f>IF(BR$3&lt;'Depr. Rate'!$B$1,('Depr. Rate'!$B$4*'KU Meter Schedule'!AB186)/12,IF(AB186=0,AA186/2*'Depr. Rate'!$C$4/12,('Depr. Rate'!$C$4*'KU Meter Schedule'!AB186)/12))</f>
        <v>50.412667499999998</v>
      </c>
      <c r="BS186" s="21">
        <f>IF(BS$3&lt;'Depr. Rate'!$B$1,('Depr. Rate'!$B$4*'KU Meter Schedule'!AC186)/12,IF(AC186=0,AB186/2*'Depr. Rate'!$C$4/12,('Depr. Rate'!$C$4*'KU Meter Schedule'!AC186)/12))</f>
        <v>50.412667499999998</v>
      </c>
      <c r="BT186" s="21">
        <f>IF(BT$3&lt;'Depr. Rate'!$B$1,('Depr. Rate'!$B$4*'KU Meter Schedule'!AD186)/12,IF(AD186=0,AC186/2*'Depr. Rate'!$C$4/12,('Depr. Rate'!$C$4*'KU Meter Schedule'!AD186)/12))</f>
        <v>50.412667499999998</v>
      </c>
      <c r="BU186" s="21">
        <f>IF(BU$3&lt;'Depr. Rate'!$B$1,('Depr. Rate'!$B$4*'KU Meter Schedule'!AE186)/12,IF(AE186=0,AD186/2*'Depr. Rate'!$C$4/12,('Depr. Rate'!$C$4*'KU Meter Schedule'!AE186)/12))</f>
        <v>50.412667499999998</v>
      </c>
      <c r="BV186" s="21">
        <f>IF(BV$3&lt;'Depr. Rate'!$B$1,('Depr. Rate'!$B$4*'KU Meter Schedule'!AF186)/12,IF(AF186=0,AE186/2*'Depr. Rate'!$C$4/12,('Depr. Rate'!$C$4*'KU Meter Schedule'!AF186)/12))</f>
        <v>50.412667499999998</v>
      </c>
      <c r="BW186" s="21">
        <f>IF(BW$3&lt;'Depr. Rate'!$B$1,('Depr. Rate'!$B$4*'KU Meter Schedule'!AG186)/12,IF(AG186=0,AF186/2*'Depr. Rate'!$C$4/12,('Depr. Rate'!$C$4*'KU Meter Schedule'!AG186)/12))</f>
        <v>50.412667499999998</v>
      </c>
      <c r="BX186" s="21">
        <f>IF(BX$3&lt;'Depr. Rate'!$B$1,('Depr. Rate'!$B$4*'KU Meter Schedule'!AH186)/12,IF(AH186=0,AG186/2*'Depr. Rate'!$C$4/12,('Depr. Rate'!$C$4*'KU Meter Schedule'!AH186)/12))</f>
        <v>50.412667499999998</v>
      </c>
      <c r="BY186" s="21">
        <f>IF(BY$3&lt;'Depr. Rate'!$B$1,('Depr. Rate'!$B$4*'KU Meter Schedule'!AI186)/12,IF(AI186=0,AH186/2*'Depr. Rate'!$C$4/12,('Depr. Rate'!$C$4*'KU Meter Schedule'!AI186)/12))</f>
        <v>50.412667499999998</v>
      </c>
      <c r="BZ186" s="21">
        <f>IF(BZ$3&lt;'Depr. Rate'!$B$1,('Depr. Rate'!$B$4*'KU Meter Schedule'!AJ186)/12,IF(AJ186=0,AI186/2*'Depr. Rate'!$C$4/12,('Depr. Rate'!$C$4*'KU Meter Schedule'!AJ186)/12))</f>
        <v>50.412667499999998</v>
      </c>
      <c r="CA186" s="21">
        <f>IF(CA$3&lt;'Depr. Rate'!$B$1,('Depr. Rate'!$B$4*'KU Meter Schedule'!AK186)/12,IF(AK186=0,AJ186/2*'Depr. Rate'!$C$4/12,('Depr. Rate'!$C$4*'KU Meter Schedule'!AK186)/12))</f>
        <v>50.412667499999998</v>
      </c>
      <c r="CB186" s="21">
        <f>IF(CB$3&lt;'Depr. Rate'!$B$1,('Depr. Rate'!$B$4*'KU Meter Schedule'!AL186)/12,IF(AL186=0,AK186/2*'Depr. Rate'!$C$4/12,('Depr. Rate'!$C$4*'KU Meter Schedule'!AL186)/12))</f>
        <v>50.412667499999998</v>
      </c>
      <c r="CC186" s="21">
        <f>IF(CC$3&lt;'Depr. Rate'!$B$1,('Depr. Rate'!$B$4*'KU Meter Schedule'!AM186)/12,IF(AM186=0,AL186/2*'Depr. Rate'!$C$4/12,('Depr. Rate'!$C$4*'KU Meter Schedule'!AM186)/12))</f>
        <v>50.412667499999998</v>
      </c>
      <c r="CD186" s="21">
        <f>IF(CD$3&lt;'Depr. Rate'!$B$1,('Depr. Rate'!$B$4*'KU Meter Schedule'!AN186)/12,IF(AN186=0,AM186/2*'Depr. Rate'!$C$4/12,('Depr. Rate'!$C$4*'KU Meter Schedule'!AN186)/12))</f>
        <v>50.412667499999998</v>
      </c>
      <c r="CE186" s="21">
        <f>IF(CE$3&lt;'Depr. Rate'!$B$1,('Depr. Rate'!$B$4*'KU Meter Schedule'!AO186)/12,IF(AO186=0,AN186/2*'Depr. Rate'!$C$4/12,('Depr. Rate'!$C$4*'KU Meter Schedule'!AO186)/12))</f>
        <v>50.412667499999998</v>
      </c>
      <c r="CF186" s="21">
        <f>IF(CF$3&lt;'Depr. Rate'!$B$1,('Depr. Rate'!$B$4*'KU Meter Schedule'!AP186)/12,IF(AP186=0,AO186/2*'Depr. Rate'!$C$4/12,('Depr. Rate'!$C$4*'KU Meter Schedule'!AP186)/12))</f>
        <v>50.412667499999998</v>
      </c>
      <c r="CG186" s="21">
        <f>IF(CG$3&lt;'Depr. Rate'!$B$1,('Depr. Rate'!$B$4*'KU Meter Schedule'!AQ186)/12,IF(AQ186=0,AP186/2*'Depr. Rate'!$C$4/12,('Depr. Rate'!$C$4*'KU Meter Schedule'!AQ186)/12))</f>
        <v>50.412667499999998</v>
      </c>
      <c r="CH186" s="21">
        <f>IF(CH$3&lt;'Depr. Rate'!$B$1,('Depr. Rate'!$B$4*'KU Meter Schedule'!AR186)/12,IF(AR186=0,AQ186/2*'Depr. Rate'!$C$4/12,('Depr. Rate'!$C$4*'KU Meter Schedule'!AR186)/12))</f>
        <v>50.412667499999998</v>
      </c>
      <c r="CI186" s="21">
        <f>IF(CI$3&lt;'Depr. Rate'!$B$1,('Depr. Rate'!$B$4*'KU Meter Schedule'!AS186)/12,IF(AS186=0,AR186/2*'Depr. Rate'!$C$4/12,('Depr. Rate'!$C$4*'KU Meter Schedule'!AS186)/12))</f>
        <v>50.412667499999998</v>
      </c>
      <c r="CJ186" s="21">
        <f>IF(CJ$3&lt;'Depr. Rate'!$B$1,('Depr. Rate'!$B$4*'KU Meter Schedule'!AT186)/12,IF(AT186=0,AS186/2*'Depr. Rate'!$C$4/12,('Depr. Rate'!$C$4*'KU Meter Schedule'!AT186)/12))</f>
        <v>50.412667499999998</v>
      </c>
      <c r="CK186" s="21">
        <f>IF(CK$3&lt;'Depr. Rate'!$B$1,('Depr. Rate'!$B$4*'KU Meter Schedule'!AU186)/12,IF(AU186=0,AT186/2*'Depr. Rate'!$C$4/12,('Depr. Rate'!$C$4*'KU Meter Schedule'!AU186)/12))</f>
        <v>50.412667499999998</v>
      </c>
      <c r="CL186" s="21">
        <f>IF(CL$3&lt;'Depr. Rate'!$B$1,('Depr. Rate'!$B$4*'KU Meter Schedule'!AV186)/12,IF(AV186=0,AU186/2*'Depr. Rate'!$C$4/12,('Depr. Rate'!$C$4*'KU Meter Schedule'!AV186)/12))</f>
        <v>25.206333749999999</v>
      </c>
      <c r="CM186" s="21">
        <f>IF(CM$3&lt;'Depr. Rate'!$B$1,('Depr. Rate'!$B$4*'KU Meter Schedule'!AW186)/12,IF(AW186=0,AV186/2*'Depr. Rate'!$C$4/12,('Depr. Rate'!$C$4*'KU Meter Schedule'!AW186)/12))</f>
        <v>0</v>
      </c>
      <c r="CN186" s="21">
        <f>IF(CN$3&lt;'Depr. Rate'!$B$1,('Depr. Rate'!$B$4*'KU Meter Schedule'!AX186)/12,IF(AX186=0,AW186/2*'Depr. Rate'!$C$4/12,('Depr. Rate'!$C$4*'KU Meter Schedule'!AX186)/12))</f>
        <v>0</v>
      </c>
      <c r="CP186" s="6">
        <f>IF(CP$3=$CP$3,$H186+AZ186,IF($F186='KU Meter Schedule'!CP$3,'KU Meter Schedule'!CO186+AZ186-$G186,SUM(CO186,AZ186)))</f>
        <v>16854.793443168335</v>
      </c>
      <c r="CQ186" s="6">
        <f>IF(CQ$3=$CP$3,$H186+BA186,IF($F186='KU Meter Schedule'!CQ$3,'KU Meter Schedule'!CP186+BA186-$G186,SUM(CP186,BA186)))</f>
        <v>16887.683759001669</v>
      </c>
      <c r="CR186" s="6">
        <f>IF(CR$3=$CP$3,$H186+BB186,IF($F186='KU Meter Schedule'!CR$3,'KU Meter Schedule'!CQ186+BB186-$G186,SUM(CQ186,BB186)))</f>
        <v>16920.574074835004</v>
      </c>
      <c r="CS186" s="6">
        <f>IF(CS$3=$CP$3,$H186+BC186,IF($F186='KU Meter Schedule'!CS$3,'KU Meter Schedule'!CR186+BC186-$G186,SUM(CR186,BC186)))</f>
        <v>16953.464390668338</v>
      </c>
      <c r="CT186" s="6">
        <f>IF(CT$3=$CP$3,$H186+BD186,IF($F186='KU Meter Schedule'!CT$3,'KU Meter Schedule'!CS186+BD186-$G186,SUM(CS186,BD186)))</f>
        <v>16986.354706501672</v>
      </c>
      <c r="CU186" s="6">
        <f>IF(CU$3=$CP$3,$H186+BE186,IF($F186='KU Meter Schedule'!CU$3,'KU Meter Schedule'!CT186+BE186-$G186,SUM(CT186,BE186)))</f>
        <v>17019.245022335006</v>
      </c>
      <c r="CV186" s="6">
        <f>IF(CV$3=$CP$3,$H186+BF186,IF($F186='KU Meter Schedule'!CV$3,'KU Meter Schedule'!CU186+BF186-$G186,SUM(CU186,BF186)))</f>
        <v>17052.13533816834</v>
      </c>
      <c r="CW186" s="6">
        <f>IF(CW$3=$CP$3,$H186+BG186,IF($F186='KU Meter Schedule'!CW$3,'KU Meter Schedule'!CV186+BG186-$G186,SUM(CV186,BG186)))</f>
        <v>17085.025654001674</v>
      </c>
      <c r="CX186" s="6">
        <f>IF(CX$3=$CP$3,$H186+BH186,IF($F186='KU Meter Schedule'!CX$3,'KU Meter Schedule'!CW186+BH186-$G186,SUM(CW186,BH186)))</f>
        <v>17117.915969835009</v>
      </c>
      <c r="CY186" s="6">
        <f>IF(CY$3=$CP$3,$H186+BI186,IF($F186='KU Meter Schedule'!CY$3,'KU Meter Schedule'!CX186+BI186-$G186,SUM(CX186,BI186)))</f>
        <v>17150.806285668343</v>
      </c>
      <c r="CZ186" s="6">
        <f>IF(CZ$3=$CP$3,$H186+BJ186,IF($F186='KU Meter Schedule'!CZ$3,'KU Meter Schedule'!CY186+BJ186-$G186,SUM(CY186,BJ186)))</f>
        <v>17183.696601501677</v>
      </c>
      <c r="DA186" s="6">
        <f>IF(DA$3=$CP$3,$H186+BK186,IF($F186='KU Meter Schedule'!DA$3,'KU Meter Schedule'!CZ186+BK186-$G186,SUM(CZ186,BK186)))</f>
        <v>17234.109269001678</v>
      </c>
      <c r="DB186" s="6">
        <f>IF(DB$3=$CP$3,$H186+BL186,IF($F186='KU Meter Schedule'!DB$3,'KU Meter Schedule'!DA186+BL186-$G186,SUM(DA186,BL186)))</f>
        <v>17284.521936501678</v>
      </c>
      <c r="DC186" s="6">
        <f>IF(DC$3=$CP$3,$H186+BM186,IF($F186='KU Meter Schedule'!DC$3,'KU Meter Schedule'!DB186+BM186-$G186,SUM(DB186,BM186)))</f>
        <v>17334.934604001679</v>
      </c>
      <c r="DD186" s="6">
        <f>IF(DD$3=$CP$3,$H186+BN186,IF($F186='KU Meter Schedule'!DD$3,'KU Meter Schedule'!DC186+BN186-$G186,SUM(DC186,BN186)))</f>
        <v>17385.34727150168</v>
      </c>
      <c r="DE186" s="6">
        <f>IF(DE$3=$CP$3,$H186+BO186,IF($F186='KU Meter Schedule'!DE$3,'KU Meter Schedule'!DD186+BO186-$G186,SUM(DD186,BO186)))</f>
        <v>17435.75993900168</v>
      </c>
      <c r="DF186" s="6">
        <f>IF(DF$3=$CP$3,$H186+BP186,IF($F186='KU Meter Schedule'!DF$3,'KU Meter Schedule'!DE186+BP186-$G186,SUM(DE186,BP186)))</f>
        <v>17486.172606501681</v>
      </c>
      <c r="DG186" s="6">
        <f>IF(DG$3=$CP$3,$H186+BQ186,IF($F186='KU Meter Schedule'!DG$3,'KU Meter Schedule'!DF186+BQ186-$G186,SUM(DF186,BQ186)))</f>
        <v>17536.585274001682</v>
      </c>
      <c r="DH186" s="6">
        <f>IF(DH$3=$CP$3,$H186+BR186,IF($F186='KU Meter Schedule'!DH$3,'KU Meter Schedule'!DG186+BR186-$G186,SUM(DG186,BR186)))</f>
        <v>17586.997941501682</v>
      </c>
      <c r="DI186" s="6">
        <f>IF(DI$3=$CP$3,$H186+BS186,IF($F186='KU Meter Schedule'!DI$3,'KU Meter Schedule'!DH186+BS186-$G186,SUM(DH186,BS186)))</f>
        <v>17637.410609001683</v>
      </c>
      <c r="DJ186" s="6">
        <f>IF(DJ$3=$CP$3,$H186+BT186,IF($F186='KU Meter Schedule'!DJ$3,'KU Meter Schedule'!DI186+BT186-$G186,SUM(DI186,BT186)))</f>
        <v>17687.823276501684</v>
      </c>
      <c r="DK186" s="6">
        <f>IF(DK$3=$CP$3,$H186+BU186,IF($F186='KU Meter Schedule'!DK$3,'KU Meter Schedule'!DJ186+BU186-$G186,SUM(DJ186,BU186)))</f>
        <v>17738.235944001684</v>
      </c>
      <c r="DL186" s="6">
        <f>IF(DL$3=$CP$3,$H186+BV186,IF($F186='KU Meter Schedule'!DL$3,'KU Meter Schedule'!DK186+BV186-$G186,SUM(DK186,BV186)))</f>
        <v>17788.648611501685</v>
      </c>
      <c r="DM186" s="6">
        <f>IF(DM$3=$CP$3,$H186+BW186,IF($F186='KU Meter Schedule'!DM$3,'KU Meter Schedule'!DL186+BW186-$G186,SUM(DL186,BW186)))</f>
        <v>17839.061279001686</v>
      </c>
      <c r="DN186" s="6">
        <f>IF(DN$3=$CP$3,$H186+BX186,IF($F186='KU Meter Schedule'!DN$3,'KU Meter Schedule'!DM186+BX186-$G186,SUM(DM186,BX186)))</f>
        <v>17889.473946501686</v>
      </c>
      <c r="DO186" s="6">
        <f>IF(DO$3=$CP$3,$H186+BY186,IF($F186='KU Meter Schedule'!DO$3,'KU Meter Schedule'!DN186+BY186-$G186,SUM(DN186,BY186)))</f>
        <v>17939.886614001687</v>
      </c>
      <c r="DP186" s="6">
        <f>IF(DP$3=$CP$3,$H186+BZ186,IF($F186='KU Meter Schedule'!DP$3,'KU Meter Schedule'!DO186+BZ186-$G186,SUM(DO186,BZ186)))</f>
        <v>17990.299281501688</v>
      </c>
      <c r="DQ186" s="6">
        <f>IF(DQ$3=$CP$3,$H186+CA186,IF($F186='KU Meter Schedule'!DQ$3,'KU Meter Schedule'!DP186+CA186-$G186,SUM(DP186,CA186)))</f>
        <v>18040.711949001688</v>
      </c>
      <c r="DR186" s="6">
        <f>IF(DR$3=$CP$3,$H186+CB186,IF($F186='KU Meter Schedule'!DR$3,'KU Meter Schedule'!DQ186+CB186-$G186,SUM(DQ186,CB186)))</f>
        <v>18091.124616501689</v>
      </c>
      <c r="DS186" s="6">
        <f>IF(DS$3=$CP$3,$H186+CC186,IF($F186='KU Meter Schedule'!DS$3,'KU Meter Schedule'!DR186+CC186-$G186,SUM(DR186,CC186)))</f>
        <v>18141.53728400169</v>
      </c>
      <c r="DT186" s="6">
        <f>IF(DT$3=$CP$3,$H186+CD186,IF($F186='KU Meter Schedule'!DT$3,'KU Meter Schedule'!DS186+CD186-$G186,SUM(DS186,CD186)))</f>
        <v>18191.949951501691</v>
      </c>
      <c r="DU186" s="6">
        <f>IF(DU$3=$CP$3,$H186+CE186,IF($F186='KU Meter Schedule'!DU$3,'KU Meter Schedule'!DT186+CE186-$G186,SUM(DT186,CE186)))</f>
        <v>18242.362619001691</v>
      </c>
      <c r="DV186" s="6">
        <f>IF(DV$3=$CP$3,$H186+CF186,IF($F186='KU Meter Schedule'!DV$3,'KU Meter Schedule'!DU186+CF186-$G186,SUM(DU186,CF186)))</f>
        <v>18292.775286501692</v>
      </c>
      <c r="DW186" s="6">
        <f>IF(DW$3=$CP$3,$H186+CG186,IF($F186='KU Meter Schedule'!DW$3,'KU Meter Schedule'!DV186+CG186-$G186,SUM(DV186,CG186)))</f>
        <v>18343.187954001693</v>
      </c>
      <c r="DX186" s="6">
        <f>IF(DX$3=$CP$3,$H186+CH186,IF($F186='KU Meter Schedule'!DX$3,'KU Meter Schedule'!DW186+CH186-$G186,SUM(DW186,CH186)))</f>
        <v>18393.600621501693</v>
      </c>
      <c r="DY186" s="6">
        <f>IF(DY$3=$CP$3,$H186+CI186,IF($F186='KU Meter Schedule'!DY$3,'KU Meter Schedule'!DX186+CI186-$G186,SUM(DX186,CI186)))</f>
        <v>18444.013289001694</v>
      </c>
      <c r="DZ186" s="6">
        <f>IF(DZ$3=$CP$3,$H186+CJ186,IF($F186='KU Meter Schedule'!DZ$3,'KU Meter Schedule'!DY186+CJ186-$G186,SUM(DY186,CJ186)))</f>
        <v>18494.425956501695</v>
      </c>
      <c r="EA186" s="6">
        <f>IF(EA$3=$CP$3,$H186+CK186,IF($F186='KU Meter Schedule'!EA$3,'KU Meter Schedule'!DZ186+CK186-$G186,SUM(DZ186,CK186)))</f>
        <v>18544.838624001695</v>
      </c>
      <c r="EB186" s="6">
        <f>IF(EB$3=$CP$3,$H186+CL186,IF($F186='KU Meter Schedule'!EB$3,'KU Meter Schedule'!EA186+CL186-$G186,SUM(EA186,CL186)))</f>
        <v>1334.9449577516971</v>
      </c>
      <c r="EC186" s="6">
        <f>IF(EC$3=$CP$3,$H186+CM186,IF($F186='KU Meter Schedule'!EC$3,'KU Meter Schedule'!EB186+CM186-$G186,SUM(EB186,CM186)))</f>
        <v>1334.9449577516971</v>
      </c>
      <c r="ED186" s="6">
        <f>IF(ED$3=$CP$3,$H186+CN186,IF($F186='KU Meter Schedule'!ED$3,'KU Meter Schedule'!EC186+CN186-$G186,SUM(EC186,CN186)))</f>
        <v>1334.9449577516971</v>
      </c>
      <c r="EF186" s="8">
        <f t="shared" si="38"/>
        <v>380.30655683166333</v>
      </c>
      <c r="EG186" s="8">
        <f t="shared" si="38"/>
        <v>347.41624099832916</v>
      </c>
      <c r="EH186" s="8">
        <f t="shared" si="38"/>
        <v>314.52592516499499</v>
      </c>
      <c r="EI186" s="8">
        <f t="shared" si="38"/>
        <v>281.63560933166082</v>
      </c>
      <c r="EJ186" s="8">
        <f t="shared" si="38"/>
        <v>248.74529349832665</v>
      </c>
      <c r="EK186" s="8">
        <f t="shared" si="38"/>
        <v>215.85497766499248</v>
      </c>
      <c r="EL186" s="8">
        <f t="shared" si="38"/>
        <v>182.9646618316583</v>
      </c>
      <c r="EM186" s="8">
        <f t="shared" si="38"/>
        <v>150.07434599832413</v>
      </c>
      <c r="EN186" s="8">
        <f t="shared" si="38"/>
        <v>117.18403016498996</v>
      </c>
      <c r="EO186" s="8">
        <f t="shared" si="38"/>
        <v>84.293714331655792</v>
      </c>
      <c r="EP186" s="8">
        <f t="shared" si="38"/>
        <v>51.403398498321621</v>
      </c>
      <c r="EQ186" s="8">
        <f t="shared" si="38"/>
        <v>0.99073099832094158</v>
      </c>
      <c r="ER186" s="8">
        <f t="shared" si="38"/>
        <v>-49.421936501679738</v>
      </c>
      <c r="ES186" s="8">
        <f t="shared" si="38"/>
        <v>-99.834604001680418</v>
      </c>
      <c r="ET186" s="8">
        <f t="shared" si="38"/>
        <v>-150.2472715016811</v>
      </c>
      <c r="EU186" s="8">
        <f t="shared" si="38"/>
        <v>-200.65993900168178</v>
      </c>
      <c r="EV186" s="8">
        <f t="shared" si="37"/>
        <v>-251.07260650168246</v>
      </c>
      <c r="EW186" s="8">
        <f t="shared" si="37"/>
        <v>-301.48527400168314</v>
      </c>
      <c r="EX186" s="8">
        <f t="shared" si="37"/>
        <v>-351.89794150168382</v>
      </c>
      <c r="EY186" s="8">
        <f t="shared" si="37"/>
        <v>-402.3106090016845</v>
      </c>
      <c r="EZ186" s="8">
        <f t="shared" si="37"/>
        <v>-452.72327650168518</v>
      </c>
      <c r="FA186" s="8">
        <f t="shared" si="37"/>
        <v>-503.13594400168586</v>
      </c>
      <c r="FB186" s="8">
        <f t="shared" si="37"/>
        <v>-553.54861150168654</v>
      </c>
      <c r="FC186" s="8">
        <f t="shared" si="37"/>
        <v>-603.96127900168722</v>
      </c>
      <c r="FD186" s="8">
        <f t="shared" si="37"/>
        <v>-654.3739465016879</v>
      </c>
      <c r="FE186" s="8">
        <f t="shared" si="37"/>
        <v>-704.78661400168858</v>
      </c>
      <c r="FF186" s="8">
        <f t="shared" si="37"/>
        <v>-755.19928150168926</v>
      </c>
      <c r="FG186" s="8">
        <f t="shared" si="37"/>
        <v>-805.61194900168994</v>
      </c>
      <c r="FH186" s="8">
        <f t="shared" si="37"/>
        <v>-856.02461650169062</v>
      </c>
      <c r="FI186" s="8">
        <f t="shared" si="37"/>
        <v>-906.4372840016913</v>
      </c>
      <c r="FJ186" s="8">
        <f t="shared" si="37"/>
        <v>-956.84995150169198</v>
      </c>
      <c r="FK186" s="8">
        <f t="shared" si="36"/>
        <v>-1007.2626190016927</v>
      </c>
      <c r="FL186" s="8">
        <f t="shared" si="36"/>
        <v>-1057.6752865016933</v>
      </c>
      <c r="FM186" s="8">
        <f t="shared" si="36"/>
        <v>-1108.087954001694</v>
      </c>
      <c r="FN186" s="8">
        <f t="shared" si="36"/>
        <v>-1158.5006215016947</v>
      </c>
      <c r="FO186" s="8">
        <f t="shared" si="36"/>
        <v>-1208.9132890016954</v>
      </c>
      <c r="FP186" s="8">
        <f t="shared" si="36"/>
        <v>-1259.3259565016961</v>
      </c>
      <c r="FQ186" s="8">
        <f t="shared" si="36"/>
        <v>-1309.7386240016967</v>
      </c>
      <c r="FR186" s="8">
        <f t="shared" si="36"/>
        <v>-1334.9449577516971</v>
      </c>
      <c r="FS186" s="8">
        <f t="shared" si="36"/>
        <v>-1334.9449577516971</v>
      </c>
      <c r="FT186" s="8">
        <f t="shared" si="36"/>
        <v>-1334.9449577516971</v>
      </c>
    </row>
    <row r="187" spans="1:176" x14ac:dyDescent="0.25">
      <c r="A187" s="3" t="s">
        <v>12</v>
      </c>
      <c r="B187" s="3" t="s">
        <v>2</v>
      </c>
      <c r="C187" s="3" t="s">
        <v>37</v>
      </c>
      <c r="D187" s="3" t="s">
        <v>4</v>
      </c>
      <c r="E187" s="3">
        <v>1961</v>
      </c>
      <c r="F187" s="24">
        <f>IFERROR(VLOOKUP(CONCATENATE(C187,E187),'KU Retirements'!$A$4:$E$150,5,FALSE),"N/A")</f>
        <v>43739</v>
      </c>
      <c r="G187" s="5">
        <v>16098.68</v>
      </c>
      <c r="H187" s="5">
        <v>15662.4659810632</v>
      </c>
      <c r="J187" s="6">
        <f>IF(J$3=$J$3,$G187,IF($F187='KU Meter Schedule'!J$3,'KU Meter Schedule'!I187-'KU Meter Schedule'!$G187,I187))</f>
        <v>16098.68</v>
      </c>
      <c r="K187" s="6">
        <f>IF(K$3=$J$3,$G187,IF($F187='KU Meter Schedule'!K$3,'KU Meter Schedule'!J187-'KU Meter Schedule'!$G187,J187))</f>
        <v>16098.68</v>
      </c>
      <c r="L187" s="6">
        <f>IF(L$3=$J$3,$G187,IF($F187='KU Meter Schedule'!L$3,'KU Meter Schedule'!K187-'KU Meter Schedule'!$G187,K187))</f>
        <v>16098.68</v>
      </c>
      <c r="M187" s="6">
        <f>IF(M$3=$J$3,$G187,IF($F187='KU Meter Schedule'!M$3,'KU Meter Schedule'!L187-'KU Meter Schedule'!$G187,L187))</f>
        <v>16098.68</v>
      </c>
      <c r="N187" s="6">
        <f>IF(N$3=$J$3,$G187,IF($F187='KU Meter Schedule'!N$3,'KU Meter Schedule'!M187-'KU Meter Schedule'!$G187,M187))</f>
        <v>16098.68</v>
      </c>
      <c r="O187" s="6">
        <f>IF(O$3=$J$3,$G187,IF($F187='KU Meter Schedule'!O$3,'KU Meter Schedule'!N187-'KU Meter Schedule'!$G187,N187))</f>
        <v>16098.68</v>
      </c>
      <c r="P187" s="6">
        <f>IF(P$3=$J$3,$G187,IF($F187='KU Meter Schedule'!P$3,'KU Meter Schedule'!O187-'KU Meter Schedule'!$G187,O187))</f>
        <v>16098.68</v>
      </c>
      <c r="Q187" s="6">
        <f>IF(Q$3=$J$3,$G187,IF($F187='KU Meter Schedule'!Q$3,'KU Meter Schedule'!P187-'KU Meter Schedule'!$G187,P187))</f>
        <v>16098.68</v>
      </c>
      <c r="R187" s="6">
        <f>IF(R$3=$J$3,$G187,IF($F187='KU Meter Schedule'!R$3,'KU Meter Schedule'!Q187-'KU Meter Schedule'!$G187,Q187))</f>
        <v>16098.68</v>
      </c>
      <c r="S187" s="6">
        <f>IF(S$3=$J$3,$G187,IF($F187='KU Meter Schedule'!S$3,'KU Meter Schedule'!R187-'KU Meter Schedule'!$G187,R187))</f>
        <v>16098.68</v>
      </c>
      <c r="T187" s="6">
        <f>IF(T$3=$J$3,$G187,IF($F187='KU Meter Schedule'!T$3,'KU Meter Schedule'!S187-'KU Meter Schedule'!$G187,S187))</f>
        <v>16098.68</v>
      </c>
      <c r="U187" s="6">
        <f>IF(U$3=$J$3,$G187,IF($F187='KU Meter Schedule'!U$3,'KU Meter Schedule'!T187-'KU Meter Schedule'!$G187,T187))</f>
        <v>16098.68</v>
      </c>
      <c r="V187" s="6">
        <f>IF(V$3=$J$3,$G187,IF($F187='KU Meter Schedule'!V$3,'KU Meter Schedule'!U187-'KU Meter Schedule'!$G187,U187))</f>
        <v>16098.68</v>
      </c>
      <c r="W187" s="6">
        <f>IF(W$3=$J$3,$G187,IF($F187='KU Meter Schedule'!W$3,'KU Meter Schedule'!V187-'KU Meter Schedule'!$G187,V187))</f>
        <v>16098.68</v>
      </c>
      <c r="X187" s="6">
        <f>IF(X$3=$J$3,$G187,IF($F187='KU Meter Schedule'!X$3,'KU Meter Schedule'!W187-'KU Meter Schedule'!$G187,W187))</f>
        <v>16098.68</v>
      </c>
      <c r="Y187" s="6">
        <f>IF(Y$3=$J$3,$G187,IF($F187='KU Meter Schedule'!Y$3,'KU Meter Schedule'!X187-'KU Meter Schedule'!$G187,X187))</f>
        <v>16098.68</v>
      </c>
      <c r="Z187" s="6">
        <f>IF(Z$3=$J$3,$G187,IF($F187='KU Meter Schedule'!Z$3,'KU Meter Schedule'!Y187-'KU Meter Schedule'!$G187,Y187))</f>
        <v>16098.68</v>
      </c>
      <c r="AA187" s="6">
        <f>IF(AA$3=$J$3,$G187,IF($F187='KU Meter Schedule'!AA$3,'KU Meter Schedule'!Z187-'KU Meter Schedule'!$G187,Z187))</f>
        <v>16098.68</v>
      </c>
      <c r="AB187" s="6">
        <f>IF(AB$3=$J$3,$G187,IF($F187='KU Meter Schedule'!AB$3,'KU Meter Schedule'!AA187-'KU Meter Schedule'!$G187,AA187))</f>
        <v>16098.68</v>
      </c>
      <c r="AC187" s="6">
        <f>IF(AC$3=$J$3,$G187,IF($F187='KU Meter Schedule'!AC$3,'KU Meter Schedule'!AB187-'KU Meter Schedule'!$G187,AB187))</f>
        <v>16098.68</v>
      </c>
      <c r="AD187" s="6">
        <f>IF(AD$3=$J$3,$G187,IF($F187='KU Meter Schedule'!AD$3,'KU Meter Schedule'!AC187-'KU Meter Schedule'!$G187,AC187))</f>
        <v>16098.68</v>
      </c>
      <c r="AE187" s="6">
        <f>IF(AE$3=$J$3,$G187,IF($F187='KU Meter Schedule'!AE$3,'KU Meter Schedule'!AD187-'KU Meter Schedule'!$G187,AD187))</f>
        <v>16098.68</v>
      </c>
      <c r="AF187" s="6">
        <f>IF(AF$3=$J$3,$G187,IF($F187='KU Meter Schedule'!AF$3,'KU Meter Schedule'!AE187-'KU Meter Schedule'!$G187,AE187))</f>
        <v>16098.68</v>
      </c>
      <c r="AG187" s="6">
        <f>IF(AG$3=$J$3,$G187,IF($F187='KU Meter Schedule'!AG$3,'KU Meter Schedule'!AF187-'KU Meter Schedule'!$G187,AF187))</f>
        <v>16098.68</v>
      </c>
      <c r="AH187" s="6">
        <f>IF(AH$3=$J$3,$G187,IF($F187='KU Meter Schedule'!AH$3,'KU Meter Schedule'!AG187-'KU Meter Schedule'!$G187,AG187))</f>
        <v>16098.68</v>
      </c>
      <c r="AI187" s="6">
        <f>IF(AI$3=$J$3,$G187,IF($F187='KU Meter Schedule'!AI$3,'KU Meter Schedule'!AH187-'KU Meter Schedule'!$G187,AH187))</f>
        <v>16098.68</v>
      </c>
      <c r="AJ187" s="6">
        <f>IF(AJ$3=$J$3,$G187,IF($F187='KU Meter Schedule'!AJ$3,'KU Meter Schedule'!AI187-'KU Meter Schedule'!$G187,AI187))</f>
        <v>16098.68</v>
      </c>
      <c r="AK187" s="6">
        <f>IF(AK$3=$J$3,$G187,IF($F187='KU Meter Schedule'!AK$3,'KU Meter Schedule'!AJ187-'KU Meter Schedule'!$G187,AJ187))</f>
        <v>16098.68</v>
      </c>
      <c r="AL187" s="6">
        <f>IF(AL$3=$J$3,$G187,IF($F187='KU Meter Schedule'!AL$3,'KU Meter Schedule'!AK187-'KU Meter Schedule'!$G187,AK187))</f>
        <v>16098.68</v>
      </c>
      <c r="AM187" s="6">
        <f>IF(AM$3=$J$3,$G187,IF($F187='KU Meter Schedule'!AM$3,'KU Meter Schedule'!AL187-'KU Meter Schedule'!$G187,AL187))</f>
        <v>16098.68</v>
      </c>
      <c r="AN187" s="6">
        <f>IF(AN$3=$J$3,$G187,IF($F187='KU Meter Schedule'!AN$3,'KU Meter Schedule'!AM187-'KU Meter Schedule'!$G187,AM187))</f>
        <v>16098.68</v>
      </c>
      <c r="AO187" s="6">
        <f>IF(AO$3=$J$3,$G187,IF($F187='KU Meter Schedule'!AO$3,'KU Meter Schedule'!AN187-'KU Meter Schedule'!$G187,AN187))</f>
        <v>16098.68</v>
      </c>
      <c r="AP187" s="6">
        <f>IF(AP$3=$J$3,$G187,IF($F187='KU Meter Schedule'!AP$3,'KU Meter Schedule'!AO187-'KU Meter Schedule'!$G187,AO187))</f>
        <v>16098.68</v>
      </c>
      <c r="AQ187" s="6">
        <f>IF(AQ$3=$J$3,$G187,IF($F187='KU Meter Schedule'!AQ$3,'KU Meter Schedule'!AP187-'KU Meter Schedule'!$G187,AP187))</f>
        <v>16098.68</v>
      </c>
      <c r="AR187" s="6">
        <f>IF(AR$3=$J$3,$G187,IF($F187='KU Meter Schedule'!AR$3,'KU Meter Schedule'!AQ187-'KU Meter Schedule'!$G187,AQ187))</f>
        <v>16098.68</v>
      </c>
      <c r="AS187" s="6">
        <f>IF(AS$3=$J$3,$G187,IF($F187='KU Meter Schedule'!AS$3,'KU Meter Schedule'!AR187-'KU Meter Schedule'!$G187,AR187))</f>
        <v>16098.68</v>
      </c>
      <c r="AT187" s="6">
        <f>IF(AT$3=$J$3,$G187,IF($F187='KU Meter Schedule'!AT$3,'KU Meter Schedule'!AS187-'KU Meter Schedule'!$G187,AS187))</f>
        <v>16098.68</v>
      </c>
      <c r="AU187" s="6">
        <f>IF(AU$3=$J$3,$G187,IF($F187='KU Meter Schedule'!AU$3,'KU Meter Schedule'!AT187-'KU Meter Schedule'!$G187,AT187))</f>
        <v>16098.68</v>
      </c>
      <c r="AV187" s="6">
        <f>IF(AV$3=$J$3,$G187,IF($F187='KU Meter Schedule'!AV$3,'KU Meter Schedule'!AU187-'KU Meter Schedule'!$G187,AU187))</f>
        <v>0</v>
      </c>
      <c r="AW187" s="6">
        <f>IF(AW$3=$J$3,$G187,IF($F187='KU Meter Schedule'!AW$3,'KU Meter Schedule'!AV187-'KU Meter Schedule'!$G187,AV187))</f>
        <v>0</v>
      </c>
      <c r="AX187" s="6">
        <f>IF(AX$3=$J$3,$G187,IF($F187='KU Meter Schedule'!AX$3,'KU Meter Schedule'!AW187-'KU Meter Schedule'!$G187,AW187))</f>
        <v>0</v>
      </c>
      <c r="AZ187" s="21">
        <f>IF(AZ$3&lt;'Depr. Rate'!$B$1,('Depr. Rate'!$B$4*'KU Meter Schedule'!J187)/12,IF(J187=0,I187/2*'Depr. Rate'!$C$4/12,('Depr. Rate'!$C$4*'KU Meter Schedule'!J187)/12))</f>
        <v>30.721647666666669</v>
      </c>
      <c r="BA187" s="21">
        <f>IF(BA$3&lt;'Depr. Rate'!$B$1,('Depr. Rate'!$B$4*'KU Meter Schedule'!K187)/12,IF(K187=0,J187/2*'Depr. Rate'!$C$4/12,('Depr. Rate'!$C$4*'KU Meter Schedule'!K187)/12))</f>
        <v>30.721647666666669</v>
      </c>
      <c r="BB187" s="21">
        <f>IF(BB$3&lt;'Depr. Rate'!$B$1,('Depr. Rate'!$B$4*'KU Meter Schedule'!L187)/12,IF(L187=0,K187/2*'Depr. Rate'!$C$4/12,('Depr. Rate'!$C$4*'KU Meter Schedule'!L187)/12))</f>
        <v>30.721647666666669</v>
      </c>
      <c r="BC187" s="21">
        <f>IF(BC$3&lt;'Depr. Rate'!$B$1,('Depr. Rate'!$B$4*'KU Meter Schedule'!M187)/12,IF(M187=0,L187/2*'Depr. Rate'!$C$4/12,('Depr. Rate'!$C$4*'KU Meter Schedule'!M187)/12))</f>
        <v>30.721647666666669</v>
      </c>
      <c r="BD187" s="21">
        <f>IF(BD$3&lt;'Depr. Rate'!$B$1,('Depr. Rate'!$B$4*'KU Meter Schedule'!N187)/12,IF(N187=0,M187/2*'Depr. Rate'!$C$4/12,('Depr. Rate'!$C$4*'KU Meter Schedule'!N187)/12))</f>
        <v>30.721647666666669</v>
      </c>
      <c r="BE187" s="21">
        <f>IF(BE$3&lt;'Depr. Rate'!$B$1,('Depr. Rate'!$B$4*'KU Meter Schedule'!O187)/12,IF(O187=0,N187/2*'Depr. Rate'!$C$4/12,('Depr. Rate'!$C$4*'KU Meter Schedule'!O187)/12))</f>
        <v>30.721647666666669</v>
      </c>
      <c r="BF187" s="21">
        <f>IF(BF$3&lt;'Depr. Rate'!$B$1,('Depr. Rate'!$B$4*'KU Meter Schedule'!P187)/12,IF(P187=0,O187/2*'Depr. Rate'!$C$4/12,('Depr. Rate'!$C$4*'KU Meter Schedule'!P187)/12))</f>
        <v>30.721647666666669</v>
      </c>
      <c r="BG187" s="21">
        <f>IF(BG$3&lt;'Depr. Rate'!$B$1,('Depr. Rate'!$B$4*'KU Meter Schedule'!Q187)/12,IF(Q187=0,P187/2*'Depr. Rate'!$C$4/12,('Depr. Rate'!$C$4*'KU Meter Schedule'!Q187)/12))</f>
        <v>30.721647666666669</v>
      </c>
      <c r="BH187" s="21">
        <f>IF(BH$3&lt;'Depr. Rate'!$B$1,('Depr. Rate'!$B$4*'KU Meter Schedule'!R187)/12,IF(R187=0,Q187/2*'Depr. Rate'!$C$4/12,('Depr. Rate'!$C$4*'KU Meter Schedule'!R187)/12))</f>
        <v>30.721647666666669</v>
      </c>
      <c r="BI187" s="21">
        <f>IF(BI$3&lt;'Depr. Rate'!$B$1,('Depr. Rate'!$B$4*'KU Meter Schedule'!S187)/12,IF(S187=0,R187/2*'Depr. Rate'!$C$4/12,('Depr. Rate'!$C$4*'KU Meter Schedule'!S187)/12))</f>
        <v>30.721647666666669</v>
      </c>
      <c r="BJ187" s="21">
        <f>IF(BJ$3&lt;'Depr. Rate'!$B$1,('Depr. Rate'!$B$4*'KU Meter Schedule'!T187)/12,IF(T187=0,S187/2*'Depr. Rate'!$C$4/12,('Depr. Rate'!$C$4*'KU Meter Schedule'!T187)/12))</f>
        <v>30.721647666666669</v>
      </c>
      <c r="BK187" s="21">
        <f>IF(BK$3&lt;'Depr. Rate'!$B$1,('Depr. Rate'!$B$4*'KU Meter Schedule'!U187)/12,IF(U187=0,T187/2*'Depr. Rate'!$C$4/12,('Depr. Rate'!$C$4*'KU Meter Schedule'!U187)/12))</f>
        <v>47.088639000000001</v>
      </c>
      <c r="BL187" s="21">
        <f>IF(BL$3&lt;'Depr. Rate'!$B$1,('Depr. Rate'!$B$4*'KU Meter Schedule'!V187)/12,IF(V187=0,U187/2*'Depr. Rate'!$C$4/12,('Depr. Rate'!$C$4*'KU Meter Schedule'!V187)/12))</f>
        <v>47.088639000000001</v>
      </c>
      <c r="BM187" s="21">
        <f>IF(BM$3&lt;'Depr. Rate'!$B$1,('Depr. Rate'!$B$4*'KU Meter Schedule'!W187)/12,IF(W187=0,V187/2*'Depr. Rate'!$C$4/12,('Depr. Rate'!$C$4*'KU Meter Schedule'!W187)/12))</f>
        <v>47.088639000000001</v>
      </c>
      <c r="BN187" s="21">
        <f>IF(BN$3&lt;'Depr. Rate'!$B$1,('Depr. Rate'!$B$4*'KU Meter Schedule'!X187)/12,IF(X187=0,W187/2*'Depr. Rate'!$C$4/12,('Depr. Rate'!$C$4*'KU Meter Schedule'!X187)/12))</f>
        <v>47.088639000000001</v>
      </c>
      <c r="BO187" s="21">
        <f>IF(BO$3&lt;'Depr. Rate'!$B$1,('Depr. Rate'!$B$4*'KU Meter Schedule'!Y187)/12,IF(Y187=0,X187/2*'Depr. Rate'!$C$4/12,('Depr. Rate'!$C$4*'KU Meter Schedule'!Y187)/12))</f>
        <v>47.088639000000001</v>
      </c>
      <c r="BP187" s="21">
        <f>IF(BP$3&lt;'Depr. Rate'!$B$1,('Depr. Rate'!$B$4*'KU Meter Schedule'!Z187)/12,IF(Z187=0,Y187/2*'Depr. Rate'!$C$4/12,('Depr. Rate'!$C$4*'KU Meter Schedule'!Z187)/12))</f>
        <v>47.088639000000001</v>
      </c>
      <c r="BQ187" s="21">
        <f>IF(BQ$3&lt;'Depr. Rate'!$B$1,('Depr. Rate'!$B$4*'KU Meter Schedule'!AA187)/12,IF(AA187=0,Z187/2*'Depr. Rate'!$C$4/12,('Depr. Rate'!$C$4*'KU Meter Schedule'!AA187)/12))</f>
        <v>47.088639000000001</v>
      </c>
      <c r="BR187" s="21">
        <f>IF(BR$3&lt;'Depr. Rate'!$B$1,('Depr. Rate'!$B$4*'KU Meter Schedule'!AB187)/12,IF(AB187=0,AA187/2*'Depr. Rate'!$C$4/12,('Depr. Rate'!$C$4*'KU Meter Schedule'!AB187)/12))</f>
        <v>47.088639000000001</v>
      </c>
      <c r="BS187" s="21">
        <f>IF(BS$3&lt;'Depr. Rate'!$B$1,('Depr. Rate'!$B$4*'KU Meter Schedule'!AC187)/12,IF(AC187=0,AB187/2*'Depr. Rate'!$C$4/12,('Depr. Rate'!$C$4*'KU Meter Schedule'!AC187)/12))</f>
        <v>47.088639000000001</v>
      </c>
      <c r="BT187" s="21">
        <f>IF(BT$3&lt;'Depr. Rate'!$B$1,('Depr. Rate'!$B$4*'KU Meter Schedule'!AD187)/12,IF(AD187=0,AC187/2*'Depr. Rate'!$C$4/12,('Depr. Rate'!$C$4*'KU Meter Schedule'!AD187)/12))</f>
        <v>47.088639000000001</v>
      </c>
      <c r="BU187" s="21">
        <f>IF(BU$3&lt;'Depr. Rate'!$B$1,('Depr. Rate'!$B$4*'KU Meter Schedule'!AE187)/12,IF(AE187=0,AD187/2*'Depr. Rate'!$C$4/12,('Depr. Rate'!$C$4*'KU Meter Schedule'!AE187)/12))</f>
        <v>47.088639000000001</v>
      </c>
      <c r="BV187" s="21">
        <f>IF(BV$3&lt;'Depr. Rate'!$B$1,('Depr. Rate'!$B$4*'KU Meter Schedule'!AF187)/12,IF(AF187=0,AE187/2*'Depr. Rate'!$C$4/12,('Depr. Rate'!$C$4*'KU Meter Schedule'!AF187)/12))</f>
        <v>47.088639000000001</v>
      </c>
      <c r="BW187" s="21">
        <f>IF(BW$3&lt;'Depr. Rate'!$B$1,('Depr. Rate'!$B$4*'KU Meter Schedule'!AG187)/12,IF(AG187=0,AF187/2*'Depr. Rate'!$C$4/12,('Depr. Rate'!$C$4*'KU Meter Schedule'!AG187)/12))</f>
        <v>47.088639000000001</v>
      </c>
      <c r="BX187" s="21">
        <f>IF(BX$3&lt;'Depr. Rate'!$B$1,('Depr. Rate'!$B$4*'KU Meter Schedule'!AH187)/12,IF(AH187=0,AG187/2*'Depr. Rate'!$C$4/12,('Depr. Rate'!$C$4*'KU Meter Schedule'!AH187)/12))</f>
        <v>47.088639000000001</v>
      </c>
      <c r="BY187" s="21">
        <f>IF(BY$3&lt;'Depr. Rate'!$B$1,('Depr. Rate'!$B$4*'KU Meter Schedule'!AI187)/12,IF(AI187=0,AH187/2*'Depr. Rate'!$C$4/12,('Depr. Rate'!$C$4*'KU Meter Schedule'!AI187)/12))</f>
        <v>47.088639000000001</v>
      </c>
      <c r="BZ187" s="21">
        <f>IF(BZ$3&lt;'Depr. Rate'!$B$1,('Depr. Rate'!$B$4*'KU Meter Schedule'!AJ187)/12,IF(AJ187=0,AI187/2*'Depr. Rate'!$C$4/12,('Depr. Rate'!$C$4*'KU Meter Schedule'!AJ187)/12))</f>
        <v>47.088639000000001</v>
      </c>
      <c r="CA187" s="21">
        <f>IF(CA$3&lt;'Depr. Rate'!$B$1,('Depr. Rate'!$B$4*'KU Meter Schedule'!AK187)/12,IF(AK187=0,AJ187/2*'Depr. Rate'!$C$4/12,('Depr. Rate'!$C$4*'KU Meter Schedule'!AK187)/12))</f>
        <v>47.088639000000001</v>
      </c>
      <c r="CB187" s="21">
        <f>IF(CB$3&lt;'Depr. Rate'!$B$1,('Depr. Rate'!$B$4*'KU Meter Schedule'!AL187)/12,IF(AL187=0,AK187/2*'Depr. Rate'!$C$4/12,('Depr. Rate'!$C$4*'KU Meter Schedule'!AL187)/12))</f>
        <v>47.088639000000001</v>
      </c>
      <c r="CC187" s="21">
        <f>IF(CC$3&lt;'Depr. Rate'!$B$1,('Depr. Rate'!$B$4*'KU Meter Schedule'!AM187)/12,IF(AM187=0,AL187/2*'Depr. Rate'!$C$4/12,('Depr. Rate'!$C$4*'KU Meter Schedule'!AM187)/12))</f>
        <v>47.088639000000001</v>
      </c>
      <c r="CD187" s="21">
        <f>IF(CD$3&lt;'Depr. Rate'!$B$1,('Depr. Rate'!$B$4*'KU Meter Schedule'!AN187)/12,IF(AN187=0,AM187/2*'Depr. Rate'!$C$4/12,('Depr. Rate'!$C$4*'KU Meter Schedule'!AN187)/12))</f>
        <v>47.088639000000001</v>
      </c>
      <c r="CE187" s="21">
        <f>IF(CE$3&lt;'Depr. Rate'!$B$1,('Depr. Rate'!$B$4*'KU Meter Schedule'!AO187)/12,IF(AO187=0,AN187/2*'Depr. Rate'!$C$4/12,('Depr. Rate'!$C$4*'KU Meter Schedule'!AO187)/12))</f>
        <v>47.088639000000001</v>
      </c>
      <c r="CF187" s="21">
        <f>IF(CF$3&lt;'Depr. Rate'!$B$1,('Depr. Rate'!$B$4*'KU Meter Schedule'!AP187)/12,IF(AP187=0,AO187/2*'Depr. Rate'!$C$4/12,('Depr. Rate'!$C$4*'KU Meter Schedule'!AP187)/12))</f>
        <v>47.088639000000001</v>
      </c>
      <c r="CG187" s="21">
        <f>IF(CG$3&lt;'Depr. Rate'!$B$1,('Depr. Rate'!$B$4*'KU Meter Schedule'!AQ187)/12,IF(AQ187=0,AP187/2*'Depr. Rate'!$C$4/12,('Depr. Rate'!$C$4*'KU Meter Schedule'!AQ187)/12))</f>
        <v>47.088639000000001</v>
      </c>
      <c r="CH187" s="21">
        <f>IF(CH$3&lt;'Depr. Rate'!$B$1,('Depr. Rate'!$B$4*'KU Meter Schedule'!AR187)/12,IF(AR187=0,AQ187/2*'Depr. Rate'!$C$4/12,('Depr. Rate'!$C$4*'KU Meter Schedule'!AR187)/12))</f>
        <v>47.088639000000001</v>
      </c>
      <c r="CI187" s="21">
        <f>IF(CI$3&lt;'Depr. Rate'!$B$1,('Depr. Rate'!$B$4*'KU Meter Schedule'!AS187)/12,IF(AS187=0,AR187/2*'Depr. Rate'!$C$4/12,('Depr. Rate'!$C$4*'KU Meter Schedule'!AS187)/12))</f>
        <v>47.088639000000001</v>
      </c>
      <c r="CJ187" s="21">
        <f>IF(CJ$3&lt;'Depr. Rate'!$B$1,('Depr. Rate'!$B$4*'KU Meter Schedule'!AT187)/12,IF(AT187=0,AS187/2*'Depr. Rate'!$C$4/12,('Depr. Rate'!$C$4*'KU Meter Schedule'!AT187)/12))</f>
        <v>47.088639000000001</v>
      </c>
      <c r="CK187" s="21">
        <f>IF(CK$3&lt;'Depr. Rate'!$B$1,('Depr. Rate'!$B$4*'KU Meter Schedule'!AU187)/12,IF(AU187=0,AT187/2*'Depr. Rate'!$C$4/12,('Depr. Rate'!$C$4*'KU Meter Schedule'!AU187)/12))</f>
        <v>47.088639000000001</v>
      </c>
      <c r="CL187" s="21">
        <f>IF(CL$3&lt;'Depr. Rate'!$B$1,('Depr. Rate'!$B$4*'KU Meter Schedule'!AV187)/12,IF(AV187=0,AU187/2*'Depr. Rate'!$C$4/12,('Depr. Rate'!$C$4*'KU Meter Schedule'!AV187)/12))</f>
        <v>23.5443195</v>
      </c>
      <c r="CM187" s="21">
        <f>IF(CM$3&lt;'Depr. Rate'!$B$1,('Depr. Rate'!$B$4*'KU Meter Schedule'!AW187)/12,IF(AW187=0,AV187/2*'Depr. Rate'!$C$4/12,('Depr. Rate'!$C$4*'KU Meter Schedule'!AW187)/12))</f>
        <v>0</v>
      </c>
      <c r="CN187" s="21">
        <f>IF(CN$3&lt;'Depr. Rate'!$B$1,('Depr. Rate'!$B$4*'KU Meter Schedule'!AX187)/12,IF(AX187=0,AW187/2*'Depr. Rate'!$C$4/12,('Depr. Rate'!$C$4*'KU Meter Schedule'!AX187)/12))</f>
        <v>0</v>
      </c>
      <c r="CP187" s="6">
        <f>IF(CP$3=$CP$3,$H187+AZ187,IF($F187='KU Meter Schedule'!CP$3,'KU Meter Schedule'!CO187+AZ187-$G187,SUM(CO187,AZ187)))</f>
        <v>15693.187628729867</v>
      </c>
      <c r="CQ187" s="6">
        <f>IF(CQ$3=$CP$3,$H187+BA187,IF($F187='KU Meter Schedule'!CQ$3,'KU Meter Schedule'!CP187+BA187-$G187,SUM(CP187,BA187)))</f>
        <v>15723.909276396535</v>
      </c>
      <c r="CR187" s="6">
        <f>IF(CR$3=$CP$3,$H187+BB187,IF($F187='KU Meter Schedule'!CR$3,'KU Meter Schedule'!CQ187+BB187-$G187,SUM(CQ187,BB187)))</f>
        <v>15754.630924063202</v>
      </c>
      <c r="CS187" s="6">
        <f>IF(CS$3=$CP$3,$H187+BC187,IF($F187='KU Meter Schedule'!CS$3,'KU Meter Schedule'!CR187+BC187-$G187,SUM(CR187,BC187)))</f>
        <v>15785.352571729869</v>
      </c>
      <c r="CT187" s="6">
        <f>IF(CT$3=$CP$3,$H187+BD187,IF($F187='KU Meter Schedule'!CT$3,'KU Meter Schedule'!CS187+BD187-$G187,SUM(CS187,BD187)))</f>
        <v>15816.074219396536</v>
      </c>
      <c r="CU187" s="6">
        <f>IF(CU$3=$CP$3,$H187+BE187,IF($F187='KU Meter Schedule'!CU$3,'KU Meter Schedule'!CT187+BE187-$G187,SUM(CT187,BE187)))</f>
        <v>15846.795867063203</v>
      </c>
      <c r="CV187" s="6">
        <f>IF(CV$3=$CP$3,$H187+BF187,IF($F187='KU Meter Schedule'!CV$3,'KU Meter Schedule'!CU187+BF187-$G187,SUM(CU187,BF187)))</f>
        <v>15877.517514729871</v>
      </c>
      <c r="CW187" s="6">
        <f>IF(CW$3=$CP$3,$H187+BG187,IF($F187='KU Meter Schedule'!CW$3,'KU Meter Schedule'!CV187+BG187-$G187,SUM(CV187,BG187)))</f>
        <v>15908.239162396538</v>
      </c>
      <c r="CX187" s="6">
        <f>IF(CX$3=$CP$3,$H187+BH187,IF($F187='KU Meter Schedule'!CX$3,'KU Meter Schedule'!CW187+BH187-$G187,SUM(CW187,BH187)))</f>
        <v>15938.960810063205</v>
      </c>
      <c r="CY187" s="6">
        <f>IF(CY$3=$CP$3,$H187+BI187,IF($F187='KU Meter Schedule'!CY$3,'KU Meter Schedule'!CX187+BI187-$G187,SUM(CX187,BI187)))</f>
        <v>15969.682457729872</v>
      </c>
      <c r="CZ187" s="6">
        <f>IF(CZ$3=$CP$3,$H187+BJ187,IF($F187='KU Meter Schedule'!CZ$3,'KU Meter Schedule'!CY187+BJ187-$G187,SUM(CY187,BJ187)))</f>
        <v>16000.404105396539</v>
      </c>
      <c r="DA187" s="6">
        <f>IF(DA$3=$CP$3,$H187+BK187,IF($F187='KU Meter Schedule'!DA$3,'KU Meter Schedule'!CZ187+BK187-$G187,SUM(CZ187,BK187)))</f>
        <v>16047.492744396539</v>
      </c>
      <c r="DB187" s="6">
        <f>IF(DB$3=$CP$3,$H187+BL187,IF($F187='KU Meter Schedule'!DB$3,'KU Meter Schedule'!DA187+BL187-$G187,SUM(DA187,BL187)))</f>
        <v>16094.581383396539</v>
      </c>
      <c r="DC187" s="6">
        <f>IF(DC$3=$CP$3,$H187+BM187,IF($F187='KU Meter Schedule'!DC$3,'KU Meter Schedule'!DB187+BM187-$G187,SUM(DB187,BM187)))</f>
        <v>16141.670022396538</v>
      </c>
      <c r="DD187" s="6">
        <f>IF(DD$3=$CP$3,$H187+BN187,IF($F187='KU Meter Schedule'!DD$3,'KU Meter Schedule'!DC187+BN187-$G187,SUM(DC187,BN187)))</f>
        <v>16188.758661396538</v>
      </c>
      <c r="DE187" s="6">
        <f>IF(DE$3=$CP$3,$H187+BO187,IF($F187='KU Meter Schedule'!DE$3,'KU Meter Schedule'!DD187+BO187-$G187,SUM(DD187,BO187)))</f>
        <v>16235.847300396537</v>
      </c>
      <c r="DF187" s="6">
        <f>IF(DF$3=$CP$3,$H187+BP187,IF($F187='KU Meter Schedule'!DF$3,'KU Meter Schedule'!DE187+BP187-$G187,SUM(DE187,BP187)))</f>
        <v>16282.935939396537</v>
      </c>
      <c r="DG187" s="6">
        <f>IF(DG$3=$CP$3,$H187+BQ187,IF($F187='KU Meter Schedule'!DG$3,'KU Meter Schedule'!DF187+BQ187-$G187,SUM(DF187,BQ187)))</f>
        <v>16330.024578396537</v>
      </c>
      <c r="DH187" s="6">
        <f>IF(DH$3=$CP$3,$H187+BR187,IF($F187='KU Meter Schedule'!DH$3,'KU Meter Schedule'!DG187+BR187-$G187,SUM(DG187,BR187)))</f>
        <v>16377.113217396536</v>
      </c>
      <c r="DI187" s="6">
        <f>IF(DI$3=$CP$3,$H187+BS187,IF($F187='KU Meter Schedule'!DI$3,'KU Meter Schedule'!DH187+BS187-$G187,SUM(DH187,BS187)))</f>
        <v>16424.201856396536</v>
      </c>
      <c r="DJ187" s="6">
        <f>IF(DJ$3=$CP$3,$H187+BT187,IF($F187='KU Meter Schedule'!DJ$3,'KU Meter Schedule'!DI187+BT187-$G187,SUM(DI187,BT187)))</f>
        <v>16471.290495396537</v>
      </c>
      <c r="DK187" s="6">
        <f>IF(DK$3=$CP$3,$H187+BU187,IF($F187='KU Meter Schedule'!DK$3,'KU Meter Schedule'!DJ187+BU187-$G187,SUM(DJ187,BU187)))</f>
        <v>16518.379134396539</v>
      </c>
      <c r="DL187" s="6">
        <f>IF(DL$3=$CP$3,$H187+BV187,IF($F187='KU Meter Schedule'!DL$3,'KU Meter Schedule'!DK187+BV187-$G187,SUM(DK187,BV187)))</f>
        <v>16565.46777339654</v>
      </c>
      <c r="DM187" s="6">
        <f>IF(DM$3=$CP$3,$H187+BW187,IF($F187='KU Meter Schedule'!DM$3,'KU Meter Schedule'!DL187+BW187-$G187,SUM(DL187,BW187)))</f>
        <v>16612.556412396541</v>
      </c>
      <c r="DN187" s="6">
        <f>IF(DN$3=$CP$3,$H187+BX187,IF($F187='KU Meter Schedule'!DN$3,'KU Meter Schedule'!DM187+BX187-$G187,SUM(DM187,BX187)))</f>
        <v>16659.645051396543</v>
      </c>
      <c r="DO187" s="6">
        <f>IF(DO$3=$CP$3,$H187+BY187,IF($F187='KU Meter Schedule'!DO$3,'KU Meter Schedule'!DN187+BY187-$G187,SUM(DN187,BY187)))</f>
        <v>16706.733690396544</v>
      </c>
      <c r="DP187" s="6">
        <f>IF(DP$3=$CP$3,$H187+BZ187,IF($F187='KU Meter Schedule'!DP$3,'KU Meter Schedule'!DO187+BZ187-$G187,SUM(DO187,BZ187)))</f>
        <v>16753.822329396546</v>
      </c>
      <c r="DQ187" s="6">
        <f>IF(DQ$3=$CP$3,$H187+CA187,IF($F187='KU Meter Schedule'!DQ$3,'KU Meter Schedule'!DP187+CA187-$G187,SUM(DP187,CA187)))</f>
        <v>16800.910968396547</v>
      </c>
      <c r="DR187" s="6">
        <f>IF(DR$3=$CP$3,$H187+CB187,IF($F187='KU Meter Schedule'!DR$3,'KU Meter Schedule'!DQ187+CB187-$G187,SUM(DQ187,CB187)))</f>
        <v>16847.999607396549</v>
      </c>
      <c r="DS187" s="6">
        <f>IF(DS$3=$CP$3,$H187+CC187,IF($F187='KU Meter Schedule'!DS$3,'KU Meter Schedule'!DR187+CC187-$G187,SUM(DR187,CC187)))</f>
        <v>16895.08824639655</v>
      </c>
      <c r="DT187" s="6">
        <f>IF(DT$3=$CP$3,$H187+CD187,IF($F187='KU Meter Schedule'!DT$3,'KU Meter Schedule'!DS187+CD187-$G187,SUM(DS187,CD187)))</f>
        <v>16942.176885396551</v>
      </c>
      <c r="DU187" s="6">
        <f>IF(DU$3=$CP$3,$H187+CE187,IF($F187='KU Meter Schedule'!DU$3,'KU Meter Schedule'!DT187+CE187-$G187,SUM(DT187,CE187)))</f>
        <v>16989.265524396553</v>
      </c>
      <c r="DV187" s="6">
        <f>IF(DV$3=$CP$3,$H187+CF187,IF($F187='KU Meter Schedule'!DV$3,'KU Meter Schedule'!DU187+CF187-$G187,SUM(DU187,CF187)))</f>
        <v>17036.354163396554</v>
      </c>
      <c r="DW187" s="6">
        <f>IF(DW$3=$CP$3,$H187+CG187,IF($F187='KU Meter Schedule'!DW$3,'KU Meter Schedule'!DV187+CG187-$G187,SUM(DV187,CG187)))</f>
        <v>17083.442802396556</v>
      </c>
      <c r="DX187" s="6">
        <f>IF(DX$3=$CP$3,$H187+CH187,IF($F187='KU Meter Schedule'!DX$3,'KU Meter Schedule'!DW187+CH187-$G187,SUM(DW187,CH187)))</f>
        <v>17130.531441396557</v>
      </c>
      <c r="DY187" s="6">
        <f>IF(DY$3=$CP$3,$H187+CI187,IF($F187='KU Meter Schedule'!DY$3,'KU Meter Schedule'!DX187+CI187-$G187,SUM(DX187,CI187)))</f>
        <v>17177.620080396558</v>
      </c>
      <c r="DZ187" s="6">
        <f>IF(DZ$3=$CP$3,$H187+CJ187,IF($F187='KU Meter Schedule'!DZ$3,'KU Meter Schedule'!DY187+CJ187-$G187,SUM(DY187,CJ187)))</f>
        <v>17224.70871939656</v>
      </c>
      <c r="EA187" s="6">
        <f>IF(EA$3=$CP$3,$H187+CK187,IF($F187='KU Meter Schedule'!EA$3,'KU Meter Schedule'!DZ187+CK187-$G187,SUM(DZ187,CK187)))</f>
        <v>17271.797358396561</v>
      </c>
      <c r="EB187" s="6">
        <f>IF(EB$3=$CP$3,$H187+CL187,IF($F187='KU Meter Schedule'!EB$3,'KU Meter Schedule'!EA187+CL187-$G187,SUM(EA187,CL187)))</f>
        <v>1196.6616778965617</v>
      </c>
      <c r="EC187" s="6">
        <f>IF(EC$3=$CP$3,$H187+CM187,IF($F187='KU Meter Schedule'!EC$3,'KU Meter Schedule'!EB187+CM187-$G187,SUM(EB187,CM187)))</f>
        <v>1196.6616778965617</v>
      </c>
      <c r="ED187" s="6">
        <f>IF(ED$3=$CP$3,$H187+CN187,IF($F187='KU Meter Schedule'!ED$3,'KU Meter Schedule'!EC187+CN187-$G187,SUM(EC187,CN187)))</f>
        <v>1196.6616778965617</v>
      </c>
      <c r="EF187" s="8">
        <f t="shared" si="38"/>
        <v>405.49237127013294</v>
      </c>
      <c r="EG187" s="8">
        <f t="shared" si="38"/>
        <v>374.77072360346574</v>
      </c>
      <c r="EH187" s="8">
        <f t="shared" si="38"/>
        <v>344.04907593679854</v>
      </c>
      <c r="EI187" s="8">
        <f t="shared" si="38"/>
        <v>313.32742827013135</v>
      </c>
      <c r="EJ187" s="8">
        <f t="shared" si="38"/>
        <v>282.60578060346415</v>
      </c>
      <c r="EK187" s="8">
        <f t="shared" si="38"/>
        <v>251.88413293679696</v>
      </c>
      <c r="EL187" s="8">
        <f t="shared" si="38"/>
        <v>221.16248527012976</v>
      </c>
      <c r="EM187" s="8">
        <f t="shared" si="38"/>
        <v>190.44083760346257</v>
      </c>
      <c r="EN187" s="8">
        <f t="shared" si="38"/>
        <v>159.71918993679537</v>
      </c>
      <c r="EO187" s="8">
        <f t="shared" si="38"/>
        <v>128.99754227012818</v>
      </c>
      <c r="EP187" s="8">
        <f t="shared" si="38"/>
        <v>98.275894603460983</v>
      </c>
      <c r="EQ187" s="8">
        <f t="shared" si="38"/>
        <v>51.187255603461381</v>
      </c>
      <c r="ER187" s="8">
        <f t="shared" si="38"/>
        <v>4.0986166034617781</v>
      </c>
      <c r="ES187" s="8">
        <f t="shared" si="38"/>
        <v>-42.990022396537825</v>
      </c>
      <c r="ET187" s="8">
        <f t="shared" si="38"/>
        <v>-90.078661396537427</v>
      </c>
      <c r="EU187" s="8">
        <f t="shared" si="38"/>
        <v>-137.16730039653703</v>
      </c>
      <c r="EV187" s="8">
        <f t="shared" si="37"/>
        <v>-184.25593939653663</v>
      </c>
      <c r="EW187" s="8">
        <f t="shared" si="37"/>
        <v>-231.34457839653624</v>
      </c>
      <c r="EX187" s="8">
        <f t="shared" si="37"/>
        <v>-278.43321739653584</v>
      </c>
      <c r="EY187" s="8">
        <f t="shared" si="37"/>
        <v>-325.52185639653544</v>
      </c>
      <c r="EZ187" s="8">
        <f t="shared" si="37"/>
        <v>-372.61049539653686</v>
      </c>
      <c r="FA187" s="8">
        <f t="shared" si="37"/>
        <v>-419.69913439653828</v>
      </c>
      <c r="FB187" s="8">
        <f t="shared" si="37"/>
        <v>-466.78777339653971</v>
      </c>
      <c r="FC187" s="8">
        <f t="shared" si="37"/>
        <v>-513.87641239654113</v>
      </c>
      <c r="FD187" s="8">
        <f t="shared" si="37"/>
        <v>-560.96505139654255</v>
      </c>
      <c r="FE187" s="8">
        <f t="shared" si="37"/>
        <v>-608.05369039654397</v>
      </c>
      <c r="FF187" s="8">
        <f t="shared" si="37"/>
        <v>-655.14232939654539</v>
      </c>
      <c r="FG187" s="8">
        <f t="shared" si="37"/>
        <v>-702.23096839654681</v>
      </c>
      <c r="FH187" s="8">
        <f t="shared" si="37"/>
        <v>-749.31960739654824</v>
      </c>
      <c r="FI187" s="8">
        <f t="shared" si="37"/>
        <v>-796.40824639654966</v>
      </c>
      <c r="FJ187" s="8">
        <f t="shared" si="37"/>
        <v>-843.49688539655108</v>
      </c>
      <c r="FK187" s="8">
        <f t="shared" si="36"/>
        <v>-890.5855243965525</v>
      </c>
      <c r="FL187" s="8">
        <f t="shared" si="36"/>
        <v>-937.67416339655392</v>
      </c>
      <c r="FM187" s="8">
        <f t="shared" si="36"/>
        <v>-984.76280239655534</v>
      </c>
      <c r="FN187" s="8">
        <f t="shared" si="36"/>
        <v>-1031.8514413965568</v>
      </c>
      <c r="FO187" s="8">
        <f t="shared" si="36"/>
        <v>-1078.9400803965582</v>
      </c>
      <c r="FP187" s="8">
        <f t="shared" si="36"/>
        <v>-1126.0287193965596</v>
      </c>
      <c r="FQ187" s="8">
        <f t="shared" si="36"/>
        <v>-1173.117358396561</v>
      </c>
      <c r="FR187" s="8">
        <f t="shared" si="36"/>
        <v>-1196.6616778965617</v>
      </c>
      <c r="FS187" s="8">
        <f t="shared" si="36"/>
        <v>-1196.6616778965617</v>
      </c>
      <c r="FT187" s="8">
        <f t="shared" si="36"/>
        <v>-1196.6616778965617</v>
      </c>
    </row>
    <row r="188" spans="1:176" x14ac:dyDescent="0.25">
      <c r="A188" s="3" t="s">
        <v>12</v>
      </c>
      <c r="B188" s="3" t="s">
        <v>2</v>
      </c>
      <c r="C188" s="3" t="s">
        <v>37</v>
      </c>
      <c r="D188" s="3" t="s">
        <v>4</v>
      </c>
      <c r="E188" s="3">
        <v>1962</v>
      </c>
      <c r="F188" s="24">
        <f>IFERROR(VLOOKUP(CONCATENATE(C188,E188),'KU Retirements'!$A$4:$E$150,5,FALSE),"N/A")</f>
        <v>43739</v>
      </c>
      <c r="G188" s="5">
        <v>15969.26</v>
      </c>
      <c r="H188" s="5">
        <v>15483.244993763399</v>
      </c>
      <c r="J188" s="6">
        <f>IF(J$3=$J$3,$G188,IF($F188='KU Meter Schedule'!J$3,'KU Meter Schedule'!I188-'KU Meter Schedule'!$G188,I188))</f>
        <v>15969.26</v>
      </c>
      <c r="K188" s="6">
        <f>IF(K$3=$J$3,$G188,IF($F188='KU Meter Schedule'!K$3,'KU Meter Schedule'!J188-'KU Meter Schedule'!$G188,J188))</f>
        <v>15969.26</v>
      </c>
      <c r="L188" s="6">
        <f>IF(L$3=$J$3,$G188,IF($F188='KU Meter Schedule'!L$3,'KU Meter Schedule'!K188-'KU Meter Schedule'!$G188,K188))</f>
        <v>15969.26</v>
      </c>
      <c r="M188" s="6">
        <f>IF(M$3=$J$3,$G188,IF($F188='KU Meter Schedule'!M$3,'KU Meter Schedule'!L188-'KU Meter Schedule'!$G188,L188))</f>
        <v>15969.26</v>
      </c>
      <c r="N188" s="6">
        <f>IF(N$3=$J$3,$G188,IF($F188='KU Meter Schedule'!N$3,'KU Meter Schedule'!M188-'KU Meter Schedule'!$G188,M188))</f>
        <v>15969.26</v>
      </c>
      <c r="O188" s="6">
        <f>IF(O$3=$J$3,$G188,IF($F188='KU Meter Schedule'!O$3,'KU Meter Schedule'!N188-'KU Meter Schedule'!$G188,N188))</f>
        <v>15969.26</v>
      </c>
      <c r="P188" s="6">
        <f>IF(P$3=$J$3,$G188,IF($F188='KU Meter Schedule'!P$3,'KU Meter Schedule'!O188-'KU Meter Schedule'!$G188,O188))</f>
        <v>15969.26</v>
      </c>
      <c r="Q188" s="6">
        <f>IF(Q$3=$J$3,$G188,IF($F188='KU Meter Schedule'!Q$3,'KU Meter Schedule'!P188-'KU Meter Schedule'!$G188,P188))</f>
        <v>15969.26</v>
      </c>
      <c r="R188" s="6">
        <f>IF(R$3=$J$3,$G188,IF($F188='KU Meter Schedule'!R$3,'KU Meter Schedule'!Q188-'KU Meter Schedule'!$G188,Q188))</f>
        <v>15969.26</v>
      </c>
      <c r="S188" s="6">
        <f>IF(S$3=$J$3,$G188,IF($F188='KU Meter Schedule'!S$3,'KU Meter Schedule'!R188-'KU Meter Schedule'!$G188,R188))</f>
        <v>15969.26</v>
      </c>
      <c r="T188" s="6">
        <f>IF(T$3=$J$3,$G188,IF($F188='KU Meter Schedule'!T$3,'KU Meter Schedule'!S188-'KU Meter Schedule'!$G188,S188))</f>
        <v>15969.26</v>
      </c>
      <c r="U188" s="6">
        <f>IF(U$3=$J$3,$G188,IF($F188='KU Meter Schedule'!U$3,'KU Meter Schedule'!T188-'KU Meter Schedule'!$G188,T188))</f>
        <v>15969.26</v>
      </c>
      <c r="V188" s="6">
        <f>IF(V$3=$J$3,$G188,IF($F188='KU Meter Schedule'!V$3,'KU Meter Schedule'!U188-'KU Meter Schedule'!$G188,U188))</f>
        <v>15969.26</v>
      </c>
      <c r="W188" s="6">
        <f>IF(W$3=$J$3,$G188,IF($F188='KU Meter Schedule'!W$3,'KU Meter Schedule'!V188-'KU Meter Schedule'!$G188,V188))</f>
        <v>15969.26</v>
      </c>
      <c r="X188" s="6">
        <f>IF(X$3=$J$3,$G188,IF($F188='KU Meter Schedule'!X$3,'KU Meter Schedule'!W188-'KU Meter Schedule'!$G188,W188))</f>
        <v>15969.26</v>
      </c>
      <c r="Y188" s="6">
        <f>IF(Y$3=$J$3,$G188,IF($F188='KU Meter Schedule'!Y$3,'KU Meter Schedule'!X188-'KU Meter Schedule'!$G188,X188))</f>
        <v>15969.26</v>
      </c>
      <c r="Z188" s="6">
        <f>IF(Z$3=$J$3,$G188,IF($F188='KU Meter Schedule'!Z$3,'KU Meter Schedule'!Y188-'KU Meter Schedule'!$G188,Y188))</f>
        <v>15969.26</v>
      </c>
      <c r="AA188" s="6">
        <f>IF(AA$3=$J$3,$G188,IF($F188='KU Meter Schedule'!AA$3,'KU Meter Schedule'!Z188-'KU Meter Schedule'!$G188,Z188))</f>
        <v>15969.26</v>
      </c>
      <c r="AB188" s="6">
        <f>IF(AB$3=$J$3,$G188,IF($F188='KU Meter Schedule'!AB$3,'KU Meter Schedule'!AA188-'KU Meter Schedule'!$G188,AA188))</f>
        <v>15969.26</v>
      </c>
      <c r="AC188" s="6">
        <f>IF(AC$3=$J$3,$G188,IF($F188='KU Meter Schedule'!AC$3,'KU Meter Schedule'!AB188-'KU Meter Schedule'!$G188,AB188))</f>
        <v>15969.26</v>
      </c>
      <c r="AD188" s="6">
        <f>IF(AD$3=$J$3,$G188,IF($F188='KU Meter Schedule'!AD$3,'KU Meter Schedule'!AC188-'KU Meter Schedule'!$G188,AC188))</f>
        <v>15969.26</v>
      </c>
      <c r="AE188" s="6">
        <f>IF(AE$3=$J$3,$G188,IF($F188='KU Meter Schedule'!AE$3,'KU Meter Schedule'!AD188-'KU Meter Schedule'!$G188,AD188))</f>
        <v>15969.26</v>
      </c>
      <c r="AF188" s="6">
        <f>IF(AF$3=$J$3,$G188,IF($F188='KU Meter Schedule'!AF$3,'KU Meter Schedule'!AE188-'KU Meter Schedule'!$G188,AE188))</f>
        <v>15969.26</v>
      </c>
      <c r="AG188" s="6">
        <f>IF(AG$3=$J$3,$G188,IF($F188='KU Meter Schedule'!AG$3,'KU Meter Schedule'!AF188-'KU Meter Schedule'!$G188,AF188))</f>
        <v>15969.26</v>
      </c>
      <c r="AH188" s="6">
        <f>IF(AH$3=$J$3,$G188,IF($F188='KU Meter Schedule'!AH$3,'KU Meter Schedule'!AG188-'KU Meter Schedule'!$G188,AG188))</f>
        <v>15969.26</v>
      </c>
      <c r="AI188" s="6">
        <f>IF(AI$3=$J$3,$G188,IF($F188='KU Meter Schedule'!AI$3,'KU Meter Schedule'!AH188-'KU Meter Schedule'!$G188,AH188))</f>
        <v>15969.26</v>
      </c>
      <c r="AJ188" s="6">
        <f>IF(AJ$3=$J$3,$G188,IF($F188='KU Meter Schedule'!AJ$3,'KU Meter Schedule'!AI188-'KU Meter Schedule'!$G188,AI188))</f>
        <v>15969.26</v>
      </c>
      <c r="AK188" s="6">
        <f>IF(AK$3=$J$3,$G188,IF($F188='KU Meter Schedule'!AK$3,'KU Meter Schedule'!AJ188-'KU Meter Schedule'!$G188,AJ188))</f>
        <v>15969.26</v>
      </c>
      <c r="AL188" s="6">
        <f>IF(AL$3=$J$3,$G188,IF($F188='KU Meter Schedule'!AL$3,'KU Meter Schedule'!AK188-'KU Meter Schedule'!$G188,AK188))</f>
        <v>15969.26</v>
      </c>
      <c r="AM188" s="6">
        <f>IF(AM$3=$J$3,$G188,IF($F188='KU Meter Schedule'!AM$3,'KU Meter Schedule'!AL188-'KU Meter Schedule'!$G188,AL188))</f>
        <v>15969.26</v>
      </c>
      <c r="AN188" s="6">
        <f>IF(AN$3=$J$3,$G188,IF($F188='KU Meter Schedule'!AN$3,'KU Meter Schedule'!AM188-'KU Meter Schedule'!$G188,AM188))</f>
        <v>15969.26</v>
      </c>
      <c r="AO188" s="6">
        <f>IF(AO$3=$J$3,$G188,IF($F188='KU Meter Schedule'!AO$3,'KU Meter Schedule'!AN188-'KU Meter Schedule'!$G188,AN188))</f>
        <v>15969.26</v>
      </c>
      <c r="AP188" s="6">
        <f>IF(AP$3=$J$3,$G188,IF($F188='KU Meter Schedule'!AP$3,'KU Meter Schedule'!AO188-'KU Meter Schedule'!$G188,AO188))</f>
        <v>15969.26</v>
      </c>
      <c r="AQ188" s="6">
        <f>IF(AQ$3=$J$3,$G188,IF($F188='KU Meter Schedule'!AQ$3,'KU Meter Schedule'!AP188-'KU Meter Schedule'!$G188,AP188))</f>
        <v>15969.26</v>
      </c>
      <c r="AR188" s="6">
        <f>IF(AR$3=$J$3,$G188,IF($F188='KU Meter Schedule'!AR$3,'KU Meter Schedule'!AQ188-'KU Meter Schedule'!$G188,AQ188))</f>
        <v>15969.26</v>
      </c>
      <c r="AS188" s="6">
        <f>IF(AS$3=$J$3,$G188,IF($F188='KU Meter Schedule'!AS$3,'KU Meter Schedule'!AR188-'KU Meter Schedule'!$G188,AR188))</f>
        <v>15969.26</v>
      </c>
      <c r="AT188" s="6">
        <f>IF(AT$3=$J$3,$G188,IF($F188='KU Meter Schedule'!AT$3,'KU Meter Schedule'!AS188-'KU Meter Schedule'!$G188,AS188))</f>
        <v>15969.26</v>
      </c>
      <c r="AU188" s="6">
        <f>IF(AU$3=$J$3,$G188,IF($F188='KU Meter Schedule'!AU$3,'KU Meter Schedule'!AT188-'KU Meter Schedule'!$G188,AT188))</f>
        <v>15969.26</v>
      </c>
      <c r="AV188" s="6">
        <f>IF(AV$3=$J$3,$G188,IF($F188='KU Meter Schedule'!AV$3,'KU Meter Schedule'!AU188-'KU Meter Schedule'!$G188,AU188))</f>
        <v>0</v>
      </c>
      <c r="AW188" s="6">
        <f>IF(AW$3=$J$3,$G188,IF($F188='KU Meter Schedule'!AW$3,'KU Meter Schedule'!AV188-'KU Meter Schedule'!$G188,AV188))</f>
        <v>0</v>
      </c>
      <c r="AX188" s="6">
        <f>IF(AX$3=$J$3,$G188,IF($F188='KU Meter Schedule'!AX$3,'KU Meter Schedule'!AW188-'KU Meter Schedule'!$G188,AW188))</f>
        <v>0</v>
      </c>
      <c r="AZ188" s="21">
        <f>IF(AZ$3&lt;'Depr. Rate'!$B$1,('Depr. Rate'!$B$4*'KU Meter Schedule'!J188)/12,IF(J188=0,I188/2*'Depr. Rate'!$C$4/12,('Depr. Rate'!$C$4*'KU Meter Schedule'!J188)/12))</f>
        <v>30.474671166666667</v>
      </c>
      <c r="BA188" s="21">
        <f>IF(BA$3&lt;'Depr. Rate'!$B$1,('Depr. Rate'!$B$4*'KU Meter Schedule'!K188)/12,IF(K188=0,J188/2*'Depr. Rate'!$C$4/12,('Depr. Rate'!$C$4*'KU Meter Schedule'!K188)/12))</f>
        <v>30.474671166666667</v>
      </c>
      <c r="BB188" s="21">
        <f>IF(BB$3&lt;'Depr. Rate'!$B$1,('Depr. Rate'!$B$4*'KU Meter Schedule'!L188)/12,IF(L188=0,K188/2*'Depr. Rate'!$C$4/12,('Depr. Rate'!$C$4*'KU Meter Schedule'!L188)/12))</f>
        <v>30.474671166666667</v>
      </c>
      <c r="BC188" s="21">
        <f>IF(BC$3&lt;'Depr. Rate'!$B$1,('Depr. Rate'!$B$4*'KU Meter Schedule'!M188)/12,IF(M188=0,L188/2*'Depr. Rate'!$C$4/12,('Depr. Rate'!$C$4*'KU Meter Schedule'!M188)/12))</f>
        <v>30.474671166666667</v>
      </c>
      <c r="BD188" s="21">
        <f>IF(BD$3&lt;'Depr. Rate'!$B$1,('Depr. Rate'!$B$4*'KU Meter Schedule'!N188)/12,IF(N188=0,M188/2*'Depr. Rate'!$C$4/12,('Depr. Rate'!$C$4*'KU Meter Schedule'!N188)/12))</f>
        <v>30.474671166666667</v>
      </c>
      <c r="BE188" s="21">
        <f>IF(BE$3&lt;'Depr. Rate'!$B$1,('Depr. Rate'!$B$4*'KU Meter Schedule'!O188)/12,IF(O188=0,N188/2*'Depr. Rate'!$C$4/12,('Depr. Rate'!$C$4*'KU Meter Schedule'!O188)/12))</f>
        <v>30.474671166666667</v>
      </c>
      <c r="BF188" s="21">
        <f>IF(BF$3&lt;'Depr. Rate'!$B$1,('Depr. Rate'!$B$4*'KU Meter Schedule'!P188)/12,IF(P188=0,O188/2*'Depr. Rate'!$C$4/12,('Depr. Rate'!$C$4*'KU Meter Schedule'!P188)/12))</f>
        <v>30.474671166666667</v>
      </c>
      <c r="BG188" s="21">
        <f>IF(BG$3&lt;'Depr. Rate'!$B$1,('Depr. Rate'!$B$4*'KU Meter Schedule'!Q188)/12,IF(Q188=0,P188/2*'Depr. Rate'!$C$4/12,('Depr. Rate'!$C$4*'KU Meter Schedule'!Q188)/12))</f>
        <v>30.474671166666667</v>
      </c>
      <c r="BH188" s="21">
        <f>IF(BH$3&lt;'Depr. Rate'!$B$1,('Depr. Rate'!$B$4*'KU Meter Schedule'!R188)/12,IF(R188=0,Q188/2*'Depr. Rate'!$C$4/12,('Depr. Rate'!$C$4*'KU Meter Schedule'!R188)/12))</f>
        <v>30.474671166666667</v>
      </c>
      <c r="BI188" s="21">
        <f>IF(BI$3&lt;'Depr. Rate'!$B$1,('Depr. Rate'!$B$4*'KU Meter Schedule'!S188)/12,IF(S188=0,R188/2*'Depr. Rate'!$C$4/12,('Depr. Rate'!$C$4*'KU Meter Schedule'!S188)/12))</f>
        <v>30.474671166666667</v>
      </c>
      <c r="BJ188" s="21">
        <f>IF(BJ$3&lt;'Depr. Rate'!$B$1,('Depr. Rate'!$B$4*'KU Meter Schedule'!T188)/12,IF(T188=0,S188/2*'Depr. Rate'!$C$4/12,('Depr. Rate'!$C$4*'KU Meter Schedule'!T188)/12))</f>
        <v>30.474671166666667</v>
      </c>
      <c r="BK188" s="21">
        <f>IF(BK$3&lt;'Depr. Rate'!$B$1,('Depr. Rate'!$B$4*'KU Meter Schedule'!U188)/12,IF(U188=0,T188/2*'Depr. Rate'!$C$4/12,('Depr. Rate'!$C$4*'KU Meter Schedule'!U188)/12))</f>
        <v>46.710085499999998</v>
      </c>
      <c r="BL188" s="21">
        <f>IF(BL$3&lt;'Depr. Rate'!$B$1,('Depr. Rate'!$B$4*'KU Meter Schedule'!V188)/12,IF(V188=0,U188/2*'Depr. Rate'!$C$4/12,('Depr. Rate'!$C$4*'KU Meter Schedule'!V188)/12))</f>
        <v>46.710085499999998</v>
      </c>
      <c r="BM188" s="21">
        <f>IF(BM$3&lt;'Depr. Rate'!$B$1,('Depr. Rate'!$B$4*'KU Meter Schedule'!W188)/12,IF(W188=0,V188/2*'Depr. Rate'!$C$4/12,('Depr. Rate'!$C$4*'KU Meter Schedule'!W188)/12))</f>
        <v>46.710085499999998</v>
      </c>
      <c r="BN188" s="21">
        <f>IF(BN$3&lt;'Depr. Rate'!$B$1,('Depr. Rate'!$B$4*'KU Meter Schedule'!X188)/12,IF(X188=0,W188/2*'Depr. Rate'!$C$4/12,('Depr. Rate'!$C$4*'KU Meter Schedule'!X188)/12))</f>
        <v>46.710085499999998</v>
      </c>
      <c r="BO188" s="21">
        <f>IF(BO$3&lt;'Depr. Rate'!$B$1,('Depr. Rate'!$B$4*'KU Meter Schedule'!Y188)/12,IF(Y188=0,X188/2*'Depr. Rate'!$C$4/12,('Depr. Rate'!$C$4*'KU Meter Schedule'!Y188)/12))</f>
        <v>46.710085499999998</v>
      </c>
      <c r="BP188" s="21">
        <f>IF(BP$3&lt;'Depr. Rate'!$B$1,('Depr. Rate'!$B$4*'KU Meter Schedule'!Z188)/12,IF(Z188=0,Y188/2*'Depr. Rate'!$C$4/12,('Depr. Rate'!$C$4*'KU Meter Schedule'!Z188)/12))</f>
        <v>46.710085499999998</v>
      </c>
      <c r="BQ188" s="21">
        <f>IF(BQ$3&lt;'Depr. Rate'!$B$1,('Depr. Rate'!$B$4*'KU Meter Schedule'!AA188)/12,IF(AA188=0,Z188/2*'Depr. Rate'!$C$4/12,('Depr. Rate'!$C$4*'KU Meter Schedule'!AA188)/12))</f>
        <v>46.710085499999998</v>
      </c>
      <c r="BR188" s="21">
        <f>IF(BR$3&lt;'Depr. Rate'!$B$1,('Depr. Rate'!$B$4*'KU Meter Schedule'!AB188)/12,IF(AB188=0,AA188/2*'Depr. Rate'!$C$4/12,('Depr. Rate'!$C$4*'KU Meter Schedule'!AB188)/12))</f>
        <v>46.710085499999998</v>
      </c>
      <c r="BS188" s="21">
        <f>IF(BS$3&lt;'Depr. Rate'!$B$1,('Depr. Rate'!$B$4*'KU Meter Schedule'!AC188)/12,IF(AC188=0,AB188/2*'Depr. Rate'!$C$4/12,('Depr. Rate'!$C$4*'KU Meter Schedule'!AC188)/12))</f>
        <v>46.710085499999998</v>
      </c>
      <c r="BT188" s="21">
        <f>IF(BT$3&lt;'Depr. Rate'!$B$1,('Depr. Rate'!$B$4*'KU Meter Schedule'!AD188)/12,IF(AD188=0,AC188/2*'Depr. Rate'!$C$4/12,('Depr. Rate'!$C$4*'KU Meter Schedule'!AD188)/12))</f>
        <v>46.710085499999998</v>
      </c>
      <c r="BU188" s="21">
        <f>IF(BU$3&lt;'Depr. Rate'!$B$1,('Depr. Rate'!$B$4*'KU Meter Schedule'!AE188)/12,IF(AE188=0,AD188/2*'Depr. Rate'!$C$4/12,('Depr. Rate'!$C$4*'KU Meter Schedule'!AE188)/12))</f>
        <v>46.710085499999998</v>
      </c>
      <c r="BV188" s="21">
        <f>IF(BV$3&lt;'Depr. Rate'!$B$1,('Depr. Rate'!$B$4*'KU Meter Schedule'!AF188)/12,IF(AF188=0,AE188/2*'Depr. Rate'!$C$4/12,('Depr. Rate'!$C$4*'KU Meter Schedule'!AF188)/12))</f>
        <v>46.710085499999998</v>
      </c>
      <c r="BW188" s="21">
        <f>IF(BW$3&lt;'Depr. Rate'!$B$1,('Depr. Rate'!$B$4*'KU Meter Schedule'!AG188)/12,IF(AG188=0,AF188/2*'Depr. Rate'!$C$4/12,('Depr. Rate'!$C$4*'KU Meter Schedule'!AG188)/12))</f>
        <v>46.710085499999998</v>
      </c>
      <c r="BX188" s="21">
        <f>IF(BX$3&lt;'Depr. Rate'!$B$1,('Depr. Rate'!$B$4*'KU Meter Schedule'!AH188)/12,IF(AH188=0,AG188/2*'Depr. Rate'!$C$4/12,('Depr. Rate'!$C$4*'KU Meter Schedule'!AH188)/12))</f>
        <v>46.710085499999998</v>
      </c>
      <c r="BY188" s="21">
        <f>IF(BY$3&lt;'Depr. Rate'!$B$1,('Depr. Rate'!$B$4*'KU Meter Schedule'!AI188)/12,IF(AI188=0,AH188/2*'Depr. Rate'!$C$4/12,('Depr. Rate'!$C$4*'KU Meter Schedule'!AI188)/12))</f>
        <v>46.710085499999998</v>
      </c>
      <c r="BZ188" s="21">
        <f>IF(BZ$3&lt;'Depr. Rate'!$B$1,('Depr. Rate'!$B$4*'KU Meter Schedule'!AJ188)/12,IF(AJ188=0,AI188/2*'Depr. Rate'!$C$4/12,('Depr. Rate'!$C$4*'KU Meter Schedule'!AJ188)/12))</f>
        <v>46.710085499999998</v>
      </c>
      <c r="CA188" s="21">
        <f>IF(CA$3&lt;'Depr. Rate'!$B$1,('Depr. Rate'!$B$4*'KU Meter Schedule'!AK188)/12,IF(AK188=0,AJ188/2*'Depr. Rate'!$C$4/12,('Depr. Rate'!$C$4*'KU Meter Schedule'!AK188)/12))</f>
        <v>46.710085499999998</v>
      </c>
      <c r="CB188" s="21">
        <f>IF(CB$3&lt;'Depr. Rate'!$B$1,('Depr. Rate'!$B$4*'KU Meter Schedule'!AL188)/12,IF(AL188=0,AK188/2*'Depr. Rate'!$C$4/12,('Depr. Rate'!$C$4*'KU Meter Schedule'!AL188)/12))</f>
        <v>46.710085499999998</v>
      </c>
      <c r="CC188" s="21">
        <f>IF(CC$3&lt;'Depr. Rate'!$B$1,('Depr. Rate'!$B$4*'KU Meter Schedule'!AM188)/12,IF(AM188=0,AL188/2*'Depr. Rate'!$C$4/12,('Depr. Rate'!$C$4*'KU Meter Schedule'!AM188)/12))</f>
        <v>46.710085499999998</v>
      </c>
      <c r="CD188" s="21">
        <f>IF(CD$3&lt;'Depr. Rate'!$B$1,('Depr. Rate'!$B$4*'KU Meter Schedule'!AN188)/12,IF(AN188=0,AM188/2*'Depr. Rate'!$C$4/12,('Depr. Rate'!$C$4*'KU Meter Schedule'!AN188)/12))</f>
        <v>46.710085499999998</v>
      </c>
      <c r="CE188" s="21">
        <f>IF(CE$3&lt;'Depr. Rate'!$B$1,('Depr. Rate'!$B$4*'KU Meter Schedule'!AO188)/12,IF(AO188=0,AN188/2*'Depr. Rate'!$C$4/12,('Depr. Rate'!$C$4*'KU Meter Schedule'!AO188)/12))</f>
        <v>46.710085499999998</v>
      </c>
      <c r="CF188" s="21">
        <f>IF(CF$3&lt;'Depr. Rate'!$B$1,('Depr. Rate'!$B$4*'KU Meter Schedule'!AP188)/12,IF(AP188=0,AO188/2*'Depr. Rate'!$C$4/12,('Depr. Rate'!$C$4*'KU Meter Schedule'!AP188)/12))</f>
        <v>46.710085499999998</v>
      </c>
      <c r="CG188" s="21">
        <f>IF(CG$3&lt;'Depr. Rate'!$B$1,('Depr. Rate'!$B$4*'KU Meter Schedule'!AQ188)/12,IF(AQ188=0,AP188/2*'Depr. Rate'!$C$4/12,('Depr. Rate'!$C$4*'KU Meter Schedule'!AQ188)/12))</f>
        <v>46.710085499999998</v>
      </c>
      <c r="CH188" s="21">
        <f>IF(CH$3&lt;'Depr. Rate'!$B$1,('Depr. Rate'!$B$4*'KU Meter Schedule'!AR188)/12,IF(AR188=0,AQ188/2*'Depr. Rate'!$C$4/12,('Depr. Rate'!$C$4*'KU Meter Schedule'!AR188)/12))</f>
        <v>46.710085499999998</v>
      </c>
      <c r="CI188" s="21">
        <f>IF(CI$3&lt;'Depr. Rate'!$B$1,('Depr. Rate'!$B$4*'KU Meter Schedule'!AS188)/12,IF(AS188=0,AR188/2*'Depr. Rate'!$C$4/12,('Depr. Rate'!$C$4*'KU Meter Schedule'!AS188)/12))</f>
        <v>46.710085499999998</v>
      </c>
      <c r="CJ188" s="21">
        <f>IF(CJ$3&lt;'Depr. Rate'!$B$1,('Depr. Rate'!$B$4*'KU Meter Schedule'!AT188)/12,IF(AT188=0,AS188/2*'Depr. Rate'!$C$4/12,('Depr. Rate'!$C$4*'KU Meter Schedule'!AT188)/12))</f>
        <v>46.710085499999998</v>
      </c>
      <c r="CK188" s="21">
        <f>IF(CK$3&lt;'Depr. Rate'!$B$1,('Depr. Rate'!$B$4*'KU Meter Schedule'!AU188)/12,IF(AU188=0,AT188/2*'Depr. Rate'!$C$4/12,('Depr. Rate'!$C$4*'KU Meter Schedule'!AU188)/12))</f>
        <v>46.710085499999998</v>
      </c>
      <c r="CL188" s="21">
        <f>IF(CL$3&lt;'Depr. Rate'!$B$1,('Depr. Rate'!$B$4*'KU Meter Schedule'!AV188)/12,IF(AV188=0,AU188/2*'Depr. Rate'!$C$4/12,('Depr. Rate'!$C$4*'KU Meter Schedule'!AV188)/12))</f>
        <v>23.355042749999999</v>
      </c>
      <c r="CM188" s="21">
        <f>IF(CM$3&lt;'Depr. Rate'!$B$1,('Depr. Rate'!$B$4*'KU Meter Schedule'!AW188)/12,IF(AW188=0,AV188/2*'Depr. Rate'!$C$4/12,('Depr. Rate'!$C$4*'KU Meter Schedule'!AW188)/12))</f>
        <v>0</v>
      </c>
      <c r="CN188" s="21">
        <f>IF(CN$3&lt;'Depr. Rate'!$B$1,('Depr. Rate'!$B$4*'KU Meter Schedule'!AX188)/12,IF(AX188=0,AW188/2*'Depr. Rate'!$C$4/12,('Depr. Rate'!$C$4*'KU Meter Schedule'!AX188)/12))</f>
        <v>0</v>
      </c>
      <c r="CP188" s="6">
        <f>IF(CP$3=$CP$3,$H188+AZ188,IF($F188='KU Meter Schedule'!CP$3,'KU Meter Schedule'!CO188+AZ188-$G188,SUM(CO188,AZ188)))</f>
        <v>15513.719664930066</v>
      </c>
      <c r="CQ188" s="6">
        <f>IF(CQ$3=$CP$3,$H188+BA188,IF($F188='KU Meter Schedule'!CQ$3,'KU Meter Schedule'!CP188+BA188-$G188,SUM(CP188,BA188)))</f>
        <v>15544.194336096733</v>
      </c>
      <c r="CR188" s="6">
        <f>IF(CR$3=$CP$3,$H188+BB188,IF($F188='KU Meter Schedule'!CR$3,'KU Meter Schedule'!CQ188+BB188-$G188,SUM(CQ188,BB188)))</f>
        <v>15574.669007263399</v>
      </c>
      <c r="CS188" s="6">
        <f>IF(CS$3=$CP$3,$H188+BC188,IF($F188='KU Meter Schedule'!CS$3,'KU Meter Schedule'!CR188+BC188-$G188,SUM(CR188,BC188)))</f>
        <v>15605.143678430066</v>
      </c>
      <c r="CT188" s="6">
        <f>IF(CT$3=$CP$3,$H188+BD188,IF($F188='KU Meter Schedule'!CT$3,'KU Meter Schedule'!CS188+BD188-$G188,SUM(CS188,BD188)))</f>
        <v>15635.618349596733</v>
      </c>
      <c r="CU188" s="6">
        <f>IF(CU$3=$CP$3,$H188+BE188,IF($F188='KU Meter Schedule'!CU$3,'KU Meter Schedule'!CT188+BE188-$G188,SUM(CT188,BE188)))</f>
        <v>15666.093020763399</v>
      </c>
      <c r="CV188" s="6">
        <f>IF(CV$3=$CP$3,$H188+BF188,IF($F188='KU Meter Schedule'!CV$3,'KU Meter Schedule'!CU188+BF188-$G188,SUM(CU188,BF188)))</f>
        <v>15696.567691930066</v>
      </c>
      <c r="CW188" s="6">
        <f>IF(CW$3=$CP$3,$H188+BG188,IF($F188='KU Meter Schedule'!CW$3,'KU Meter Schedule'!CV188+BG188-$G188,SUM(CV188,BG188)))</f>
        <v>15727.042363096733</v>
      </c>
      <c r="CX188" s="6">
        <f>IF(CX$3=$CP$3,$H188+BH188,IF($F188='KU Meter Schedule'!CX$3,'KU Meter Schedule'!CW188+BH188-$G188,SUM(CW188,BH188)))</f>
        <v>15757.517034263399</v>
      </c>
      <c r="CY188" s="6">
        <f>IF(CY$3=$CP$3,$H188+BI188,IF($F188='KU Meter Schedule'!CY$3,'KU Meter Schedule'!CX188+BI188-$G188,SUM(CX188,BI188)))</f>
        <v>15787.991705430066</v>
      </c>
      <c r="CZ188" s="6">
        <f>IF(CZ$3=$CP$3,$H188+BJ188,IF($F188='KU Meter Schedule'!CZ$3,'KU Meter Schedule'!CY188+BJ188-$G188,SUM(CY188,BJ188)))</f>
        <v>15818.466376596733</v>
      </c>
      <c r="DA188" s="6">
        <f>IF(DA$3=$CP$3,$H188+BK188,IF($F188='KU Meter Schedule'!DA$3,'KU Meter Schedule'!CZ188+BK188-$G188,SUM(CZ188,BK188)))</f>
        <v>15865.176462096733</v>
      </c>
      <c r="DB188" s="6">
        <f>IF(DB$3=$CP$3,$H188+BL188,IF($F188='KU Meter Schedule'!DB$3,'KU Meter Schedule'!DA188+BL188-$G188,SUM(DA188,BL188)))</f>
        <v>15911.886547596734</v>
      </c>
      <c r="DC188" s="6">
        <f>IF(DC$3=$CP$3,$H188+BM188,IF($F188='KU Meter Schedule'!DC$3,'KU Meter Schedule'!DB188+BM188-$G188,SUM(DB188,BM188)))</f>
        <v>15958.596633096735</v>
      </c>
      <c r="DD188" s="6">
        <f>IF(DD$3=$CP$3,$H188+BN188,IF($F188='KU Meter Schedule'!DD$3,'KU Meter Schedule'!DC188+BN188-$G188,SUM(DC188,BN188)))</f>
        <v>16005.306718596736</v>
      </c>
      <c r="DE188" s="6">
        <f>IF(DE$3=$CP$3,$H188+BO188,IF($F188='KU Meter Schedule'!DE$3,'KU Meter Schedule'!DD188+BO188-$G188,SUM(DD188,BO188)))</f>
        <v>16052.016804096736</v>
      </c>
      <c r="DF188" s="6">
        <f>IF(DF$3=$CP$3,$H188+BP188,IF($F188='KU Meter Schedule'!DF$3,'KU Meter Schedule'!DE188+BP188-$G188,SUM(DE188,BP188)))</f>
        <v>16098.726889596737</v>
      </c>
      <c r="DG188" s="6">
        <f>IF(DG$3=$CP$3,$H188+BQ188,IF($F188='KU Meter Schedule'!DG$3,'KU Meter Schedule'!DF188+BQ188-$G188,SUM(DF188,BQ188)))</f>
        <v>16145.436975096738</v>
      </c>
      <c r="DH188" s="6">
        <f>IF(DH$3=$CP$3,$H188+BR188,IF($F188='KU Meter Schedule'!DH$3,'KU Meter Schedule'!DG188+BR188-$G188,SUM(DG188,BR188)))</f>
        <v>16192.147060596739</v>
      </c>
      <c r="DI188" s="6">
        <f>IF(DI$3=$CP$3,$H188+BS188,IF($F188='KU Meter Schedule'!DI$3,'KU Meter Schedule'!DH188+BS188-$G188,SUM(DH188,BS188)))</f>
        <v>16238.85714609674</v>
      </c>
      <c r="DJ188" s="6">
        <f>IF(DJ$3=$CP$3,$H188+BT188,IF($F188='KU Meter Schedule'!DJ$3,'KU Meter Schedule'!DI188+BT188-$G188,SUM(DI188,BT188)))</f>
        <v>16285.56723159674</v>
      </c>
      <c r="DK188" s="6">
        <f>IF(DK$3=$CP$3,$H188+BU188,IF($F188='KU Meter Schedule'!DK$3,'KU Meter Schedule'!DJ188+BU188-$G188,SUM(DJ188,BU188)))</f>
        <v>16332.277317096741</v>
      </c>
      <c r="DL188" s="6">
        <f>IF(DL$3=$CP$3,$H188+BV188,IF($F188='KU Meter Schedule'!DL$3,'KU Meter Schedule'!DK188+BV188-$G188,SUM(DK188,BV188)))</f>
        <v>16378.987402596742</v>
      </c>
      <c r="DM188" s="6">
        <f>IF(DM$3=$CP$3,$H188+BW188,IF($F188='KU Meter Schedule'!DM$3,'KU Meter Schedule'!DL188+BW188-$G188,SUM(DL188,BW188)))</f>
        <v>16425.697488096743</v>
      </c>
      <c r="DN188" s="6">
        <f>IF(DN$3=$CP$3,$H188+BX188,IF($F188='KU Meter Schedule'!DN$3,'KU Meter Schedule'!DM188+BX188-$G188,SUM(DM188,BX188)))</f>
        <v>16472.407573596742</v>
      </c>
      <c r="DO188" s="6">
        <f>IF(DO$3=$CP$3,$H188+BY188,IF($F188='KU Meter Schedule'!DO$3,'KU Meter Schedule'!DN188+BY188-$G188,SUM(DN188,BY188)))</f>
        <v>16519.117659096741</v>
      </c>
      <c r="DP188" s="6">
        <f>IF(DP$3=$CP$3,$H188+BZ188,IF($F188='KU Meter Schedule'!DP$3,'KU Meter Schedule'!DO188+BZ188-$G188,SUM(DO188,BZ188)))</f>
        <v>16565.82774459674</v>
      </c>
      <c r="DQ188" s="6">
        <f>IF(DQ$3=$CP$3,$H188+CA188,IF($F188='KU Meter Schedule'!DQ$3,'KU Meter Schedule'!DP188+CA188-$G188,SUM(DP188,CA188)))</f>
        <v>16612.537830096739</v>
      </c>
      <c r="DR188" s="6">
        <f>IF(DR$3=$CP$3,$H188+CB188,IF($F188='KU Meter Schedule'!DR$3,'KU Meter Schedule'!DQ188+CB188-$G188,SUM(DQ188,CB188)))</f>
        <v>16659.247915596738</v>
      </c>
      <c r="DS188" s="6">
        <f>IF(DS$3=$CP$3,$H188+CC188,IF($F188='KU Meter Schedule'!DS$3,'KU Meter Schedule'!DR188+CC188-$G188,SUM(DR188,CC188)))</f>
        <v>16705.958001096737</v>
      </c>
      <c r="DT188" s="6">
        <f>IF(DT$3=$CP$3,$H188+CD188,IF($F188='KU Meter Schedule'!DT$3,'KU Meter Schedule'!DS188+CD188-$G188,SUM(DS188,CD188)))</f>
        <v>16752.668086596736</v>
      </c>
      <c r="DU188" s="6">
        <f>IF(DU$3=$CP$3,$H188+CE188,IF($F188='KU Meter Schedule'!DU$3,'KU Meter Schedule'!DT188+CE188-$G188,SUM(DT188,CE188)))</f>
        <v>16799.378172096734</v>
      </c>
      <c r="DV188" s="6">
        <f>IF(DV$3=$CP$3,$H188+CF188,IF($F188='KU Meter Schedule'!DV$3,'KU Meter Schedule'!DU188+CF188-$G188,SUM(DU188,CF188)))</f>
        <v>16846.088257596733</v>
      </c>
      <c r="DW188" s="6">
        <f>IF(DW$3=$CP$3,$H188+CG188,IF($F188='KU Meter Schedule'!DW$3,'KU Meter Schedule'!DV188+CG188-$G188,SUM(DV188,CG188)))</f>
        <v>16892.798343096732</v>
      </c>
      <c r="DX188" s="6">
        <f>IF(DX$3=$CP$3,$H188+CH188,IF($F188='KU Meter Schedule'!DX$3,'KU Meter Schedule'!DW188+CH188-$G188,SUM(DW188,CH188)))</f>
        <v>16939.508428596731</v>
      </c>
      <c r="DY188" s="6">
        <f>IF(DY$3=$CP$3,$H188+CI188,IF($F188='KU Meter Schedule'!DY$3,'KU Meter Schedule'!DX188+CI188-$G188,SUM(DX188,CI188)))</f>
        <v>16986.21851409673</v>
      </c>
      <c r="DZ188" s="6">
        <f>IF(DZ$3=$CP$3,$H188+CJ188,IF($F188='KU Meter Schedule'!DZ$3,'KU Meter Schedule'!DY188+CJ188-$G188,SUM(DY188,CJ188)))</f>
        <v>17032.928599596729</v>
      </c>
      <c r="EA188" s="6">
        <f>IF(EA$3=$CP$3,$H188+CK188,IF($F188='KU Meter Schedule'!EA$3,'KU Meter Schedule'!DZ188+CK188-$G188,SUM(DZ188,CK188)))</f>
        <v>17079.638685096728</v>
      </c>
      <c r="EB188" s="6">
        <f>IF(EB$3=$CP$3,$H188+CL188,IF($F188='KU Meter Schedule'!EB$3,'KU Meter Schedule'!EA188+CL188-$G188,SUM(EA188,CL188)))</f>
        <v>1133.7337278467294</v>
      </c>
      <c r="EC188" s="6">
        <f>IF(EC$3=$CP$3,$H188+CM188,IF($F188='KU Meter Schedule'!EC$3,'KU Meter Schedule'!EB188+CM188-$G188,SUM(EB188,CM188)))</f>
        <v>1133.7337278467294</v>
      </c>
      <c r="ED188" s="6">
        <f>IF(ED$3=$CP$3,$H188+CN188,IF($F188='KU Meter Schedule'!ED$3,'KU Meter Schedule'!EC188+CN188-$G188,SUM(EC188,CN188)))</f>
        <v>1133.7337278467294</v>
      </c>
      <c r="EF188" s="8">
        <f t="shared" si="38"/>
        <v>455.54033506993437</v>
      </c>
      <c r="EG188" s="8">
        <f t="shared" si="38"/>
        <v>425.0656639032677</v>
      </c>
      <c r="EH188" s="8">
        <f t="shared" si="38"/>
        <v>394.59099273660104</v>
      </c>
      <c r="EI188" s="8">
        <f t="shared" si="38"/>
        <v>364.11632156993437</v>
      </c>
      <c r="EJ188" s="8">
        <f t="shared" si="38"/>
        <v>333.6416504032677</v>
      </c>
      <c r="EK188" s="8">
        <f t="shared" si="38"/>
        <v>303.16697923660104</v>
      </c>
      <c r="EL188" s="8">
        <f t="shared" si="38"/>
        <v>272.69230806993437</v>
      </c>
      <c r="EM188" s="8">
        <f t="shared" si="38"/>
        <v>242.2176369032677</v>
      </c>
      <c r="EN188" s="8">
        <f t="shared" si="38"/>
        <v>211.74296573660104</v>
      </c>
      <c r="EO188" s="8">
        <f t="shared" si="38"/>
        <v>181.26829456993437</v>
      </c>
      <c r="EP188" s="8">
        <f t="shared" si="38"/>
        <v>150.7936234032677</v>
      </c>
      <c r="EQ188" s="8">
        <f t="shared" si="38"/>
        <v>104.08353790326692</v>
      </c>
      <c r="ER188" s="8">
        <f t="shared" si="38"/>
        <v>57.373452403266128</v>
      </c>
      <c r="ES188" s="8">
        <f t="shared" si="38"/>
        <v>10.663366903265342</v>
      </c>
      <c r="ET188" s="8">
        <f t="shared" si="38"/>
        <v>-36.046718596735445</v>
      </c>
      <c r="EU188" s="8">
        <f t="shared" si="38"/>
        <v>-82.756804096736232</v>
      </c>
      <c r="EV188" s="8">
        <f t="shared" si="37"/>
        <v>-129.46688959673702</v>
      </c>
      <c r="EW188" s="8">
        <f t="shared" si="37"/>
        <v>-176.17697509673781</v>
      </c>
      <c r="EX188" s="8">
        <f t="shared" si="37"/>
        <v>-222.88706059673859</v>
      </c>
      <c r="EY188" s="8">
        <f t="shared" si="37"/>
        <v>-269.59714609673938</v>
      </c>
      <c r="EZ188" s="8">
        <f t="shared" si="37"/>
        <v>-316.30723159674017</v>
      </c>
      <c r="FA188" s="8">
        <f t="shared" si="37"/>
        <v>-363.01731709674095</v>
      </c>
      <c r="FB188" s="8">
        <f t="shared" si="37"/>
        <v>-409.72740259674174</v>
      </c>
      <c r="FC188" s="8">
        <f t="shared" si="37"/>
        <v>-456.43748809674253</v>
      </c>
      <c r="FD188" s="8">
        <f t="shared" si="37"/>
        <v>-503.14757359674149</v>
      </c>
      <c r="FE188" s="8">
        <f t="shared" si="37"/>
        <v>-549.85765909674046</v>
      </c>
      <c r="FF188" s="8">
        <f t="shared" si="37"/>
        <v>-596.56774459673943</v>
      </c>
      <c r="FG188" s="8">
        <f t="shared" si="37"/>
        <v>-643.2778300967384</v>
      </c>
      <c r="FH188" s="8">
        <f t="shared" si="37"/>
        <v>-689.98791559673737</v>
      </c>
      <c r="FI188" s="8">
        <f t="shared" si="37"/>
        <v>-736.69800109673633</v>
      </c>
      <c r="FJ188" s="8">
        <f t="shared" si="37"/>
        <v>-783.4080865967353</v>
      </c>
      <c r="FK188" s="8">
        <f t="shared" si="36"/>
        <v>-830.11817209673427</v>
      </c>
      <c r="FL188" s="8">
        <f t="shared" si="36"/>
        <v>-876.82825759673324</v>
      </c>
      <c r="FM188" s="8">
        <f t="shared" si="36"/>
        <v>-923.53834309673221</v>
      </c>
      <c r="FN188" s="8">
        <f t="shared" si="36"/>
        <v>-970.24842859673117</v>
      </c>
      <c r="FO188" s="8">
        <f t="shared" si="36"/>
        <v>-1016.9585140967301</v>
      </c>
      <c r="FP188" s="8">
        <f t="shared" si="36"/>
        <v>-1063.6685995967291</v>
      </c>
      <c r="FQ188" s="8">
        <f t="shared" si="36"/>
        <v>-1110.3786850967281</v>
      </c>
      <c r="FR188" s="8">
        <f t="shared" si="36"/>
        <v>-1133.7337278467294</v>
      </c>
      <c r="FS188" s="8">
        <f t="shared" si="36"/>
        <v>-1133.7337278467294</v>
      </c>
      <c r="FT188" s="8">
        <f t="shared" si="36"/>
        <v>-1133.7337278467294</v>
      </c>
    </row>
    <row r="189" spans="1:176" x14ac:dyDescent="0.25">
      <c r="A189" s="3" t="s">
        <v>12</v>
      </c>
      <c r="B189" s="3" t="s">
        <v>2</v>
      </c>
      <c r="C189" s="3" t="s">
        <v>37</v>
      </c>
      <c r="D189" s="3" t="s">
        <v>4</v>
      </c>
      <c r="E189" s="3">
        <v>1963</v>
      </c>
      <c r="F189" s="24">
        <f>IFERROR(VLOOKUP(CONCATENATE(C189,E189),'KU Retirements'!$A$4:$E$150,5,FALSE),"N/A")</f>
        <v>43739</v>
      </c>
      <c r="G189" s="5">
        <v>14786.75</v>
      </c>
      <c r="H189" s="5">
        <v>14283.869193660001</v>
      </c>
      <c r="J189" s="6">
        <f>IF(J$3=$J$3,$G189,IF($F189='KU Meter Schedule'!J$3,'KU Meter Schedule'!I189-'KU Meter Schedule'!$G189,I189))</f>
        <v>14786.75</v>
      </c>
      <c r="K189" s="6">
        <f>IF(K$3=$J$3,$G189,IF($F189='KU Meter Schedule'!K$3,'KU Meter Schedule'!J189-'KU Meter Schedule'!$G189,J189))</f>
        <v>14786.75</v>
      </c>
      <c r="L189" s="6">
        <f>IF(L$3=$J$3,$G189,IF($F189='KU Meter Schedule'!L$3,'KU Meter Schedule'!K189-'KU Meter Schedule'!$G189,K189))</f>
        <v>14786.75</v>
      </c>
      <c r="M189" s="6">
        <f>IF(M$3=$J$3,$G189,IF($F189='KU Meter Schedule'!M$3,'KU Meter Schedule'!L189-'KU Meter Schedule'!$G189,L189))</f>
        <v>14786.75</v>
      </c>
      <c r="N189" s="6">
        <f>IF(N$3=$J$3,$G189,IF($F189='KU Meter Schedule'!N$3,'KU Meter Schedule'!M189-'KU Meter Schedule'!$G189,M189))</f>
        <v>14786.75</v>
      </c>
      <c r="O189" s="6">
        <f>IF(O$3=$J$3,$G189,IF($F189='KU Meter Schedule'!O$3,'KU Meter Schedule'!N189-'KU Meter Schedule'!$G189,N189))</f>
        <v>14786.75</v>
      </c>
      <c r="P189" s="6">
        <f>IF(P$3=$J$3,$G189,IF($F189='KU Meter Schedule'!P$3,'KU Meter Schedule'!O189-'KU Meter Schedule'!$G189,O189))</f>
        <v>14786.75</v>
      </c>
      <c r="Q189" s="6">
        <f>IF(Q$3=$J$3,$G189,IF($F189='KU Meter Schedule'!Q$3,'KU Meter Schedule'!P189-'KU Meter Schedule'!$G189,P189))</f>
        <v>14786.75</v>
      </c>
      <c r="R189" s="6">
        <f>IF(R$3=$J$3,$G189,IF($F189='KU Meter Schedule'!R$3,'KU Meter Schedule'!Q189-'KU Meter Schedule'!$G189,Q189))</f>
        <v>14786.75</v>
      </c>
      <c r="S189" s="6">
        <f>IF(S$3=$J$3,$G189,IF($F189='KU Meter Schedule'!S$3,'KU Meter Schedule'!R189-'KU Meter Schedule'!$G189,R189))</f>
        <v>14786.75</v>
      </c>
      <c r="T189" s="6">
        <f>IF(T$3=$J$3,$G189,IF($F189='KU Meter Schedule'!T$3,'KU Meter Schedule'!S189-'KU Meter Schedule'!$G189,S189))</f>
        <v>14786.75</v>
      </c>
      <c r="U189" s="6">
        <f>IF(U$3=$J$3,$G189,IF($F189='KU Meter Schedule'!U$3,'KU Meter Schedule'!T189-'KU Meter Schedule'!$G189,T189))</f>
        <v>14786.75</v>
      </c>
      <c r="V189" s="6">
        <f>IF(V$3=$J$3,$G189,IF($F189='KU Meter Schedule'!V$3,'KU Meter Schedule'!U189-'KU Meter Schedule'!$G189,U189))</f>
        <v>14786.75</v>
      </c>
      <c r="W189" s="6">
        <f>IF(W$3=$J$3,$G189,IF($F189='KU Meter Schedule'!W$3,'KU Meter Schedule'!V189-'KU Meter Schedule'!$G189,V189))</f>
        <v>14786.75</v>
      </c>
      <c r="X189" s="6">
        <f>IF(X$3=$J$3,$G189,IF($F189='KU Meter Schedule'!X$3,'KU Meter Schedule'!W189-'KU Meter Schedule'!$G189,W189))</f>
        <v>14786.75</v>
      </c>
      <c r="Y189" s="6">
        <f>IF(Y$3=$J$3,$G189,IF($F189='KU Meter Schedule'!Y$3,'KU Meter Schedule'!X189-'KU Meter Schedule'!$G189,X189))</f>
        <v>14786.75</v>
      </c>
      <c r="Z189" s="6">
        <f>IF(Z$3=$J$3,$G189,IF($F189='KU Meter Schedule'!Z$3,'KU Meter Schedule'!Y189-'KU Meter Schedule'!$G189,Y189))</f>
        <v>14786.75</v>
      </c>
      <c r="AA189" s="6">
        <f>IF(AA$3=$J$3,$G189,IF($F189='KU Meter Schedule'!AA$3,'KU Meter Schedule'!Z189-'KU Meter Schedule'!$G189,Z189))</f>
        <v>14786.75</v>
      </c>
      <c r="AB189" s="6">
        <f>IF(AB$3=$J$3,$G189,IF($F189='KU Meter Schedule'!AB$3,'KU Meter Schedule'!AA189-'KU Meter Schedule'!$G189,AA189))</f>
        <v>14786.75</v>
      </c>
      <c r="AC189" s="6">
        <f>IF(AC$3=$J$3,$G189,IF($F189='KU Meter Schedule'!AC$3,'KU Meter Schedule'!AB189-'KU Meter Schedule'!$G189,AB189))</f>
        <v>14786.75</v>
      </c>
      <c r="AD189" s="6">
        <f>IF(AD$3=$J$3,$G189,IF($F189='KU Meter Schedule'!AD$3,'KU Meter Schedule'!AC189-'KU Meter Schedule'!$G189,AC189))</f>
        <v>14786.75</v>
      </c>
      <c r="AE189" s="6">
        <f>IF(AE$3=$J$3,$G189,IF($F189='KU Meter Schedule'!AE$3,'KU Meter Schedule'!AD189-'KU Meter Schedule'!$G189,AD189))</f>
        <v>14786.75</v>
      </c>
      <c r="AF189" s="6">
        <f>IF(AF$3=$J$3,$G189,IF($F189='KU Meter Schedule'!AF$3,'KU Meter Schedule'!AE189-'KU Meter Schedule'!$G189,AE189))</f>
        <v>14786.75</v>
      </c>
      <c r="AG189" s="6">
        <f>IF(AG$3=$J$3,$G189,IF($F189='KU Meter Schedule'!AG$3,'KU Meter Schedule'!AF189-'KU Meter Schedule'!$G189,AF189))</f>
        <v>14786.75</v>
      </c>
      <c r="AH189" s="6">
        <f>IF(AH$3=$J$3,$G189,IF($F189='KU Meter Schedule'!AH$3,'KU Meter Schedule'!AG189-'KU Meter Schedule'!$G189,AG189))</f>
        <v>14786.75</v>
      </c>
      <c r="AI189" s="6">
        <f>IF(AI$3=$J$3,$G189,IF($F189='KU Meter Schedule'!AI$3,'KU Meter Schedule'!AH189-'KU Meter Schedule'!$G189,AH189))</f>
        <v>14786.75</v>
      </c>
      <c r="AJ189" s="6">
        <f>IF(AJ$3=$J$3,$G189,IF($F189='KU Meter Schedule'!AJ$3,'KU Meter Schedule'!AI189-'KU Meter Schedule'!$G189,AI189))</f>
        <v>14786.75</v>
      </c>
      <c r="AK189" s="6">
        <f>IF(AK$3=$J$3,$G189,IF($F189='KU Meter Schedule'!AK$3,'KU Meter Schedule'!AJ189-'KU Meter Schedule'!$G189,AJ189))</f>
        <v>14786.75</v>
      </c>
      <c r="AL189" s="6">
        <f>IF(AL$3=$J$3,$G189,IF($F189='KU Meter Schedule'!AL$3,'KU Meter Schedule'!AK189-'KU Meter Schedule'!$G189,AK189))</f>
        <v>14786.75</v>
      </c>
      <c r="AM189" s="6">
        <f>IF(AM$3=$J$3,$G189,IF($F189='KU Meter Schedule'!AM$3,'KU Meter Schedule'!AL189-'KU Meter Schedule'!$G189,AL189))</f>
        <v>14786.75</v>
      </c>
      <c r="AN189" s="6">
        <f>IF(AN$3=$J$3,$G189,IF($F189='KU Meter Schedule'!AN$3,'KU Meter Schedule'!AM189-'KU Meter Schedule'!$G189,AM189))</f>
        <v>14786.75</v>
      </c>
      <c r="AO189" s="6">
        <f>IF(AO$3=$J$3,$G189,IF($F189='KU Meter Schedule'!AO$3,'KU Meter Schedule'!AN189-'KU Meter Schedule'!$G189,AN189))</f>
        <v>14786.75</v>
      </c>
      <c r="AP189" s="6">
        <f>IF(AP$3=$J$3,$G189,IF($F189='KU Meter Schedule'!AP$3,'KU Meter Schedule'!AO189-'KU Meter Schedule'!$G189,AO189))</f>
        <v>14786.75</v>
      </c>
      <c r="AQ189" s="6">
        <f>IF(AQ$3=$J$3,$G189,IF($F189='KU Meter Schedule'!AQ$3,'KU Meter Schedule'!AP189-'KU Meter Schedule'!$G189,AP189))</f>
        <v>14786.75</v>
      </c>
      <c r="AR189" s="6">
        <f>IF(AR$3=$J$3,$G189,IF($F189='KU Meter Schedule'!AR$3,'KU Meter Schedule'!AQ189-'KU Meter Schedule'!$G189,AQ189))</f>
        <v>14786.75</v>
      </c>
      <c r="AS189" s="6">
        <f>IF(AS$3=$J$3,$G189,IF($F189='KU Meter Schedule'!AS$3,'KU Meter Schedule'!AR189-'KU Meter Schedule'!$G189,AR189))</f>
        <v>14786.75</v>
      </c>
      <c r="AT189" s="6">
        <f>IF(AT$3=$J$3,$G189,IF($F189='KU Meter Schedule'!AT$3,'KU Meter Schedule'!AS189-'KU Meter Schedule'!$G189,AS189))</f>
        <v>14786.75</v>
      </c>
      <c r="AU189" s="6">
        <f>IF(AU$3=$J$3,$G189,IF($F189='KU Meter Schedule'!AU$3,'KU Meter Schedule'!AT189-'KU Meter Schedule'!$G189,AT189))</f>
        <v>14786.75</v>
      </c>
      <c r="AV189" s="6">
        <f>IF(AV$3=$J$3,$G189,IF($F189='KU Meter Schedule'!AV$3,'KU Meter Schedule'!AU189-'KU Meter Schedule'!$G189,AU189))</f>
        <v>0</v>
      </c>
      <c r="AW189" s="6">
        <f>IF(AW$3=$J$3,$G189,IF($F189='KU Meter Schedule'!AW$3,'KU Meter Schedule'!AV189-'KU Meter Schedule'!$G189,AV189))</f>
        <v>0</v>
      </c>
      <c r="AX189" s="6">
        <f>IF(AX$3=$J$3,$G189,IF($F189='KU Meter Schedule'!AX$3,'KU Meter Schedule'!AW189-'KU Meter Schedule'!$G189,AW189))</f>
        <v>0</v>
      </c>
      <c r="AZ189" s="21">
        <f>IF(AZ$3&lt;'Depr. Rate'!$B$1,('Depr. Rate'!$B$4*'KU Meter Schedule'!J189)/12,IF(J189=0,I189/2*'Depr. Rate'!$C$4/12,('Depr. Rate'!$C$4*'KU Meter Schedule'!J189)/12))</f>
        <v>28.218047916666666</v>
      </c>
      <c r="BA189" s="21">
        <f>IF(BA$3&lt;'Depr. Rate'!$B$1,('Depr. Rate'!$B$4*'KU Meter Schedule'!K189)/12,IF(K189=0,J189/2*'Depr. Rate'!$C$4/12,('Depr. Rate'!$C$4*'KU Meter Schedule'!K189)/12))</f>
        <v>28.218047916666666</v>
      </c>
      <c r="BB189" s="21">
        <f>IF(BB$3&lt;'Depr. Rate'!$B$1,('Depr. Rate'!$B$4*'KU Meter Schedule'!L189)/12,IF(L189=0,K189/2*'Depr. Rate'!$C$4/12,('Depr. Rate'!$C$4*'KU Meter Schedule'!L189)/12))</f>
        <v>28.218047916666666</v>
      </c>
      <c r="BC189" s="21">
        <f>IF(BC$3&lt;'Depr. Rate'!$B$1,('Depr. Rate'!$B$4*'KU Meter Schedule'!M189)/12,IF(M189=0,L189/2*'Depr. Rate'!$C$4/12,('Depr. Rate'!$C$4*'KU Meter Schedule'!M189)/12))</f>
        <v>28.218047916666666</v>
      </c>
      <c r="BD189" s="21">
        <f>IF(BD$3&lt;'Depr. Rate'!$B$1,('Depr. Rate'!$B$4*'KU Meter Schedule'!N189)/12,IF(N189=0,M189/2*'Depr. Rate'!$C$4/12,('Depr. Rate'!$C$4*'KU Meter Schedule'!N189)/12))</f>
        <v>28.218047916666666</v>
      </c>
      <c r="BE189" s="21">
        <f>IF(BE$3&lt;'Depr. Rate'!$B$1,('Depr. Rate'!$B$4*'KU Meter Schedule'!O189)/12,IF(O189=0,N189/2*'Depr. Rate'!$C$4/12,('Depr. Rate'!$C$4*'KU Meter Schedule'!O189)/12))</f>
        <v>28.218047916666666</v>
      </c>
      <c r="BF189" s="21">
        <f>IF(BF$3&lt;'Depr. Rate'!$B$1,('Depr. Rate'!$B$4*'KU Meter Schedule'!P189)/12,IF(P189=0,O189/2*'Depr. Rate'!$C$4/12,('Depr. Rate'!$C$4*'KU Meter Schedule'!P189)/12))</f>
        <v>28.218047916666666</v>
      </c>
      <c r="BG189" s="21">
        <f>IF(BG$3&lt;'Depr. Rate'!$B$1,('Depr. Rate'!$B$4*'KU Meter Schedule'!Q189)/12,IF(Q189=0,P189/2*'Depr. Rate'!$C$4/12,('Depr. Rate'!$C$4*'KU Meter Schedule'!Q189)/12))</f>
        <v>28.218047916666666</v>
      </c>
      <c r="BH189" s="21">
        <f>IF(BH$3&lt;'Depr. Rate'!$B$1,('Depr. Rate'!$B$4*'KU Meter Schedule'!R189)/12,IF(R189=0,Q189/2*'Depr. Rate'!$C$4/12,('Depr. Rate'!$C$4*'KU Meter Schedule'!R189)/12))</f>
        <v>28.218047916666666</v>
      </c>
      <c r="BI189" s="21">
        <f>IF(BI$3&lt;'Depr. Rate'!$B$1,('Depr. Rate'!$B$4*'KU Meter Schedule'!S189)/12,IF(S189=0,R189/2*'Depr. Rate'!$C$4/12,('Depr. Rate'!$C$4*'KU Meter Schedule'!S189)/12))</f>
        <v>28.218047916666666</v>
      </c>
      <c r="BJ189" s="21">
        <f>IF(BJ$3&lt;'Depr. Rate'!$B$1,('Depr. Rate'!$B$4*'KU Meter Schedule'!T189)/12,IF(T189=0,S189/2*'Depr. Rate'!$C$4/12,('Depr. Rate'!$C$4*'KU Meter Schedule'!T189)/12))</f>
        <v>28.218047916666666</v>
      </c>
      <c r="BK189" s="21">
        <f>IF(BK$3&lt;'Depr. Rate'!$B$1,('Depr. Rate'!$B$4*'KU Meter Schedule'!U189)/12,IF(U189=0,T189/2*'Depr. Rate'!$C$4/12,('Depr. Rate'!$C$4*'KU Meter Schedule'!U189)/12))</f>
        <v>43.251243749999993</v>
      </c>
      <c r="BL189" s="21">
        <f>IF(BL$3&lt;'Depr. Rate'!$B$1,('Depr. Rate'!$B$4*'KU Meter Schedule'!V189)/12,IF(V189=0,U189/2*'Depr. Rate'!$C$4/12,('Depr. Rate'!$C$4*'KU Meter Schedule'!V189)/12))</f>
        <v>43.251243749999993</v>
      </c>
      <c r="BM189" s="21">
        <f>IF(BM$3&lt;'Depr. Rate'!$B$1,('Depr. Rate'!$B$4*'KU Meter Schedule'!W189)/12,IF(W189=0,V189/2*'Depr. Rate'!$C$4/12,('Depr. Rate'!$C$4*'KU Meter Schedule'!W189)/12))</f>
        <v>43.251243749999993</v>
      </c>
      <c r="BN189" s="21">
        <f>IF(BN$3&lt;'Depr. Rate'!$B$1,('Depr. Rate'!$B$4*'KU Meter Schedule'!X189)/12,IF(X189=0,W189/2*'Depr. Rate'!$C$4/12,('Depr. Rate'!$C$4*'KU Meter Schedule'!X189)/12))</f>
        <v>43.251243749999993</v>
      </c>
      <c r="BO189" s="21">
        <f>IF(BO$3&lt;'Depr. Rate'!$B$1,('Depr. Rate'!$B$4*'KU Meter Schedule'!Y189)/12,IF(Y189=0,X189/2*'Depr. Rate'!$C$4/12,('Depr. Rate'!$C$4*'KU Meter Schedule'!Y189)/12))</f>
        <v>43.251243749999993</v>
      </c>
      <c r="BP189" s="21">
        <f>IF(BP$3&lt;'Depr. Rate'!$B$1,('Depr. Rate'!$B$4*'KU Meter Schedule'!Z189)/12,IF(Z189=0,Y189/2*'Depr. Rate'!$C$4/12,('Depr. Rate'!$C$4*'KU Meter Schedule'!Z189)/12))</f>
        <v>43.251243749999993</v>
      </c>
      <c r="BQ189" s="21">
        <f>IF(BQ$3&lt;'Depr. Rate'!$B$1,('Depr. Rate'!$B$4*'KU Meter Schedule'!AA189)/12,IF(AA189=0,Z189/2*'Depr. Rate'!$C$4/12,('Depr. Rate'!$C$4*'KU Meter Schedule'!AA189)/12))</f>
        <v>43.251243749999993</v>
      </c>
      <c r="BR189" s="21">
        <f>IF(BR$3&lt;'Depr. Rate'!$B$1,('Depr. Rate'!$B$4*'KU Meter Schedule'!AB189)/12,IF(AB189=0,AA189/2*'Depr. Rate'!$C$4/12,('Depr. Rate'!$C$4*'KU Meter Schedule'!AB189)/12))</f>
        <v>43.251243749999993</v>
      </c>
      <c r="BS189" s="21">
        <f>IF(BS$3&lt;'Depr. Rate'!$B$1,('Depr. Rate'!$B$4*'KU Meter Schedule'!AC189)/12,IF(AC189=0,AB189/2*'Depr. Rate'!$C$4/12,('Depr. Rate'!$C$4*'KU Meter Schedule'!AC189)/12))</f>
        <v>43.251243749999993</v>
      </c>
      <c r="BT189" s="21">
        <f>IF(BT$3&lt;'Depr. Rate'!$B$1,('Depr. Rate'!$B$4*'KU Meter Schedule'!AD189)/12,IF(AD189=0,AC189/2*'Depr. Rate'!$C$4/12,('Depr. Rate'!$C$4*'KU Meter Schedule'!AD189)/12))</f>
        <v>43.251243749999993</v>
      </c>
      <c r="BU189" s="21">
        <f>IF(BU$3&lt;'Depr. Rate'!$B$1,('Depr. Rate'!$B$4*'KU Meter Schedule'!AE189)/12,IF(AE189=0,AD189/2*'Depr. Rate'!$C$4/12,('Depr. Rate'!$C$4*'KU Meter Schedule'!AE189)/12))</f>
        <v>43.251243749999993</v>
      </c>
      <c r="BV189" s="21">
        <f>IF(BV$3&lt;'Depr. Rate'!$B$1,('Depr. Rate'!$B$4*'KU Meter Schedule'!AF189)/12,IF(AF189=0,AE189/2*'Depr. Rate'!$C$4/12,('Depr. Rate'!$C$4*'KU Meter Schedule'!AF189)/12))</f>
        <v>43.251243749999993</v>
      </c>
      <c r="BW189" s="21">
        <f>IF(BW$3&lt;'Depr. Rate'!$B$1,('Depr. Rate'!$B$4*'KU Meter Schedule'!AG189)/12,IF(AG189=0,AF189/2*'Depr. Rate'!$C$4/12,('Depr. Rate'!$C$4*'KU Meter Schedule'!AG189)/12))</f>
        <v>43.251243749999993</v>
      </c>
      <c r="BX189" s="21">
        <f>IF(BX$3&lt;'Depr. Rate'!$B$1,('Depr. Rate'!$B$4*'KU Meter Schedule'!AH189)/12,IF(AH189=0,AG189/2*'Depr. Rate'!$C$4/12,('Depr. Rate'!$C$4*'KU Meter Schedule'!AH189)/12))</f>
        <v>43.251243749999993</v>
      </c>
      <c r="BY189" s="21">
        <f>IF(BY$3&lt;'Depr. Rate'!$B$1,('Depr. Rate'!$B$4*'KU Meter Schedule'!AI189)/12,IF(AI189=0,AH189/2*'Depr. Rate'!$C$4/12,('Depr. Rate'!$C$4*'KU Meter Schedule'!AI189)/12))</f>
        <v>43.251243749999993</v>
      </c>
      <c r="BZ189" s="21">
        <f>IF(BZ$3&lt;'Depr. Rate'!$B$1,('Depr. Rate'!$B$4*'KU Meter Schedule'!AJ189)/12,IF(AJ189=0,AI189/2*'Depr. Rate'!$C$4/12,('Depr. Rate'!$C$4*'KU Meter Schedule'!AJ189)/12))</f>
        <v>43.251243749999993</v>
      </c>
      <c r="CA189" s="21">
        <f>IF(CA$3&lt;'Depr. Rate'!$B$1,('Depr. Rate'!$B$4*'KU Meter Schedule'!AK189)/12,IF(AK189=0,AJ189/2*'Depr. Rate'!$C$4/12,('Depr. Rate'!$C$4*'KU Meter Schedule'!AK189)/12))</f>
        <v>43.251243749999993</v>
      </c>
      <c r="CB189" s="21">
        <f>IF(CB$3&lt;'Depr. Rate'!$B$1,('Depr. Rate'!$B$4*'KU Meter Schedule'!AL189)/12,IF(AL189=0,AK189/2*'Depr. Rate'!$C$4/12,('Depr. Rate'!$C$4*'KU Meter Schedule'!AL189)/12))</f>
        <v>43.251243749999993</v>
      </c>
      <c r="CC189" s="21">
        <f>IF(CC$3&lt;'Depr. Rate'!$B$1,('Depr. Rate'!$B$4*'KU Meter Schedule'!AM189)/12,IF(AM189=0,AL189/2*'Depr. Rate'!$C$4/12,('Depr. Rate'!$C$4*'KU Meter Schedule'!AM189)/12))</f>
        <v>43.251243749999993</v>
      </c>
      <c r="CD189" s="21">
        <f>IF(CD$3&lt;'Depr. Rate'!$B$1,('Depr. Rate'!$B$4*'KU Meter Schedule'!AN189)/12,IF(AN189=0,AM189/2*'Depr. Rate'!$C$4/12,('Depr. Rate'!$C$4*'KU Meter Schedule'!AN189)/12))</f>
        <v>43.251243749999993</v>
      </c>
      <c r="CE189" s="21">
        <f>IF(CE$3&lt;'Depr. Rate'!$B$1,('Depr. Rate'!$B$4*'KU Meter Schedule'!AO189)/12,IF(AO189=0,AN189/2*'Depr. Rate'!$C$4/12,('Depr. Rate'!$C$4*'KU Meter Schedule'!AO189)/12))</f>
        <v>43.251243749999993</v>
      </c>
      <c r="CF189" s="21">
        <f>IF(CF$3&lt;'Depr. Rate'!$B$1,('Depr. Rate'!$B$4*'KU Meter Schedule'!AP189)/12,IF(AP189=0,AO189/2*'Depr. Rate'!$C$4/12,('Depr. Rate'!$C$4*'KU Meter Schedule'!AP189)/12))</f>
        <v>43.251243749999993</v>
      </c>
      <c r="CG189" s="21">
        <f>IF(CG$3&lt;'Depr. Rate'!$B$1,('Depr. Rate'!$B$4*'KU Meter Schedule'!AQ189)/12,IF(AQ189=0,AP189/2*'Depr. Rate'!$C$4/12,('Depr. Rate'!$C$4*'KU Meter Schedule'!AQ189)/12))</f>
        <v>43.251243749999993</v>
      </c>
      <c r="CH189" s="21">
        <f>IF(CH$3&lt;'Depr. Rate'!$B$1,('Depr. Rate'!$B$4*'KU Meter Schedule'!AR189)/12,IF(AR189=0,AQ189/2*'Depr. Rate'!$C$4/12,('Depr. Rate'!$C$4*'KU Meter Schedule'!AR189)/12))</f>
        <v>43.251243749999993</v>
      </c>
      <c r="CI189" s="21">
        <f>IF(CI$3&lt;'Depr. Rate'!$B$1,('Depr. Rate'!$B$4*'KU Meter Schedule'!AS189)/12,IF(AS189=0,AR189/2*'Depr. Rate'!$C$4/12,('Depr. Rate'!$C$4*'KU Meter Schedule'!AS189)/12))</f>
        <v>43.251243749999993</v>
      </c>
      <c r="CJ189" s="21">
        <f>IF(CJ$3&lt;'Depr. Rate'!$B$1,('Depr. Rate'!$B$4*'KU Meter Schedule'!AT189)/12,IF(AT189=0,AS189/2*'Depr. Rate'!$C$4/12,('Depr. Rate'!$C$4*'KU Meter Schedule'!AT189)/12))</f>
        <v>43.251243749999993</v>
      </c>
      <c r="CK189" s="21">
        <f>IF(CK$3&lt;'Depr. Rate'!$B$1,('Depr. Rate'!$B$4*'KU Meter Schedule'!AU189)/12,IF(AU189=0,AT189/2*'Depr. Rate'!$C$4/12,('Depr. Rate'!$C$4*'KU Meter Schedule'!AU189)/12))</f>
        <v>43.251243749999993</v>
      </c>
      <c r="CL189" s="21">
        <f>IF(CL$3&lt;'Depr. Rate'!$B$1,('Depr. Rate'!$B$4*'KU Meter Schedule'!AV189)/12,IF(AV189=0,AU189/2*'Depr. Rate'!$C$4/12,('Depr. Rate'!$C$4*'KU Meter Schedule'!AV189)/12))</f>
        <v>21.625621874999997</v>
      </c>
      <c r="CM189" s="21">
        <f>IF(CM$3&lt;'Depr. Rate'!$B$1,('Depr. Rate'!$B$4*'KU Meter Schedule'!AW189)/12,IF(AW189=0,AV189/2*'Depr. Rate'!$C$4/12,('Depr. Rate'!$C$4*'KU Meter Schedule'!AW189)/12))</f>
        <v>0</v>
      </c>
      <c r="CN189" s="21">
        <f>IF(CN$3&lt;'Depr. Rate'!$B$1,('Depr. Rate'!$B$4*'KU Meter Schedule'!AX189)/12,IF(AX189=0,AW189/2*'Depr. Rate'!$C$4/12,('Depr. Rate'!$C$4*'KU Meter Schedule'!AX189)/12))</f>
        <v>0</v>
      </c>
      <c r="CP189" s="6">
        <f>IF(CP$3=$CP$3,$H189+AZ189,IF($F189='KU Meter Schedule'!CP$3,'KU Meter Schedule'!CO189+AZ189-$G189,SUM(CO189,AZ189)))</f>
        <v>14312.087241576668</v>
      </c>
      <c r="CQ189" s="6">
        <f>IF(CQ$3=$CP$3,$H189+BA189,IF($F189='KU Meter Schedule'!CQ$3,'KU Meter Schedule'!CP189+BA189-$G189,SUM(CP189,BA189)))</f>
        <v>14340.305289493335</v>
      </c>
      <c r="CR189" s="6">
        <f>IF(CR$3=$CP$3,$H189+BB189,IF($F189='KU Meter Schedule'!CR$3,'KU Meter Schedule'!CQ189+BB189-$G189,SUM(CQ189,BB189)))</f>
        <v>14368.523337410003</v>
      </c>
      <c r="CS189" s="6">
        <f>IF(CS$3=$CP$3,$H189+BC189,IF($F189='KU Meter Schedule'!CS$3,'KU Meter Schedule'!CR189+BC189-$G189,SUM(CR189,BC189)))</f>
        <v>14396.74138532667</v>
      </c>
      <c r="CT189" s="6">
        <f>IF(CT$3=$CP$3,$H189+BD189,IF($F189='KU Meter Schedule'!CT$3,'KU Meter Schedule'!CS189+BD189-$G189,SUM(CS189,BD189)))</f>
        <v>14424.959433243337</v>
      </c>
      <c r="CU189" s="6">
        <f>IF(CU$3=$CP$3,$H189+BE189,IF($F189='KU Meter Schedule'!CU$3,'KU Meter Schedule'!CT189+BE189-$G189,SUM(CT189,BE189)))</f>
        <v>14453.177481160004</v>
      </c>
      <c r="CV189" s="6">
        <f>IF(CV$3=$CP$3,$H189+BF189,IF($F189='KU Meter Schedule'!CV$3,'KU Meter Schedule'!CU189+BF189-$G189,SUM(CU189,BF189)))</f>
        <v>14481.395529076672</v>
      </c>
      <c r="CW189" s="6">
        <f>IF(CW$3=$CP$3,$H189+BG189,IF($F189='KU Meter Schedule'!CW$3,'KU Meter Schedule'!CV189+BG189-$G189,SUM(CV189,BG189)))</f>
        <v>14509.613576993339</v>
      </c>
      <c r="CX189" s="6">
        <f>IF(CX$3=$CP$3,$H189+BH189,IF($F189='KU Meter Schedule'!CX$3,'KU Meter Schedule'!CW189+BH189-$G189,SUM(CW189,BH189)))</f>
        <v>14537.831624910006</v>
      </c>
      <c r="CY189" s="6">
        <f>IF(CY$3=$CP$3,$H189+BI189,IF($F189='KU Meter Schedule'!CY$3,'KU Meter Schedule'!CX189+BI189-$G189,SUM(CX189,BI189)))</f>
        <v>14566.049672826673</v>
      </c>
      <c r="CZ189" s="6">
        <f>IF(CZ$3=$CP$3,$H189+BJ189,IF($F189='KU Meter Schedule'!CZ$3,'KU Meter Schedule'!CY189+BJ189-$G189,SUM(CY189,BJ189)))</f>
        <v>14594.267720743341</v>
      </c>
      <c r="DA189" s="6">
        <f>IF(DA$3=$CP$3,$H189+BK189,IF($F189='KU Meter Schedule'!DA$3,'KU Meter Schedule'!CZ189+BK189-$G189,SUM(CZ189,BK189)))</f>
        <v>14637.518964493342</v>
      </c>
      <c r="DB189" s="6">
        <f>IF(DB$3=$CP$3,$H189+BL189,IF($F189='KU Meter Schedule'!DB$3,'KU Meter Schedule'!DA189+BL189-$G189,SUM(DA189,BL189)))</f>
        <v>14680.770208243342</v>
      </c>
      <c r="DC189" s="6">
        <f>IF(DC$3=$CP$3,$H189+BM189,IF($F189='KU Meter Schedule'!DC$3,'KU Meter Schedule'!DB189+BM189-$G189,SUM(DB189,BM189)))</f>
        <v>14724.021451993343</v>
      </c>
      <c r="DD189" s="6">
        <f>IF(DD$3=$CP$3,$H189+BN189,IF($F189='KU Meter Schedule'!DD$3,'KU Meter Schedule'!DC189+BN189-$G189,SUM(DC189,BN189)))</f>
        <v>14767.272695743344</v>
      </c>
      <c r="DE189" s="6">
        <f>IF(DE$3=$CP$3,$H189+BO189,IF($F189='KU Meter Schedule'!DE$3,'KU Meter Schedule'!DD189+BO189-$G189,SUM(DD189,BO189)))</f>
        <v>14810.523939493345</v>
      </c>
      <c r="DF189" s="6">
        <f>IF(DF$3=$CP$3,$H189+BP189,IF($F189='KU Meter Schedule'!DF$3,'KU Meter Schedule'!DE189+BP189-$G189,SUM(DE189,BP189)))</f>
        <v>14853.775183243346</v>
      </c>
      <c r="DG189" s="6">
        <f>IF(DG$3=$CP$3,$H189+BQ189,IF($F189='KU Meter Schedule'!DG$3,'KU Meter Schedule'!DF189+BQ189-$G189,SUM(DF189,BQ189)))</f>
        <v>14897.026426993347</v>
      </c>
      <c r="DH189" s="6">
        <f>IF(DH$3=$CP$3,$H189+BR189,IF($F189='KU Meter Schedule'!DH$3,'KU Meter Schedule'!DG189+BR189-$G189,SUM(DG189,BR189)))</f>
        <v>14940.277670743348</v>
      </c>
      <c r="DI189" s="6">
        <f>IF(DI$3=$CP$3,$H189+BS189,IF($F189='KU Meter Schedule'!DI$3,'KU Meter Schedule'!DH189+BS189-$G189,SUM(DH189,BS189)))</f>
        <v>14983.528914493349</v>
      </c>
      <c r="DJ189" s="6">
        <f>IF(DJ$3=$CP$3,$H189+BT189,IF($F189='KU Meter Schedule'!DJ$3,'KU Meter Schedule'!DI189+BT189-$G189,SUM(DI189,BT189)))</f>
        <v>15026.780158243349</v>
      </c>
      <c r="DK189" s="6">
        <f>IF(DK$3=$CP$3,$H189+BU189,IF($F189='KU Meter Schedule'!DK$3,'KU Meter Schedule'!DJ189+BU189-$G189,SUM(DJ189,BU189)))</f>
        <v>15070.03140199335</v>
      </c>
      <c r="DL189" s="6">
        <f>IF(DL$3=$CP$3,$H189+BV189,IF($F189='KU Meter Schedule'!DL$3,'KU Meter Schedule'!DK189+BV189-$G189,SUM(DK189,BV189)))</f>
        <v>15113.282645743351</v>
      </c>
      <c r="DM189" s="6">
        <f>IF(DM$3=$CP$3,$H189+BW189,IF($F189='KU Meter Schedule'!DM$3,'KU Meter Schedule'!DL189+BW189-$G189,SUM(DL189,BW189)))</f>
        <v>15156.533889493352</v>
      </c>
      <c r="DN189" s="6">
        <f>IF(DN$3=$CP$3,$H189+BX189,IF($F189='KU Meter Schedule'!DN$3,'KU Meter Schedule'!DM189+BX189-$G189,SUM(DM189,BX189)))</f>
        <v>15199.785133243353</v>
      </c>
      <c r="DO189" s="6">
        <f>IF(DO$3=$CP$3,$H189+BY189,IF($F189='KU Meter Schedule'!DO$3,'KU Meter Schedule'!DN189+BY189-$G189,SUM(DN189,BY189)))</f>
        <v>15243.036376993354</v>
      </c>
      <c r="DP189" s="6">
        <f>IF(DP$3=$CP$3,$H189+BZ189,IF($F189='KU Meter Schedule'!DP$3,'KU Meter Schedule'!DO189+BZ189-$G189,SUM(DO189,BZ189)))</f>
        <v>15286.287620743355</v>
      </c>
      <c r="DQ189" s="6">
        <f>IF(DQ$3=$CP$3,$H189+CA189,IF($F189='KU Meter Schedule'!DQ$3,'KU Meter Schedule'!DP189+CA189-$G189,SUM(DP189,CA189)))</f>
        <v>15329.538864493356</v>
      </c>
      <c r="DR189" s="6">
        <f>IF(DR$3=$CP$3,$H189+CB189,IF($F189='KU Meter Schedule'!DR$3,'KU Meter Schedule'!DQ189+CB189-$G189,SUM(DQ189,CB189)))</f>
        <v>15372.790108243356</v>
      </c>
      <c r="DS189" s="6">
        <f>IF(DS$3=$CP$3,$H189+CC189,IF($F189='KU Meter Schedule'!DS$3,'KU Meter Schedule'!DR189+CC189-$G189,SUM(DR189,CC189)))</f>
        <v>15416.041351993357</v>
      </c>
      <c r="DT189" s="6">
        <f>IF(DT$3=$CP$3,$H189+CD189,IF($F189='KU Meter Schedule'!DT$3,'KU Meter Schedule'!DS189+CD189-$G189,SUM(DS189,CD189)))</f>
        <v>15459.292595743358</v>
      </c>
      <c r="DU189" s="6">
        <f>IF(DU$3=$CP$3,$H189+CE189,IF($F189='KU Meter Schedule'!DU$3,'KU Meter Schedule'!DT189+CE189-$G189,SUM(DT189,CE189)))</f>
        <v>15502.543839493359</v>
      </c>
      <c r="DV189" s="6">
        <f>IF(DV$3=$CP$3,$H189+CF189,IF($F189='KU Meter Schedule'!DV$3,'KU Meter Schedule'!DU189+CF189-$G189,SUM(DU189,CF189)))</f>
        <v>15545.79508324336</v>
      </c>
      <c r="DW189" s="6">
        <f>IF(DW$3=$CP$3,$H189+CG189,IF($F189='KU Meter Schedule'!DW$3,'KU Meter Schedule'!DV189+CG189-$G189,SUM(DV189,CG189)))</f>
        <v>15589.046326993361</v>
      </c>
      <c r="DX189" s="6">
        <f>IF(DX$3=$CP$3,$H189+CH189,IF($F189='KU Meter Schedule'!DX$3,'KU Meter Schedule'!DW189+CH189-$G189,SUM(DW189,CH189)))</f>
        <v>15632.297570743362</v>
      </c>
      <c r="DY189" s="6">
        <f>IF(DY$3=$CP$3,$H189+CI189,IF($F189='KU Meter Schedule'!DY$3,'KU Meter Schedule'!DX189+CI189-$G189,SUM(DX189,CI189)))</f>
        <v>15675.548814493362</v>
      </c>
      <c r="DZ189" s="6">
        <f>IF(DZ$3=$CP$3,$H189+CJ189,IF($F189='KU Meter Schedule'!DZ$3,'KU Meter Schedule'!DY189+CJ189-$G189,SUM(DY189,CJ189)))</f>
        <v>15718.800058243363</v>
      </c>
      <c r="EA189" s="6">
        <f>IF(EA$3=$CP$3,$H189+CK189,IF($F189='KU Meter Schedule'!EA$3,'KU Meter Schedule'!DZ189+CK189-$G189,SUM(DZ189,CK189)))</f>
        <v>15762.051301993364</v>
      </c>
      <c r="EB189" s="6">
        <f>IF(EB$3=$CP$3,$H189+CL189,IF($F189='KU Meter Schedule'!EB$3,'KU Meter Schedule'!EA189+CL189-$G189,SUM(EA189,CL189)))</f>
        <v>996.92692386836461</v>
      </c>
      <c r="EC189" s="6">
        <f>IF(EC$3=$CP$3,$H189+CM189,IF($F189='KU Meter Schedule'!EC$3,'KU Meter Schedule'!EB189+CM189-$G189,SUM(EB189,CM189)))</f>
        <v>996.92692386836461</v>
      </c>
      <c r="ED189" s="6">
        <f>IF(ED$3=$CP$3,$H189+CN189,IF($F189='KU Meter Schedule'!ED$3,'KU Meter Schedule'!EC189+CN189-$G189,SUM(EC189,CN189)))</f>
        <v>996.92692386836461</v>
      </c>
      <c r="EF189" s="8">
        <f t="shared" si="38"/>
        <v>474.66275842333198</v>
      </c>
      <c r="EG189" s="8">
        <f t="shared" si="38"/>
        <v>446.44471050666471</v>
      </c>
      <c r="EH189" s="8">
        <f t="shared" si="38"/>
        <v>418.22666258999743</v>
      </c>
      <c r="EI189" s="8">
        <f t="shared" si="38"/>
        <v>390.00861467333016</v>
      </c>
      <c r="EJ189" s="8">
        <f t="shared" si="38"/>
        <v>361.79056675666288</v>
      </c>
      <c r="EK189" s="8">
        <f t="shared" si="38"/>
        <v>333.57251883999561</v>
      </c>
      <c r="EL189" s="8">
        <f t="shared" si="38"/>
        <v>305.35447092332834</v>
      </c>
      <c r="EM189" s="8">
        <f t="shared" si="38"/>
        <v>277.13642300666106</v>
      </c>
      <c r="EN189" s="8">
        <f t="shared" si="38"/>
        <v>248.91837508999379</v>
      </c>
      <c r="EO189" s="8">
        <f t="shared" si="38"/>
        <v>220.70032717332651</v>
      </c>
      <c r="EP189" s="8">
        <f t="shared" si="38"/>
        <v>192.48227925665924</v>
      </c>
      <c r="EQ189" s="8">
        <f t="shared" si="38"/>
        <v>149.23103550665837</v>
      </c>
      <c r="ER189" s="8">
        <f t="shared" si="38"/>
        <v>105.97979175665751</v>
      </c>
      <c r="ES189" s="8">
        <f t="shared" si="38"/>
        <v>62.728548006656638</v>
      </c>
      <c r="ET189" s="8">
        <f t="shared" si="38"/>
        <v>19.477304256655771</v>
      </c>
      <c r="EU189" s="8">
        <f t="shared" si="38"/>
        <v>-23.773939493345097</v>
      </c>
      <c r="EV189" s="8">
        <f t="shared" si="37"/>
        <v>-67.025183243345964</v>
      </c>
      <c r="EW189" s="8">
        <f t="shared" si="37"/>
        <v>-110.27642699334683</v>
      </c>
      <c r="EX189" s="8">
        <f t="shared" si="37"/>
        <v>-153.5276707433477</v>
      </c>
      <c r="EY189" s="8">
        <f t="shared" si="37"/>
        <v>-196.77891449334857</v>
      </c>
      <c r="EZ189" s="8">
        <f t="shared" si="37"/>
        <v>-240.03015824334943</v>
      </c>
      <c r="FA189" s="8">
        <f t="shared" si="37"/>
        <v>-283.2814019933503</v>
      </c>
      <c r="FB189" s="8">
        <f t="shared" si="37"/>
        <v>-326.53264574335117</v>
      </c>
      <c r="FC189" s="8">
        <f t="shared" si="37"/>
        <v>-369.78388949335204</v>
      </c>
      <c r="FD189" s="8">
        <f t="shared" si="37"/>
        <v>-413.0351332433529</v>
      </c>
      <c r="FE189" s="8">
        <f t="shared" si="37"/>
        <v>-456.28637699335377</v>
      </c>
      <c r="FF189" s="8">
        <f t="shared" si="37"/>
        <v>-499.53762074335464</v>
      </c>
      <c r="FG189" s="8">
        <f t="shared" si="37"/>
        <v>-542.7888644933555</v>
      </c>
      <c r="FH189" s="8">
        <f t="shared" si="37"/>
        <v>-586.04010824335637</v>
      </c>
      <c r="FI189" s="8">
        <f t="shared" si="37"/>
        <v>-629.29135199335724</v>
      </c>
      <c r="FJ189" s="8">
        <f t="shared" si="37"/>
        <v>-672.54259574335811</v>
      </c>
      <c r="FK189" s="8">
        <f t="shared" si="36"/>
        <v>-715.79383949335897</v>
      </c>
      <c r="FL189" s="8">
        <f t="shared" si="36"/>
        <v>-759.04508324335984</v>
      </c>
      <c r="FM189" s="8">
        <f t="shared" si="36"/>
        <v>-802.29632699336071</v>
      </c>
      <c r="FN189" s="8">
        <f t="shared" si="36"/>
        <v>-845.54757074336158</v>
      </c>
      <c r="FO189" s="8">
        <f t="shared" si="36"/>
        <v>-888.79881449336244</v>
      </c>
      <c r="FP189" s="8">
        <f t="shared" si="36"/>
        <v>-932.05005824336331</v>
      </c>
      <c r="FQ189" s="8">
        <f t="shared" si="36"/>
        <v>-975.30130199336418</v>
      </c>
      <c r="FR189" s="8">
        <f t="shared" si="36"/>
        <v>-996.92692386836461</v>
      </c>
      <c r="FS189" s="8">
        <f t="shared" si="36"/>
        <v>-996.92692386836461</v>
      </c>
      <c r="FT189" s="8">
        <f t="shared" si="36"/>
        <v>-996.92692386836461</v>
      </c>
    </row>
    <row r="190" spans="1:176" x14ac:dyDescent="0.25">
      <c r="A190" s="3" t="s">
        <v>12</v>
      </c>
      <c r="B190" s="3" t="s">
        <v>2</v>
      </c>
      <c r="C190" s="3" t="s">
        <v>37</v>
      </c>
      <c r="D190" s="3" t="s">
        <v>4</v>
      </c>
      <c r="E190" s="3">
        <v>1964</v>
      </c>
      <c r="F190" s="24">
        <f>IFERROR(VLOOKUP(CONCATENATE(C190,E190),'KU Retirements'!$A$4:$E$150,5,FALSE),"N/A")</f>
        <v>43739</v>
      </c>
      <c r="G190" s="5">
        <v>17482.79</v>
      </c>
      <c r="H190" s="5">
        <v>16821.210981173299</v>
      </c>
      <c r="J190" s="6">
        <f>IF(J$3=$J$3,$G190,IF($F190='KU Meter Schedule'!J$3,'KU Meter Schedule'!I190-'KU Meter Schedule'!$G190,I190))</f>
        <v>17482.79</v>
      </c>
      <c r="K190" s="6">
        <f>IF(K$3=$J$3,$G190,IF($F190='KU Meter Schedule'!K$3,'KU Meter Schedule'!J190-'KU Meter Schedule'!$G190,J190))</f>
        <v>17482.79</v>
      </c>
      <c r="L190" s="6">
        <f>IF(L$3=$J$3,$G190,IF($F190='KU Meter Schedule'!L$3,'KU Meter Schedule'!K190-'KU Meter Schedule'!$G190,K190))</f>
        <v>17482.79</v>
      </c>
      <c r="M190" s="6">
        <f>IF(M$3=$J$3,$G190,IF($F190='KU Meter Schedule'!M$3,'KU Meter Schedule'!L190-'KU Meter Schedule'!$G190,L190))</f>
        <v>17482.79</v>
      </c>
      <c r="N190" s="6">
        <f>IF(N$3=$J$3,$G190,IF($F190='KU Meter Schedule'!N$3,'KU Meter Schedule'!M190-'KU Meter Schedule'!$G190,M190))</f>
        <v>17482.79</v>
      </c>
      <c r="O190" s="6">
        <f>IF(O$3=$J$3,$G190,IF($F190='KU Meter Schedule'!O$3,'KU Meter Schedule'!N190-'KU Meter Schedule'!$G190,N190))</f>
        <v>17482.79</v>
      </c>
      <c r="P190" s="6">
        <f>IF(P$3=$J$3,$G190,IF($F190='KU Meter Schedule'!P$3,'KU Meter Schedule'!O190-'KU Meter Schedule'!$G190,O190))</f>
        <v>17482.79</v>
      </c>
      <c r="Q190" s="6">
        <f>IF(Q$3=$J$3,$G190,IF($F190='KU Meter Schedule'!Q$3,'KU Meter Schedule'!P190-'KU Meter Schedule'!$G190,P190))</f>
        <v>17482.79</v>
      </c>
      <c r="R190" s="6">
        <f>IF(R$3=$J$3,$G190,IF($F190='KU Meter Schedule'!R$3,'KU Meter Schedule'!Q190-'KU Meter Schedule'!$G190,Q190))</f>
        <v>17482.79</v>
      </c>
      <c r="S190" s="6">
        <f>IF(S$3=$J$3,$G190,IF($F190='KU Meter Schedule'!S$3,'KU Meter Schedule'!R190-'KU Meter Schedule'!$G190,R190))</f>
        <v>17482.79</v>
      </c>
      <c r="T190" s="6">
        <f>IF(T$3=$J$3,$G190,IF($F190='KU Meter Schedule'!T$3,'KU Meter Schedule'!S190-'KU Meter Schedule'!$G190,S190))</f>
        <v>17482.79</v>
      </c>
      <c r="U190" s="6">
        <f>IF(U$3=$J$3,$G190,IF($F190='KU Meter Schedule'!U$3,'KU Meter Schedule'!T190-'KU Meter Schedule'!$G190,T190))</f>
        <v>17482.79</v>
      </c>
      <c r="V190" s="6">
        <f>IF(V$3=$J$3,$G190,IF($F190='KU Meter Schedule'!V$3,'KU Meter Schedule'!U190-'KU Meter Schedule'!$G190,U190))</f>
        <v>17482.79</v>
      </c>
      <c r="W190" s="6">
        <f>IF(W$3=$J$3,$G190,IF($F190='KU Meter Schedule'!W$3,'KU Meter Schedule'!V190-'KU Meter Schedule'!$G190,V190))</f>
        <v>17482.79</v>
      </c>
      <c r="X190" s="6">
        <f>IF(X$3=$J$3,$G190,IF($F190='KU Meter Schedule'!X$3,'KU Meter Schedule'!W190-'KU Meter Schedule'!$G190,W190))</f>
        <v>17482.79</v>
      </c>
      <c r="Y190" s="6">
        <f>IF(Y$3=$J$3,$G190,IF($F190='KU Meter Schedule'!Y$3,'KU Meter Schedule'!X190-'KU Meter Schedule'!$G190,X190))</f>
        <v>17482.79</v>
      </c>
      <c r="Z190" s="6">
        <f>IF(Z$3=$J$3,$G190,IF($F190='KU Meter Schedule'!Z$3,'KU Meter Schedule'!Y190-'KU Meter Schedule'!$G190,Y190))</f>
        <v>17482.79</v>
      </c>
      <c r="AA190" s="6">
        <f>IF(AA$3=$J$3,$G190,IF($F190='KU Meter Schedule'!AA$3,'KU Meter Schedule'!Z190-'KU Meter Schedule'!$G190,Z190))</f>
        <v>17482.79</v>
      </c>
      <c r="AB190" s="6">
        <f>IF(AB$3=$J$3,$G190,IF($F190='KU Meter Schedule'!AB$3,'KU Meter Schedule'!AA190-'KU Meter Schedule'!$G190,AA190))</f>
        <v>17482.79</v>
      </c>
      <c r="AC190" s="6">
        <f>IF(AC$3=$J$3,$G190,IF($F190='KU Meter Schedule'!AC$3,'KU Meter Schedule'!AB190-'KU Meter Schedule'!$G190,AB190))</f>
        <v>17482.79</v>
      </c>
      <c r="AD190" s="6">
        <f>IF(AD$3=$J$3,$G190,IF($F190='KU Meter Schedule'!AD$3,'KU Meter Schedule'!AC190-'KU Meter Schedule'!$G190,AC190))</f>
        <v>17482.79</v>
      </c>
      <c r="AE190" s="6">
        <f>IF(AE$3=$J$3,$G190,IF($F190='KU Meter Schedule'!AE$3,'KU Meter Schedule'!AD190-'KU Meter Schedule'!$G190,AD190))</f>
        <v>17482.79</v>
      </c>
      <c r="AF190" s="6">
        <f>IF(AF$3=$J$3,$G190,IF($F190='KU Meter Schedule'!AF$3,'KU Meter Schedule'!AE190-'KU Meter Schedule'!$G190,AE190))</f>
        <v>17482.79</v>
      </c>
      <c r="AG190" s="6">
        <f>IF(AG$3=$J$3,$G190,IF($F190='KU Meter Schedule'!AG$3,'KU Meter Schedule'!AF190-'KU Meter Schedule'!$G190,AF190))</f>
        <v>17482.79</v>
      </c>
      <c r="AH190" s="6">
        <f>IF(AH$3=$J$3,$G190,IF($F190='KU Meter Schedule'!AH$3,'KU Meter Schedule'!AG190-'KU Meter Schedule'!$G190,AG190))</f>
        <v>17482.79</v>
      </c>
      <c r="AI190" s="6">
        <f>IF(AI$3=$J$3,$G190,IF($F190='KU Meter Schedule'!AI$3,'KU Meter Schedule'!AH190-'KU Meter Schedule'!$G190,AH190))</f>
        <v>17482.79</v>
      </c>
      <c r="AJ190" s="6">
        <f>IF(AJ$3=$J$3,$G190,IF($F190='KU Meter Schedule'!AJ$3,'KU Meter Schedule'!AI190-'KU Meter Schedule'!$G190,AI190))</f>
        <v>17482.79</v>
      </c>
      <c r="AK190" s="6">
        <f>IF(AK$3=$J$3,$G190,IF($F190='KU Meter Schedule'!AK$3,'KU Meter Schedule'!AJ190-'KU Meter Schedule'!$G190,AJ190))</f>
        <v>17482.79</v>
      </c>
      <c r="AL190" s="6">
        <f>IF(AL$3=$J$3,$G190,IF($F190='KU Meter Schedule'!AL$3,'KU Meter Schedule'!AK190-'KU Meter Schedule'!$G190,AK190))</f>
        <v>17482.79</v>
      </c>
      <c r="AM190" s="6">
        <f>IF(AM$3=$J$3,$G190,IF($F190='KU Meter Schedule'!AM$3,'KU Meter Schedule'!AL190-'KU Meter Schedule'!$G190,AL190))</f>
        <v>17482.79</v>
      </c>
      <c r="AN190" s="6">
        <f>IF(AN$3=$J$3,$G190,IF($F190='KU Meter Schedule'!AN$3,'KU Meter Schedule'!AM190-'KU Meter Schedule'!$G190,AM190))</f>
        <v>17482.79</v>
      </c>
      <c r="AO190" s="6">
        <f>IF(AO$3=$J$3,$G190,IF($F190='KU Meter Schedule'!AO$3,'KU Meter Schedule'!AN190-'KU Meter Schedule'!$G190,AN190))</f>
        <v>17482.79</v>
      </c>
      <c r="AP190" s="6">
        <f>IF(AP$3=$J$3,$G190,IF($F190='KU Meter Schedule'!AP$3,'KU Meter Schedule'!AO190-'KU Meter Schedule'!$G190,AO190))</f>
        <v>17482.79</v>
      </c>
      <c r="AQ190" s="6">
        <f>IF(AQ$3=$J$3,$G190,IF($F190='KU Meter Schedule'!AQ$3,'KU Meter Schedule'!AP190-'KU Meter Schedule'!$G190,AP190))</f>
        <v>17482.79</v>
      </c>
      <c r="AR190" s="6">
        <f>IF(AR$3=$J$3,$G190,IF($F190='KU Meter Schedule'!AR$3,'KU Meter Schedule'!AQ190-'KU Meter Schedule'!$G190,AQ190))</f>
        <v>17482.79</v>
      </c>
      <c r="AS190" s="6">
        <f>IF(AS$3=$J$3,$G190,IF($F190='KU Meter Schedule'!AS$3,'KU Meter Schedule'!AR190-'KU Meter Schedule'!$G190,AR190))</f>
        <v>17482.79</v>
      </c>
      <c r="AT190" s="6">
        <f>IF(AT$3=$J$3,$G190,IF($F190='KU Meter Schedule'!AT$3,'KU Meter Schedule'!AS190-'KU Meter Schedule'!$G190,AS190))</f>
        <v>17482.79</v>
      </c>
      <c r="AU190" s="6">
        <f>IF(AU$3=$J$3,$G190,IF($F190='KU Meter Schedule'!AU$3,'KU Meter Schedule'!AT190-'KU Meter Schedule'!$G190,AT190))</f>
        <v>17482.79</v>
      </c>
      <c r="AV190" s="6">
        <f>IF(AV$3=$J$3,$G190,IF($F190='KU Meter Schedule'!AV$3,'KU Meter Schedule'!AU190-'KU Meter Schedule'!$G190,AU190))</f>
        <v>0</v>
      </c>
      <c r="AW190" s="6">
        <f>IF(AW$3=$J$3,$G190,IF($F190='KU Meter Schedule'!AW$3,'KU Meter Schedule'!AV190-'KU Meter Schedule'!$G190,AV190))</f>
        <v>0</v>
      </c>
      <c r="AX190" s="6">
        <f>IF(AX$3=$J$3,$G190,IF($F190='KU Meter Schedule'!AX$3,'KU Meter Schedule'!AW190-'KU Meter Schedule'!$G190,AW190))</f>
        <v>0</v>
      </c>
      <c r="AZ190" s="21">
        <f>IF(AZ$3&lt;'Depr. Rate'!$B$1,('Depr. Rate'!$B$4*'KU Meter Schedule'!J190)/12,IF(J190=0,I190/2*'Depr. Rate'!$C$4/12,('Depr. Rate'!$C$4*'KU Meter Schedule'!J190)/12))</f>
        <v>33.362990916666668</v>
      </c>
      <c r="BA190" s="21">
        <f>IF(BA$3&lt;'Depr. Rate'!$B$1,('Depr. Rate'!$B$4*'KU Meter Schedule'!K190)/12,IF(K190=0,J190/2*'Depr. Rate'!$C$4/12,('Depr. Rate'!$C$4*'KU Meter Schedule'!K190)/12))</f>
        <v>33.362990916666668</v>
      </c>
      <c r="BB190" s="21">
        <f>IF(BB$3&lt;'Depr. Rate'!$B$1,('Depr. Rate'!$B$4*'KU Meter Schedule'!L190)/12,IF(L190=0,K190/2*'Depr. Rate'!$C$4/12,('Depr. Rate'!$C$4*'KU Meter Schedule'!L190)/12))</f>
        <v>33.362990916666668</v>
      </c>
      <c r="BC190" s="21">
        <f>IF(BC$3&lt;'Depr. Rate'!$B$1,('Depr. Rate'!$B$4*'KU Meter Schedule'!M190)/12,IF(M190=0,L190/2*'Depr. Rate'!$C$4/12,('Depr. Rate'!$C$4*'KU Meter Schedule'!M190)/12))</f>
        <v>33.362990916666668</v>
      </c>
      <c r="BD190" s="21">
        <f>IF(BD$3&lt;'Depr. Rate'!$B$1,('Depr. Rate'!$B$4*'KU Meter Schedule'!N190)/12,IF(N190=0,M190/2*'Depr. Rate'!$C$4/12,('Depr. Rate'!$C$4*'KU Meter Schedule'!N190)/12))</f>
        <v>33.362990916666668</v>
      </c>
      <c r="BE190" s="21">
        <f>IF(BE$3&lt;'Depr. Rate'!$B$1,('Depr. Rate'!$B$4*'KU Meter Schedule'!O190)/12,IF(O190=0,N190/2*'Depr. Rate'!$C$4/12,('Depr. Rate'!$C$4*'KU Meter Schedule'!O190)/12))</f>
        <v>33.362990916666668</v>
      </c>
      <c r="BF190" s="21">
        <f>IF(BF$3&lt;'Depr. Rate'!$B$1,('Depr. Rate'!$B$4*'KU Meter Schedule'!P190)/12,IF(P190=0,O190/2*'Depr. Rate'!$C$4/12,('Depr. Rate'!$C$4*'KU Meter Schedule'!P190)/12))</f>
        <v>33.362990916666668</v>
      </c>
      <c r="BG190" s="21">
        <f>IF(BG$3&lt;'Depr. Rate'!$B$1,('Depr. Rate'!$B$4*'KU Meter Schedule'!Q190)/12,IF(Q190=0,P190/2*'Depr. Rate'!$C$4/12,('Depr. Rate'!$C$4*'KU Meter Schedule'!Q190)/12))</f>
        <v>33.362990916666668</v>
      </c>
      <c r="BH190" s="21">
        <f>IF(BH$3&lt;'Depr. Rate'!$B$1,('Depr. Rate'!$B$4*'KU Meter Schedule'!R190)/12,IF(R190=0,Q190/2*'Depr. Rate'!$C$4/12,('Depr. Rate'!$C$4*'KU Meter Schedule'!R190)/12))</f>
        <v>33.362990916666668</v>
      </c>
      <c r="BI190" s="21">
        <f>IF(BI$3&lt;'Depr. Rate'!$B$1,('Depr. Rate'!$B$4*'KU Meter Schedule'!S190)/12,IF(S190=0,R190/2*'Depr. Rate'!$C$4/12,('Depr. Rate'!$C$4*'KU Meter Schedule'!S190)/12))</f>
        <v>33.362990916666668</v>
      </c>
      <c r="BJ190" s="21">
        <f>IF(BJ$3&lt;'Depr. Rate'!$B$1,('Depr. Rate'!$B$4*'KU Meter Schedule'!T190)/12,IF(T190=0,S190/2*'Depr. Rate'!$C$4/12,('Depr. Rate'!$C$4*'KU Meter Schedule'!T190)/12))</f>
        <v>33.362990916666668</v>
      </c>
      <c r="BK190" s="21">
        <f>IF(BK$3&lt;'Depr. Rate'!$B$1,('Depr. Rate'!$B$4*'KU Meter Schedule'!U190)/12,IF(U190=0,T190/2*'Depr. Rate'!$C$4/12,('Depr. Rate'!$C$4*'KU Meter Schedule'!U190)/12))</f>
        <v>51.13716075</v>
      </c>
      <c r="BL190" s="21">
        <f>IF(BL$3&lt;'Depr. Rate'!$B$1,('Depr. Rate'!$B$4*'KU Meter Schedule'!V190)/12,IF(V190=0,U190/2*'Depr. Rate'!$C$4/12,('Depr. Rate'!$C$4*'KU Meter Schedule'!V190)/12))</f>
        <v>51.13716075</v>
      </c>
      <c r="BM190" s="21">
        <f>IF(BM$3&lt;'Depr. Rate'!$B$1,('Depr. Rate'!$B$4*'KU Meter Schedule'!W190)/12,IF(W190=0,V190/2*'Depr. Rate'!$C$4/12,('Depr. Rate'!$C$4*'KU Meter Schedule'!W190)/12))</f>
        <v>51.13716075</v>
      </c>
      <c r="BN190" s="21">
        <f>IF(BN$3&lt;'Depr. Rate'!$B$1,('Depr. Rate'!$B$4*'KU Meter Schedule'!X190)/12,IF(X190=0,W190/2*'Depr. Rate'!$C$4/12,('Depr. Rate'!$C$4*'KU Meter Schedule'!X190)/12))</f>
        <v>51.13716075</v>
      </c>
      <c r="BO190" s="21">
        <f>IF(BO$3&lt;'Depr. Rate'!$B$1,('Depr. Rate'!$B$4*'KU Meter Schedule'!Y190)/12,IF(Y190=0,X190/2*'Depr. Rate'!$C$4/12,('Depr. Rate'!$C$4*'KU Meter Schedule'!Y190)/12))</f>
        <v>51.13716075</v>
      </c>
      <c r="BP190" s="21">
        <f>IF(BP$3&lt;'Depr. Rate'!$B$1,('Depr. Rate'!$B$4*'KU Meter Schedule'!Z190)/12,IF(Z190=0,Y190/2*'Depr. Rate'!$C$4/12,('Depr. Rate'!$C$4*'KU Meter Schedule'!Z190)/12))</f>
        <v>51.13716075</v>
      </c>
      <c r="BQ190" s="21">
        <f>IF(BQ$3&lt;'Depr. Rate'!$B$1,('Depr. Rate'!$B$4*'KU Meter Schedule'!AA190)/12,IF(AA190=0,Z190/2*'Depr. Rate'!$C$4/12,('Depr. Rate'!$C$4*'KU Meter Schedule'!AA190)/12))</f>
        <v>51.13716075</v>
      </c>
      <c r="BR190" s="21">
        <f>IF(BR$3&lt;'Depr. Rate'!$B$1,('Depr. Rate'!$B$4*'KU Meter Schedule'!AB190)/12,IF(AB190=0,AA190/2*'Depr. Rate'!$C$4/12,('Depr. Rate'!$C$4*'KU Meter Schedule'!AB190)/12))</f>
        <v>51.13716075</v>
      </c>
      <c r="BS190" s="21">
        <f>IF(BS$3&lt;'Depr. Rate'!$B$1,('Depr. Rate'!$B$4*'KU Meter Schedule'!AC190)/12,IF(AC190=0,AB190/2*'Depr. Rate'!$C$4/12,('Depr. Rate'!$C$4*'KU Meter Schedule'!AC190)/12))</f>
        <v>51.13716075</v>
      </c>
      <c r="BT190" s="21">
        <f>IF(BT$3&lt;'Depr. Rate'!$B$1,('Depr. Rate'!$B$4*'KU Meter Schedule'!AD190)/12,IF(AD190=0,AC190/2*'Depr. Rate'!$C$4/12,('Depr. Rate'!$C$4*'KU Meter Schedule'!AD190)/12))</f>
        <v>51.13716075</v>
      </c>
      <c r="BU190" s="21">
        <f>IF(BU$3&lt;'Depr. Rate'!$B$1,('Depr. Rate'!$B$4*'KU Meter Schedule'!AE190)/12,IF(AE190=0,AD190/2*'Depr. Rate'!$C$4/12,('Depr. Rate'!$C$4*'KU Meter Schedule'!AE190)/12))</f>
        <v>51.13716075</v>
      </c>
      <c r="BV190" s="21">
        <f>IF(BV$3&lt;'Depr. Rate'!$B$1,('Depr. Rate'!$B$4*'KU Meter Schedule'!AF190)/12,IF(AF190=0,AE190/2*'Depr. Rate'!$C$4/12,('Depr. Rate'!$C$4*'KU Meter Schedule'!AF190)/12))</f>
        <v>51.13716075</v>
      </c>
      <c r="BW190" s="21">
        <f>IF(BW$3&lt;'Depr. Rate'!$B$1,('Depr. Rate'!$B$4*'KU Meter Schedule'!AG190)/12,IF(AG190=0,AF190/2*'Depr. Rate'!$C$4/12,('Depr. Rate'!$C$4*'KU Meter Schedule'!AG190)/12))</f>
        <v>51.13716075</v>
      </c>
      <c r="BX190" s="21">
        <f>IF(BX$3&lt;'Depr. Rate'!$B$1,('Depr. Rate'!$B$4*'KU Meter Schedule'!AH190)/12,IF(AH190=0,AG190/2*'Depr. Rate'!$C$4/12,('Depr. Rate'!$C$4*'KU Meter Schedule'!AH190)/12))</f>
        <v>51.13716075</v>
      </c>
      <c r="BY190" s="21">
        <f>IF(BY$3&lt;'Depr. Rate'!$B$1,('Depr. Rate'!$B$4*'KU Meter Schedule'!AI190)/12,IF(AI190=0,AH190/2*'Depr. Rate'!$C$4/12,('Depr. Rate'!$C$4*'KU Meter Schedule'!AI190)/12))</f>
        <v>51.13716075</v>
      </c>
      <c r="BZ190" s="21">
        <f>IF(BZ$3&lt;'Depr. Rate'!$B$1,('Depr. Rate'!$B$4*'KU Meter Schedule'!AJ190)/12,IF(AJ190=0,AI190/2*'Depr. Rate'!$C$4/12,('Depr. Rate'!$C$4*'KU Meter Schedule'!AJ190)/12))</f>
        <v>51.13716075</v>
      </c>
      <c r="CA190" s="21">
        <f>IF(CA$3&lt;'Depr. Rate'!$B$1,('Depr. Rate'!$B$4*'KU Meter Schedule'!AK190)/12,IF(AK190=0,AJ190/2*'Depr. Rate'!$C$4/12,('Depr. Rate'!$C$4*'KU Meter Schedule'!AK190)/12))</f>
        <v>51.13716075</v>
      </c>
      <c r="CB190" s="21">
        <f>IF(CB$3&lt;'Depr. Rate'!$B$1,('Depr. Rate'!$B$4*'KU Meter Schedule'!AL190)/12,IF(AL190=0,AK190/2*'Depr. Rate'!$C$4/12,('Depr. Rate'!$C$4*'KU Meter Schedule'!AL190)/12))</f>
        <v>51.13716075</v>
      </c>
      <c r="CC190" s="21">
        <f>IF(CC$3&lt;'Depr. Rate'!$B$1,('Depr. Rate'!$B$4*'KU Meter Schedule'!AM190)/12,IF(AM190=0,AL190/2*'Depr. Rate'!$C$4/12,('Depr. Rate'!$C$4*'KU Meter Schedule'!AM190)/12))</f>
        <v>51.13716075</v>
      </c>
      <c r="CD190" s="21">
        <f>IF(CD$3&lt;'Depr. Rate'!$B$1,('Depr. Rate'!$B$4*'KU Meter Schedule'!AN190)/12,IF(AN190=0,AM190/2*'Depr. Rate'!$C$4/12,('Depr. Rate'!$C$4*'KU Meter Schedule'!AN190)/12))</f>
        <v>51.13716075</v>
      </c>
      <c r="CE190" s="21">
        <f>IF(CE$3&lt;'Depr. Rate'!$B$1,('Depr. Rate'!$B$4*'KU Meter Schedule'!AO190)/12,IF(AO190=0,AN190/2*'Depr. Rate'!$C$4/12,('Depr. Rate'!$C$4*'KU Meter Schedule'!AO190)/12))</f>
        <v>51.13716075</v>
      </c>
      <c r="CF190" s="21">
        <f>IF(CF$3&lt;'Depr. Rate'!$B$1,('Depr. Rate'!$B$4*'KU Meter Schedule'!AP190)/12,IF(AP190=0,AO190/2*'Depr. Rate'!$C$4/12,('Depr. Rate'!$C$4*'KU Meter Schedule'!AP190)/12))</f>
        <v>51.13716075</v>
      </c>
      <c r="CG190" s="21">
        <f>IF(CG$3&lt;'Depr. Rate'!$B$1,('Depr. Rate'!$B$4*'KU Meter Schedule'!AQ190)/12,IF(AQ190=0,AP190/2*'Depr. Rate'!$C$4/12,('Depr. Rate'!$C$4*'KU Meter Schedule'!AQ190)/12))</f>
        <v>51.13716075</v>
      </c>
      <c r="CH190" s="21">
        <f>IF(CH$3&lt;'Depr. Rate'!$B$1,('Depr. Rate'!$B$4*'KU Meter Schedule'!AR190)/12,IF(AR190=0,AQ190/2*'Depr. Rate'!$C$4/12,('Depr. Rate'!$C$4*'KU Meter Schedule'!AR190)/12))</f>
        <v>51.13716075</v>
      </c>
      <c r="CI190" s="21">
        <f>IF(CI$3&lt;'Depr. Rate'!$B$1,('Depr. Rate'!$B$4*'KU Meter Schedule'!AS190)/12,IF(AS190=0,AR190/2*'Depr. Rate'!$C$4/12,('Depr. Rate'!$C$4*'KU Meter Schedule'!AS190)/12))</f>
        <v>51.13716075</v>
      </c>
      <c r="CJ190" s="21">
        <f>IF(CJ$3&lt;'Depr. Rate'!$B$1,('Depr. Rate'!$B$4*'KU Meter Schedule'!AT190)/12,IF(AT190=0,AS190/2*'Depr. Rate'!$C$4/12,('Depr. Rate'!$C$4*'KU Meter Schedule'!AT190)/12))</f>
        <v>51.13716075</v>
      </c>
      <c r="CK190" s="21">
        <f>IF(CK$3&lt;'Depr. Rate'!$B$1,('Depr. Rate'!$B$4*'KU Meter Schedule'!AU190)/12,IF(AU190=0,AT190/2*'Depr. Rate'!$C$4/12,('Depr. Rate'!$C$4*'KU Meter Schedule'!AU190)/12))</f>
        <v>51.13716075</v>
      </c>
      <c r="CL190" s="21">
        <f>IF(CL$3&lt;'Depr. Rate'!$B$1,('Depr. Rate'!$B$4*'KU Meter Schedule'!AV190)/12,IF(AV190=0,AU190/2*'Depr. Rate'!$C$4/12,('Depr. Rate'!$C$4*'KU Meter Schedule'!AV190)/12))</f>
        <v>25.568580375</v>
      </c>
      <c r="CM190" s="21">
        <f>IF(CM$3&lt;'Depr. Rate'!$B$1,('Depr. Rate'!$B$4*'KU Meter Schedule'!AW190)/12,IF(AW190=0,AV190/2*'Depr. Rate'!$C$4/12,('Depr. Rate'!$C$4*'KU Meter Schedule'!AW190)/12))</f>
        <v>0</v>
      </c>
      <c r="CN190" s="21">
        <f>IF(CN$3&lt;'Depr. Rate'!$B$1,('Depr. Rate'!$B$4*'KU Meter Schedule'!AX190)/12,IF(AX190=0,AW190/2*'Depr. Rate'!$C$4/12,('Depr. Rate'!$C$4*'KU Meter Schedule'!AX190)/12))</f>
        <v>0</v>
      </c>
      <c r="CP190" s="6">
        <f>IF(CP$3=$CP$3,$H190+AZ190,IF($F190='KU Meter Schedule'!CP$3,'KU Meter Schedule'!CO190+AZ190-$G190,SUM(CO190,AZ190)))</f>
        <v>16854.573972089966</v>
      </c>
      <c r="CQ190" s="6">
        <f>IF(CQ$3=$CP$3,$H190+BA190,IF($F190='KU Meter Schedule'!CQ$3,'KU Meter Schedule'!CP190+BA190-$G190,SUM(CP190,BA190)))</f>
        <v>16887.936963006632</v>
      </c>
      <c r="CR190" s="6">
        <f>IF(CR$3=$CP$3,$H190+BB190,IF($F190='KU Meter Schedule'!CR$3,'KU Meter Schedule'!CQ190+BB190-$G190,SUM(CQ190,BB190)))</f>
        <v>16921.299953923299</v>
      </c>
      <c r="CS190" s="6">
        <f>IF(CS$3=$CP$3,$H190+BC190,IF($F190='KU Meter Schedule'!CS$3,'KU Meter Schedule'!CR190+BC190-$G190,SUM(CR190,BC190)))</f>
        <v>16954.662944839965</v>
      </c>
      <c r="CT190" s="6">
        <f>IF(CT$3=$CP$3,$H190+BD190,IF($F190='KU Meter Schedule'!CT$3,'KU Meter Schedule'!CS190+BD190-$G190,SUM(CS190,BD190)))</f>
        <v>16988.025935756632</v>
      </c>
      <c r="CU190" s="6">
        <f>IF(CU$3=$CP$3,$H190+BE190,IF($F190='KU Meter Schedule'!CU$3,'KU Meter Schedule'!CT190+BE190-$G190,SUM(CT190,BE190)))</f>
        <v>17021.388926673299</v>
      </c>
      <c r="CV190" s="6">
        <f>IF(CV$3=$CP$3,$H190+BF190,IF($F190='KU Meter Schedule'!CV$3,'KU Meter Schedule'!CU190+BF190-$G190,SUM(CU190,BF190)))</f>
        <v>17054.751917589965</v>
      </c>
      <c r="CW190" s="6">
        <f>IF(CW$3=$CP$3,$H190+BG190,IF($F190='KU Meter Schedule'!CW$3,'KU Meter Schedule'!CV190+BG190-$G190,SUM(CV190,BG190)))</f>
        <v>17088.114908506632</v>
      </c>
      <c r="CX190" s="6">
        <f>IF(CX$3=$CP$3,$H190+BH190,IF($F190='KU Meter Schedule'!CX$3,'KU Meter Schedule'!CW190+BH190-$G190,SUM(CW190,BH190)))</f>
        <v>17121.477899423298</v>
      </c>
      <c r="CY190" s="6">
        <f>IF(CY$3=$CP$3,$H190+BI190,IF($F190='KU Meter Schedule'!CY$3,'KU Meter Schedule'!CX190+BI190-$G190,SUM(CX190,BI190)))</f>
        <v>17154.840890339965</v>
      </c>
      <c r="CZ190" s="6">
        <f>IF(CZ$3=$CP$3,$H190+BJ190,IF($F190='KU Meter Schedule'!CZ$3,'KU Meter Schedule'!CY190+BJ190-$G190,SUM(CY190,BJ190)))</f>
        <v>17188.203881256632</v>
      </c>
      <c r="DA190" s="6">
        <f>IF(DA$3=$CP$3,$H190+BK190,IF($F190='KU Meter Schedule'!DA$3,'KU Meter Schedule'!CZ190+BK190-$G190,SUM(CZ190,BK190)))</f>
        <v>17239.341042006632</v>
      </c>
      <c r="DB190" s="6">
        <f>IF(DB$3=$CP$3,$H190+BL190,IF($F190='KU Meter Schedule'!DB$3,'KU Meter Schedule'!DA190+BL190-$G190,SUM(DA190,BL190)))</f>
        <v>17290.478202756633</v>
      </c>
      <c r="DC190" s="6">
        <f>IF(DC$3=$CP$3,$H190+BM190,IF($F190='KU Meter Schedule'!DC$3,'KU Meter Schedule'!DB190+BM190-$G190,SUM(DB190,BM190)))</f>
        <v>17341.615363506633</v>
      </c>
      <c r="DD190" s="6">
        <f>IF(DD$3=$CP$3,$H190+BN190,IF($F190='KU Meter Schedule'!DD$3,'KU Meter Schedule'!DC190+BN190-$G190,SUM(DC190,BN190)))</f>
        <v>17392.752524256633</v>
      </c>
      <c r="DE190" s="6">
        <f>IF(DE$3=$CP$3,$H190+BO190,IF($F190='KU Meter Schedule'!DE$3,'KU Meter Schedule'!DD190+BO190-$G190,SUM(DD190,BO190)))</f>
        <v>17443.889685006634</v>
      </c>
      <c r="DF190" s="6">
        <f>IF(DF$3=$CP$3,$H190+BP190,IF($F190='KU Meter Schedule'!DF$3,'KU Meter Schedule'!DE190+BP190-$G190,SUM(DE190,BP190)))</f>
        <v>17495.026845756634</v>
      </c>
      <c r="DG190" s="6">
        <f>IF(DG$3=$CP$3,$H190+BQ190,IF($F190='KU Meter Schedule'!DG$3,'KU Meter Schedule'!DF190+BQ190-$G190,SUM(DF190,BQ190)))</f>
        <v>17546.164006506635</v>
      </c>
      <c r="DH190" s="6">
        <f>IF(DH$3=$CP$3,$H190+BR190,IF($F190='KU Meter Schedule'!DH$3,'KU Meter Schedule'!DG190+BR190-$G190,SUM(DG190,BR190)))</f>
        <v>17597.301167256635</v>
      </c>
      <c r="DI190" s="6">
        <f>IF(DI$3=$CP$3,$H190+BS190,IF($F190='KU Meter Schedule'!DI$3,'KU Meter Schedule'!DH190+BS190-$G190,SUM(DH190,BS190)))</f>
        <v>17648.438328006636</v>
      </c>
      <c r="DJ190" s="6">
        <f>IF(DJ$3=$CP$3,$H190+BT190,IF($F190='KU Meter Schedule'!DJ$3,'KU Meter Schedule'!DI190+BT190-$G190,SUM(DI190,BT190)))</f>
        <v>17699.575488756636</v>
      </c>
      <c r="DK190" s="6">
        <f>IF(DK$3=$CP$3,$H190+BU190,IF($F190='KU Meter Schedule'!DK$3,'KU Meter Schedule'!DJ190+BU190-$G190,SUM(DJ190,BU190)))</f>
        <v>17750.712649506637</v>
      </c>
      <c r="DL190" s="6">
        <f>IF(DL$3=$CP$3,$H190+BV190,IF($F190='KU Meter Schedule'!DL$3,'KU Meter Schedule'!DK190+BV190-$G190,SUM(DK190,BV190)))</f>
        <v>17801.849810256637</v>
      </c>
      <c r="DM190" s="6">
        <f>IF(DM$3=$CP$3,$H190+BW190,IF($F190='KU Meter Schedule'!DM$3,'KU Meter Schedule'!DL190+BW190-$G190,SUM(DL190,BW190)))</f>
        <v>17852.986971006638</v>
      </c>
      <c r="DN190" s="6">
        <f>IF(DN$3=$CP$3,$H190+BX190,IF($F190='KU Meter Schedule'!DN$3,'KU Meter Schedule'!DM190+BX190-$G190,SUM(DM190,BX190)))</f>
        <v>17904.124131756638</v>
      </c>
      <c r="DO190" s="6">
        <f>IF(DO$3=$CP$3,$H190+BY190,IF($F190='KU Meter Schedule'!DO$3,'KU Meter Schedule'!DN190+BY190-$G190,SUM(DN190,BY190)))</f>
        <v>17955.261292506639</v>
      </c>
      <c r="DP190" s="6">
        <f>IF(DP$3=$CP$3,$H190+BZ190,IF($F190='KU Meter Schedule'!DP$3,'KU Meter Schedule'!DO190+BZ190-$G190,SUM(DO190,BZ190)))</f>
        <v>18006.398453256639</v>
      </c>
      <c r="DQ190" s="6">
        <f>IF(DQ$3=$CP$3,$H190+CA190,IF($F190='KU Meter Schedule'!DQ$3,'KU Meter Schedule'!DP190+CA190-$G190,SUM(DP190,CA190)))</f>
        <v>18057.53561400664</v>
      </c>
      <c r="DR190" s="6">
        <f>IF(DR$3=$CP$3,$H190+CB190,IF($F190='KU Meter Schedule'!DR$3,'KU Meter Schedule'!DQ190+CB190-$G190,SUM(DQ190,CB190)))</f>
        <v>18108.67277475664</v>
      </c>
      <c r="DS190" s="6">
        <f>IF(DS$3=$CP$3,$H190+CC190,IF($F190='KU Meter Schedule'!DS$3,'KU Meter Schedule'!DR190+CC190-$G190,SUM(DR190,CC190)))</f>
        <v>18159.809935506641</v>
      </c>
      <c r="DT190" s="6">
        <f>IF(DT$3=$CP$3,$H190+CD190,IF($F190='KU Meter Schedule'!DT$3,'KU Meter Schedule'!DS190+CD190-$G190,SUM(DS190,CD190)))</f>
        <v>18210.947096256641</v>
      </c>
      <c r="DU190" s="6">
        <f>IF(DU$3=$CP$3,$H190+CE190,IF($F190='KU Meter Schedule'!DU$3,'KU Meter Schedule'!DT190+CE190-$G190,SUM(DT190,CE190)))</f>
        <v>18262.084257006642</v>
      </c>
      <c r="DV190" s="6">
        <f>IF(DV$3=$CP$3,$H190+CF190,IF($F190='KU Meter Schedule'!DV$3,'KU Meter Schedule'!DU190+CF190-$G190,SUM(DU190,CF190)))</f>
        <v>18313.221417756642</v>
      </c>
      <c r="DW190" s="6">
        <f>IF(DW$3=$CP$3,$H190+CG190,IF($F190='KU Meter Schedule'!DW$3,'KU Meter Schedule'!DV190+CG190-$G190,SUM(DV190,CG190)))</f>
        <v>18364.358578506643</v>
      </c>
      <c r="DX190" s="6">
        <f>IF(DX$3=$CP$3,$H190+CH190,IF($F190='KU Meter Schedule'!DX$3,'KU Meter Schedule'!DW190+CH190-$G190,SUM(DW190,CH190)))</f>
        <v>18415.495739256643</v>
      </c>
      <c r="DY190" s="6">
        <f>IF(DY$3=$CP$3,$H190+CI190,IF($F190='KU Meter Schedule'!DY$3,'KU Meter Schedule'!DX190+CI190-$G190,SUM(DX190,CI190)))</f>
        <v>18466.632900006643</v>
      </c>
      <c r="DZ190" s="6">
        <f>IF(DZ$3=$CP$3,$H190+CJ190,IF($F190='KU Meter Schedule'!DZ$3,'KU Meter Schedule'!DY190+CJ190-$G190,SUM(DY190,CJ190)))</f>
        <v>18517.770060756644</v>
      </c>
      <c r="EA190" s="6">
        <f>IF(EA$3=$CP$3,$H190+CK190,IF($F190='KU Meter Schedule'!EA$3,'KU Meter Schedule'!DZ190+CK190-$G190,SUM(DZ190,CK190)))</f>
        <v>18568.907221506644</v>
      </c>
      <c r="EB190" s="6">
        <f>IF(EB$3=$CP$3,$H190+CL190,IF($F190='KU Meter Schedule'!EB$3,'KU Meter Schedule'!EA190+CL190-$G190,SUM(EA190,CL190)))</f>
        <v>1111.685801881642</v>
      </c>
      <c r="EC190" s="6">
        <f>IF(EC$3=$CP$3,$H190+CM190,IF($F190='KU Meter Schedule'!EC$3,'KU Meter Schedule'!EB190+CM190-$G190,SUM(EB190,CM190)))</f>
        <v>1111.685801881642</v>
      </c>
      <c r="ED190" s="6">
        <f>IF(ED$3=$CP$3,$H190+CN190,IF($F190='KU Meter Schedule'!ED$3,'KU Meter Schedule'!EC190+CN190-$G190,SUM(EC190,CN190)))</f>
        <v>1111.685801881642</v>
      </c>
      <c r="EF190" s="8">
        <f t="shared" si="38"/>
        <v>628.21602791003534</v>
      </c>
      <c r="EG190" s="8">
        <f t="shared" si="38"/>
        <v>594.85303699336873</v>
      </c>
      <c r="EH190" s="8">
        <f t="shared" si="38"/>
        <v>561.49004607670213</v>
      </c>
      <c r="EI190" s="8">
        <f t="shared" si="38"/>
        <v>528.12705516003552</v>
      </c>
      <c r="EJ190" s="8">
        <f t="shared" si="38"/>
        <v>494.76406424336892</v>
      </c>
      <c r="EK190" s="8">
        <f t="shared" si="38"/>
        <v>461.40107332670232</v>
      </c>
      <c r="EL190" s="8">
        <f t="shared" si="38"/>
        <v>428.03808241003571</v>
      </c>
      <c r="EM190" s="8">
        <f t="shared" si="38"/>
        <v>394.67509149336911</v>
      </c>
      <c r="EN190" s="8">
        <f t="shared" si="38"/>
        <v>361.31210057670251</v>
      </c>
      <c r="EO190" s="8">
        <f t="shared" si="38"/>
        <v>327.9491096600359</v>
      </c>
      <c r="EP190" s="8">
        <f t="shared" si="38"/>
        <v>294.5861187433693</v>
      </c>
      <c r="EQ190" s="8">
        <f t="shared" si="38"/>
        <v>243.44895799336882</v>
      </c>
      <c r="ER190" s="8">
        <f t="shared" si="38"/>
        <v>192.31179724336835</v>
      </c>
      <c r="ES190" s="8">
        <f t="shared" si="38"/>
        <v>141.17463649336787</v>
      </c>
      <c r="ET190" s="8">
        <f t="shared" si="38"/>
        <v>90.037475743367395</v>
      </c>
      <c r="EU190" s="8">
        <f t="shared" si="38"/>
        <v>38.900314993366919</v>
      </c>
      <c r="EV190" s="8">
        <f t="shared" si="37"/>
        <v>-12.236845756633556</v>
      </c>
      <c r="EW190" s="8">
        <f t="shared" si="37"/>
        <v>-63.374006506634032</v>
      </c>
      <c r="EX190" s="8">
        <f t="shared" si="37"/>
        <v>-114.51116725663451</v>
      </c>
      <c r="EY190" s="8">
        <f t="shared" si="37"/>
        <v>-165.64832800663498</v>
      </c>
      <c r="EZ190" s="8">
        <f t="shared" si="37"/>
        <v>-216.78548875663546</v>
      </c>
      <c r="FA190" s="8">
        <f t="shared" si="37"/>
        <v>-267.92264950663593</v>
      </c>
      <c r="FB190" s="8">
        <f t="shared" si="37"/>
        <v>-319.05981025663641</v>
      </c>
      <c r="FC190" s="8">
        <f t="shared" si="37"/>
        <v>-370.19697100663689</v>
      </c>
      <c r="FD190" s="8">
        <f t="shared" si="37"/>
        <v>-421.33413175663736</v>
      </c>
      <c r="FE190" s="8">
        <f t="shared" si="37"/>
        <v>-472.47129250663784</v>
      </c>
      <c r="FF190" s="8">
        <f t="shared" si="37"/>
        <v>-523.60845325663831</v>
      </c>
      <c r="FG190" s="8">
        <f t="shared" si="37"/>
        <v>-574.74561400663879</v>
      </c>
      <c r="FH190" s="8">
        <f t="shared" si="37"/>
        <v>-625.88277475663926</v>
      </c>
      <c r="FI190" s="8">
        <f t="shared" si="37"/>
        <v>-677.01993550663974</v>
      </c>
      <c r="FJ190" s="8">
        <f t="shared" si="37"/>
        <v>-728.15709625664022</v>
      </c>
      <c r="FK190" s="8">
        <f t="shared" si="36"/>
        <v>-779.29425700664069</v>
      </c>
      <c r="FL190" s="8">
        <f t="shared" si="36"/>
        <v>-830.43141775664117</v>
      </c>
      <c r="FM190" s="8">
        <f t="shared" si="36"/>
        <v>-881.56857850664164</v>
      </c>
      <c r="FN190" s="8">
        <f t="shared" si="36"/>
        <v>-932.70573925664212</v>
      </c>
      <c r="FO190" s="8">
        <f t="shared" si="36"/>
        <v>-983.84290000664259</v>
      </c>
      <c r="FP190" s="8">
        <f t="shared" ref="FP190:FT190" si="39">AT190-DZ190</f>
        <v>-1034.9800607566431</v>
      </c>
      <c r="FQ190" s="8">
        <f t="shared" si="39"/>
        <v>-1086.1172215066435</v>
      </c>
      <c r="FR190" s="8">
        <f t="shared" si="39"/>
        <v>-1111.685801881642</v>
      </c>
      <c r="FS190" s="8">
        <f t="shared" si="39"/>
        <v>-1111.685801881642</v>
      </c>
      <c r="FT190" s="8">
        <f t="shared" si="39"/>
        <v>-1111.685801881642</v>
      </c>
    </row>
    <row r="191" spans="1:176" x14ac:dyDescent="0.25">
      <c r="A191" s="3" t="s">
        <v>12</v>
      </c>
      <c r="B191" s="3" t="s">
        <v>2</v>
      </c>
      <c r="C191" s="3" t="s">
        <v>37</v>
      </c>
      <c r="D191" s="3" t="s">
        <v>4</v>
      </c>
      <c r="E191" s="3">
        <v>1965</v>
      </c>
      <c r="F191" s="24">
        <f>IFERROR(VLOOKUP(CONCATENATE(C191,E191),'KU Retirements'!$A$4:$E$150,5,FALSE),"N/A")</f>
        <v>43739</v>
      </c>
      <c r="G191" s="5">
        <v>23206.27</v>
      </c>
      <c r="H191" s="5">
        <v>22232.617525121201</v>
      </c>
      <c r="J191" s="6">
        <f>IF(J$3=$J$3,$G191,IF($F191='KU Meter Schedule'!J$3,'KU Meter Schedule'!I191-'KU Meter Schedule'!$G191,I191))</f>
        <v>23206.27</v>
      </c>
      <c r="K191" s="6">
        <f>IF(K$3=$J$3,$G191,IF($F191='KU Meter Schedule'!K$3,'KU Meter Schedule'!J191-'KU Meter Schedule'!$G191,J191))</f>
        <v>23206.27</v>
      </c>
      <c r="L191" s="6">
        <f>IF(L$3=$J$3,$G191,IF($F191='KU Meter Schedule'!L$3,'KU Meter Schedule'!K191-'KU Meter Schedule'!$G191,K191))</f>
        <v>23206.27</v>
      </c>
      <c r="M191" s="6">
        <f>IF(M$3=$J$3,$G191,IF($F191='KU Meter Schedule'!M$3,'KU Meter Schedule'!L191-'KU Meter Schedule'!$G191,L191))</f>
        <v>23206.27</v>
      </c>
      <c r="N191" s="6">
        <f>IF(N$3=$J$3,$G191,IF($F191='KU Meter Schedule'!N$3,'KU Meter Schedule'!M191-'KU Meter Schedule'!$G191,M191))</f>
        <v>23206.27</v>
      </c>
      <c r="O191" s="6">
        <f>IF(O$3=$J$3,$G191,IF($F191='KU Meter Schedule'!O$3,'KU Meter Schedule'!N191-'KU Meter Schedule'!$G191,N191))</f>
        <v>23206.27</v>
      </c>
      <c r="P191" s="6">
        <f>IF(P$3=$J$3,$G191,IF($F191='KU Meter Schedule'!P$3,'KU Meter Schedule'!O191-'KU Meter Schedule'!$G191,O191))</f>
        <v>23206.27</v>
      </c>
      <c r="Q191" s="6">
        <f>IF(Q$3=$J$3,$G191,IF($F191='KU Meter Schedule'!Q$3,'KU Meter Schedule'!P191-'KU Meter Schedule'!$G191,P191))</f>
        <v>23206.27</v>
      </c>
      <c r="R191" s="6">
        <f>IF(R$3=$J$3,$G191,IF($F191='KU Meter Schedule'!R$3,'KU Meter Schedule'!Q191-'KU Meter Schedule'!$G191,Q191))</f>
        <v>23206.27</v>
      </c>
      <c r="S191" s="6">
        <f>IF(S$3=$J$3,$G191,IF($F191='KU Meter Schedule'!S$3,'KU Meter Schedule'!R191-'KU Meter Schedule'!$G191,R191))</f>
        <v>23206.27</v>
      </c>
      <c r="T191" s="6">
        <f>IF(T$3=$J$3,$G191,IF($F191='KU Meter Schedule'!T$3,'KU Meter Schedule'!S191-'KU Meter Schedule'!$G191,S191))</f>
        <v>23206.27</v>
      </c>
      <c r="U191" s="6">
        <f>IF(U$3=$J$3,$G191,IF($F191='KU Meter Schedule'!U$3,'KU Meter Schedule'!T191-'KU Meter Schedule'!$G191,T191))</f>
        <v>23206.27</v>
      </c>
      <c r="V191" s="6">
        <f>IF(V$3=$J$3,$G191,IF($F191='KU Meter Schedule'!V$3,'KU Meter Schedule'!U191-'KU Meter Schedule'!$G191,U191))</f>
        <v>23206.27</v>
      </c>
      <c r="W191" s="6">
        <f>IF(W$3=$J$3,$G191,IF($F191='KU Meter Schedule'!W$3,'KU Meter Schedule'!V191-'KU Meter Schedule'!$G191,V191))</f>
        <v>23206.27</v>
      </c>
      <c r="X191" s="6">
        <f>IF(X$3=$J$3,$G191,IF($F191='KU Meter Schedule'!X$3,'KU Meter Schedule'!W191-'KU Meter Schedule'!$G191,W191))</f>
        <v>23206.27</v>
      </c>
      <c r="Y191" s="6">
        <f>IF(Y$3=$J$3,$G191,IF($F191='KU Meter Schedule'!Y$3,'KU Meter Schedule'!X191-'KU Meter Schedule'!$G191,X191))</f>
        <v>23206.27</v>
      </c>
      <c r="Z191" s="6">
        <f>IF(Z$3=$J$3,$G191,IF($F191='KU Meter Schedule'!Z$3,'KU Meter Schedule'!Y191-'KU Meter Schedule'!$G191,Y191))</f>
        <v>23206.27</v>
      </c>
      <c r="AA191" s="6">
        <f>IF(AA$3=$J$3,$G191,IF($F191='KU Meter Schedule'!AA$3,'KU Meter Schedule'!Z191-'KU Meter Schedule'!$G191,Z191))</f>
        <v>23206.27</v>
      </c>
      <c r="AB191" s="6">
        <f>IF(AB$3=$J$3,$G191,IF($F191='KU Meter Schedule'!AB$3,'KU Meter Schedule'!AA191-'KU Meter Schedule'!$G191,AA191))</f>
        <v>23206.27</v>
      </c>
      <c r="AC191" s="6">
        <f>IF(AC$3=$J$3,$G191,IF($F191='KU Meter Schedule'!AC$3,'KU Meter Schedule'!AB191-'KU Meter Schedule'!$G191,AB191))</f>
        <v>23206.27</v>
      </c>
      <c r="AD191" s="6">
        <f>IF(AD$3=$J$3,$G191,IF($F191='KU Meter Schedule'!AD$3,'KU Meter Schedule'!AC191-'KU Meter Schedule'!$G191,AC191))</f>
        <v>23206.27</v>
      </c>
      <c r="AE191" s="6">
        <f>IF(AE$3=$J$3,$G191,IF($F191='KU Meter Schedule'!AE$3,'KU Meter Schedule'!AD191-'KU Meter Schedule'!$G191,AD191))</f>
        <v>23206.27</v>
      </c>
      <c r="AF191" s="6">
        <f>IF(AF$3=$J$3,$G191,IF($F191='KU Meter Schedule'!AF$3,'KU Meter Schedule'!AE191-'KU Meter Schedule'!$G191,AE191))</f>
        <v>23206.27</v>
      </c>
      <c r="AG191" s="6">
        <f>IF(AG$3=$J$3,$G191,IF($F191='KU Meter Schedule'!AG$3,'KU Meter Schedule'!AF191-'KU Meter Schedule'!$G191,AF191))</f>
        <v>23206.27</v>
      </c>
      <c r="AH191" s="6">
        <f>IF(AH$3=$J$3,$G191,IF($F191='KU Meter Schedule'!AH$3,'KU Meter Schedule'!AG191-'KU Meter Schedule'!$G191,AG191))</f>
        <v>23206.27</v>
      </c>
      <c r="AI191" s="6">
        <f>IF(AI$3=$J$3,$G191,IF($F191='KU Meter Schedule'!AI$3,'KU Meter Schedule'!AH191-'KU Meter Schedule'!$G191,AH191))</f>
        <v>23206.27</v>
      </c>
      <c r="AJ191" s="6">
        <f>IF(AJ$3=$J$3,$G191,IF($F191='KU Meter Schedule'!AJ$3,'KU Meter Schedule'!AI191-'KU Meter Schedule'!$G191,AI191))</f>
        <v>23206.27</v>
      </c>
      <c r="AK191" s="6">
        <f>IF(AK$3=$J$3,$G191,IF($F191='KU Meter Schedule'!AK$3,'KU Meter Schedule'!AJ191-'KU Meter Schedule'!$G191,AJ191))</f>
        <v>23206.27</v>
      </c>
      <c r="AL191" s="6">
        <f>IF(AL$3=$J$3,$G191,IF($F191='KU Meter Schedule'!AL$3,'KU Meter Schedule'!AK191-'KU Meter Schedule'!$G191,AK191))</f>
        <v>23206.27</v>
      </c>
      <c r="AM191" s="6">
        <f>IF(AM$3=$J$3,$G191,IF($F191='KU Meter Schedule'!AM$3,'KU Meter Schedule'!AL191-'KU Meter Schedule'!$G191,AL191))</f>
        <v>23206.27</v>
      </c>
      <c r="AN191" s="6">
        <f>IF(AN$3=$J$3,$G191,IF($F191='KU Meter Schedule'!AN$3,'KU Meter Schedule'!AM191-'KU Meter Schedule'!$G191,AM191))</f>
        <v>23206.27</v>
      </c>
      <c r="AO191" s="6">
        <f>IF(AO$3=$J$3,$G191,IF($F191='KU Meter Schedule'!AO$3,'KU Meter Schedule'!AN191-'KU Meter Schedule'!$G191,AN191))</f>
        <v>23206.27</v>
      </c>
      <c r="AP191" s="6">
        <f>IF(AP$3=$J$3,$G191,IF($F191='KU Meter Schedule'!AP$3,'KU Meter Schedule'!AO191-'KU Meter Schedule'!$G191,AO191))</f>
        <v>23206.27</v>
      </c>
      <c r="AQ191" s="6">
        <f>IF(AQ$3=$J$3,$G191,IF($F191='KU Meter Schedule'!AQ$3,'KU Meter Schedule'!AP191-'KU Meter Schedule'!$G191,AP191))</f>
        <v>23206.27</v>
      </c>
      <c r="AR191" s="6">
        <f>IF(AR$3=$J$3,$G191,IF($F191='KU Meter Schedule'!AR$3,'KU Meter Schedule'!AQ191-'KU Meter Schedule'!$G191,AQ191))</f>
        <v>23206.27</v>
      </c>
      <c r="AS191" s="6">
        <f>IF(AS$3=$J$3,$G191,IF($F191='KU Meter Schedule'!AS$3,'KU Meter Schedule'!AR191-'KU Meter Schedule'!$G191,AR191))</f>
        <v>23206.27</v>
      </c>
      <c r="AT191" s="6">
        <f>IF(AT$3=$J$3,$G191,IF($F191='KU Meter Schedule'!AT$3,'KU Meter Schedule'!AS191-'KU Meter Schedule'!$G191,AS191))</f>
        <v>23206.27</v>
      </c>
      <c r="AU191" s="6">
        <f>IF(AU$3=$J$3,$G191,IF($F191='KU Meter Schedule'!AU$3,'KU Meter Schedule'!AT191-'KU Meter Schedule'!$G191,AT191))</f>
        <v>23206.27</v>
      </c>
      <c r="AV191" s="6">
        <f>IF(AV$3=$J$3,$G191,IF($F191='KU Meter Schedule'!AV$3,'KU Meter Schedule'!AU191-'KU Meter Schedule'!$G191,AU191))</f>
        <v>0</v>
      </c>
      <c r="AW191" s="6">
        <f>IF(AW$3=$J$3,$G191,IF($F191='KU Meter Schedule'!AW$3,'KU Meter Schedule'!AV191-'KU Meter Schedule'!$G191,AV191))</f>
        <v>0</v>
      </c>
      <c r="AX191" s="6">
        <f>IF(AX$3=$J$3,$G191,IF($F191='KU Meter Schedule'!AX$3,'KU Meter Schedule'!AW191-'KU Meter Schedule'!$G191,AW191))</f>
        <v>0</v>
      </c>
      <c r="AZ191" s="21">
        <f>IF(AZ$3&lt;'Depr. Rate'!$B$1,('Depr. Rate'!$B$4*'KU Meter Schedule'!J191)/12,IF(J191=0,I191/2*'Depr. Rate'!$C$4/12,('Depr. Rate'!$C$4*'KU Meter Schedule'!J191)/12))</f>
        <v>44.285298583333336</v>
      </c>
      <c r="BA191" s="21">
        <f>IF(BA$3&lt;'Depr. Rate'!$B$1,('Depr. Rate'!$B$4*'KU Meter Schedule'!K191)/12,IF(K191=0,J191/2*'Depr. Rate'!$C$4/12,('Depr. Rate'!$C$4*'KU Meter Schedule'!K191)/12))</f>
        <v>44.285298583333336</v>
      </c>
      <c r="BB191" s="21">
        <f>IF(BB$3&lt;'Depr. Rate'!$B$1,('Depr. Rate'!$B$4*'KU Meter Schedule'!L191)/12,IF(L191=0,K191/2*'Depr. Rate'!$C$4/12,('Depr. Rate'!$C$4*'KU Meter Schedule'!L191)/12))</f>
        <v>44.285298583333336</v>
      </c>
      <c r="BC191" s="21">
        <f>IF(BC$3&lt;'Depr. Rate'!$B$1,('Depr. Rate'!$B$4*'KU Meter Schedule'!M191)/12,IF(M191=0,L191/2*'Depr. Rate'!$C$4/12,('Depr. Rate'!$C$4*'KU Meter Schedule'!M191)/12))</f>
        <v>44.285298583333336</v>
      </c>
      <c r="BD191" s="21">
        <f>IF(BD$3&lt;'Depr. Rate'!$B$1,('Depr. Rate'!$B$4*'KU Meter Schedule'!N191)/12,IF(N191=0,M191/2*'Depr. Rate'!$C$4/12,('Depr. Rate'!$C$4*'KU Meter Schedule'!N191)/12))</f>
        <v>44.285298583333336</v>
      </c>
      <c r="BE191" s="21">
        <f>IF(BE$3&lt;'Depr. Rate'!$B$1,('Depr. Rate'!$B$4*'KU Meter Schedule'!O191)/12,IF(O191=0,N191/2*'Depr. Rate'!$C$4/12,('Depr. Rate'!$C$4*'KU Meter Schedule'!O191)/12))</f>
        <v>44.285298583333336</v>
      </c>
      <c r="BF191" s="21">
        <f>IF(BF$3&lt;'Depr. Rate'!$B$1,('Depr. Rate'!$B$4*'KU Meter Schedule'!P191)/12,IF(P191=0,O191/2*'Depr. Rate'!$C$4/12,('Depr. Rate'!$C$4*'KU Meter Schedule'!P191)/12))</f>
        <v>44.285298583333336</v>
      </c>
      <c r="BG191" s="21">
        <f>IF(BG$3&lt;'Depr. Rate'!$B$1,('Depr. Rate'!$B$4*'KU Meter Schedule'!Q191)/12,IF(Q191=0,P191/2*'Depr. Rate'!$C$4/12,('Depr. Rate'!$C$4*'KU Meter Schedule'!Q191)/12))</f>
        <v>44.285298583333336</v>
      </c>
      <c r="BH191" s="21">
        <f>IF(BH$3&lt;'Depr. Rate'!$B$1,('Depr. Rate'!$B$4*'KU Meter Schedule'!R191)/12,IF(R191=0,Q191/2*'Depr. Rate'!$C$4/12,('Depr. Rate'!$C$4*'KU Meter Schedule'!R191)/12))</f>
        <v>44.285298583333336</v>
      </c>
      <c r="BI191" s="21">
        <f>IF(BI$3&lt;'Depr. Rate'!$B$1,('Depr. Rate'!$B$4*'KU Meter Schedule'!S191)/12,IF(S191=0,R191/2*'Depr. Rate'!$C$4/12,('Depr. Rate'!$C$4*'KU Meter Schedule'!S191)/12))</f>
        <v>44.285298583333336</v>
      </c>
      <c r="BJ191" s="21">
        <f>IF(BJ$3&lt;'Depr. Rate'!$B$1,('Depr. Rate'!$B$4*'KU Meter Schedule'!T191)/12,IF(T191=0,S191/2*'Depr. Rate'!$C$4/12,('Depr. Rate'!$C$4*'KU Meter Schedule'!T191)/12))</f>
        <v>44.285298583333336</v>
      </c>
      <c r="BK191" s="21">
        <f>IF(BK$3&lt;'Depr. Rate'!$B$1,('Depr. Rate'!$B$4*'KU Meter Schedule'!U191)/12,IF(U191=0,T191/2*'Depr. Rate'!$C$4/12,('Depr. Rate'!$C$4*'KU Meter Schedule'!U191)/12))</f>
        <v>67.878339749999995</v>
      </c>
      <c r="BL191" s="21">
        <f>IF(BL$3&lt;'Depr. Rate'!$B$1,('Depr. Rate'!$B$4*'KU Meter Schedule'!V191)/12,IF(V191=0,U191/2*'Depr. Rate'!$C$4/12,('Depr. Rate'!$C$4*'KU Meter Schedule'!V191)/12))</f>
        <v>67.878339749999995</v>
      </c>
      <c r="BM191" s="21">
        <f>IF(BM$3&lt;'Depr. Rate'!$B$1,('Depr. Rate'!$B$4*'KU Meter Schedule'!W191)/12,IF(W191=0,V191/2*'Depr. Rate'!$C$4/12,('Depr. Rate'!$C$4*'KU Meter Schedule'!W191)/12))</f>
        <v>67.878339749999995</v>
      </c>
      <c r="BN191" s="21">
        <f>IF(BN$3&lt;'Depr. Rate'!$B$1,('Depr. Rate'!$B$4*'KU Meter Schedule'!X191)/12,IF(X191=0,W191/2*'Depr. Rate'!$C$4/12,('Depr. Rate'!$C$4*'KU Meter Schedule'!X191)/12))</f>
        <v>67.878339749999995</v>
      </c>
      <c r="BO191" s="21">
        <f>IF(BO$3&lt;'Depr. Rate'!$B$1,('Depr. Rate'!$B$4*'KU Meter Schedule'!Y191)/12,IF(Y191=0,X191/2*'Depr. Rate'!$C$4/12,('Depr. Rate'!$C$4*'KU Meter Schedule'!Y191)/12))</f>
        <v>67.878339749999995</v>
      </c>
      <c r="BP191" s="21">
        <f>IF(BP$3&lt;'Depr. Rate'!$B$1,('Depr. Rate'!$B$4*'KU Meter Schedule'!Z191)/12,IF(Z191=0,Y191/2*'Depr. Rate'!$C$4/12,('Depr. Rate'!$C$4*'KU Meter Schedule'!Z191)/12))</f>
        <v>67.878339749999995</v>
      </c>
      <c r="BQ191" s="21">
        <f>IF(BQ$3&lt;'Depr. Rate'!$B$1,('Depr. Rate'!$B$4*'KU Meter Schedule'!AA191)/12,IF(AA191=0,Z191/2*'Depr. Rate'!$C$4/12,('Depr. Rate'!$C$4*'KU Meter Schedule'!AA191)/12))</f>
        <v>67.878339749999995</v>
      </c>
      <c r="BR191" s="21">
        <f>IF(BR$3&lt;'Depr. Rate'!$B$1,('Depr. Rate'!$B$4*'KU Meter Schedule'!AB191)/12,IF(AB191=0,AA191/2*'Depr. Rate'!$C$4/12,('Depr. Rate'!$C$4*'KU Meter Schedule'!AB191)/12))</f>
        <v>67.878339749999995</v>
      </c>
      <c r="BS191" s="21">
        <f>IF(BS$3&lt;'Depr. Rate'!$B$1,('Depr. Rate'!$B$4*'KU Meter Schedule'!AC191)/12,IF(AC191=0,AB191/2*'Depr. Rate'!$C$4/12,('Depr. Rate'!$C$4*'KU Meter Schedule'!AC191)/12))</f>
        <v>67.878339749999995</v>
      </c>
      <c r="BT191" s="21">
        <f>IF(BT$3&lt;'Depr. Rate'!$B$1,('Depr. Rate'!$B$4*'KU Meter Schedule'!AD191)/12,IF(AD191=0,AC191/2*'Depr. Rate'!$C$4/12,('Depr. Rate'!$C$4*'KU Meter Schedule'!AD191)/12))</f>
        <v>67.878339749999995</v>
      </c>
      <c r="BU191" s="21">
        <f>IF(BU$3&lt;'Depr. Rate'!$B$1,('Depr. Rate'!$B$4*'KU Meter Schedule'!AE191)/12,IF(AE191=0,AD191/2*'Depr. Rate'!$C$4/12,('Depr. Rate'!$C$4*'KU Meter Schedule'!AE191)/12))</f>
        <v>67.878339749999995</v>
      </c>
      <c r="BV191" s="21">
        <f>IF(BV$3&lt;'Depr. Rate'!$B$1,('Depr. Rate'!$B$4*'KU Meter Schedule'!AF191)/12,IF(AF191=0,AE191/2*'Depr. Rate'!$C$4/12,('Depr. Rate'!$C$4*'KU Meter Schedule'!AF191)/12))</f>
        <v>67.878339749999995</v>
      </c>
      <c r="BW191" s="21">
        <f>IF(BW$3&lt;'Depr. Rate'!$B$1,('Depr. Rate'!$B$4*'KU Meter Schedule'!AG191)/12,IF(AG191=0,AF191/2*'Depr. Rate'!$C$4/12,('Depr. Rate'!$C$4*'KU Meter Schedule'!AG191)/12))</f>
        <v>67.878339749999995</v>
      </c>
      <c r="BX191" s="21">
        <f>IF(BX$3&lt;'Depr. Rate'!$B$1,('Depr. Rate'!$B$4*'KU Meter Schedule'!AH191)/12,IF(AH191=0,AG191/2*'Depr. Rate'!$C$4/12,('Depr. Rate'!$C$4*'KU Meter Schedule'!AH191)/12))</f>
        <v>67.878339749999995</v>
      </c>
      <c r="BY191" s="21">
        <f>IF(BY$3&lt;'Depr. Rate'!$B$1,('Depr. Rate'!$B$4*'KU Meter Schedule'!AI191)/12,IF(AI191=0,AH191/2*'Depr. Rate'!$C$4/12,('Depr. Rate'!$C$4*'KU Meter Schedule'!AI191)/12))</f>
        <v>67.878339749999995</v>
      </c>
      <c r="BZ191" s="21">
        <f>IF(BZ$3&lt;'Depr. Rate'!$B$1,('Depr. Rate'!$B$4*'KU Meter Schedule'!AJ191)/12,IF(AJ191=0,AI191/2*'Depr. Rate'!$C$4/12,('Depr. Rate'!$C$4*'KU Meter Schedule'!AJ191)/12))</f>
        <v>67.878339749999995</v>
      </c>
      <c r="CA191" s="21">
        <f>IF(CA$3&lt;'Depr. Rate'!$B$1,('Depr. Rate'!$B$4*'KU Meter Schedule'!AK191)/12,IF(AK191=0,AJ191/2*'Depr. Rate'!$C$4/12,('Depr. Rate'!$C$4*'KU Meter Schedule'!AK191)/12))</f>
        <v>67.878339749999995</v>
      </c>
      <c r="CB191" s="21">
        <f>IF(CB$3&lt;'Depr. Rate'!$B$1,('Depr. Rate'!$B$4*'KU Meter Schedule'!AL191)/12,IF(AL191=0,AK191/2*'Depr. Rate'!$C$4/12,('Depr. Rate'!$C$4*'KU Meter Schedule'!AL191)/12))</f>
        <v>67.878339749999995</v>
      </c>
      <c r="CC191" s="21">
        <f>IF(CC$3&lt;'Depr. Rate'!$B$1,('Depr. Rate'!$B$4*'KU Meter Schedule'!AM191)/12,IF(AM191=0,AL191/2*'Depr. Rate'!$C$4/12,('Depr. Rate'!$C$4*'KU Meter Schedule'!AM191)/12))</f>
        <v>67.878339749999995</v>
      </c>
      <c r="CD191" s="21">
        <f>IF(CD$3&lt;'Depr. Rate'!$B$1,('Depr. Rate'!$B$4*'KU Meter Schedule'!AN191)/12,IF(AN191=0,AM191/2*'Depr. Rate'!$C$4/12,('Depr. Rate'!$C$4*'KU Meter Schedule'!AN191)/12))</f>
        <v>67.878339749999995</v>
      </c>
      <c r="CE191" s="21">
        <f>IF(CE$3&lt;'Depr. Rate'!$B$1,('Depr. Rate'!$B$4*'KU Meter Schedule'!AO191)/12,IF(AO191=0,AN191/2*'Depr. Rate'!$C$4/12,('Depr. Rate'!$C$4*'KU Meter Schedule'!AO191)/12))</f>
        <v>67.878339749999995</v>
      </c>
      <c r="CF191" s="21">
        <f>IF(CF$3&lt;'Depr. Rate'!$B$1,('Depr. Rate'!$B$4*'KU Meter Schedule'!AP191)/12,IF(AP191=0,AO191/2*'Depr. Rate'!$C$4/12,('Depr. Rate'!$C$4*'KU Meter Schedule'!AP191)/12))</f>
        <v>67.878339749999995</v>
      </c>
      <c r="CG191" s="21">
        <f>IF(CG$3&lt;'Depr. Rate'!$B$1,('Depr. Rate'!$B$4*'KU Meter Schedule'!AQ191)/12,IF(AQ191=0,AP191/2*'Depr. Rate'!$C$4/12,('Depr. Rate'!$C$4*'KU Meter Schedule'!AQ191)/12))</f>
        <v>67.878339749999995</v>
      </c>
      <c r="CH191" s="21">
        <f>IF(CH$3&lt;'Depr. Rate'!$B$1,('Depr. Rate'!$B$4*'KU Meter Schedule'!AR191)/12,IF(AR191=0,AQ191/2*'Depr. Rate'!$C$4/12,('Depr. Rate'!$C$4*'KU Meter Schedule'!AR191)/12))</f>
        <v>67.878339749999995</v>
      </c>
      <c r="CI191" s="21">
        <f>IF(CI$3&lt;'Depr. Rate'!$B$1,('Depr. Rate'!$B$4*'KU Meter Schedule'!AS191)/12,IF(AS191=0,AR191/2*'Depr. Rate'!$C$4/12,('Depr. Rate'!$C$4*'KU Meter Schedule'!AS191)/12))</f>
        <v>67.878339749999995</v>
      </c>
      <c r="CJ191" s="21">
        <f>IF(CJ$3&lt;'Depr. Rate'!$B$1,('Depr. Rate'!$B$4*'KU Meter Schedule'!AT191)/12,IF(AT191=0,AS191/2*'Depr. Rate'!$C$4/12,('Depr. Rate'!$C$4*'KU Meter Schedule'!AT191)/12))</f>
        <v>67.878339749999995</v>
      </c>
      <c r="CK191" s="21">
        <f>IF(CK$3&lt;'Depr. Rate'!$B$1,('Depr. Rate'!$B$4*'KU Meter Schedule'!AU191)/12,IF(AU191=0,AT191/2*'Depr. Rate'!$C$4/12,('Depr. Rate'!$C$4*'KU Meter Schedule'!AU191)/12))</f>
        <v>67.878339749999995</v>
      </c>
      <c r="CL191" s="21">
        <f>IF(CL$3&lt;'Depr. Rate'!$B$1,('Depr. Rate'!$B$4*'KU Meter Schedule'!AV191)/12,IF(AV191=0,AU191/2*'Depr. Rate'!$C$4/12,('Depr. Rate'!$C$4*'KU Meter Schedule'!AV191)/12))</f>
        <v>33.939169874999997</v>
      </c>
      <c r="CM191" s="21">
        <f>IF(CM$3&lt;'Depr. Rate'!$B$1,('Depr. Rate'!$B$4*'KU Meter Schedule'!AW191)/12,IF(AW191=0,AV191/2*'Depr. Rate'!$C$4/12,('Depr. Rate'!$C$4*'KU Meter Schedule'!AW191)/12))</f>
        <v>0</v>
      </c>
      <c r="CN191" s="21">
        <f>IF(CN$3&lt;'Depr. Rate'!$B$1,('Depr. Rate'!$B$4*'KU Meter Schedule'!AX191)/12,IF(AX191=0,AW191/2*'Depr. Rate'!$C$4/12,('Depr. Rate'!$C$4*'KU Meter Schedule'!AX191)/12))</f>
        <v>0</v>
      </c>
      <c r="CP191" s="6">
        <f>IF(CP$3=$CP$3,$H191+AZ191,IF($F191='KU Meter Schedule'!CP$3,'KU Meter Schedule'!CO191+AZ191-$G191,SUM(CO191,AZ191)))</f>
        <v>22276.902823704535</v>
      </c>
      <c r="CQ191" s="6">
        <f>IF(CQ$3=$CP$3,$H191+BA191,IF($F191='KU Meter Schedule'!CQ$3,'KU Meter Schedule'!CP191+BA191-$G191,SUM(CP191,BA191)))</f>
        <v>22321.188122287869</v>
      </c>
      <c r="CR191" s="6">
        <f>IF(CR$3=$CP$3,$H191+BB191,IF($F191='KU Meter Schedule'!CR$3,'KU Meter Schedule'!CQ191+BB191-$G191,SUM(CQ191,BB191)))</f>
        <v>22365.473420871203</v>
      </c>
      <c r="CS191" s="6">
        <f>IF(CS$3=$CP$3,$H191+BC191,IF($F191='KU Meter Schedule'!CS$3,'KU Meter Schedule'!CR191+BC191-$G191,SUM(CR191,BC191)))</f>
        <v>22409.758719454538</v>
      </c>
      <c r="CT191" s="6">
        <f>IF(CT$3=$CP$3,$H191+BD191,IF($F191='KU Meter Schedule'!CT$3,'KU Meter Schedule'!CS191+BD191-$G191,SUM(CS191,BD191)))</f>
        <v>22454.044018037872</v>
      </c>
      <c r="CU191" s="6">
        <f>IF(CU$3=$CP$3,$H191+BE191,IF($F191='KU Meter Schedule'!CU$3,'KU Meter Schedule'!CT191+BE191-$G191,SUM(CT191,BE191)))</f>
        <v>22498.329316621206</v>
      </c>
      <c r="CV191" s="6">
        <f>IF(CV$3=$CP$3,$H191+BF191,IF($F191='KU Meter Schedule'!CV$3,'KU Meter Schedule'!CU191+BF191-$G191,SUM(CU191,BF191)))</f>
        <v>22542.61461520454</v>
      </c>
      <c r="CW191" s="6">
        <f>IF(CW$3=$CP$3,$H191+BG191,IF($F191='KU Meter Schedule'!CW$3,'KU Meter Schedule'!CV191+BG191-$G191,SUM(CV191,BG191)))</f>
        <v>22586.899913787875</v>
      </c>
      <c r="CX191" s="6">
        <f>IF(CX$3=$CP$3,$H191+BH191,IF($F191='KU Meter Schedule'!CX$3,'KU Meter Schedule'!CW191+BH191-$G191,SUM(CW191,BH191)))</f>
        <v>22631.185212371209</v>
      </c>
      <c r="CY191" s="6">
        <f>IF(CY$3=$CP$3,$H191+BI191,IF($F191='KU Meter Schedule'!CY$3,'KU Meter Schedule'!CX191+BI191-$G191,SUM(CX191,BI191)))</f>
        <v>22675.470510954543</v>
      </c>
      <c r="CZ191" s="6">
        <f>IF(CZ$3=$CP$3,$H191+BJ191,IF($F191='KU Meter Schedule'!CZ$3,'KU Meter Schedule'!CY191+BJ191-$G191,SUM(CY191,BJ191)))</f>
        <v>22719.755809537877</v>
      </c>
      <c r="DA191" s="6">
        <f>IF(DA$3=$CP$3,$H191+BK191,IF($F191='KU Meter Schedule'!DA$3,'KU Meter Schedule'!CZ191+BK191-$G191,SUM(CZ191,BK191)))</f>
        <v>22787.634149287878</v>
      </c>
      <c r="DB191" s="6">
        <f>IF(DB$3=$CP$3,$H191+BL191,IF($F191='KU Meter Schedule'!DB$3,'KU Meter Schedule'!DA191+BL191-$G191,SUM(DA191,BL191)))</f>
        <v>22855.512489037879</v>
      </c>
      <c r="DC191" s="6">
        <f>IF(DC$3=$CP$3,$H191+BM191,IF($F191='KU Meter Schedule'!DC$3,'KU Meter Schedule'!DB191+BM191-$G191,SUM(DB191,BM191)))</f>
        <v>22923.39082878788</v>
      </c>
      <c r="DD191" s="6">
        <f>IF(DD$3=$CP$3,$H191+BN191,IF($F191='KU Meter Schedule'!DD$3,'KU Meter Schedule'!DC191+BN191-$G191,SUM(DC191,BN191)))</f>
        <v>22991.269168537881</v>
      </c>
      <c r="DE191" s="6">
        <f>IF(DE$3=$CP$3,$H191+BO191,IF($F191='KU Meter Schedule'!DE$3,'KU Meter Schedule'!DD191+BO191-$G191,SUM(DD191,BO191)))</f>
        <v>23059.147508287882</v>
      </c>
      <c r="DF191" s="6">
        <f>IF(DF$3=$CP$3,$H191+BP191,IF($F191='KU Meter Schedule'!DF$3,'KU Meter Schedule'!DE191+BP191-$G191,SUM(DE191,BP191)))</f>
        <v>23127.025848037883</v>
      </c>
      <c r="DG191" s="6">
        <f>IF(DG$3=$CP$3,$H191+BQ191,IF($F191='KU Meter Schedule'!DG$3,'KU Meter Schedule'!DF191+BQ191-$G191,SUM(DF191,BQ191)))</f>
        <v>23194.904187787884</v>
      </c>
      <c r="DH191" s="6">
        <f>IF(DH$3=$CP$3,$H191+BR191,IF($F191='KU Meter Schedule'!DH$3,'KU Meter Schedule'!DG191+BR191-$G191,SUM(DG191,BR191)))</f>
        <v>23262.782527537885</v>
      </c>
      <c r="DI191" s="6">
        <f>IF(DI$3=$CP$3,$H191+BS191,IF($F191='KU Meter Schedule'!DI$3,'KU Meter Schedule'!DH191+BS191-$G191,SUM(DH191,BS191)))</f>
        <v>23330.660867287887</v>
      </c>
      <c r="DJ191" s="6">
        <f>IF(DJ$3=$CP$3,$H191+BT191,IF($F191='KU Meter Schedule'!DJ$3,'KU Meter Schedule'!DI191+BT191-$G191,SUM(DI191,BT191)))</f>
        <v>23398.539207037888</v>
      </c>
      <c r="DK191" s="6">
        <f>IF(DK$3=$CP$3,$H191+BU191,IF($F191='KU Meter Schedule'!DK$3,'KU Meter Schedule'!DJ191+BU191-$G191,SUM(DJ191,BU191)))</f>
        <v>23466.417546787889</v>
      </c>
      <c r="DL191" s="6">
        <f>IF(DL$3=$CP$3,$H191+BV191,IF($F191='KU Meter Schedule'!DL$3,'KU Meter Schedule'!DK191+BV191-$G191,SUM(DK191,BV191)))</f>
        <v>23534.29588653789</v>
      </c>
      <c r="DM191" s="6">
        <f>IF(DM$3=$CP$3,$H191+BW191,IF($F191='KU Meter Schedule'!DM$3,'KU Meter Schedule'!DL191+BW191-$G191,SUM(DL191,BW191)))</f>
        <v>23602.174226287891</v>
      </c>
      <c r="DN191" s="6">
        <f>IF(DN$3=$CP$3,$H191+BX191,IF($F191='KU Meter Schedule'!DN$3,'KU Meter Schedule'!DM191+BX191-$G191,SUM(DM191,BX191)))</f>
        <v>23670.052566037892</v>
      </c>
      <c r="DO191" s="6">
        <f>IF(DO$3=$CP$3,$H191+BY191,IF($F191='KU Meter Schedule'!DO$3,'KU Meter Schedule'!DN191+BY191-$G191,SUM(DN191,BY191)))</f>
        <v>23737.930905787893</v>
      </c>
      <c r="DP191" s="6">
        <f>IF(DP$3=$CP$3,$H191+BZ191,IF($F191='KU Meter Schedule'!DP$3,'KU Meter Schedule'!DO191+BZ191-$G191,SUM(DO191,BZ191)))</f>
        <v>23805.809245537894</v>
      </c>
      <c r="DQ191" s="6">
        <f>IF(DQ$3=$CP$3,$H191+CA191,IF($F191='KU Meter Schedule'!DQ$3,'KU Meter Schedule'!DP191+CA191-$G191,SUM(DP191,CA191)))</f>
        <v>23873.687585287895</v>
      </c>
      <c r="DR191" s="6">
        <f>IF(DR$3=$CP$3,$H191+CB191,IF($F191='KU Meter Schedule'!DR$3,'KU Meter Schedule'!DQ191+CB191-$G191,SUM(DQ191,CB191)))</f>
        <v>23941.565925037896</v>
      </c>
      <c r="DS191" s="6">
        <f>IF(DS$3=$CP$3,$H191+CC191,IF($F191='KU Meter Schedule'!DS$3,'KU Meter Schedule'!DR191+CC191-$G191,SUM(DR191,CC191)))</f>
        <v>24009.444264787897</v>
      </c>
      <c r="DT191" s="6">
        <f>IF(DT$3=$CP$3,$H191+CD191,IF($F191='KU Meter Schedule'!DT$3,'KU Meter Schedule'!DS191+CD191-$G191,SUM(DS191,CD191)))</f>
        <v>24077.322604537898</v>
      </c>
      <c r="DU191" s="6">
        <f>IF(DU$3=$CP$3,$H191+CE191,IF($F191='KU Meter Schedule'!DU$3,'KU Meter Schedule'!DT191+CE191-$G191,SUM(DT191,CE191)))</f>
        <v>24145.200944287899</v>
      </c>
      <c r="DV191" s="6">
        <f>IF(DV$3=$CP$3,$H191+CF191,IF($F191='KU Meter Schedule'!DV$3,'KU Meter Schedule'!DU191+CF191-$G191,SUM(DU191,CF191)))</f>
        <v>24213.0792840379</v>
      </c>
      <c r="DW191" s="6">
        <f>IF(DW$3=$CP$3,$H191+CG191,IF($F191='KU Meter Schedule'!DW$3,'KU Meter Schedule'!DV191+CG191-$G191,SUM(DV191,CG191)))</f>
        <v>24280.957623787901</v>
      </c>
      <c r="DX191" s="6">
        <f>IF(DX$3=$CP$3,$H191+CH191,IF($F191='KU Meter Schedule'!DX$3,'KU Meter Schedule'!DW191+CH191-$G191,SUM(DW191,CH191)))</f>
        <v>24348.835963537902</v>
      </c>
      <c r="DY191" s="6">
        <f>IF(DY$3=$CP$3,$H191+CI191,IF($F191='KU Meter Schedule'!DY$3,'KU Meter Schedule'!DX191+CI191-$G191,SUM(DX191,CI191)))</f>
        <v>24416.714303287903</v>
      </c>
      <c r="DZ191" s="6">
        <f>IF(DZ$3=$CP$3,$H191+CJ191,IF($F191='KU Meter Schedule'!DZ$3,'KU Meter Schedule'!DY191+CJ191-$G191,SUM(DY191,CJ191)))</f>
        <v>24484.592643037904</v>
      </c>
      <c r="EA191" s="6">
        <f>IF(EA$3=$CP$3,$H191+CK191,IF($F191='KU Meter Schedule'!EA$3,'KU Meter Schedule'!DZ191+CK191-$G191,SUM(DZ191,CK191)))</f>
        <v>24552.470982787905</v>
      </c>
      <c r="EB191" s="6">
        <f>IF(EB$3=$CP$3,$H191+CL191,IF($F191='KU Meter Schedule'!EB$3,'KU Meter Schedule'!EA191+CL191-$G191,SUM(EA191,CL191)))</f>
        <v>1380.1401526629052</v>
      </c>
      <c r="EC191" s="6">
        <f>IF(EC$3=$CP$3,$H191+CM191,IF($F191='KU Meter Schedule'!EC$3,'KU Meter Schedule'!EB191+CM191-$G191,SUM(EB191,CM191)))</f>
        <v>1380.1401526629052</v>
      </c>
      <c r="ED191" s="6">
        <f>IF(ED$3=$CP$3,$H191+CN191,IF($F191='KU Meter Schedule'!ED$3,'KU Meter Schedule'!EC191+CN191-$G191,SUM(EC191,CN191)))</f>
        <v>1380.1401526629052</v>
      </c>
      <c r="EF191" s="8">
        <f t="shared" si="38"/>
        <v>929.36717629546547</v>
      </c>
      <c r="EG191" s="8">
        <f t="shared" si="38"/>
        <v>885.08187771213125</v>
      </c>
      <c r="EH191" s="8">
        <f t="shared" si="38"/>
        <v>840.79657912879702</v>
      </c>
      <c r="EI191" s="8">
        <f t="shared" si="38"/>
        <v>796.5112805454628</v>
      </c>
      <c r="EJ191" s="8">
        <f t="shared" si="38"/>
        <v>752.22598196212857</v>
      </c>
      <c r="EK191" s="8">
        <f t="shared" si="38"/>
        <v>707.94068337879435</v>
      </c>
      <c r="EL191" s="8">
        <f t="shared" si="38"/>
        <v>663.65538479546012</v>
      </c>
      <c r="EM191" s="8">
        <f t="shared" si="38"/>
        <v>619.3700862121259</v>
      </c>
      <c r="EN191" s="8">
        <f t="shared" si="38"/>
        <v>575.08478762879167</v>
      </c>
      <c r="EO191" s="8">
        <f t="shared" si="38"/>
        <v>530.79948904545745</v>
      </c>
      <c r="EP191" s="8">
        <f t="shared" si="38"/>
        <v>486.51419046212322</v>
      </c>
      <c r="EQ191" s="8">
        <f t="shared" si="38"/>
        <v>418.63585071212219</v>
      </c>
      <c r="ER191" s="8">
        <f t="shared" si="38"/>
        <v>350.75751096212116</v>
      </c>
      <c r="ES191" s="8">
        <f t="shared" si="38"/>
        <v>282.87917121212013</v>
      </c>
      <c r="ET191" s="8">
        <f t="shared" si="38"/>
        <v>215.00083146211909</v>
      </c>
      <c r="EU191" s="8">
        <f t="shared" si="38"/>
        <v>147.12249171211806</v>
      </c>
      <c r="EV191" s="8">
        <f t="shared" si="37"/>
        <v>79.24415196211703</v>
      </c>
      <c r="EW191" s="8">
        <f t="shared" si="37"/>
        <v>11.365812212115998</v>
      </c>
      <c r="EX191" s="8">
        <f t="shared" si="37"/>
        <v>-56.512527537885035</v>
      </c>
      <c r="EY191" s="8">
        <f t="shared" si="37"/>
        <v>-124.39086728788607</v>
      </c>
      <c r="EZ191" s="8">
        <f t="shared" si="37"/>
        <v>-192.2692070378871</v>
      </c>
      <c r="FA191" s="8">
        <f t="shared" si="37"/>
        <v>-260.14754678788813</v>
      </c>
      <c r="FB191" s="8">
        <f t="shared" si="37"/>
        <v>-328.02588653788916</v>
      </c>
      <c r="FC191" s="8">
        <f t="shared" si="37"/>
        <v>-395.9042262878902</v>
      </c>
      <c r="FD191" s="8">
        <f t="shared" si="37"/>
        <v>-463.78256603789123</v>
      </c>
      <c r="FE191" s="8">
        <f t="shared" si="37"/>
        <v>-531.66090578789226</v>
      </c>
      <c r="FF191" s="8">
        <f t="shared" si="37"/>
        <v>-599.53924553789329</v>
      </c>
      <c r="FG191" s="8">
        <f t="shared" si="37"/>
        <v>-667.41758528789433</v>
      </c>
      <c r="FH191" s="8">
        <f t="shared" si="37"/>
        <v>-735.29592503789536</v>
      </c>
      <c r="FI191" s="8">
        <f t="shared" si="37"/>
        <v>-803.17426478789639</v>
      </c>
      <c r="FJ191" s="8">
        <f t="shared" si="37"/>
        <v>-871.05260453789742</v>
      </c>
      <c r="FK191" s="8">
        <f t="shared" ref="FK191:FT216" si="40">AO191-DU191</f>
        <v>-938.93094428789846</v>
      </c>
      <c r="FL191" s="8">
        <f t="shared" si="40"/>
        <v>-1006.8092840378995</v>
      </c>
      <c r="FM191" s="8">
        <f t="shared" si="40"/>
        <v>-1074.6876237879005</v>
      </c>
      <c r="FN191" s="8">
        <f t="shared" si="40"/>
        <v>-1142.5659635379016</v>
      </c>
      <c r="FO191" s="8">
        <f t="shared" si="40"/>
        <v>-1210.4443032879026</v>
      </c>
      <c r="FP191" s="8">
        <f t="shared" si="40"/>
        <v>-1278.3226430379036</v>
      </c>
      <c r="FQ191" s="8">
        <f t="shared" si="40"/>
        <v>-1346.2009827879046</v>
      </c>
      <c r="FR191" s="8">
        <f t="shared" si="40"/>
        <v>-1380.1401526629052</v>
      </c>
      <c r="FS191" s="8">
        <f t="shared" si="40"/>
        <v>-1380.1401526629052</v>
      </c>
      <c r="FT191" s="8">
        <f t="shared" si="40"/>
        <v>-1380.1401526629052</v>
      </c>
    </row>
    <row r="192" spans="1:176" x14ac:dyDescent="0.25">
      <c r="A192" s="3" t="s">
        <v>12</v>
      </c>
      <c r="B192" s="3" t="s">
        <v>2</v>
      </c>
      <c r="C192" s="3" t="s">
        <v>37</v>
      </c>
      <c r="D192" s="3" t="s">
        <v>5</v>
      </c>
      <c r="E192" s="3">
        <v>1965</v>
      </c>
      <c r="F192" s="24">
        <f>IFERROR(VLOOKUP(CONCATENATE(C192,E192),'KU Retirements'!$A$4:$E$150,5,FALSE),"N/A")</f>
        <v>43739</v>
      </c>
      <c r="G192" s="5">
        <v>473.96</v>
      </c>
      <c r="H192" s="5">
        <v>454.07</v>
      </c>
      <c r="J192" s="6">
        <f>IF(J$3=$J$3,$G192,IF($F192='KU Meter Schedule'!J$3,'KU Meter Schedule'!I192-'KU Meter Schedule'!$G192,I192))</f>
        <v>473.96</v>
      </c>
      <c r="K192" s="6">
        <f>IF(K$3=$J$3,$G192,IF($F192='KU Meter Schedule'!K$3,'KU Meter Schedule'!J192-'KU Meter Schedule'!$G192,J192))</f>
        <v>473.96</v>
      </c>
      <c r="L192" s="6">
        <f>IF(L$3=$J$3,$G192,IF($F192='KU Meter Schedule'!L$3,'KU Meter Schedule'!K192-'KU Meter Schedule'!$G192,K192))</f>
        <v>473.96</v>
      </c>
      <c r="M192" s="6">
        <f>IF(M$3=$J$3,$G192,IF($F192='KU Meter Schedule'!M$3,'KU Meter Schedule'!L192-'KU Meter Schedule'!$G192,L192))</f>
        <v>473.96</v>
      </c>
      <c r="N192" s="6">
        <f>IF(N$3=$J$3,$G192,IF($F192='KU Meter Schedule'!N$3,'KU Meter Schedule'!M192-'KU Meter Schedule'!$G192,M192))</f>
        <v>473.96</v>
      </c>
      <c r="O192" s="6">
        <f>IF(O$3=$J$3,$G192,IF($F192='KU Meter Schedule'!O$3,'KU Meter Schedule'!N192-'KU Meter Schedule'!$G192,N192))</f>
        <v>473.96</v>
      </c>
      <c r="P192" s="6">
        <f>IF(P$3=$J$3,$G192,IF($F192='KU Meter Schedule'!P$3,'KU Meter Schedule'!O192-'KU Meter Schedule'!$G192,O192))</f>
        <v>473.96</v>
      </c>
      <c r="Q192" s="6">
        <f>IF(Q$3=$J$3,$G192,IF($F192='KU Meter Schedule'!Q$3,'KU Meter Schedule'!P192-'KU Meter Schedule'!$G192,P192))</f>
        <v>473.96</v>
      </c>
      <c r="R192" s="6">
        <f>IF(R$3=$J$3,$G192,IF($F192='KU Meter Schedule'!R$3,'KU Meter Schedule'!Q192-'KU Meter Schedule'!$G192,Q192))</f>
        <v>473.96</v>
      </c>
      <c r="S192" s="6">
        <f>IF(S$3=$J$3,$G192,IF($F192='KU Meter Schedule'!S$3,'KU Meter Schedule'!R192-'KU Meter Schedule'!$G192,R192))</f>
        <v>473.96</v>
      </c>
      <c r="T192" s="6">
        <f>IF(T$3=$J$3,$G192,IF($F192='KU Meter Schedule'!T$3,'KU Meter Schedule'!S192-'KU Meter Schedule'!$G192,S192))</f>
        <v>473.96</v>
      </c>
      <c r="U192" s="6">
        <f>IF(U$3=$J$3,$G192,IF($F192='KU Meter Schedule'!U$3,'KU Meter Schedule'!T192-'KU Meter Schedule'!$G192,T192))</f>
        <v>473.96</v>
      </c>
      <c r="V192" s="6">
        <f>IF(V$3=$J$3,$G192,IF($F192='KU Meter Schedule'!V$3,'KU Meter Schedule'!U192-'KU Meter Schedule'!$G192,U192))</f>
        <v>473.96</v>
      </c>
      <c r="W192" s="6">
        <f>IF(W$3=$J$3,$G192,IF($F192='KU Meter Schedule'!W$3,'KU Meter Schedule'!V192-'KU Meter Schedule'!$G192,V192))</f>
        <v>473.96</v>
      </c>
      <c r="X192" s="6">
        <f>IF(X$3=$J$3,$G192,IF($F192='KU Meter Schedule'!X$3,'KU Meter Schedule'!W192-'KU Meter Schedule'!$G192,W192))</f>
        <v>473.96</v>
      </c>
      <c r="Y192" s="6">
        <f>IF(Y$3=$J$3,$G192,IF($F192='KU Meter Schedule'!Y$3,'KU Meter Schedule'!X192-'KU Meter Schedule'!$G192,X192))</f>
        <v>473.96</v>
      </c>
      <c r="Z192" s="6">
        <f>IF(Z$3=$J$3,$G192,IF($F192='KU Meter Schedule'!Z$3,'KU Meter Schedule'!Y192-'KU Meter Schedule'!$G192,Y192))</f>
        <v>473.96</v>
      </c>
      <c r="AA192" s="6">
        <f>IF(AA$3=$J$3,$G192,IF($F192='KU Meter Schedule'!AA$3,'KU Meter Schedule'!Z192-'KU Meter Schedule'!$G192,Z192))</f>
        <v>473.96</v>
      </c>
      <c r="AB192" s="6">
        <f>IF(AB$3=$J$3,$G192,IF($F192='KU Meter Schedule'!AB$3,'KU Meter Schedule'!AA192-'KU Meter Schedule'!$G192,AA192))</f>
        <v>473.96</v>
      </c>
      <c r="AC192" s="6">
        <f>IF(AC$3=$J$3,$G192,IF($F192='KU Meter Schedule'!AC$3,'KU Meter Schedule'!AB192-'KU Meter Schedule'!$G192,AB192))</f>
        <v>473.96</v>
      </c>
      <c r="AD192" s="6">
        <f>IF(AD$3=$J$3,$G192,IF($F192='KU Meter Schedule'!AD$3,'KU Meter Schedule'!AC192-'KU Meter Schedule'!$G192,AC192))</f>
        <v>473.96</v>
      </c>
      <c r="AE192" s="6">
        <f>IF(AE$3=$J$3,$G192,IF($F192='KU Meter Schedule'!AE$3,'KU Meter Schedule'!AD192-'KU Meter Schedule'!$G192,AD192))</f>
        <v>473.96</v>
      </c>
      <c r="AF192" s="6">
        <f>IF(AF$3=$J$3,$G192,IF($F192='KU Meter Schedule'!AF$3,'KU Meter Schedule'!AE192-'KU Meter Schedule'!$G192,AE192))</f>
        <v>473.96</v>
      </c>
      <c r="AG192" s="6">
        <f>IF(AG$3=$J$3,$G192,IF($F192='KU Meter Schedule'!AG$3,'KU Meter Schedule'!AF192-'KU Meter Schedule'!$G192,AF192))</f>
        <v>473.96</v>
      </c>
      <c r="AH192" s="6">
        <f>IF(AH$3=$J$3,$G192,IF($F192='KU Meter Schedule'!AH$3,'KU Meter Schedule'!AG192-'KU Meter Schedule'!$G192,AG192))</f>
        <v>473.96</v>
      </c>
      <c r="AI192" s="6">
        <f>IF(AI$3=$J$3,$G192,IF($F192='KU Meter Schedule'!AI$3,'KU Meter Schedule'!AH192-'KU Meter Schedule'!$G192,AH192))</f>
        <v>473.96</v>
      </c>
      <c r="AJ192" s="6">
        <f>IF(AJ$3=$J$3,$G192,IF($F192='KU Meter Schedule'!AJ$3,'KU Meter Schedule'!AI192-'KU Meter Schedule'!$G192,AI192))</f>
        <v>473.96</v>
      </c>
      <c r="AK192" s="6">
        <f>IF(AK$3=$J$3,$G192,IF($F192='KU Meter Schedule'!AK$3,'KU Meter Schedule'!AJ192-'KU Meter Schedule'!$G192,AJ192))</f>
        <v>473.96</v>
      </c>
      <c r="AL192" s="6">
        <f>IF(AL$3=$J$3,$G192,IF($F192='KU Meter Schedule'!AL$3,'KU Meter Schedule'!AK192-'KU Meter Schedule'!$G192,AK192))</f>
        <v>473.96</v>
      </c>
      <c r="AM192" s="6">
        <f>IF(AM$3=$J$3,$G192,IF($F192='KU Meter Schedule'!AM$3,'KU Meter Schedule'!AL192-'KU Meter Schedule'!$G192,AL192))</f>
        <v>473.96</v>
      </c>
      <c r="AN192" s="6">
        <f>IF(AN$3=$J$3,$G192,IF($F192='KU Meter Schedule'!AN$3,'KU Meter Schedule'!AM192-'KU Meter Schedule'!$G192,AM192))</f>
        <v>473.96</v>
      </c>
      <c r="AO192" s="6">
        <f>IF(AO$3=$J$3,$G192,IF($F192='KU Meter Schedule'!AO$3,'KU Meter Schedule'!AN192-'KU Meter Schedule'!$G192,AN192))</f>
        <v>473.96</v>
      </c>
      <c r="AP192" s="6">
        <f>IF(AP$3=$J$3,$G192,IF($F192='KU Meter Schedule'!AP$3,'KU Meter Schedule'!AO192-'KU Meter Schedule'!$G192,AO192))</f>
        <v>473.96</v>
      </c>
      <c r="AQ192" s="6">
        <f>IF(AQ$3=$J$3,$G192,IF($F192='KU Meter Schedule'!AQ$3,'KU Meter Schedule'!AP192-'KU Meter Schedule'!$G192,AP192))</f>
        <v>473.96</v>
      </c>
      <c r="AR192" s="6">
        <f>IF(AR$3=$J$3,$G192,IF($F192='KU Meter Schedule'!AR$3,'KU Meter Schedule'!AQ192-'KU Meter Schedule'!$G192,AQ192))</f>
        <v>473.96</v>
      </c>
      <c r="AS192" s="6">
        <f>IF(AS$3=$J$3,$G192,IF($F192='KU Meter Schedule'!AS$3,'KU Meter Schedule'!AR192-'KU Meter Schedule'!$G192,AR192))</f>
        <v>473.96</v>
      </c>
      <c r="AT192" s="6">
        <f>IF(AT$3=$J$3,$G192,IF($F192='KU Meter Schedule'!AT$3,'KU Meter Schedule'!AS192-'KU Meter Schedule'!$G192,AS192))</f>
        <v>473.96</v>
      </c>
      <c r="AU192" s="6">
        <f>IF(AU$3=$J$3,$G192,IF($F192='KU Meter Schedule'!AU$3,'KU Meter Schedule'!AT192-'KU Meter Schedule'!$G192,AT192))</f>
        <v>473.96</v>
      </c>
      <c r="AV192" s="6">
        <f>IF(AV$3=$J$3,$G192,IF($F192='KU Meter Schedule'!AV$3,'KU Meter Schedule'!AU192-'KU Meter Schedule'!$G192,AU192))</f>
        <v>0</v>
      </c>
      <c r="AW192" s="6">
        <f>IF(AW$3=$J$3,$G192,IF($F192='KU Meter Schedule'!AW$3,'KU Meter Schedule'!AV192-'KU Meter Schedule'!$G192,AV192))</f>
        <v>0</v>
      </c>
      <c r="AX192" s="6">
        <f>IF(AX$3=$J$3,$G192,IF($F192='KU Meter Schedule'!AX$3,'KU Meter Schedule'!AW192-'KU Meter Schedule'!$G192,AW192))</f>
        <v>0</v>
      </c>
      <c r="AZ192" s="21">
        <f>IF(AZ$3&lt;'Depr. Rate'!$B$1,('Depr. Rate'!$B$4*'KU Meter Schedule'!J192)/12,IF(J192=0,I192/2*'Depr. Rate'!$C$4/12,('Depr. Rate'!$C$4*'KU Meter Schedule'!J192)/12))</f>
        <v>0.90447366666666662</v>
      </c>
      <c r="BA192" s="21">
        <f>IF(BA$3&lt;'Depr. Rate'!$B$1,('Depr. Rate'!$B$4*'KU Meter Schedule'!K192)/12,IF(K192=0,J192/2*'Depr. Rate'!$C$4/12,('Depr. Rate'!$C$4*'KU Meter Schedule'!K192)/12))</f>
        <v>0.90447366666666662</v>
      </c>
      <c r="BB192" s="21">
        <f>IF(BB$3&lt;'Depr. Rate'!$B$1,('Depr. Rate'!$B$4*'KU Meter Schedule'!L192)/12,IF(L192=0,K192/2*'Depr. Rate'!$C$4/12,('Depr. Rate'!$C$4*'KU Meter Schedule'!L192)/12))</f>
        <v>0.90447366666666662</v>
      </c>
      <c r="BC192" s="21">
        <f>IF(BC$3&lt;'Depr. Rate'!$B$1,('Depr. Rate'!$B$4*'KU Meter Schedule'!M192)/12,IF(M192=0,L192/2*'Depr. Rate'!$C$4/12,('Depr. Rate'!$C$4*'KU Meter Schedule'!M192)/12))</f>
        <v>0.90447366666666662</v>
      </c>
      <c r="BD192" s="21">
        <f>IF(BD$3&lt;'Depr. Rate'!$B$1,('Depr. Rate'!$B$4*'KU Meter Schedule'!N192)/12,IF(N192=0,M192/2*'Depr. Rate'!$C$4/12,('Depr. Rate'!$C$4*'KU Meter Schedule'!N192)/12))</f>
        <v>0.90447366666666662</v>
      </c>
      <c r="BE192" s="21">
        <f>IF(BE$3&lt;'Depr. Rate'!$B$1,('Depr. Rate'!$B$4*'KU Meter Schedule'!O192)/12,IF(O192=0,N192/2*'Depr. Rate'!$C$4/12,('Depr. Rate'!$C$4*'KU Meter Schedule'!O192)/12))</f>
        <v>0.90447366666666662</v>
      </c>
      <c r="BF192" s="21">
        <f>IF(BF$3&lt;'Depr. Rate'!$B$1,('Depr. Rate'!$B$4*'KU Meter Schedule'!P192)/12,IF(P192=0,O192/2*'Depr. Rate'!$C$4/12,('Depr. Rate'!$C$4*'KU Meter Schedule'!P192)/12))</f>
        <v>0.90447366666666662</v>
      </c>
      <c r="BG192" s="21">
        <f>IF(BG$3&lt;'Depr. Rate'!$B$1,('Depr. Rate'!$B$4*'KU Meter Schedule'!Q192)/12,IF(Q192=0,P192/2*'Depr. Rate'!$C$4/12,('Depr. Rate'!$C$4*'KU Meter Schedule'!Q192)/12))</f>
        <v>0.90447366666666662</v>
      </c>
      <c r="BH192" s="21">
        <f>IF(BH$3&lt;'Depr. Rate'!$B$1,('Depr. Rate'!$B$4*'KU Meter Schedule'!R192)/12,IF(R192=0,Q192/2*'Depr. Rate'!$C$4/12,('Depr. Rate'!$C$4*'KU Meter Schedule'!R192)/12))</f>
        <v>0.90447366666666662</v>
      </c>
      <c r="BI192" s="21">
        <f>IF(BI$3&lt;'Depr. Rate'!$B$1,('Depr. Rate'!$B$4*'KU Meter Schedule'!S192)/12,IF(S192=0,R192/2*'Depr. Rate'!$C$4/12,('Depr. Rate'!$C$4*'KU Meter Schedule'!S192)/12))</f>
        <v>0.90447366666666662</v>
      </c>
      <c r="BJ192" s="21">
        <f>IF(BJ$3&lt;'Depr. Rate'!$B$1,('Depr. Rate'!$B$4*'KU Meter Schedule'!T192)/12,IF(T192=0,S192/2*'Depr. Rate'!$C$4/12,('Depr. Rate'!$C$4*'KU Meter Schedule'!T192)/12))</f>
        <v>0.90447366666666662</v>
      </c>
      <c r="BK192" s="21">
        <f>IF(BK$3&lt;'Depr. Rate'!$B$1,('Depr. Rate'!$B$4*'KU Meter Schedule'!U192)/12,IF(U192=0,T192/2*'Depr. Rate'!$C$4/12,('Depr. Rate'!$C$4*'KU Meter Schedule'!U192)/12))</f>
        <v>1.3863329999999998</v>
      </c>
      <c r="BL192" s="21">
        <f>IF(BL$3&lt;'Depr. Rate'!$B$1,('Depr. Rate'!$B$4*'KU Meter Schedule'!V192)/12,IF(V192=0,U192/2*'Depr. Rate'!$C$4/12,('Depr. Rate'!$C$4*'KU Meter Schedule'!V192)/12))</f>
        <v>1.3863329999999998</v>
      </c>
      <c r="BM192" s="21">
        <f>IF(BM$3&lt;'Depr. Rate'!$B$1,('Depr. Rate'!$B$4*'KU Meter Schedule'!W192)/12,IF(W192=0,V192/2*'Depr. Rate'!$C$4/12,('Depr. Rate'!$C$4*'KU Meter Schedule'!W192)/12))</f>
        <v>1.3863329999999998</v>
      </c>
      <c r="BN192" s="21">
        <f>IF(BN$3&lt;'Depr. Rate'!$B$1,('Depr. Rate'!$B$4*'KU Meter Schedule'!X192)/12,IF(X192=0,W192/2*'Depr. Rate'!$C$4/12,('Depr. Rate'!$C$4*'KU Meter Schedule'!X192)/12))</f>
        <v>1.3863329999999998</v>
      </c>
      <c r="BO192" s="21">
        <f>IF(BO$3&lt;'Depr. Rate'!$B$1,('Depr. Rate'!$B$4*'KU Meter Schedule'!Y192)/12,IF(Y192=0,X192/2*'Depr. Rate'!$C$4/12,('Depr. Rate'!$C$4*'KU Meter Schedule'!Y192)/12))</f>
        <v>1.3863329999999998</v>
      </c>
      <c r="BP192" s="21">
        <f>IF(BP$3&lt;'Depr. Rate'!$B$1,('Depr. Rate'!$B$4*'KU Meter Schedule'!Z192)/12,IF(Z192=0,Y192/2*'Depr. Rate'!$C$4/12,('Depr. Rate'!$C$4*'KU Meter Schedule'!Z192)/12))</f>
        <v>1.3863329999999998</v>
      </c>
      <c r="BQ192" s="21">
        <f>IF(BQ$3&lt;'Depr. Rate'!$B$1,('Depr. Rate'!$B$4*'KU Meter Schedule'!AA192)/12,IF(AA192=0,Z192/2*'Depr. Rate'!$C$4/12,('Depr. Rate'!$C$4*'KU Meter Schedule'!AA192)/12))</f>
        <v>1.3863329999999998</v>
      </c>
      <c r="BR192" s="21">
        <f>IF(BR$3&lt;'Depr. Rate'!$B$1,('Depr. Rate'!$B$4*'KU Meter Schedule'!AB192)/12,IF(AB192=0,AA192/2*'Depr. Rate'!$C$4/12,('Depr. Rate'!$C$4*'KU Meter Schedule'!AB192)/12))</f>
        <v>1.3863329999999998</v>
      </c>
      <c r="BS192" s="21">
        <f>IF(BS$3&lt;'Depr. Rate'!$B$1,('Depr. Rate'!$B$4*'KU Meter Schedule'!AC192)/12,IF(AC192=0,AB192/2*'Depr. Rate'!$C$4/12,('Depr. Rate'!$C$4*'KU Meter Schedule'!AC192)/12))</f>
        <v>1.3863329999999998</v>
      </c>
      <c r="BT192" s="21">
        <f>IF(BT$3&lt;'Depr. Rate'!$B$1,('Depr. Rate'!$B$4*'KU Meter Schedule'!AD192)/12,IF(AD192=0,AC192/2*'Depr. Rate'!$C$4/12,('Depr. Rate'!$C$4*'KU Meter Schedule'!AD192)/12))</f>
        <v>1.3863329999999998</v>
      </c>
      <c r="BU192" s="21">
        <f>IF(BU$3&lt;'Depr. Rate'!$B$1,('Depr. Rate'!$B$4*'KU Meter Schedule'!AE192)/12,IF(AE192=0,AD192/2*'Depr. Rate'!$C$4/12,('Depr. Rate'!$C$4*'KU Meter Schedule'!AE192)/12))</f>
        <v>1.3863329999999998</v>
      </c>
      <c r="BV192" s="21">
        <f>IF(BV$3&lt;'Depr. Rate'!$B$1,('Depr. Rate'!$B$4*'KU Meter Schedule'!AF192)/12,IF(AF192=0,AE192/2*'Depr. Rate'!$C$4/12,('Depr. Rate'!$C$4*'KU Meter Schedule'!AF192)/12))</f>
        <v>1.3863329999999998</v>
      </c>
      <c r="BW192" s="21">
        <f>IF(BW$3&lt;'Depr. Rate'!$B$1,('Depr. Rate'!$B$4*'KU Meter Schedule'!AG192)/12,IF(AG192=0,AF192/2*'Depr. Rate'!$C$4/12,('Depr. Rate'!$C$4*'KU Meter Schedule'!AG192)/12))</f>
        <v>1.3863329999999998</v>
      </c>
      <c r="BX192" s="21">
        <f>IF(BX$3&lt;'Depr. Rate'!$B$1,('Depr. Rate'!$B$4*'KU Meter Schedule'!AH192)/12,IF(AH192=0,AG192/2*'Depr. Rate'!$C$4/12,('Depr. Rate'!$C$4*'KU Meter Schedule'!AH192)/12))</f>
        <v>1.3863329999999998</v>
      </c>
      <c r="BY192" s="21">
        <f>IF(BY$3&lt;'Depr. Rate'!$B$1,('Depr. Rate'!$B$4*'KU Meter Schedule'!AI192)/12,IF(AI192=0,AH192/2*'Depr. Rate'!$C$4/12,('Depr. Rate'!$C$4*'KU Meter Schedule'!AI192)/12))</f>
        <v>1.3863329999999998</v>
      </c>
      <c r="BZ192" s="21">
        <f>IF(BZ$3&lt;'Depr. Rate'!$B$1,('Depr. Rate'!$B$4*'KU Meter Schedule'!AJ192)/12,IF(AJ192=0,AI192/2*'Depr. Rate'!$C$4/12,('Depr. Rate'!$C$4*'KU Meter Schedule'!AJ192)/12))</f>
        <v>1.3863329999999998</v>
      </c>
      <c r="CA192" s="21">
        <f>IF(CA$3&lt;'Depr. Rate'!$B$1,('Depr. Rate'!$B$4*'KU Meter Schedule'!AK192)/12,IF(AK192=0,AJ192/2*'Depr. Rate'!$C$4/12,('Depr. Rate'!$C$4*'KU Meter Schedule'!AK192)/12))</f>
        <v>1.3863329999999998</v>
      </c>
      <c r="CB192" s="21">
        <f>IF(CB$3&lt;'Depr. Rate'!$B$1,('Depr. Rate'!$B$4*'KU Meter Schedule'!AL192)/12,IF(AL192=0,AK192/2*'Depr. Rate'!$C$4/12,('Depr. Rate'!$C$4*'KU Meter Schedule'!AL192)/12))</f>
        <v>1.3863329999999998</v>
      </c>
      <c r="CC192" s="21">
        <f>IF(CC$3&lt;'Depr. Rate'!$B$1,('Depr. Rate'!$B$4*'KU Meter Schedule'!AM192)/12,IF(AM192=0,AL192/2*'Depr. Rate'!$C$4/12,('Depr. Rate'!$C$4*'KU Meter Schedule'!AM192)/12))</f>
        <v>1.3863329999999998</v>
      </c>
      <c r="CD192" s="21">
        <f>IF(CD$3&lt;'Depr. Rate'!$B$1,('Depr. Rate'!$B$4*'KU Meter Schedule'!AN192)/12,IF(AN192=0,AM192/2*'Depr. Rate'!$C$4/12,('Depr. Rate'!$C$4*'KU Meter Schedule'!AN192)/12))</f>
        <v>1.3863329999999998</v>
      </c>
      <c r="CE192" s="21">
        <f>IF(CE$3&lt;'Depr. Rate'!$B$1,('Depr. Rate'!$B$4*'KU Meter Schedule'!AO192)/12,IF(AO192=0,AN192/2*'Depr. Rate'!$C$4/12,('Depr. Rate'!$C$4*'KU Meter Schedule'!AO192)/12))</f>
        <v>1.3863329999999998</v>
      </c>
      <c r="CF192" s="21">
        <f>IF(CF$3&lt;'Depr. Rate'!$B$1,('Depr. Rate'!$B$4*'KU Meter Schedule'!AP192)/12,IF(AP192=0,AO192/2*'Depr. Rate'!$C$4/12,('Depr. Rate'!$C$4*'KU Meter Schedule'!AP192)/12))</f>
        <v>1.3863329999999998</v>
      </c>
      <c r="CG192" s="21">
        <f>IF(CG$3&lt;'Depr. Rate'!$B$1,('Depr. Rate'!$B$4*'KU Meter Schedule'!AQ192)/12,IF(AQ192=0,AP192/2*'Depr. Rate'!$C$4/12,('Depr. Rate'!$C$4*'KU Meter Schedule'!AQ192)/12))</f>
        <v>1.3863329999999998</v>
      </c>
      <c r="CH192" s="21">
        <f>IF(CH$3&lt;'Depr. Rate'!$B$1,('Depr. Rate'!$B$4*'KU Meter Schedule'!AR192)/12,IF(AR192=0,AQ192/2*'Depr. Rate'!$C$4/12,('Depr. Rate'!$C$4*'KU Meter Schedule'!AR192)/12))</f>
        <v>1.3863329999999998</v>
      </c>
      <c r="CI192" s="21">
        <f>IF(CI$3&lt;'Depr. Rate'!$B$1,('Depr. Rate'!$B$4*'KU Meter Schedule'!AS192)/12,IF(AS192=0,AR192/2*'Depr. Rate'!$C$4/12,('Depr. Rate'!$C$4*'KU Meter Schedule'!AS192)/12))</f>
        <v>1.3863329999999998</v>
      </c>
      <c r="CJ192" s="21">
        <f>IF(CJ$3&lt;'Depr. Rate'!$B$1,('Depr. Rate'!$B$4*'KU Meter Schedule'!AT192)/12,IF(AT192=0,AS192/2*'Depr. Rate'!$C$4/12,('Depr. Rate'!$C$4*'KU Meter Schedule'!AT192)/12))</f>
        <v>1.3863329999999998</v>
      </c>
      <c r="CK192" s="21">
        <f>IF(CK$3&lt;'Depr. Rate'!$B$1,('Depr. Rate'!$B$4*'KU Meter Schedule'!AU192)/12,IF(AU192=0,AT192/2*'Depr. Rate'!$C$4/12,('Depr. Rate'!$C$4*'KU Meter Schedule'!AU192)/12))</f>
        <v>1.3863329999999998</v>
      </c>
      <c r="CL192" s="21">
        <f>IF(CL$3&lt;'Depr. Rate'!$B$1,('Depr. Rate'!$B$4*'KU Meter Schedule'!AV192)/12,IF(AV192=0,AU192/2*'Depr. Rate'!$C$4/12,('Depr. Rate'!$C$4*'KU Meter Schedule'!AV192)/12))</f>
        <v>0.69316649999999991</v>
      </c>
      <c r="CM192" s="21">
        <f>IF(CM$3&lt;'Depr. Rate'!$B$1,('Depr. Rate'!$B$4*'KU Meter Schedule'!AW192)/12,IF(AW192=0,AV192/2*'Depr. Rate'!$C$4/12,('Depr. Rate'!$C$4*'KU Meter Schedule'!AW192)/12))</f>
        <v>0</v>
      </c>
      <c r="CN192" s="21">
        <f>IF(CN$3&lt;'Depr. Rate'!$B$1,('Depr. Rate'!$B$4*'KU Meter Schedule'!AX192)/12,IF(AX192=0,AW192/2*'Depr. Rate'!$C$4/12,('Depr. Rate'!$C$4*'KU Meter Schedule'!AX192)/12))</f>
        <v>0</v>
      </c>
      <c r="CP192" s="6">
        <f>IF(CP$3=$CP$3,$H192+AZ192,IF($F192='KU Meter Schedule'!CP$3,'KU Meter Schedule'!CO192+AZ192-$G192,SUM(CO192,AZ192)))</f>
        <v>454.97447366666665</v>
      </c>
      <c r="CQ192" s="6">
        <f>IF(CQ$3=$CP$3,$H192+BA192,IF($F192='KU Meter Schedule'!CQ$3,'KU Meter Schedule'!CP192+BA192-$G192,SUM(CP192,BA192)))</f>
        <v>455.87894733333331</v>
      </c>
      <c r="CR192" s="6">
        <f>IF(CR$3=$CP$3,$H192+BB192,IF($F192='KU Meter Schedule'!CR$3,'KU Meter Schedule'!CQ192+BB192-$G192,SUM(CQ192,BB192)))</f>
        <v>456.78342099999998</v>
      </c>
      <c r="CS192" s="6">
        <f>IF(CS$3=$CP$3,$H192+BC192,IF($F192='KU Meter Schedule'!CS$3,'KU Meter Schedule'!CR192+BC192-$G192,SUM(CR192,BC192)))</f>
        <v>457.68789466666664</v>
      </c>
      <c r="CT192" s="6">
        <f>IF(CT$3=$CP$3,$H192+BD192,IF($F192='KU Meter Schedule'!CT$3,'KU Meter Schedule'!CS192+BD192-$G192,SUM(CS192,BD192)))</f>
        <v>458.5923683333333</v>
      </c>
      <c r="CU192" s="6">
        <f>IF(CU$3=$CP$3,$H192+BE192,IF($F192='KU Meter Schedule'!CU$3,'KU Meter Schedule'!CT192+BE192-$G192,SUM(CT192,BE192)))</f>
        <v>459.49684199999996</v>
      </c>
      <c r="CV192" s="6">
        <f>IF(CV$3=$CP$3,$H192+BF192,IF($F192='KU Meter Schedule'!CV$3,'KU Meter Schedule'!CU192+BF192-$G192,SUM(CU192,BF192)))</f>
        <v>460.40131566666662</v>
      </c>
      <c r="CW192" s="6">
        <f>IF(CW$3=$CP$3,$H192+BG192,IF($F192='KU Meter Schedule'!CW$3,'KU Meter Schedule'!CV192+BG192-$G192,SUM(CV192,BG192)))</f>
        <v>461.30578933333328</v>
      </c>
      <c r="CX192" s="6">
        <f>IF(CX$3=$CP$3,$H192+BH192,IF($F192='KU Meter Schedule'!CX$3,'KU Meter Schedule'!CW192+BH192-$G192,SUM(CW192,BH192)))</f>
        <v>462.21026299999994</v>
      </c>
      <c r="CY192" s="6">
        <f>IF(CY$3=$CP$3,$H192+BI192,IF($F192='KU Meter Schedule'!CY$3,'KU Meter Schedule'!CX192+BI192-$G192,SUM(CX192,BI192)))</f>
        <v>463.1147366666666</v>
      </c>
      <c r="CZ192" s="6">
        <f>IF(CZ$3=$CP$3,$H192+BJ192,IF($F192='KU Meter Schedule'!CZ$3,'KU Meter Schedule'!CY192+BJ192-$G192,SUM(CY192,BJ192)))</f>
        <v>464.01921033333326</v>
      </c>
      <c r="DA192" s="6">
        <f>IF(DA$3=$CP$3,$H192+BK192,IF($F192='KU Meter Schedule'!DA$3,'KU Meter Schedule'!CZ192+BK192-$G192,SUM(CZ192,BK192)))</f>
        <v>465.40554333333324</v>
      </c>
      <c r="DB192" s="6">
        <f>IF(DB$3=$CP$3,$H192+BL192,IF($F192='KU Meter Schedule'!DB$3,'KU Meter Schedule'!DA192+BL192-$G192,SUM(DA192,BL192)))</f>
        <v>466.79187633333322</v>
      </c>
      <c r="DC192" s="6">
        <f>IF(DC$3=$CP$3,$H192+BM192,IF($F192='KU Meter Schedule'!DC$3,'KU Meter Schedule'!DB192+BM192-$G192,SUM(DB192,BM192)))</f>
        <v>468.1782093333332</v>
      </c>
      <c r="DD192" s="6">
        <f>IF(DD$3=$CP$3,$H192+BN192,IF($F192='KU Meter Schedule'!DD$3,'KU Meter Schedule'!DC192+BN192-$G192,SUM(DC192,BN192)))</f>
        <v>469.56454233333318</v>
      </c>
      <c r="DE192" s="6">
        <f>IF(DE$3=$CP$3,$H192+BO192,IF($F192='KU Meter Schedule'!DE$3,'KU Meter Schedule'!DD192+BO192-$G192,SUM(DD192,BO192)))</f>
        <v>470.95087533333316</v>
      </c>
      <c r="DF192" s="6">
        <f>IF(DF$3=$CP$3,$H192+BP192,IF($F192='KU Meter Schedule'!DF$3,'KU Meter Schedule'!DE192+BP192-$G192,SUM(DE192,BP192)))</f>
        <v>472.33720833333314</v>
      </c>
      <c r="DG192" s="6">
        <f>IF(DG$3=$CP$3,$H192+BQ192,IF($F192='KU Meter Schedule'!DG$3,'KU Meter Schedule'!DF192+BQ192-$G192,SUM(DF192,BQ192)))</f>
        <v>473.72354133333312</v>
      </c>
      <c r="DH192" s="6">
        <f>IF(DH$3=$CP$3,$H192+BR192,IF($F192='KU Meter Schedule'!DH$3,'KU Meter Schedule'!DG192+BR192-$G192,SUM(DG192,BR192)))</f>
        <v>475.1098743333331</v>
      </c>
      <c r="DI192" s="6">
        <f>IF(DI$3=$CP$3,$H192+BS192,IF($F192='KU Meter Schedule'!DI$3,'KU Meter Schedule'!DH192+BS192-$G192,SUM(DH192,BS192)))</f>
        <v>476.49620733333307</v>
      </c>
      <c r="DJ192" s="6">
        <f>IF(DJ$3=$CP$3,$H192+BT192,IF($F192='KU Meter Schedule'!DJ$3,'KU Meter Schedule'!DI192+BT192-$G192,SUM(DI192,BT192)))</f>
        <v>477.88254033333305</v>
      </c>
      <c r="DK192" s="6">
        <f>IF(DK$3=$CP$3,$H192+BU192,IF($F192='KU Meter Schedule'!DK$3,'KU Meter Schedule'!DJ192+BU192-$G192,SUM(DJ192,BU192)))</f>
        <v>479.26887333333303</v>
      </c>
      <c r="DL192" s="6">
        <f>IF(DL$3=$CP$3,$H192+BV192,IF($F192='KU Meter Schedule'!DL$3,'KU Meter Schedule'!DK192+BV192-$G192,SUM(DK192,BV192)))</f>
        <v>480.65520633333301</v>
      </c>
      <c r="DM192" s="6">
        <f>IF(DM$3=$CP$3,$H192+BW192,IF($F192='KU Meter Schedule'!DM$3,'KU Meter Schedule'!DL192+BW192-$G192,SUM(DL192,BW192)))</f>
        <v>482.04153933333299</v>
      </c>
      <c r="DN192" s="6">
        <f>IF(DN$3=$CP$3,$H192+BX192,IF($F192='KU Meter Schedule'!DN$3,'KU Meter Schedule'!DM192+BX192-$G192,SUM(DM192,BX192)))</f>
        <v>483.42787233333297</v>
      </c>
      <c r="DO192" s="6">
        <f>IF(DO$3=$CP$3,$H192+BY192,IF($F192='KU Meter Schedule'!DO$3,'KU Meter Schedule'!DN192+BY192-$G192,SUM(DN192,BY192)))</f>
        <v>484.81420533333295</v>
      </c>
      <c r="DP192" s="6">
        <f>IF(DP$3=$CP$3,$H192+BZ192,IF($F192='KU Meter Schedule'!DP$3,'KU Meter Schedule'!DO192+BZ192-$G192,SUM(DO192,BZ192)))</f>
        <v>486.20053833333293</v>
      </c>
      <c r="DQ192" s="6">
        <f>IF(DQ$3=$CP$3,$H192+CA192,IF($F192='KU Meter Schedule'!DQ$3,'KU Meter Schedule'!DP192+CA192-$G192,SUM(DP192,CA192)))</f>
        <v>487.58687133333291</v>
      </c>
      <c r="DR192" s="6">
        <f>IF(DR$3=$CP$3,$H192+CB192,IF($F192='KU Meter Schedule'!DR$3,'KU Meter Schedule'!DQ192+CB192-$G192,SUM(DQ192,CB192)))</f>
        <v>488.97320433333289</v>
      </c>
      <c r="DS192" s="6">
        <f>IF(DS$3=$CP$3,$H192+CC192,IF($F192='KU Meter Schedule'!DS$3,'KU Meter Schedule'!DR192+CC192-$G192,SUM(DR192,CC192)))</f>
        <v>490.35953733333287</v>
      </c>
      <c r="DT192" s="6">
        <f>IF(DT$3=$CP$3,$H192+CD192,IF($F192='KU Meter Schedule'!DT$3,'KU Meter Schedule'!DS192+CD192-$G192,SUM(DS192,CD192)))</f>
        <v>491.74587033333285</v>
      </c>
      <c r="DU192" s="6">
        <f>IF(DU$3=$CP$3,$H192+CE192,IF($F192='KU Meter Schedule'!DU$3,'KU Meter Schedule'!DT192+CE192-$G192,SUM(DT192,CE192)))</f>
        <v>493.13220333333282</v>
      </c>
      <c r="DV192" s="6">
        <f>IF(DV$3=$CP$3,$H192+CF192,IF($F192='KU Meter Schedule'!DV$3,'KU Meter Schedule'!DU192+CF192-$G192,SUM(DU192,CF192)))</f>
        <v>494.5185363333328</v>
      </c>
      <c r="DW192" s="6">
        <f>IF(DW$3=$CP$3,$H192+CG192,IF($F192='KU Meter Schedule'!DW$3,'KU Meter Schedule'!DV192+CG192-$G192,SUM(DV192,CG192)))</f>
        <v>495.90486933333278</v>
      </c>
      <c r="DX192" s="6">
        <f>IF(DX$3=$CP$3,$H192+CH192,IF($F192='KU Meter Schedule'!DX$3,'KU Meter Schedule'!DW192+CH192-$G192,SUM(DW192,CH192)))</f>
        <v>497.29120233333276</v>
      </c>
      <c r="DY192" s="6">
        <f>IF(DY$3=$CP$3,$H192+CI192,IF($F192='KU Meter Schedule'!DY$3,'KU Meter Schedule'!DX192+CI192-$G192,SUM(DX192,CI192)))</f>
        <v>498.67753533333274</v>
      </c>
      <c r="DZ192" s="6">
        <f>IF(DZ$3=$CP$3,$H192+CJ192,IF($F192='KU Meter Schedule'!DZ$3,'KU Meter Schedule'!DY192+CJ192-$G192,SUM(DY192,CJ192)))</f>
        <v>500.06386833333272</v>
      </c>
      <c r="EA192" s="6">
        <f>IF(EA$3=$CP$3,$H192+CK192,IF($F192='KU Meter Schedule'!EA$3,'KU Meter Schedule'!DZ192+CK192-$G192,SUM(DZ192,CK192)))</f>
        <v>501.4502013333327</v>
      </c>
      <c r="EB192" s="6">
        <f>IF(EB$3=$CP$3,$H192+CL192,IF($F192='KU Meter Schedule'!EB$3,'KU Meter Schedule'!EA192+CL192-$G192,SUM(EA192,CL192)))</f>
        <v>28.183367833332738</v>
      </c>
      <c r="EC192" s="6">
        <f>IF(EC$3=$CP$3,$H192+CM192,IF($F192='KU Meter Schedule'!EC$3,'KU Meter Schedule'!EB192+CM192-$G192,SUM(EB192,CM192)))</f>
        <v>28.183367833332738</v>
      </c>
      <c r="ED192" s="6">
        <f>IF(ED$3=$CP$3,$H192+CN192,IF($F192='KU Meter Schedule'!ED$3,'KU Meter Schedule'!EC192+CN192-$G192,SUM(EC192,CN192)))</f>
        <v>28.183367833332738</v>
      </c>
      <c r="EF192" s="8">
        <f t="shared" si="38"/>
        <v>18.985526333333326</v>
      </c>
      <c r="EG192" s="8">
        <f t="shared" si="38"/>
        <v>18.081052666666665</v>
      </c>
      <c r="EH192" s="8">
        <f t="shared" si="38"/>
        <v>17.176579000000004</v>
      </c>
      <c r="EI192" s="8">
        <f t="shared" si="38"/>
        <v>16.272105333333343</v>
      </c>
      <c r="EJ192" s="8">
        <f t="shared" si="38"/>
        <v>15.367631666666682</v>
      </c>
      <c r="EK192" s="8">
        <f t="shared" si="38"/>
        <v>14.463158000000021</v>
      </c>
      <c r="EL192" s="8">
        <f t="shared" si="38"/>
        <v>13.55868433333336</v>
      </c>
      <c r="EM192" s="8">
        <f t="shared" si="38"/>
        <v>12.6542106666667</v>
      </c>
      <c r="EN192" s="8">
        <f t="shared" si="38"/>
        <v>11.749737000000039</v>
      </c>
      <c r="EO192" s="8">
        <f t="shared" si="38"/>
        <v>10.845263333333378</v>
      </c>
      <c r="EP192" s="8">
        <f t="shared" si="38"/>
        <v>9.940789666666717</v>
      </c>
      <c r="EQ192" s="8">
        <f t="shared" si="38"/>
        <v>8.5544566666667379</v>
      </c>
      <c r="ER192" s="8">
        <f t="shared" si="38"/>
        <v>7.1681236666667587</v>
      </c>
      <c r="ES192" s="8">
        <f t="shared" si="38"/>
        <v>5.7817906666667795</v>
      </c>
      <c r="ET192" s="8">
        <f t="shared" si="38"/>
        <v>4.3954576666668004</v>
      </c>
      <c r="EU192" s="8">
        <f t="shared" si="38"/>
        <v>3.0091246666668212</v>
      </c>
      <c r="EV192" s="8">
        <f t="shared" si="37"/>
        <v>1.622791666666842</v>
      </c>
      <c r="EW192" s="8">
        <f t="shared" si="37"/>
        <v>0.23645866666686288</v>
      </c>
      <c r="EX192" s="8">
        <f t="shared" si="37"/>
        <v>-1.1498743333331163</v>
      </c>
      <c r="EY192" s="8">
        <f t="shared" si="37"/>
        <v>-2.5362073333330954</v>
      </c>
      <c r="EZ192" s="8">
        <f t="shared" si="37"/>
        <v>-3.9225403333330746</v>
      </c>
      <c r="FA192" s="8">
        <f t="shared" si="37"/>
        <v>-5.3088733333330538</v>
      </c>
      <c r="FB192" s="8">
        <f t="shared" si="37"/>
        <v>-6.6952063333330329</v>
      </c>
      <c r="FC192" s="8">
        <f t="shared" si="37"/>
        <v>-8.0815393333330121</v>
      </c>
      <c r="FD192" s="8">
        <f t="shared" si="37"/>
        <v>-9.4678723333329913</v>
      </c>
      <c r="FE192" s="8">
        <f t="shared" si="37"/>
        <v>-10.85420533333297</v>
      </c>
      <c r="FF192" s="8">
        <f t="shared" si="37"/>
        <v>-12.24053833333295</v>
      </c>
      <c r="FG192" s="8">
        <f t="shared" si="37"/>
        <v>-13.626871333332929</v>
      </c>
      <c r="FH192" s="8">
        <f t="shared" si="37"/>
        <v>-15.013204333332908</v>
      </c>
      <c r="FI192" s="8">
        <f t="shared" si="37"/>
        <v>-16.399537333332887</v>
      </c>
      <c r="FJ192" s="8">
        <f t="shared" si="37"/>
        <v>-17.785870333332866</v>
      </c>
      <c r="FK192" s="8">
        <f t="shared" si="40"/>
        <v>-19.172203333332845</v>
      </c>
      <c r="FL192" s="8">
        <f t="shared" si="40"/>
        <v>-20.558536333332825</v>
      </c>
      <c r="FM192" s="8">
        <f t="shared" si="40"/>
        <v>-21.944869333332804</v>
      </c>
      <c r="FN192" s="8">
        <f t="shared" si="40"/>
        <v>-23.331202333332783</v>
      </c>
      <c r="FO192" s="8">
        <f t="shared" si="40"/>
        <v>-24.717535333332762</v>
      </c>
      <c r="FP192" s="8">
        <f t="shared" si="40"/>
        <v>-26.103868333332741</v>
      </c>
      <c r="FQ192" s="8">
        <f t="shared" si="40"/>
        <v>-27.49020133333272</v>
      </c>
      <c r="FR192" s="8">
        <f t="shared" si="40"/>
        <v>-28.183367833332738</v>
      </c>
      <c r="FS192" s="8">
        <f t="shared" si="40"/>
        <v>-28.183367833332738</v>
      </c>
      <c r="FT192" s="8">
        <f t="shared" si="40"/>
        <v>-28.183367833332738</v>
      </c>
    </row>
    <row r="193" spans="1:176" x14ac:dyDescent="0.25">
      <c r="A193" s="3" t="s">
        <v>12</v>
      </c>
      <c r="B193" s="3" t="s">
        <v>2</v>
      </c>
      <c r="C193" s="3" t="s">
        <v>37</v>
      </c>
      <c r="D193" s="3" t="s">
        <v>4</v>
      </c>
      <c r="E193" s="3">
        <v>1966</v>
      </c>
      <c r="F193" s="24">
        <f>IFERROR(VLOOKUP(CONCATENATE(C193,E193),'KU Retirements'!$A$4:$E$150,5,FALSE),"N/A")</f>
        <v>43739</v>
      </c>
      <c r="G193" s="5">
        <v>22309.91</v>
      </c>
      <c r="H193" s="5">
        <v>21275.189537046899</v>
      </c>
      <c r="J193" s="6">
        <f>IF(J$3=$J$3,$G193,IF($F193='KU Meter Schedule'!J$3,'KU Meter Schedule'!I193-'KU Meter Schedule'!$G193,I193))</f>
        <v>22309.91</v>
      </c>
      <c r="K193" s="6">
        <f>IF(K$3=$J$3,$G193,IF($F193='KU Meter Schedule'!K$3,'KU Meter Schedule'!J193-'KU Meter Schedule'!$G193,J193))</f>
        <v>22309.91</v>
      </c>
      <c r="L193" s="6">
        <f>IF(L$3=$J$3,$G193,IF($F193='KU Meter Schedule'!L$3,'KU Meter Schedule'!K193-'KU Meter Schedule'!$G193,K193))</f>
        <v>22309.91</v>
      </c>
      <c r="M193" s="6">
        <f>IF(M$3=$J$3,$G193,IF($F193='KU Meter Schedule'!M$3,'KU Meter Schedule'!L193-'KU Meter Schedule'!$G193,L193))</f>
        <v>22309.91</v>
      </c>
      <c r="N193" s="6">
        <f>IF(N$3=$J$3,$G193,IF($F193='KU Meter Schedule'!N$3,'KU Meter Schedule'!M193-'KU Meter Schedule'!$G193,M193))</f>
        <v>22309.91</v>
      </c>
      <c r="O193" s="6">
        <f>IF(O$3=$J$3,$G193,IF($F193='KU Meter Schedule'!O$3,'KU Meter Schedule'!N193-'KU Meter Schedule'!$G193,N193))</f>
        <v>22309.91</v>
      </c>
      <c r="P193" s="6">
        <f>IF(P$3=$J$3,$G193,IF($F193='KU Meter Schedule'!P$3,'KU Meter Schedule'!O193-'KU Meter Schedule'!$G193,O193))</f>
        <v>22309.91</v>
      </c>
      <c r="Q193" s="6">
        <f>IF(Q$3=$J$3,$G193,IF($F193='KU Meter Schedule'!Q$3,'KU Meter Schedule'!P193-'KU Meter Schedule'!$G193,P193))</f>
        <v>22309.91</v>
      </c>
      <c r="R193" s="6">
        <f>IF(R$3=$J$3,$G193,IF($F193='KU Meter Schedule'!R$3,'KU Meter Schedule'!Q193-'KU Meter Schedule'!$G193,Q193))</f>
        <v>22309.91</v>
      </c>
      <c r="S193" s="6">
        <f>IF(S$3=$J$3,$G193,IF($F193='KU Meter Schedule'!S$3,'KU Meter Schedule'!R193-'KU Meter Schedule'!$G193,R193))</f>
        <v>22309.91</v>
      </c>
      <c r="T193" s="6">
        <f>IF(T$3=$J$3,$G193,IF($F193='KU Meter Schedule'!T$3,'KU Meter Schedule'!S193-'KU Meter Schedule'!$G193,S193))</f>
        <v>22309.91</v>
      </c>
      <c r="U193" s="6">
        <f>IF(U$3=$J$3,$G193,IF($F193='KU Meter Schedule'!U$3,'KU Meter Schedule'!T193-'KU Meter Schedule'!$G193,T193))</f>
        <v>22309.91</v>
      </c>
      <c r="V193" s="6">
        <f>IF(V$3=$J$3,$G193,IF($F193='KU Meter Schedule'!V$3,'KU Meter Schedule'!U193-'KU Meter Schedule'!$G193,U193))</f>
        <v>22309.91</v>
      </c>
      <c r="W193" s="6">
        <f>IF(W$3=$J$3,$G193,IF($F193='KU Meter Schedule'!W$3,'KU Meter Schedule'!V193-'KU Meter Schedule'!$G193,V193))</f>
        <v>22309.91</v>
      </c>
      <c r="X193" s="6">
        <f>IF(X$3=$J$3,$G193,IF($F193='KU Meter Schedule'!X$3,'KU Meter Schedule'!W193-'KU Meter Schedule'!$G193,W193))</f>
        <v>22309.91</v>
      </c>
      <c r="Y193" s="6">
        <f>IF(Y$3=$J$3,$G193,IF($F193='KU Meter Schedule'!Y$3,'KU Meter Schedule'!X193-'KU Meter Schedule'!$G193,X193))</f>
        <v>22309.91</v>
      </c>
      <c r="Z193" s="6">
        <f>IF(Z$3=$J$3,$G193,IF($F193='KU Meter Schedule'!Z$3,'KU Meter Schedule'!Y193-'KU Meter Schedule'!$G193,Y193))</f>
        <v>22309.91</v>
      </c>
      <c r="AA193" s="6">
        <f>IF(AA$3=$J$3,$G193,IF($F193='KU Meter Schedule'!AA$3,'KU Meter Schedule'!Z193-'KU Meter Schedule'!$G193,Z193))</f>
        <v>22309.91</v>
      </c>
      <c r="AB193" s="6">
        <f>IF(AB$3=$J$3,$G193,IF($F193='KU Meter Schedule'!AB$3,'KU Meter Schedule'!AA193-'KU Meter Schedule'!$G193,AA193))</f>
        <v>22309.91</v>
      </c>
      <c r="AC193" s="6">
        <f>IF(AC$3=$J$3,$G193,IF($F193='KU Meter Schedule'!AC$3,'KU Meter Schedule'!AB193-'KU Meter Schedule'!$G193,AB193))</f>
        <v>22309.91</v>
      </c>
      <c r="AD193" s="6">
        <f>IF(AD$3=$J$3,$G193,IF($F193='KU Meter Schedule'!AD$3,'KU Meter Schedule'!AC193-'KU Meter Schedule'!$G193,AC193))</f>
        <v>22309.91</v>
      </c>
      <c r="AE193" s="6">
        <f>IF(AE$3=$J$3,$G193,IF($F193='KU Meter Schedule'!AE$3,'KU Meter Schedule'!AD193-'KU Meter Schedule'!$G193,AD193))</f>
        <v>22309.91</v>
      </c>
      <c r="AF193" s="6">
        <f>IF(AF$3=$J$3,$G193,IF($F193='KU Meter Schedule'!AF$3,'KU Meter Schedule'!AE193-'KU Meter Schedule'!$G193,AE193))</f>
        <v>22309.91</v>
      </c>
      <c r="AG193" s="6">
        <f>IF(AG$3=$J$3,$G193,IF($F193='KU Meter Schedule'!AG$3,'KU Meter Schedule'!AF193-'KU Meter Schedule'!$G193,AF193))</f>
        <v>22309.91</v>
      </c>
      <c r="AH193" s="6">
        <f>IF(AH$3=$J$3,$G193,IF($F193='KU Meter Schedule'!AH$3,'KU Meter Schedule'!AG193-'KU Meter Schedule'!$G193,AG193))</f>
        <v>22309.91</v>
      </c>
      <c r="AI193" s="6">
        <f>IF(AI$3=$J$3,$G193,IF($F193='KU Meter Schedule'!AI$3,'KU Meter Schedule'!AH193-'KU Meter Schedule'!$G193,AH193))</f>
        <v>22309.91</v>
      </c>
      <c r="AJ193" s="6">
        <f>IF(AJ$3=$J$3,$G193,IF($F193='KU Meter Schedule'!AJ$3,'KU Meter Schedule'!AI193-'KU Meter Schedule'!$G193,AI193))</f>
        <v>22309.91</v>
      </c>
      <c r="AK193" s="6">
        <f>IF(AK$3=$J$3,$G193,IF($F193='KU Meter Schedule'!AK$3,'KU Meter Schedule'!AJ193-'KU Meter Schedule'!$G193,AJ193))</f>
        <v>22309.91</v>
      </c>
      <c r="AL193" s="6">
        <f>IF(AL$3=$J$3,$G193,IF($F193='KU Meter Schedule'!AL$3,'KU Meter Schedule'!AK193-'KU Meter Schedule'!$G193,AK193))</f>
        <v>22309.91</v>
      </c>
      <c r="AM193" s="6">
        <f>IF(AM$3=$J$3,$G193,IF($F193='KU Meter Schedule'!AM$3,'KU Meter Schedule'!AL193-'KU Meter Schedule'!$G193,AL193))</f>
        <v>22309.91</v>
      </c>
      <c r="AN193" s="6">
        <f>IF(AN$3=$J$3,$G193,IF($F193='KU Meter Schedule'!AN$3,'KU Meter Schedule'!AM193-'KU Meter Schedule'!$G193,AM193))</f>
        <v>22309.91</v>
      </c>
      <c r="AO193" s="6">
        <f>IF(AO$3=$J$3,$G193,IF($F193='KU Meter Schedule'!AO$3,'KU Meter Schedule'!AN193-'KU Meter Schedule'!$G193,AN193))</f>
        <v>22309.91</v>
      </c>
      <c r="AP193" s="6">
        <f>IF(AP$3=$J$3,$G193,IF($F193='KU Meter Schedule'!AP$3,'KU Meter Schedule'!AO193-'KU Meter Schedule'!$G193,AO193))</f>
        <v>22309.91</v>
      </c>
      <c r="AQ193" s="6">
        <f>IF(AQ$3=$J$3,$G193,IF($F193='KU Meter Schedule'!AQ$3,'KU Meter Schedule'!AP193-'KU Meter Schedule'!$G193,AP193))</f>
        <v>22309.91</v>
      </c>
      <c r="AR193" s="6">
        <f>IF(AR$3=$J$3,$G193,IF($F193='KU Meter Schedule'!AR$3,'KU Meter Schedule'!AQ193-'KU Meter Schedule'!$G193,AQ193))</f>
        <v>22309.91</v>
      </c>
      <c r="AS193" s="6">
        <f>IF(AS$3=$J$3,$G193,IF($F193='KU Meter Schedule'!AS$3,'KU Meter Schedule'!AR193-'KU Meter Schedule'!$G193,AR193))</f>
        <v>22309.91</v>
      </c>
      <c r="AT193" s="6">
        <f>IF(AT$3=$J$3,$G193,IF($F193='KU Meter Schedule'!AT$3,'KU Meter Schedule'!AS193-'KU Meter Schedule'!$G193,AS193))</f>
        <v>22309.91</v>
      </c>
      <c r="AU193" s="6">
        <f>IF(AU$3=$J$3,$G193,IF($F193='KU Meter Schedule'!AU$3,'KU Meter Schedule'!AT193-'KU Meter Schedule'!$G193,AT193))</f>
        <v>22309.91</v>
      </c>
      <c r="AV193" s="6">
        <f>IF(AV$3=$J$3,$G193,IF($F193='KU Meter Schedule'!AV$3,'KU Meter Schedule'!AU193-'KU Meter Schedule'!$G193,AU193))</f>
        <v>0</v>
      </c>
      <c r="AW193" s="6">
        <f>IF(AW$3=$J$3,$G193,IF($F193='KU Meter Schedule'!AW$3,'KU Meter Schedule'!AV193-'KU Meter Schedule'!$G193,AV193))</f>
        <v>0</v>
      </c>
      <c r="AX193" s="6">
        <f>IF(AX$3=$J$3,$G193,IF($F193='KU Meter Schedule'!AX$3,'KU Meter Schedule'!AW193-'KU Meter Schedule'!$G193,AW193))</f>
        <v>0</v>
      </c>
      <c r="AZ193" s="21">
        <f>IF(AZ$3&lt;'Depr. Rate'!$B$1,('Depr. Rate'!$B$4*'KU Meter Schedule'!J193)/12,IF(J193=0,I193/2*'Depr. Rate'!$C$4/12,('Depr. Rate'!$C$4*'KU Meter Schedule'!J193)/12))</f>
        <v>42.574744916666667</v>
      </c>
      <c r="BA193" s="21">
        <f>IF(BA$3&lt;'Depr. Rate'!$B$1,('Depr. Rate'!$B$4*'KU Meter Schedule'!K193)/12,IF(K193=0,J193/2*'Depr. Rate'!$C$4/12,('Depr. Rate'!$C$4*'KU Meter Schedule'!K193)/12))</f>
        <v>42.574744916666667</v>
      </c>
      <c r="BB193" s="21">
        <f>IF(BB$3&lt;'Depr. Rate'!$B$1,('Depr. Rate'!$B$4*'KU Meter Schedule'!L193)/12,IF(L193=0,K193/2*'Depr. Rate'!$C$4/12,('Depr. Rate'!$C$4*'KU Meter Schedule'!L193)/12))</f>
        <v>42.574744916666667</v>
      </c>
      <c r="BC193" s="21">
        <f>IF(BC$3&lt;'Depr. Rate'!$B$1,('Depr. Rate'!$B$4*'KU Meter Schedule'!M193)/12,IF(M193=0,L193/2*'Depr. Rate'!$C$4/12,('Depr. Rate'!$C$4*'KU Meter Schedule'!M193)/12))</f>
        <v>42.574744916666667</v>
      </c>
      <c r="BD193" s="21">
        <f>IF(BD$3&lt;'Depr. Rate'!$B$1,('Depr. Rate'!$B$4*'KU Meter Schedule'!N193)/12,IF(N193=0,M193/2*'Depr. Rate'!$C$4/12,('Depr. Rate'!$C$4*'KU Meter Schedule'!N193)/12))</f>
        <v>42.574744916666667</v>
      </c>
      <c r="BE193" s="21">
        <f>IF(BE$3&lt;'Depr. Rate'!$B$1,('Depr. Rate'!$B$4*'KU Meter Schedule'!O193)/12,IF(O193=0,N193/2*'Depr. Rate'!$C$4/12,('Depr. Rate'!$C$4*'KU Meter Schedule'!O193)/12))</f>
        <v>42.574744916666667</v>
      </c>
      <c r="BF193" s="21">
        <f>IF(BF$3&lt;'Depr. Rate'!$B$1,('Depr. Rate'!$B$4*'KU Meter Schedule'!P193)/12,IF(P193=0,O193/2*'Depr. Rate'!$C$4/12,('Depr. Rate'!$C$4*'KU Meter Schedule'!P193)/12))</f>
        <v>42.574744916666667</v>
      </c>
      <c r="BG193" s="21">
        <f>IF(BG$3&lt;'Depr. Rate'!$B$1,('Depr. Rate'!$B$4*'KU Meter Schedule'!Q193)/12,IF(Q193=0,P193/2*'Depr. Rate'!$C$4/12,('Depr. Rate'!$C$4*'KU Meter Schedule'!Q193)/12))</f>
        <v>42.574744916666667</v>
      </c>
      <c r="BH193" s="21">
        <f>IF(BH$3&lt;'Depr. Rate'!$B$1,('Depr. Rate'!$B$4*'KU Meter Schedule'!R193)/12,IF(R193=0,Q193/2*'Depr. Rate'!$C$4/12,('Depr. Rate'!$C$4*'KU Meter Schedule'!R193)/12))</f>
        <v>42.574744916666667</v>
      </c>
      <c r="BI193" s="21">
        <f>IF(BI$3&lt;'Depr. Rate'!$B$1,('Depr. Rate'!$B$4*'KU Meter Schedule'!S193)/12,IF(S193=0,R193/2*'Depr. Rate'!$C$4/12,('Depr. Rate'!$C$4*'KU Meter Schedule'!S193)/12))</f>
        <v>42.574744916666667</v>
      </c>
      <c r="BJ193" s="21">
        <f>IF(BJ$3&lt;'Depr. Rate'!$B$1,('Depr. Rate'!$B$4*'KU Meter Schedule'!T193)/12,IF(T193=0,S193/2*'Depr. Rate'!$C$4/12,('Depr. Rate'!$C$4*'KU Meter Schedule'!T193)/12))</f>
        <v>42.574744916666667</v>
      </c>
      <c r="BK193" s="21">
        <f>IF(BK$3&lt;'Depr. Rate'!$B$1,('Depr. Rate'!$B$4*'KU Meter Schedule'!U193)/12,IF(U193=0,T193/2*'Depr. Rate'!$C$4/12,('Depr. Rate'!$C$4*'KU Meter Schedule'!U193)/12))</f>
        <v>65.256486750000008</v>
      </c>
      <c r="BL193" s="21">
        <f>IF(BL$3&lt;'Depr. Rate'!$B$1,('Depr. Rate'!$B$4*'KU Meter Schedule'!V193)/12,IF(V193=0,U193/2*'Depr. Rate'!$C$4/12,('Depr. Rate'!$C$4*'KU Meter Schedule'!V193)/12))</f>
        <v>65.256486750000008</v>
      </c>
      <c r="BM193" s="21">
        <f>IF(BM$3&lt;'Depr. Rate'!$B$1,('Depr. Rate'!$B$4*'KU Meter Schedule'!W193)/12,IF(W193=0,V193/2*'Depr. Rate'!$C$4/12,('Depr. Rate'!$C$4*'KU Meter Schedule'!W193)/12))</f>
        <v>65.256486750000008</v>
      </c>
      <c r="BN193" s="21">
        <f>IF(BN$3&lt;'Depr. Rate'!$B$1,('Depr. Rate'!$B$4*'KU Meter Schedule'!X193)/12,IF(X193=0,W193/2*'Depr. Rate'!$C$4/12,('Depr. Rate'!$C$4*'KU Meter Schedule'!X193)/12))</f>
        <v>65.256486750000008</v>
      </c>
      <c r="BO193" s="21">
        <f>IF(BO$3&lt;'Depr. Rate'!$B$1,('Depr. Rate'!$B$4*'KU Meter Schedule'!Y193)/12,IF(Y193=0,X193/2*'Depr. Rate'!$C$4/12,('Depr. Rate'!$C$4*'KU Meter Schedule'!Y193)/12))</f>
        <v>65.256486750000008</v>
      </c>
      <c r="BP193" s="21">
        <f>IF(BP$3&lt;'Depr. Rate'!$B$1,('Depr. Rate'!$B$4*'KU Meter Schedule'!Z193)/12,IF(Z193=0,Y193/2*'Depr. Rate'!$C$4/12,('Depr. Rate'!$C$4*'KU Meter Schedule'!Z193)/12))</f>
        <v>65.256486750000008</v>
      </c>
      <c r="BQ193" s="21">
        <f>IF(BQ$3&lt;'Depr. Rate'!$B$1,('Depr. Rate'!$B$4*'KU Meter Schedule'!AA193)/12,IF(AA193=0,Z193/2*'Depr. Rate'!$C$4/12,('Depr. Rate'!$C$4*'KU Meter Schedule'!AA193)/12))</f>
        <v>65.256486750000008</v>
      </c>
      <c r="BR193" s="21">
        <f>IF(BR$3&lt;'Depr. Rate'!$B$1,('Depr. Rate'!$B$4*'KU Meter Schedule'!AB193)/12,IF(AB193=0,AA193/2*'Depr. Rate'!$C$4/12,('Depr. Rate'!$C$4*'KU Meter Schedule'!AB193)/12))</f>
        <v>65.256486750000008</v>
      </c>
      <c r="BS193" s="21">
        <f>IF(BS$3&lt;'Depr. Rate'!$B$1,('Depr. Rate'!$B$4*'KU Meter Schedule'!AC193)/12,IF(AC193=0,AB193/2*'Depr. Rate'!$C$4/12,('Depr. Rate'!$C$4*'KU Meter Schedule'!AC193)/12))</f>
        <v>65.256486750000008</v>
      </c>
      <c r="BT193" s="21">
        <f>IF(BT$3&lt;'Depr. Rate'!$B$1,('Depr. Rate'!$B$4*'KU Meter Schedule'!AD193)/12,IF(AD193=0,AC193/2*'Depr. Rate'!$C$4/12,('Depr. Rate'!$C$4*'KU Meter Schedule'!AD193)/12))</f>
        <v>65.256486750000008</v>
      </c>
      <c r="BU193" s="21">
        <f>IF(BU$3&lt;'Depr. Rate'!$B$1,('Depr. Rate'!$B$4*'KU Meter Schedule'!AE193)/12,IF(AE193=0,AD193/2*'Depr. Rate'!$C$4/12,('Depr. Rate'!$C$4*'KU Meter Schedule'!AE193)/12))</f>
        <v>65.256486750000008</v>
      </c>
      <c r="BV193" s="21">
        <f>IF(BV$3&lt;'Depr. Rate'!$B$1,('Depr. Rate'!$B$4*'KU Meter Schedule'!AF193)/12,IF(AF193=0,AE193/2*'Depr. Rate'!$C$4/12,('Depr. Rate'!$C$4*'KU Meter Schedule'!AF193)/12))</f>
        <v>65.256486750000008</v>
      </c>
      <c r="BW193" s="21">
        <f>IF(BW$3&lt;'Depr. Rate'!$B$1,('Depr. Rate'!$B$4*'KU Meter Schedule'!AG193)/12,IF(AG193=0,AF193/2*'Depr. Rate'!$C$4/12,('Depr. Rate'!$C$4*'KU Meter Schedule'!AG193)/12))</f>
        <v>65.256486750000008</v>
      </c>
      <c r="BX193" s="21">
        <f>IF(BX$3&lt;'Depr. Rate'!$B$1,('Depr. Rate'!$B$4*'KU Meter Schedule'!AH193)/12,IF(AH193=0,AG193/2*'Depr. Rate'!$C$4/12,('Depr. Rate'!$C$4*'KU Meter Schedule'!AH193)/12))</f>
        <v>65.256486750000008</v>
      </c>
      <c r="BY193" s="21">
        <f>IF(BY$3&lt;'Depr. Rate'!$B$1,('Depr. Rate'!$B$4*'KU Meter Schedule'!AI193)/12,IF(AI193=0,AH193/2*'Depr. Rate'!$C$4/12,('Depr. Rate'!$C$4*'KU Meter Schedule'!AI193)/12))</f>
        <v>65.256486750000008</v>
      </c>
      <c r="BZ193" s="21">
        <f>IF(BZ$3&lt;'Depr. Rate'!$B$1,('Depr. Rate'!$B$4*'KU Meter Schedule'!AJ193)/12,IF(AJ193=0,AI193/2*'Depr. Rate'!$C$4/12,('Depr. Rate'!$C$4*'KU Meter Schedule'!AJ193)/12))</f>
        <v>65.256486750000008</v>
      </c>
      <c r="CA193" s="21">
        <f>IF(CA$3&lt;'Depr. Rate'!$B$1,('Depr. Rate'!$B$4*'KU Meter Schedule'!AK193)/12,IF(AK193=0,AJ193/2*'Depr. Rate'!$C$4/12,('Depr. Rate'!$C$4*'KU Meter Schedule'!AK193)/12))</f>
        <v>65.256486750000008</v>
      </c>
      <c r="CB193" s="21">
        <f>IF(CB$3&lt;'Depr. Rate'!$B$1,('Depr. Rate'!$B$4*'KU Meter Schedule'!AL193)/12,IF(AL193=0,AK193/2*'Depr. Rate'!$C$4/12,('Depr. Rate'!$C$4*'KU Meter Schedule'!AL193)/12))</f>
        <v>65.256486750000008</v>
      </c>
      <c r="CC193" s="21">
        <f>IF(CC$3&lt;'Depr. Rate'!$B$1,('Depr. Rate'!$B$4*'KU Meter Schedule'!AM193)/12,IF(AM193=0,AL193/2*'Depr. Rate'!$C$4/12,('Depr. Rate'!$C$4*'KU Meter Schedule'!AM193)/12))</f>
        <v>65.256486750000008</v>
      </c>
      <c r="CD193" s="21">
        <f>IF(CD$3&lt;'Depr. Rate'!$B$1,('Depr. Rate'!$B$4*'KU Meter Schedule'!AN193)/12,IF(AN193=0,AM193/2*'Depr. Rate'!$C$4/12,('Depr. Rate'!$C$4*'KU Meter Schedule'!AN193)/12))</f>
        <v>65.256486750000008</v>
      </c>
      <c r="CE193" s="21">
        <f>IF(CE$3&lt;'Depr. Rate'!$B$1,('Depr. Rate'!$B$4*'KU Meter Schedule'!AO193)/12,IF(AO193=0,AN193/2*'Depr. Rate'!$C$4/12,('Depr. Rate'!$C$4*'KU Meter Schedule'!AO193)/12))</f>
        <v>65.256486750000008</v>
      </c>
      <c r="CF193" s="21">
        <f>IF(CF$3&lt;'Depr. Rate'!$B$1,('Depr. Rate'!$B$4*'KU Meter Schedule'!AP193)/12,IF(AP193=0,AO193/2*'Depr. Rate'!$C$4/12,('Depr. Rate'!$C$4*'KU Meter Schedule'!AP193)/12))</f>
        <v>65.256486750000008</v>
      </c>
      <c r="CG193" s="21">
        <f>IF(CG$3&lt;'Depr. Rate'!$B$1,('Depr. Rate'!$B$4*'KU Meter Schedule'!AQ193)/12,IF(AQ193=0,AP193/2*'Depr. Rate'!$C$4/12,('Depr. Rate'!$C$4*'KU Meter Schedule'!AQ193)/12))</f>
        <v>65.256486750000008</v>
      </c>
      <c r="CH193" s="21">
        <f>IF(CH$3&lt;'Depr. Rate'!$B$1,('Depr. Rate'!$B$4*'KU Meter Schedule'!AR193)/12,IF(AR193=0,AQ193/2*'Depr. Rate'!$C$4/12,('Depr. Rate'!$C$4*'KU Meter Schedule'!AR193)/12))</f>
        <v>65.256486750000008</v>
      </c>
      <c r="CI193" s="21">
        <f>IF(CI$3&lt;'Depr. Rate'!$B$1,('Depr. Rate'!$B$4*'KU Meter Schedule'!AS193)/12,IF(AS193=0,AR193/2*'Depr. Rate'!$C$4/12,('Depr. Rate'!$C$4*'KU Meter Schedule'!AS193)/12))</f>
        <v>65.256486750000008</v>
      </c>
      <c r="CJ193" s="21">
        <f>IF(CJ$3&lt;'Depr. Rate'!$B$1,('Depr. Rate'!$B$4*'KU Meter Schedule'!AT193)/12,IF(AT193=0,AS193/2*'Depr. Rate'!$C$4/12,('Depr. Rate'!$C$4*'KU Meter Schedule'!AT193)/12))</f>
        <v>65.256486750000008</v>
      </c>
      <c r="CK193" s="21">
        <f>IF(CK$3&lt;'Depr. Rate'!$B$1,('Depr. Rate'!$B$4*'KU Meter Schedule'!AU193)/12,IF(AU193=0,AT193/2*'Depr. Rate'!$C$4/12,('Depr. Rate'!$C$4*'KU Meter Schedule'!AU193)/12))</f>
        <v>65.256486750000008</v>
      </c>
      <c r="CL193" s="21">
        <f>IF(CL$3&lt;'Depr. Rate'!$B$1,('Depr. Rate'!$B$4*'KU Meter Schedule'!AV193)/12,IF(AV193=0,AU193/2*'Depr. Rate'!$C$4/12,('Depr. Rate'!$C$4*'KU Meter Schedule'!AV193)/12))</f>
        <v>32.628243375000004</v>
      </c>
      <c r="CM193" s="21">
        <f>IF(CM$3&lt;'Depr. Rate'!$B$1,('Depr. Rate'!$B$4*'KU Meter Schedule'!AW193)/12,IF(AW193=0,AV193/2*'Depr. Rate'!$C$4/12,('Depr. Rate'!$C$4*'KU Meter Schedule'!AW193)/12))</f>
        <v>0</v>
      </c>
      <c r="CN193" s="21">
        <f>IF(CN$3&lt;'Depr. Rate'!$B$1,('Depr. Rate'!$B$4*'KU Meter Schedule'!AX193)/12,IF(AX193=0,AW193/2*'Depr. Rate'!$C$4/12,('Depr. Rate'!$C$4*'KU Meter Schedule'!AX193)/12))</f>
        <v>0</v>
      </c>
      <c r="CP193" s="6">
        <f>IF(CP$3=$CP$3,$H193+AZ193,IF($F193='KU Meter Schedule'!CP$3,'KU Meter Schedule'!CO193+AZ193-$G193,SUM(CO193,AZ193)))</f>
        <v>21317.764281963566</v>
      </c>
      <c r="CQ193" s="6">
        <f>IF(CQ$3=$CP$3,$H193+BA193,IF($F193='KU Meter Schedule'!CQ$3,'KU Meter Schedule'!CP193+BA193-$G193,SUM(CP193,BA193)))</f>
        <v>21360.339026880232</v>
      </c>
      <c r="CR193" s="6">
        <f>IF(CR$3=$CP$3,$H193+BB193,IF($F193='KU Meter Schedule'!CR$3,'KU Meter Schedule'!CQ193+BB193-$G193,SUM(CQ193,BB193)))</f>
        <v>21402.913771796899</v>
      </c>
      <c r="CS193" s="6">
        <f>IF(CS$3=$CP$3,$H193+BC193,IF($F193='KU Meter Schedule'!CS$3,'KU Meter Schedule'!CR193+BC193-$G193,SUM(CR193,BC193)))</f>
        <v>21445.488516713565</v>
      </c>
      <c r="CT193" s="6">
        <f>IF(CT$3=$CP$3,$H193+BD193,IF($F193='KU Meter Schedule'!CT$3,'KU Meter Schedule'!CS193+BD193-$G193,SUM(CS193,BD193)))</f>
        <v>21488.063261630232</v>
      </c>
      <c r="CU193" s="6">
        <f>IF(CU$3=$CP$3,$H193+BE193,IF($F193='KU Meter Schedule'!CU$3,'KU Meter Schedule'!CT193+BE193-$G193,SUM(CT193,BE193)))</f>
        <v>21530.638006546898</v>
      </c>
      <c r="CV193" s="6">
        <f>IF(CV$3=$CP$3,$H193+BF193,IF($F193='KU Meter Schedule'!CV$3,'KU Meter Schedule'!CU193+BF193-$G193,SUM(CU193,BF193)))</f>
        <v>21573.212751463565</v>
      </c>
      <c r="CW193" s="6">
        <f>IF(CW$3=$CP$3,$H193+BG193,IF($F193='KU Meter Schedule'!CW$3,'KU Meter Schedule'!CV193+BG193-$G193,SUM(CV193,BG193)))</f>
        <v>21615.787496380231</v>
      </c>
      <c r="CX193" s="6">
        <f>IF(CX$3=$CP$3,$H193+BH193,IF($F193='KU Meter Schedule'!CX$3,'KU Meter Schedule'!CW193+BH193-$G193,SUM(CW193,BH193)))</f>
        <v>21658.362241296898</v>
      </c>
      <c r="CY193" s="6">
        <f>IF(CY$3=$CP$3,$H193+BI193,IF($F193='KU Meter Schedule'!CY$3,'KU Meter Schedule'!CX193+BI193-$G193,SUM(CX193,BI193)))</f>
        <v>21700.936986213565</v>
      </c>
      <c r="CZ193" s="6">
        <f>IF(CZ$3=$CP$3,$H193+BJ193,IF($F193='KU Meter Schedule'!CZ$3,'KU Meter Schedule'!CY193+BJ193-$G193,SUM(CY193,BJ193)))</f>
        <v>21743.511731130231</v>
      </c>
      <c r="DA193" s="6">
        <f>IF(DA$3=$CP$3,$H193+BK193,IF($F193='KU Meter Schedule'!DA$3,'KU Meter Schedule'!CZ193+BK193-$G193,SUM(CZ193,BK193)))</f>
        <v>21808.768217880232</v>
      </c>
      <c r="DB193" s="6">
        <f>IF(DB$3=$CP$3,$H193+BL193,IF($F193='KU Meter Schedule'!DB$3,'KU Meter Schedule'!DA193+BL193-$G193,SUM(DA193,BL193)))</f>
        <v>21874.024704630232</v>
      </c>
      <c r="DC193" s="6">
        <f>IF(DC$3=$CP$3,$H193+BM193,IF($F193='KU Meter Schedule'!DC$3,'KU Meter Schedule'!DB193+BM193-$G193,SUM(DB193,BM193)))</f>
        <v>21939.281191380232</v>
      </c>
      <c r="DD193" s="6">
        <f>IF(DD$3=$CP$3,$H193+BN193,IF($F193='KU Meter Schedule'!DD$3,'KU Meter Schedule'!DC193+BN193-$G193,SUM(DC193,BN193)))</f>
        <v>22004.537678130233</v>
      </c>
      <c r="DE193" s="6">
        <f>IF(DE$3=$CP$3,$H193+BO193,IF($F193='KU Meter Schedule'!DE$3,'KU Meter Schedule'!DD193+BO193-$G193,SUM(DD193,BO193)))</f>
        <v>22069.794164880233</v>
      </c>
      <c r="DF193" s="6">
        <f>IF(DF$3=$CP$3,$H193+BP193,IF($F193='KU Meter Schedule'!DF$3,'KU Meter Schedule'!DE193+BP193-$G193,SUM(DE193,BP193)))</f>
        <v>22135.050651630234</v>
      </c>
      <c r="DG193" s="6">
        <f>IF(DG$3=$CP$3,$H193+BQ193,IF($F193='KU Meter Schedule'!DG$3,'KU Meter Schedule'!DF193+BQ193-$G193,SUM(DF193,BQ193)))</f>
        <v>22200.307138380234</v>
      </c>
      <c r="DH193" s="6">
        <f>IF(DH$3=$CP$3,$H193+BR193,IF($F193='KU Meter Schedule'!DH$3,'KU Meter Schedule'!DG193+BR193-$G193,SUM(DG193,BR193)))</f>
        <v>22265.563625130235</v>
      </c>
      <c r="DI193" s="6">
        <f>IF(DI$3=$CP$3,$H193+BS193,IF($F193='KU Meter Schedule'!DI$3,'KU Meter Schedule'!DH193+BS193-$G193,SUM(DH193,BS193)))</f>
        <v>22330.820111880235</v>
      </c>
      <c r="DJ193" s="6">
        <f>IF(DJ$3=$CP$3,$H193+BT193,IF($F193='KU Meter Schedule'!DJ$3,'KU Meter Schedule'!DI193+BT193-$G193,SUM(DI193,BT193)))</f>
        <v>22396.076598630236</v>
      </c>
      <c r="DK193" s="6">
        <f>IF(DK$3=$CP$3,$H193+BU193,IF($F193='KU Meter Schedule'!DK$3,'KU Meter Schedule'!DJ193+BU193-$G193,SUM(DJ193,BU193)))</f>
        <v>22461.333085380236</v>
      </c>
      <c r="DL193" s="6">
        <f>IF(DL$3=$CP$3,$H193+BV193,IF($F193='KU Meter Schedule'!DL$3,'KU Meter Schedule'!DK193+BV193-$G193,SUM(DK193,BV193)))</f>
        <v>22526.589572130237</v>
      </c>
      <c r="DM193" s="6">
        <f>IF(DM$3=$CP$3,$H193+BW193,IF($F193='KU Meter Schedule'!DM$3,'KU Meter Schedule'!DL193+BW193-$G193,SUM(DL193,BW193)))</f>
        <v>22591.846058880237</v>
      </c>
      <c r="DN193" s="6">
        <f>IF(DN$3=$CP$3,$H193+BX193,IF($F193='KU Meter Schedule'!DN$3,'KU Meter Schedule'!DM193+BX193-$G193,SUM(DM193,BX193)))</f>
        <v>22657.102545630238</v>
      </c>
      <c r="DO193" s="6">
        <f>IF(DO$3=$CP$3,$H193+BY193,IF($F193='KU Meter Schedule'!DO$3,'KU Meter Schedule'!DN193+BY193-$G193,SUM(DN193,BY193)))</f>
        <v>22722.359032380238</v>
      </c>
      <c r="DP193" s="6">
        <f>IF(DP$3=$CP$3,$H193+BZ193,IF($F193='KU Meter Schedule'!DP$3,'KU Meter Schedule'!DO193+BZ193-$G193,SUM(DO193,BZ193)))</f>
        <v>22787.615519130239</v>
      </c>
      <c r="DQ193" s="6">
        <f>IF(DQ$3=$CP$3,$H193+CA193,IF($F193='KU Meter Schedule'!DQ$3,'KU Meter Schedule'!DP193+CA193-$G193,SUM(DP193,CA193)))</f>
        <v>22852.872005880239</v>
      </c>
      <c r="DR193" s="6">
        <f>IF(DR$3=$CP$3,$H193+CB193,IF($F193='KU Meter Schedule'!DR$3,'KU Meter Schedule'!DQ193+CB193-$G193,SUM(DQ193,CB193)))</f>
        <v>22918.12849263024</v>
      </c>
      <c r="DS193" s="6">
        <f>IF(DS$3=$CP$3,$H193+CC193,IF($F193='KU Meter Schedule'!DS$3,'KU Meter Schedule'!DR193+CC193-$G193,SUM(DR193,CC193)))</f>
        <v>22983.38497938024</v>
      </c>
      <c r="DT193" s="6">
        <f>IF(DT$3=$CP$3,$H193+CD193,IF($F193='KU Meter Schedule'!DT$3,'KU Meter Schedule'!DS193+CD193-$G193,SUM(DS193,CD193)))</f>
        <v>23048.641466130241</v>
      </c>
      <c r="DU193" s="6">
        <f>IF(DU$3=$CP$3,$H193+CE193,IF($F193='KU Meter Schedule'!DU$3,'KU Meter Schedule'!DT193+CE193-$G193,SUM(DT193,CE193)))</f>
        <v>23113.897952880241</v>
      </c>
      <c r="DV193" s="6">
        <f>IF(DV$3=$CP$3,$H193+CF193,IF($F193='KU Meter Schedule'!DV$3,'KU Meter Schedule'!DU193+CF193-$G193,SUM(DU193,CF193)))</f>
        <v>23179.154439630242</v>
      </c>
      <c r="DW193" s="6">
        <f>IF(DW$3=$CP$3,$H193+CG193,IF($F193='KU Meter Schedule'!DW$3,'KU Meter Schedule'!DV193+CG193-$G193,SUM(DV193,CG193)))</f>
        <v>23244.410926380242</v>
      </c>
      <c r="DX193" s="6">
        <f>IF(DX$3=$CP$3,$H193+CH193,IF($F193='KU Meter Schedule'!DX$3,'KU Meter Schedule'!DW193+CH193-$G193,SUM(DW193,CH193)))</f>
        <v>23309.667413130242</v>
      </c>
      <c r="DY193" s="6">
        <f>IF(DY$3=$CP$3,$H193+CI193,IF($F193='KU Meter Schedule'!DY$3,'KU Meter Schedule'!DX193+CI193-$G193,SUM(DX193,CI193)))</f>
        <v>23374.923899880243</v>
      </c>
      <c r="DZ193" s="6">
        <f>IF(DZ$3=$CP$3,$H193+CJ193,IF($F193='KU Meter Schedule'!DZ$3,'KU Meter Schedule'!DY193+CJ193-$G193,SUM(DY193,CJ193)))</f>
        <v>23440.180386630243</v>
      </c>
      <c r="EA193" s="6">
        <f>IF(EA$3=$CP$3,$H193+CK193,IF($F193='KU Meter Schedule'!EA$3,'KU Meter Schedule'!DZ193+CK193-$G193,SUM(DZ193,CK193)))</f>
        <v>23505.436873380244</v>
      </c>
      <c r="EB193" s="6">
        <f>IF(EB$3=$CP$3,$H193+CL193,IF($F193='KU Meter Schedule'!EB$3,'KU Meter Schedule'!EA193+CL193-$G193,SUM(EA193,CL193)))</f>
        <v>1228.1551167552425</v>
      </c>
      <c r="EC193" s="6">
        <f>IF(EC$3=$CP$3,$H193+CM193,IF($F193='KU Meter Schedule'!EC$3,'KU Meter Schedule'!EB193+CM193-$G193,SUM(EB193,CM193)))</f>
        <v>1228.1551167552425</v>
      </c>
      <c r="ED193" s="6">
        <f>IF(ED$3=$CP$3,$H193+CN193,IF($F193='KU Meter Schedule'!ED$3,'KU Meter Schedule'!EC193+CN193-$G193,SUM(EC193,CN193)))</f>
        <v>1228.1551167552425</v>
      </c>
      <c r="EF193" s="8">
        <f t="shared" si="38"/>
        <v>992.14571803643412</v>
      </c>
      <c r="EG193" s="8">
        <f t="shared" si="38"/>
        <v>949.57097311976759</v>
      </c>
      <c r="EH193" s="8">
        <f t="shared" si="38"/>
        <v>906.99622820310105</v>
      </c>
      <c r="EI193" s="8">
        <f t="shared" si="38"/>
        <v>864.42148328643452</v>
      </c>
      <c r="EJ193" s="8">
        <f t="shared" si="38"/>
        <v>821.84673836976799</v>
      </c>
      <c r="EK193" s="8">
        <f t="shared" si="38"/>
        <v>779.27199345310146</v>
      </c>
      <c r="EL193" s="8">
        <f t="shared" si="38"/>
        <v>736.69724853643493</v>
      </c>
      <c r="EM193" s="8">
        <f t="shared" si="38"/>
        <v>694.12250361976839</v>
      </c>
      <c r="EN193" s="8">
        <f t="shared" si="38"/>
        <v>651.54775870310186</v>
      </c>
      <c r="EO193" s="8">
        <f t="shared" si="38"/>
        <v>608.97301378643533</v>
      </c>
      <c r="EP193" s="8">
        <f t="shared" si="38"/>
        <v>566.3982688697688</v>
      </c>
      <c r="EQ193" s="8">
        <f t="shared" si="38"/>
        <v>501.14178211976832</v>
      </c>
      <c r="ER193" s="8">
        <f t="shared" si="38"/>
        <v>435.88529536976785</v>
      </c>
      <c r="ES193" s="8">
        <f t="shared" si="38"/>
        <v>370.62880861976737</v>
      </c>
      <c r="ET193" s="8">
        <f t="shared" si="38"/>
        <v>305.37232186976689</v>
      </c>
      <c r="EU193" s="8">
        <f t="shared" si="38"/>
        <v>240.11583511976642</v>
      </c>
      <c r="EV193" s="8">
        <f t="shared" si="37"/>
        <v>174.85934836976594</v>
      </c>
      <c r="EW193" s="8">
        <f t="shared" si="37"/>
        <v>109.60286161976546</v>
      </c>
      <c r="EX193" s="8">
        <f t="shared" si="37"/>
        <v>44.346374869764986</v>
      </c>
      <c r="EY193" s="8">
        <f t="shared" si="37"/>
        <v>-20.91011188023549</v>
      </c>
      <c r="EZ193" s="8">
        <f t="shared" si="37"/>
        <v>-86.166598630235967</v>
      </c>
      <c r="FA193" s="8">
        <f t="shared" si="37"/>
        <v>-151.42308538023644</v>
      </c>
      <c r="FB193" s="8">
        <f t="shared" si="37"/>
        <v>-216.67957213023692</v>
      </c>
      <c r="FC193" s="8">
        <f t="shared" si="37"/>
        <v>-281.9360588802374</v>
      </c>
      <c r="FD193" s="8">
        <f t="shared" si="37"/>
        <v>-347.19254563023787</v>
      </c>
      <c r="FE193" s="8">
        <f t="shared" si="37"/>
        <v>-412.44903238023835</v>
      </c>
      <c r="FF193" s="8">
        <f t="shared" si="37"/>
        <v>-477.70551913023883</v>
      </c>
      <c r="FG193" s="8">
        <f t="shared" si="37"/>
        <v>-542.9620058802393</v>
      </c>
      <c r="FH193" s="8">
        <f t="shared" si="37"/>
        <v>-608.21849263023978</v>
      </c>
      <c r="FI193" s="8">
        <f t="shared" si="37"/>
        <v>-673.47497938024026</v>
      </c>
      <c r="FJ193" s="8">
        <f t="shared" si="37"/>
        <v>-738.73146613024073</v>
      </c>
      <c r="FK193" s="8">
        <f t="shared" si="40"/>
        <v>-803.98795288024121</v>
      </c>
      <c r="FL193" s="8">
        <f t="shared" si="40"/>
        <v>-869.24443963024169</v>
      </c>
      <c r="FM193" s="8">
        <f t="shared" si="40"/>
        <v>-934.50092638024216</v>
      </c>
      <c r="FN193" s="8">
        <f t="shared" si="40"/>
        <v>-999.75741313024264</v>
      </c>
      <c r="FO193" s="8">
        <f t="shared" si="40"/>
        <v>-1065.0138998802431</v>
      </c>
      <c r="FP193" s="8">
        <f t="shared" si="40"/>
        <v>-1130.2703866302436</v>
      </c>
      <c r="FQ193" s="8">
        <f t="shared" si="40"/>
        <v>-1195.5268733802441</v>
      </c>
      <c r="FR193" s="8">
        <f t="shared" si="40"/>
        <v>-1228.1551167552425</v>
      </c>
      <c r="FS193" s="8">
        <f t="shared" si="40"/>
        <v>-1228.1551167552425</v>
      </c>
      <c r="FT193" s="8">
        <f t="shared" si="40"/>
        <v>-1228.1551167552425</v>
      </c>
    </row>
    <row r="194" spans="1:176" x14ac:dyDescent="0.25">
      <c r="A194" s="3" t="s">
        <v>12</v>
      </c>
      <c r="B194" s="3" t="s">
        <v>2</v>
      </c>
      <c r="C194" s="3" t="s">
        <v>37</v>
      </c>
      <c r="D194" s="3" t="s">
        <v>4</v>
      </c>
      <c r="E194" s="3">
        <v>1967</v>
      </c>
      <c r="F194" s="24">
        <f>IFERROR(VLOOKUP(CONCATENATE(C194,E194),'KU Retirements'!$A$4:$E$150,5,FALSE),"N/A")</f>
        <v>43739</v>
      </c>
      <c r="G194" s="5">
        <v>26436.01</v>
      </c>
      <c r="H194" s="5">
        <v>25084.088310206</v>
      </c>
      <c r="J194" s="6">
        <f>IF(J$3=$J$3,$G194,IF($F194='KU Meter Schedule'!J$3,'KU Meter Schedule'!I194-'KU Meter Schedule'!$G194,I194))</f>
        <v>26436.01</v>
      </c>
      <c r="K194" s="6">
        <f>IF(K$3=$J$3,$G194,IF($F194='KU Meter Schedule'!K$3,'KU Meter Schedule'!J194-'KU Meter Schedule'!$G194,J194))</f>
        <v>26436.01</v>
      </c>
      <c r="L194" s="6">
        <f>IF(L$3=$J$3,$G194,IF($F194='KU Meter Schedule'!L$3,'KU Meter Schedule'!K194-'KU Meter Schedule'!$G194,K194))</f>
        <v>26436.01</v>
      </c>
      <c r="M194" s="6">
        <f>IF(M$3=$J$3,$G194,IF($F194='KU Meter Schedule'!M$3,'KU Meter Schedule'!L194-'KU Meter Schedule'!$G194,L194))</f>
        <v>26436.01</v>
      </c>
      <c r="N194" s="6">
        <f>IF(N$3=$J$3,$G194,IF($F194='KU Meter Schedule'!N$3,'KU Meter Schedule'!M194-'KU Meter Schedule'!$G194,M194))</f>
        <v>26436.01</v>
      </c>
      <c r="O194" s="6">
        <f>IF(O$3=$J$3,$G194,IF($F194='KU Meter Schedule'!O$3,'KU Meter Schedule'!N194-'KU Meter Schedule'!$G194,N194))</f>
        <v>26436.01</v>
      </c>
      <c r="P194" s="6">
        <f>IF(P$3=$J$3,$G194,IF($F194='KU Meter Schedule'!P$3,'KU Meter Schedule'!O194-'KU Meter Schedule'!$G194,O194))</f>
        <v>26436.01</v>
      </c>
      <c r="Q194" s="6">
        <f>IF(Q$3=$J$3,$G194,IF($F194='KU Meter Schedule'!Q$3,'KU Meter Schedule'!P194-'KU Meter Schedule'!$G194,P194))</f>
        <v>26436.01</v>
      </c>
      <c r="R194" s="6">
        <f>IF(R$3=$J$3,$G194,IF($F194='KU Meter Schedule'!R$3,'KU Meter Schedule'!Q194-'KU Meter Schedule'!$G194,Q194))</f>
        <v>26436.01</v>
      </c>
      <c r="S194" s="6">
        <f>IF(S$3=$J$3,$G194,IF($F194='KU Meter Schedule'!S$3,'KU Meter Schedule'!R194-'KU Meter Schedule'!$G194,R194))</f>
        <v>26436.01</v>
      </c>
      <c r="T194" s="6">
        <f>IF(T$3=$J$3,$G194,IF($F194='KU Meter Schedule'!T$3,'KU Meter Schedule'!S194-'KU Meter Schedule'!$G194,S194))</f>
        <v>26436.01</v>
      </c>
      <c r="U194" s="6">
        <f>IF(U$3=$J$3,$G194,IF($F194='KU Meter Schedule'!U$3,'KU Meter Schedule'!T194-'KU Meter Schedule'!$G194,T194))</f>
        <v>26436.01</v>
      </c>
      <c r="V194" s="6">
        <f>IF(V$3=$J$3,$G194,IF($F194='KU Meter Schedule'!V$3,'KU Meter Schedule'!U194-'KU Meter Schedule'!$G194,U194))</f>
        <v>26436.01</v>
      </c>
      <c r="W194" s="6">
        <f>IF(W$3=$J$3,$G194,IF($F194='KU Meter Schedule'!W$3,'KU Meter Schedule'!V194-'KU Meter Schedule'!$G194,V194))</f>
        <v>26436.01</v>
      </c>
      <c r="X194" s="6">
        <f>IF(X$3=$J$3,$G194,IF($F194='KU Meter Schedule'!X$3,'KU Meter Schedule'!W194-'KU Meter Schedule'!$G194,W194))</f>
        <v>26436.01</v>
      </c>
      <c r="Y194" s="6">
        <f>IF(Y$3=$J$3,$G194,IF($F194='KU Meter Schedule'!Y$3,'KU Meter Schedule'!X194-'KU Meter Schedule'!$G194,X194))</f>
        <v>26436.01</v>
      </c>
      <c r="Z194" s="6">
        <f>IF(Z$3=$J$3,$G194,IF($F194='KU Meter Schedule'!Z$3,'KU Meter Schedule'!Y194-'KU Meter Schedule'!$G194,Y194))</f>
        <v>26436.01</v>
      </c>
      <c r="AA194" s="6">
        <f>IF(AA$3=$J$3,$G194,IF($F194='KU Meter Schedule'!AA$3,'KU Meter Schedule'!Z194-'KU Meter Schedule'!$G194,Z194))</f>
        <v>26436.01</v>
      </c>
      <c r="AB194" s="6">
        <f>IF(AB$3=$J$3,$G194,IF($F194='KU Meter Schedule'!AB$3,'KU Meter Schedule'!AA194-'KU Meter Schedule'!$G194,AA194))</f>
        <v>26436.01</v>
      </c>
      <c r="AC194" s="6">
        <f>IF(AC$3=$J$3,$G194,IF($F194='KU Meter Schedule'!AC$3,'KU Meter Schedule'!AB194-'KU Meter Schedule'!$G194,AB194))</f>
        <v>26436.01</v>
      </c>
      <c r="AD194" s="6">
        <f>IF(AD$3=$J$3,$G194,IF($F194='KU Meter Schedule'!AD$3,'KU Meter Schedule'!AC194-'KU Meter Schedule'!$G194,AC194))</f>
        <v>26436.01</v>
      </c>
      <c r="AE194" s="6">
        <f>IF(AE$3=$J$3,$G194,IF($F194='KU Meter Schedule'!AE$3,'KU Meter Schedule'!AD194-'KU Meter Schedule'!$G194,AD194))</f>
        <v>26436.01</v>
      </c>
      <c r="AF194" s="6">
        <f>IF(AF$3=$J$3,$G194,IF($F194='KU Meter Schedule'!AF$3,'KU Meter Schedule'!AE194-'KU Meter Schedule'!$G194,AE194))</f>
        <v>26436.01</v>
      </c>
      <c r="AG194" s="6">
        <f>IF(AG$3=$J$3,$G194,IF($F194='KU Meter Schedule'!AG$3,'KU Meter Schedule'!AF194-'KU Meter Schedule'!$G194,AF194))</f>
        <v>26436.01</v>
      </c>
      <c r="AH194" s="6">
        <f>IF(AH$3=$J$3,$G194,IF($F194='KU Meter Schedule'!AH$3,'KU Meter Schedule'!AG194-'KU Meter Schedule'!$G194,AG194))</f>
        <v>26436.01</v>
      </c>
      <c r="AI194" s="6">
        <f>IF(AI$3=$J$3,$G194,IF($F194='KU Meter Schedule'!AI$3,'KU Meter Schedule'!AH194-'KU Meter Schedule'!$G194,AH194))</f>
        <v>26436.01</v>
      </c>
      <c r="AJ194" s="6">
        <f>IF(AJ$3=$J$3,$G194,IF($F194='KU Meter Schedule'!AJ$3,'KU Meter Schedule'!AI194-'KU Meter Schedule'!$G194,AI194))</f>
        <v>26436.01</v>
      </c>
      <c r="AK194" s="6">
        <f>IF(AK$3=$J$3,$G194,IF($F194='KU Meter Schedule'!AK$3,'KU Meter Schedule'!AJ194-'KU Meter Schedule'!$G194,AJ194))</f>
        <v>26436.01</v>
      </c>
      <c r="AL194" s="6">
        <f>IF(AL$3=$J$3,$G194,IF($F194='KU Meter Schedule'!AL$3,'KU Meter Schedule'!AK194-'KU Meter Schedule'!$G194,AK194))</f>
        <v>26436.01</v>
      </c>
      <c r="AM194" s="6">
        <f>IF(AM$3=$J$3,$G194,IF($F194='KU Meter Schedule'!AM$3,'KU Meter Schedule'!AL194-'KU Meter Schedule'!$G194,AL194))</f>
        <v>26436.01</v>
      </c>
      <c r="AN194" s="6">
        <f>IF(AN$3=$J$3,$G194,IF($F194='KU Meter Schedule'!AN$3,'KU Meter Schedule'!AM194-'KU Meter Schedule'!$G194,AM194))</f>
        <v>26436.01</v>
      </c>
      <c r="AO194" s="6">
        <f>IF(AO$3=$J$3,$G194,IF($F194='KU Meter Schedule'!AO$3,'KU Meter Schedule'!AN194-'KU Meter Schedule'!$G194,AN194))</f>
        <v>26436.01</v>
      </c>
      <c r="AP194" s="6">
        <f>IF(AP$3=$J$3,$G194,IF($F194='KU Meter Schedule'!AP$3,'KU Meter Schedule'!AO194-'KU Meter Schedule'!$G194,AO194))</f>
        <v>26436.01</v>
      </c>
      <c r="AQ194" s="6">
        <f>IF(AQ$3=$J$3,$G194,IF($F194='KU Meter Schedule'!AQ$3,'KU Meter Schedule'!AP194-'KU Meter Schedule'!$G194,AP194))</f>
        <v>26436.01</v>
      </c>
      <c r="AR194" s="6">
        <f>IF(AR$3=$J$3,$G194,IF($F194='KU Meter Schedule'!AR$3,'KU Meter Schedule'!AQ194-'KU Meter Schedule'!$G194,AQ194))</f>
        <v>26436.01</v>
      </c>
      <c r="AS194" s="6">
        <f>IF(AS$3=$J$3,$G194,IF($F194='KU Meter Schedule'!AS$3,'KU Meter Schedule'!AR194-'KU Meter Schedule'!$G194,AR194))</f>
        <v>26436.01</v>
      </c>
      <c r="AT194" s="6">
        <f>IF(AT$3=$J$3,$G194,IF($F194='KU Meter Schedule'!AT$3,'KU Meter Schedule'!AS194-'KU Meter Schedule'!$G194,AS194))</f>
        <v>26436.01</v>
      </c>
      <c r="AU194" s="6">
        <f>IF(AU$3=$J$3,$G194,IF($F194='KU Meter Schedule'!AU$3,'KU Meter Schedule'!AT194-'KU Meter Schedule'!$G194,AT194))</f>
        <v>26436.01</v>
      </c>
      <c r="AV194" s="6">
        <f>IF(AV$3=$J$3,$G194,IF($F194='KU Meter Schedule'!AV$3,'KU Meter Schedule'!AU194-'KU Meter Schedule'!$G194,AU194))</f>
        <v>0</v>
      </c>
      <c r="AW194" s="6">
        <f>IF(AW$3=$J$3,$G194,IF($F194='KU Meter Schedule'!AW$3,'KU Meter Schedule'!AV194-'KU Meter Schedule'!$G194,AV194))</f>
        <v>0</v>
      </c>
      <c r="AX194" s="6">
        <f>IF(AX$3=$J$3,$G194,IF($F194='KU Meter Schedule'!AX$3,'KU Meter Schedule'!AW194-'KU Meter Schedule'!$G194,AW194))</f>
        <v>0</v>
      </c>
      <c r="AZ194" s="21">
        <f>IF(AZ$3&lt;'Depr. Rate'!$B$1,('Depr. Rate'!$B$4*'KU Meter Schedule'!J194)/12,IF(J194=0,I194/2*'Depr. Rate'!$C$4/12,('Depr. Rate'!$C$4*'KU Meter Schedule'!J194)/12))</f>
        <v>50.448719083333337</v>
      </c>
      <c r="BA194" s="21">
        <f>IF(BA$3&lt;'Depr. Rate'!$B$1,('Depr. Rate'!$B$4*'KU Meter Schedule'!K194)/12,IF(K194=0,J194/2*'Depr. Rate'!$C$4/12,('Depr. Rate'!$C$4*'KU Meter Schedule'!K194)/12))</f>
        <v>50.448719083333337</v>
      </c>
      <c r="BB194" s="21">
        <f>IF(BB$3&lt;'Depr. Rate'!$B$1,('Depr. Rate'!$B$4*'KU Meter Schedule'!L194)/12,IF(L194=0,K194/2*'Depr. Rate'!$C$4/12,('Depr. Rate'!$C$4*'KU Meter Schedule'!L194)/12))</f>
        <v>50.448719083333337</v>
      </c>
      <c r="BC194" s="21">
        <f>IF(BC$3&lt;'Depr. Rate'!$B$1,('Depr. Rate'!$B$4*'KU Meter Schedule'!M194)/12,IF(M194=0,L194/2*'Depr. Rate'!$C$4/12,('Depr. Rate'!$C$4*'KU Meter Schedule'!M194)/12))</f>
        <v>50.448719083333337</v>
      </c>
      <c r="BD194" s="21">
        <f>IF(BD$3&lt;'Depr. Rate'!$B$1,('Depr. Rate'!$B$4*'KU Meter Schedule'!N194)/12,IF(N194=0,M194/2*'Depr. Rate'!$C$4/12,('Depr. Rate'!$C$4*'KU Meter Schedule'!N194)/12))</f>
        <v>50.448719083333337</v>
      </c>
      <c r="BE194" s="21">
        <f>IF(BE$3&lt;'Depr. Rate'!$B$1,('Depr. Rate'!$B$4*'KU Meter Schedule'!O194)/12,IF(O194=0,N194/2*'Depr. Rate'!$C$4/12,('Depr. Rate'!$C$4*'KU Meter Schedule'!O194)/12))</f>
        <v>50.448719083333337</v>
      </c>
      <c r="BF194" s="21">
        <f>IF(BF$3&lt;'Depr. Rate'!$B$1,('Depr. Rate'!$B$4*'KU Meter Schedule'!P194)/12,IF(P194=0,O194/2*'Depr. Rate'!$C$4/12,('Depr. Rate'!$C$4*'KU Meter Schedule'!P194)/12))</f>
        <v>50.448719083333337</v>
      </c>
      <c r="BG194" s="21">
        <f>IF(BG$3&lt;'Depr. Rate'!$B$1,('Depr. Rate'!$B$4*'KU Meter Schedule'!Q194)/12,IF(Q194=0,P194/2*'Depr. Rate'!$C$4/12,('Depr. Rate'!$C$4*'KU Meter Schedule'!Q194)/12))</f>
        <v>50.448719083333337</v>
      </c>
      <c r="BH194" s="21">
        <f>IF(BH$3&lt;'Depr. Rate'!$B$1,('Depr. Rate'!$B$4*'KU Meter Schedule'!R194)/12,IF(R194=0,Q194/2*'Depr. Rate'!$C$4/12,('Depr. Rate'!$C$4*'KU Meter Schedule'!R194)/12))</f>
        <v>50.448719083333337</v>
      </c>
      <c r="BI194" s="21">
        <f>IF(BI$3&lt;'Depr. Rate'!$B$1,('Depr. Rate'!$B$4*'KU Meter Schedule'!S194)/12,IF(S194=0,R194/2*'Depr. Rate'!$C$4/12,('Depr. Rate'!$C$4*'KU Meter Schedule'!S194)/12))</f>
        <v>50.448719083333337</v>
      </c>
      <c r="BJ194" s="21">
        <f>IF(BJ$3&lt;'Depr. Rate'!$B$1,('Depr. Rate'!$B$4*'KU Meter Schedule'!T194)/12,IF(T194=0,S194/2*'Depr. Rate'!$C$4/12,('Depr. Rate'!$C$4*'KU Meter Schedule'!T194)/12))</f>
        <v>50.448719083333337</v>
      </c>
      <c r="BK194" s="21">
        <f>IF(BK$3&lt;'Depr. Rate'!$B$1,('Depr. Rate'!$B$4*'KU Meter Schedule'!U194)/12,IF(U194=0,T194/2*'Depr. Rate'!$C$4/12,('Depr. Rate'!$C$4*'KU Meter Schedule'!U194)/12))</f>
        <v>77.325329249999996</v>
      </c>
      <c r="BL194" s="21">
        <f>IF(BL$3&lt;'Depr. Rate'!$B$1,('Depr. Rate'!$B$4*'KU Meter Schedule'!V194)/12,IF(V194=0,U194/2*'Depr. Rate'!$C$4/12,('Depr. Rate'!$C$4*'KU Meter Schedule'!V194)/12))</f>
        <v>77.325329249999996</v>
      </c>
      <c r="BM194" s="21">
        <f>IF(BM$3&lt;'Depr. Rate'!$B$1,('Depr. Rate'!$B$4*'KU Meter Schedule'!W194)/12,IF(W194=0,V194/2*'Depr. Rate'!$C$4/12,('Depr. Rate'!$C$4*'KU Meter Schedule'!W194)/12))</f>
        <v>77.325329249999996</v>
      </c>
      <c r="BN194" s="21">
        <f>IF(BN$3&lt;'Depr. Rate'!$B$1,('Depr. Rate'!$B$4*'KU Meter Schedule'!X194)/12,IF(X194=0,W194/2*'Depr. Rate'!$C$4/12,('Depr. Rate'!$C$4*'KU Meter Schedule'!X194)/12))</f>
        <v>77.325329249999996</v>
      </c>
      <c r="BO194" s="21">
        <f>IF(BO$3&lt;'Depr. Rate'!$B$1,('Depr. Rate'!$B$4*'KU Meter Schedule'!Y194)/12,IF(Y194=0,X194/2*'Depr. Rate'!$C$4/12,('Depr. Rate'!$C$4*'KU Meter Schedule'!Y194)/12))</f>
        <v>77.325329249999996</v>
      </c>
      <c r="BP194" s="21">
        <f>IF(BP$3&lt;'Depr. Rate'!$B$1,('Depr. Rate'!$B$4*'KU Meter Schedule'!Z194)/12,IF(Z194=0,Y194/2*'Depr. Rate'!$C$4/12,('Depr. Rate'!$C$4*'KU Meter Schedule'!Z194)/12))</f>
        <v>77.325329249999996</v>
      </c>
      <c r="BQ194" s="21">
        <f>IF(BQ$3&lt;'Depr. Rate'!$B$1,('Depr. Rate'!$B$4*'KU Meter Schedule'!AA194)/12,IF(AA194=0,Z194/2*'Depr. Rate'!$C$4/12,('Depr. Rate'!$C$4*'KU Meter Schedule'!AA194)/12))</f>
        <v>77.325329249999996</v>
      </c>
      <c r="BR194" s="21">
        <f>IF(BR$3&lt;'Depr. Rate'!$B$1,('Depr. Rate'!$B$4*'KU Meter Schedule'!AB194)/12,IF(AB194=0,AA194/2*'Depr. Rate'!$C$4/12,('Depr. Rate'!$C$4*'KU Meter Schedule'!AB194)/12))</f>
        <v>77.325329249999996</v>
      </c>
      <c r="BS194" s="21">
        <f>IF(BS$3&lt;'Depr. Rate'!$B$1,('Depr. Rate'!$B$4*'KU Meter Schedule'!AC194)/12,IF(AC194=0,AB194/2*'Depr. Rate'!$C$4/12,('Depr. Rate'!$C$4*'KU Meter Schedule'!AC194)/12))</f>
        <v>77.325329249999996</v>
      </c>
      <c r="BT194" s="21">
        <f>IF(BT$3&lt;'Depr. Rate'!$B$1,('Depr. Rate'!$B$4*'KU Meter Schedule'!AD194)/12,IF(AD194=0,AC194/2*'Depr. Rate'!$C$4/12,('Depr. Rate'!$C$4*'KU Meter Schedule'!AD194)/12))</f>
        <v>77.325329249999996</v>
      </c>
      <c r="BU194" s="21">
        <f>IF(BU$3&lt;'Depr. Rate'!$B$1,('Depr. Rate'!$B$4*'KU Meter Schedule'!AE194)/12,IF(AE194=0,AD194/2*'Depr. Rate'!$C$4/12,('Depr. Rate'!$C$4*'KU Meter Schedule'!AE194)/12))</f>
        <v>77.325329249999996</v>
      </c>
      <c r="BV194" s="21">
        <f>IF(BV$3&lt;'Depr. Rate'!$B$1,('Depr. Rate'!$B$4*'KU Meter Schedule'!AF194)/12,IF(AF194=0,AE194/2*'Depr. Rate'!$C$4/12,('Depr. Rate'!$C$4*'KU Meter Schedule'!AF194)/12))</f>
        <v>77.325329249999996</v>
      </c>
      <c r="BW194" s="21">
        <f>IF(BW$3&lt;'Depr. Rate'!$B$1,('Depr. Rate'!$B$4*'KU Meter Schedule'!AG194)/12,IF(AG194=0,AF194/2*'Depr. Rate'!$C$4/12,('Depr. Rate'!$C$4*'KU Meter Schedule'!AG194)/12))</f>
        <v>77.325329249999996</v>
      </c>
      <c r="BX194" s="21">
        <f>IF(BX$3&lt;'Depr. Rate'!$B$1,('Depr. Rate'!$B$4*'KU Meter Schedule'!AH194)/12,IF(AH194=0,AG194/2*'Depr. Rate'!$C$4/12,('Depr. Rate'!$C$4*'KU Meter Schedule'!AH194)/12))</f>
        <v>77.325329249999996</v>
      </c>
      <c r="BY194" s="21">
        <f>IF(BY$3&lt;'Depr. Rate'!$B$1,('Depr. Rate'!$B$4*'KU Meter Schedule'!AI194)/12,IF(AI194=0,AH194/2*'Depr. Rate'!$C$4/12,('Depr. Rate'!$C$4*'KU Meter Schedule'!AI194)/12))</f>
        <v>77.325329249999996</v>
      </c>
      <c r="BZ194" s="21">
        <f>IF(BZ$3&lt;'Depr. Rate'!$B$1,('Depr. Rate'!$B$4*'KU Meter Schedule'!AJ194)/12,IF(AJ194=0,AI194/2*'Depr. Rate'!$C$4/12,('Depr. Rate'!$C$4*'KU Meter Schedule'!AJ194)/12))</f>
        <v>77.325329249999996</v>
      </c>
      <c r="CA194" s="21">
        <f>IF(CA$3&lt;'Depr. Rate'!$B$1,('Depr. Rate'!$B$4*'KU Meter Schedule'!AK194)/12,IF(AK194=0,AJ194/2*'Depr. Rate'!$C$4/12,('Depr. Rate'!$C$4*'KU Meter Schedule'!AK194)/12))</f>
        <v>77.325329249999996</v>
      </c>
      <c r="CB194" s="21">
        <f>IF(CB$3&lt;'Depr. Rate'!$B$1,('Depr. Rate'!$B$4*'KU Meter Schedule'!AL194)/12,IF(AL194=0,AK194/2*'Depr. Rate'!$C$4/12,('Depr. Rate'!$C$4*'KU Meter Schedule'!AL194)/12))</f>
        <v>77.325329249999996</v>
      </c>
      <c r="CC194" s="21">
        <f>IF(CC$3&lt;'Depr. Rate'!$B$1,('Depr. Rate'!$B$4*'KU Meter Schedule'!AM194)/12,IF(AM194=0,AL194/2*'Depr. Rate'!$C$4/12,('Depr. Rate'!$C$4*'KU Meter Schedule'!AM194)/12))</f>
        <v>77.325329249999996</v>
      </c>
      <c r="CD194" s="21">
        <f>IF(CD$3&lt;'Depr. Rate'!$B$1,('Depr. Rate'!$B$4*'KU Meter Schedule'!AN194)/12,IF(AN194=0,AM194/2*'Depr. Rate'!$C$4/12,('Depr. Rate'!$C$4*'KU Meter Schedule'!AN194)/12))</f>
        <v>77.325329249999996</v>
      </c>
      <c r="CE194" s="21">
        <f>IF(CE$3&lt;'Depr. Rate'!$B$1,('Depr. Rate'!$B$4*'KU Meter Schedule'!AO194)/12,IF(AO194=0,AN194/2*'Depr. Rate'!$C$4/12,('Depr. Rate'!$C$4*'KU Meter Schedule'!AO194)/12))</f>
        <v>77.325329249999996</v>
      </c>
      <c r="CF194" s="21">
        <f>IF(CF$3&lt;'Depr. Rate'!$B$1,('Depr. Rate'!$B$4*'KU Meter Schedule'!AP194)/12,IF(AP194=0,AO194/2*'Depr. Rate'!$C$4/12,('Depr. Rate'!$C$4*'KU Meter Schedule'!AP194)/12))</f>
        <v>77.325329249999996</v>
      </c>
      <c r="CG194" s="21">
        <f>IF(CG$3&lt;'Depr. Rate'!$B$1,('Depr. Rate'!$B$4*'KU Meter Schedule'!AQ194)/12,IF(AQ194=0,AP194/2*'Depr. Rate'!$C$4/12,('Depr. Rate'!$C$4*'KU Meter Schedule'!AQ194)/12))</f>
        <v>77.325329249999996</v>
      </c>
      <c r="CH194" s="21">
        <f>IF(CH$3&lt;'Depr. Rate'!$B$1,('Depr. Rate'!$B$4*'KU Meter Schedule'!AR194)/12,IF(AR194=0,AQ194/2*'Depr. Rate'!$C$4/12,('Depr. Rate'!$C$4*'KU Meter Schedule'!AR194)/12))</f>
        <v>77.325329249999996</v>
      </c>
      <c r="CI194" s="21">
        <f>IF(CI$3&lt;'Depr. Rate'!$B$1,('Depr. Rate'!$B$4*'KU Meter Schedule'!AS194)/12,IF(AS194=0,AR194/2*'Depr. Rate'!$C$4/12,('Depr. Rate'!$C$4*'KU Meter Schedule'!AS194)/12))</f>
        <v>77.325329249999996</v>
      </c>
      <c r="CJ194" s="21">
        <f>IF(CJ$3&lt;'Depr. Rate'!$B$1,('Depr. Rate'!$B$4*'KU Meter Schedule'!AT194)/12,IF(AT194=0,AS194/2*'Depr. Rate'!$C$4/12,('Depr. Rate'!$C$4*'KU Meter Schedule'!AT194)/12))</f>
        <v>77.325329249999996</v>
      </c>
      <c r="CK194" s="21">
        <f>IF(CK$3&lt;'Depr. Rate'!$B$1,('Depr. Rate'!$B$4*'KU Meter Schedule'!AU194)/12,IF(AU194=0,AT194/2*'Depr. Rate'!$C$4/12,('Depr. Rate'!$C$4*'KU Meter Schedule'!AU194)/12))</f>
        <v>77.325329249999996</v>
      </c>
      <c r="CL194" s="21">
        <f>IF(CL$3&lt;'Depr. Rate'!$B$1,('Depr. Rate'!$B$4*'KU Meter Schedule'!AV194)/12,IF(AV194=0,AU194/2*'Depr. Rate'!$C$4/12,('Depr. Rate'!$C$4*'KU Meter Schedule'!AV194)/12))</f>
        <v>38.662664624999998</v>
      </c>
      <c r="CM194" s="21">
        <f>IF(CM$3&lt;'Depr. Rate'!$B$1,('Depr. Rate'!$B$4*'KU Meter Schedule'!AW194)/12,IF(AW194=0,AV194/2*'Depr. Rate'!$C$4/12,('Depr. Rate'!$C$4*'KU Meter Schedule'!AW194)/12))</f>
        <v>0</v>
      </c>
      <c r="CN194" s="21">
        <f>IF(CN$3&lt;'Depr. Rate'!$B$1,('Depr. Rate'!$B$4*'KU Meter Schedule'!AX194)/12,IF(AX194=0,AW194/2*'Depr. Rate'!$C$4/12,('Depr. Rate'!$C$4*'KU Meter Schedule'!AX194)/12))</f>
        <v>0</v>
      </c>
      <c r="CP194" s="6">
        <f>IF(CP$3=$CP$3,$H194+AZ194,IF($F194='KU Meter Schedule'!CP$3,'KU Meter Schedule'!CO194+AZ194-$G194,SUM(CO194,AZ194)))</f>
        <v>25134.537029289331</v>
      </c>
      <c r="CQ194" s="6">
        <f>IF(CQ$3=$CP$3,$H194+BA194,IF($F194='KU Meter Schedule'!CQ$3,'KU Meter Schedule'!CP194+BA194-$G194,SUM(CP194,BA194)))</f>
        <v>25184.985748372663</v>
      </c>
      <c r="CR194" s="6">
        <f>IF(CR$3=$CP$3,$H194+BB194,IF($F194='KU Meter Schedule'!CR$3,'KU Meter Schedule'!CQ194+BB194-$G194,SUM(CQ194,BB194)))</f>
        <v>25235.434467455994</v>
      </c>
      <c r="CS194" s="6">
        <f>IF(CS$3=$CP$3,$H194+BC194,IF($F194='KU Meter Schedule'!CS$3,'KU Meter Schedule'!CR194+BC194-$G194,SUM(CR194,BC194)))</f>
        <v>25285.883186539326</v>
      </c>
      <c r="CT194" s="6">
        <f>IF(CT$3=$CP$3,$H194+BD194,IF($F194='KU Meter Schedule'!CT$3,'KU Meter Schedule'!CS194+BD194-$G194,SUM(CS194,BD194)))</f>
        <v>25336.331905622657</v>
      </c>
      <c r="CU194" s="6">
        <f>IF(CU$3=$CP$3,$H194+BE194,IF($F194='KU Meter Schedule'!CU$3,'KU Meter Schedule'!CT194+BE194-$G194,SUM(CT194,BE194)))</f>
        <v>25386.780624705989</v>
      </c>
      <c r="CV194" s="6">
        <f>IF(CV$3=$CP$3,$H194+BF194,IF($F194='KU Meter Schedule'!CV$3,'KU Meter Schedule'!CU194+BF194-$G194,SUM(CU194,BF194)))</f>
        <v>25437.22934378932</v>
      </c>
      <c r="CW194" s="6">
        <f>IF(CW$3=$CP$3,$H194+BG194,IF($F194='KU Meter Schedule'!CW$3,'KU Meter Schedule'!CV194+BG194-$G194,SUM(CV194,BG194)))</f>
        <v>25487.678062872652</v>
      </c>
      <c r="CX194" s="6">
        <f>IF(CX$3=$CP$3,$H194+BH194,IF($F194='KU Meter Schedule'!CX$3,'KU Meter Schedule'!CW194+BH194-$G194,SUM(CW194,BH194)))</f>
        <v>25538.126781955983</v>
      </c>
      <c r="CY194" s="6">
        <f>IF(CY$3=$CP$3,$H194+BI194,IF($F194='KU Meter Schedule'!CY$3,'KU Meter Schedule'!CX194+BI194-$G194,SUM(CX194,BI194)))</f>
        <v>25588.575501039315</v>
      </c>
      <c r="CZ194" s="6">
        <f>IF(CZ$3=$CP$3,$H194+BJ194,IF($F194='KU Meter Schedule'!CZ$3,'KU Meter Schedule'!CY194+BJ194-$G194,SUM(CY194,BJ194)))</f>
        <v>25639.024220122647</v>
      </c>
      <c r="DA194" s="6">
        <f>IF(DA$3=$CP$3,$H194+BK194,IF($F194='KU Meter Schedule'!DA$3,'KU Meter Schedule'!CZ194+BK194-$G194,SUM(CZ194,BK194)))</f>
        <v>25716.349549372648</v>
      </c>
      <c r="DB194" s="6">
        <f>IF(DB$3=$CP$3,$H194+BL194,IF($F194='KU Meter Schedule'!DB$3,'KU Meter Schedule'!DA194+BL194-$G194,SUM(DA194,BL194)))</f>
        <v>25793.674878622649</v>
      </c>
      <c r="DC194" s="6">
        <f>IF(DC$3=$CP$3,$H194+BM194,IF($F194='KU Meter Schedule'!DC$3,'KU Meter Schedule'!DB194+BM194-$G194,SUM(DB194,BM194)))</f>
        <v>25871.00020787265</v>
      </c>
      <c r="DD194" s="6">
        <f>IF(DD$3=$CP$3,$H194+BN194,IF($F194='KU Meter Schedule'!DD$3,'KU Meter Schedule'!DC194+BN194-$G194,SUM(DC194,BN194)))</f>
        <v>25948.325537122651</v>
      </c>
      <c r="DE194" s="6">
        <f>IF(DE$3=$CP$3,$H194+BO194,IF($F194='KU Meter Schedule'!DE$3,'KU Meter Schedule'!DD194+BO194-$G194,SUM(DD194,BO194)))</f>
        <v>26025.650866372653</v>
      </c>
      <c r="DF194" s="6">
        <f>IF(DF$3=$CP$3,$H194+BP194,IF($F194='KU Meter Schedule'!DF$3,'KU Meter Schedule'!DE194+BP194-$G194,SUM(DE194,BP194)))</f>
        <v>26102.976195622654</v>
      </c>
      <c r="DG194" s="6">
        <f>IF(DG$3=$CP$3,$H194+BQ194,IF($F194='KU Meter Schedule'!DG$3,'KU Meter Schedule'!DF194+BQ194-$G194,SUM(DF194,BQ194)))</f>
        <v>26180.301524872655</v>
      </c>
      <c r="DH194" s="6">
        <f>IF(DH$3=$CP$3,$H194+BR194,IF($F194='KU Meter Schedule'!DH$3,'KU Meter Schedule'!DG194+BR194-$G194,SUM(DG194,BR194)))</f>
        <v>26257.626854122656</v>
      </c>
      <c r="DI194" s="6">
        <f>IF(DI$3=$CP$3,$H194+BS194,IF($F194='KU Meter Schedule'!DI$3,'KU Meter Schedule'!DH194+BS194-$G194,SUM(DH194,BS194)))</f>
        <v>26334.952183372658</v>
      </c>
      <c r="DJ194" s="6">
        <f>IF(DJ$3=$CP$3,$H194+BT194,IF($F194='KU Meter Schedule'!DJ$3,'KU Meter Schedule'!DI194+BT194-$G194,SUM(DI194,BT194)))</f>
        <v>26412.277512622659</v>
      </c>
      <c r="DK194" s="6">
        <f>IF(DK$3=$CP$3,$H194+BU194,IF($F194='KU Meter Schedule'!DK$3,'KU Meter Schedule'!DJ194+BU194-$G194,SUM(DJ194,BU194)))</f>
        <v>26489.60284187266</v>
      </c>
      <c r="DL194" s="6">
        <f>IF(DL$3=$CP$3,$H194+BV194,IF($F194='KU Meter Schedule'!DL$3,'KU Meter Schedule'!DK194+BV194-$G194,SUM(DK194,BV194)))</f>
        <v>26566.928171122661</v>
      </c>
      <c r="DM194" s="6">
        <f>IF(DM$3=$CP$3,$H194+BW194,IF($F194='KU Meter Schedule'!DM$3,'KU Meter Schedule'!DL194+BW194-$G194,SUM(DL194,BW194)))</f>
        <v>26644.253500372663</v>
      </c>
      <c r="DN194" s="6">
        <f>IF(DN$3=$CP$3,$H194+BX194,IF($F194='KU Meter Schedule'!DN$3,'KU Meter Schedule'!DM194+BX194-$G194,SUM(DM194,BX194)))</f>
        <v>26721.578829622664</v>
      </c>
      <c r="DO194" s="6">
        <f>IF(DO$3=$CP$3,$H194+BY194,IF($F194='KU Meter Schedule'!DO$3,'KU Meter Schedule'!DN194+BY194-$G194,SUM(DN194,BY194)))</f>
        <v>26798.904158872665</v>
      </c>
      <c r="DP194" s="6">
        <f>IF(DP$3=$CP$3,$H194+BZ194,IF($F194='KU Meter Schedule'!DP$3,'KU Meter Schedule'!DO194+BZ194-$G194,SUM(DO194,BZ194)))</f>
        <v>26876.229488122666</v>
      </c>
      <c r="DQ194" s="6">
        <f>IF(DQ$3=$CP$3,$H194+CA194,IF($F194='KU Meter Schedule'!DQ$3,'KU Meter Schedule'!DP194+CA194-$G194,SUM(DP194,CA194)))</f>
        <v>26953.554817372667</v>
      </c>
      <c r="DR194" s="6">
        <f>IF(DR$3=$CP$3,$H194+CB194,IF($F194='KU Meter Schedule'!DR$3,'KU Meter Schedule'!DQ194+CB194-$G194,SUM(DQ194,CB194)))</f>
        <v>27030.880146622669</v>
      </c>
      <c r="DS194" s="6">
        <f>IF(DS$3=$CP$3,$H194+CC194,IF($F194='KU Meter Schedule'!DS$3,'KU Meter Schedule'!DR194+CC194-$G194,SUM(DR194,CC194)))</f>
        <v>27108.20547587267</v>
      </c>
      <c r="DT194" s="6">
        <f>IF(DT$3=$CP$3,$H194+CD194,IF($F194='KU Meter Schedule'!DT$3,'KU Meter Schedule'!DS194+CD194-$G194,SUM(DS194,CD194)))</f>
        <v>27185.530805122671</v>
      </c>
      <c r="DU194" s="6">
        <f>IF(DU$3=$CP$3,$H194+CE194,IF($F194='KU Meter Schedule'!DU$3,'KU Meter Schedule'!DT194+CE194-$G194,SUM(DT194,CE194)))</f>
        <v>27262.856134372672</v>
      </c>
      <c r="DV194" s="6">
        <f>IF(DV$3=$CP$3,$H194+CF194,IF($F194='KU Meter Schedule'!DV$3,'KU Meter Schedule'!DU194+CF194-$G194,SUM(DU194,CF194)))</f>
        <v>27340.181463622674</v>
      </c>
      <c r="DW194" s="6">
        <f>IF(DW$3=$CP$3,$H194+CG194,IF($F194='KU Meter Schedule'!DW$3,'KU Meter Schedule'!DV194+CG194-$G194,SUM(DV194,CG194)))</f>
        <v>27417.506792872675</v>
      </c>
      <c r="DX194" s="6">
        <f>IF(DX$3=$CP$3,$H194+CH194,IF($F194='KU Meter Schedule'!DX$3,'KU Meter Schedule'!DW194+CH194-$G194,SUM(DW194,CH194)))</f>
        <v>27494.832122122676</v>
      </c>
      <c r="DY194" s="6">
        <f>IF(DY$3=$CP$3,$H194+CI194,IF($F194='KU Meter Schedule'!DY$3,'KU Meter Schedule'!DX194+CI194-$G194,SUM(DX194,CI194)))</f>
        <v>27572.157451372677</v>
      </c>
      <c r="DZ194" s="6">
        <f>IF(DZ$3=$CP$3,$H194+CJ194,IF($F194='KU Meter Schedule'!DZ$3,'KU Meter Schedule'!DY194+CJ194-$G194,SUM(DY194,CJ194)))</f>
        <v>27649.482780622679</v>
      </c>
      <c r="EA194" s="6">
        <f>IF(EA$3=$CP$3,$H194+CK194,IF($F194='KU Meter Schedule'!EA$3,'KU Meter Schedule'!DZ194+CK194-$G194,SUM(DZ194,CK194)))</f>
        <v>27726.80810987268</v>
      </c>
      <c r="EB194" s="6">
        <f>IF(EB$3=$CP$3,$H194+CL194,IF($F194='KU Meter Schedule'!EB$3,'KU Meter Schedule'!EA194+CL194-$G194,SUM(EA194,CL194)))</f>
        <v>1329.460774497682</v>
      </c>
      <c r="EC194" s="6">
        <f>IF(EC$3=$CP$3,$H194+CM194,IF($F194='KU Meter Schedule'!EC$3,'KU Meter Schedule'!EB194+CM194-$G194,SUM(EB194,CM194)))</f>
        <v>1329.460774497682</v>
      </c>
      <c r="ED194" s="6">
        <f>IF(ED$3=$CP$3,$H194+CN194,IF($F194='KU Meter Schedule'!ED$3,'KU Meter Schedule'!EC194+CN194-$G194,SUM(EC194,CN194)))</f>
        <v>1329.460774497682</v>
      </c>
      <c r="EF194" s="8">
        <f t="shared" si="38"/>
        <v>1301.4729707106671</v>
      </c>
      <c r="EG194" s="8">
        <f t="shared" si="38"/>
        <v>1251.0242516273356</v>
      </c>
      <c r="EH194" s="8">
        <f t="shared" si="38"/>
        <v>1200.5755325440041</v>
      </c>
      <c r="EI194" s="8">
        <f t="shared" si="38"/>
        <v>1150.1268134606726</v>
      </c>
      <c r="EJ194" s="8">
        <f t="shared" si="38"/>
        <v>1099.678094377341</v>
      </c>
      <c r="EK194" s="8">
        <f t="shared" si="38"/>
        <v>1049.2293752940095</v>
      </c>
      <c r="EL194" s="8">
        <f t="shared" si="38"/>
        <v>998.78065621067799</v>
      </c>
      <c r="EM194" s="8">
        <f t="shared" si="38"/>
        <v>948.33193712734646</v>
      </c>
      <c r="EN194" s="8">
        <f t="shared" si="38"/>
        <v>897.88321804401494</v>
      </c>
      <c r="EO194" s="8">
        <f t="shared" si="38"/>
        <v>847.43449896068341</v>
      </c>
      <c r="EP194" s="8">
        <f t="shared" si="38"/>
        <v>796.98577987735189</v>
      </c>
      <c r="EQ194" s="8">
        <f t="shared" si="38"/>
        <v>719.66045062735066</v>
      </c>
      <c r="ER194" s="8">
        <f t="shared" si="38"/>
        <v>642.33512137734942</v>
      </c>
      <c r="ES194" s="8">
        <f t="shared" si="38"/>
        <v>565.00979212734819</v>
      </c>
      <c r="ET194" s="8">
        <f t="shared" si="38"/>
        <v>487.68446287734696</v>
      </c>
      <c r="EU194" s="8">
        <f t="shared" si="38"/>
        <v>410.35913362734573</v>
      </c>
      <c r="EV194" s="8">
        <f t="shared" si="37"/>
        <v>333.0338043773445</v>
      </c>
      <c r="EW194" s="8">
        <f t="shared" si="37"/>
        <v>255.70847512734326</v>
      </c>
      <c r="EX194" s="8">
        <f t="shared" si="37"/>
        <v>178.38314587734203</v>
      </c>
      <c r="EY194" s="8">
        <f t="shared" si="37"/>
        <v>101.0578166273408</v>
      </c>
      <c r="EZ194" s="8">
        <f t="shared" si="37"/>
        <v>23.732487377339567</v>
      </c>
      <c r="FA194" s="8">
        <f t="shared" si="37"/>
        <v>-53.592841872661666</v>
      </c>
      <c r="FB194" s="8">
        <f t="shared" si="37"/>
        <v>-130.9181711226629</v>
      </c>
      <c r="FC194" s="8">
        <f t="shared" si="37"/>
        <v>-208.24350037266413</v>
      </c>
      <c r="FD194" s="8">
        <f t="shared" si="37"/>
        <v>-285.56882962266536</v>
      </c>
      <c r="FE194" s="8">
        <f t="shared" si="37"/>
        <v>-362.89415887266659</v>
      </c>
      <c r="FF194" s="8">
        <f t="shared" si="37"/>
        <v>-440.21948812266783</v>
      </c>
      <c r="FG194" s="8">
        <f t="shared" si="37"/>
        <v>-517.54481737266906</v>
      </c>
      <c r="FH194" s="8">
        <f t="shared" si="37"/>
        <v>-594.87014662267029</v>
      </c>
      <c r="FI194" s="8">
        <f t="shared" si="37"/>
        <v>-672.19547587267152</v>
      </c>
      <c r="FJ194" s="8">
        <f t="shared" si="37"/>
        <v>-749.52080512267275</v>
      </c>
      <c r="FK194" s="8">
        <f t="shared" si="40"/>
        <v>-826.84613437267399</v>
      </c>
      <c r="FL194" s="8">
        <f t="shared" si="40"/>
        <v>-904.17146362267522</v>
      </c>
      <c r="FM194" s="8">
        <f t="shared" si="40"/>
        <v>-981.49679287267645</v>
      </c>
      <c r="FN194" s="8">
        <f t="shared" si="40"/>
        <v>-1058.8221221226777</v>
      </c>
      <c r="FO194" s="8">
        <f t="shared" si="40"/>
        <v>-1136.1474513726789</v>
      </c>
      <c r="FP194" s="8">
        <f t="shared" si="40"/>
        <v>-1213.4727806226801</v>
      </c>
      <c r="FQ194" s="8">
        <f t="shared" si="40"/>
        <v>-1290.7981098726814</v>
      </c>
      <c r="FR194" s="8">
        <f t="shared" si="40"/>
        <v>-1329.460774497682</v>
      </c>
      <c r="FS194" s="8">
        <f t="shared" si="40"/>
        <v>-1329.460774497682</v>
      </c>
      <c r="FT194" s="8">
        <f t="shared" si="40"/>
        <v>-1329.460774497682</v>
      </c>
    </row>
    <row r="195" spans="1:176" x14ac:dyDescent="0.25">
      <c r="A195" s="3" t="s">
        <v>12</v>
      </c>
      <c r="B195" s="3" t="s">
        <v>2</v>
      </c>
      <c r="C195" s="3" t="s">
        <v>37</v>
      </c>
      <c r="D195" s="3" t="s">
        <v>4</v>
      </c>
      <c r="E195" s="3">
        <v>1968</v>
      </c>
      <c r="F195" s="24">
        <f>IFERROR(VLOOKUP(CONCATENATE(C195,E195),'KU Retirements'!$A$4:$E$150,5,FALSE),"N/A")</f>
        <v>43739</v>
      </c>
      <c r="G195" s="5">
        <v>19344.16</v>
      </c>
      <c r="H195" s="5">
        <v>18255.655992252799</v>
      </c>
      <c r="J195" s="6">
        <f>IF(J$3=$J$3,$G195,IF($F195='KU Meter Schedule'!J$3,'KU Meter Schedule'!I195-'KU Meter Schedule'!$G195,I195))</f>
        <v>19344.16</v>
      </c>
      <c r="K195" s="6">
        <f>IF(K$3=$J$3,$G195,IF($F195='KU Meter Schedule'!K$3,'KU Meter Schedule'!J195-'KU Meter Schedule'!$G195,J195))</f>
        <v>19344.16</v>
      </c>
      <c r="L195" s="6">
        <f>IF(L$3=$J$3,$G195,IF($F195='KU Meter Schedule'!L$3,'KU Meter Schedule'!K195-'KU Meter Schedule'!$G195,K195))</f>
        <v>19344.16</v>
      </c>
      <c r="M195" s="6">
        <f>IF(M$3=$J$3,$G195,IF($F195='KU Meter Schedule'!M$3,'KU Meter Schedule'!L195-'KU Meter Schedule'!$G195,L195))</f>
        <v>19344.16</v>
      </c>
      <c r="N195" s="6">
        <f>IF(N$3=$J$3,$G195,IF($F195='KU Meter Schedule'!N$3,'KU Meter Schedule'!M195-'KU Meter Schedule'!$G195,M195))</f>
        <v>19344.16</v>
      </c>
      <c r="O195" s="6">
        <f>IF(O$3=$J$3,$G195,IF($F195='KU Meter Schedule'!O$3,'KU Meter Schedule'!N195-'KU Meter Schedule'!$G195,N195))</f>
        <v>19344.16</v>
      </c>
      <c r="P195" s="6">
        <f>IF(P$3=$J$3,$G195,IF($F195='KU Meter Schedule'!P$3,'KU Meter Schedule'!O195-'KU Meter Schedule'!$G195,O195))</f>
        <v>19344.16</v>
      </c>
      <c r="Q195" s="6">
        <f>IF(Q$3=$J$3,$G195,IF($F195='KU Meter Schedule'!Q$3,'KU Meter Schedule'!P195-'KU Meter Schedule'!$G195,P195))</f>
        <v>19344.16</v>
      </c>
      <c r="R195" s="6">
        <f>IF(R$3=$J$3,$G195,IF($F195='KU Meter Schedule'!R$3,'KU Meter Schedule'!Q195-'KU Meter Schedule'!$G195,Q195))</f>
        <v>19344.16</v>
      </c>
      <c r="S195" s="6">
        <f>IF(S$3=$J$3,$G195,IF($F195='KU Meter Schedule'!S$3,'KU Meter Schedule'!R195-'KU Meter Schedule'!$G195,R195))</f>
        <v>19344.16</v>
      </c>
      <c r="T195" s="6">
        <f>IF(T$3=$J$3,$G195,IF($F195='KU Meter Schedule'!T$3,'KU Meter Schedule'!S195-'KU Meter Schedule'!$G195,S195))</f>
        <v>19344.16</v>
      </c>
      <c r="U195" s="6">
        <f>IF(U$3=$J$3,$G195,IF($F195='KU Meter Schedule'!U$3,'KU Meter Schedule'!T195-'KU Meter Schedule'!$G195,T195))</f>
        <v>19344.16</v>
      </c>
      <c r="V195" s="6">
        <f>IF(V$3=$J$3,$G195,IF($F195='KU Meter Schedule'!V$3,'KU Meter Schedule'!U195-'KU Meter Schedule'!$G195,U195))</f>
        <v>19344.16</v>
      </c>
      <c r="W195" s="6">
        <f>IF(W$3=$J$3,$G195,IF($F195='KU Meter Schedule'!W$3,'KU Meter Schedule'!V195-'KU Meter Schedule'!$G195,V195))</f>
        <v>19344.16</v>
      </c>
      <c r="X195" s="6">
        <f>IF(X$3=$J$3,$G195,IF($F195='KU Meter Schedule'!X$3,'KU Meter Schedule'!W195-'KU Meter Schedule'!$G195,W195))</f>
        <v>19344.16</v>
      </c>
      <c r="Y195" s="6">
        <f>IF(Y$3=$J$3,$G195,IF($F195='KU Meter Schedule'!Y$3,'KU Meter Schedule'!X195-'KU Meter Schedule'!$G195,X195))</f>
        <v>19344.16</v>
      </c>
      <c r="Z195" s="6">
        <f>IF(Z$3=$J$3,$G195,IF($F195='KU Meter Schedule'!Z$3,'KU Meter Schedule'!Y195-'KU Meter Schedule'!$G195,Y195))</f>
        <v>19344.16</v>
      </c>
      <c r="AA195" s="6">
        <f>IF(AA$3=$J$3,$G195,IF($F195='KU Meter Schedule'!AA$3,'KU Meter Schedule'!Z195-'KU Meter Schedule'!$G195,Z195))</f>
        <v>19344.16</v>
      </c>
      <c r="AB195" s="6">
        <f>IF(AB$3=$J$3,$G195,IF($F195='KU Meter Schedule'!AB$3,'KU Meter Schedule'!AA195-'KU Meter Schedule'!$G195,AA195))</f>
        <v>19344.16</v>
      </c>
      <c r="AC195" s="6">
        <f>IF(AC$3=$J$3,$G195,IF($F195='KU Meter Schedule'!AC$3,'KU Meter Schedule'!AB195-'KU Meter Schedule'!$G195,AB195))</f>
        <v>19344.16</v>
      </c>
      <c r="AD195" s="6">
        <f>IF(AD$3=$J$3,$G195,IF($F195='KU Meter Schedule'!AD$3,'KU Meter Schedule'!AC195-'KU Meter Schedule'!$G195,AC195))</f>
        <v>19344.16</v>
      </c>
      <c r="AE195" s="6">
        <f>IF(AE$3=$J$3,$G195,IF($F195='KU Meter Schedule'!AE$3,'KU Meter Schedule'!AD195-'KU Meter Schedule'!$G195,AD195))</f>
        <v>19344.16</v>
      </c>
      <c r="AF195" s="6">
        <f>IF(AF$3=$J$3,$G195,IF($F195='KU Meter Schedule'!AF$3,'KU Meter Schedule'!AE195-'KU Meter Schedule'!$G195,AE195))</f>
        <v>19344.16</v>
      </c>
      <c r="AG195" s="6">
        <f>IF(AG$3=$J$3,$G195,IF($F195='KU Meter Schedule'!AG$3,'KU Meter Schedule'!AF195-'KU Meter Schedule'!$G195,AF195))</f>
        <v>19344.16</v>
      </c>
      <c r="AH195" s="6">
        <f>IF(AH$3=$J$3,$G195,IF($F195='KU Meter Schedule'!AH$3,'KU Meter Schedule'!AG195-'KU Meter Schedule'!$G195,AG195))</f>
        <v>19344.16</v>
      </c>
      <c r="AI195" s="6">
        <f>IF(AI$3=$J$3,$G195,IF($F195='KU Meter Schedule'!AI$3,'KU Meter Schedule'!AH195-'KU Meter Schedule'!$G195,AH195))</f>
        <v>19344.16</v>
      </c>
      <c r="AJ195" s="6">
        <f>IF(AJ$3=$J$3,$G195,IF($F195='KU Meter Schedule'!AJ$3,'KU Meter Schedule'!AI195-'KU Meter Schedule'!$G195,AI195))</f>
        <v>19344.16</v>
      </c>
      <c r="AK195" s="6">
        <f>IF(AK$3=$J$3,$G195,IF($F195='KU Meter Schedule'!AK$3,'KU Meter Schedule'!AJ195-'KU Meter Schedule'!$G195,AJ195))</f>
        <v>19344.16</v>
      </c>
      <c r="AL195" s="6">
        <f>IF(AL$3=$J$3,$G195,IF($F195='KU Meter Schedule'!AL$3,'KU Meter Schedule'!AK195-'KU Meter Schedule'!$G195,AK195))</f>
        <v>19344.16</v>
      </c>
      <c r="AM195" s="6">
        <f>IF(AM$3=$J$3,$G195,IF($F195='KU Meter Schedule'!AM$3,'KU Meter Schedule'!AL195-'KU Meter Schedule'!$G195,AL195))</f>
        <v>19344.16</v>
      </c>
      <c r="AN195" s="6">
        <f>IF(AN$3=$J$3,$G195,IF($F195='KU Meter Schedule'!AN$3,'KU Meter Schedule'!AM195-'KU Meter Schedule'!$G195,AM195))</f>
        <v>19344.16</v>
      </c>
      <c r="AO195" s="6">
        <f>IF(AO$3=$J$3,$G195,IF($F195='KU Meter Schedule'!AO$3,'KU Meter Schedule'!AN195-'KU Meter Schedule'!$G195,AN195))</f>
        <v>19344.16</v>
      </c>
      <c r="AP195" s="6">
        <f>IF(AP$3=$J$3,$G195,IF($F195='KU Meter Schedule'!AP$3,'KU Meter Schedule'!AO195-'KU Meter Schedule'!$G195,AO195))</f>
        <v>19344.16</v>
      </c>
      <c r="AQ195" s="6">
        <f>IF(AQ$3=$J$3,$G195,IF($F195='KU Meter Schedule'!AQ$3,'KU Meter Schedule'!AP195-'KU Meter Schedule'!$G195,AP195))</f>
        <v>19344.16</v>
      </c>
      <c r="AR195" s="6">
        <f>IF(AR$3=$J$3,$G195,IF($F195='KU Meter Schedule'!AR$3,'KU Meter Schedule'!AQ195-'KU Meter Schedule'!$G195,AQ195))</f>
        <v>19344.16</v>
      </c>
      <c r="AS195" s="6">
        <f>IF(AS$3=$J$3,$G195,IF($F195='KU Meter Schedule'!AS$3,'KU Meter Schedule'!AR195-'KU Meter Schedule'!$G195,AR195))</f>
        <v>19344.16</v>
      </c>
      <c r="AT195" s="6">
        <f>IF(AT$3=$J$3,$G195,IF($F195='KU Meter Schedule'!AT$3,'KU Meter Schedule'!AS195-'KU Meter Schedule'!$G195,AS195))</f>
        <v>19344.16</v>
      </c>
      <c r="AU195" s="6">
        <f>IF(AU$3=$J$3,$G195,IF($F195='KU Meter Schedule'!AU$3,'KU Meter Schedule'!AT195-'KU Meter Schedule'!$G195,AT195))</f>
        <v>19344.16</v>
      </c>
      <c r="AV195" s="6">
        <f>IF(AV$3=$J$3,$G195,IF($F195='KU Meter Schedule'!AV$3,'KU Meter Schedule'!AU195-'KU Meter Schedule'!$G195,AU195))</f>
        <v>0</v>
      </c>
      <c r="AW195" s="6">
        <f>IF(AW$3=$J$3,$G195,IF($F195='KU Meter Schedule'!AW$3,'KU Meter Schedule'!AV195-'KU Meter Schedule'!$G195,AV195))</f>
        <v>0</v>
      </c>
      <c r="AX195" s="6">
        <f>IF(AX$3=$J$3,$G195,IF($F195='KU Meter Schedule'!AX$3,'KU Meter Schedule'!AW195-'KU Meter Schedule'!$G195,AW195))</f>
        <v>0</v>
      </c>
      <c r="AZ195" s="21">
        <f>IF(AZ$3&lt;'Depr. Rate'!$B$1,('Depr. Rate'!$B$4*'KU Meter Schedule'!J195)/12,IF(J195=0,I195/2*'Depr. Rate'!$C$4/12,('Depr. Rate'!$C$4*'KU Meter Schedule'!J195)/12))</f>
        <v>36.915105333333337</v>
      </c>
      <c r="BA195" s="21">
        <f>IF(BA$3&lt;'Depr. Rate'!$B$1,('Depr. Rate'!$B$4*'KU Meter Schedule'!K195)/12,IF(K195=0,J195/2*'Depr. Rate'!$C$4/12,('Depr. Rate'!$C$4*'KU Meter Schedule'!K195)/12))</f>
        <v>36.915105333333337</v>
      </c>
      <c r="BB195" s="21">
        <f>IF(BB$3&lt;'Depr. Rate'!$B$1,('Depr. Rate'!$B$4*'KU Meter Schedule'!L195)/12,IF(L195=0,K195/2*'Depr. Rate'!$C$4/12,('Depr. Rate'!$C$4*'KU Meter Schedule'!L195)/12))</f>
        <v>36.915105333333337</v>
      </c>
      <c r="BC195" s="21">
        <f>IF(BC$3&lt;'Depr. Rate'!$B$1,('Depr. Rate'!$B$4*'KU Meter Schedule'!M195)/12,IF(M195=0,L195/2*'Depr. Rate'!$C$4/12,('Depr. Rate'!$C$4*'KU Meter Schedule'!M195)/12))</f>
        <v>36.915105333333337</v>
      </c>
      <c r="BD195" s="21">
        <f>IF(BD$3&lt;'Depr. Rate'!$B$1,('Depr. Rate'!$B$4*'KU Meter Schedule'!N195)/12,IF(N195=0,M195/2*'Depr. Rate'!$C$4/12,('Depr. Rate'!$C$4*'KU Meter Schedule'!N195)/12))</f>
        <v>36.915105333333337</v>
      </c>
      <c r="BE195" s="21">
        <f>IF(BE$3&lt;'Depr. Rate'!$B$1,('Depr. Rate'!$B$4*'KU Meter Schedule'!O195)/12,IF(O195=0,N195/2*'Depr. Rate'!$C$4/12,('Depr. Rate'!$C$4*'KU Meter Schedule'!O195)/12))</f>
        <v>36.915105333333337</v>
      </c>
      <c r="BF195" s="21">
        <f>IF(BF$3&lt;'Depr. Rate'!$B$1,('Depr. Rate'!$B$4*'KU Meter Schedule'!P195)/12,IF(P195=0,O195/2*'Depr. Rate'!$C$4/12,('Depr. Rate'!$C$4*'KU Meter Schedule'!P195)/12))</f>
        <v>36.915105333333337</v>
      </c>
      <c r="BG195" s="21">
        <f>IF(BG$3&lt;'Depr. Rate'!$B$1,('Depr. Rate'!$B$4*'KU Meter Schedule'!Q195)/12,IF(Q195=0,P195/2*'Depr. Rate'!$C$4/12,('Depr. Rate'!$C$4*'KU Meter Schedule'!Q195)/12))</f>
        <v>36.915105333333337</v>
      </c>
      <c r="BH195" s="21">
        <f>IF(BH$3&lt;'Depr. Rate'!$B$1,('Depr. Rate'!$B$4*'KU Meter Schedule'!R195)/12,IF(R195=0,Q195/2*'Depr. Rate'!$C$4/12,('Depr. Rate'!$C$4*'KU Meter Schedule'!R195)/12))</f>
        <v>36.915105333333337</v>
      </c>
      <c r="BI195" s="21">
        <f>IF(BI$3&lt;'Depr. Rate'!$B$1,('Depr. Rate'!$B$4*'KU Meter Schedule'!S195)/12,IF(S195=0,R195/2*'Depr. Rate'!$C$4/12,('Depr. Rate'!$C$4*'KU Meter Schedule'!S195)/12))</f>
        <v>36.915105333333337</v>
      </c>
      <c r="BJ195" s="21">
        <f>IF(BJ$3&lt;'Depr. Rate'!$B$1,('Depr. Rate'!$B$4*'KU Meter Schedule'!T195)/12,IF(T195=0,S195/2*'Depr. Rate'!$C$4/12,('Depr. Rate'!$C$4*'KU Meter Schedule'!T195)/12))</f>
        <v>36.915105333333337</v>
      </c>
      <c r="BK195" s="21">
        <f>IF(BK$3&lt;'Depr. Rate'!$B$1,('Depr. Rate'!$B$4*'KU Meter Schedule'!U195)/12,IF(U195=0,T195/2*'Depr. Rate'!$C$4/12,('Depr. Rate'!$C$4*'KU Meter Schedule'!U195)/12))</f>
        <v>56.581668000000001</v>
      </c>
      <c r="BL195" s="21">
        <f>IF(BL$3&lt;'Depr. Rate'!$B$1,('Depr. Rate'!$B$4*'KU Meter Schedule'!V195)/12,IF(V195=0,U195/2*'Depr. Rate'!$C$4/12,('Depr. Rate'!$C$4*'KU Meter Schedule'!V195)/12))</f>
        <v>56.581668000000001</v>
      </c>
      <c r="BM195" s="21">
        <f>IF(BM$3&lt;'Depr. Rate'!$B$1,('Depr. Rate'!$B$4*'KU Meter Schedule'!W195)/12,IF(W195=0,V195/2*'Depr. Rate'!$C$4/12,('Depr. Rate'!$C$4*'KU Meter Schedule'!W195)/12))</f>
        <v>56.581668000000001</v>
      </c>
      <c r="BN195" s="21">
        <f>IF(BN$3&lt;'Depr. Rate'!$B$1,('Depr. Rate'!$B$4*'KU Meter Schedule'!X195)/12,IF(X195=0,W195/2*'Depr. Rate'!$C$4/12,('Depr. Rate'!$C$4*'KU Meter Schedule'!X195)/12))</f>
        <v>56.581668000000001</v>
      </c>
      <c r="BO195" s="21">
        <f>IF(BO$3&lt;'Depr. Rate'!$B$1,('Depr. Rate'!$B$4*'KU Meter Schedule'!Y195)/12,IF(Y195=0,X195/2*'Depr. Rate'!$C$4/12,('Depr. Rate'!$C$4*'KU Meter Schedule'!Y195)/12))</f>
        <v>56.581668000000001</v>
      </c>
      <c r="BP195" s="21">
        <f>IF(BP$3&lt;'Depr. Rate'!$B$1,('Depr. Rate'!$B$4*'KU Meter Schedule'!Z195)/12,IF(Z195=0,Y195/2*'Depr. Rate'!$C$4/12,('Depr. Rate'!$C$4*'KU Meter Schedule'!Z195)/12))</f>
        <v>56.581668000000001</v>
      </c>
      <c r="BQ195" s="21">
        <f>IF(BQ$3&lt;'Depr. Rate'!$B$1,('Depr. Rate'!$B$4*'KU Meter Schedule'!AA195)/12,IF(AA195=0,Z195/2*'Depr. Rate'!$C$4/12,('Depr. Rate'!$C$4*'KU Meter Schedule'!AA195)/12))</f>
        <v>56.581668000000001</v>
      </c>
      <c r="BR195" s="21">
        <f>IF(BR$3&lt;'Depr. Rate'!$B$1,('Depr. Rate'!$B$4*'KU Meter Schedule'!AB195)/12,IF(AB195=0,AA195/2*'Depr. Rate'!$C$4/12,('Depr. Rate'!$C$4*'KU Meter Schedule'!AB195)/12))</f>
        <v>56.581668000000001</v>
      </c>
      <c r="BS195" s="21">
        <f>IF(BS$3&lt;'Depr. Rate'!$B$1,('Depr. Rate'!$B$4*'KU Meter Schedule'!AC195)/12,IF(AC195=0,AB195/2*'Depr. Rate'!$C$4/12,('Depr. Rate'!$C$4*'KU Meter Schedule'!AC195)/12))</f>
        <v>56.581668000000001</v>
      </c>
      <c r="BT195" s="21">
        <f>IF(BT$3&lt;'Depr. Rate'!$B$1,('Depr. Rate'!$B$4*'KU Meter Schedule'!AD195)/12,IF(AD195=0,AC195/2*'Depr. Rate'!$C$4/12,('Depr. Rate'!$C$4*'KU Meter Schedule'!AD195)/12))</f>
        <v>56.581668000000001</v>
      </c>
      <c r="BU195" s="21">
        <f>IF(BU$3&lt;'Depr. Rate'!$B$1,('Depr. Rate'!$B$4*'KU Meter Schedule'!AE195)/12,IF(AE195=0,AD195/2*'Depr. Rate'!$C$4/12,('Depr. Rate'!$C$4*'KU Meter Schedule'!AE195)/12))</f>
        <v>56.581668000000001</v>
      </c>
      <c r="BV195" s="21">
        <f>IF(BV$3&lt;'Depr. Rate'!$B$1,('Depr. Rate'!$B$4*'KU Meter Schedule'!AF195)/12,IF(AF195=0,AE195/2*'Depr. Rate'!$C$4/12,('Depr. Rate'!$C$4*'KU Meter Schedule'!AF195)/12))</f>
        <v>56.581668000000001</v>
      </c>
      <c r="BW195" s="21">
        <f>IF(BW$3&lt;'Depr. Rate'!$B$1,('Depr. Rate'!$B$4*'KU Meter Schedule'!AG195)/12,IF(AG195=0,AF195/2*'Depr. Rate'!$C$4/12,('Depr. Rate'!$C$4*'KU Meter Schedule'!AG195)/12))</f>
        <v>56.581668000000001</v>
      </c>
      <c r="BX195" s="21">
        <f>IF(BX$3&lt;'Depr. Rate'!$B$1,('Depr. Rate'!$B$4*'KU Meter Schedule'!AH195)/12,IF(AH195=0,AG195/2*'Depr. Rate'!$C$4/12,('Depr. Rate'!$C$4*'KU Meter Schedule'!AH195)/12))</f>
        <v>56.581668000000001</v>
      </c>
      <c r="BY195" s="21">
        <f>IF(BY$3&lt;'Depr. Rate'!$B$1,('Depr. Rate'!$B$4*'KU Meter Schedule'!AI195)/12,IF(AI195=0,AH195/2*'Depr. Rate'!$C$4/12,('Depr. Rate'!$C$4*'KU Meter Schedule'!AI195)/12))</f>
        <v>56.581668000000001</v>
      </c>
      <c r="BZ195" s="21">
        <f>IF(BZ$3&lt;'Depr. Rate'!$B$1,('Depr. Rate'!$B$4*'KU Meter Schedule'!AJ195)/12,IF(AJ195=0,AI195/2*'Depr. Rate'!$C$4/12,('Depr. Rate'!$C$4*'KU Meter Schedule'!AJ195)/12))</f>
        <v>56.581668000000001</v>
      </c>
      <c r="CA195" s="21">
        <f>IF(CA$3&lt;'Depr. Rate'!$B$1,('Depr. Rate'!$B$4*'KU Meter Schedule'!AK195)/12,IF(AK195=0,AJ195/2*'Depr. Rate'!$C$4/12,('Depr. Rate'!$C$4*'KU Meter Schedule'!AK195)/12))</f>
        <v>56.581668000000001</v>
      </c>
      <c r="CB195" s="21">
        <f>IF(CB$3&lt;'Depr. Rate'!$B$1,('Depr. Rate'!$B$4*'KU Meter Schedule'!AL195)/12,IF(AL195=0,AK195/2*'Depr. Rate'!$C$4/12,('Depr. Rate'!$C$4*'KU Meter Schedule'!AL195)/12))</f>
        <v>56.581668000000001</v>
      </c>
      <c r="CC195" s="21">
        <f>IF(CC$3&lt;'Depr. Rate'!$B$1,('Depr. Rate'!$B$4*'KU Meter Schedule'!AM195)/12,IF(AM195=0,AL195/2*'Depr. Rate'!$C$4/12,('Depr. Rate'!$C$4*'KU Meter Schedule'!AM195)/12))</f>
        <v>56.581668000000001</v>
      </c>
      <c r="CD195" s="21">
        <f>IF(CD$3&lt;'Depr. Rate'!$B$1,('Depr. Rate'!$B$4*'KU Meter Schedule'!AN195)/12,IF(AN195=0,AM195/2*'Depr. Rate'!$C$4/12,('Depr. Rate'!$C$4*'KU Meter Schedule'!AN195)/12))</f>
        <v>56.581668000000001</v>
      </c>
      <c r="CE195" s="21">
        <f>IF(CE$3&lt;'Depr. Rate'!$B$1,('Depr. Rate'!$B$4*'KU Meter Schedule'!AO195)/12,IF(AO195=0,AN195/2*'Depr. Rate'!$C$4/12,('Depr. Rate'!$C$4*'KU Meter Schedule'!AO195)/12))</f>
        <v>56.581668000000001</v>
      </c>
      <c r="CF195" s="21">
        <f>IF(CF$3&lt;'Depr. Rate'!$B$1,('Depr. Rate'!$B$4*'KU Meter Schedule'!AP195)/12,IF(AP195=0,AO195/2*'Depr. Rate'!$C$4/12,('Depr. Rate'!$C$4*'KU Meter Schedule'!AP195)/12))</f>
        <v>56.581668000000001</v>
      </c>
      <c r="CG195" s="21">
        <f>IF(CG$3&lt;'Depr. Rate'!$B$1,('Depr. Rate'!$B$4*'KU Meter Schedule'!AQ195)/12,IF(AQ195=0,AP195/2*'Depr. Rate'!$C$4/12,('Depr. Rate'!$C$4*'KU Meter Schedule'!AQ195)/12))</f>
        <v>56.581668000000001</v>
      </c>
      <c r="CH195" s="21">
        <f>IF(CH$3&lt;'Depr. Rate'!$B$1,('Depr. Rate'!$B$4*'KU Meter Schedule'!AR195)/12,IF(AR195=0,AQ195/2*'Depr. Rate'!$C$4/12,('Depr. Rate'!$C$4*'KU Meter Schedule'!AR195)/12))</f>
        <v>56.581668000000001</v>
      </c>
      <c r="CI195" s="21">
        <f>IF(CI$3&lt;'Depr. Rate'!$B$1,('Depr. Rate'!$B$4*'KU Meter Schedule'!AS195)/12,IF(AS195=0,AR195/2*'Depr. Rate'!$C$4/12,('Depr. Rate'!$C$4*'KU Meter Schedule'!AS195)/12))</f>
        <v>56.581668000000001</v>
      </c>
      <c r="CJ195" s="21">
        <f>IF(CJ$3&lt;'Depr. Rate'!$B$1,('Depr. Rate'!$B$4*'KU Meter Schedule'!AT195)/12,IF(AT195=0,AS195/2*'Depr. Rate'!$C$4/12,('Depr. Rate'!$C$4*'KU Meter Schedule'!AT195)/12))</f>
        <v>56.581668000000001</v>
      </c>
      <c r="CK195" s="21">
        <f>IF(CK$3&lt;'Depr. Rate'!$B$1,('Depr. Rate'!$B$4*'KU Meter Schedule'!AU195)/12,IF(AU195=0,AT195/2*'Depr. Rate'!$C$4/12,('Depr. Rate'!$C$4*'KU Meter Schedule'!AU195)/12))</f>
        <v>56.581668000000001</v>
      </c>
      <c r="CL195" s="21">
        <f>IF(CL$3&lt;'Depr. Rate'!$B$1,('Depr. Rate'!$B$4*'KU Meter Schedule'!AV195)/12,IF(AV195=0,AU195/2*'Depr. Rate'!$C$4/12,('Depr. Rate'!$C$4*'KU Meter Schedule'!AV195)/12))</f>
        <v>28.290834</v>
      </c>
      <c r="CM195" s="21">
        <f>IF(CM$3&lt;'Depr. Rate'!$B$1,('Depr. Rate'!$B$4*'KU Meter Schedule'!AW195)/12,IF(AW195=0,AV195/2*'Depr. Rate'!$C$4/12,('Depr. Rate'!$C$4*'KU Meter Schedule'!AW195)/12))</f>
        <v>0</v>
      </c>
      <c r="CN195" s="21">
        <f>IF(CN$3&lt;'Depr. Rate'!$B$1,('Depr. Rate'!$B$4*'KU Meter Schedule'!AX195)/12,IF(AX195=0,AW195/2*'Depr. Rate'!$C$4/12,('Depr. Rate'!$C$4*'KU Meter Schedule'!AX195)/12))</f>
        <v>0</v>
      </c>
      <c r="CP195" s="6">
        <f>IF(CP$3=$CP$3,$H195+AZ195,IF($F195='KU Meter Schedule'!CP$3,'KU Meter Schedule'!CO195+AZ195-$G195,SUM(CO195,AZ195)))</f>
        <v>18292.571097586133</v>
      </c>
      <c r="CQ195" s="6">
        <f>IF(CQ$3=$CP$3,$H195+BA195,IF($F195='KU Meter Schedule'!CQ$3,'KU Meter Schedule'!CP195+BA195-$G195,SUM(CP195,BA195)))</f>
        <v>18329.486202919466</v>
      </c>
      <c r="CR195" s="6">
        <f>IF(CR$3=$CP$3,$H195+BB195,IF($F195='KU Meter Schedule'!CR$3,'KU Meter Schedule'!CQ195+BB195-$G195,SUM(CQ195,BB195)))</f>
        <v>18366.4013082528</v>
      </c>
      <c r="CS195" s="6">
        <f>IF(CS$3=$CP$3,$H195+BC195,IF($F195='KU Meter Schedule'!CS$3,'KU Meter Schedule'!CR195+BC195-$G195,SUM(CR195,BC195)))</f>
        <v>18403.316413586133</v>
      </c>
      <c r="CT195" s="6">
        <f>IF(CT$3=$CP$3,$H195+BD195,IF($F195='KU Meter Schedule'!CT$3,'KU Meter Schedule'!CS195+BD195-$G195,SUM(CS195,BD195)))</f>
        <v>18440.231518919467</v>
      </c>
      <c r="CU195" s="6">
        <f>IF(CU$3=$CP$3,$H195+BE195,IF($F195='KU Meter Schedule'!CU$3,'KU Meter Schedule'!CT195+BE195-$G195,SUM(CT195,BE195)))</f>
        <v>18477.1466242528</v>
      </c>
      <c r="CV195" s="6">
        <f>IF(CV$3=$CP$3,$H195+BF195,IF($F195='KU Meter Schedule'!CV$3,'KU Meter Schedule'!CU195+BF195-$G195,SUM(CU195,BF195)))</f>
        <v>18514.061729586134</v>
      </c>
      <c r="CW195" s="6">
        <f>IF(CW$3=$CP$3,$H195+BG195,IF($F195='KU Meter Schedule'!CW$3,'KU Meter Schedule'!CV195+BG195-$G195,SUM(CV195,BG195)))</f>
        <v>18550.976834919467</v>
      </c>
      <c r="CX195" s="6">
        <f>IF(CX$3=$CP$3,$H195+BH195,IF($F195='KU Meter Schedule'!CX$3,'KU Meter Schedule'!CW195+BH195-$G195,SUM(CW195,BH195)))</f>
        <v>18587.891940252801</v>
      </c>
      <c r="CY195" s="6">
        <f>IF(CY$3=$CP$3,$H195+BI195,IF($F195='KU Meter Schedule'!CY$3,'KU Meter Schedule'!CX195+BI195-$G195,SUM(CX195,BI195)))</f>
        <v>18624.807045586134</v>
      </c>
      <c r="CZ195" s="6">
        <f>IF(CZ$3=$CP$3,$H195+BJ195,IF($F195='KU Meter Schedule'!CZ$3,'KU Meter Schedule'!CY195+BJ195-$G195,SUM(CY195,BJ195)))</f>
        <v>18661.722150919468</v>
      </c>
      <c r="DA195" s="6">
        <f>IF(DA$3=$CP$3,$H195+BK195,IF($F195='KU Meter Schedule'!DA$3,'KU Meter Schedule'!CZ195+BK195-$G195,SUM(CZ195,BK195)))</f>
        <v>18718.303818919467</v>
      </c>
      <c r="DB195" s="6">
        <f>IF(DB$3=$CP$3,$H195+BL195,IF($F195='KU Meter Schedule'!DB$3,'KU Meter Schedule'!DA195+BL195-$G195,SUM(DA195,BL195)))</f>
        <v>18774.885486919466</v>
      </c>
      <c r="DC195" s="6">
        <f>IF(DC$3=$CP$3,$H195+BM195,IF($F195='KU Meter Schedule'!DC$3,'KU Meter Schedule'!DB195+BM195-$G195,SUM(DB195,BM195)))</f>
        <v>18831.467154919465</v>
      </c>
      <c r="DD195" s="6">
        <f>IF(DD$3=$CP$3,$H195+BN195,IF($F195='KU Meter Schedule'!DD$3,'KU Meter Schedule'!DC195+BN195-$G195,SUM(DC195,BN195)))</f>
        <v>18888.048822919463</v>
      </c>
      <c r="DE195" s="6">
        <f>IF(DE$3=$CP$3,$H195+BO195,IF($F195='KU Meter Schedule'!DE$3,'KU Meter Schedule'!DD195+BO195-$G195,SUM(DD195,BO195)))</f>
        <v>18944.630490919462</v>
      </c>
      <c r="DF195" s="6">
        <f>IF(DF$3=$CP$3,$H195+BP195,IF($F195='KU Meter Schedule'!DF$3,'KU Meter Schedule'!DE195+BP195-$G195,SUM(DE195,BP195)))</f>
        <v>19001.212158919461</v>
      </c>
      <c r="DG195" s="6">
        <f>IF(DG$3=$CP$3,$H195+BQ195,IF($F195='KU Meter Schedule'!DG$3,'KU Meter Schedule'!DF195+BQ195-$G195,SUM(DF195,BQ195)))</f>
        <v>19057.79382691946</v>
      </c>
      <c r="DH195" s="6">
        <f>IF(DH$3=$CP$3,$H195+BR195,IF($F195='KU Meter Schedule'!DH$3,'KU Meter Schedule'!DG195+BR195-$G195,SUM(DG195,BR195)))</f>
        <v>19114.375494919459</v>
      </c>
      <c r="DI195" s="6">
        <f>IF(DI$3=$CP$3,$H195+BS195,IF($F195='KU Meter Schedule'!DI$3,'KU Meter Schedule'!DH195+BS195-$G195,SUM(DH195,BS195)))</f>
        <v>19170.957162919458</v>
      </c>
      <c r="DJ195" s="6">
        <f>IF(DJ$3=$CP$3,$H195+BT195,IF($F195='KU Meter Schedule'!DJ$3,'KU Meter Schedule'!DI195+BT195-$G195,SUM(DI195,BT195)))</f>
        <v>19227.538830919457</v>
      </c>
      <c r="DK195" s="6">
        <f>IF(DK$3=$CP$3,$H195+BU195,IF($F195='KU Meter Schedule'!DK$3,'KU Meter Schedule'!DJ195+BU195-$G195,SUM(DJ195,BU195)))</f>
        <v>19284.120498919456</v>
      </c>
      <c r="DL195" s="6">
        <f>IF(DL$3=$CP$3,$H195+BV195,IF($F195='KU Meter Schedule'!DL$3,'KU Meter Schedule'!DK195+BV195-$G195,SUM(DK195,BV195)))</f>
        <v>19340.702166919455</v>
      </c>
      <c r="DM195" s="6">
        <f>IF(DM$3=$CP$3,$H195+BW195,IF($F195='KU Meter Schedule'!DM$3,'KU Meter Schedule'!DL195+BW195-$G195,SUM(DL195,BW195)))</f>
        <v>19397.283834919454</v>
      </c>
      <c r="DN195" s="6">
        <f>IF(DN$3=$CP$3,$H195+BX195,IF($F195='KU Meter Schedule'!DN$3,'KU Meter Schedule'!DM195+BX195-$G195,SUM(DM195,BX195)))</f>
        <v>19453.865502919452</v>
      </c>
      <c r="DO195" s="6">
        <f>IF(DO$3=$CP$3,$H195+BY195,IF($F195='KU Meter Schedule'!DO$3,'KU Meter Schedule'!DN195+BY195-$G195,SUM(DN195,BY195)))</f>
        <v>19510.447170919451</v>
      </c>
      <c r="DP195" s="6">
        <f>IF(DP$3=$CP$3,$H195+BZ195,IF($F195='KU Meter Schedule'!DP$3,'KU Meter Schedule'!DO195+BZ195-$G195,SUM(DO195,BZ195)))</f>
        <v>19567.02883891945</v>
      </c>
      <c r="DQ195" s="6">
        <f>IF(DQ$3=$CP$3,$H195+CA195,IF($F195='KU Meter Schedule'!DQ$3,'KU Meter Schedule'!DP195+CA195-$G195,SUM(DP195,CA195)))</f>
        <v>19623.610506919449</v>
      </c>
      <c r="DR195" s="6">
        <f>IF(DR$3=$CP$3,$H195+CB195,IF($F195='KU Meter Schedule'!DR$3,'KU Meter Schedule'!DQ195+CB195-$G195,SUM(DQ195,CB195)))</f>
        <v>19680.192174919448</v>
      </c>
      <c r="DS195" s="6">
        <f>IF(DS$3=$CP$3,$H195+CC195,IF($F195='KU Meter Schedule'!DS$3,'KU Meter Schedule'!DR195+CC195-$G195,SUM(DR195,CC195)))</f>
        <v>19736.773842919447</v>
      </c>
      <c r="DT195" s="6">
        <f>IF(DT$3=$CP$3,$H195+CD195,IF($F195='KU Meter Schedule'!DT$3,'KU Meter Schedule'!DS195+CD195-$G195,SUM(DS195,CD195)))</f>
        <v>19793.355510919446</v>
      </c>
      <c r="DU195" s="6">
        <f>IF(DU$3=$CP$3,$H195+CE195,IF($F195='KU Meter Schedule'!DU$3,'KU Meter Schedule'!DT195+CE195-$G195,SUM(DT195,CE195)))</f>
        <v>19849.937178919445</v>
      </c>
      <c r="DV195" s="6">
        <f>IF(DV$3=$CP$3,$H195+CF195,IF($F195='KU Meter Schedule'!DV$3,'KU Meter Schedule'!DU195+CF195-$G195,SUM(DU195,CF195)))</f>
        <v>19906.518846919444</v>
      </c>
      <c r="DW195" s="6">
        <f>IF(DW$3=$CP$3,$H195+CG195,IF($F195='KU Meter Schedule'!DW$3,'KU Meter Schedule'!DV195+CG195-$G195,SUM(DV195,CG195)))</f>
        <v>19963.100514919443</v>
      </c>
      <c r="DX195" s="6">
        <f>IF(DX$3=$CP$3,$H195+CH195,IF($F195='KU Meter Schedule'!DX$3,'KU Meter Schedule'!DW195+CH195-$G195,SUM(DW195,CH195)))</f>
        <v>20019.682182919441</v>
      </c>
      <c r="DY195" s="6">
        <f>IF(DY$3=$CP$3,$H195+CI195,IF($F195='KU Meter Schedule'!DY$3,'KU Meter Schedule'!DX195+CI195-$G195,SUM(DX195,CI195)))</f>
        <v>20076.26385091944</v>
      </c>
      <c r="DZ195" s="6">
        <f>IF(DZ$3=$CP$3,$H195+CJ195,IF($F195='KU Meter Schedule'!DZ$3,'KU Meter Schedule'!DY195+CJ195-$G195,SUM(DY195,CJ195)))</f>
        <v>20132.845518919439</v>
      </c>
      <c r="EA195" s="6">
        <f>IF(EA$3=$CP$3,$H195+CK195,IF($F195='KU Meter Schedule'!EA$3,'KU Meter Schedule'!DZ195+CK195-$G195,SUM(DZ195,CK195)))</f>
        <v>20189.427186919438</v>
      </c>
      <c r="EB195" s="6">
        <f>IF(EB$3=$CP$3,$H195+CL195,IF($F195='KU Meter Schedule'!EB$3,'KU Meter Schedule'!EA195+CL195-$G195,SUM(EA195,CL195)))</f>
        <v>873.55802091943769</v>
      </c>
      <c r="EC195" s="6">
        <f>IF(EC$3=$CP$3,$H195+CM195,IF($F195='KU Meter Schedule'!EC$3,'KU Meter Schedule'!EB195+CM195-$G195,SUM(EB195,CM195)))</f>
        <v>873.55802091943769</v>
      </c>
      <c r="ED195" s="6">
        <f>IF(ED$3=$CP$3,$H195+CN195,IF($F195='KU Meter Schedule'!ED$3,'KU Meter Schedule'!EC195+CN195-$G195,SUM(EC195,CN195)))</f>
        <v>873.55802091943769</v>
      </c>
      <c r="EF195" s="8">
        <f t="shared" si="38"/>
        <v>1051.5889024138669</v>
      </c>
      <c r="EG195" s="8">
        <f t="shared" si="38"/>
        <v>1014.6737970805334</v>
      </c>
      <c r="EH195" s="8">
        <f t="shared" si="38"/>
        <v>977.75869174719992</v>
      </c>
      <c r="EI195" s="8">
        <f t="shared" si="38"/>
        <v>940.84358641386643</v>
      </c>
      <c r="EJ195" s="8">
        <f t="shared" si="38"/>
        <v>903.92848108053295</v>
      </c>
      <c r="EK195" s="8">
        <f t="shared" si="38"/>
        <v>867.01337574719946</v>
      </c>
      <c r="EL195" s="8">
        <f t="shared" si="38"/>
        <v>830.09827041386598</v>
      </c>
      <c r="EM195" s="8">
        <f t="shared" si="38"/>
        <v>793.18316508053249</v>
      </c>
      <c r="EN195" s="8">
        <f t="shared" si="38"/>
        <v>756.268059747199</v>
      </c>
      <c r="EO195" s="8">
        <f t="shared" si="38"/>
        <v>719.35295441386552</v>
      </c>
      <c r="EP195" s="8">
        <f t="shared" si="38"/>
        <v>682.43784908053203</v>
      </c>
      <c r="EQ195" s="8">
        <f t="shared" si="38"/>
        <v>625.85618108053313</v>
      </c>
      <c r="ER195" s="8">
        <f t="shared" si="38"/>
        <v>569.27451308053423</v>
      </c>
      <c r="ES195" s="8">
        <f t="shared" si="38"/>
        <v>512.69284508053534</v>
      </c>
      <c r="ET195" s="8">
        <f t="shared" si="38"/>
        <v>456.11117708053644</v>
      </c>
      <c r="EU195" s="8">
        <f t="shared" si="38"/>
        <v>399.52950908053754</v>
      </c>
      <c r="EV195" s="8">
        <f t="shared" si="37"/>
        <v>342.94784108053864</v>
      </c>
      <c r="EW195" s="8">
        <f t="shared" si="37"/>
        <v>286.36617308053974</v>
      </c>
      <c r="EX195" s="8">
        <f t="shared" si="37"/>
        <v>229.78450508054084</v>
      </c>
      <c r="EY195" s="8">
        <f t="shared" si="37"/>
        <v>173.20283708054194</v>
      </c>
      <c r="EZ195" s="8">
        <f t="shared" si="37"/>
        <v>116.62116908054304</v>
      </c>
      <c r="FA195" s="8">
        <f t="shared" si="37"/>
        <v>60.039501080544142</v>
      </c>
      <c r="FB195" s="8">
        <f t="shared" si="37"/>
        <v>3.4578330805452424</v>
      </c>
      <c r="FC195" s="8">
        <f t="shared" si="37"/>
        <v>-53.123834919453657</v>
      </c>
      <c r="FD195" s="8">
        <f t="shared" si="37"/>
        <v>-109.70550291945256</v>
      </c>
      <c r="FE195" s="8">
        <f t="shared" si="37"/>
        <v>-166.28717091945146</v>
      </c>
      <c r="FF195" s="8">
        <f t="shared" si="37"/>
        <v>-222.86883891945035</v>
      </c>
      <c r="FG195" s="8">
        <f t="shared" si="37"/>
        <v>-279.45050691944925</v>
      </c>
      <c r="FH195" s="8">
        <f t="shared" si="37"/>
        <v>-336.03217491944815</v>
      </c>
      <c r="FI195" s="8">
        <f t="shared" si="37"/>
        <v>-392.61384291944705</v>
      </c>
      <c r="FJ195" s="8">
        <f t="shared" si="37"/>
        <v>-449.19551091944595</v>
      </c>
      <c r="FK195" s="8">
        <f t="shared" si="40"/>
        <v>-505.77717891944485</v>
      </c>
      <c r="FL195" s="8">
        <f t="shared" si="40"/>
        <v>-562.35884691944375</v>
      </c>
      <c r="FM195" s="8">
        <f t="shared" si="40"/>
        <v>-618.94051491944265</v>
      </c>
      <c r="FN195" s="8">
        <f t="shared" si="40"/>
        <v>-675.52218291944155</v>
      </c>
      <c r="FO195" s="8">
        <f t="shared" si="40"/>
        <v>-732.10385091944045</v>
      </c>
      <c r="FP195" s="8">
        <f t="shared" si="40"/>
        <v>-788.68551891943935</v>
      </c>
      <c r="FQ195" s="8">
        <f t="shared" si="40"/>
        <v>-845.26718691943825</v>
      </c>
      <c r="FR195" s="8">
        <f t="shared" si="40"/>
        <v>-873.55802091943769</v>
      </c>
      <c r="FS195" s="8">
        <f t="shared" si="40"/>
        <v>-873.55802091943769</v>
      </c>
      <c r="FT195" s="8">
        <f t="shared" si="40"/>
        <v>-873.55802091943769</v>
      </c>
    </row>
    <row r="196" spans="1:176" x14ac:dyDescent="0.25">
      <c r="A196" s="3" t="s">
        <v>12</v>
      </c>
      <c r="B196" s="3" t="s">
        <v>2</v>
      </c>
      <c r="C196" s="3" t="s">
        <v>37</v>
      </c>
      <c r="D196" s="3" t="s">
        <v>4</v>
      </c>
      <c r="E196" s="3">
        <v>1969</v>
      </c>
      <c r="F196" s="24">
        <f>IFERROR(VLOOKUP(CONCATENATE(C196,E196),'KU Retirements'!$A$4:$E$150,5,FALSE),"N/A")</f>
        <v>43739</v>
      </c>
      <c r="G196" s="5">
        <v>5534.39</v>
      </c>
      <c r="H196" s="5">
        <v>5192.3606025514</v>
      </c>
      <c r="J196" s="6">
        <f>IF(J$3=$J$3,$G196,IF($F196='KU Meter Schedule'!J$3,'KU Meter Schedule'!I196-'KU Meter Schedule'!$G196,I196))</f>
        <v>5534.39</v>
      </c>
      <c r="K196" s="6">
        <f>IF(K$3=$J$3,$G196,IF($F196='KU Meter Schedule'!K$3,'KU Meter Schedule'!J196-'KU Meter Schedule'!$G196,J196))</f>
        <v>5534.39</v>
      </c>
      <c r="L196" s="6">
        <f>IF(L$3=$J$3,$G196,IF($F196='KU Meter Schedule'!L$3,'KU Meter Schedule'!K196-'KU Meter Schedule'!$G196,K196))</f>
        <v>5534.39</v>
      </c>
      <c r="M196" s="6">
        <f>IF(M$3=$J$3,$G196,IF($F196='KU Meter Schedule'!M$3,'KU Meter Schedule'!L196-'KU Meter Schedule'!$G196,L196))</f>
        <v>5534.39</v>
      </c>
      <c r="N196" s="6">
        <f>IF(N$3=$J$3,$G196,IF($F196='KU Meter Schedule'!N$3,'KU Meter Schedule'!M196-'KU Meter Schedule'!$G196,M196))</f>
        <v>5534.39</v>
      </c>
      <c r="O196" s="6">
        <f>IF(O$3=$J$3,$G196,IF($F196='KU Meter Schedule'!O$3,'KU Meter Schedule'!N196-'KU Meter Schedule'!$G196,N196))</f>
        <v>5534.39</v>
      </c>
      <c r="P196" s="6">
        <f>IF(P$3=$J$3,$G196,IF($F196='KU Meter Schedule'!P$3,'KU Meter Schedule'!O196-'KU Meter Schedule'!$G196,O196))</f>
        <v>5534.39</v>
      </c>
      <c r="Q196" s="6">
        <f>IF(Q$3=$J$3,$G196,IF($F196='KU Meter Schedule'!Q$3,'KU Meter Schedule'!P196-'KU Meter Schedule'!$G196,P196))</f>
        <v>5534.39</v>
      </c>
      <c r="R196" s="6">
        <f>IF(R$3=$J$3,$G196,IF($F196='KU Meter Schedule'!R$3,'KU Meter Schedule'!Q196-'KU Meter Schedule'!$G196,Q196))</f>
        <v>5534.39</v>
      </c>
      <c r="S196" s="6">
        <f>IF(S$3=$J$3,$G196,IF($F196='KU Meter Schedule'!S$3,'KU Meter Schedule'!R196-'KU Meter Schedule'!$G196,R196))</f>
        <v>5534.39</v>
      </c>
      <c r="T196" s="6">
        <f>IF(T$3=$J$3,$G196,IF($F196='KU Meter Schedule'!T$3,'KU Meter Schedule'!S196-'KU Meter Schedule'!$G196,S196))</f>
        <v>5534.39</v>
      </c>
      <c r="U196" s="6">
        <f>IF(U$3=$J$3,$G196,IF($F196='KU Meter Schedule'!U$3,'KU Meter Schedule'!T196-'KU Meter Schedule'!$G196,T196))</f>
        <v>5534.39</v>
      </c>
      <c r="V196" s="6">
        <f>IF(V$3=$J$3,$G196,IF($F196='KU Meter Schedule'!V$3,'KU Meter Schedule'!U196-'KU Meter Schedule'!$G196,U196))</f>
        <v>5534.39</v>
      </c>
      <c r="W196" s="6">
        <f>IF(W$3=$J$3,$G196,IF($F196='KU Meter Schedule'!W$3,'KU Meter Schedule'!V196-'KU Meter Schedule'!$G196,V196))</f>
        <v>5534.39</v>
      </c>
      <c r="X196" s="6">
        <f>IF(X$3=$J$3,$G196,IF($F196='KU Meter Schedule'!X$3,'KU Meter Schedule'!W196-'KU Meter Schedule'!$G196,W196))</f>
        <v>5534.39</v>
      </c>
      <c r="Y196" s="6">
        <f>IF(Y$3=$J$3,$G196,IF($F196='KU Meter Schedule'!Y$3,'KU Meter Schedule'!X196-'KU Meter Schedule'!$G196,X196))</f>
        <v>5534.39</v>
      </c>
      <c r="Z196" s="6">
        <f>IF(Z$3=$J$3,$G196,IF($F196='KU Meter Schedule'!Z$3,'KU Meter Schedule'!Y196-'KU Meter Schedule'!$G196,Y196))</f>
        <v>5534.39</v>
      </c>
      <c r="AA196" s="6">
        <f>IF(AA$3=$J$3,$G196,IF($F196='KU Meter Schedule'!AA$3,'KU Meter Schedule'!Z196-'KU Meter Schedule'!$G196,Z196))</f>
        <v>5534.39</v>
      </c>
      <c r="AB196" s="6">
        <f>IF(AB$3=$J$3,$G196,IF($F196='KU Meter Schedule'!AB$3,'KU Meter Schedule'!AA196-'KU Meter Schedule'!$G196,AA196))</f>
        <v>5534.39</v>
      </c>
      <c r="AC196" s="6">
        <f>IF(AC$3=$J$3,$G196,IF($F196='KU Meter Schedule'!AC$3,'KU Meter Schedule'!AB196-'KU Meter Schedule'!$G196,AB196))</f>
        <v>5534.39</v>
      </c>
      <c r="AD196" s="6">
        <f>IF(AD$3=$J$3,$G196,IF($F196='KU Meter Schedule'!AD$3,'KU Meter Schedule'!AC196-'KU Meter Schedule'!$G196,AC196))</f>
        <v>5534.39</v>
      </c>
      <c r="AE196" s="6">
        <f>IF(AE$3=$J$3,$G196,IF($F196='KU Meter Schedule'!AE$3,'KU Meter Schedule'!AD196-'KU Meter Schedule'!$G196,AD196))</f>
        <v>5534.39</v>
      </c>
      <c r="AF196" s="6">
        <f>IF(AF$3=$J$3,$G196,IF($F196='KU Meter Schedule'!AF$3,'KU Meter Schedule'!AE196-'KU Meter Schedule'!$G196,AE196))</f>
        <v>5534.39</v>
      </c>
      <c r="AG196" s="6">
        <f>IF(AG$3=$J$3,$G196,IF($F196='KU Meter Schedule'!AG$3,'KU Meter Schedule'!AF196-'KU Meter Schedule'!$G196,AF196))</f>
        <v>5534.39</v>
      </c>
      <c r="AH196" s="6">
        <f>IF(AH$3=$J$3,$G196,IF($F196='KU Meter Schedule'!AH$3,'KU Meter Schedule'!AG196-'KU Meter Schedule'!$G196,AG196))</f>
        <v>5534.39</v>
      </c>
      <c r="AI196" s="6">
        <f>IF(AI$3=$J$3,$G196,IF($F196='KU Meter Schedule'!AI$3,'KU Meter Schedule'!AH196-'KU Meter Schedule'!$G196,AH196))</f>
        <v>5534.39</v>
      </c>
      <c r="AJ196" s="6">
        <f>IF(AJ$3=$J$3,$G196,IF($F196='KU Meter Schedule'!AJ$3,'KU Meter Schedule'!AI196-'KU Meter Schedule'!$G196,AI196))</f>
        <v>5534.39</v>
      </c>
      <c r="AK196" s="6">
        <f>IF(AK$3=$J$3,$G196,IF($F196='KU Meter Schedule'!AK$3,'KU Meter Schedule'!AJ196-'KU Meter Schedule'!$G196,AJ196))</f>
        <v>5534.39</v>
      </c>
      <c r="AL196" s="6">
        <f>IF(AL$3=$J$3,$G196,IF($F196='KU Meter Schedule'!AL$3,'KU Meter Schedule'!AK196-'KU Meter Schedule'!$G196,AK196))</f>
        <v>5534.39</v>
      </c>
      <c r="AM196" s="6">
        <f>IF(AM$3=$J$3,$G196,IF($F196='KU Meter Schedule'!AM$3,'KU Meter Schedule'!AL196-'KU Meter Schedule'!$G196,AL196))</f>
        <v>5534.39</v>
      </c>
      <c r="AN196" s="6">
        <f>IF(AN$3=$J$3,$G196,IF($F196='KU Meter Schedule'!AN$3,'KU Meter Schedule'!AM196-'KU Meter Schedule'!$G196,AM196))</f>
        <v>5534.39</v>
      </c>
      <c r="AO196" s="6">
        <f>IF(AO$3=$J$3,$G196,IF($F196='KU Meter Schedule'!AO$3,'KU Meter Schedule'!AN196-'KU Meter Schedule'!$G196,AN196))</f>
        <v>5534.39</v>
      </c>
      <c r="AP196" s="6">
        <f>IF(AP$3=$J$3,$G196,IF($F196='KU Meter Schedule'!AP$3,'KU Meter Schedule'!AO196-'KU Meter Schedule'!$G196,AO196))</f>
        <v>5534.39</v>
      </c>
      <c r="AQ196" s="6">
        <f>IF(AQ$3=$J$3,$G196,IF($F196='KU Meter Schedule'!AQ$3,'KU Meter Schedule'!AP196-'KU Meter Schedule'!$G196,AP196))</f>
        <v>5534.39</v>
      </c>
      <c r="AR196" s="6">
        <f>IF(AR$3=$J$3,$G196,IF($F196='KU Meter Schedule'!AR$3,'KU Meter Schedule'!AQ196-'KU Meter Schedule'!$G196,AQ196))</f>
        <v>5534.39</v>
      </c>
      <c r="AS196" s="6">
        <f>IF(AS$3=$J$3,$G196,IF($F196='KU Meter Schedule'!AS$3,'KU Meter Schedule'!AR196-'KU Meter Schedule'!$G196,AR196))</f>
        <v>5534.39</v>
      </c>
      <c r="AT196" s="6">
        <f>IF(AT$3=$J$3,$G196,IF($F196='KU Meter Schedule'!AT$3,'KU Meter Schedule'!AS196-'KU Meter Schedule'!$G196,AS196))</f>
        <v>5534.39</v>
      </c>
      <c r="AU196" s="6">
        <f>IF(AU$3=$J$3,$G196,IF($F196='KU Meter Schedule'!AU$3,'KU Meter Schedule'!AT196-'KU Meter Schedule'!$G196,AT196))</f>
        <v>5534.39</v>
      </c>
      <c r="AV196" s="6">
        <f>IF(AV$3=$J$3,$G196,IF($F196='KU Meter Schedule'!AV$3,'KU Meter Schedule'!AU196-'KU Meter Schedule'!$G196,AU196))</f>
        <v>0</v>
      </c>
      <c r="AW196" s="6">
        <f>IF(AW$3=$J$3,$G196,IF($F196='KU Meter Schedule'!AW$3,'KU Meter Schedule'!AV196-'KU Meter Schedule'!$G196,AV196))</f>
        <v>0</v>
      </c>
      <c r="AX196" s="6">
        <f>IF(AX$3=$J$3,$G196,IF($F196='KU Meter Schedule'!AX$3,'KU Meter Schedule'!AW196-'KU Meter Schedule'!$G196,AW196))</f>
        <v>0</v>
      </c>
      <c r="AZ196" s="21">
        <f>IF(AZ$3&lt;'Depr. Rate'!$B$1,('Depr. Rate'!$B$4*'KU Meter Schedule'!J196)/12,IF(J196=0,I196/2*'Depr. Rate'!$C$4/12,('Depr. Rate'!$C$4*'KU Meter Schedule'!J196)/12))</f>
        <v>10.561460916666666</v>
      </c>
      <c r="BA196" s="21">
        <f>IF(BA$3&lt;'Depr. Rate'!$B$1,('Depr. Rate'!$B$4*'KU Meter Schedule'!K196)/12,IF(K196=0,J196/2*'Depr. Rate'!$C$4/12,('Depr. Rate'!$C$4*'KU Meter Schedule'!K196)/12))</f>
        <v>10.561460916666666</v>
      </c>
      <c r="BB196" s="21">
        <f>IF(BB$3&lt;'Depr. Rate'!$B$1,('Depr. Rate'!$B$4*'KU Meter Schedule'!L196)/12,IF(L196=0,K196/2*'Depr. Rate'!$C$4/12,('Depr. Rate'!$C$4*'KU Meter Schedule'!L196)/12))</f>
        <v>10.561460916666666</v>
      </c>
      <c r="BC196" s="21">
        <f>IF(BC$3&lt;'Depr. Rate'!$B$1,('Depr. Rate'!$B$4*'KU Meter Schedule'!M196)/12,IF(M196=0,L196/2*'Depr. Rate'!$C$4/12,('Depr. Rate'!$C$4*'KU Meter Schedule'!M196)/12))</f>
        <v>10.561460916666666</v>
      </c>
      <c r="BD196" s="21">
        <f>IF(BD$3&lt;'Depr. Rate'!$B$1,('Depr. Rate'!$B$4*'KU Meter Schedule'!N196)/12,IF(N196=0,M196/2*'Depr. Rate'!$C$4/12,('Depr. Rate'!$C$4*'KU Meter Schedule'!N196)/12))</f>
        <v>10.561460916666666</v>
      </c>
      <c r="BE196" s="21">
        <f>IF(BE$3&lt;'Depr. Rate'!$B$1,('Depr. Rate'!$B$4*'KU Meter Schedule'!O196)/12,IF(O196=0,N196/2*'Depr. Rate'!$C$4/12,('Depr. Rate'!$C$4*'KU Meter Schedule'!O196)/12))</f>
        <v>10.561460916666666</v>
      </c>
      <c r="BF196" s="21">
        <f>IF(BF$3&lt;'Depr. Rate'!$B$1,('Depr. Rate'!$B$4*'KU Meter Schedule'!P196)/12,IF(P196=0,O196/2*'Depr. Rate'!$C$4/12,('Depr. Rate'!$C$4*'KU Meter Schedule'!P196)/12))</f>
        <v>10.561460916666666</v>
      </c>
      <c r="BG196" s="21">
        <f>IF(BG$3&lt;'Depr. Rate'!$B$1,('Depr. Rate'!$B$4*'KU Meter Schedule'!Q196)/12,IF(Q196=0,P196/2*'Depr. Rate'!$C$4/12,('Depr. Rate'!$C$4*'KU Meter Schedule'!Q196)/12))</f>
        <v>10.561460916666666</v>
      </c>
      <c r="BH196" s="21">
        <f>IF(BH$3&lt;'Depr. Rate'!$B$1,('Depr. Rate'!$B$4*'KU Meter Schedule'!R196)/12,IF(R196=0,Q196/2*'Depr. Rate'!$C$4/12,('Depr. Rate'!$C$4*'KU Meter Schedule'!R196)/12))</f>
        <v>10.561460916666666</v>
      </c>
      <c r="BI196" s="21">
        <f>IF(BI$3&lt;'Depr. Rate'!$B$1,('Depr. Rate'!$B$4*'KU Meter Schedule'!S196)/12,IF(S196=0,R196/2*'Depr. Rate'!$C$4/12,('Depr. Rate'!$C$4*'KU Meter Schedule'!S196)/12))</f>
        <v>10.561460916666666</v>
      </c>
      <c r="BJ196" s="21">
        <f>IF(BJ$3&lt;'Depr. Rate'!$B$1,('Depr. Rate'!$B$4*'KU Meter Schedule'!T196)/12,IF(T196=0,S196/2*'Depr. Rate'!$C$4/12,('Depr. Rate'!$C$4*'KU Meter Schedule'!T196)/12))</f>
        <v>10.561460916666666</v>
      </c>
      <c r="BK196" s="21">
        <f>IF(BK$3&lt;'Depr. Rate'!$B$1,('Depr. Rate'!$B$4*'KU Meter Schedule'!U196)/12,IF(U196=0,T196/2*'Depr. Rate'!$C$4/12,('Depr. Rate'!$C$4*'KU Meter Schedule'!U196)/12))</f>
        <v>16.188090750000001</v>
      </c>
      <c r="BL196" s="21">
        <f>IF(BL$3&lt;'Depr. Rate'!$B$1,('Depr. Rate'!$B$4*'KU Meter Schedule'!V196)/12,IF(V196=0,U196/2*'Depr. Rate'!$C$4/12,('Depr. Rate'!$C$4*'KU Meter Schedule'!V196)/12))</f>
        <v>16.188090750000001</v>
      </c>
      <c r="BM196" s="21">
        <f>IF(BM$3&lt;'Depr. Rate'!$B$1,('Depr. Rate'!$B$4*'KU Meter Schedule'!W196)/12,IF(W196=0,V196/2*'Depr. Rate'!$C$4/12,('Depr. Rate'!$C$4*'KU Meter Schedule'!W196)/12))</f>
        <v>16.188090750000001</v>
      </c>
      <c r="BN196" s="21">
        <f>IF(BN$3&lt;'Depr. Rate'!$B$1,('Depr. Rate'!$B$4*'KU Meter Schedule'!X196)/12,IF(X196=0,W196/2*'Depr. Rate'!$C$4/12,('Depr. Rate'!$C$4*'KU Meter Schedule'!X196)/12))</f>
        <v>16.188090750000001</v>
      </c>
      <c r="BO196" s="21">
        <f>IF(BO$3&lt;'Depr. Rate'!$B$1,('Depr. Rate'!$B$4*'KU Meter Schedule'!Y196)/12,IF(Y196=0,X196/2*'Depr. Rate'!$C$4/12,('Depr. Rate'!$C$4*'KU Meter Schedule'!Y196)/12))</f>
        <v>16.188090750000001</v>
      </c>
      <c r="BP196" s="21">
        <f>IF(BP$3&lt;'Depr. Rate'!$B$1,('Depr. Rate'!$B$4*'KU Meter Schedule'!Z196)/12,IF(Z196=0,Y196/2*'Depr. Rate'!$C$4/12,('Depr. Rate'!$C$4*'KU Meter Schedule'!Z196)/12))</f>
        <v>16.188090750000001</v>
      </c>
      <c r="BQ196" s="21">
        <f>IF(BQ$3&lt;'Depr. Rate'!$B$1,('Depr. Rate'!$B$4*'KU Meter Schedule'!AA196)/12,IF(AA196=0,Z196/2*'Depr. Rate'!$C$4/12,('Depr. Rate'!$C$4*'KU Meter Schedule'!AA196)/12))</f>
        <v>16.188090750000001</v>
      </c>
      <c r="BR196" s="21">
        <f>IF(BR$3&lt;'Depr. Rate'!$B$1,('Depr. Rate'!$B$4*'KU Meter Schedule'!AB196)/12,IF(AB196=0,AA196/2*'Depr. Rate'!$C$4/12,('Depr. Rate'!$C$4*'KU Meter Schedule'!AB196)/12))</f>
        <v>16.188090750000001</v>
      </c>
      <c r="BS196" s="21">
        <f>IF(BS$3&lt;'Depr. Rate'!$B$1,('Depr. Rate'!$B$4*'KU Meter Schedule'!AC196)/12,IF(AC196=0,AB196/2*'Depr. Rate'!$C$4/12,('Depr. Rate'!$C$4*'KU Meter Schedule'!AC196)/12))</f>
        <v>16.188090750000001</v>
      </c>
      <c r="BT196" s="21">
        <f>IF(BT$3&lt;'Depr. Rate'!$B$1,('Depr. Rate'!$B$4*'KU Meter Schedule'!AD196)/12,IF(AD196=0,AC196/2*'Depr. Rate'!$C$4/12,('Depr. Rate'!$C$4*'KU Meter Schedule'!AD196)/12))</f>
        <v>16.188090750000001</v>
      </c>
      <c r="BU196" s="21">
        <f>IF(BU$3&lt;'Depr. Rate'!$B$1,('Depr. Rate'!$B$4*'KU Meter Schedule'!AE196)/12,IF(AE196=0,AD196/2*'Depr. Rate'!$C$4/12,('Depr. Rate'!$C$4*'KU Meter Schedule'!AE196)/12))</f>
        <v>16.188090750000001</v>
      </c>
      <c r="BV196" s="21">
        <f>IF(BV$3&lt;'Depr. Rate'!$B$1,('Depr. Rate'!$B$4*'KU Meter Schedule'!AF196)/12,IF(AF196=0,AE196/2*'Depr. Rate'!$C$4/12,('Depr. Rate'!$C$4*'KU Meter Schedule'!AF196)/12))</f>
        <v>16.188090750000001</v>
      </c>
      <c r="BW196" s="21">
        <f>IF(BW$3&lt;'Depr. Rate'!$B$1,('Depr. Rate'!$B$4*'KU Meter Schedule'!AG196)/12,IF(AG196=0,AF196/2*'Depr. Rate'!$C$4/12,('Depr. Rate'!$C$4*'KU Meter Schedule'!AG196)/12))</f>
        <v>16.188090750000001</v>
      </c>
      <c r="BX196" s="21">
        <f>IF(BX$3&lt;'Depr. Rate'!$B$1,('Depr. Rate'!$B$4*'KU Meter Schedule'!AH196)/12,IF(AH196=0,AG196/2*'Depr. Rate'!$C$4/12,('Depr. Rate'!$C$4*'KU Meter Schedule'!AH196)/12))</f>
        <v>16.188090750000001</v>
      </c>
      <c r="BY196" s="21">
        <f>IF(BY$3&lt;'Depr. Rate'!$B$1,('Depr. Rate'!$B$4*'KU Meter Schedule'!AI196)/12,IF(AI196=0,AH196/2*'Depr. Rate'!$C$4/12,('Depr. Rate'!$C$4*'KU Meter Schedule'!AI196)/12))</f>
        <v>16.188090750000001</v>
      </c>
      <c r="BZ196" s="21">
        <f>IF(BZ$3&lt;'Depr. Rate'!$B$1,('Depr. Rate'!$B$4*'KU Meter Schedule'!AJ196)/12,IF(AJ196=0,AI196/2*'Depr. Rate'!$C$4/12,('Depr. Rate'!$C$4*'KU Meter Schedule'!AJ196)/12))</f>
        <v>16.188090750000001</v>
      </c>
      <c r="CA196" s="21">
        <f>IF(CA$3&lt;'Depr. Rate'!$B$1,('Depr. Rate'!$B$4*'KU Meter Schedule'!AK196)/12,IF(AK196=0,AJ196/2*'Depr. Rate'!$C$4/12,('Depr. Rate'!$C$4*'KU Meter Schedule'!AK196)/12))</f>
        <v>16.188090750000001</v>
      </c>
      <c r="CB196" s="21">
        <f>IF(CB$3&lt;'Depr. Rate'!$B$1,('Depr. Rate'!$B$4*'KU Meter Schedule'!AL196)/12,IF(AL196=0,AK196/2*'Depr. Rate'!$C$4/12,('Depr. Rate'!$C$4*'KU Meter Schedule'!AL196)/12))</f>
        <v>16.188090750000001</v>
      </c>
      <c r="CC196" s="21">
        <f>IF(CC$3&lt;'Depr. Rate'!$B$1,('Depr. Rate'!$B$4*'KU Meter Schedule'!AM196)/12,IF(AM196=0,AL196/2*'Depr. Rate'!$C$4/12,('Depr. Rate'!$C$4*'KU Meter Schedule'!AM196)/12))</f>
        <v>16.188090750000001</v>
      </c>
      <c r="CD196" s="21">
        <f>IF(CD$3&lt;'Depr. Rate'!$B$1,('Depr. Rate'!$B$4*'KU Meter Schedule'!AN196)/12,IF(AN196=0,AM196/2*'Depr. Rate'!$C$4/12,('Depr. Rate'!$C$4*'KU Meter Schedule'!AN196)/12))</f>
        <v>16.188090750000001</v>
      </c>
      <c r="CE196" s="21">
        <f>IF(CE$3&lt;'Depr. Rate'!$B$1,('Depr. Rate'!$B$4*'KU Meter Schedule'!AO196)/12,IF(AO196=0,AN196/2*'Depr. Rate'!$C$4/12,('Depr. Rate'!$C$4*'KU Meter Schedule'!AO196)/12))</f>
        <v>16.188090750000001</v>
      </c>
      <c r="CF196" s="21">
        <f>IF(CF$3&lt;'Depr. Rate'!$B$1,('Depr. Rate'!$B$4*'KU Meter Schedule'!AP196)/12,IF(AP196=0,AO196/2*'Depr. Rate'!$C$4/12,('Depr. Rate'!$C$4*'KU Meter Schedule'!AP196)/12))</f>
        <v>16.188090750000001</v>
      </c>
      <c r="CG196" s="21">
        <f>IF(CG$3&lt;'Depr. Rate'!$B$1,('Depr. Rate'!$B$4*'KU Meter Schedule'!AQ196)/12,IF(AQ196=0,AP196/2*'Depr. Rate'!$C$4/12,('Depr. Rate'!$C$4*'KU Meter Schedule'!AQ196)/12))</f>
        <v>16.188090750000001</v>
      </c>
      <c r="CH196" s="21">
        <f>IF(CH$3&lt;'Depr. Rate'!$B$1,('Depr. Rate'!$B$4*'KU Meter Schedule'!AR196)/12,IF(AR196=0,AQ196/2*'Depr. Rate'!$C$4/12,('Depr. Rate'!$C$4*'KU Meter Schedule'!AR196)/12))</f>
        <v>16.188090750000001</v>
      </c>
      <c r="CI196" s="21">
        <f>IF(CI$3&lt;'Depr. Rate'!$B$1,('Depr. Rate'!$B$4*'KU Meter Schedule'!AS196)/12,IF(AS196=0,AR196/2*'Depr. Rate'!$C$4/12,('Depr. Rate'!$C$4*'KU Meter Schedule'!AS196)/12))</f>
        <v>16.188090750000001</v>
      </c>
      <c r="CJ196" s="21">
        <f>IF(CJ$3&lt;'Depr. Rate'!$B$1,('Depr. Rate'!$B$4*'KU Meter Schedule'!AT196)/12,IF(AT196=0,AS196/2*'Depr. Rate'!$C$4/12,('Depr. Rate'!$C$4*'KU Meter Schedule'!AT196)/12))</f>
        <v>16.188090750000001</v>
      </c>
      <c r="CK196" s="21">
        <f>IF(CK$3&lt;'Depr. Rate'!$B$1,('Depr. Rate'!$B$4*'KU Meter Schedule'!AU196)/12,IF(AU196=0,AT196/2*'Depr. Rate'!$C$4/12,('Depr. Rate'!$C$4*'KU Meter Schedule'!AU196)/12))</f>
        <v>16.188090750000001</v>
      </c>
      <c r="CL196" s="21">
        <f>IF(CL$3&lt;'Depr. Rate'!$B$1,('Depr. Rate'!$B$4*'KU Meter Schedule'!AV196)/12,IF(AV196=0,AU196/2*'Depr. Rate'!$C$4/12,('Depr. Rate'!$C$4*'KU Meter Schedule'!AV196)/12))</f>
        <v>8.0940453750000003</v>
      </c>
      <c r="CM196" s="21">
        <f>IF(CM$3&lt;'Depr. Rate'!$B$1,('Depr. Rate'!$B$4*'KU Meter Schedule'!AW196)/12,IF(AW196=0,AV196/2*'Depr. Rate'!$C$4/12,('Depr. Rate'!$C$4*'KU Meter Schedule'!AW196)/12))</f>
        <v>0</v>
      </c>
      <c r="CN196" s="21">
        <f>IF(CN$3&lt;'Depr. Rate'!$B$1,('Depr. Rate'!$B$4*'KU Meter Schedule'!AX196)/12,IF(AX196=0,AW196/2*'Depr. Rate'!$C$4/12,('Depr. Rate'!$C$4*'KU Meter Schedule'!AX196)/12))</f>
        <v>0</v>
      </c>
      <c r="CP196" s="6">
        <f>IF(CP$3=$CP$3,$H196+AZ196,IF($F196='KU Meter Schedule'!CP$3,'KU Meter Schedule'!CO196+AZ196-$G196,SUM(CO196,AZ196)))</f>
        <v>5202.9220634680669</v>
      </c>
      <c r="CQ196" s="6">
        <f>IF(CQ$3=$CP$3,$H196+BA196,IF($F196='KU Meter Schedule'!CQ$3,'KU Meter Schedule'!CP196+BA196-$G196,SUM(CP196,BA196)))</f>
        <v>5213.4835243847338</v>
      </c>
      <c r="CR196" s="6">
        <f>IF(CR$3=$CP$3,$H196+BB196,IF($F196='KU Meter Schedule'!CR$3,'KU Meter Schedule'!CQ196+BB196-$G196,SUM(CQ196,BB196)))</f>
        <v>5224.0449853014006</v>
      </c>
      <c r="CS196" s="6">
        <f>IF(CS$3=$CP$3,$H196+BC196,IF($F196='KU Meter Schedule'!CS$3,'KU Meter Schedule'!CR196+BC196-$G196,SUM(CR196,BC196)))</f>
        <v>5234.6064462180675</v>
      </c>
      <c r="CT196" s="6">
        <f>IF(CT$3=$CP$3,$H196+BD196,IF($F196='KU Meter Schedule'!CT$3,'KU Meter Schedule'!CS196+BD196-$G196,SUM(CS196,BD196)))</f>
        <v>5245.1679071347344</v>
      </c>
      <c r="CU196" s="6">
        <f>IF(CU$3=$CP$3,$H196+BE196,IF($F196='KU Meter Schedule'!CU$3,'KU Meter Schedule'!CT196+BE196-$G196,SUM(CT196,BE196)))</f>
        <v>5255.7293680514013</v>
      </c>
      <c r="CV196" s="6">
        <f>IF(CV$3=$CP$3,$H196+BF196,IF($F196='KU Meter Schedule'!CV$3,'KU Meter Schedule'!CU196+BF196-$G196,SUM(CU196,BF196)))</f>
        <v>5266.2908289680681</v>
      </c>
      <c r="CW196" s="6">
        <f>IF(CW$3=$CP$3,$H196+BG196,IF($F196='KU Meter Schedule'!CW$3,'KU Meter Schedule'!CV196+BG196-$G196,SUM(CV196,BG196)))</f>
        <v>5276.852289884735</v>
      </c>
      <c r="CX196" s="6">
        <f>IF(CX$3=$CP$3,$H196+BH196,IF($F196='KU Meter Schedule'!CX$3,'KU Meter Schedule'!CW196+BH196-$G196,SUM(CW196,BH196)))</f>
        <v>5287.4137508014019</v>
      </c>
      <c r="CY196" s="6">
        <f>IF(CY$3=$CP$3,$H196+BI196,IF($F196='KU Meter Schedule'!CY$3,'KU Meter Schedule'!CX196+BI196-$G196,SUM(CX196,BI196)))</f>
        <v>5297.9752117180687</v>
      </c>
      <c r="CZ196" s="6">
        <f>IF(CZ$3=$CP$3,$H196+BJ196,IF($F196='KU Meter Schedule'!CZ$3,'KU Meter Schedule'!CY196+BJ196-$G196,SUM(CY196,BJ196)))</f>
        <v>5308.5366726347356</v>
      </c>
      <c r="DA196" s="6">
        <f>IF(DA$3=$CP$3,$H196+BK196,IF($F196='KU Meter Schedule'!DA$3,'KU Meter Schedule'!CZ196+BK196-$G196,SUM(CZ196,BK196)))</f>
        <v>5324.7247633847355</v>
      </c>
      <c r="DB196" s="6">
        <f>IF(DB$3=$CP$3,$H196+BL196,IF($F196='KU Meter Schedule'!DB$3,'KU Meter Schedule'!DA196+BL196-$G196,SUM(DA196,BL196)))</f>
        <v>5340.9128541347354</v>
      </c>
      <c r="DC196" s="6">
        <f>IF(DC$3=$CP$3,$H196+BM196,IF($F196='KU Meter Schedule'!DC$3,'KU Meter Schedule'!DB196+BM196-$G196,SUM(DB196,BM196)))</f>
        <v>5357.1009448847353</v>
      </c>
      <c r="DD196" s="6">
        <f>IF(DD$3=$CP$3,$H196+BN196,IF($F196='KU Meter Schedule'!DD$3,'KU Meter Schedule'!DC196+BN196-$G196,SUM(DC196,BN196)))</f>
        <v>5373.2890356347352</v>
      </c>
      <c r="DE196" s="6">
        <f>IF(DE$3=$CP$3,$H196+BO196,IF($F196='KU Meter Schedule'!DE$3,'KU Meter Schedule'!DD196+BO196-$G196,SUM(DD196,BO196)))</f>
        <v>5389.4771263847351</v>
      </c>
      <c r="DF196" s="6">
        <f>IF(DF$3=$CP$3,$H196+BP196,IF($F196='KU Meter Schedule'!DF$3,'KU Meter Schedule'!DE196+BP196-$G196,SUM(DE196,BP196)))</f>
        <v>5405.665217134735</v>
      </c>
      <c r="DG196" s="6">
        <f>IF(DG$3=$CP$3,$H196+BQ196,IF($F196='KU Meter Schedule'!DG$3,'KU Meter Schedule'!DF196+BQ196-$G196,SUM(DF196,BQ196)))</f>
        <v>5421.8533078847349</v>
      </c>
      <c r="DH196" s="6">
        <f>IF(DH$3=$CP$3,$H196+BR196,IF($F196='KU Meter Schedule'!DH$3,'KU Meter Schedule'!DG196+BR196-$G196,SUM(DG196,BR196)))</f>
        <v>5438.0413986347348</v>
      </c>
      <c r="DI196" s="6">
        <f>IF(DI$3=$CP$3,$H196+BS196,IF($F196='KU Meter Schedule'!DI$3,'KU Meter Schedule'!DH196+BS196-$G196,SUM(DH196,BS196)))</f>
        <v>5454.2294893847347</v>
      </c>
      <c r="DJ196" s="6">
        <f>IF(DJ$3=$CP$3,$H196+BT196,IF($F196='KU Meter Schedule'!DJ$3,'KU Meter Schedule'!DI196+BT196-$G196,SUM(DI196,BT196)))</f>
        <v>5470.4175801347346</v>
      </c>
      <c r="DK196" s="6">
        <f>IF(DK$3=$CP$3,$H196+BU196,IF($F196='KU Meter Schedule'!DK$3,'KU Meter Schedule'!DJ196+BU196-$G196,SUM(DJ196,BU196)))</f>
        <v>5486.6056708847345</v>
      </c>
      <c r="DL196" s="6">
        <f>IF(DL$3=$CP$3,$H196+BV196,IF($F196='KU Meter Schedule'!DL$3,'KU Meter Schedule'!DK196+BV196-$G196,SUM(DK196,BV196)))</f>
        <v>5502.7937616347344</v>
      </c>
      <c r="DM196" s="6">
        <f>IF(DM$3=$CP$3,$H196+BW196,IF($F196='KU Meter Schedule'!DM$3,'KU Meter Schedule'!DL196+BW196-$G196,SUM(DL196,BW196)))</f>
        <v>5518.9818523847343</v>
      </c>
      <c r="DN196" s="6">
        <f>IF(DN$3=$CP$3,$H196+BX196,IF($F196='KU Meter Schedule'!DN$3,'KU Meter Schedule'!DM196+BX196-$G196,SUM(DM196,BX196)))</f>
        <v>5535.1699431347342</v>
      </c>
      <c r="DO196" s="6">
        <f>IF(DO$3=$CP$3,$H196+BY196,IF($F196='KU Meter Schedule'!DO$3,'KU Meter Schedule'!DN196+BY196-$G196,SUM(DN196,BY196)))</f>
        <v>5551.3580338847341</v>
      </c>
      <c r="DP196" s="6">
        <f>IF(DP$3=$CP$3,$H196+BZ196,IF($F196='KU Meter Schedule'!DP$3,'KU Meter Schedule'!DO196+BZ196-$G196,SUM(DO196,BZ196)))</f>
        <v>5567.546124634734</v>
      </c>
      <c r="DQ196" s="6">
        <f>IF(DQ$3=$CP$3,$H196+CA196,IF($F196='KU Meter Schedule'!DQ$3,'KU Meter Schedule'!DP196+CA196-$G196,SUM(DP196,CA196)))</f>
        <v>5583.7342153847339</v>
      </c>
      <c r="DR196" s="6">
        <f>IF(DR$3=$CP$3,$H196+CB196,IF($F196='KU Meter Schedule'!DR$3,'KU Meter Schedule'!DQ196+CB196-$G196,SUM(DQ196,CB196)))</f>
        <v>5599.9223061347338</v>
      </c>
      <c r="DS196" s="6">
        <f>IF(DS$3=$CP$3,$H196+CC196,IF($F196='KU Meter Schedule'!DS$3,'KU Meter Schedule'!DR196+CC196-$G196,SUM(DR196,CC196)))</f>
        <v>5616.1103968847337</v>
      </c>
      <c r="DT196" s="6">
        <f>IF(DT$3=$CP$3,$H196+CD196,IF($F196='KU Meter Schedule'!DT$3,'KU Meter Schedule'!DS196+CD196-$G196,SUM(DS196,CD196)))</f>
        <v>5632.2984876347336</v>
      </c>
      <c r="DU196" s="6">
        <f>IF(DU$3=$CP$3,$H196+CE196,IF($F196='KU Meter Schedule'!DU$3,'KU Meter Schedule'!DT196+CE196-$G196,SUM(DT196,CE196)))</f>
        <v>5648.4865783847335</v>
      </c>
      <c r="DV196" s="6">
        <f>IF(DV$3=$CP$3,$H196+CF196,IF($F196='KU Meter Schedule'!DV$3,'KU Meter Schedule'!DU196+CF196-$G196,SUM(DU196,CF196)))</f>
        <v>5664.6746691347334</v>
      </c>
      <c r="DW196" s="6">
        <f>IF(DW$3=$CP$3,$H196+CG196,IF($F196='KU Meter Schedule'!DW$3,'KU Meter Schedule'!DV196+CG196-$G196,SUM(DV196,CG196)))</f>
        <v>5680.8627598847334</v>
      </c>
      <c r="DX196" s="6">
        <f>IF(DX$3=$CP$3,$H196+CH196,IF($F196='KU Meter Schedule'!DX$3,'KU Meter Schedule'!DW196+CH196-$G196,SUM(DW196,CH196)))</f>
        <v>5697.0508506347333</v>
      </c>
      <c r="DY196" s="6">
        <f>IF(DY$3=$CP$3,$H196+CI196,IF($F196='KU Meter Schedule'!DY$3,'KU Meter Schedule'!DX196+CI196-$G196,SUM(DX196,CI196)))</f>
        <v>5713.2389413847332</v>
      </c>
      <c r="DZ196" s="6">
        <f>IF(DZ$3=$CP$3,$H196+CJ196,IF($F196='KU Meter Schedule'!DZ$3,'KU Meter Schedule'!DY196+CJ196-$G196,SUM(DY196,CJ196)))</f>
        <v>5729.4270321347331</v>
      </c>
      <c r="EA196" s="6">
        <f>IF(EA$3=$CP$3,$H196+CK196,IF($F196='KU Meter Schedule'!EA$3,'KU Meter Schedule'!DZ196+CK196-$G196,SUM(DZ196,CK196)))</f>
        <v>5745.615122884733</v>
      </c>
      <c r="EB196" s="6">
        <f>IF(EB$3=$CP$3,$H196+CL196,IF($F196='KU Meter Schedule'!EB$3,'KU Meter Schedule'!EA196+CL196-$G196,SUM(EA196,CL196)))</f>
        <v>219.31916825973258</v>
      </c>
      <c r="EC196" s="6">
        <f>IF(EC$3=$CP$3,$H196+CM196,IF($F196='KU Meter Schedule'!EC$3,'KU Meter Schedule'!EB196+CM196-$G196,SUM(EB196,CM196)))</f>
        <v>219.31916825973258</v>
      </c>
      <c r="ED196" s="6">
        <f>IF(ED$3=$CP$3,$H196+CN196,IF($F196='KU Meter Schedule'!ED$3,'KU Meter Schedule'!EC196+CN196-$G196,SUM(EC196,CN196)))</f>
        <v>219.31916825973258</v>
      </c>
      <c r="EF196" s="8">
        <f t="shared" si="38"/>
        <v>331.46793653193345</v>
      </c>
      <c r="EG196" s="8">
        <f t="shared" si="38"/>
        <v>320.90647561526657</v>
      </c>
      <c r="EH196" s="8">
        <f t="shared" si="38"/>
        <v>310.3450146985997</v>
      </c>
      <c r="EI196" s="8">
        <f t="shared" si="38"/>
        <v>299.78355378193282</v>
      </c>
      <c r="EJ196" s="8">
        <f t="shared" si="38"/>
        <v>289.22209286526595</v>
      </c>
      <c r="EK196" s="8">
        <f t="shared" si="38"/>
        <v>278.66063194859908</v>
      </c>
      <c r="EL196" s="8">
        <f t="shared" si="38"/>
        <v>268.0991710319322</v>
      </c>
      <c r="EM196" s="8">
        <f t="shared" si="38"/>
        <v>257.53771011526533</v>
      </c>
      <c r="EN196" s="8">
        <f t="shared" si="38"/>
        <v>246.97624919859845</v>
      </c>
      <c r="EO196" s="8">
        <f t="shared" si="38"/>
        <v>236.41478828193158</v>
      </c>
      <c r="EP196" s="8">
        <f t="shared" si="38"/>
        <v>225.8533273652647</v>
      </c>
      <c r="EQ196" s="8">
        <f t="shared" si="38"/>
        <v>209.6652366152648</v>
      </c>
      <c r="ER196" s="8">
        <f t="shared" si="38"/>
        <v>193.4771458652649</v>
      </c>
      <c r="ES196" s="8">
        <f t="shared" si="38"/>
        <v>177.289055115265</v>
      </c>
      <c r="ET196" s="8">
        <f t="shared" si="38"/>
        <v>161.1009643652651</v>
      </c>
      <c r="EU196" s="8">
        <f t="shared" ref="EU196:FJ211" si="41">Y196-DE196</f>
        <v>144.9128736152652</v>
      </c>
      <c r="EV196" s="8">
        <f t="shared" si="41"/>
        <v>128.7247828652653</v>
      </c>
      <c r="EW196" s="8">
        <f t="shared" si="41"/>
        <v>112.5366921152654</v>
      </c>
      <c r="EX196" s="8">
        <f t="shared" si="41"/>
        <v>96.348601365265495</v>
      </c>
      <c r="EY196" s="8">
        <f t="shared" si="41"/>
        <v>80.160510615265594</v>
      </c>
      <c r="EZ196" s="8">
        <f t="shared" si="41"/>
        <v>63.972419865265692</v>
      </c>
      <c r="FA196" s="8">
        <f t="shared" si="41"/>
        <v>47.784329115265791</v>
      </c>
      <c r="FB196" s="8">
        <f t="shared" si="41"/>
        <v>31.59623836526589</v>
      </c>
      <c r="FC196" s="8">
        <f t="shared" si="41"/>
        <v>15.408147615265989</v>
      </c>
      <c r="FD196" s="8">
        <f t="shared" si="41"/>
        <v>-0.7799431347339123</v>
      </c>
      <c r="FE196" s="8">
        <f t="shared" si="41"/>
        <v>-16.968033884733813</v>
      </c>
      <c r="FF196" s="8">
        <f t="shared" si="41"/>
        <v>-33.156124634733715</v>
      </c>
      <c r="FG196" s="8">
        <f t="shared" si="41"/>
        <v>-49.344215384733616</v>
      </c>
      <c r="FH196" s="8">
        <f t="shared" si="41"/>
        <v>-65.532306134733517</v>
      </c>
      <c r="FI196" s="8">
        <f t="shared" si="41"/>
        <v>-81.720396884733418</v>
      </c>
      <c r="FJ196" s="8">
        <f t="shared" si="41"/>
        <v>-97.908487634733319</v>
      </c>
      <c r="FK196" s="8">
        <f t="shared" si="40"/>
        <v>-114.09657838473322</v>
      </c>
      <c r="FL196" s="8">
        <f t="shared" si="40"/>
        <v>-130.28466913473312</v>
      </c>
      <c r="FM196" s="8">
        <f t="shared" si="40"/>
        <v>-146.47275988473302</v>
      </c>
      <c r="FN196" s="8">
        <f t="shared" si="40"/>
        <v>-162.66085063473292</v>
      </c>
      <c r="FO196" s="8">
        <f t="shared" si="40"/>
        <v>-178.84894138473283</v>
      </c>
      <c r="FP196" s="8">
        <f t="shared" si="40"/>
        <v>-195.03703213473273</v>
      </c>
      <c r="FQ196" s="8">
        <f t="shared" si="40"/>
        <v>-211.22512288473263</v>
      </c>
      <c r="FR196" s="8">
        <f t="shared" si="40"/>
        <v>-219.31916825973258</v>
      </c>
      <c r="FS196" s="8">
        <f t="shared" si="40"/>
        <v>-219.31916825973258</v>
      </c>
      <c r="FT196" s="8">
        <f t="shared" si="40"/>
        <v>-219.31916825973258</v>
      </c>
    </row>
    <row r="197" spans="1:176" x14ac:dyDescent="0.25">
      <c r="A197" s="3" t="s">
        <v>12</v>
      </c>
      <c r="B197" s="3" t="s">
        <v>2</v>
      </c>
      <c r="C197" s="3" t="s">
        <v>37</v>
      </c>
      <c r="D197" s="3" t="s">
        <v>5</v>
      </c>
      <c r="E197" s="3">
        <v>1969</v>
      </c>
      <c r="F197" s="24">
        <f>IFERROR(VLOOKUP(CONCATENATE(C197,E197),'KU Retirements'!$A$4:$E$150,5,FALSE),"N/A")</f>
        <v>43739</v>
      </c>
      <c r="G197" s="5">
        <v>27628.48</v>
      </c>
      <c r="H197" s="5">
        <v>25921.019490924798</v>
      </c>
      <c r="J197" s="6">
        <f>IF(J$3=$J$3,$G197,IF($F197='KU Meter Schedule'!J$3,'KU Meter Schedule'!I197-'KU Meter Schedule'!$G197,I197))</f>
        <v>27628.48</v>
      </c>
      <c r="K197" s="6">
        <f>IF(K$3=$J$3,$G197,IF($F197='KU Meter Schedule'!K$3,'KU Meter Schedule'!J197-'KU Meter Schedule'!$G197,J197))</f>
        <v>27628.48</v>
      </c>
      <c r="L197" s="6">
        <f>IF(L$3=$J$3,$G197,IF($F197='KU Meter Schedule'!L$3,'KU Meter Schedule'!K197-'KU Meter Schedule'!$G197,K197))</f>
        <v>27628.48</v>
      </c>
      <c r="M197" s="6">
        <f>IF(M$3=$J$3,$G197,IF($F197='KU Meter Schedule'!M$3,'KU Meter Schedule'!L197-'KU Meter Schedule'!$G197,L197))</f>
        <v>27628.48</v>
      </c>
      <c r="N197" s="6">
        <f>IF(N$3=$J$3,$G197,IF($F197='KU Meter Schedule'!N$3,'KU Meter Schedule'!M197-'KU Meter Schedule'!$G197,M197))</f>
        <v>27628.48</v>
      </c>
      <c r="O197" s="6">
        <f>IF(O$3=$J$3,$G197,IF($F197='KU Meter Schedule'!O$3,'KU Meter Schedule'!N197-'KU Meter Schedule'!$G197,N197))</f>
        <v>27628.48</v>
      </c>
      <c r="P197" s="6">
        <f>IF(P$3=$J$3,$G197,IF($F197='KU Meter Schedule'!P$3,'KU Meter Schedule'!O197-'KU Meter Schedule'!$G197,O197))</f>
        <v>27628.48</v>
      </c>
      <c r="Q197" s="6">
        <f>IF(Q$3=$J$3,$G197,IF($F197='KU Meter Schedule'!Q$3,'KU Meter Schedule'!P197-'KU Meter Schedule'!$G197,P197))</f>
        <v>27628.48</v>
      </c>
      <c r="R197" s="6">
        <f>IF(R$3=$J$3,$G197,IF($F197='KU Meter Schedule'!R$3,'KU Meter Schedule'!Q197-'KU Meter Schedule'!$G197,Q197))</f>
        <v>27628.48</v>
      </c>
      <c r="S197" s="6">
        <f>IF(S$3=$J$3,$G197,IF($F197='KU Meter Schedule'!S$3,'KU Meter Schedule'!R197-'KU Meter Schedule'!$G197,R197))</f>
        <v>27628.48</v>
      </c>
      <c r="T197" s="6">
        <f>IF(T$3=$J$3,$G197,IF($F197='KU Meter Schedule'!T$3,'KU Meter Schedule'!S197-'KU Meter Schedule'!$G197,S197))</f>
        <v>27628.48</v>
      </c>
      <c r="U197" s="6">
        <f>IF(U$3=$J$3,$G197,IF($F197='KU Meter Schedule'!U$3,'KU Meter Schedule'!T197-'KU Meter Schedule'!$G197,T197))</f>
        <v>27628.48</v>
      </c>
      <c r="V197" s="6">
        <f>IF(V$3=$J$3,$G197,IF($F197='KU Meter Schedule'!V$3,'KU Meter Schedule'!U197-'KU Meter Schedule'!$G197,U197))</f>
        <v>27628.48</v>
      </c>
      <c r="W197" s="6">
        <f>IF(W$3=$J$3,$G197,IF($F197='KU Meter Schedule'!W$3,'KU Meter Schedule'!V197-'KU Meter Schedule'!$G197,V197))</f>
        <v>27628.48</v>
      </c>
      <c r="X197" s="6">
        <f>IF(X$3=$J$3,$G197,IF($F197='KU Meter Schedule'!X$3,'KU Meter Schedule'!W197-'KU Meter Schedule'!$G197,W197))</f>
        <v>27628.48</v>
      </c>
      <c r="Y197" s="6">
        <f>IF(Y$3=$J$3,$G197,IF($F197='KU Meter Schedule'!Y$3,'KU Meter Schedule'!X197-'KU Meter Schedule'!$G197,X197))</f>
        <v>27628.48</v>
      </c>
      <c r="Z197" s="6">
        <f>IF(Z$3=$J$3,$G197,IF($F197='KU Meter Schedule'!Z$3,'KU Meter Schedule'!Y197-'KU Meter Schedule'!$G197,Y197))</f>
        <v>27628.48</v>
      </c>
      <c r="AA197" s="6">
        <f>IF(AA$3=$J$3,$G197,IF($F197='KU Meter Schedule'!AA$3,'KU Meter Schedule'!Z197-'KU Meter Schedule'!$G197,Z197))</f>
        <v>27628.48</v>
      </c>
      <c r="AB197" s="6">
        <f>IF(AB$3=$J$3,$G197,IF($F197='KU Meter Schedule'!AB$3,'KU Meter Schedule'!AA197-'KU Meter Schedule'!$G197,AA197))</f>
        <v>27628.48</v>
      </c>
      <c r="AC197" s="6">
        <f>IF(AC$3=$J$3,$G197,IF($F197='KU Meter Schedule'!AC$3,'KU Meter Schedule'!AB197-'KU Meter Schedule'!$G197,AB197))</f>
        <v>27628.48</v>
      </c>
      <c r="AD197" s="6">
        <f>IF(AD$3=$J$3,$G197,IF($F197='KU Meter Schedule'!AD$3,'KU Meter Schedule'!AC197-'KU Meter Schedule'!$G197,AC197))</f>
        <v>27628.48</v>
      </c>
      <c r="AE197" s="6">
        <f>IF(AE$3=$J$3,$G197,IF($F197='KU Meter Schedule'!AE$3,'KU Meter Schedule'!AD197-'KU Meter Schedule'!$G197,AD197))</f>
        <v>27628.48</v>
      </c>
      <c r="AF197" s="6">
        <f>IF(AF$3=$J$3,$G197,IF($F197='KU Meter Schedule'!AF$3,'KU Meter Schedule'!AE197-'KU Meter Schedule'!$G197,AE197))</f>
        <v>27628.48</v>
      </c>
      <c r="AG197" s="6">
        <f>IF(AG$3=$J$3,$G197,IF($F197='KU Meter Schedule'!AG$3,'KU Meter Schedule'!AF197-'KU Meter Schedule'!$G197,AF197))</f>
        <v>27628.48</v>
      </c>
      <c r="AH197" s="6">
        <f>IF(AH$3=$J$3,$G197,IF($F197='KU Meter Schedule'!AH$3,'KU Meter Schedule'!AG197-'KU Meter Schedule'!$G197,AG197))</f>
        <v>27628.48</v>
      </c>
      <c r="AI197" s="6">
        <f>IF(AI$3=$J$3,$G197,IF($F197='KU Meter Schedule'!AI$3,'KU Meter Schedule'!AH197-'KU Meter Schedule'!$G197,AH197))</f>
        <v>27628.48</v>
      </c>
      <c r="AJ197" s="6">
        <f>IF(AJ$3=$J$3,$G197,IF($F197='KU Meter Schedule'!AJ$3,'KU Meter Schedule'!AI197-'KU Meter Schedule'!$G197,AI197))</f>
        <v>27628.48</v>
      </c>
      <c r="AK197" s="6">
        <f>IF(AK$3=$J$3,$G197,IF($F197='KU Meter Schedule'!AK$3,'KU Meter Schedule'!AJ197-'KU Meter Schedule'!$G197,AJ197))</f>
        <v>27628.48</v>
      </c>
      <c r="AL197" s="6">
        <f>IF(AL$3=$J$3,$G197,IF($F197='KU Meter Schedule'!AL$3,'KU Meter Schedule'!AK197-'KU Meter Schedule'!$G197,AK197))</f>
        <v>27628.48</v>
      </c>
      <c r="AM197" s="6">
        <f>IF(AM$3=$J$3,$G197,IF($F197='KU Meter Schedule'!AM$3,'KU Meter Schedule'!AL197-'KU Meter Schedule'!$G197,AL197))</f>
        <v>27628.48</v>
      </c>
      <c r="AN197" s="6">
        <f>IF(AN$3=$J$3,$G197,IF($F197='KU Meter Schedule'!AN$3,'KU Meter Schedule'!AM197-'KU Meter Schedule'!$G197,AM197))</f>
        <v>27628.48</v>
      </c>
      <c r="AO197" s="6">
        <f>IF(AO$3=$J$3,$G197,IF($F197='KU Meter Schedule'!AO$3,'KU Meter Schedule'!AN197-'KU Meter Schedule'!$G197,AN197))</f>
        <v>27628.48</v>
      </c>
      <c r="AP197" s="6">
        <f>IF(AP$3=$J$3,$G197,IF($F197='KU Meter Schedule'!AP$3,'KU Meter Schedule'!AO197-'KU Meter Schedule'!$G197,AO197))</f>
        <v>27628.48</v>
      </c>
      <c r="AQ197" s="6">
        <f>IF(AQ$3=$J$3,$G197,IF($F197='KU Meter Schedule'!AQ$3,'KU Meter Schedule'!AP197-'KU Meter Schedule'!$G197,AP197))</f>
        <v>27628.48</v>
      </c>
      <c r="AR197" s="6">
        <f>IF(AR$3=$J$3,$G197,IF($F197='KU Meter Schedule'!AR$3,'KU Meter Schedule'!AQ197-'KU Meter Schedule'!$G197,AQ197))</f>
        <v>27628.48</v>
      </c>
      <c r="AS197" s="6">
        <f>IF(AS$3=$J$3,$G197,IF($F197='KU Meter Schedule'!AS$3,'KU Meter Schedule'!AR197-'KU Meter Schedule'!$G197,AR197))</f>
        <v>27628.48</v>
      </c>
      <c r="AT197" s="6">
        <f>IF(AT$3=$J$3,$G197,IF($F197='KU Meter Schedule'!AT$3,'KU Meter Schedule'!AS197-'KU Meter Schedule'!$G197,AS197))</f>
        <v>27628.48</v>
      </c>
      <c r="AU197" s="6">
        <f>IF(AU$3=$J$3,$G197,IF($F197='KU Meter Schedule'!AU$3,'KU Meter Schedule'!AT197-'KU Meter Schedule'!$G197,AT197))</f>
        <v>27628.48</v>
      </c>
      <c r="AV197" s="6">
        <f>IF(AV$3=$J$3,$G197,IF($F197='KU Meter Schedule'!AV$3,'KU Meter Schedule'!AU197-'KU Meter Schedule'!$G197,AU197))</f>
        <v>0</v>
      </c>
      <c r="AW197" s="6">
        <f>IF(AW$3=$J$3,$G197,IF($F197='KU Meter Schedule'!AW$3,'KU Meter Schedule'!AV197-'KU Meter Schedule'!$G197,AV197))</f>
        <v>0</v>
      </c>
      <c r="AX197" s="6">
        <f>IF(AX$3=$J$3,$G197,IF($F197='KU Meter Schedule'!AX$3,'KU Meter Schedule'!AW197-'KU Meter Schedule'!$G197,AW197))</f>
        <v>0</v>
      </c>
      <c r="AZ197" s="21">
        <f>IF(AZ$3&lt;'Depr. Rate'!$B$1,('Depr. Rate'!$B$4*'KU Meter Schedule'!J197)/12,IF(J197=0,I197/2*'Depr. Rate'!$C$4/12,('Depr. Rate'!$C$4*'KU Meter Schedule'!J197)/12))</f>
        <v>52.724349333333329</v>
      </c>
      <c r="BA197" s="21">
        <f>IF(BA$3&lt;'Depr. Rate'!$B$1,('Depr. Rate'!$B$4*'KU Meter Schedule'!K197)/12,IF(K197=0,J197/2*'Depr. Rate'!$C$4/12,('Depr. Rate'!$C$4*'KU Meter Schedule'!K197)/12))</f>
        <v>52.724349333333329</v>
      </c>
      <c r="BB197" s="21">
        <f>IF(BB$3&lt;'Depr. Rate'!$B$1,('Depr. Rate'!$B$4*'KU Meter Schedule'!L197)/12,IF(L197=0,K197/2*'Depr. Rate'!$C$4/12,('Depr. Rate'!$C$4*'KU Meter Schedule'!L197)/12))</f>
        <v>52.724349333333329</v>
      </c>
      <c r="BC197" s="21">
        <f>IF(BC$3&lt;'Depr. Rate'!$B$1,('Depr. Rate'!$B$4*'KU Meter Schedule'!M197)/12,IF(M197=0,L197/2*'Depr. Rate'!$C$4/12,('Depr. Rate'!$C$4*'KU Meter Schedule'!M197)/12))</f>
        <v>52.724349333333329</v>
      </c>
      <c r="BD197" s="21">
        <f>IF(BD$3&lt;'Depr. Rate'!$B$1,('Depr. Rate'!$B$4*'KU Meter Schedule'!N197)/12,IF(N197=0,M197/2*'Depr. Rate'!$C$4/12,('Depr. Rate'!$C$4*'KU Meter Schedule'!N197)/12))</f>
        <v>52.724349333333329</v>
      </c>
      <c r="BE197" s="21">
        <f>IF(BE$3&lt;'Depr. Rate'!$B$1,('Depr. Rate'!$B$4*'KU Meter Schedule'!O197)/12,IF(O197=0,N197/2*'Depr. Rate'!$C$4/12,('Depr. Rate'!$C$4*'KU Meter Schedule'!O197)/12))</f>
        <v>52.724349333333329</v>
      </c>
      <c r="BF197" s="21">
        <f>IF(BF$3&lt;'Depr. Rate'!$B$1,('Depr. Rate'!$B$4*'KU Meter Schedule'!P197)/12,IF(P197=0,O197/2*'Depr. Rate'!$C$4/12,('Depr. Rate'!$C$4*'KU Meter Schedule'!P197)/12))</f>
        <v>52.724349333333329</v>
      </c>
      <c r="BG197" s="21">
        <f>IF(BG$3&lt;'Depr. Rate'!$B$1,('Depr. Rate'!$B$4*'KU Meter Schedule'!Q197)/12,IF(Q197=0,P197/2*'Depr. Rate'!$C$4/12,('Depr. Rate'!$C$4*'KU Meter Schedule'!Q197)/12))</f>
        <v>52.724349333333329</v>
      </c>
      <c r="BH197" s="21">
        <f>IF(BH$3&lt;'Depr. Rate'!$B$1,('Depr. Rate'!$B$4*'KU Meter Schedule'!R197)/12,IF(R197=0,Q197/2*'Depr. Rate'!$C$4/12,('Depr. Rate'!$C$4*'KU Meter Schedule'!R197)/12))</f>
        <v>52.724349333333329</v>
      </c>
      <c r="BI197" s="21">
        <f>IF(BI$3&lt;'Depr. Rate'!$B$1,('Depr. Rate'!$B$4*'KU Meter Schedule'!S197)/12,IF(S197=0,R197/2*'Depr. Rate'!$C$4/12,('Depr. Rate'!$C$4*'KU Meter Schedule'!S197)/12))</f>
        <v>52.724349333333329</v>
      </c>
      <c r="BJ197" s="21">
        <f>IF(BJ$3&lt;'Depr. Rate'!$B$1,('Depr. Rate'!$B$4*'KU Meter Schedule'!T197)/12,IF(T197=0,S197/2*'Depr. Rate'!$C$4/12,('Depr. Rate'!$C$4*'KU Meter Schedule'!T197)/12))</f>
        <v>52.724349333333329</v>
      </c>
      <c r="BK197" s="21">
        <f>IF(BK$3&lt;'Depr. Rate'!$B$1,('Depr. Rate'!$B$4*'KU Meter Schedule'!U197)/12,IF(U197=0,T197/2*'Depr. Rate'!$C$4/12,('Depr. Rate'!$C$4*'KU Meter Schedule'!U197)/12))</f>
        <v>80.813304000000002</v>
      </c>
      <c r="BL197" s="21">
        <f>IF(BL$3&lt;'Depr. Rate'!$B$1,('Depr. Rate'!$B$4*'KU Meter Schedule'!V197)/12,IF(V197=0,U197/2*'Depr. Rate'!$C$4/12,('Depr. Rate'!$C$4*'KU Meter Schedule'!V197)/12))</f>
        <v>80.813304000000002</v>
      </c>
      <c r="BM197" s="21">
        <f>IF(BM$3&lt;'Depr. Rate'!$B$1,('Depr. Rate'!$B$4*'KU Meter Schedule'!W197)/12,IF(W197=0,V197/2*'Depr. Rate'!$C$4/12,('Depr. Rate'!$C$4*'KU Meter Schedule'!W197)/12))</f>
        <v>80.813304000000002</v>
      </c>
      <c r="BN197" s="21">
        <f>IF(BN$3&lt;'Depr. Rate'!$B$1,('Depr. Rate'!$B$4*'KU Meter Schedule'!X197)/12,IF(X197=0,W197/2*'Depr. Rate'!$C$4/12,('Depr. Rate'!$C$4*'KU Meter Schedule'!X197)/12))</f>
        <v>80.813304000000002</v>
      </c>
      <c r="BO197" s="21">
        <f>IF(BO$3&lt;'Depr. Rate'!$B$1,('Depr. Rate'!$B$4*'KU Meter Schedule'!Y197)/12,IF(Y197=0,X197/2*'Depr. Rate'!$C$4/12,('Depr. Rate'!$C$4*'KU Meter Schedule'!Y197)/12))</f>
        <v>80.813304000000002</v>
      </c>
      <c r="BP197" s="21">
        <f>IF(BP$3&lt;'Depr. Rate'!$B$1,('Depr. Rate'!$B$4*'KU Meter Schedule'!Z197)/12,IF(Z197=0,Y197/2*'Depr. Rate'!$C$4/12,('Depr. Rate'!$C$4*'KU Meter Schedule'!Z197)/12))</f>
        <v>80.813304000000002</v>
      </c>
      <c r="BQ197" s="21">
        <f>IF(BQ$3&lt;'Depr. Rate'!$B$1,('Depr. Rate'!$B$4*'KU Meter Schedule'!AA197)/12,IF(AA197=0,Z197/2*'Depr. Rate'!$C$4/12,('Depr. Rate'!$C$4*'KU Meter Schedule'!AA197)/12))</f>
        <v>80.813304000000002</v>
      </c>
      <c r="BR197" s="21">
        <f>IF(BR$3&lt;'Depr. Rate'!$B$1,('Depr. Rate'!$B$4*'KU Meter Schedule'!AB197)/12,IF(AB197=0,AA197/2*'Depr. Rate'!$C$4/12,('Depr. Rate'!$C$4*'KU Meter Schedule'!AB197)/12))</f>
        <v>80.813304000000002</v>
      </c>
      <c r="BS197" s="21">
        <f>IF(BS$3&lt;'Depr. Rate'!$B$1,('Depr. Rate'!$B$4*'KU Meter Schedule'!AC197)/12,IF(AC197=0,AB197/2*'Depr. Rate'!$C$4/12,('Depr. Rate'!$C$4*'KU Meter Schedule'!AC197)/12))</f>
        <v>80.813304000000002</v>
      </c>
      <c r="BT197" s="21">
        <f>IF(BT$3&lt;'Depr. Rate'!$B$1,('Depr. Rate'!$B$4*'KU Meter Schedule'!AD197)/12,IF(AD197=0,AC197/2*'Depr. Rate'!$C$4/12,('Depr. Rate'!$C$4*'KU Meter Schedule'!AD197)/12))</f>
        <v>80.813304000000002</v>
      </c>
      <c r="BU197" s="21">
        <f>IF(BU$3&lt;'Depr. Rate'!$B$1,('Depr. Rate'!$B$4*'KU Meter Schedule'!AE197)/12,IF(AE197=0,AD197/2*'Depr. Rate'!$C$4/12,('Depr. Rate'!$C$4*'KU Meter Schedule'!AE197)/12))</f>
        <v>80.813304000000002</v>
      </c>
      <c r="BV197" s="21">
        <f>IF(BV$3&lt;'Depr. Rate'!$B$1,('Depr. Rate'!$B$4*'KU Meter Schedule'!AF197)/12,IF(AF197=0,AE197/2*'Depr. Rate'!$C$4/12,('Depr. Rate'!$C$4*'KU Meter Schedule'!AF197)/12))</f>
        <v>80.813304000000002</v>
      </c>
      <c r="BW197" s="21">
        <f>IF(BW$3&lt;'Depr. Rate'!$B$1,('Depr. Rate'!$B$4*'KU Meter Schedule'!AG197)/12,IF(AG197=0,AF197/2*'Depr. Rate'!$C$4/12,('Depr. Rate'!$C$4*'KU Meter Schedule'!AG197)/12))</f>
        <v>80.813304000000002</v>
      </c>
      <c r="BX197" s="21">
        <f>IF(BX$3&lt;'Depr. Rate'!$B$1,('Depr. Rate'!$B$4*'KU Meter Schedule'!AH197)/12,IF(AH197=0,AG197/2*'Depr. Rate'!$C$4/12,('Depr. Rate'!$C$4*'KU Meter Schedule'!AH197)/12))</f>
        <v>80.813304000000002</v>
      </c>
      <c r="BY197" s="21">
        <f>IF(BY$3&lt;'Depr. Rate'!$B$1,('Depr. Rate'!$B$4*'KU Meter Schedule'!AI197)/12,IF(AI197=0,AH197/2*'Depr. Rate'!$C$4/12,('Depr. Rate'!$C$4*'KU Meter Schedule'!AI197)/12))</f>
        <v>80.813304000000002</v>
      </c>
      <c r="BZ197" s="21">
        <f>IF(BZ$3&lt;'Depr. Rate'!$B$1,('Depr. Rate'!$B$4*'KU Meter Schedule'!AJ197)/12,IF(AJ197=0,AI197/2*'Depr. Rate'!$C$4/12,('Depr. Rate'!$C$4*'KU Meter Schedule'!AJ197)/12))</f>
        <v>80.813304000000002</v>
      </c>
      <c r="CA197" s="21">
        <f>IF(CA$3&lt;'Depr. Rate'!$B$1,('Depr. Rate'!$B$4*'KU Meter Schedule'!AK197)/12,IF(AK197=0,AJ197/2*'Depr. Rate'!$C$4/12,('Depr. Rate'!$C$4*'KU Meter Schedule'!AK197)/12))</f>
        <v>80.813304000000002</v>
      </c>
      <c r="CB197" s="21">
        <f>IF(CB$3&lt;'Depr. Rate'!$B$1,('Depr. Rate'!$B$4*'KU Meter Schedule'!AL197)/12,IF(AL197=0,AK197/2*'Depr. Rate'!$C$4/12,('Depr. Rate'!$C$4*'KU Meter Schedule'!AL197)/12))</f>
        <v>80.813304000000002</v>
      </c>
      <c r="CC197" s="21">
        <f>IF(CC$3&lt;'Depr. Rate'!$B$1,('Depr. Rate'!$B$4*'KU Meter Schedule'!AM197)/12,IF(AM197=0,AL197/2*'Depr. Rate'!$C$4/12,('Depr. Rate'!$C$4*'KU Meter Schedule'!AM197)/12))</f>
        <v>80.813304000000002</v>
      </c>
      <c r="CD197" s="21">
        <f>IF(CD$3&lt;'Depr. Rate'!$B$1,('Depr. Rate'!$B$4*'KU Meter Schedule'!AN197)/12,IF(AN197=0,AM197/2*'Depr. Rate'!$C$4/12,('Depr. Rate'!$C$4*'KU Meter Schedule'!AN197)/12))</f>
        <v>80.813304000000002</v>
      </c>
      <c r="CE197" s="21">
        <f>IF(CE$3&lt;'Depr. Rate'!$B$1,('Depr. Rate'!$B$4*'KU Meter Schedule'!AO197)/12,IF(AO197=0,AN197/2*'Depr. Rate'!$C$4/12,('Depr. Rate'!$C$4*'KU Meter Schedule'!AO197)/12))</f>
        <v>80.813304000000002</v>
      </c>
      <c r="CF197" s="21">
        <f>IF(CF$3&lt;'Depr. Rate'!$B$1,('Depr. Rate'!$B$4*'KU Meter Schedule'!AP197)/12,IF(AP197=0,AO197/2*'Depr. Rate'!$C$4/12,('Depr. Rate'!$C$4*'KU Meter Schedule'!AP197)/12))</f>
        <v>80.813304000000002</v>
      </c>
      <c r="CG197" s="21">
        <f>IF(CG$3&lt;'Depr. Rate'!$B$1,('Depr. Rate'!$B$4*'KU Meter Schedule'!AQ197)/12,IF(AQ197=0,AP197/2*'Depr. Rate'!$C$4/12,('Depr. Rate'!$C$4*'KU Meter Schedule'!AQ197)/12))</f>
        <v>80.813304000000002</v>
      </c>
      <c r="CH197" s="21">
        <f>IF(CH$3&lt;'Depr. Rate'!$B$1,('Depr. Rate'!$B$4*'KU Meter Schedule'!AR197)/12,IF(AR197=0,AQ197/2*'Depr. Rate'!$C$4/12,('Depr. Rate'!$C$4*'KU Meter Schedule'!AR197)/12))</f>
        <v>80.813304000000002</v>
      </c>
      <c r="CI197" s="21">
        <f>IF(CI$3&lt;'Depr. Rate'!$B$1,('Depr. Rate'!$B$4*'KU Meter Schedule'!AS197)/12,IF(AS197=0,AR197/2*'Depr. Rate'!$C$4/12,('Depr. Rate'!$C$4*'KU Meter Schedule'!AS197)/12))</f>
        <v>80.813304000000002</v>
      </c>
      <c r="CJ197" s="21">
        <f>IF(CJ$3&lt;'Depr. Rate'!$B$1,('Depr. Rate'!$B$4*'KU Meter Schedule'!AT197)/12,IF(AT197=0,AS197/2*'Depr. Rate'!$C$4/12,('Depr. Rate'!$C$4*'KU Meter Schedule'!AT197)/12))</f>
        <v>80.813304000000002</v>
      </c>
      <c r="CK197" s="21">
        <f>IF(CK$3&lt;'Depr. Rate'!$B$1,('Depr. Rate'!$B$4*'KU Meter Schedule'!AU197)/12,IF(AU197=0,AT197/2*'Depr. Rate'!$C$4/12,('Depr. Rate'!$C$4*'KU Meter Schedule'!AU197)/12))</f>
        <v>80.813304000000002</v>
      </c>
      <c r="CL197" s="21">
        <f>IF(CL$3&lt;'Depr. Rate'!$B$1,('Depr. Rate'!$B$4*'KU Meter Schedule'!AV197)/12,IF(AV197=0,AU197/2*'Depr. Rate'!$C$4/12,('Depr. Rate'!$C$4*'KU Meter Schedule'!AV197)/12))</f>
        <v>40.406652000000001</v>
      </c>
      <c r="CM197" s="21">
        <f>IF(CM$3&lt;'Depr. Rate'!$B$1,('Depr. Rate'!$B$4*'KU Meter Schedule'!AW197)/12,IF(AW197=0,AV197/2*'Depr. Rate'!$C$4/12,('Depr. Rate'!$C$4*'KU Meter Schedule'!AW197)/12))</f>
        <v>0</v>
      </c>
      <c r="CN197" s="21">
        <f>IF(CN$3&lt;'Depr. Rate'!$B$1,('Depr. Rate'!$B$4*'KU Meter Schedule'!AX197)/12,IF(AX197=0,AW197/2*'Depr. Rate'!$C$4/12,('Depr. Rate'!$C$4*'KU Meter Schedule'!AX197)/12))</f>
        <v>0</v>
      </c>
      <c r="CP197" s="6">
        <f>IF(CP$3=$CP$3,$H197+AZ197,IF($F197='KU Meter Schedule'!CP$3,'KU Meter Schedule'!CO197+AZ197-$G197,SUM(CO197,AZ197)))</f>
        <v>25973.743840258132</v>
      </c>
      <c r="CQ197" s="6">
        <f>IF(CQ$3=$CP$3,$H197+BA197,IF($F197='KU Meter Schedule'!CQ$3,'KU Meter Schedule'!CP197+BA197-$G197,SUM(CP197,BA197)))</f>
        <v>26026.468189591465</v>
      </c>
      <c r="CR197" s="6">
        <f>IF(CR$3=$CP$3,$H197+BB197,IF($F197='KU Meter Schedule'!CR$3,'KU Meter Schedule'!CQ197+BB197-$G197,SUM(CQ197,BB197)))</f>
        <v>26079.192538924799</v>
      </c>
      <c r="CS197" s="6">
        <f>IF(CS$3=$CP$3,$H197+BC197,IF($F197='KU Meter Schedule'!CS$3,'KU Meter Schedule'!CR197+BC197-$G197,SUM(CR197,BC197)))</f>
        <v>26131.916888258133</v>
      </c>
      <c r="CT197" s="6">
        <f>IF(CT$3=$CP$3,$H197+BD197,IF($F197='KU Meter Schedule'!CT$3,'KU Meter Schedule'!CS197+BD197-$G197,SUM(CS197,BD197)))</f>
        <v>26184.641237591466</v>
      </c>
      <c r="CU197" s="6">
        <f>IF(CU$3=$CP$3,$H197+BE197,IF($F197='KU Meter Schedule'!CU$3,'KU Meter Schedule'!CT197+BE197-$G197,SUM(CT197,BE197)))</f>
        <v>26237.3655869248</v>
      </c>
      <c r="CV197" s="6">
        <f>IF(CV$3=$CP$3,$H197+BF197,IF($F197='KU Meter Schedule'!CV$3,'KU Meter Schedule'!CU197+BF197-$G197,SUM(CU197,BF197)))</f>
        <v>26290.089936258133</v>
      </c>
      <c r="CW197" s="6">
        <f>IF(CW$3=$CP$3,$H197+BG197,IF($F197='KU Meter Schedule'!CW$3,'KU Meter Schedule'!CV197+BG197-$G197,SUM(CV197,BG197)))</f>
        <v>26342.814285591467</v>
      </c>
      <c r="CX197" s="6">
        <f>IF(CX$3=$CP$3,$H197+BH197,IF($F197='KU Meter Schedule'!CX$3,'KU Meter Schedule'!CW197+BH197-$G197,SUM(CW197,BH197)))</f>
        <v>26395.5386349248</v>
      </c>
      <c r="CY197" s="6">
        <f>IF(CY$3=$CP$3,$H197+BI197,IF($F197='KU Meter Schedule'!CY$3,'KU Meter Schedule'!CX197+BI197-$G197,SUM(CX197,BI197)))</f>
        <v>26448.262984258134</v>
      </c>
      <c r="CZ197" s="6">
        <f>IF(CZ$3=$CP$3,$H197+BJ197,IF($F197='KU Meter Schedule'!CZ$3,'KU Meter Schedule'!CY197+BJ197-$G197,SUM(CY197,BJ197)))</f>
        <v>26500.987333591467</v>
      </c>
      <c r="DA197" s="6">
        <f>IF(DA$3=$CP$3,$H197+BK197,IF($F197='KU Meter Schedule'!DA$3,'KU Meter Schedule'!CZ197+BK197-$G197,SUM(CZ197,BK197)))</f>
        <v>26581.800637591467</v>
      </c>
      <c r="DB197" s="6">
        <f>IF(DB$3=$CP$3,$H197+BL197,IF($F197='KU Meter Schedule'!DB$3,'KU Meter Schedule'!DA197+BL197-$G197,SUM(DA197,BL197)))</f>
        <v>26662.613941591466</v>
      </c>
      <c r="DC197" s="6">
        <f>IF(DC$3=$CP$3,$H197+BM197,IF($F197='KU Meter Schedule'!DC$3,'KU Meter Schedule'!DB197+BM197-$G197,SUM(DB197,BM197)))</f>
        <v>26743.427245591465</v>
      </c>
      <c r="DD197" s="6">
        <f>IF(DD$3=$CP$3,$H197+BN197,IF($F197='KU Meter Schedule'!DD$3,'KU Meter Schedule'!DC197+BN197-$G197,SUM(DC197,BN197)))</f>
        <v>26824.240549591465</v>
      </c>
      <c r="DE197" s="6">
        <f>IF(DE$3=$CP$3,$H197+BO197,IF($F197='KU Meter Schedule'!DE$3,'KU Meter Schedule'!DD197+BO197-$G197,SUM(DD197,BO197)))</f>
        <v>26905.053853591464</v>
      </c>
      <c r="DF197" s="6">
        <f>IF(DF$3=$CP$3,$H197+BP197,IF($F197='KU Meter Schedule'!DF$3,'KU Meter Schedule'!DE197+BP197-$G197,SUM(DE197,BP197)))</f>
        <v>26985.867157591463</v>
      </c>
      <c r="DG197" s="6">
        <f>IF(DG$3=$CP$3,$H197+BQ197,IF($F197='KU Meter Schedule'!DG$3,'KU Meter Schedule'!DF197+BQ197-$G197,SUM(DF197,BQ197)))</f>
        <v>27066.680461591463</v>
      </c>
      <c r="DH197" s="6">
        <f>IF(DH$3=$CP$3,$H197+BR197,IF($F197='KU Meter Schedule'!DH$3,'KU Meter Schedule'!DG197+BR197-$G197,SUM(DG197,BR197)))</f>
        <v>27147.493765591462</v>
      </c>
      <c r="DI197" s="6">
        <f>IF(DI$3=$CP$3,$H197+BS197,IF($F197='KU Meter Schedule'!DI$3,'KU Meter Schedule'!DH197+BS197-$G197,SUM(DH197,BS197)))</f>
        <v>27228.307069591461</v>
      </c>
      <c r="DJ197" s="6">
        <f>IF(DJ$3=$CP$3,$H197+BT197,IF($F197='KU Meter Schedule'!DJ$3,'KU Meter Schedule'!DI197+BT197-$G197,SUM(DI197,BT197)))</f>
        <v>27309.120373591461</v>
      </c>
      <c r="DK197" s="6">
        <f>IF(DK$3=$CP$3,$H197+BU197,IF($F197='KU Meter Schedule'!DK$3,'KU Meter Schedule'!DJ197+BU197-$G197,SUM(DJ197,BU197)))</f>
        <v>27389.93367759146</v>
      </c>
      <c r="DL197" s="6">
        <f>IF(DL$3=$CP$3,$H197+BV197,IF($F197='KU Meter Schedule'!DL$3,'KU Meter Schedule'!DK197+BV197-$G197,SUM(DK197,BV197)))</f>
        <v>27470.746981591459</v>
      </c>
      <c r="DM197" s="6">
        <f>IF(DM$3=$CP$3,$H197+BW197,IF($F197='KU Meter Schedule'!DM$3,'KU Meter Schedule'!DL197+BW197-$G197,SUM(DL197,BW197)))</f>
        <v>27551.560285591459</v>
      </c>
      <c r="DN197" s="6">
        <f>IF(DN$3=$CP$3,$H197+BX197,IF($F197='KU Meter Schedule'!DN$3,'KU Meter Schedule'!DM197+BX197-$G197,SUM(DM197,BX197)))</f>
        <v>27632.373589591458</v>
      </c>
      <c r="DO197" s="6">
        <f>IF(DO$3=$CP$3,$H197+BY197,IF($F197='KU Meter Schedule'!DO$3,'KU Meter Schedule'!DN197+BY197-$G197,SUM(DN197,BY197)))</f>
        <v>27713.186893591457</v>
      </c>
      <c r="DP197" s="6">
        <f>IF(DP$3=$CP$3,$H197+BZ197,IF($F197='KU Meter Schedule'!DP$3,'KU Meter Schedule'!DO197+BZ197-$G197,SUM(DO197,BZ197)))</f>
        <v>27794.000197591457</v>
      </c>
      <c r="DQ197" s="6">
        <f>IF(DQ$3=$CP$3,$H197+CA197,IF($F197='KU Meter Schedule'!DQ$3,'KU Meter Schedule'!DP197+CA197-$G197,SUM(DP197,CA197)))</f>
        <v>27874.813501591456</v>
      </c>
      <c r="DR197" s="6">
        <f>IF(DR$3=$CP$3,$H197+CB197,IF($F197='KU Meter Schedule'!DR$3,'KU Meter Schedule'!DQ197+CB197-$G197,SUM(DQ197,CB197)))</f>
        <v>27955.626805591455</v>
      </c>
      <c r="DS197" s="6">
        <f>IF(DS$3=$CP$3,$H197+CC197,IF($F197='KU Meter Schedule'!DS$3,'KU Meter Schedule'!DR197+CC197-$G197,SUM(DR197,CC197)))</f>
        <v>28036.440109591455</v>
      </c>
      <c r="DT197" s="6">
        <f>IF(DT$3=$CP$3,$H197+CD197,IF($F197='KU Meter Schedule'!DT$3,'KU Meter Schedule'!DS197+CD197-$G197,SUM(DS197,CD197)))</f>
        <v>28117.253413591454</v>
      </c>
      <c r="DU197" s="6">
        <f>IF(DU$3=$CP$3,$H197+CE197,IF($F197='KU Meter Schedule'!DU$3,'KU Meter Schedule'!DT197+CE197-$G197,SUM(DT197,CE197)))</f>
        <v>28198.066717591453</v>
      </c>
      <c r="DV197" s="6">
        <f>IF(DV$3=$CP$3,$H197+CF197,IF($F197='KU Meter Schedule'!DV$3,'KU Meter Schedule'!DU197+CF197-$G197,SUM(DU197,CF197)))</f>
        <v>28278.880021591453</v>
      </c>
      <c r="DW197" s="6">
        <f>IF(DW$3=$CP$3,$H197+CG197,IF($F197='KU Meter Schedule'!DW$3,'KU Meter Schedule'!DV197+CG197-$G197,SUM(DV197,CG197)))</f>
        <v>28359.693325591452</v>
      </c>
      <c r="DX197" s="6">
        <f>IF(DX$3=$CP$3,$H197+CH197,IF($F197='KU Meter Schedule'!DX$3,'KU Meter Schedule'!DW197+CH197-$G197,SUM(DW197,CH197)))</f>
        <v>28440.506629591451</v>
      </c>
      <c r="DY197" s="6">
        <f>IF(DY$3=$CP$3,$H197+CI197,IF($F197='KU Meter Schedule'!DY$3,'KU Meter Schedule'!DX197+CI197-$G197,SUM(DX197,CI197)))</f>
        <v>28521.319933591451</v>
      </c>
      <c r="DZ197" s="6">
        <f>IF(DZ$3=$CP$3,$H197+CJ197,IF($F197='KU Meter Schedule'!DZ$3,'KU Meter Schedule'!DY197+CJ197-$G197,SUM(DY197,CJ197)))</f>
        <v>28602.13323759145</v>
      </c>
      <c r="EA197" s="6">
        <f>IF(EA$3=$CP$3,$H197+CK197,IF($F197='KU Meter Schedule'!EA$3,'KU Meter Schedule'!DZ197+CK197-$G197,SUM(DZ197,CK197)))</f>
        <v>28682.946541591449</v>
      </c>
      <c r="EB197" s="6">
        <f>IF(EB$3=$CP$3,$H197+CL197,IF($F197='KU Meter Schedule'!EB$3,'KU Meter Schedule'!EA197+CL197-$G197,SUM(EA197,CL197)))</f>
        <v>1094.8731935914511</v>
      </c>
      <c r="EC197" s="6">
        <f>IF(EC$3=$CP$3,$H197+CM197,IF($F197='KU Meter Schedule'!EC$3,'KU Meter Schedule'!EB197+CM197-$G197,SUM(EB197,CM197)))</f>
        <v>1094.8731935914511</v>
      </c>
      <c r="ED197" s="6">
        <f>IF(ED$3=$CP$3,$H197+CN197,IF($F197='KU Meter Schedule'!ED$3,'KU Meter Schedule'!EC197+CN197-$G197,SUM(EC197,CN197)))</f>
        <v>1094.8731935914511</v>
      </c>
      <c r="EF197" s="8">
        <f t="shared" ref="EF197:EU212" si="42">J197-CP197</f>
        <v>1654.7361597418676</v>
      </c>
      <c r="EG197" s="8">
        <f t="shared" si="42"/>
        <v>1602.0118104085341</v>
      </c>
      <c r="EH197" s="8">
        <f t="shared" si="42"/>
        <v>1549.2874610752006</v>
      </c>
      <c r="EI197" s="8">
        <f t="shared" si="42"/>
        <v>1496.563111741867</v>
      </c>
      <c r="EJ197" s="8">
        <f t="shared" si="42"/>
        <v>1443.8387624085335</v>
      </c>
      <c r="EK197" s="8">
        <f t="shared" si="42"/>
        <v>1391.1144130752</v>
      </c>
      <c r="EL197" s="8">
        <f t="shared" si="42"/>
        <v>1338.3900637418665</v>
      </c>
      <c r="EM197" s="8">
        <f t="shared" si="42"/>
        <v>1285.6657144085329</v>
      </c>
      <c r="EN197" s="8">
        <f t="shared" si="42"/>
        <v>1232.9413650751994</v>
      </c>
      <c r="EO197" s="8">
        <f t="shared" si="42"/>
        <v>1180.2170157418659</v>
      </c>
      <c r="EP197" s="8">
        <f t="shared" si="42"/>
        <v>1127.4926664085324</v>
      </c>
      <c r="EQ197" s="8">
        <f t="shared" si="42"/>
        <v>1046.6793624085331</v>
      </c>
      <c r="ER197" s="8">
        <f t="shared" si="42"/>
        <v>965.86605840853372</v>
      </c>
      <c r="ES197" s="8">
        <f t="shared" si="42"/>
        <v>885.05275440853438</v>
      </c>
      <c r="ET197" s="8">
        <f t="shared" si="42"/>
        <v>804.23945040853505</v>
      </c>
      <c r="EU197" s="8">
        <f t="shared" si="42"/>
        <v>723.42614640853571</v>
      </c>
      <c r="EV197" s="8">
        <f t="shared" si="41"/>
        <v>642.61284240853638</v>
      </c>
      <c r="EW197" s="8">
        <f t="shared" si="41"/>
        <v>561.79953840853705</v>
      </c>
      <c r="EX197" s="8">
        <f t="shared" si="41"/>
        <v>480.98623440853771</v>
      </c>
      <c r="EY197" s="8">
        <f t="shared" si="41"/>
        <v>400.17293040853838</v>
      </c>
      <c r="EZ197" s="8">
        <f t="shared" si="41"/>
        <v>319.35962640853904</v>
      </c>
      <c r="FA197" s="8">
        <f t="shared" si="41"/>
        <v>238.54632240853971</v>
      </c>
      <c r="FB197" s="8">
        <f t="shared" si="41"/>
        <v>157.73301840854037</v>
      </c>
      <c r="FC197" s="8">
        <f t="shared" si="41"/>
        <v>76.91971440854104</v>
      </c>
      <c r="FD197" s="8">
        <f t="shared" si="41"/>
        <v>-3.8935895914582943</v>
      </c>
      <c r="FE197" s="8">
        <f t="shared" si="41"/>
        <v>-84.706893591457629</v>
      </c>
      <c r="FF197" s="8">
        <f t="shared" si="41"/>
        <v>-165.52019759145696</v>
      </c>
      <c r="FG197" s="8">
        <f t="shared" si="41"/>
        <v>-246.3335015914563</v>
      </c>
      <c r="FH197" s="8">
        <f t="shared" si="41"/>
        <v>-327.14680559145563</v>
      </c>
      <c r="FI197" s="8">
        <f t="shared" si="41"/>
        <v>-407.96010959145497</v>
      </c>
      <c r="FJ197" s="8">
        <f t="shared" si="41"/>
        <v>-488.7734135914543</v>
      </c>
      <c r="FK197" s="8">
        <f t="shared" si="40"/>
        <v>-569.58671759145363</v>
      </c>
      <c r="FL197" s="8">
        <f t="shared" si="40"/>
        <v>-650.40002159145297</v>
      </c>
      <c r="FM197" s="8">
        <f t="shared" si="40"/>
        <v>-731.2133255914523</v>
      </c>
      <c r="FN197" s="8">
        <f t="shared" si="40"/>
        <v>-812.02662959145164</v>
      </c>
      <c r="FO197" s="8">
        <f t="shared" si="40"/>
        <v>-892.83993359145097</v>
      </c>
      <c r="FP197" s="8">
        <f t="shared" si="40"/>
        <v>-973.65323759145031</v>
      </c>
      <c r="FQ197" s="8">
        <f t="shared" si="40"/>
        <v>-1054.4665415914496</v>
      </c>
      <c r="FR197" s="8">
        <f t="shared" si="40"/>
        <v>-1094.8731935914511</v>
      </c>
      <c r="FS197" s="8">
        <f t="shared" si="40"/>
        <v>-1094.8731935914511</v>
      </c>
      <c r="FT197" s="8">
        <f t="shared" si="40"/>
        <v>-1094.8731935914511</v>
      </c>
    </row>
    <row r="198" spans="1:176" x14ac:dyDescent="0.25">
      <c r="A198" s="3" t="s">
        <v>12</v>
      </c>
      <c r="B198" s="3" t="s">
        <v>2</v>
      </c>
      <c r="C198" s="3" t="s">
        <v>37</v>
      </c>
      <c r="D198" s="3" t="s">
        <v>4</v>
      </c>
      <c r="E198" s="3">
        <v>1970</v>
      </c>
      <c r="F198" s="24">
        <f>IFERROR(VLOOKUP(CONCATENATE(C198,E198),'KU Retirements'!$A$4:$E$150,5,FALSE),"N/A")</f>
        <v>43739</v>
      </c>
      <c r="G198" s="5">
        <v>40536.22</v>
      </c>
      <c r="H198" s="5">
        <v>37789.236029684798</v>
      </c>
      <c r="J198" s="6">
        <f>IF(J$3=$J$3,$G198,IF($F198='KU Meter Schedule'!J$3,'KU Meter Schedule'!I198-'KU Meter Schedule'!$G198,I198))</f>
        <v>40536.22</v>
      </c>
      <c r="K198" s="6">
        <f>IF(K$3=$J$3,$G198,IF($F198='KU Meter Schedule'!K$3,'KU Meter Schedule'!J198-'KU Meter Schedule'!$G198,J198))</f>
        <v>40536.22</v>
      </c>
      <c r="L198" s="6">
        <f>IF(L$3=$J$3,$G198,IF($F198='KU Meter Schedule'!L$3,'KU Meter Schedule'!K198-'KU Meter Schedule'!$G198,K198))</f>
        <v>40536.22</v>
      </c>
      <c r="M198" s="6">
        <f>IF(M$3=$J$3,$G198,IF($F198='KU Meter Schedule'!M$3,'KU Meter Schedule'!L198-'KU Meter Schedule'!$G198,L198))</f>
        <v>40536.22</v>
      </c>
      <c r="N198" s="6">
        <f>IF(N$3=$J$3,$G198,IF($F198='KU Meter Schedule'!N$3,'KU Meter Schedule'!M198-'KU Meter Schedule'!$G198,M198))</f>
        <v>40536.22</v>
      </c>
      <c r="O198" s="6">
        <f>IF(O$3=$J$3,$G198,IF($F198='KU Meter Schedule'!O$3,'KU Meter Schedule'!N198-'KU Meter Schedule'!$G198,N198))</f>
        <v>40536.22</v>
      </c>
      <c r="P198" s="6">
        <f>IF(P$3=$J$3,$G198,IF($F198='KU Meter Schedule'!P$3,'KU Meter Schedule'!O198-'KU Meter Schedule'!$G198,O198))</f>
        <v>40536.22</v>
      </c>
      <c r="Q198" s="6">
        <f>IF(Q$3=$J$3,$G198,IF($F198='KU Meter Schedule'!Q$3,'KU Meter Schedule'!P198-'KU Meter Schedule'!$G198,P198))</f>
        <v>40536.22</v>
      </c>
      <c r="R198" s="6">
        <f>IF(R$3=$J$3,$G198,IF($F198='KU Meter Schedule'!R$3,'KU Meter Schedule'!Q198-'KU Meter Schedule'!$G198,Q198))</f>
        <v>40536.22</v>
      </c>
      <c r="S198" s="6">
        <f>IF(S$3=$J$3,$G198,IF($F198='KU Meter Schedule'!S$3,'KU Meter Schedule'!R198-'KU Meter Schedule'!$G198,R198))</f>
        <v>40536.22</v>
      </c>
      <c r="T198" s="6">
        <f>IF(T$3=$J$3,$G198,IF($F198='KU Meter Schedule'!T$3,'KU Meter Schedule'!S198-'KU Meter Schedule'!$G198,S198))</f>
        <v>40536.22</v>
      </c>
      <c r="U198" s="6">
        <f>IF(U$3=$J$3,$G198,IF($F198='KU Meter Schedule'!U$3,'KU Meter Schedule'!T198-'KU Meter Schedule'!$G198,T198))</f>
        <v>40536.22</v>
      </c>
      <c r="V198" s="6">
        <f>IF(V$3=$J$3,$G198,IF($F198='KU Meter Schedule'!V$3,'KU Meter Schedule'!U198-'KU Meter Schedule'!$G198,U198))</f>
        <v>40536.22</v>
      </c>
      <c r="W198" s="6">
        <f>IF(W$3=$J$3,$G198,IF($F198='KU Meter Schedule'!W$3,'KU Meter Schedule'!V198-'KU Meter Schedule'!$G198,V198))</f>
        <v>40536.22</v>
      </c>
      <c r="X198" s="6">
        <f>IF(X$3=$J$3,$G198,IF($F198='KU Meter Schedule'!X$3,'KU Meter Schedule'!W198-'KU Meter Schedule'!$G198,W198))</f>
        <v>40536.22</v>
      </c>
      <c r="Y198" s="6">
        <f>IF(Y$3=$J$3,$G198,IF($F198='KU Meter Schedule'!Y$3,'KU Meter Schedule'!X198-'KU Meter Schedule'!$G198,X198))</f>
        <v>40536.22</v>
      </c>
      <c r="Z198" s="6">
        <f>IF(Z$3=$J$3,$G198,IF($F198='KU Meter Schedule'!Z$3,'KU Meter Schedule'!Y198-'KU Meter Schedule'!$G198,Y198))</f>
        <v>40536.22</v>
      </c>
      <c r="AA198" s="6">
        <f>IF(AA$3=$J$3,$G198,IF($F198='KU Meter Schedule'!AA$3,'KU Meter Schedule'!Z198-'KU Meter Schedule'!$G198,Z198))</f>
        <v>40536.22</v>
      </c>
      <c r="AB198" s="6">
        <f>IF(AB$3=$J$3,$G198,IF($F198='KU Meter Schedule'!AB$3,'KU Meter Schedule'!AA198-'KU Meter Schedule'!$G198,AA198))</f>
        <v>40536.22</v>
      </c>
      <c r="AC198" s="6">
        <f>IF(AC$3=$J$3,$G198,IF($F198='KU Meter Schedule'!AC$3,'KU Meter Schedule'!AB198-'KU Meter Schedule'!$G198,AB198))</f>
        <v>40536.22</v>
      </c>
      <c r="AD198" s="6">
        <f>IF(AD$3=$J$3,$G198,IF($F198='KU Meter Schedule'!AD$3,'KU Meter Schedule'!AC198-'KU Meter Schedule'!$G198,AC198))</f>
        <v>40536.22</v>
      </c>
      <c r="AE198" s="6">
        <f>IF(AE$3=$J$3,$G198,IF($F198='KU Meter Schedule'!AE$3,'KU Meter Schedule'!AD198-'KU Meter Schedule'!$G198,AD198))</f>
        <v>40536.22</v>
      </c>
      <c r="AF198" s="6">
        <f>IF(AF$3=$J$3,$G198,IF($F198='KU Meter Schedule'!AF$3,'KU Meter Schedule'!AE198-'KU Meter Schedule'!$G198,AE198))</f>
        <v>40536.22</v>
      </c>
      <c r="AG198" s="6">
        <f>IF(AG$3=$J$3,$G198,IF($F198='KU Meter Schedule'!AG$3,'KU Meter Schedule'!AF198-'KU Meter Schedule'!$G198,AF198))</f>
        <v>40536.22</v>
      </c>
      <c r="AH198" s="6">
        <f>IF(AH$3=$J$3,$G198,IF($F198='KU Meter Schedule'!AH$3,'KU Meter Schedule'!AG198-'KU Meter Schedule'!$G198,AG198))</f>
        <v>40536.22</v>
      </c>
      <c r="AI198" s="6">
        <f>IF(AI$3=$J$3,$G198,IF($F198='KU Meter Schedule'!AI$3,'KU Meter Schedule'!AH198-'KU Meter Schedule'!$G198,AH198))</f>
        <v>40536.22</v>
      </c>
      <c r="AJ198" s="6">
        <f>IF(AJ$3=$J$3,$G198,IF($F198='KU Meter Schedule'!AJ$3,'KU Meter Schedule'!AI198-'KU Meter Schedule'!$G198,AI198))</f>
        <v>40536.22</v>
      </c>
      <c r="AK198" s="6">
        <f>IF(AK$3=$J$3,$G198,IF($F198='KU Meter Schedule'!AK$3,'KU Meter Schedule'!AJ198-'KU Meter Schedule'!$G198,AJ198))</f>
        <v>40536.22</v>
      </c>
      <c r="AL198" s="6">
        <f>IF(AL$3=$J$3,$G198,IF($F198='KU Meter Schedule'!AL$3,'KU Meter Schedule'!AK198-'KU Meter Schedule'!$G198,AK198))</f>
        <v>40536.22</v>
      </c>
      <c r="AM198" s="6">
        <f>IF(AM$3=$J$3,$G198,IF($F198='KU Meter Schedule'!AM$3,'KU Meter Schedule'!AL198-'KU Meter Schedule'!$G198,AL198))</f>
        <v>40536.22</v>
      </c>
      <c r="AN198" s="6">
        <f>IF(AN$3=$J$3,$G198,IF($F198='KU Meter Schedule'!AN$3,'KU Meter Schedule'!AM198-'KU Meter Schedule'!$G198,AM198))</f>
        <v>40536.22</v>
      </c>
      <c r="AO198" s="6">
        <f>IF(AO$3=$J$3,$G198,IF($F198='KU Meter Schedule'!AO$3,'KU Meter Schedule'!AN198-'KU Meter Schedule'!$G198,AN198))</f>
        <v>40536.22</v>
      </c>
      <c r="AP198" s="6">
        <f>IF(AP$3=$J$3,$G198,IF($F198='KU Meter Schedule'!AP$3,'KU Meter Schedule'!AO198-'KU Meter Schedule'!$G198,AO198))</f>
        <v>40536.22</v>
      </c>
      <c r="AQ198" s="6">
        <f>IF(AQ$3=$J$3,$G198,IF($F198='KU Meter Schedule'!AQ$3,'KU Meter Schedule'!AP198-'KU Meter Schedule'!$G198,AP198))</f>
        <v>40536.22</v>
      </c>
      <c r="AR198" s="6">
        <f>IF(AR$3=$J$3,$G198,IF($F198='KU Meter Schedule'!AR$3,'KU Meter Schedule'!AQ198-'KU Meter Schedule'!$G198,AQ198))</f>
        <v>40536.22</v>
      </c>
      <c r="AS198" s="6">
        <f>IF(AS$3=$J$3,$G198,IF($F198='KU Meter Schedule'!AS$3,'KU Meter Schedule'!AR198-'KU Meter Schedule'!$G198,AR198))</f>
        <v>40536.22</v>
      </c>
      <c r="AT198" s="6">
        <f>IF(AT$3=$J$3,$G198,IF($F198='KU Meter Schedule'!AT$3,'KU Meter Schedule'!AS198-'KU Meter Schedule'!$G198,AS198))</f>
        <v>40536.22</v>
      </c>
      <c r="AU198" s="6">
        <f>IF(AU$3=$J$3,$G198,IF($F198='KU Meter Schedule'!AU$3,'KU Meter Schedule'!AT198-'KU Meter Schedule'!$G198,AT198))</f>
        <v>40536.22</v>
      </c>
      <c r="AV198" s="6">
        <f>IF(AV$3=$J$3,$G198,IF($F198='KU Meter Schedule'!AV$3,'KU Meter Schedule'!AU198-'KU Meter Schedule'!$G198,AU198))</f>
        <v>0</v>
      </c>
      <c r="AW198" s="6">
        <f>IF(AW$3=$J$3,$G198,IF($F198='KU Meter Schedule'!AW$3,'KU Meter Schedule'!AV198-'KU Meter Schedule'!$G198,AV198))</f>
        <v>0</v>
      </c>
      <c r="AX198" s="6">
        <f>IF(AX$3=$J$3,$G198,IF($F198='KU Meter Schedule'!AX$3,'KU Meter Schedule'!AW198-'KU Meter Schedule'!$G198,AW198))</f>
        <v>0</v>
      </c>
      <c r="AZ198" s="21">
        <f>IF(AZ$3&lt;'Depr. Rate'!$B$1,('Depr. Rate'!$B$4*'KU Meter Schedule'!J198)/12,IF(J198=0,I198/2*'Depr. Rate'!$C$4/12,('Depr. Rate'!$C$4*'KU Meter Schedule'!J198)/12))</f>
        <v>77.35661983333334</v>
      </c>
      <c r="BA198" s="21">
        <f>IF(BA$3&lt;'Depr. Rate'!$B$1,('Depr. Rate'!$B$4*'KU Meter Schedule'!K198)/12,IF(K198=0,J198/2*'Depr. Rate'!$C$4/12,('Depr. Rate'!$C$4*'KU Meter Schedule'!K198)/12))</f>
        <v>77.35661983333334</v>
      </c>
      <c r="BB198" s="21">
        <f>IF(BB$3&lt;'Depr. Rate'!$B$1,('Depr. Rate'!$B$4*'KU Meter Schedule'!L198)/12,IF(L198=0,K198/2*'Depr. Rate'!$C$4/12,('Depr. Rate'!$C$4*'KU Meter Schedule'!L198)/12))</f>
        <v>77.35661983333334</v>
      </c>
      <c r="BC198" s="21">
        <f>IF(BC$3&lt;'Depr. Rate'!$B$1,('Depr. Rate'!$B$4*'KU Meter Schedule'!M198)/12,IF(M198=0,L198/2*'Depr. Rate'!$C$4/12,('Depr. Rate'!$C$4*'KU Meter Schedule'!M198)/12))</f>
        <v>77.35661983333334</v>
      </c>
      <c r="BD198" s="21">
        <f>IF(BD$3&lt;'Depr. Rate'!$B$1,('Depr. Rate'!$B$4*'KU Meter Schedule'!N198)/12,IF(N198=0,M198/2*'Depr. Rate'!$C$4/12,('Depr. Rate'!$C$4*'KU Meter Schedule'!N198)/12))</f>
        <v>77.35661983333334</v>
      </c>
      <c r="BE198" s="21">
        <f>IF(BE$3&lt;'Depr. Rate'!$B$1,('Depr. Rate'!$B$4*'KU Meter Schedule'!O198)/12,IF(O198=0,N198/2*'Depr. Rate'!$C$4/12,('Depr. Rate'!$C$4*'KU Meter Schedule'!O198)/12))</f>
        <v>77.35661983333334</v>
      </c>
      <c r="BF198" s="21">
        <f>IF(BF$3&lt;'Depr. Rate'!$B$1,('Depr. Rate'!$B$4*'KU Meter Schedule'!P198)/12,IF(P198=0,O198/2*'Depr. Rate'!$C$4/12,('Depr. Rate'!$C$4*'KU Meter Schedule'!P198)/12))</f>
        <v>77.35661983333334</v>
      </c>
      <c r="BG198" s="21">
        <f>IF(BG$3&lt;'Depr. Rate'!$B$1,('Depr. Rate'!$B$4*'KU Meter Schedule'!Q198)/12,IF(Q198=0,P198/2*'Depr. Rate'!$C$4/12,('Depr. Rate'!$C$4*'KU Meter Schedule'!Q198)/12))</f>
        <v>77.35661983333334</v>
      </c>
      <c r="BH198" s="21">
        <f>IF(BH$3&lt;'Depr. Rate'!$B$1,('Depr. Rate'!$B$4*'KU Meter Schedule'!R198)/12,IF(R198=0,Q198/2*'Depr. Rate'!$C$4/12,('Depr. Rate'!$C$4*'KU Meter Schedule'!R198)/12))</f>
        <v>77.35661983333334</v>
      </c>
      <c r="BI198" s="21">
        <f>IF(BI$3&lt;'Depr. Rate'!$B$1,('Depr. Rate'!$B$4*'KU Meter Schedule'!S198)/12,IF(S198=0,R198/2*'Depr. Rate'!$C$4/12,('Depr. Rate'!$C$4*'KU Meter Schedule'!S198)/12))</f>
        <v>77.35661983333334</v>
      </c>
      <c r="BJ198" s="21">
        <f>IF(BJ$3&lt;'Depr. Rate'!$B$1,('Depr. Rate'!$B$4*'KU Meter Schedule'!T198)/12,IF(T198=0,S198/2*'Depr. Rate'!$C$4/12,('Depr. Rate'!$C$4*'KU Meter Schedule'!T198)/12))</f>
        <v>77.35661983333334</v>
      </c>
      <c r="BK198" s="21">
        <f>IF(BK$3&lt;'Depr. Rate'!$B$1,('Depr. Rate'!$B$4*'KU Meter Schedule'!U198)/12,IF(U198=0,T198/2*'Depr. Rate'!$C$4/12,('Depr. Rate'!$C$4*'KU Meter Schedule'!U198)/12))</f>
        <v>118.5684435</v>
      </c>
      <c r="BL198" s="21">
        <f>IF(BL$3&lt;'Depr. Rate'!$B$1,('Depr. Rate'!$B$4*'KU Meter Schedule'!V198)/12,IF(V198=0,U198/2*'Depr. Rate'!$C$4/12,('Depr. Rate'!$C$4*'KU Meter Schedule'!V198)/12))</f>
        <v>118.5684435</v>
      </c>
      <c r="BM198" s="21">
        <f>IF(BM$3&lt;'Depr. Rate'!$B$1,('Depr. Rate'!$B$4*'KU Meter Schedule'!W198)/12,IF(W198=0,V198/2*'Depr. Rate'!$C$4/12,('Depr. Rate'!$C$4*'KU Meter Schedule'!W198)/12))</f>
        <v>118.5684435</v>
      </c>
      <c r="BN198" s="21">
        <f>IF(BN$3&lt;'Depr. Rate'!$B$1,('Depr. Rate'!$B$4*'KU Meter Schedule'!X198)/12,IF(X198=0,W198/2*'Depr. Rate'!$C$4/12,('Depr. Rate'!$C$4*'KU Meter Schedule'!X198)/12))</f>
        <v>118.5684435</v>
      </c>
      <c r="BO198" s="21">
        <f>IF(BO$3&lt;'Depr. Rate'!$B$1,('Depr. Rate'!$B$4*'KU Meter Schedule'!Y198)/12,IF(Y198=0,X198/2*'Depr. Rate'!$C$4/12,('Depr. Rate'!$C$4*'KU Meter Schedule'!Y198)/12))</f>
        <v>118.5684435</v>
      </c>
      <c r="BP198" s="21">
        <f>IF(BP$3&lt;'Depr. Rate'!$B$1,('Depr. Rate'!$B$4*'KU Meter Schedule'!Z198)/12,IF(Z198=0,Y198/2*'Depr. Rate'!$C$4/12,('Depr. Rate'!$C$4*'KU Meter Schedule'!Z198)/12))</f>
        <v>118.5684435</v>
      </c>
      <c r="BQ198" s="21">
        <f>IF(BQ$3&lt;'Depr. Rate'!$B$1,('Depr. Rate'!$B$4*'KU Meter Schedule'!AA198)/12,IF(AA198=0,Z198/2*'Depr. Rate'!$C$4/12,('Depr. Rate'!$C$4*'KU Meter Schedule'!AA198)/12))</f>
        <v>118.5684435</v>
      </c>
      <c r="BR198" s="21">
        <f>IF(BR$3&lt;'Depr. Rate'!$B$1,('Depr. Rate'!$B$4*'KU Meter Schedule'!AB198)/12,IF(AB198=0,AA198/2*'Depr. Rate'!$C$4/12,('Depr. Rate'!$C$4*'KU Meter Schedule'!AB198)/12))</f>
        <v>118.5684435</v>
      </c>
      <c r="BS198" s="21">
        <f>IF(BS$3&lt;'Depr. Rate'!$B$1,('Depr. Rate'!$B$4*'KU Meter Schedule'!AC198)/12,IF(AC198=0,AB198/2*'Depr. Rate'!$C$4/12,('Depr. Rate'!$C$4*'KU Meter Schedule'!AC198)/12))</f>
        <v>118.5684435</v>
      </c>
      <c r="BT198" s="21">
        <f>IF(BT$3&lt;'Depr. Rate'!$B$1,('Depr. Rate'!$B$4*'KU Meter Schedule'!AD198)/12,IF(AD198=0,AC198/2*'Depr. Rate'!$C$4/12,('Depr. Rate'!$C$4*'KU Meter Schedule'!AD198)/12))</f>
        <v>118.5684435</v>
      </c>
      <c r="BU198" s="21">
        <f>IF(BU$3&lt;'Depr. Rate'!$B$1,('Depr. Rate'!$B$4*'KU Meter Schedule'!AE198)/12,IF(AE198=0,AD198/2*'Depr. Rate'!$C$4/12,('Depr. Rate'!$C$4*'KU Meter Schedule'!AE198)/12))</f>
        <v>118.5684435</v>
      </c>
      <c r="BV198" s="21">
        <f>IF(BV$3&lt;'Depr. Rate'!$B$1,('Depr. Rate'!$B$4*'KU Meter Schedule'!AF198)/12,IF(AF198=0,AE198/2*'Depr. Rate'!$C$4/12,('Depr. Rate'!$C$4*'KU Meter Schedule'!AF198)/12))</f>
        <v>118.5684435</v>
      </c>
      <c r="BW198" s="21">
        <f>IF(BW$3&lt;'Depr. Rate'!$B$1,('Depr. Rate'!$B$4*'KU Meter Schedule'!AG198)/12,IF(AG198=0,AF198/2*'Depr. Rate'!$C$4/12,('Depr. Rate'!$C$4*'KU Meter Schedule'!AG198)/12))</f>
        <v>118.5684435</v>
      </c>
      <c r="BX198" s="21">
        <f>IF(BX$3&lt;'Depr. Rate'!$B$1,('Depr. Rate'!$B$4*'KU Meter Schedule'!AH198)/12,IF(AH198=0,AG198/2*'Depr. Rate'!$C$4/12,('Depr. Rate'!$C$4*'KU Meter Schedule'!AH198)/12))</f>
        <v>118.5684435</v>
      </c>
      <c r="BY198" s="21">
        <f>IF(BY$3&lt;'Depr. Rate'!$B$1,('Depr. Rate'!$B$4*'KU Meter Schedule'!AI198)/12,IF(AI198=0,AH198/2*'Depr. Rate'!$C$4/12,('Depr. Rate'!$C$4*'KU Meter Schedule'!AI198)/12))</f>
        <v>118.5684435</v>
      </c>
      <c r="BZ198" s="21">
        <f>IF(BZ$3&lt;'Depr. Rate'!$B$1,('Depr. Rate'!$B$4*'KU Meter Schedule'!AJ198)/12,IF(AJ198=0,AI198/2*'Depr. Rate'!$C$4/12,('Depr. Rate'!$C$4*'KU Meter Schedule'!AJ198)/12))</f>
        <v>118.5684435</v>
      </c>
      <c r="CA198" s="21">
        <f>IF(CA$3&lt;'Depr. Rate'!$B$1,('Depr. Rate'!$B$4*'KU Meter Schedule'!AK198)/12,IF(AK198=0,AJ198/2*'Depr. Rate'!$C$4/12,('Depr. Rate'!$C$4*'KU Meter Schedule'!AK198)/12))</f>
        <v>118.5684435</v>
      </c>
      <c r="CB198" s="21">
        <f>IF(CB$3&lt;'Depr. Rate'!$B$1,('Depr. Rate'!$B$4*'KU Meter Schedule'!AL198)/12,IF(AL198=0,AK198/2*'Depr. Rate'!$C$4/12,('Depr. Rate'!$C$4*'KU Meter Schedule'!AL198)/12))</f>
        <v>118.5684435</v>
      </c>
      <c r="CC198" s="21">
        <f>IF(CC$3&lt;'Depr. Rate'!$B$1,('Depr. Rate'!$B$4*'KU Meter Schedule'!AM198)/12,IF(AM198=0,AL198/2*'Depr. Rate'!$C$4/12,('Depr. Rate'!$C$4*'KU Meter Schedule'!AM198)/12))</f>
        <v>118.5684435</v>
      </c>
      <c r="CD198" s="21">
        <f>IF(CD$3&lt;'Depr. Rate'!$B$1,('Depr. Rate'!$B$4*'KU Meter Schedule'!AN198)/12,IF(AN198=0,AM198/2*'Depr. Rate'!$C$4/12,('Depr. Rate'!$C$4*'KU Meter Schedule'!AN198)/12))</f>
        <v>118.5684435</v>
      </c>
      <c r="CE198" s="21">
        <f>IF(CE$3&lt;'Depr. Rate'!$B$1,('Depr. Rate'!$B$4*'KU Meter Schedule'!AO198)/12,IF(AO198=0,AN198/2*'Depr. Rate'!$C$4/12,('Depr. Rate'!$C$4*'KU Meter Schedule'!AO198)/12))</f>
        <v>118.5684435</v>
      </c>
      <c r="CF198" s="21">
        <f>IF(CF$3&lt;'Depr. Rate'!$B$1,('Depr. Rate'!$B$4*'KU Meter Schedule'!AP198)/12,IF(AP198=0,AO198/2*'Depr. Rate'!$C$4/12,('Depr. Rate'!$C$4*'KU Meter Schedule'!AP198)/12))</f>
        <v>118.5684435</v>
      </c>
      <c r="CG198" s="21">
        <f>IF(CG$3&lt;'Depr. Rate'!$B$1,('Depr. Rate'!$B$4*'KU Meter Schedule'!AQ198)/12,IF(AQ198=0,AP198/2*'Depr. Rate'!$C$4/12,('Depr. Rate'!$C$4*'KU Meter Schedule'!AQ198)/12))</f>
        <v>118.5684435</v>
      </c>
      <c r="CH198" s="21">
        <f>IF(CH$3&lt;'Depr. Rate'!$B$1,('Depr. Rate'!$B$4*'KU Meter Schedule'!AR198)/12,IF(AR198=0,AQ198/2*'Depr. Rate'!$C$4/12,('Depr. Rate'!$C$4*'KU Meter Schedule'!AR198)/12))</f>
        <v>118.5684435</v>
      </c>
      <c r="CI198" s="21">
        <f>IF(CI$3&lt;'Depr. Rate'!$B$1,('Depr. Rate'!$B$4*'KU Meter Schedule'!AS198)/12,IF(AS198=0,AR198/2*'Depr. Rate'!$C$4/12,('Depr. Rate'!$C$4*'KU Meter Schedule'!AS198)/12))</f>
        <v>118.5684435</v>
      </c>
      <c r="CJ198" s="21">
        <f>IF(CJ$3&lt;'Depr. Rate'!$B$1,('Depr. Rate'!$B$4*'KU Meter Schedule'!AT198)/12,IF(AT198=0,AS198/2*'Depr. Rate'!$C$4/12,('Depr. Rate'!$C$4*'KU Meter Schedule'!AT198)/12))</f>
        <v>118.5684435</v>
      </c>
      <c r="CK198" s="21">
        <f>IF(CK$3&lt;'Depr. Rate'!$B$1,('Depr. Rate'!$B$4*'KU Meter Schedule'!AU198)/12,IF(AU198=0,AT198/2*'Depr. Rate'!$C$4/12,('Depr. Rate'!$C$4*'KU Meter Schedule'!AU198)/12))</f>
        <v>118.5684435</v>
      </c>
      <c r="CL198" s="21">
        <f>IF(CL$3&lt;'Depr. Rate'!$B$1,('Depr. Rate'!$B$4*'KU Meter Schedule'!AV198)/12,IF(AV198=0,AU198/2*'Depr. Rate'!$C$4/12,('Depr. Rate'!$C$4*'KU Meter Schedule'!AV198)/12))</f>
        <v>59.28422175</v>
      </c>
      <c r="CM198" s="21">
        <f>IF(CM$3&lt;'Depr. Rate'!$B$1,('Depr. Rate'!$B$4*'KU Meter Schedule'!AW198)/12,IF(AW198=0,AV198/2*'Depr. Rate'!$C$4/12,('Depr. Rate'!$C$4*'KU Meter Schedule'!AW198)/12))</f>
        <v>0</v>
      </c>
      <c r="CN198" s="21">
        <f>IF(CN$3&lt;'Depr. Rate'!$B$1,('Depr. Rate'!$B$4*'KU Meter Schedule'!AX198)/12,IF(AX198=0,AW198/2*'Depr. Rate'!$C$4/12,('Depr. Rate'!$C$4*'KU Meter Schedule'!AX198)/12))</f>
        <v>0</v>
      </c>
      <c r="CP198" s="6">
        <f>IF(CP$3=$CP$3,$H198+AZ198,IF($F198='KU Meter Schedule'!CP$3,'KU Meter Schedule'!CO198+AZ198-$G198,SUM(CO198,AZ198)))</f>
        <v>37866.592649518134</v>
      </c>
      <c r="CQ198" s="6">
        <f>IF(CQ$3=$CP$3,$H198+BA198,IF($F198='KU Meter Schedule'!CQ$3,'KU Meter Schedule'!CP198+BA198-$G198,SUM(CP198,BA198)))</f>
        <v>37943.949269351469</v>
      </c>
      <c r="CR198" s="6">
        <f>IF(CR$3=$CP$3,$H198+BB198,IF($F198='KU Meter Schedule'!CR$3,'KU Meter Schedule'!CQ198+BB198-$G198,SUM(CQ198,BB198)))</f>
        <v>38021.305889184805</v>
      </c>
      <c r="CS198" s="6">
        <f>IF(CS$3=$CP$3,$H198+BC198,IF($F198='KU Meter Schedule'!CS$3,'KU Meter Schedule'!CR198+BC198-$G198,SUM(CR198,BC198)))</f>
        <v>38098.662509018141</v>
      </c>
      <c r="CT198" s="6">
        <f>IF(CT$3=$CP$3,$H198+BD198,IF($F198='KU Meter Schedule'!CT$3,'KU Meter Schedule'!CS198+BD198-$G198,SUM(CS198,BD198)))</f>
        <v>38176.019128851476</v>
      </c>
      <c r="CU198" s="6">
        <f>IF(CU$3=$CP$3,$H198+BE198,IF($F198='KU Meter Schedule'!CU$3,'KU Meter Schedule'!CT198+BE198-$G198,SUM(CT198,BE198)))</f>
        <v>38253.375748684812</v>
      </c>
      <c r="CV198" s="6">
        <f>IF(CV$3=$CP$3,$H198+BF198,IF($F198='KU Meter Schedule'!CV$3,'KU Meter Schedule'!CU198+BF198-$G198,SUM(CU198,BF198)))</f>
        <v>38330.732368518147</v>
      </c>
      <c r="CW198" s="6">
        <f>IF(CW$3=$CP$3,$H198+BG198,IF($F198='KU Meter Schedule'!CW$3,'KU Meter Schedule'!CV198+BG198-$G198,SUM(CV198,BG198)))</f>
        <v>38408.088988351483</v>
      </c>
      <c r="CX198" s="6">
        <f>IF(CX$3=$CP$3,$H198+BH198,IF($F198='KU Meter Schedule'!CX$3,'KU Meter Schedule'!CW198+BH198-$G198,SUM(CW198,BH198)))</f>
        <v>38485.445608184818</v>
      </c>
      <c r="CY198" s="6">
        <f>IF(CY$3=$CP$3,$H198+BI198,IF($F198='KU Meter Schedule'!CY$3,'KU Meter Schedule'!CX198+BI198-$G198,SUM(CX198,BI198)))</f>
        <v>38562.802228018154</v>
      </c>
      <c r="CZ198" s="6">
        <f>IF(CZ$3=$CP$3,$H198+BJ198,IF($F198='KU Meter Schedule'!CZ$3,'KU Meter Schedule'!CY198+BJ198-$G198,SUM(CY198,BJ198)))</f>
        <v>38640.15884785149</v>
      </c>
      <c r="DA198" s="6">
        <f>IF(DA$3=$CP$3,$H198+BK198,IF($F198='KU Meter Schedule'!DA$3,'KU Meter Schedule'!CZ198+BK198-$G198,SUM(CZ198,BK198)))</f>
        <v>38758.72729135149</v>
      </c>
      <c r="DB198" s="6">
        <f>IF(DB$3=$CP$3,$H198+BL198,IF($F198='KU Meter Schedule'!DB$3,'KU Meter Schedule'!DA198+BL198-$G198,SUM(DA198,BL198)))</f>
        <v>38877.29573485149</v>
      </c>
      <c r="DC198" s="6">
        <f>IF(DC$3=$CP$3,$H198+BM198,IF($F198='KU Meter Schedule'!DC$3,'KU Meter Schedule'!DB198+BM198-$G198,SUM(DB198,BM198)))</f>
        <v>38995.86417835149</v>
      </c>
      <c r="DD198" s="6">
        <f>IF(DD$3=$CP$3,$H198+BN198,IF($F198='KU Meter Schedule'!DD$3,'KU Meter Schedule'!DC198+BN198-$G198,SUM(DC198,BN198)))</f>
        <v>39114.432621851491</v>
      </c>
      <c r="DE198" s="6">
        <f>IF(DE$3=$CP$3,$H198+BO198,IF($F198='KU Meter Schedule'!DE$3,'KU Meter Schedule'!DD198+BO198-$G198,SUM(DD198,BO198)))</f>
        <v>39233.001065351491</v>
      </c>
      <c r="DF198" s="6">
        <f>IF(DF$3=$CP$3,$H198+BP198,IF($F198='KU Meter Schedule'!DF$3,'KU Meter Schedule'!DE198+BP198-$G198,SUM(DE198,BP198)))</f>
        <v>39351.569508851491</v>
      </c>
      <c r="DG198" s="6">
        <f>IF(DG$3=$CP$3,$H198+BQ198,IF($F198='KU Meter Schedule'!DG$3,'KU Meter Schedule'!DF198+BQ198-$G198,SUM(DF198,BQ198)))</f>
        <v>39470.137952351492</v>
      </c>
      <c r="DH198" s="6">
        <f>IF(DH$3=$CP$3,$H198+BR198,IF($F198='KU Meter Schedule'!DH$3,'KU Meter Schedule'!DG198+BR198-$G198,SUM(DG198,BR198)))</f>
        <v>39588.706395851492</v>
      </c>
      <c r="DI198" s="6">
        <f>IF(DI$3=$CP$3,$H198+BS198,IF($F198='KU Meter Schedule'!DI$3,'KU Meter Schedule'!DH198+BS198-$G198,SUM(DH198,BS198)))</f>
        <v>39707.274839351492</v>
      </c>
      <c r="DJ198" s="6">
        <f>IF(DJ$3=$CP$3,$H198+BT198,IF($F198='KU Meter Schedule'!DJ$3,'KU Meter Schedule'!DI198+BT198-$G198,SUM(DI198,BT198)))</f>
        <v>39825.843282851492</v>
      </c>
      <c r="DK198" s="6">
        <f>IF(DK$3=$CP$3,$H198+BU198,IF($F198='KU Meter Schedule'!DK$3,'KU Meter Schedule'!DJ198+BU198-$G198,SUM(DJ198,BU198)))</f>
        <v>39944.411726351493</v>
      </c>
      <c r="DL198" s="6">
        <f>IF(DL$3=$CP$3,$H198+BV198,IF($F198='KU Meter Schedule'!DL$3,'KU Meter Schedule'!DK198+BV198-$G198,SUM(DK198,BV198)))</f>
        <v>40062.980169851493</v>
      </c>
      <c r="DM198" s="6">
        <f>IF(DM$3=$CP$3,$H198+BW198,IF($F198='KU Meter Schedule'!DM$3,'KU Meter Schedule'!DL198+BW198-$G198,SUM(DL198,BW198)))</f>
        <v>40181.548613351493</v>
      </c>
      <c r="DN198" s="6">
        <f>IF(DN$3=$CP$3,$H198+BX198,IF($F198='KU Meter Schedule'!DN$3,'KU Meter Schedule'!DM198+BX198-$G198,SUM(DM198,BX198)))</f>
        <v>40300.117056851494</v>
      </c>
      <c r="DO198" s="6">
        <f>IF(DO$3=$CP$3,$H198+BY198,IF($F198='KU Meter Schedule'!DO$3,'KU Meter Schedule'!DN198+BY198-$G198,SUM(DN198,BY198)))</f>
        <v>40418.685500351494</v>
      </c>
      <c r="DP198" s="6">
        <f>IF(DP$3=$CP$3,$H198+BZ198,IF($F198='KU Meter Schedule'!DP$3,'KU Meter Schedule'!DO198+BZ198-$G198,SUM(DO198,BZ198)))</f>
        <v>40537.253943851494</v>
      </c>
      <c r="DQ198" s="6">
        <f>IF(DQ$3=$CP$3,$H198+CA198,IF($F198='KU Meter Schedule'!DQ$3,'KU Meter Schedule'!DP198+CA198-$G198,SUM(DP198,CA198)))</f>
        <v>40655.822387351494</v>
      </c>
      <c r="DR198" s="6">
        <f>IF(DR$3=$CP$3,$H198+CB198,IF($F198='KU Meter Schedule'!DR$3,'KU Meter Schedule'!DQ198+CB198-$G198,SUM(DQ198,CB198)))</f>
        <v>40774.390830851495</v>
      </c>
      <c r="DS198" s="6">
        <f>IF(DS$3=$CP$3,$H198+CC198,IF($F198='KU Meter Schedule'!DS$3,'KU Meter Schedule'!DR198+CC198-$G198,SUM(DR198,CC198)))</f>
        <v>40892.959274351495</v>
      </c>
      <c r="DT198" s="6">
        <f>IF(DT$3=$CP$3,$H198+CD198,IF($F198='KU Meter Schedule'!DT$3,'KU Meter Schedule'!DS198+CD198-$G198,SUM(DS198,CD198)))</f>
        <v>41011.527717851495</v>
      </c>
      <c r="DU198" s="6">
        <f>IF(DU$3=$CP$3,$H198+CE198,IF($F198='KU Meter Schedule'!DU$3,'KU Meter Schedule'!DT198+CE198-$G198,SUM(DT198,CE198)))</f>
        <v>41130.096161351496</v>
      </c>
      <c r="DV198" s="6">
        <f>IF(DV$3=$CP$3,$H198+CF198,IF($F198='KU Meter Schedule'!DV$3,'KU Meter Schedule'!DU198+CF198-$G198,SUM(DU198,CF198)))</f>
        <v>41248.664604851496</v>
      </c>
      <c r="DW198" s="6">
        <f>IF(DW$3=$CP$3,$H198+CG198,IF($F198='KU Meter Schedule'!DW$3,'KU Meter Schedule'!DV198+CG198-$G198,SUM(DV198,CG198)))</f>
        <v>41367.233048351496</v>
      </c>
      <c r="DX198" s="6">
        <f>IF(DX$3=$CP$3,$H198+CH198,IF($F198='KU Meter Schedule'!DX$3,'KU Meter Schedule'!DW198+CH198-$G198,SUM(DW198,CH198)))</f>
        <v>41485.801491851496</v>
      </c>
      <c r="DY198" s="6">
        <f>IF(DY$3=$CP$3,$H198+CI198,IF($F198='KU Meter Schedule'!DY$3,'KU Meter Schedule'!DX198+CI198-$G198,SUM(DX198,CI198)))</f>
        <v>41604.369935351497</v>
      </c>
      <c r="DZ198" s="6">
        <f>IF(DZ$3=$CP$3,$H198+CJ198,IF($F198='KU Meter Schedule'!DZ$3,'KU Meter Schedule'!DY198+CJ198-$G198,SUM(DY198,CJ198)))</f>
        <v>41722.938378851497</v>
      </c>
      <c r="EA198" s="6">
        <f>IF(EA$3=$CP$3,$H198+CK198,IF($F198='KU Meter Schedule'!EA$3,'KU Meter Schedule'!DZ198+CK198-$G198,SUM(DZ198,CK198)))</f>
        <v>41841.506822351497</v>
      </c>
      <c r="EB198" s="6">
        <f>IF(EB$3=$CP$3,$H198+CL198,IF($F198='KU Meter Schedule'!EB$3,'KU Meter Schedule'!EA198+CL198-$G198,SUM(EA198,CL198)))</f>
        <v>1364.5710441014962</v>
      </c>
      <c r="EC198" s="6">
        <f>IF(EC$3=$CP$3,$H198+CM198,IF($F198='KU Meter Schedule'!EC$3,'KU Meter Schedule'!EB198+CM198-$G198,SUM(EB198,CM198)))</f>
        <v>1364.5710441014962</v>
      </c>
      <c r="ED198" s="6">
        <f>IF(ED$3=$CP$3,$H198+CN198,IF($F198='KU Meter Schedule'!ED$3,'KU Meter Schedule'!EC198+CN198-$G198,SUM(EC198,CN198)))</f>
        <v>1364.5710441014962</v>
      </c>
      <c r="EF198" s="8">
        <f t="shared" si="42"/>
        <v>2669.6273504818673</v>
      </c>
      <c r="EG198" s="8">
        <f t="shared" si="42"/>
        <v>2592.2707306485318</v>
      </c>
      <c r="EH198" s="8">
        <f t="shared" si="42"/>
        <v>2514.9141108151962</v>
      </c>
      <c r="EI198" s="8">
        <f t="shared" si="42"/>
        <v>2437.5574909818606</v>
      </c>
      <c r="EJ198" s="8">
        <f t="shared" si="42"/>
        <v>2360.200871148525</v>
      </c>
      <c r="EK198" s="8">
        <f t="shared" si="42"/>
        <v>2282.8442513151895</v>
      </c>
      <c r="EL198" s="8">
        <f t="shared" si="42"/>
        <v>2205.4876314818539</v>
      </c>
      <c r="EM198" s="8">
        <f t="shared" si="42"/>
        <v>2128.1310116485183</v>
      </c>
      <c r="EN198" s="8">
        <f t="shared" si="42"/>
        <v>2050.7743918151828</v>
      </c>
      <c r="EO198" s="8">
        <f t="shared" si="42"/>
        <v>1973.4177719818472</v>
      </c>
      <c r="EP198" s="8">
        <f t="shared" si="42"/>
        <v>1896.0611521485116</v>
      </c>
      <c r="EQ198" s="8">
        <f t="shared" si="42"/>
        <v>1777.4927086485113</v>
      </c>
      <c r="ER198" s="8">
        <f t="shared" si="42"/>
        <v>1658.924265148511</v>
      </c>
      <c r="ES198" s="8">
        <f t="shared" si="42"/>
        <v>1540.3558216485108</v>
      </c>
      <c r="ET198" s="8">
        <f t="shared" si="42"/>
        <v>1421.7873781485105</v>
      </c>
      <c r="EU198" s="8">
        <f t="shared" si="42"/>
        <v>1303.2189346485102</v>
      </c>
      <c r="EV198" s="8">
        <f t="shared" si="41"/>
        <v>1184.6504911485099</v>
      </c>
      <c r="EW198" s="8">
        <f t="shared" si="41"/>
        <v>1066.0820476485096</v>
      </c>
      <c r="EX198" s="8">
        <f t="shared" si="41"/>
        <v>947.51360414850933</v>
      </c>
      <c r="EY198" s="8">
        <f t="shared" si="41"/>
        <v>828.94516064850905</v>
      </c>
      <c r="EZ198" s="8">
        <f t="shared" si="41"/>
        <v>710.37671714850876</v>
      </c>
      <c r="FA198" s="8">
        <f t="shared" si="41"/>
        <v>591.80827364850848</v>
      </c>
      <c r="FB198" s="8">
        <f t="shared" si="41"/>
        <v>473.23983014850819</v>
      </c>
      <c r="FC198" s="8">
        <f t="shared" si="41"/>
        <v>354.67138664850791</v>
      </c>
      <c r="FD198" s="8">
        <f t="shared" si="41"/>
        <v>236.10294314850762</v>
      </c>
      <c r="FE198" s="8">
        <f t="shared" si="41"/>
        <v>117.53449964850734</v>
      </c>
      <c r="FF198" s="8">
        <f t="shared" si="41"/>
        <v>-1.0339438514929498</v>
      </c>
      <c r="FG198" s="8">
        <f t="shared" si="41"/>
        <v>-119.60238735149323</v>
      </c>
      <c r="FH198" s="8">
        <f t="shared" si="41"/>
        <v>-238.17083085149352</v>
      </c>
      <c r="FI198" s="8">
        <f t="shared" si="41"/>
        <v>-356.7392743514938</v>
      </c>
      <c r="FJ198" s="8">
        <f t="shared" si="41"/>
        <v>-475.30771785149409</v>
      </c>
      <c r="FK198" s="8">
        <f t="shared" si="40"/>
        <v>-593.87616135149437</v>
      </c>
      <c r="FL198" s="8">
        <f t="shared" si="40"/>
        <v>-712.44460485149466</v>
      </c>
      <c r="FM198" s="8">
        <f t="shared" si="40"/>
        <v>-831.01304835149494</v>
      </c>
      <c r="FN198" s="8">
        <f t="shared" si="40"/>
        <v>-949.58149185149523</v>
      </c>
      <c r="FO198" s="8">
        <f t="shared" si="40"/>
        <v>-1068.1499353514955</v>
      </c>
      <c r="FP198" s="8">
        <f t="shared" si="40"/>
        <v>-1186.7183788514958</v>
      </c>
      <c r="FQ198" s="8">
        <f t="shared" si="40"/>
        <v>-1305.2868223514961</v>
      </c>
      <c r="FR198" s="8">
        <f t="shared" si="40"/>
        <v>-1364.5710441014962</v>
      </c>
      <c r="FS198" s="8">
        <f t="shared" si="40"/>
        <v>-1364.5710441014962</v>
      </c>
      <c r="FT198" s="8">
        <f t="shared" si="40"/>
        <v>-1364.5710441014962</v>
      </c>
    </row>
    <row r="199" spans="1:176" x14ac:dyDescent="0.25">
      <c r="A199" s="3" t="s">
        <v>12</v>
      </c>
      <c r="B199" s="3" t="s">
        <v>2</v>
      </c>
      <c r="C199" s="3" t="s">
        <v>37</v>
      </c>
      <c r="D199" s="3" t="s">
        <v>5</v>
      </c>
      <c r="E199" s="3">
        <v>1970</v>
      </c>
      <c r="F199" s="24">
        <f>IFERROR(VLOOKUP(CONCATENATE(C199,E199),'KU Retirements'!$A$4:$E$150,5,FALSE),"N/A")</f>
        <v>43739</v>
      </c>
      <c r="G199" s="5">
        <v>1501.61</v>
      </c>
      <c r="H199" s="5">
        <v>1399.8516564823999</v>
      </c>
      <c r="J199" s="6">
        <f>IF(J$3=$J$3,$G199,IF($F199='KU Meter Schedule'!J$3,'KU Meter Schedule'!I199-'KU Meter Schedule'!$G199,I199))</f>
        <v>1501.61</v>
      </c>
      <c r="K199" s="6">
        <f>IF(K$3=$J$3,$G199,IF($F199='KU Meter Schedule'!K$3,'KU Meter Schedule'!J199-'KU Meter Schedule'!$G199,J199))</f>
        <v>1501.61</v>
      </c>
      <c r="L199" s="6">
        <f>IF(L$3=$J$3,$G199,IF($F199='KU Meter Schedule'!L$3,'KU Meter Schedule'!K199-'KU Meter Schedule'!$G199,K199))</f>
        <v>1501.61</v>
      </c>
      <c r="M199" s="6">
        <f>IF(M$3=$J$3,$G199,IF($F199='KU Meter Schedule'!M$3,'KU Meter Schedule'!L199-'KU Meter Schedule'!$G199,L199))</f>
        <v>1501.61</v>
      </c>
      <c r="N199" s="6">
        <f>IF(N$3=$J$3,$G199,IF($F199='KU Meter Schedule'!N$3,'KU Meter Schedule'!M199-'KU Meter Schedule'!$G199,M199))</f>
        <v>1501.61</v>
      </c>
      <c r="O199" s="6">
        <f>IF(O$3=$J$3,$G199,IF($F199='KU Meter Schedule'!O$3,'KU Meter Schedule'!N199-'KU Meter Schedule'!$G199,N199))</f>
        <v>1501.61</v>
      </c>
      <c r="P199" s="6">
        <f>IF(P$3=$J$3,$G199,IF($F199='KU Meter Schedule'!P$3,'KU Meter Schedule'!O199-'KU Meter Schedule'!$G199,O199))</f>
        <v>1501.61</v>
      </c>
      <c r="Q199" s="6">
        <f>IF(Q$3=$J$3,$G199,IF($F199='KU Meter Schedule'!Q$3,'KU Meter Schedule'!P199-'KU Meter Schedule'!$G199,P199))</f>
        <v>1501.61</v>
      </c>
      <c r="R199" s="6">
        <f>IF(R$3=$J$3,$G199,IF($F199='KU Meter Schedule'!R$3,'KU Meter Schedule'!Q199-'KU Meter Schedule'!$G199,Q199))</f>
        <v>1501.61</v>
      </c>
      <c r="S199" s="6">
        <f>IF(S$3=$J$3,$G199,IF($F199='KU Meter Schedule'!S$3,'KU Meter Schedule'!R199-'KU Meter Schedule'!$G199,R199))</f>
        <v>1501.61</v>
      </c>
      <c r="T199" s="6">
        <f>IF(T$3=$J$3,$G199,IF($F199='KU Meter Schedule'!T$3,'KU Meter Schedule'!S199-'KU Meter Schedule'!$G199,S199))</f>
        <v>1501.61</v>
      </c>
      <c r="U199" s="6">
        <f>IF(U$3=$J$3,$G199,IF($F199='KU Meter Schedule'!U$3,'KU Meter Schedule'!T199-'KU Meter Schedule'!$G199,T199))</f>
        <v>1501.61</v>
      </c>
      <c r="V199" s="6">
        <f>IF(V$3=$J$3,$G199,IF($F199='KU Meter Schedule'!V$3,'KU Meter Schedule'!U199-'KU Meter Schedule'!$G199,U199))</f>
        <v>1501.61</v>
      </c>
      <c r="W199" s="6">
        <f>IF(W$3=$J$3,$G199,IF($F199='KU Meter Schedule'!W$3,'KU Meter Schedule'!V199-'KU Meter Schedule'!$G199,V199))</f>
        <v>1501.61</v>
      </c>
      <c r="X199" s="6">
        <f>IF(X$3=$J$3,$G199,IF($F199='KU Meter Schedule'!X$3,'KU Meter Schedule'!W199-'KU Meter Schedule'!$G199,W199))</f>
        <v>1501.61</v>
      </c>
      <c r="Y199" s="6">
        <f>IF(Y$3=$J$3,$G199,IF($F199='KU Meter Schedule'!Y$3,'KU Meter Schedule'!X199-'KU Meter Schedule'!$G199,X199))</f>
        <v>1501.61</v>
      </c>
      <c r="Z199" s="6">
        <f>IF(Z$3=$J$3,$G199,IF($F199='KU Meter Schedule'!Z$3,'KU Meter Schedule'!Y199-'KU Meter Schedule'!$G199,Y199))</f>
        <v>1501.61</v>
      </c>
      <c r="AA199" s="6">
        <f>IF(AA$3=$J$3,$G199,IF($F199='KU Meter Schedule'!AA$3,'KU Meter Schedule'!Z199-'KU Meter Schedule'!$G199,Z199))</f>
        <v>1501.61</v>
      </c>
      <c r="AB199" s="6">
        <f>IF(AB$3=$J$3,$G199,IF($F199='KU Meter Schedule'!AB$3,'KU Meter Schedule'!AA199-'KU Meter Schedule'!$G199,AA199))</f>
        <v>1501.61</v>
      </c>
      <c r="AC199" s="6">
        <f>IF(AC$3=$J$3,$G199,IF($F199='KU Meter Schedule'!AC$3,'KU Meter Schedule'!AB199-'KU Meter Schedule'!$G199,AB199))</f>
        <v>1501.61</v>
      </c>
      <c r="AD199" s="6">
        <f>IF(AD$3=$J$3,$G199,IF($F199='KU Meter Schedule'!AD$3,'KU Meter Schedule'!AC199-'KU Meter Schedule'!$G199,AC199))</f>
        <v>1501.61</v>
      </c>
      <c r="AE199" s="6">
        <f>IF(AE$3=$J$3,$G199,IF($F199='KU Meter Schedule'!AE$3,'KU Meter Schedule'!AD199-'KU Meter Schedule'!$G199,AD199))</f>
        <v>1501.61</v>
      </c>
      <c r="AF199" s="6">
        <f>IF(AF$3=$J$3,$G199,IF($F199='KU Meter Schedule'!AF$3,'KU Meter Schedule'!AE199-'KU Meter Schedule'!$G199,AE199))</f>
        <v>1501.61</v>
      </c>
      <c r="AG199" s="6">
        <f>IF(AG$3=$J$3,$G199,IF($F199='KU Meter Schedule'!AG$3,'KU Meter Schedule'!AF199-'KU Meter Schedule'!$G199,AF199))</f>
        <v>1501.61</v>
      </c>
      <c r="AH199" s="6">
        <f>IF(AH$3=$J$3,$G199,IF($F199='KU Meter Schedule'!AH$3,'KU Meter Schedule'!AG199-'KU Meter Schedule'!$G199,AG199))</f>
        <v>1501.61</v>
      </c>
      <c r="AI199" s="6">
        <f>IF(AI$3=$J$3,$G199,IF($F199='KU Meter Schedule'!AI$3,'KU Meter Schedule'!AH199-'KU Meter Schedule'!$G199,AH199))</f>
        <v>1501.61</v>
      </c>
      <c r="AJ199" s="6">
        <f>IF(AJ$3=$J$3,$G199,IF($F199='KU Meter Schedule'!AJ$3,'KU Meter Schedule'!AI199-'KU Meter Schedule'!$G199,AI199))</f>
        <v>1501.61</v>
      </c>
      <c r="AK199" s="6">
        <f>IF(AK$3=$J$3,$G199,IF($F199='KU Meter Schedule'!AK$3,'KU Meter Schedule'!AJ199-'KU Meter Schedule'!$G199,AJ199))</f>
        <v>1501.61</v>
      </c>
      <c r="AL199" s="6">
        <f>IF(AL$3=$J$3,$G199,IF($F199='KU Meter Schedule'!AL$3,'KU Meter Schedule'!AK199-'KU Meter Schedule'!$G199,AK199))</f>
        <v>1501.61</v>
      </c>
      <c r="AM199" s="6">
        <f>IF(AM$3=$J$3,$G199,IF($F199='KU Meter Schedule'!AM$3,'KU Meter Schedule'!AL199-'KU Meter Schedule'!$G199,AL199))</f>
        <v>1501.61</v>
      </c>
      <c r="AN199" s="6">
        <f>IF(AN$3=$J$3,$G199,IF($F199='KU Meter Schedule'!AN$3,'KU Meter Schedule'!AM199-'KU Meter Schedule'!$G199,AM199))</f>
        <v>1501.61</v>
      </c>
      <c r="AO199" s="6">
        <f>IF(AO$3=$J$3,$G199,IF($F199='KU Meter Schedule'!AO$3,'KU Meter Schedule'!AN199-'KU Meter Schedule'!$G199,AN199))</f>
        <v>1501.61</v>
      </c>
      <c r="AP199" s="6">
        <f>IF(AP$3=$J$3,$G199,IF($F199='KU Meter Schedule'!AP$3,'KU Meter Schedule'!AO199-'KU Meter Schedule'!$G199,AO199))</f>
        <v>1501.61</v>
      </c>
      <c r="AQ199" s="6">
        <f>IF(AQ$3=$J$3,$G199,IF($F199='KU Meter Schedule'!AQ$3,'KU Meter Schedule'!AP199-'KU Meter Schedule'!$G199,AP199))</f>
        <v>1501.61</v>
      </c>
      <c r="AR199" s="6">
        <f>IF(AR$3=$J$3,$G199,IF($F199='KU Meter Schedule'!AR$3,'KU Meter Schedule'!AQ199-'KU Meter Schedule'!$G199,AQ199))</f>
        <v>1501.61</v>
      </c>
      <c r="AS199" s="6">
        <f>IF(AS$3=$J$3,$G199,IF($F199='KU Meter Schedule'!AS$3,'KU Meter Schedule'!AR199-'KU Meter Schedule'!$G199,AR199))</f>
        <v>1501.61</v>
      </c>
      <c r="AT199" s="6">
        <f>IF(AT$3=$J$3,$G199,IF($F199='KU Meter Schedule'!AT$3,'KU Meter Schedule'!AS199-'KU Meter Schedule'!$G199,AS199))</f>
        <v>1501.61</v>
      </c>
      <c r="AU199" s="6">
        <f>IF(AU$3=$J$3,$G199,IF($F199='KU Meter Schedule'!AU$3,'KU Meter Schedule'!AT199-'KU Meter Schedule'!$G199,AT199))</f>
        <v>1501.61</v>
      </c>
      <c r="AV199" s="6">
        <f>IF(AV$3=$J$3,$G199,IF($F199='KU Meter Schedule'!AV$3,'KU Meter Schedule'!AU199-'KU Meter Schedule'!$G199,AU199))</f>
        <v>0</v>
      </c>
      <c r="AW199" s="6">
        <f>IF(AW$3=$J$3,$G199,IF($F199='KU Meter Schedule'!AW$3,'KU Meter Schedule'!AV199-'KU Meter Schedule'!$G199,AV199))</f>
        <v>0</v>
      </c>
      <c r="AX199" s="6">
        <f>IF(AX$3=$J$3,$G199,IF($F199='KU Meter Schedule'!AX$3,'KU Meter Schedule'!AW199-'KU Meter Schedule'!$G199,AW199))</f>
        <v>0</v>
      </c>
      <c r="AZ199" s="21">
        <f>IF(AZ$3&lt;'Depr. Rate'!$B$1,('Depr. Rate'!$B$4*'KU Meter Schedule'!J199)/12,IF(J199=0,I199/2*'Depr. Rate'!$C$4/12,('Depr. Rate'!$C$4*'KU Meter Schedule'!J199)/12))</f>
        <v>2.8655724166666663</v>
      </c>
      <c r="BA199" s="21">
        <f>IF(BA$3&lt;'Depr. Rate'!$B$1,('Depr. Rate'!$B$4*'KU Meter Schedule'!K199)/12,IF(K199=0,J199/2*'Depr. Rate'!$C$4/12,('Depr. Rate'!$C$4*'KU Meter Schedule'!K199)/12))</f>
        <v>2.8655724166666663</v>
      </c>
      <c r="BB199" s="21">
        <f>IF(BB$3&lt;'Depr. Rate'!$B$1,('Depr. Rate'!$B$4*'KU Meter Schedule'!L199)/12,IF(L199=0,K199/2*'Depr. Rate'!$C$4/12,('Depr. Rate'!$C$4*'KU Meter Schedule'!L199)/12))</f>
        <v>2.8655724166666663</v>
      </c>
      <c r="BC199" s="21">
        <f>IF(BC$3&lt;'Depr. Rate'!$B$1,('Depr. Rate'!$B$4*'KU Meter Schedule'!M199)/12,IF(M199=0,L199/2*'Depr. Rate'!$C$4/12,('Depr. Rate'!$C$4*'KU Meter Schedule'!M199)/12))</f>
        <v>2.8655724166666663</v>
      </c>
      <c r="BD199" s="21">
        <f>IF(BD$3&lt;'Depr. Rate'!$B$1,('Depr. Rate'!$B$4*'KU Meter Schedule'!N199)/12,IF(N199=0,M199/2*'Depr. Rate'!$C$4/12,('Depr. Rate'!$C$4*'KU Meter Schedule'!N199)/12))</f>
        <v>2.8655724166666663</v>
      </c>
      <c r="BE199" s="21">
        <f>IF(BE$3&lt;'Depr. Rate'!$B$1,('Depr. Rate'!$B$4*'KU Meter Schedule'!O199)/12,IF(O199=0,N199/2*'Depr. Rate'!$C$4/12,('Depr. Rate'!$C$4*'KU Meter Schedule'!O199)/12))</f>
        <v>2.8655724166666663</v>
      </c>
      <c r="BF199" s="21">
        <f>IF(BF$3&lt;'Depr. Rate'!$B$1,('Depr. Rate'!$B$4*'KU Meter Schedule'!P199)/12,IF(P199=0,O199/2*'Depr. Rate'!$C$4/12,('Depr. Rate'!$C$4*'KU Meter Schedule'!P199)/12))</f>
        <v>2.8655724166666663</v>
      </c>
      <c r="BG199" s="21">
        <f>IF(BG$3&lt;'Depr. Rate'!$B$1,('Depr. Rate'!$B$4*'KU Meter Schedule'!Q199)/12,IF(Q199=0,P199/2*'Depr. Rate'!$C$4/12,('Depr. Rate'!$C$4*'KU Meter Schedule'!Q199)/12))</f>
        <v>2.8655724166666663</v>
      </c>
      <c r="BH199" s="21">
        <f>IF(BH$3&lt;'Depr. Rate'!$B$1,('Depr. Rate'!$B$4*'KU Meter Schedule'!R199)/12,IF(R199=0,Q199/2*'Depr. Rate'!$C$4/12,('Depr. Rate'!$C$4*'KU Meter Schedule'!R199)/12))</f>
        <v>2.8655724166666663</v>
      </c>
      <c r="BI199" s="21">
        <f>IF(BI$3&lt;'Depr. Rate'!$B$1,('Depr. Rate'!$B$4*'KU Meter Schedule'!S199)/12,IF(S199=0,R199/2*'Depr. Rate'!$C$4/12,('Depr. Rate'!$C$4*'KU Meter Schedule'!S199)/12))</f>
        <v>2.8655724166666663</v>
      </c>
      <c r="BJ199" s="21">
        <f>IF(BJ$3&lt;'Depr. Rate'!$B$1,('Depr. Rate'!$B$4*'KU Meter Schedule'!T199)/12,IF(T199=0,S199/2*'Depr. Rate'!$C$4/12,('Depr. Rate'!$C$4*'KU Meter Schedule'!T199)/12))</f>
        <v>2.8655724166666663</v>
      </c>
      <c r="BK199" s="21">
        <f>IF(BK$3&lt;'Depr. Rate'!$B$1,('Depr. Rate'!$B$4*'KU Meter Schedule'!U199)/12,IF(U199=0,T199/2*'Depr. Rate'!$C$4/12,('Depr. Rate'!$C$4*'KU Meter Schedule'!U199)/12))</f>
        <v>4.3922092499999996</v>
      </c>
      <c r="BL199" s="21">
        <f>IF(BL$3&lt;'Depr. Rate'!$B$1,('Depr. Rate'!$B$4*'KU Meter Schedule'!V199)/12,IF(V199=0,U199/2*'Depr. Rate'!$C$4/12,('Depr. Rate'!$C$4*'KU Meter Schedule'!V199)/12))</f>
        <v>4.3922092499999996</v>
      </c>
      <c r="BM199" s="21">
        <f>IF(BM$3&lt;'Depr. Rate'!$B$1,('Depr. Rate'!$B$4*'KU Meter Schedule'!W199)/12,IF(W199=0,V199/2*'Depr. Rate'!$C$4/12,('Depr. Rate'!$C$4*'KU Meter Schedule'!W199)/12))</f>
        <v>4.3922092499999996</v>
      </c>
      <c r="BN199" s="21">
        <f>IF(BN$3&lt;'Depr. Rate'!$B$1,('Depr. Rate'!$B$4*'KU Meter Schedule'!X199)/12,IF(X199=0,W199/2*'Depr. Rate'!$C$4/12,('Depr. Rate'!$C$4*'KU Meter Schedule'!X199)/12))</f>
        <v>4.3922092499999996</v>
      </c>
      <c r="BO199" s="21">
        <f>IF(BO$3&lt;'Depr. Rate'!$B$1,('Depr. Rate'!$B$4*'KU Meter Schedule'!Y199)/12,IF(Y199=0,X199/2*'Depr. Rate'!$C$4/12,('Depr. Rate'!$C$4*'KU Meter Schedule'!Y199)/12))</f>
        <v>4.3922092499999996</v>
      </c>
      <c r="BP199" s="21">
        <f>IF(BP$3&lt;'Depr. Rate'!$B$1,('Depr. Rate'!$B$4*'KU Meter Schedule'!Z199)/12,IF(Z199=0,Y199/2*'Depr. Rate'!$C$4/12,('Depr. Rate'!$C$4*'KU Meter Schedule'!Z199)/12))</f>
        <v>4.3922092499999996</v>
      </c>
      <c r="BQ199" s="21">
        <f>IF(BQ$3&lt;'Depr. Rate'!$B$1,('Depr. Rate'!$B$4*'KU Meter Schedule'!AA199)/12,IF(AA199=0,Z199/2*'Depr. Rate'!$C$4/12,('Depr. Rate'!$C$4*'KU Meter Schedule'!AA199)/12))</f>
        <v>4.3922092499999996</v>
      </c>
      <c r="BR199" s="21">
        <f>IF(BR$3&lt;'Depr. Rate'!$B$1,('Depr. Rate'!$B$4*'KU Meter Schedule'!AB199)/12,IF(AB199=0,AA199/2*'Depr. Rate'!$C$4/12,('Depr. Rate'!$C$4*'KU Meter Schedule'!AB199)/12))</f>
        <v>4.3922092499999996</v>
      </c>
      <c r="BS199" s="21">
        <f>IF(BS$3&lt;'Depr. Rate'!$B$1,('Depr. Rate'!$B$4*'KU Meter Schedule'!AC199)/12,IF(AC199=0,AB199/2*'Depr. Rate'!$C$4/12,('Depr. Rate'!$C$4*'KU Meter Schedule'!AC199)/12))</f>
        <v>4.3922092499999996</v>
      </c>
      <c r="BT199" s="21">
        <f>IF(BT$3&lt;'Depr. Rate'!$B$1,('Depr. Rate'!$B$4*'KU Meter Schedule'!AD199)/12,IF(AD199=0,AC199/2*'Depr. Rate'!$C$4/12,('Depr. Rate'!$C$4*'KU Meter Schedule'!AD199)/12))</f>
        <v>4.3922092499999996</v>
      </c>
      <c r="BU199" s="21">
        <f>IF(BU$3&lt;'Depr. Rate'!$B$1,('Depr. Rate'!$B$4*'KU Meter Schedule'!AE199)/12,IF(AE199=0,AD199/2*'Depr. Rate'!$C$4/12,('Depr. Rate'!$C$4*'KU Meter Schedule'!AE199)/12))</f>
        <v>4.3922092499999996</v>
      </c>
      <c r="BV199" s="21">
        <f>IF(BV$3&lt;'Depr. Rate'!$B$1,('Depr. Rate'!$B$4*'KU Meter Schedule'!AF199)/12,IF(AF199=0,AE199/2*'Depr. Rate'!$C$4/12,('Depr. Rate'!$C$4*'KU Meter Schedule'!AF199)/12))</f>
        <v>4.3922092499999996</v>
      </c>
      <c r="BW199" s="21">
        <f>IF(BW$3&lt;'Depr. Rate'!$B$1,('Depr. Rate'!$B$4*'KU Meter Schedule'!AG199)/12,IF(AG199=0,AF199/2*'Depr. Rate'!$C$4/12,('Depr. Rate'!$C$4*'KU Meter Schedule'!AG199)/12))</f>
        <v>4.3922092499999996</v>
      </c>
      <c r="BX199" s="21">
        <f>IF(BX$3&lt;'Depr. Rate'!$B$1,('Depr. Rate'!$B$4*'KU Meter Schedule'!AH199)/12,IF(AH199=0,AG199/2*'Depr. Rate'!$C$4/12,('Depr. Rate'!$C$4*'KU Meter Schedule'!AH199)/12))</f>
        <v>4.3922092499999996</v>
      </c>
      <c r="BY199" s="21">
        <f>IF(BY$3&lt;'Depr. Rate'!$B$1,('Depr. Rate'!$B$4*'KU Meter Schedule'!AI199)/12,IF(AI199=0,AH199/2*'Depr. Rate'!$C$4/12,('Depr. Rate'!$C$4*'KU Meter Schedule'!AI199)/12))</f>
        <v>4.3922092499999996</v>
      </c>
      <c r="BZ199" s="21">
        <f>IF(BZ$3&lt;'Depr. Rate'!$B$1,('Depr. Rate'!$B$4*'KU Meter Schedule'!AJ199)/12,IF(AJ199=0,AI199/2*'Depr. Rate'!$C$4/12,('Depr. Rate'!$C$4*'KU Meter Schedule'!AJ199)/12))</f>
        <v>4.3922092499999996</v>
      </c>
      <c r="CA199" s="21">
        <f>IF(CA$3&lt;'Depr. Rate'!$B$1,('Depr. Rate'!$B$4*'KU Meter Schedule'!AK199)/12,IF(AK199=0,AJ199/2*'Depr. Rate'!$C$4/12,('Depr. Rate'!$C$4*'KU Meter Schedule'!AK199)/12))</f>
        <v>4.3922092499999996</v>
      </c>
      <c r="CB199" s="21">
        <f>IF(CB$3&lt;'Depr. Rate'!$B$1,('Depr. Rate'!$B$4*'KU Meter Schedule'!AL199)/12,IF(AL199=0,AK199/2*'Depr. Rate'!$C$4/12,('Depr. Rate'!$C$4*'KU Meter Schedule'!AL199)/12))</f>
        <v>4.3922092499999996</v>
      </c>
      <c r="CC199" s="21">
        <f>IF(CC$3&lt;'Depr. Rate'!$B$1,('Depr. Rate'!$B$4*'KU Meter Schedule'!AM199)/12,IF(AM199=0,AL199/2*'Depr. Rate'!$C$4/12,('Depr. Rate'!$C$4*'KU Meter Schedule'!AM199)/12))</f>
        <v>4.3922092499999996</v>
      </c>
      <c r="CD199" s="21">
        <f>IF(CD$3&lt;'Depr. Rate'!$B$1,('Depr. Rate'!$B$4*'KU Meter Schedule'!AN199)/12,IF(AN199=0,AM199/2*'Depr. Rate'!$C$4/12,('Depr. Rate'!$C$4*'KU Meter Schedule'!AN199)/12))</f>
        <v>4.3922092499999996</v>
      </c>
      <c r="CE199" s="21">
        <f>IF(CE$3&lt;'Depr. Rate'!$B$1,('Depr. Rate'!$B$4*'KU Meter Schedule'!AO199)/12,IF(AO199=0,AN199/2*'Depr. Rate'!$C$4/12,('Depr. Rate'!$C$4*'KU Meter Schedule'!AO199)/12))</f>
        <v>4.3922092499999996</v>
      </c>
      <c r="CF199" s="21">
        <f>IF(CF$3&lt;'Depr. Rate'!$B$1,('Depr. Rate'!$B$4*'KU Meter Schedule'!AP199)/12,IF(AP199=0,AO199/2*'Depr. Rate'!$C$4/12,('Depr. Rate'!$C$4*'KU Meter Schedule'!AP199)/12))</f>
        <v>4.3922092499999996</v>
      </c>
      <c r="CG199" s="21">
        <f>IF(CG$3&lt;'Depr. Rate'!$B$1,('Depr. Rate'!$B$4*'KU Meter Schedule'!AQ199)/12,IF(AQ199=0,AP199/2*'Depr. Rate'!$C$4/12,('Depr. Rate'!$C$4*'KU Meter Schedule'!AQ199)/12))</f>
        <v>4.3922092499999996</v>
      </c>
      <c r="CH199" s="21">
        <f>IF(CH$3&lt;'Depr. Rate'!$B$1,('Depr. Rate'!$B$4*'KU Meter Schedule'!AR199)/12,IF(AR199=0,AQ199/2*'Depr. Rate'!$C$4/12,('Depr. Rate'!$C$4*'KU Meter Schedule'!AR199)/12))</f>
        <v>4.3922092499999996</v>
      </c>
      <c r="CI199" s="21">
        <f>IF(CI$3&lt;'Depr. Rate'!$B$1,('Depr. Rate'!$B$4*'KU Meter Schedule'!AS199)/12,IF(AS199=0,AR199/2*'Depr. Rate'!$C$4/12,('Depr. Rate'!$C$4*'KU Meter Schedule'!AS199)/12))</f>
        <v>4.3922092499999996</v>
      </c>
      <c r="CJ199" s="21">
        <f>IF(CJ$3&lt;'Depr. Rate'!$B$1,('Depr. Rate'!$B$4*'KU Meter Schedule'!AT199)/12,IF(AT199=0,AS199/2*'Depr. Rate'!$C$4/12,('Depr. Rate'!$C$4*'KU Meter Schedule'!AT199)/12))</f>
        <v>4.3922092499999996</v>
      </c>
      <c r="CK199" s="21">
        <f>IF(CK$3&lt;'Depr. Rate'!$B$1,('Depr. Rate'!$B$4*'KU Meter Schedule'!AU199)/12,IF(AU199=0,AT199/2*'Depr. Rate'!$C$4/12,('Depr. Rate'!$C$4*'KU Meter Schedule'!AU199)/12))</f>
        <v>4.3922092499999996</v>
      </c>
      <c r="CL199" s="21">
        <f>IF(CL$3&lt;'Depr. Rate'!$B$1,('Depr. Rate'!$B$4*'KU Meter Schedule'!AV199)/12,IF(AV199=0,AU199/2*'Depr. Rate'!$C$4/12,('Depr. Rate'!$C$4*'KU Meter Schedule'!AV199)/12))</f>
        <v>2.1961046249999998</v>
      </c>
      <c r="CM199" s="21">
        <f>IF(CM$3&lt;'Depr. Rate'!$B$1,('Depr. Rate'!$B$4*'KU Meter Schedule'!AW199)/12,IF(AW199=0,AV199/2*'Depr. Rate'!$C$4/12,('Depr. Rate'!$C$4*'KU Meter Schedule'!AW199)/12))</f>
        <v>0</v>
      </c>
      <c r="CN199" s="21">
        <f>IF(CN$3&lt;'Depr. Rate'!$B$1,('Depr. Rate'!$B$4*'KU Meter Schedule'!AX199)/12,IF(AX199=0,AW199/2*'Depr. Rate'!$C$4/12,('Depr. Rate'!$C$4*'KU Meter Schedule'!AX199)/12))</f>
        <v>0</v>
      </c>
      <c r="CP199" s="6">
        <f>IF(CP$3=$CP$3,$H199+AZ199,IF($F199='KU Meter Schedule'!CP$3,'KU Meter Schedule'!CO199+AZ199-$G199,SUM(CO199,AZ199)))</f>
        <v>1402.7172288990666</v>
      </c>
      <c r="CQ199" s="6">
        <f>IF(CQ$3=$CP$3,$H199+BA199,IF($F199='KU Meter Schedule'!CQ$3,'KU Meter Schedule'!CP199+BA199-$G199,SUM(CP199,BA199)))</f>
        <v>1405.5828013157334</v>
      </c>
      <c r="CR199" s="6">
        <f>IF(CR$3=$CP$3,$H199+BB199,IF($F199='KU Meter Schedule'!CR$3,'KU Meter Schedule'!CQ199+BB199-$G199,SUM(CQ199,BB199)))</f>
        <v>1408.4483737324001</v>
      </c>
      <c r="CS199" s="6">
        <f>IF(CS$3=$CP$3,$H199+BC199,IF($F199='KU Meter Schedule'!CS$3,'KU Meter Schedule'!CR199+BC199-$G199,SUM(CR199,BC199)))</f>
        <v>1411.3139461490669</v>
      </c>
      <c r="CT199" s="6">
        <f>IF(CT$3=$CP$3,$H199+BD199,IF($F199='KU Meter Schedule'!CT$3,'KU Meter Schedule'!CS199+BD199-$G199,SUM(CS199,BD199)))</f>
        <v>1414.1795185657336</v>
      </c>
      <c r="CU199" s="6">
        <f>IF(CU$3=$CP$3,$H199+BE199,IF($F199='KU Meter Schedule'!CU$3,'KU Meter Schedule'!CT199+BE199-$G199,SUM(CT199,BE199)))</f>
        <v>1417.0450909824003</v>
      </c>
      <c r="CV199" s="6">
        <f>IF(CV$3=$CP$3,$H199+BF199,IF($F199='KU Meter Schedule'!CV$3,'KU Meter Schedule'!CU199+BF199-$G199,SUM(CU199,BF199)))</f>
        <v>1419.9106633990671</v>
      </c>
      <c r="CW199" s="6">
        <f>IF(CW$3=$CP$3,$H199+BG199,IF($F199='KU Meter Schedule'!CW$3,'KU Meter Schedule'!CV199+BG199-$G199,SUM(CV199,BG199)))</f>
        <v>1422.7762358157338</v>
      </c>
      <c r="CX199" s="6">
        <f>IF(CX$3=$CP$3,$H199+BH199,IF($F199='KU Meter Schedule'!CX$3,'KU Meter Schedule'!CW199+BH199-$G199,SUM(CW199,BH199)))</f>
        <v>1425.6418082324005</v>
      </c>
      <c r="CY199" s="6">
        <f>IF(CY$3=$CP$3,$H199+BI199,IF($F199='KU Meter Schedule'!CY$3,'KU Meter Schedule'!CX199+BI199-$G199,SUM(CX199,BI199)))</f>
        <v>1428.5073806490673</v>
      </c>
      <c r="CZ199" s="6">
        <f>IF(CZ$3=$CP$3,$H199+BJ199,IF($F199='KU Meter Schedule'!CZ$3,'KU Meter Schedule'!CY199+BJ199-$G199,SUM(CY199,BJ199)))</f>
        <v>1431.372953065734</v>
      </c>
      <c r="DA199" s="6">
        <f>IF(DA$3=$CP$3,$H199+BK199,IF($F199='KU Meter Schedule'!DA$3,'KU Meter Schedule'!CZ199+BK199-$G199,SUM(CZ199,BK199)))</f>
        <v>1435.765162315734</v>
      </c>
      <c r="DB199" s="6">
        <f>IF(DB$3=$CP$3,$H199+BL199,IF($F199='KU Meter Schedule'!DB$3,'KU Meter Schedule'!DA199+BL199-$G199,SUM(DA199,BL199)))</f>
        <v>1440.1573715657339</v>
      </c>
      <c r="DC199" s="6">
        <f>IF(DC$3=$CP$3,$H199+BM199,IF($F199='KU Meter Schedule'!DC$3,'KU Meter Schedule'!DB199+BM199-$G199,SUM(DB199,BM199)))</f>
        <v>1444.5495808157339</v>
      </c>
      <c r="DD199" s="6">
        <f>IF(DD$3=$CP$3,$H199+BN199,IF($F199='KU Meter Schedule'!DD$3,'KU Meter Schedule'!DC199+BN199-$G199,SUM(DC199,BN199)))</f>
        <v>1448.9417900657338</v>
      </c>
      <c r="DE199" s="6">
        <f>IF(DE$3=$CP$3,$H199+BO199,IF($F199='KU Meter Schedule'!DE$3,'KU Meter Schedule'!DD199+BO199-$G199,SUM(DD199,BO199)))</f>
        <v>1453.3339993157338</v>
      </c>
      <c r="DF199" s="6">
        <f>IF(DF$3=$CP$3,$H199+BP199,IF($F199='KU Meter Schedule'!DF$3,'KU Meter Schedule'!DE199+BP199-$G199,SUM(DE199,BP199)))</f>
        <v>1457.7262085657337</v>
      </c>
      <c r="DG199" s="6">
        <f>IF(DG$3=$CP$3,$H199+BQ199,IF($F199='KU Meter Schedule'!DG$3,'KU Meter Schedule'!DF199+BQ199-$G199,SUM(DF199,BQ199)))</f>
        <v>1462.1184178157337</v>
      </c>
      <c r="DH199" s="6">
        <f>IF(DH$3=$CP$3,$H199+BR199,IF($F199='KU Meter Schedule'!DH$3,'KU Meter Schedule'!DG199+BR199-$G199,SUM(DG199,BR199)))</f>
        <v>1466.5106270657336</v>
      </c>
      <c r="DI199" s="6">
        <f>IF(DI$3=$CP$3,$H199+BS199,IF($F199='KU Meter Schedule'!DI$3,'KU Meter Schedule'!DH199+BS199-$G199,SUM(DH199,BS199)))</f>
        <v>1470.9028363157336</v>
      </c>
      <c r="DJ199" s="6">
        <f>IF(DJ$3=$CP$3,$H199+BT199,IF($F199='KU Meter Schedule'!DJ$3,'KU Meter Schedule'!DI199+BT199-$G199,SUM(DI199,BT199)))</f>
        <v>1475.2950455657335</v>
      </c>
      <c r="DK199" s="6">
        <f>IF(DK$3=$CP$3,$H199+BU199,IF($F199='KU Meter Schedule'!DK$3,'KU Meter Schedule'!DJ199+BU199-$G199,SUM(DJ199,BU199)))</f>
        <v>1479.6872548157335</v>
      </c>
      <c r="DL199" s="6">
        <f>IF(DL$3=$CP$3,$H199+BV199,IF($F199='KU Meter Schedule'!DL$3,'KU Meter Schedule'!DK199+BV199-$G199,SUM(DK199,BV199)))</f>
        <v>1484.0794640657334</v>
      </c>
      <c r="DM199" s="6">
        <f>IF(DM$3=$CP$3,$H199+BW199,IF($F199='KU Meter Schedule'!DM$3,'KU Meter Schedule'!DL199+BW199-$G199,SUM(DL199,BW199)))</f>
        <v>1488.4716733157334</v>
      </c>
      <c r="DN199" s="6">
        <f>IF(DN$3=$CP$3,$H199+BX199,IF($F199='KU Meter Schedule'!DN$3,'KU Meter Schedule'!DM199+BX199-$G199,SUM(DM199,BX199)))</f>
        <v>1492.8638825657333</v>
      </c>
      <c r="DO199" s="6">
        <f>IF(DO$3=$CP$3,$H199+BY199,IF($F199='KU Meter Schedule'!DO$3,'KU Meter Schedule'!DN199+BY199-$G199,SUM(DN199,BY199)))</f>
        <v>1497.2560918157333</v>
      </c>
      <c r="DP199" s="6">
        <f>IF(DP$3=$CP$3,$H199+BZ199,IF($F199='KU Meter Schedule'!DP$3,'KU Meter Schedule'!DO199+BZ199-$G199,SUM(DO199,BZ199)))</f>
        <v>1501.6483010657332</v>
      </c>
      <c r="DQ199" s="6">
        <f>IF(DQ$3=$CP$3,$H199+CA199,IF($F199='KU Meter Schedule'!DQ$3,'KU Meter Schedule'!DP199+CA199-$G199,SUM(DP199,CA199)))</f>
        <v>1506.0405103157332</v>
      </c>
      <c r="DR199" s="6">
        <f>IF(DR$3=$CP$3,$H199+CB199,IF($F199='KU Meter Schedule'!DR$3,'KU Meter Schedule'!DQ199+CB199-$G199,SUM(DQ199,CB199)))</f>
        <v>1510.4327195657331</v>
      </c>
      <c r="DS199" s="6">
        <f>IF(DS$3=$CP$3,$H199+CC199,IF($F199='KU Meter Schedule'!DS$3,'KU Meter Schedule'!DR199+CC199-$G199,SUM(DR199,CC199)))</f>
        <v>1514.8249288157331</v>
      </c>
      <c r="DT199" s="6">
        <f>IF(DT$3=$CP$3,$H199+CD199,IF($F199='KU Meter Schedule'!DT$3,'KU Meter Schedule'!DS199+CD199-$G199,SUM(DS199,CD199)))</f>
        <v>1519.217138065733</v>
      </c>
      <c r="DU199" s="6">
        <f>IF(DU$3=$CP$3,$H199+CE199,IF($F199='KU Meter Schedule'!DU$3,'KU Meter Schedule'!DT199+CE199-$G199,SUM(DT199,CE199)))</f>
        <v>1523.609347315733</v>
      </c>
      <c r="DV199" s="6">
        <f>IF(DV$3=$CP$3,$H199+CF199,IF($F199='KU Meter Schedule'!DV$3,'KU Meter Schedule'!DU199+CF199-$G199,SUM(DU199,CF199)))</f>
        <v>1528.0015565657329</v>
      </c>
      <c r="DW199" s="6">
        <f>IF(DW$3=$CP$3,$H199+CG199,IF($F199='KU Meter Schedule'!DW$3,'KU Meter Schedule'!DV199+CG199-$G199,SUM(DV199,CG199)))</f>
        <v>1532.3937658157329</v>
      </c>
      <c r="DX199" s="6">
        <f>IF(DX$3=$CP$3,$H199+CH199,IF($F199='KU Meter Schedule'!DX$3,'KU Meter Schedule'!DW199+CH199-$G199,SUM(DW199,CH199)))</f>
        <v>1536.7859750657328</v>
      </c>
      <c r="DY199" s="6">
        <f>IF(DY$3=$CP$3,$H199+CI199,IF($F199='KU Meter Schedule'!DY$3,'KU Meter Schedule'!DX199+CI199-$G199,SUM(DX199,CI199)))</f>
        <v>1541.1781843157328</v>
      </c>
      <c r="DZ199" s="6">
        <f>IF(DZ$3=$CP$3,$H199+CJ199,IF($F199='KU Meter Schedule'!DZ$3,'KU Meter Schedule'!DY199+CJ199-$G199,SUM(DY199,CJ199)))</f>
        <v>1545.5703935657327</v>
      </c>
      <c r="EA199" s="6">
        <f>IF(EA$3=$CP$3,$H199+CK199,IF($F199='KU Meter Schedule'!EA$3,'KU Meter Schedule'!DZ199+CK199-$G199,SUM(DZ199,CK199)))</f>
        <v>1549.9626028157327</v>
      </c>
      <c r="EB199" s="6">
        <f>IF(EB$3=$CP$3,$H199+CL199,IF($F199='KU Meter Schedule'!EB$3,'KU Meter Schedule'!EA199+CL199-$G199,SUM(EA199,CL199)))</f>
        <v>50.548707440732869</v>
      </c>
      <c r="EC199" s="6">
        <f>IF(EC$3=$CP$3,$H199+CM199,IF($F199='KU Meter Schedule'!EC$3,'KU Meter Schedule'!EB199+CM199-$G199,SUM(EB199,CM199)))</f>
        <v>50.548707440732869</v>
      </c>
      <c r="ED199" s="6">
        <f>IF(ED$3=$CP$3,$H199+CN199,IF($F199='KU Meter Schedule'!ED$3,'KU Meter Schedule'!EC199+CN199-$G199,SUM(EC199,CN199)))</f>
        <v>50.548707440732869</v>
      </c>
      <c r="EF199" s="8">
        <f t="shared" si="42"/>
        <v>98.89277110093326</v>
      </c>
      <c r="EG199" s="8">
        <f t="shared" si="42"/>
        <v>96.027198684266523</v>
      </c>
      <c r="EH199" s="8">
        <f t="shared" si="42"/>
        <v>93.161626267599786</v>
      </c>
      <c r="EI199" s="8">
        <f t="shared" si="42"/>
        <v>90.296053850933049</v>
      </c>
      <c r="EJ199" s="8">
        <f t="shared" si="42"/>
        <v>87.430481434266312</v>
      </c>
      <c r="EK199" s="8">
        <f t="shared" si="42"/>
        <v>84.564909017599575</v>
      </c>
      <c r="EL199" s="8">
        <f t="shared" si="42"/>
        <v>81.699336600932838</v>
      </c>
      <c r="EM199" s="8">
        <f t="shared" si="42"/>
        <v>78.833764184266101</v>
      </c>
      <c r="EN199" s="8">
        <f t="shared" si="42"/>
        <v>75.968191767599365</v>
      </c>
      <c r="EO199" s="8">
        <f t="shared" si="42"/>
        <v>73.102619350932628</v>
      </c>
      <c r="EP199" s="8">
        <f t="shared" si="42"/>
        <v>70.237046934265891</v>
      </c>
      <c r="EQ199" s="8">
        <f t="shared" si="42"/>
        <v>65.84483768426594</v>
      </c>
      <c r="ER199" s="8">
        <f t="shared" si="42"/>
        <v>61.452628434265989</v>
      </c>
      <c r="ES199" s="8">
        <f t="shared" si="42"/>
        <v>57.060419184266038</v>
      </c>
      <c r="ET199" s="8">
        <f t="shared" si="42"/>
        <v>52.668209934266088</v>
      </c>
      <c r="EU199" s="8">
        <f t="shared" si="42"/>
        <v>48.276000684266137</v>
      </c>
      <c r="EV199" s="8">
        <f t="shared" si="41"/>
        <v>43.883791434266186</v>
      </c>
      <c r="EW199" s="8">
        <f t="shared" si="41"/>
        <v>39.491582184266235</v>
      </c>
      <c r="EX199" s="8">
        <f t="shared" si="41"/>
        <v>35.099372934266285</v>
      </c>
      <c r="EY199" s="8">
        <f t="shared" si="41"/>
        <v>30.707163684266334</v>
      </c>
      <c r="EZ199" s="8">
        <f t="shared" si="41"/>
        <v>26.314954434266383</v>
      </c>
      <c r="FA199" s="8">
        <f t="shared" si="41"/>
        <v>21.922745184266432</v>
      </c>
      <c r="FB199" s="8">
        <f t="shared" si="41"/>
        <v>17.530535934266481</v>
      </c>
      <c r="FC199" s="8">
        <f t="shared" si="41"/>
        <v>13.138326684266531</v>
      </c>
      <c r="FD199" s="8">
        <f t="shared" si="41"/>
        <v>8.7461174342665799</v>
      </c>
      <c r="FE199" s="8">
        <f t="shared" si="41"/>
        <v>4.3539081842666292</v>
      </c>
      <c r="FF199" s="8">
        <f t="shared" si="41"/>
        <v>-3.8301065733321593E-2</v>
      </c>
      <c r="FG199" s="8">
        <f t="shared" si="41"/>
        <v>-4.4305103157332724</v>
      </c>
      <c r="FH199" s="8">
        <f t="shared" si="41"/>
        <v>-8.8227195657332231</v>
      </c>
      <c r="FI199" s="8">
        <f t="shared" si="41"/>
        <v>-13.214928815733174</v>
      </c>
      <c r="FJ199" s="8">
        <f t="shared" si="41"/>
        <v>-17.607138065733125</v>
      </c>
      <c r="FK199" s="8">
        <f t="shared" si="40"/>
        <v>-21.999347315733075</v>
      </c>
      <c r="FL199" s="8">
        <f t="shared" si="40"/>
        <v>-26.391556565733026</v>
      </c>
      <c r="FM199" s="8">
        <f t="shared" si="40"/>
        <v>-30.783765815732977</v>
      </c>
      <c r="FN199" s="8">
        <f t="shared" si="40"/>
        <v>-35.175975065732928</v>
      </c>
      <c r="FO199" s="8">
        <f t="shared" si="40"/>
        <v>-39.568184315732879</v>
      </c>
      <c r="FP199" s="8">
        <f t="shared" si="40"/>
        <v>-43.960393565732829</v>
      </c>
      <c r="FQ199" s="8">
        <f t="shared" si="40"/>
        <v>-48.35260281573278</v>
      </c>
      <c r="FR199" s="8">
        <f t="shared" si="40"/>
        <v>-50.548707440732869</v>
      </c>
      <c r="FS199" s="8">
        <f t="shared" si="40"/>
        <v>-50.548707440732869</v>
      </c>
      <c r="FT199" s="8">
        <f t="shared" si="40"/>
        <v>-50.548707440732869</v>
      </c>
    </row>
    <row r="200" spans="1:176" x14ac:dyDescent="0.25">
      <c r="A200" s="3" t="s">
        <v>12</v>
      </c>
      <c r="B200" s="3" t="s">
        <v>2</v>
      </c>
      <c r="C200" s="3" t="s">
        <v>37</v>
      </c>
      <c r="D200" s="3" t="s">
        <v>4</v>
      </c>
      <c r="E200" s="3">
        <v>1971</v>
      </c>
      <c r="F200" s="24">
        <f>IFERROR(VLOOKUP(CONCATENATE(C200,E200),'KU Retirements'!$A$4:$E$150,5,FALSE),"N/A")</f>
        <v>43739</v>
      </c>
      <c r="G200" s="5">
        <v>32953.339999999997</v>
      </c>
      <c r="H200" s="5">
        <v>30508.2331481396</v>
      </c>
      <c r="J200" s="6">
        <f>IF(J$3=$J$3,$G200,IF($F200='KU Meter Schedule'!J$3,'KU Meter Schedule'!I200-'KU Meter Schedule'!$G200,I200))</f>
        <v>32953.339999999997</v>
      </c>
      <c r="K200" s="6">
        <f>IF(K$3=$J$3,$G200,IF($F200='KU Meter Schedule'!K$3,'KU Meter Schedule'!J200-'KU Meter Schedule'!$G200,J200))</f>
        <v>32953.339999999997</v>
      </c>
      <c r="L200" s="6">
        <f>IF(L$3=$J$3,$G200,IF($F200='KU Meter Schedule'!L$3,'KU Meter Schedule'!K200-'KU Meter Schedule'!$G200,K200))</f>
        <v>32953.339999999997</v>
      </c>
      <c r="M200" s="6">
        <f>IF(M$3=$J$3,$G200,IF($F200='KU Meter Schedule'!M$3,'KU Meter Schedule'!L200-'KU Meter Schedule'!$G200,L200))</f>
        <v>32953.339999999997</v>
      </c>
      <c r="N200" s="6">
        <f>IF(N$3=$J$3,$G200,IF($F200='KU Meter Schedule'!N$3,'KU Meter Schedule'!M200-'KU Meter Schedule'!$G200,M200))</f>
        <v>32953.339999999997</v>
      </c>
      <c r="O200" s="6">
        <f>IF(O$3=$J$3,$G200,IF($F200='KU Meter Schedule'!O$3,'KU Meter Schedule'!N200-'KU Meter Schedule'!$G200,N200))</f>
        <v>32953.339999999997</v>
      </c>
      <c r="P200" s="6">
        <f>IF(P$3=$J$3,$G200,IF($F200='KU Meter Schedule'!P$3,'KU Meter Schedule'!O200-'KU Meter Schedule'!$G200,O200))</f>
        <v>32953.339999999997</v>
      </c>
      <c r="Q200" s="6">
        <f>IF(Q$3=$J$3,$G200,IF($F200='KU Meter Schedule'!Q$3,'KU Meter Schedule'!P200-'KU Meter Schedule'!$G200,P200))</f>
        <v>32953.339999999997</v>
      </c>
      <c r="R200" s="6">
        <f>IF(R$3=$J$3,$G200,IF($F200='KU Meter Schedule'!R$3,'KU Meter Schedule'!Q200-'KU Meter Schedule'!$G200,Q200))</f>
        <v>32953.339999999997</v>
      </c>
      <c r="S200" s="6">
        <f>IF(S$3=$J$3,$G200,IF($F200='KU Meter Schedule'!S$3,'KU Meter Schedule'!R200-'KU Meter Schedule'!$G200,R200))</f>
        <v>32953.339999999997</v>
      </c>
      <c r="T200" s="6">
        <f>IF(T$3=$J$3,$G200,IF($F200='KU Meter Schedule'!T$3,'KU Meter Schedule'!S200-'KU Meter Schedule'!$G200,S200))</f>
        <v>32953.339999999997</v>
      </c>
      <c r="U200" s="6">
        <f>IF(U$3=$J$3,$G200,IF($F200='KU Meter Schedule'!U$3,'KU Meter Schedule'!T200-'KU Meter Schedule'!$G200,T200))</f>
        <v>32953.339999999997</v>
      </c>
      <c r="V200" s="6">
        <f>IF(V$3=$J$3,$G200,IF($F200='KU Meter Schedule'!V$3,'KU Meter Schedule'!U200-'KU Meter Schedule'!$G200,U200))</f>
        <v>32953.339999999997</v>
      </c>
      <c r="W200" s="6">
        <f>IF(W$3=$J$3,$G200,IF($F200='KU Meter Schedule'!W$3,'KU Meter Schedule'!V200-'KU Meter Schedule'!$G200,V200))</f>
        <v>32953.339999999997</v>
      </c>
      <c r="X200" s="6">
        <f>IF(X$3=$J$3,$G200,IF($F200='KU Meter Schedule'!X$3,'KU Meter Schedule'!W200-'KU Meter Schedule'!$G200,W200))</f>
        <v>32953.339999999997</v>
      </c>
      <c r="Y200" s="6">
        <f>IF(Y$3=$J$3,$G200,IF($F200='KU Meter Schedule'!Y$3,'KU Meter Schedule'!X200-'KU Meter Schedule'!$G200,X200))</f>
        <v>32953.339999999997</v>
      </c>
      <c r="Z200" s="6">
        <f>IF(Z$3=$J$3,$G200,IF($F200='KU Meter Schedule'!Z$3,'KU Meter Schedule'!Y200-'KU Meter Schedule'!$G200,Y200))</f>
        <v>32953.339999999997</v>
      </c>
      <c r="AA200" s="6">
        <f>IF(AA$3=$J$3,$G200,IF($F200='KU Meter Schedule'!AA$3,'KU Meter Schedule'!Z200-'KU Meter Schedule'!$G200,Z200))</f>
        <v>32953.339999999997</v>
      </c>
      <c r="AB200" s="6">
        <f>IF(AB$3=$J$3,$G200,IF($F200='KU Meter Schedule'!AB$3,'KU Meter Schedule'!AA200-'KU Meter Schedule'!$G200,AA200))</f>
        <v>32953.339999999997</v>
      </c>
      <c r="AC200" s="6">
        <f>IF(AC$3=$J$3,$G200,IF($F200='KU Meter Schedule'!AC$3,'KU Meter Schedule'!AB200-'KU Meter Schedule'!$G200,AB200))</f>
        <v>32953.339999999997</v>
      </c>
      <c r="AD200" s="6">
        <f>IF(AD$3=$J$3,$G200,IF($F200='KU Meter Schedule'!AD$3,'KU Meter Schedule'!AC200-'KU Meter Schedule'!$G200,AC200))</f>
        <v>32953.339999999997</v>
      </c>
      <c r="AE200" s="6">
        <f>IF(AE$3=$J$3,$G200,IF($F200='KU Meter Schedule'!AE$3,'KU Meter Schedule'!AD200-'KU Meter Schedule'!$G200,AD200))</f>
        <v>32953.339999999997</v>
      </c>
      <c r="AF200" s="6">
        <f>IF(AF$3=$J$3,$G200,IF($F200='KU Meter Schedule'!AF$3,'KU Meter Schedule'!AE200-'KU Meter Schedule'!$G200,AE200))</f>
        <v>32953.339999999997</v>
      </c>
      <c r="AG200" s="6">
        <f>IF(AG$3=$J$3,$G200,IF($F200='KU Meter Schedule'!AG$3,'KU Meter Schedule'!AF200-'KU Meter Schedule'!$G200,AF200))</f>
        <v>32953.339999999997</v>
      </c>
      <c r="AH200" s="6">
        <f>IF(AH$3=$J$3,$G200,IF($F200='KU Meter Schedule'!AH$3,'KU Meter Schedule'!AG200-'KU Meter Schedule'!$G200,AG200))</f>
        <v>32953.339999999997</v>
      </c>
      <c r="AI200" s="6">
        <f>IF(AI$3=$J$3,$G200,IF($F200='KU Meter Schedule'!AI$3,'KU Meter Schedule'!AH200-'KU Meter Schedule'!$G200,AH200))</f>
        <v>32953.339999999997</v>
      </c>
      <c r="AJ200" s="6">
        <f>IF(AJ$3=$J$3,$G200,IF($F200='KU Meter Schedule'!AJ$3,'KU Meter Schedule'!AI200-'KU Meter Schedule'!$G200,AI200))</f>
        <v>32953.339999999997</v>
      </c>
      <c r="AK200" s="6">
        <f>IF(AK$3=$J$3,$G200,IF($F200='KU Meter Schedule'!AK$3,'KU Meter Schedule'!AJ200-'KU Meter Schedule'!$G200,AJ200))</f>
        <v>32953.339999999997</v>
      </c>
      <c r="AL200" s="6">
        <f>IF(AL$3=$J$3,$G200,IF($F200='KU Meter Schedule'!AL$3,'KU Meter Schedule'!AK200-'KU Meter Schedule'!$G200,AK200))</f>
        <v>32953.339999999997</v>
      </c>
      <c r="AM200" s="6">
        <f>IF(AM$3=$J$3,$G200,IF($F200='KU Meter Schedule'!AM$3,'KU Meter Schedule'!AL200-'KU Meter Schedule'!$G200,AL200))</f>
        <v>32953.339999999997</v>
      </c>
      <c r="AN200" s="6">
        <f>IF(AN$3=$J$3,$G200,IF($F200='KU Meter Schedule'!AN$3,'KU Meter Schedule'!AM200-'KU Meter Schedule'!$G200,AM200))</f>
        <v>32953.339999999997</v>
      </c>
      <c r="AO200" s="6">
        <f>IF(AO$3=$J$3,$G200,IF($F200='KU Meter Schedule'!AO$3,'KU Meter Schedule'!AN200-'KU Meter Schedule'!$G200,AN200))</f>
        <v>32953.339999999997</v>
      </c>
      <c r="AP200" s="6">
        <f>IF(AP$3=$J$3,$G200,IF($F200='KU Meter Schedule'!AP$3,'KU Meter Schedule'!AO200-'KU Meter Schedule'!$G200,AO200))</f>
        <v>32953.339999999997</v>
      </c>
      <c r="AQ200" s="6">
        <f>IF(AQ$3=$J$3,$G200,IF($F200='KU Meter Schedule'!AQ$3,'KU Meter Schedule'!AP200-'KU Meter Schedule'!$G200,AP200))</f>
        <v>32953.339999999997</v>
      </c>
      <c r="AR200" s="6">
        <f>IF(AR$3=$J$3,$G200,IF($F200='KU Meter Schedule'!AR$3,'KU Meter Schedule'!AQ200-'KU Meter Schedule'!$G200,AQ200))</f>
        <v>32953.339999999997</v>
      </c>
      <c r="AS200" s="6">
        <f>IF(AS$3=$J$3,$G200,IF($F200='KU Meter Schedule'!AS$3,'KU Meter Schedule'!AR200-'KU Meter Schedule'!$G200,AR200))</f>
        <v>32953.339999999997</v>
      </c>
      <c r="AT200" s="6">
        <f>IF(AT$3=$J$3,$G200,IF($F200='KU Meter Schedule'!AT$3,'KU Meter Schedule'!AS200-'KU Meter Schedule'!$G200,AS200))</f>
        <v>32953.339999999997</v>
      </c>
      <c r="AU200" s="6">
        <f>IF(AU$3=$J$3,$G200,IF($F200='KU Meter Schedule'!AU$3,'KU Meter Schedule'!AT200-'KU Meter Schedule'!$G200,AT200))</f>
        <v>32953.339999999997</v>
      </c>
      <c r="AV200" s="6">
        <f>IF(AV$3=$J$3,$G200,IF($F200='KU Meter Schedule'!AV$3,'KU Meter Schedule'!AU200-'KU Meter Schedule'!$G200,AU200))</f>
        <v>0</v>
      </c>
      <c r="AW200" s="6">
        <f>IF(AW$3=$J$3,$G200,IF($F200='KU Meter Schedule'!AW$3,'KU Meter Schedule'!AV200-'KU Meter Schedule'!$G200,AV200))</f>
        <v>0</v>
      </c>
      <c r="AX200" s="6">
        <f>IF(AX$3=$J$3,$G200,IF($F200='KU Meter Schedule'!AX$3,'KU Meter Schedule'!AW200-'KU Meter Schedule'!$G200,AW200))</f>
        <v>0</v>
      </c>
      <c r="AZ200" s="21">
        <f>IF(AZ$3&lt;'Depr. Rate'!$B$1,('Depr. Rate'!$B$4*'KU Meter Schedule'!J200)/12,IF(J200=0,I200/2*'Depr. Rate'!$C$4/12,('Depr. Rate'!$C$4*'KU Meter Schedule'!J200)/12))</f>
        <v>62.885957166666657</v>
      </c>
      <c r="BA200" s="21">
        <f>IF(BA$3&lt;'Depr. Rate'!$B$1,('Depr. Rate'!$B$4*'KU Meter Schedule'!K200)/12,IF(K200=0,J200/2*'Depr. Rate'!$C$4/12,('Depr. Rate'!$C$4*'KU Meter Schedule'!K200)/12))</f>
        <v>62.885957166666657</v>
      </c>
      <c r="BB200" s="21">
        <f>IF(BB$3&lt;'Depr. Rate'!$B$1,('Depr. Rate'!$B$4*'KU Meter Schedule'!L200)/12,IF(L200=0,K200/2*'Depr. Rate'!$C$4/12,('Depr. Rate'!$C$4*'KU Meter Schedule'!L200)/12))</f>
        <v>62.885957166666657</v>
      </c>
      <c r="BC200" s="21">
        <f>IF(BC$3&lt;'Depr. Rate'!$B$1,('Depr. Rate'!$B$4*'KU Meter Schedule'!M200)/12,IF(M200=0,L200/2*'Depr. Rate'!$C$4/12,('Depr. Rate'!$C$4*'KU Meter Schedule'!M200)/12))</f>
        <v>62.885957166666657</v>
      </c>
      <c r="BD200" s="21">
        <f>IF(BD$3&lt;'Depr. Rate'!$B$1,('Depr. Rate'!$B$4*'KU Meter Schedule'!N200)/12,IF(N200=0,M200/2*'Depr. Rate'!$C$4/12,('Depr. Rate'!$C$4*'KU Meter Schedule'!N200)/12))</f>
        <v>62.885957166666657</v>
      </c>
      <c r="BE200" s="21">
        <f>IF(BE$3&lt;'Depr. Rate'!$B$1,('Depr. Rate'!$B$4*'KU Meter Schedule'!O200)/12,IF(O200=0,N200/2*'Depr. Rate'!$C$4/12,('Depr. Rate'!$C$4*'KU Meter Schedule'!O200)/12))</f>
        <v>62.885957166666657</v>
      </c>
      <c r="BF200" s="21">
        <f>IF(BF$3&lt;'Depr. Rate'!$B$1,('Depr. Rate'!$B$4*'KU Meter Schedule'!P200)/12,IF(P200=0,O200/2*'Depr. Rate'!$C$4/12,('Depr. Rate'!$C$4*'KU Meter Schedule'!P200)/12))</f>
        <v>62.885957166666657</v>
      </c>
      <c r="BG200" s="21">
        <f>IF(BG$3&lt;'Depr. Rate'!$B$1,('Depr. Rate'!$B$4*'KU Meter Schedule'!Q200)/12,IF(Q200=0,P200/2*'Depr. Rate'!$C$4/12,('Depr. Rate'!$C$4*'KU Meter Schedule'!Q200)/12))</f>
        <v>62.885957166666657</v>
      </c>
      <c r="BH200" s="21">
        <f>IF(BH$3&lt;'Depr. Rate'!$B$1,('Depr. Rate'!$B$4*'KU Meter Schedule'!R200)/12,IF(R200=0,Q200/2*'Depr. Rate'!$C$4/12,('Depr. Rate'!$C$4*'KU Meter Schedule'!R200)/12))</f>
        <v>62.885957166666657</v>
      </c>
      <c r="BI200" s="21">
        <f>IF(BI$3&lt;'Depr. Rate'!$B$1,('Depr. Rate'!$B$4*'KU Meter Schedule'!S200)/12,IF(S200=0,R200/2*'Depr. Rate'!$C$4/12,('Depr. Rate'!$C$4*'KU Meter Schedule'!S200)/12))</f>
        <v>62.885957166666657</v>
      </c>
      <c r="BJ200" s="21">
        <f>IF(BJ$3&lt;'Depr. Rate'!$B$1,('Depr. Rate'!$B$4*'KU Meter Schedule'!T200)/12,IF(T200=0,S200/2*'Depr. Rate'!$C$4/12,('Depr. Rate'!$C$4*'KU Meter Schedule'!T200)/12))</f>
        <v>62.885957166666657</v>
      </c>
      <c r="BK200" s="21">
        <f>IF(BK$3&lt;'Depr. Rate'!$B$1,('Depr. Rate'!$B$4*'KU Meter Schedule'!U200)/12,IF(U200=0,T200/2*'Depr. Rate'!$C$4/12,('Depr. Rate'!$C$4*'KU Meter Schedule'!U200)/12))</f>
        <v>96.388519499999987</v>
      </c>
      <c r="BL200" s="21">
        <f>IF(BL$3&lt;'Depr. Rate'!$B$1,('Depr. Rate'!$B$4*'KU Meter Schedule'!V200)/12,IF(V200=0,U200/2*'Depr. Rate'!$C$4/12,('Depr. Rate'!$C$4*'KU Meter Schedule'!V200)/12))</f>
        <v>96.388519499999987</v>
      </c>
      <c r="BM200" s="21">
        <f>IF(BM$3&lt;'Depr. Rate'!$B$1,('Depr. Rate'!$B$4*'KU Meter Schedule'!W200)/12,IF(W200=0,V200/2*'Depr. Rate'!$C$4/12,('Depr. Rate'!$C$4*'KU Meter Schedule'!W200)/12))</f>
        <v>96.388519499999987</v>
      </c>
      <c r="BN200" s="21">
        <f>IF(BN$3&lt;'Depr. Rate'!$B$1,('Depr. Rate'!$B$4*'KU Meter Schedule'!X200)/12,IF(X200=0,W200/2*'Depr. Rate'!$C$4/12,('Depr. Rate'!$C$4*'KU Meter Schedule'!X200)/12))</f>
        <v>96.388519499999987</v>
      </c>
      <c r="BO200" s="21">
        <f>IF(BO$3&lt;'Depr. Rate'!$B$1,('Depr. Rate'!$B$4*'KU Meter Schedule'!Y200)/12,IF(Y200=0,X200/2*'Depr. Rate'!$C$4/12,('Depr. Rate'!$C$4*'KU Meter Schedule'!Y200)/12))</f>
        <v>96.388519499999987</v>
      </c>
      <c r="BP200" s="21">
        <f>IF(BP$3&lt;'Depr. Rate'!$B$1,('Depr. Rate'!$B$4*'KU Meter Schedule'!Z200)/12,IF(Z200=0,Y200/2*'Depr. Rate'!$C$4/12,('Depr. Rate'!$C$4*'KU Meter Schedule'!Z200)/12))</f>
        <v>96.388519499999987</v>
      </c>
      <c r="BQ200" s="21">
        <f>IF(BQ$3&lt;'Depr. Rate'!$B$1,('Depr. Rate'!$B$4*'KU Meter Schedule'!AA200)/12,IF(AA200=0,Z200/2*'Depr. Rate'!$C$4/12,('Depr. Rate'!$C$4*'KU Meter Schedule'!AA200)/12))</f>
        <v>96.388519499999987</v>
      </c>
      <c r="BR200" s="21">
        <f>IF(BR$3&lt;'Depr. Rate'!$B$1,('Depr. Rate'!$B$4*'KU Meter Schedule'!AB200)/12,IF(AB200=0,AA200/2*'Depr. Rate'!$C$4/12,('Depr. Rate'!$C$4*'KU Meter Schedule'!AB200)/12))</f>
        <v>96.388519499999987</v>
      </c>
      <c r="BS200" s="21">
        <f>IF(BS$3&lt;'Depr. Rate'!$B$1,('Depr. Rate'!$B$4*'KU Meter Schedule'!AC200)/12,IF(AC200=0,AB200/2*'Depr. Rate'!$C$4/12,('Depr. Rate'!$C$4*'KU Meter Schedule'!AC200)/12))</f>
        <v>96.388519499999987</v>
      </c>
      <c r="BT200" s="21">
        <f>IF(BT$3&lt;'Depr. Rate'!$B$1,('Depr. Rate'!$B$4*'KU Meter Schedule'!AD200)/12,IF(AD200=0,AC200/2*'Depr. Rate'!$C$4/12,('Depr. Rate'!$C$4*'KU Meter Schedule'!AD200)/12))</f>
        <v>96.388519499999987</v>
      </c>
      <c r="BU200" s="21">
        <f>IF(BU$3&lt;'Depr. Rate'!$B$1,('Depr. Rate'!$B$4*'KU Meter Schedule'!AE200)/12,IF(AE200=0,AD200/2*'Depr. Rate'!$C$4/12,('Depr. Rate'!$C$4*'KU Meter Schedule'!AE200)/12))</f>
        <v>96.388519499999987</v>
      </c>
      <c r="BV200" s="21">
        <f>IF(BV$3&lt;'Depr. Rate'!$B$1,('Depr. Rate'!$B$4*'KU Meter Schedule'!AF200)/12,IF(AF200=0,AE200/2*'Depr. Rate'!$C$4/12,('Depr. Rate'!$C$4*'KU Meter Schedule'!AF200)/12))</f>
        <v>96.388519499999987</v>
      </c>
      <c r="BW200" s="21">
        <f>IF(BW$3&lt;'Depr. Rate'!$B$1,('Depr. Rate'!$B$4*'KU Meter Schedule'!AG200)/12,IF(AG200=0,AF200/2*'Depr. Rate'!$C$4/12,('Depr. Rate'!$C$4*'KU Meter Schedule'!AG200)/12))</f>
        <v>96.388519499999987</v>
      </c>
      <c r="BX200" s="21">
        <f>IF(BX$3&lt;'Depr. Rate'!$B$1,('Depr. Rate'!$B$4*'KU Meter Schedule'!AH200)/12,IF(AH200=0,AG200/2*'Depr. Rate'!$C$4/12,('Depr. Rate'!$C$4*'KU Meter Schedule'!AH200)/12))</f>
        <v>96.388519499999987</v>
      </c>
      <c r="BY200" s="21">
        <f>IF(BY$3&lt;'Depr. Rate'!$B$1,('Depr. Rate'!$B$4*'KU Meter Schedule'!AI200)/12,IF(AI200=0,AH200/2*'Depr. Rate'!$C$4/12,('Depr. Rate'!$C$4*'KU Meter Schedule'!AI200)/12))</f>
        <v>96.388519499999987</v>
      </c>
      <c r="BZ200" s="21">
        <f>IF(BZ$3&lt;'Depr. Rate'!$B$1,('Depr. Rate'!$B$4*'KU Meter Schedule'!AJ200)/12,IF(AJ200=0,AI200/2*'Depr. Rate'!$C$4/12,('Depr. Rate'!$C$4*'KU Meter Schedule'!AJ200)/12))</f>
        <v>96.388519499999987</v>
      </c>
      <c r="CA200" s="21">
        <f>IF(CA$3&lt;'Depr. Rate'!$B$1,('Depr. Rate'!$B$4*'KU Meter Schedule'!AK200)/12,IF(AK200=0,AJ200/2*'Depr. Rate'!$C$4/12,('Depr. Rate'!$C$4*'KU Meter Schedule'!AK200)/12))</f>
        <v>96.388519499999987</v>
      </c>
      <c r="CB200" s="21">
        <f>IF(CB$3&lt;'Depr. Rate'!$B$1,('Depr. Rate'!$B$4*'KU Meter Schedule'!AL200)/12,IF(AL200=0,AK200/2*'Depr. Rate'!$C$4/12,('Depr. Rate'!$C$4*'KU Meter Schedule'!AL200)/12))</f>
        <v>96.388519499999987</v>
      </c>
      <c r="CC200" s="21">
        <f>IF(CC$3&lt;'Depr. Rate'!$B$1,('Depr. Rate'!$B$4*'KU Meter Schedule'!AM200)/12,IF(AM200=0,AL200/2*'Depr. Rate'!$C$4/12,('Depr. Rate'!$C$4*'KU Meter Schedule'!AM200)/12))</f>
        <v>96.388519499999987</v>
      </c>
      <c r="CD200" s="21">
        <f>IF(CD$3&lt;'Depr. Rate'!$B$1,('Depr. Rate'!$B$4*'KU Meter Schedule'!AN200)/12,IF(AN200=0,AM200/2*'Depr. Rate'!$C$4/12,('Depr. Rate'!$C$4*'KU Meter Schedule'!AN200)/12))</f>
        <v>96.388519499999987</v>
      </c>
      <c r="CE200" s="21">
        <f>IF(CE$3&lt;'Depr. Rate'!$B$1,('Depr. Rate'!$B$4*'KU Meter Schedule'!AO200)/12,IF(AO200=0,AN200/2*'Depr. Rate'!$C$4/12,('Depr. Rate'!$C$4*'KU Meter Schedule'!AO200)/12))</f>
        <v>96.388519499999987</v>
      </c>
      <c r="CF200" s="21">
        <f>IF(CF$3&lt;'Depr. Rate'!$B$1,('Depr. Rate'!$B$4*'KU Meter Schedule'!AP200)/12,IF(AP200=0,AO200/2*'Depr. Rate'!$C$4/12,('Depr. Rate'!$C$4*'KU Meter Schedule'!AP200)/12))</f>
        <v>96.388519499999987</v>
      </c>
      <c r="CG200" s="21">
        <f>IF(CG$3&lt;'Depr. Rate'!$B$1,('Depr. Rate'!$B$4*'KU Meter Schedule'!AQ200)/12,IF(AQ200=0,AP200/2*'Depr. Rate'!$C$4/12,('Depr. Rate'!$C$4*'KU Meter Schedule'!AQ200)/12))</f>
        <v>96.388519499999987</v>
      </c>
      <c r="CH200" s="21">
        <f>IF(CH$3&lt;'Depr. Rate'!$B$1,('Depr. Rate'!$B$4*'KU Meter Schedule'!AR200)/12,IF(AR200=0,AQ200/2*'Depr. Rate'!$C$4/12,('Depr. Rate'!$C$4*'KU Meter Schedule'!AR200)/12))</f>
        <v>96.388519499999987</v>
      </c>
      <c r="CI200" s="21">
        <f>IF(CI$3&lt;'Depr. Rate'!$B$1,('Depr. Rate'!$B$4*'KU Meter Schedule'!AS200)/12,IF(AS200=0,AR200/2*'Depr. Rate'!$C$4/12,('Depr. Rate'!$C$4*'KU Meter Schedule'!AS200)/12))</f>
        <v>96.388519499999987</v>
      </c>
      <c r="CJ200" s="21">
        <f>IF(CJ$3&lt;'Depr. Rate'!$B$1,('Depr. Rate'!$B$4*'KU Meter Schedule'!AT200)/12,IF(AT200=0,AS200/2*'Depr. Rate'!$C$4/12,('Depr. Rate'!$C$4*'KU Meter Schedule'!AT200)/12))</f>
        <v>96.388519499999987</v>
      </c>
      <c r="CK200" s="21">
        <f>IF(CK$3&lt;'Depr. Rate'!$B$1,('Depr. Rate'!$B$4*'KU Meter Schedule'!AU200)/12,IF(AU200=0,AT200/2*'Depr. Rate'!$C$4/12,('Depr. Rate'!$C$4*'KU Meter Schedule'!AU200)/12))</f>
        <v>96.388519499999987</v>
      </c>
      <c r="CL200" s="21">
        <f>IF(CL$3&lt;'Depr. Rate'!$B$1,('Depr. Rate'!$B$4*'KU Meter Schedule'!AV200)/12,IF(AV200=0,AU200/2*'Depr. Rate'!$C$4/12,('Depr. Rate'!$C$4*'KU Meter Schedule'!AV200)/12))</f>
        <v>48.194259749999993</v>
      </c>
      <c r="CM200" s="21">
        <f>IF(CM$3&lt;'Depr. Rate'!$B$1,('Depr. Rate'!$B$4*'KU Meter Schedule'!AW200)/12,IF(AW200=0,AV200/2*'Depr. Rate'!$C$4/12,('Depr. Rate'!$C$4*'KU Meter Schedule'!AW200)/12))</f>
        <v>0</v>
      </c>
      <c r="CN200" s="21">
        <f>IF(CN$3&lt;'Depr. Rate'!$B$1,('Depr. Rate'!$B$4*'KU Meter Schedule'!AX200)/12,IF(AX200=0,AW200/2*'Depr. Rate'!$C$4/12,('Depr. Rate'!$C$4*'KU Meter Schedule'!AX200)/12))</f>
        <v>0</v>
      </c>
      <c r="CP200" s="6">
        <f>IF(CP$3=$CP$3,$H200+AZ200,IF($F200='KU Meter Schedule'!CP$3,'KU Meter Schedule'!CO200+AZ200-$G200,SUM(CO200,AZ200)))</f>
        <v>30571.119105306265</v>
      </c>
      <c r="CQ200" s="6">
        <f>IF(CQ$3=$CP$3,$H200+BA200,IF($F200='KU Meter Schedule'!CQ$3,'KU Meter Schedule'!CP200+BA200-$G200,SUM(CP200,BA200)))</f>
        <v>30634.00506247293</v>
      </c>
      <c r="CR200" s="6">
        <f>IF(CR$3=$CP$3,$H200+BB200,IF($F200='KU Meter Schedule'!CR$3,'KU Meter Schedule'!CQ200+BB200-$G200,SUM(CQ200,BB200)))</f>
        <v>30696.891019639595</v>
      </c>
      <c r="CS200" s="6">
        <f>IF(CS$3=$CP$3,$H200+BC200,IF($F200='KU Meter Schedule'!CS$3,'KU Meter Schedule'!CR200+BC200-$G200,SUM(CR200,BC200)))</f>
        <v>30759.776976806261</v>
      </c>
      <c r="CT200" s="6">
        <f>IF(CT$3=$CP$3,$H200+BD200,IF($F200='KU Meter Schedule'!CT$3,'KU Meter Schedule'!CS200+BD200-$G200,SUM(CS200,BD200)))</f>
        <v>30822.662933972926</v>
      </c>
      <c r="CU200" s="6">
        <f>IF(CU$3=$CP$3,$H200+BE200,IF($F200='KU Meter Schedule'!CU$3,'KU Meter Schedule'!CT200+BE200-$G200,SUM(CT200,BE200)))</f>
        <v>30885.548891139591</v>
      </c>
      <c r="CV200" s="6">
        <f>IF(CV$3=$CP$3,$H200+BF200,IF($F200='KU Meter Schedule'!CV$3,'KU Meter Schedule'!CU200+BF200-$G200,SUM(CU200,BF200)))</f>
        <v>30948.434848306257</v>
      </c>
      <c r="CW200" s="6">
        <f>IF(CW$3=$CP$3,$H200+BG200,IF($F200='KU Meter Schedule'!CW$3,'KU Meter Schedule'!CV200+BG200-$G200,SUM(CV200,BG200)))</f>
        <v>31011.320805472922</v>
      </c>
      <c r="CX200" s="6">
        <f>IF(CX$3=$CP$3,$H200+BH200,IF($F200='KU Meter Schedule'!CX$3,'KU Meter Schedule'!CW200+BH200-$G200,SUM(CW200,BH200)))</f>
        <v>31074.206762639587</v>
      </c>
      <c r="CY200" s="6">
        <f>IF(CY$3=$CP$3,$H200+BI200,IF($F200='KU Meter Schedule'!CY$3,'KU Meter Schedule'!CX200+BI200-$G200,SUM(CX200,BI200)))</f>
        <v>31137.092719806253</v>
      </c>
      <c r="CZ200" s="6">
        <f>IF(CZ$3=$CP$3,$H200+BJ200,IF($F200='KU Meter Schedule'!CZ$3,'KU Meter Schedule'!CY200+BJ200-$G200,SUM(CY200,BJ200)))</f>
        <v>31199.978676972918</v>
      </c>
      <c r="DA200" s="6">
        <f>IF(DA$3=$CP$3,$H200+BK200,IF($F200='KU Meter Schedule'!DA$3,'KU Meter Schedule'!CZ200+BK200-$G200,SUM(CZ200,BK200)))</f>
        <v>31296.367196472918</v>
      </c>
      <c r="DB200" s="6">
        <f>IF(DB$3=$CP$3,$H200+BL200,IF($F200='KU Meter Schedule'!DB$3,'KU Meter Schedule'!DA200+BL200-$G200,SUM(DA200,BL200)))</f>
        <v>31392.755715972919</v>
      </c>
      <c r="DC200" s="6">
        <f>IF(DC$3=$CP$3,$H200+BM200,IF($F200='KU Meter Schedule'!DC$3,'KU Meter Schedule'!DB200+BM200-$G200,SUM(DB200,BM200)))</f>
        <v>31489.144235472919</v>
      </c>
      <c r="DD200" s="6">
        <f>IF(DD$3=$CP$3,$H200+BN200,IF($F200='KU Meter Schedule'!DD$3,'KU Meter Schedule'!DC200+BN200-$G200,SUM(DC200,BN200)))</f>
        <v>31585.532754972919</v>
      </c>
      <c r="DE200" s="6">
        <f>IF(DE$3=$CP$3,$H200+BO200,IF($F200='KU Meter Schedule'!DE$3,'KU Meter Schedule'!DD200+BO200-$G200,SUM(DD200,BO200)))</f>
        <v>31681.921274472919</v>
      </c>
      <c r="DF200" s="6">
        <f>IF(DF$3=$CP$3,$H200+BP200,IF($F200='KU Meter Schedule'!DF$3,'KU Meter Schedule'!DE200+BP200-$G200,SUM(DE200,BP200)))</f>
        <v>31778.30979397292</v>
      </c>
      <c r="DG200" s="6">
        <f>IF(DG$3=$CP$3,$H200+BQ200,IF($F200='KU Meter Schedule'!DG$3,'KU Meter Schedule'!DF200+BQ200-$G200,SUM(DF200,BQ200)))</f>
        <v>31874.69831347292</v>
      </c>
      <c r="DH200" s="6">
        <f>IF(DH$3=$CP$3,$H200+BR200,IF($F200='KU Meter Schedule'!DH$3,'KU Meter Schedule'!DG200+BR200-$G200,SUM(DG200,BR200)))</f>
        <v>31971.08683297292</v>
      </c>
      <c r="DI200" s="6">
        <f>IF(DI$3=$CP$3,$H200+BS200,IF($F200='KU Meter Schedule'!DI$3,'KU Meter Schedule'!DH200+BS200-$G200,SUM(DH200,BS200)))</f>
        <v>32067.47535247292</v>
      </c>
      <c r="DJ200" s="6">
        <f>IF(DJ$3=$CP$3,$H200+BT200,IF($F200='KU Meter Schedule'!DJ$3,'KU Meter Schedule'!DI200+BT200-$G200,SUM(DI200,BT200)))</f>
        <v>32163.863871972921</v>
      </c>
      <c r="DK200" s="6">
        <f>IF(DK$3=$CP$3,$H200+BU200,IF($F200='KU Meter Schedule'!DK$3,'KU Meter Schedule'!DJ200+BU200-$G200,SUM(DJ200,BU200)))</f>
        <v>32260.252391472921</v>
      </c>
      <c r="DL200" s="6">
        <f>IF(DL$3=$CP$3,$H200+BV200,IF($F200='KU Meter Schedule'!DL$3,'KU Meter Schedule'!DK200+BV200-$G200,SUM(DK200,BV200)))</f>
        <v>32356.640910972921</v>
      </c>
      <c r="DM200" s="6">
        <f>IF(DM$3=$CP$3,$H200+BW200,IF($F200='KU Meter Schedule'!DM$3,'KU Meter Schedule'!DL200+BW200-$G200,SUM(DL200,BW200)))</f>
        <v>32453.029430472921</v>
      </c>
      <c r="DN200" s="6">
        <f>IF(DN$3=$CP$3,$H200+BX200,IF($F200='KU Meter Schedule'!DN$3,'KU Meter Schedule'!DM200+BX200-$G200,SUM(DM200,BX200)))</f>
        <v>32549.417949972922</v>
      </c>
      <c r="DO200" s="6">
        <f>IF(DO$3=$CP$3,$H200+BY200,IF($F200='KU Meter Schedule'!DO$3,'KU Meter Schedule'!DN200+BY200-$G200,SUM(DN200,BY200)))</f>
        <v>32645.806469472922</v>
      </c>
      <c r="DP200" s="6">
        <f>IF(DP$3=$CP$3,$H200+BZ200,IF($F200='KU Meter Schedule'!DP$3,'KU Meter Schedule'!DO200+BZ200-$G200,SUM(DO200,BZ200)))</f>
        <v>32742.194988972922</v>
      </c>
      <c r="DQ200" s="6">
        <f>IF(DQ$3=$CP$3,$H200+CA200,IF($F200='KU Meter Schedule'!DQ$3,'KU Meter Schedule'!DP200+CA200-$G200,SUM(DP200,CA200)))</f>
        <v>32838.583508472919</v>
      </c>
      <c r="DR200" s="6">
        <f>IF(DR$3=$CP$3,$H200+CB200,IF($F200='KU Meter Schedule'!DR$3,'KU Meter Schedule'!DQ200+CB200-$G200,SUM(DQ200,CB200)))</f>
        <v>32934.972027972915</v>
      </c>
      <c r="DS200" s="6">
        <f>IF(DS$3=$CP$3,$H200+CC200,IF($F200='KU Meter Schedule'!DS$3,'KU Meter Schedule'!DR200+CC200-$G200,SUM(DR200,CC200)))</f>
        <v>33031.360547472912</v>
      </c>
      <c r="DT200" s="6">
        <f>IF(DT$3=$CP$3,$H200+CD200,IF($F200='KU Meter Schedule'!DT$3,'KU Meter Schedule'!DS200+CD200-$G200,SUM(DS200,CD200)))</f>
        <v>33127.749066972909</v>
      </c>
      <c r="DU200" s="6">
        <f>IF(DU$3=$CP$3,$H200+CE200,IF($F200='KU Meter Schedule'!DU$3,'KU Meter Schedule'!DT200+CE200-$G200,SUM(DT200,CE200)))</f>
        <v>33224.137586472905</v>
      </c>
      <c r="DV200" s="6">
        <f>IF(DV$3=$CP$3,$H200+CF200,IF($F200='KU Meter Schedule'!DV$3,'KU Meter Schedule'!DU200+CF200-$G200,SUM(DU200,CF200)))</f>
        <v>33320.526105972902</v>
      </c>
      <c r="DW200" s="6">
        <f>IF(DW$3=$CP$3,$H200+CG200,IF($F200='KU Meter Schedule'!DW$3,'KU Meter Schedule'!DV200+CG200-$G200,SUM(DV200,CG200)))</f>
        <v>33416.914625472898</v>
      </c>
      <c r="DX200" s="6">
        <f>IF(DX$3=$CP$3,$H200+CH200,IF($F200='KU Meter Schedule'!DX$3,'KU Meter Schedule'!DW200+CH200-$G200,SUM(DW200,CH200)))</f>
        <v>33513.303144972895</v>
      </c>
      <c r="DY200" s="6">
        <f>IF(DY$3=$CP$3,$H200+CI200,IF($F200='KU Meter Schedule'!DY$3,'KU Meter Schedule'!DX200+CI200-$G200,SUM(DX200,CI200)))</f>
        <v>33609.691664472892</v>
      </c>
      <c r="DZ200" s="6">
        <f>IF(DZ$3=$CP$3,$H200+CJ200,IF($F200='KU Meter Schedule'!DZ$3,'KU Meter Schedule'!DY200+CJ200-$G200,SUM(DY200,CJ200)))</f>
        <v>33706.080183972888</v>
      </c>
      <c r="EA200" s="6">
        <f>IF(EA$3=$CP$3,$H200+CK200,IF($F200='KU Meter Schedule'!EA$3,'KU Meter Schedule'!DZ200+CK200-$G200,SUM(DZ200,CK200)))</f>
        <v>33802.468703472885</v>
      </c>
      <c r="EB200" s="6">
        <f>IF(EB$3=$CP$3,$H200+CL200,IF($F200='KU Meter Schedule'!EB$3,'KU Meter Schedule'!EA200+CL200-$G200,SUM(EA200,CL200)))</f>
        <v>897.32296322289039</v>
      </c>
      <c r="EC200" s="6">
        <f>IF(EC$3=$CP$3,$H200+CM200,IF($F200='KU Meter Schedule'!EC$3,'KU Meter Schedule'!EB200+CM200-$G200,SUM(EB200,CM200)))</f>
        <v>897.32296322289039</v>
      </c>
      <c r="ED200" s="6">
        <f>IF(ED$3=$CP$3,$H200+CN200,IF($F200='KU Meter Schedule'!ED$3,'KU Meter Schedule'!EC200+CN200-$G200,SUM(EC200,CN200)))</f>
        <v>897.32296322289039</v>
      </c>
      <c r="EF200" s="8">
        <f t="shared" si="42"/>
        <v>2382.2208946937317</v>
      </c>
      <c r="EG200" s="8">
        <f t="shared" si="42"/>
        <v>2319.3349375270664</v>
      </c>
      <c r="EH200" s="8">
        <f t="shared" si="42"/>
        <v>2256.448980360401</v>
      </c>
      <c r="EI200" s="8">
        <f t="shared" si="42"/>
        <v>2193.5630231937357</v>
      </c>
      <c r="EJ200" s="8">
        <f t="shared" si="42"/>
        <v>2130.6770660270704</v>
      </c>
      <c r="EK200" s="8">
        <f t="shared" si="42"/>
        <v>2067.7911088604051</v>
      </c>
      <c r="EL200" s="8">
        <f t="shared" si="42"/>
        <v>2004.9051516937398</v>
      </c>
      <c r="EM200" s="8">
        <f t="shared" si="42"/>
        <v>1942.0191945270744</v>
      </c>
      <c r="EN200" s="8">
        <f t="shared" si="42"/>
        <v>1879.1332373604091</v>
      </c>
      <c r="EO200" s="8">
        <f t="shared" si="42"/>
        <v>1816.2472801937438</v>
      </c>
      <c r="EP200" s="8">
        <f t="shared" si="42"/>
        <v>1753.3613230270785</v>
      </c>
      <c r="EQ200" s="8">
        <f t="shared" si="42"/>
        <v>1656.9728035270782</v>
      </c>
      <c r="ER200" s="8">
        <f t="shared" si="42"/>
        <v>1560.584284027078</v>
      </c>
      <c r="ES200" s="8">
        <f t="shared" si="42"/>
        <v>1464.1957645270777</v>
      </c>
      <c r="ET200" s="8">
        <f t="shared" si="42"/>
        <v>1367.8072450270774</v>
      </c>
      <c r="EU200" s="8">
        <f t="shared" si="42"/>
        <v>1271.4187255270772</v>
      </c>
      <c r="EV200" s="8">
        <f t="shared" si="41"/>
        <v>1175.0302060270769</v>
      </c>
      <c r="EW200" s="8">
        <f t="shared" si="41"/>
        <v>1078.6416865270767</v>
      </c>
      <c r="EX200" s="8">
        <f t="shared" si="41"/>
        <v>982.25316702707642</v>
      </c>
      <c r="EY200" s="8">
        <f t="shared" si="41"/>
        <v>885.86464752707616</v>
      </c>
      <c r="EZ200" s="8">
        <f t="shared" si="41"/>
        <v>789.4761280270759</v>
      </c>
      <c r="FA200" s="8">
        <f t="shared" si="41"/>
        <v>693.08760852707564</v>
      </c>
      <c r="FB200" s="8">
        <f t="shared" si="41"/>
        <v>596.69908902707539</v>
      </c>
      <c r="FC200" s="8">
        <f t="shared" si="41"/>
        <v>500.31056952707513</v>
      </c>
      <c r="FD200" s="8">
        <f t="shared" si="41"/>
        <v>403.92205002707487</v>
      </c>
      <c r="FE200" s="8">
        <f t="shared" si="41"/>
        <v>307.53353052707462</v>
      </c>
      <c r="FF200" s="8">
        <f t="shared" si="41"/>
        <v>211.14501102707436</v>
      </c>
      <c r="FG200" s="8">
        <f t="shared" si="41"/>
        <v>114.75649152707774</v>
      </c>
      <c r="FH200" s="8">
        <f t="shared" si="41"/>
        <v>18.367972027081123</v>
      </c>
      <c r="FI200" s="8">
        <f t="shared" si="41"/>
        <v>-78.020547472915496</v>
      </c>
      <c r="FJ200" s="8">
        <f t="shared" si="41"/>
        <v>-174.40906697291211</v>
      </c>
      <c r="FK200" s="8">
        <f t="shared" si="40"/>
        <v>-270.79758647290873</v>
      </c>
      <c r="FL200" s="8">
        <f t="shared" si="40"/>
        <v>-367.18610597290535</v>
      </c>
      <c r="FM200" s="8">
        <f t="shared" si="40"/>
        <v>-463.57462547290197</v>
      </c>
      <c r="FN200" s="8">
        <f t="shared" si="40"/>
        <v>-559.96314497289859</v>
      </c>
      <c r="FO200" s="8">
        <f t="shared" si="40"/>
        <v>-656.35166447289521</v>
      </c>
      <c r="FP200" s="8">
        <f t="shared" si="40"/>
        <v>-752.74018397289183</v>
      </c>
      <c r="FQ200" s="8">
        <f t="shared" si="40"/>
        <v>-849.12870347288845</v>
      </c>
      <c r="FR200" s="8">
        <f t="shared" si="40"/>
        <v>-897.32296322289039</v>
      </c>
      <c r="FS200" s="8">
        <f t="shared" si="40"/>
        <v>-897.32296322289039</v>
      </c>
      <c r="FT200" s="8">
        <f t="shared" si="40"/>
        <v>-897.32296322289039</v>
      </c>
    </row>
    <row r="201" spans="1:176" x14ac:dyDescent="0.25">
      <c r="A201" s="3" t="s">
        <v>12</v>
      </c>
      <c r="B201" s="3" t="s">
        <v>2</v>
      </c>
      <c r="C201" s="3" t="s">
        <v>37</v>
      </c>
      <c r="D201" s="3" t="s">
        <v>4</v>
      </c>
      <c r="E201" s="3">
        <v>1972</v>
      </c>
      <c r="F201" s="24">
        <f>IFERROR(VLOOKUP(CONCATENATE(C201,E201),'KU Retirements'!$A$4:$E$150,5,FALSE),"N/A")</f>
        <v>43739</v>
      </c>
      <c r="G201" s="5">
        <v>71630.27</v>
      </c>
      <c r="H201" s="5">
        <v>65818.788004954506</v>
      </c>
      <c r="J201" s="6">
        <f>IF(J$3=$J$3,$G201,IF($F201='KU Meter Schedule'!J$3,'KU Meter Schedule'!I201-'KU Meter Schedule'!$G201,I201))</f>
        <v>71630.27</v>
      </c>
      <c r="K201" s="6">
        <f>IF(K$3=$J$3,$G201,IF($F201='KU Meter Schedule'!K$3,'KU Meter Schedule'!J201-'KU Meter Schedule'!$G201,J201))</f>
        <v>71630.27</v>
      </c>
      <c r="L201" s="6">
        <f>IF(L$3=$J$3,$G201,IF($F201='KU Meter Schedule'!L$3,'KU Meter Schedule'!K201-'KU Meter Schedule'!$G201,K201))</f>
        <v>71630.27</v>
      </c>
      <c r="M201" s="6">
        <f>IF(M$3=$J$3,$G201,IF($F201='KU Meter Schedule'!M$3,'KU Meter Schedule'!L201-'KU Meter Schedule'!$G201,L201))</f>
        <v>71630.27</v>
      </c>
      <c r="N201" s="6">
        <f>IF(N$3=$J$3,$G201,IF($F201='KU Meter Schedule'!N$3,'KU Meter Schedule'!M201-'KU Meter Schedule'!$G201,M201))</f>
        <v>71630.27</v>
      </c>
      <c r="O201" s="6">
        <f>IF(O$3=$J$3,$G201,IF($F201='KU Meter Schedule'!O$3,'KU Meter Schedule'!N201-'KU Meter Schedule'!$G201,N201))</f>
        <v>71630.27</v>
      </c>
      <c r="P201" s="6">
        <f>IF(P$3=$J$3,$G201,IF($F201='KU Meter Schedule'!P$3,'KU Meter Schedule'!O201-'KU Meter Schedule'!$G201,O201))</f>
        <v>71630.27</v>
      </c>
      <c r="Q201" s="6">
        <f>IF(Q$3=$J$3,$G201,IF($F201='KU Meter Schedule'!Q$3,'KU Meter Schedule'!P201-'KU Meter Schedule'!$G201,P201))</f>
        <v>71630.27</v>
      </c>
      <c r="R201" s="6">
        <f>IF(R$3=$J$3,$G201,IF($F201='KU Meter Schedule'!R$3,'KU Meter Schedule'!Q201-'KU Meter Schedule'!$G201,Q201))</f>
        <v>71630.27</v>
      </c>
      <c r="S201" s="6">
        <f>IF(S$3=$J$3,$G201,IF($F201='KU Meter Schedule'!S$3,'KU Meter Schedule'!R201-'KU Meter Schedule'!$G201,R201))</f>
        <v>71630.27</v>
      </c>
      <c r="T201" s="6">
        <f>IF(T$3=$J$3,$G201,IF($F201='KU Meter Schedule'!T$3,'KU Meter Schedule'!S201-'KU Meter Schedule'!$G201,S201))</f>
        <v>71630.27</v>
      </c>
      <c r="U201" s="6">
        <f>IF(U$3=$J$3,$G201,IF($F201='KU Meter Schedule'!U$3,'KU Meter Schedule'!T201-'KU Meter Schedule'!$G201,T201))</f>
        <v>71630.27</v>
      </c>
      <c r="V201" s="6">
        <f>IF(V$3=$J$3,$G201,IF($F201='KU Meter Schedule'!V$3,'KU Meter Schedule'!U201-'KU Meter Schedule'!$G201,U201))</f>
        <v>71630.27</v>
      </c>
      <c r="W201" s="6">
        <f>IF(W$3=$J$3,$G201,IF($F201='KU Meter Schedule'!W$3,'KU Meter Schedule'!V201-'KU Meter Schedule'!$G201,V201))</f>
        <v>71630.27</v>
      </c>
      <c r="X201" s="6">
        <f>IF(X$3=$J$3,$G201,IF($F201='KU Meter Schedule'!X$3,'KU Meter Schedule'!W201-'KU Meter Schedule'!$G201,W201))</f>
        <v>71630.27</v>
      </c>
      <c r="Y201" s="6">
        <f>IF(Y$3=$J$3,$G201,IF($F201='KU Meter Schedule'!Y$3,'KU Meter Schedule'!X201-'KU Meter Schedule'!$G201,X201))</f>
        <v>71630.27</v>
      </c>
      <c r="Z201" s="6">
        <f>IF(Z$3=$J$3,$G201,IF($F201='KU Meter Schedule'!Z$3,'KU Meter Schedule'!Y201-'KU Meter Schedule'!$G201,Y201))</f>
        <v>71630.27</v>
      </c>
      <c r="AA201" s="6">
        <f>IF(AA$3=$J$3,$G201,IF($F201='KU Meter Schedule'!AA$3,'KU Meter Schedule'!Z201-'KU Meter Schedule'!$G201,Z201))</f>
        <v>71630.27</v>
      </c>
      <c r="AB201" s="6">
        <f>IF(AB$3=$J$3,$G201,IF($F201='KU Meter Schedule'!AB$3,'KU Meter Schedule'!AA201-'KU Meter Schedule'!$G201,AA201))</f>
        <v>71630.27</v>
      </c>
      <c r="AC201" s="6">
        <f>IF(AC$3=$J$3,$G201,IF($F201='KU Meter Schedule'!AC$3,'KU Meter Schedule'!AB201-'KU Meter Schedule'!$G201,AB201))</f>
        <v>71630.27</v>
      </c>
      <c r="AD201" s="6">
        <f>IF(AD$3=$J$3,$G201,IF($F201='KU Meter Schedule'!AD$3,'KU Meter Schedule'!AC201-'KU Meter Schedule'!$G201,AC201))</f>
        <v>71630.27</v>
      </c>
      <c r="AE201" s="6">
        <f>IF(AE$3=$J$3,$G201,IF($F201='KU Meter Schedule'!AE$3,'KU Meter Schedule'!AD201-'KU Meter Schedule'!$G201,AD201))</f>
        <v>71630.27</v>
      </c>
      <c r="AF201" s="6">
        <f>IF(AF$3=$J$3,$G201,IF($F201='KU Meter Schedule'!AF$3,'KU Meter Schedule'!AE201-'KU Meter Schedule'!$G201,AE201))</f>
        <v>71630.27</v>
      </c>
      <c r="AG201" s="6">
        <f>IF(AG$3=$J$3,$G201,IF($F201='KU Meter Schedule'!AG$3,'KU Meter Schedule'!AF201-'KU Meter Schedule'!$G201,AF201))</f>
        <v>71630.27</v>
      </c>
      <c r="AH201" s="6">
        <f>IF(AH$3=$J$3,$G201,IF($F201='KU Meter Schedule'!AH$3,'KU Meter Schedule'!AG201-'KU Meter Schedule'!$G201,AG201))</f>
        <v>71630.27</v>
      </c>
      <c r="AI201" s="6">
        <f>IF(AI$3=$J$3,$G201,IF($F201='KU Meter Schedule'!AI$3,'KU Meter Schedule'!AH201-'KU Meter Schedule'!$G201,AH201))</f>
        <v>71630.27</v>
      </c>
      <c r="AJ201" s="6">
        <f>IF(AJ$3=$J$3,$G201,IF($F201='KU Meter Schedule'!AJ$3,'KU Meter Schedule'!AI201-'KU Meter Schedule'!$G201,AI201))</f>
        <v>71630.27</v>
      </c>
      <c r="AK201" s="6">
        <f>IF(AK$3=$J$3,$G201,IF($F201='KU Meter Schedule'!AK$3,'KU Meter Schedule'!AJ201-'KU Meter Schedule'!$G201,AJ201))</f>
        <v>71630.27</v>
      </c>
      <c r="AL201" s="6">
        <f>IF(AL$3=$J$3,$G201,IF($F201='KU Meter Schedule'!AL$3,'KU Meter Schedule'!AK201-'KU Meter Schedule'!$G201,AK201))</f>
        <v>71630.27</v>
      </c>
      <c r="AM201" s="6">
        <f>IF(AM$3=$J$3,$G201,IF($F201='KU Meter Schedule'!AM$3,'KU Meter Schedule'!AL201-'KU Meter Schedule'!$G201,AL201))</f>
        <v>71630.27</v>
      </c>
      <c r="AN201" s="6">
        <f>IF(AN$3=$J$3,$G201,IF($F201='KU Meter Schedule'!AN$3,'KU Meter Schedule'!AM201-'KU Meter Schedule'!$G201,AM201))</f>
        <v>71630.27</v>
      </c>
      <c r="AO201" s="6">
        <f>IF(AO$3=$J$3,$G201,IF($F201='KU Meter Schedule'!AO$3,'KU Meter Schedule'!AN201-'KU Meter Schedule'!$G201,AN201))</f>
        <v>71630.27</v>
      </c>
      <c r="AP201" s="6">
        <f>IF(AP$3=$J$3,$G201,IF($F201='KU Meter Schedule'!AP$3,'KU Meter Schedule'!AO201-'KU Meter Schedule'!$G201,AO201))</f>
        <v>71630.27</v>
      </c>
      <c r="AQ201" s="6">
        <f>IF(AQ$3=$J$3,$G201,IF($F201='KU Meter Schedule'!AQ$3,'KU Meter Schedule'!AP201-'KU Meter Schedule'!$G201,AP201))</f>
        <v>71630.27</v>
      </c>
      <c r="AR201" s="6">
        <f>IF(AR$3=$J$3,$G201,IF($F201='KU Meter Schedule'!AR$3,'KU Meter Schedule'!AQ201-'KU Meter Schedule'!$G201,AQ201))</f>
        <v>71630.27</v>
      </c>
      <c r="AS201" s="6">
        <f>IF(AS$3=$J$3,$G201,IF($F201='KU Meter Schedule'!AS$3,'KU Meter Schedule'!AR201-'KU Meter Schedule'!$G201,AR201))</f>
        <v>71630.27</v>
      </c>
      <c r="AT201" s="6">
        <f>IF(AT$3=$J$3,$G201,IF($F201='KU Meter Schedule'!AT$3,'KU Meter Schedule'!AS201-'KU Meter Schedule'!$G201,AS201))</f>
        <v>71630.27</v>
      </c>
      <c r="AU201" s="6">
        <f>IF(AU$3=$J$3,$G201,IF($F201='KU Meter Schedule'!AU$3,'KU Meter Schedule'!AT201-'KU Meter Schedule'!$G201,AT201))</f>
        <v>71630.27</v>
      </c>
      <c r="AV201" s="6">
        <f>IF(AV$3=$J$3,$G201,IF($F201='KU Meter Schedule'!AV$3,'KU Meter Schedule'!AU201-'KU Meter Schedule'!$G201,AU201))</f>
        <v>0</v>
      </c>
      <c r="AW201" s="6">
        <f>IF(AW$3=$J$3,$G201,IF($F201='KU Meter Schedule'!AW$3,'KU Meter Schedule'!AV201-'KU Meter Schedule'!$G201,AV201))</f>
        <v>0</v>
      </c>
      <c r="AX201" s="6">
        <f>IF(AX$3=$J$3,$G201,IF($F201='KU Meter Schedule'!AX$3,'KU Meter Schedule'!AW201-'KU Meter Schedule'!$G201,AW201))</f>
        <v>0</v>
      </c>
      <c r="AZ201" s="21">
        <f>IF(AZ$3&lt;'Depr. Rate'!$B$1,('Depr. Rate'!$B$4*'KU Meter Schedule'!J201)/12,IF(J201=0,I201/2*'Depr. Rate'!$C$4/12,('Depr. Rate'!$C$4*'KU Meter Schedule'!J201)/12))</f>
        <v>136.69443191666667</v>
      </c>
      <c r="BA201" s="21">
        <f>IF(BA$3&lt;'Depr. Rate'!$B$1,('Depr. Rate'!$B$4*'KU Meter Schedule'!K201)/12,IF(K201=0,J201/2*'Depr. Rate'!$C$4/12,('Depr. Rate'!$C$4*'KU Meter Schedule'!K201)/12))</f>
        <v>136.69443191666667</v>
      </c>
      <c r="BB201" s="21">
        <f>IF(BB$3&lt;'Depr. Rate'!$B$1,('Depr. Rate'!$B$4*'KU Meter Schedule'!L201)/12,IF(L201=0,K201/2*'Depr. Rate'!$C$4/12,('Depr. Rate'!$C$4*'KU Meter Schedule'!L201)/12))</f>
        <v>136.69443191666667</v>
      </c>
      <c r="BC201" s="21">
        <f>IF(BC$3&lt;'Depr. Rate'!$B$1,('Depr. Rate'!$B$4*'KU Meter Schedule'!M201)/12,IF(M201=0,L201/2*'Depr. Rate'!$C$4/12,('Depr. Rate'!$C$4*'KU Meter Schedule'!M201)/12))</f>
        <v>136.69443191666667</v>
      </c>
      <c r="BD201" s="21">
        <f>IF(BD$3&lt;'Depr. Rate'!$B$1,('Depr. Rate'!$B$4*'KU Meter Schedule'!N201)/12,IF(N201=0,M201/2*'Depr. Rate'!$C$4/12,('Depr. Rate'!$C$4*'KU Meter Schedule'!N201)/12))</f>
        <v>136.69443191666667</v>
      </c>
      <c r="BE201" s="21">
        <f>IF(BE$3&lt;'Depr. Rate'!$B$1,('Depr. Rate'!$B$4*'KU Meter Schedule'!O201)/12,IF(O201=0,N201/2*'Depr. Rate'!$C$4/12,('Depr. Rate'!$C$4*'KU Meter Schedule'!O201)/12))</f>
        <v>136.69443191666667</v>
      </c>
      <c r="BF201" s="21">
        <f>IF(BF$3&lt;'Depr. Rate'!$B$1,('Depr. Rate'!$B$4*'KU Meter Schedule'!P201)/12,IF(P201=0,O201/2*'Depr. Rate'!$C$4/12,('Depr. Rate'!$C$4*'KU Meter Schedule'!P201)/12))</f>
        <v>136.69443191666667</v>
      </c>
      <c r="BG201" s="21">
        <f>IF(BG$3&lt;'Depr. Rate'!$B$1,('Depr. Rate'!$B$4*'KU Meter Schedule'!Q201)/12,IF(Q201=0,P201/2*'Depr. Rate'!$C$4/12,('Depr. Rate'!$C$4*'KU Meter Schedule'!Q201)/12))</f>
        <v>136.69443191666667</v>
      </c>
      <c r="BH201" s="21">
        <f>IF(BH$3&lt;'Depr. Rate'!$B$1,('Depr. Rate'!$B$4*'KU Meter Schedule'!R201)/12,IF(R201=0,Q201/2*'Depr. Rate'!$C$4/12,('Depr. Rate'!$C$4*'KU Meter Schedule'!R201)/12))</f>
        <v>136.69443191666667</v>
      </c>
      <c r="BI201" s="21">
        <f>IF(BI$3&lt;'Depr. Rate'!$B$1,('Depr. Rate'!$B$4*'KU Meter Schedule'!S201)/12,IF(S201=0,R201/2*'Depr. Rate'!$C$4/12,('Depr. Rate'!$C$4*'KU Meter Schedule'!S201)/12))</f>
        <v>136.69443191666667</v>
      </c>
      <c r="BJ201" s="21">
        <f>IF(BJ$3&lt;'Depr. Rate'!$B$1,('Depr. Rate'!$B$4*'KU Meter Schedule'!T201)/12,IF(T201=0,S201/2*'Depr. Rate'!$C$4/12,('Depr. Rate'!$C$4*'KU Meter Schedule'!T201)/12))</f>
        <v>136.69443191666667</v>
      </c>
      <c r="BK201" s="21">
        <f>IF(BK$3&lt;'Depr. Rate'!$B$1,('Depr. Rate'!$B$4*'KU Meter Schedule'!U201)/12,IF(U201=0,T201/2*'Depr. Rate'!$C$4/12,('Depr. Rate'!$C$4*'KU Meter Schedule'!U201)/12))</f>
        <v>209.51853975000003</v>
      </c>
      <c r="BL201" s="21">
        <f>IF(BL$3&lt;'Depr. Rate'!$B$1,('Depr. Rate'!$B$4*'KU Meter Schedule'!V201)/12,IF(V201=0,U201/2*'Depr. Rate'!$C$4/12,('Depr. Rate'!$C$4*'KU Meter Schedule'!V201)/12))</f>
        <v>209.51853975000003</v>
      </c>
      <c r="BM201" s="21">
        <f>IF(BM$3&lt;'Depr. Rate'!$B$1,('Depr. Rate'!$B$4*'KU Meter Schedule'!W201)/12,IF(W201=0,V201/2*'Depr. Rate'!$C$4/12,('Depr. Rate'!$C$4*'KU Meter Schedule'!W201)/12))</f>
        <v>209.51853975000003</v>
      </c>
      <c r="BN201" s="21">
        <f>IF(BN$3&lt;'Depr. Rate'!$B$1,('Depr. Rate'!$B$4*'KU Meter Schedule'!X201)/12,IF(X201=0,W201/2*'Depr. Rate'!$C$4/12,('Depr. Rate'!$C$4*'KU Meter Schedule'!X201)/12))</f>
        <v>209.51853975000003</v>
      </c>
      <c r="BO201" s="21">
        <f>IF(BO$3&lt;'Depr. Rate'!$B$1,('Depr. Rate'!$B$4*'KU Meter Schedule'!Y201)/12,IF(Y201=0,X201/2*'Depr. Rate'!$C$4/12,('Depr. Rate'!$C$4*'KU Meter Schedule'!Y201)/12))</f>
        <v>209.51853975000003</v>
      </c>
      <c r="BP201" s="21">
        <f>IF(BP$3&lt;'Depr. Rate'!$B$1,('Depr. Rate'!$B$4*'KU Meter Schedule'!Z201)/12,IF(Z201=0,Y201/2*'Depr. Rate'!$C$4/12,('Depr. Rate'!$C$4*'KU Meter Schedule'!Z201)/12))</f>
        <v>209.51853975000003</v>
      </c>
      <c r="BQ201" s="21">
        <f>IF(BQ$3&lt;'Depr. Rate'!$B$1,('Depr. Rate'!$B$4*'KU Meter Schedule'!AA201)/12,IF(AA201=0,Z201/2*'Depr. Rate'!$C$4/12,('Depr. Rate'!$C$4*'KU Meter Schedule'!AA201)/12))</f>
        <v>209.51853975000003</v>
      </c>
      <c r="BR201" s="21">
        <f>IF(BR$3&lt;'Depr. Rate'!$B$1,('Depr. Rate'!$B$4*'KU Meter Schedule'!AB201)/12,IF(AB201=0,AA201/2*'Depr. Rate'!$C$4/12,('Depr. Rate'!$C$4*'KU Meter Schedule'!AB201)/12))</f>
        <v>209.51853975000003</v>
      </c>
      <c r="BS201" s="21">
        <f>IF(BS$3&lt;'Depr. Rate'!$B$1,('Depr. Rate'!$B$4*'KU Meter Schedule'!AC201)/12,IF(AC201=0,AB201/2*'Depr. Rate'!$C$4/12,('Depr. Rate'!$C$4*'KU Meter Schedule'!AC201)/12))</f>
        <v>209.51853975000003</v>
      </c>
      <c r="BT201" s="21">
        <f>IF(BT$3&lt;'Depr. Rate'!$B$1,('Depr. Rate'!$B$4*'KU Meter Schedule'!AD201)/12,IF(AD201=0,AC201/2*'Depr. Rate'!$C$4/12,('Depr. Rate'!$C$4*'KU Meter Schedule'!AD201)/12))</f>
        <v>209.51853975000003</v>
      </c>
      <c r="BU201" s="21">
        <f>IF(BU$3&lt;'Depr. Rate'!$B$1,('Depr. Rate'!$B$4*'KU Meter Schedule'!AE201)/12,IF(AE201=0,AD201/2*'Depr. Rate'!$C$4/12,('Depr. Rate'!$C$4*'KU Meter Schedule'!AE201)/12))</f>
        <v>209.51853975000003</v>
      </c>
      <c r="BV201" s="21">
        <f>IF(BV$3&lt;'Depr. Rate'!$B$1,('Depr. Rate'!$B$4*'KU Meter Schedule'!AF201)/12,IF(AF201=0,AE201/2*'Depr. Rate'!$C$4/12,('Depr. Rate'!$C$4*'KU Meter Schedule'!AF201)/12))</f>
        <v>209.51853975000003</v>
      </c>
      <c r="BW201" s="21">
        <f>IF(BW$3&lt;'Depr. Rate'!$B$1,('Depr. Rate'!$B$4*'KU Meter Schedule'!AG201)/12,IF(AG201=0,AF201/2*'Depr. Rate'!$C$4/12,('Depr. Rate'!$C$4*'KU Meter Schedule'!AG201)/12))</f>
        <v>209.51853975000003</v>
      </c>
      <c r="BX201" s="21">
        <f>IF(BX$3&lt;'Depr. Rate'!$B$1,('Depr. Rate'!$B$4*'KU Meter Schedule'!AH201)/12,IF(AH201=0,AG201/2*'Depr. Rate'!$C$4/12,('Depr. Rate'!$C$4*'KU Meter Schedule'!AH201)/12))</f>
        <v>209.51853975000003</v>
      </c>
      <c r="BY201" s="21">
        <f>IF(BY$3&lt;'Depr. Rate'!$B$1,('Depr. Rate'!$B$4*'KU Meter Schedule'!AI201)/12,IF(AI201=0,AH201/2*'Depr. Rate'!$C$4/12,('Depr. Rate'!$C$4*'KU Meter Schedule'!AI201)/12))</f>
        <v>209.51853975000003</v>
      </c>
      <c r="BZ201" s="21">
        <f>IF(BZ$3&lt;'Depr. Rate'!$B$1,('Depr. Rate'!$B$4*'KU Meter Schedule'!AJ201)/12,IF(AJ201=0,AI201/2*'Depr. Rate'!$C$4/12,('Depr. Rate'!$C$4*'KU Meter Schedule'!AJ201)/12))</f>
        <v>209.51853975000003</v>
      </c>
      <c r="CA201" s="21">
        <f>IF(CA$3&lt;'Depr. Rate'!$B$1,('Depr. Rate'!$B$4*'KU Meter Schedule'!AK201)/12,IF(AK201=0,AJ201/2*'Depr. Rate'!$C$4/12,('Depr. Rate'!$C$4*'KU Meter Schedule'!AK201)/12))</f>
        <v>209.51853975000003</v>
      </c>
      <c r="CB201" s="21">
        <f>IF(CB$3&lt;'Depr. Rate'!$B$1,('Depr. Rate'!$B$4*'KU Meter Schedule'!AL201)/12,IF(AL201=0,AK201/2*'Depr. Rate'!$C$4/12,('Depr. Rate'!$C$4*'KU Meter Schedule'!AL201)/12))</f>
        <v>209.51853975000003</v>
      </c>
      <c r="CC201" s="21">
        <f>IF(CC$3&lt;'Depr. Rate'!$B$1,('Depr. Rate'!$B$4*'KU Meter Schedule'!AM201)/12,IF(AM201=0,AL201/2*'Depr. Rate'!$C$4/12,('Depr. Rate'!$C$4*'KU Meter Schedule'!AM201)/12))</f>
        <v>209.51853975000003</v>
      </c>
      <c r="CD201" s="21">
        <f>IF(CD$3&lt;'Depr. Rate'!$B$1,('Depr. Rate'!$B$4*'KU Meter Schedule'!AN201)/12,IF(AN201=0,AM201/2*'Depr. Rate'!$C$4/12,('Depr. Rate'!$C$4*'KU Meter Schedule'!AN201)/12))</f>
        <v>209.51853975000003</v>
      </c>
      <c r="CE201" s="21">
        <f>IF(CE$3&lt;'Depr. Rate'!$B$1,('Depr. Rate'!$B$4*'KU Meter Schedule'!AO201)/12,IF(AO201=0,AN201/2*'Depr. Rate'!$C$4/12,('Depr. Rate'!$C$4*'KU Meter Schedule'!AO201)/12))</f>
        <v>209.51853975000003</v>
      </c>
      <c r="CF201" s="21">
        <f>IF(CF$3&lt;'Depr. Rate'!$B$1,('Depr. Rate'!$B$4*'KU Meter Schedule'!AP201)/12,IF(AP201=0,AO201/2*'Depr. Rate'!$C$4/12,('Depr. Rate'!$C$4*'KU Meter Schedule'!AP201)/12))</f>
        <v>209.51853975000003</v>
      </c>
      <c r="CG201" s="21">
        <f>IF(CG$3&lt;'Depr. Rate'!$B$1,('Depr. Rate'!$B$4*'KU Meter Schedule'!AQ201)/12,IF(AQ201=0,AP201/2*'Depr. Rate'!$C$4/12,('Depr. Rate'!$C$4*'KU Meter Schedule'!AQ201)/12))</f>
        <v>209.51853975000003</v>
      </c>
      <c r="CH201" s="21">
        <f>IF(CH$3&lt;'Depr. Rate'!$B$1,('Depr. Rate'!$B$4*'KU Meter Schedule'!AR201)/12,IF(AR201=0,AQ201/2*'Depr. Rate'!$C$4/12,('Depr. Rate'!$C$4*'KU Meter Schedule'!AR201)/12))</f>
        <v>209.51853975000003</v>
      </c>
      <c r="CI201" s="21">
        <f>IF(CI$3&lt;'Depr. Rate'!$B$1,('Depr. Rate'!$B$4*'KU Meter Schedule'!AS201)/12,IF(AS201=0,AR201/2*'Depr. Rate'!$C$4/12,('Depr. Rate'!$C$4*'KU Meter Schedule'!AS201)/12))</f>
        <v>209.51853975000003</v>
      </c>
      <c r="CJ201" s="21">
        <f>IF(CJ$3&lt;'Depr. Rate'!$B$1,('Depr. Rate'!$B$4*'KU Meter Schedule'!AT201)/12,IF(AT201=0,AS201/2*'Depr. Rate'!$C$4/12,('Depr. Rate'!$C$4*'KU Meter Schedule'!AT201)/12))</f>
        <v>209.51853975000003</v>
      </c>
      <c r="CK201" s="21">
        <f>IF(CK$3&lt;'Depr. Rate'!$B$1,('Depr. Rate'!$B$4*'KU Meter Schedule'!AU201)/12,IF(AU201=0,AT201/2*'Depr. Rate'!$C$4/12,('Depr. Rate'!$C$4*'KU Meter Schedule'!AU201)/12))</f>
        <v>209.51853975000003</v>
      </c>
      <c r="CL201" s="21">
        <f>IF(CL$3&lt;'Depr. Rate'!$B$1,('Depr. Rate'!$B$4*'KU Meter Schedule'!AV201)/12,IF(AV201=0,AU201/2*'Depr. Rate'!$C$4/12,('Depr. Rate'!$C$4*'KU Meter Schedule'!AV201)/12))</f>
        <v>104.75926987500002</v>
      </c>
      <c r="CM201" s="21">
        <f>IF(CM$3&lt;'Depr. Rate'!$B$1,('Depr. Rate'!$B$4*'KU Meter Schedule'!AW201)/12,IF(AW201=0,AV201/2*'Depr. Rate'!$C$4/12,('Depr. Rate'!$C$4*'KU Meter Schedule'!AW201)/12))</f>
        <v>0</v>
      </c>
      <c r="CN201" s="21">
        <f>IF(CN$3&lt;'Depr. Rate'!$B$1,('Depr. Rate'!$B$4*'KU Meter Schedule'!AX201)/12,IF(AX201=0,AW201/2*'Depr. Rate'!$C$4/12,('Depr. Rate'!$C$4*'KU Meter Schedule'!AX201)/12))</f>
        <v>0</v>
      </c>
      <c r="CP201" s="6">
        <f>IF(CP$3=$CP$3,$H201+AZ201,IF($F201='KU Meter Schedule'!CP$3,'KU Meter Schedule'!CO201+AZ201-$G201,SUM(CO201,AZ201)))</f>
        <v>65955.482436871171</v>
      </c>
      <c r="CQ201" s="6">
        <f>IF(CQ$3=$CP$3,$H201+BA201,IF($F201='KU Meter Schedule'!CQ$3,'KU Meter Schedule'!CP201+BA201-$G201,SUM(CP201,BA201)))</f>
        <v>66092.176868787836</v>
      </c>
      <c r="CR201" s="6">
        <f>IF(CR$3=$CP$3,$H201+BB201,IF($F201='KU Meter Schedule'!CR$3,'KU Meter Schedule'!CQ201+BB201-$G201,SUM(CQ201,BB201)))</f>
        <v>66228.871300704501</v>
      </c>
      <c r="CS201" s="6">
        <f>IF(CS$3=$CP$3,$H201+BC201,IF($F201='KU Meter Schedule'!CS$3,'KU Meter Schedule'!CR201+BC201-$G201,SUM(CR201,BC201)))</f>
        <v>66365.565732621166</v>
      </c>
      <c r="CT201" s="6">
        <f>IF(CT$3=$CP$3,$H201+BD201,IF($F201='KU Meter Schedule'!CT$3,'KU Meter Schedule'!CS201+BD201-$G201,SUM(CS201,BD201)))</f>
        <v>66502.260164537831</v>
      </c>
      <c r="CU201" s="6">
        <f>IF(CU$3=$CP$3,$H201+BE201,IF($F201='KU Meter Schedule'!CU$3,'KU Meter Schedule'!CT201+BE201-$G201,SUM(CT201,BE201)))</f>
        <v>66638.954596454496</v>
      </c>
      <c r="CV201" s="6">
        <f>IF(CV$3=$CP$3,$H201+BF201,IF($F201='KU Meter Schedule'!CV$3,'KU Meter Schedule'!CU201+BF201-$G201,SUM(CU201,BF201)))</f>
        <v>66775.649028371161</v>
      </c>
      <c r="CW201" s="6">
        <f>IF(CW$3=$CP$3,$H201+BG201,IF($F201='KU Meter Schedule'!CW$3,'KU Meter Schedule'!CV201+BG201-$G201,SUM(CV201,BG201)))</f>
        <v>66912.343460287826</v>
      </c>
      <c r="CX201" s="6">
        <f>IF(CX$3=$CP$3,$H201+BH201,IF($F201='KU Meter Schedule'!CX$3,'KU Meter Schedule'!CW201+BH201-$G201,SUM(CW201,BH201)))</f>
        <v>67049.037892204491</v>
      </c>
      <c r="CY201" s="6">
        <f>IF(CY$3=$CP$3,$H201+BI201,IF($F201='KU Meter Schedule'!CY$3,'KU Meter Schedule'!CX201+BI201-$G201,SUM(CX201,BI201)))</f>
        <v>67185.732324121156</v>
      </c>
      <c r="CZ201" s="6">
        <f>IF(CZ$3=$CP$3,$H201+BJ201,IF($F201='KU Meter Schedule'!CZ$3,'KU Meter Schedule'!CY201+BJ201-$G201,SUM(CY201,BJ201)))</f>
        <v>67322.426756037821</v>
      </c>
      <c r="DA201" s="6">
        <f>IF(DA$3=$CP$3,$H201+BK201,IF($F201='KU Meter Schedule'!DA$3,'KU Meter Schedule'!CZ201+BK201-$G201,SUM(CZ201,BK201)))</f>
        <v>67531.945295787824</v>
      </c>
      <c r="DB201" s="6">
        <f>IF(DB$3=$CP$3,$H201+BL201,IF($F201='KU Meter Schedule'!DB$3,'KU Meter Schedule'!DA201+BL201-$G201,SUM(DA201,BL201)))</f>
        <v>67741.463835537827</v>
      </c>
      <c r="DC201" s="6">
        <f>IF(DC$3=$CP$3,$H201+BM201,IF($F201='KU Meter Schedule'!DC$3,'KU Meter Schedule'!DB201+BM201-$G201,SUM(DB201,BM201)))</f>
        <v>67950.982375287829</v>
      </c>
      <c r="DD201" s="6">
        <f>IF(DD$3=$CP$3,$H201+BN201,IF($F201='KU Meter Schedule'!DD$3,'KU Meter Schedule'!DC201+BN201-$G201,SUM(DC201,BN201)))</f>
        <v>68160.500915037832</v>
      </c>
      <c r="DE201" s="6">
        <f>IF(DE$3=$CP$3,$H201+BO201,IF($F201='KU Meter Schedule'!DE$3,'KU Meter Schedule'!DD201+BO201-$G201,SUM(DD201,BO201)))</f>
        <v>68370.019454787835</v>
      </c>
      <c r="DF201" s="6">
        <f>IF(DF$3=$CP$3,$H201+BP201,IF($F201='KU Meter Schedule'!DF$3,'KU Meter Schedule'!DE201+BP201-$G201,SUM(DE201,BP201)))</f>
        <v>68579.537994537837</v>
      </c>
      <c r="DG201" s="6">
        <f>IF(DG$3=$CP$3,$H201+BQ201,IF($F201='KU Meter Schedule'!DG$3,'KU Meter Schedule'!DF201+BQ201-$G201,SUM(DF201,BQ201)))</f>
        <v>68789.05653428784</v>
      </c>
      <c r="DH201" s="6">
        <f>IF(DH$3=$CP$3,$H201+BR201,IF($F201='KU Meter Schedule'!DH$3,'KU Meter Schedule'!DG201+BR201-$G201,SUM(DG201,BR201)))</f>
        <v>68998.575074037843</v>
      </c>
      <c r="DI201" s="6">
        <f>IF(DI$3=$CP$3,$H201+BS201,IF($F201='KU Meter Schedule'!DI$3,'KU Meter Schedule'!DH201+BS201-$G201,SUM(DH201,BS201)))</f>
        <v>69208.093613787845</v>
      </c>
      <c r="DJ201" s="6">
        <f>IF(DJ$3=$CP$3,$H201+BT201,IF($F201='KU Meter Schedule'!DJ$3,'KU Meter Schedule'!DI201+BT201-$G201,SUM(DI201,BT201)))</f>
        <v>69417.612153537848</v>
      </c>
      <c r="DK201" s="6">
        <f>IF(DK$3=$CP$3,$H201+BU201,IF($F201='KU Meter Schedule'!DK$3,'KU Meter Schedule'!DJ201+BU201-$G201,SUM(DJ201,BU201)))</f>
        <v>69627.130693287851</v>
      </c>
      <c r="DL201" s="6">
        <f>IF(DL$3=$CP$3,$H201+BV201,IF($F201='KU Meter Schedule'!DL$3,'KU Meter Schedule'!DK201+BV201-$G201,SUM(DK201,BV201)))</f>
        <v>69836.649233037853</v>
      </c>
      <c r="DM201" s="6">
        <f>IF(DM$3=$CP$3,$H201+BW201,IF($F201='KU Meter Schedule'!DM$3,'KU Meter Schedule'!DL201+BW201-$G201,SUM(DL201,BW201)))</f>
        <v>70046.167772787856</v>
      </c>
      <c r="DN201" s="6">
        <f>IF(DN$3=$CP$3,$H201+BX201,IF($F201='KU Meter Schedule'!DN$3,'KU Meter Schedule'!DM201+BX201-$G201,SUM(DM201,BX201)))</f>
        <v>70255.686312537859</v>
      </c>
      <c r="DO201" s="6">
        <f>IF(DO$3=$CP$3,$H201+BY201,IF($F201='KU Meter Schedule'!DO$3,'KU Meter Schedule'!DN201+BY201-$G201,SUM(DN201,BY201)))</f>
        <v>70465.204852287861</v>
      </c>
      <c r="DP201" s="6">
        <f>IF(DP$3=$CP$3,$H201+BZ201,IF($F201='KU Meter Schedule'!DP$3,'KU Meter Schedule'!DO201+BZ201-$G201,SUM(DO201,BZ201)))</f>
        <v>70674.723392037864</v>
      </c>
      <c r="DQ201" s="6">
        <f>IF(DQ$3=$CP$3,$H201+CA201,IF($F201='KU Meter Schedule'!DQ$3,'KU Meter Schedule'!DP201+CA201-$G201,SUM(DP201,CA201)))</f>
        <v>70884.241931787867</v>
      </c>
      <c r="DR201" s="6">
        <f>IF(DR$3=$CP$3,$H201+CB201,IF($F201='KU Meter Schedule'!DR$3,'KU Meter Schedule'!DQ201+CB201-$G201,SUM(DQ201,CB201)))</f>
        <v>71093.760471537869</v>
      </c>
      <c r="DS201" s="6">
        <f>IF(DS$3=$CP$3,$H201+CC201,IF($F201='KU Meter Schedule'!DS$3,'KU Meter Schedule'!DR201+CC201-$G201,SUM(DR201,CC201)))</f>
        <v>71303.279011287872</v>
      </c>
      <c r="DT201" s="6">
        <f>IF(DT$3=$CP$3,$H201+CD201,IF($F201='KU Meter Schedule'!DT$3,'KU Meter Schedule'!DS201+CD201-$G201,SUM(DS201,CD201)))</f>
        <v>71512.797551037875</v>
      </c>
      <c r="DU201" s="6">
        <f>IF(DU$3=$CP$3,$H201+CE201,IF($F201='KU Meter Schedule'!DU$3,'KU Meter Schedule'!DT201+CE201-$G201,SUM(DT201,CE201)))</f>
        <v>71722.316090787877</v>
      </c>
      <c r="DV201" s="6">
        <f>IF(DV$3=$CP$3,$H201+CF201,IF($F201='KU Meter Schedule'!DV$3,'KU Meter Schedule'!DU201+CF201-$G201,SUM(DU201,CF201)))</f>
        <v>71931.83463053788</v>
      </c>
      <c r="DW201" s="6">
        <f>IF(DW$3=$CP$3,$H201+CG201,IF($F201='KU Meter Schedule'!DW$3,'KU Meter Schedule'!DV201+CG201-$G201,SUM(DV201,CG201)))</f>
        <v>72141.353170287883</v>
      </c>
      <c r="DX201" s="6">
        <f>IF(DX$3=$CP$3,$H201+CH201,IF($F201='KU Meter Schedule'!DX$3,'KU Meter Schedule'!DW201+CH201-$G201,SUM(DW201,CH201)))</f>
        <v>72350.871710037885</v>
      </c>
      <c r="DY201" s="6">
        <f>IF(DY$3=$CP$3,$H201+CI201,IF($F201='KU Meter Schedule'!DY$3,'KU Meter Schedule'!DX201+CI201-$G201,SUM(DX201,CI201)))</f>
        <v>72560.390249787888</v>
      </c>
      <c r="DZ201" s="6">
        <f>IF(DZ$3=$CP$3,$H201+CJ201,IF($F201='KU Meter Schedule'!DZ$3,'KU Meter Schedule'!DY201+CJ201-$G201,SUM(DY201,CJ201)))</f>
        <v>72769.908789537891</v>
      </c>
      <c r="EA201" s="6">
        <f>IF(EA$3=$CP$3,$H201+CK201,IF($F201='KU Meter Schedule'!EA$3,'KU Meter Schedule'!DZ201+CK201-$G201,SUM(DZ201,CK201)))</f>
        <v>72979.427329287893</v>
      </c>
      <c r="EB201" s="6">
        <f>IF(EB$3=$CP$3,$H201+CL201,IF($F201='KU Meter Schedule'!EB$3,'KU Meter Schedule'!EA201+CL201-$G201,SUM(EA201,CL201)))</f>
        <v>1453.9165991628834</v>
      </c>
      <c r="EC201" s="6">
        <f>IF(EC$3=$CP$3,$H201+CM201,IF($F201='KU Meter Schedule'!EC$3,'KU Meter Schedule'!EB201+CM201-$G201,SUM(EB201,CM201)))</f>
        <v>1453.9165991628834</v>
      </c>
      <c r="ED201" s="6">
        <f>IF(ED$3=$CP$3,$H201+CN201,IF($F201='KU Meter Schedule'!ED$3,'KU Meter Schedule'!EC201+CN201-$G201,SUM(EC201,CN201)))</f>
        <v>1453.9165991628834</v>
      </c>
      <c r="EF201" s="8">
        <f t="shared" si="42"/>
        <v>5674.7875631288334</v>
      </c>
      <c r="EG201" s="8">
        <f t="shared" si="42"/>
        <v>5538.0931312121684</v>
      </c>
      <c r="EH201" s="8">
        <f t="shared" si="42"/>
        <v>5401.3986992955033</v>
      </c>
      <c r="EI201" s="8">
        <f t="shared" si="42"/>
        <v>5264.7042673788383</v>
      </c>
      <c r="EJ201" s="8">
        <f t="shared" si="42"/>
        <v>5128.0098354621732</v>
      </c>
      <c r="EK201" s="8">
        <f t="shared" si="42"/>
        <v>4991.3154035455082</v>
      </c>
      <c r="EL201" s="8">
        <f t="shared" si="42"/>
        <v>4854.6209716288431</v>
      </c>
      <c r="EM201" s="8">
        <f t="shared" si="42"/>
        <v>4717.9265397121781</v>
      </c>
      <c r="EN201" s="8">
        <f t="shared" si="42"/>
        <v>4581.232107795513</v>
      </c>
      <c r="EO201" s="8">
        <f t="shared" si="42"/>
        <v>4444.5376758788479</v>
      </c>
      <c r="EP201" s="8">
        <f t="shared" si="42"/>
        <v>4307.8432439621829</v>
      </c>
      <c r="EQ201" s="8">
        <f t="shared" si="42"/>
        <v>4098.3247042121802</v>
      </c>
      <c r="ER201" s="8">
        <f t="shared" si="42"/>
        <v>3888.8061644621775</v>
      </c>
      <c r="ES201" s="8">
        <f t="shared" si="42"/>
        <v>3679.2876247121749</v>
      </c>
      <c r="ET201" s="8">
        <f t="shared" si="42"/>
        <v>3469.7690849621722</v>
      </c>
      <c r="EU201" s="8">
        <f t="shared" si="42"/>
        <v>3260.2505452121695</v>
      </c>
      <c r="EV201" s="8">
        <f t="shared" si="41"/>
        <v>3050.7320054621669</v>
      </c>
      <c r="EW201" s="8">
        <f t="shared" si="41"/>
        <v>2841.2134657121642</v>
      </c>
      <c r="EX201" s="8">
        <f t="shared" si="41"/>
        <v>2631.6949259621615</v>
      </c>
      <c r="EY201" s="8">
        <f t="shared" si="41"/>
        <v>2422.1763862121588</v>
      </c>
      <c r="EZ201" s="8">
        <f t="shared" si="41"/>
        <v>2212.6578464621562</v>
      </c>
      <c r="FA201" s="8">
        <f t="shared" si="41"/>
        <v>2003.1393067121535</v>
      </c>
      <c r="FB201" s="8">
        <f t="shared" si="41"/>
        <v>1793.6207669621508</v>
      </c>
      <c r="FC201" s="8">
        <f t="shared" si="41"/>
        <v>1584.1022272121481</v>
      </c>
      <c r="FD201" s="8">
        <f t="shared" si="41"/>
        <v>1374.5836874621455</v>
      </c>
      <c r="FE201" s="8">
        <f t="shared" si="41"/>
        <v>1165.0651477121428</v>
      </c>
      <c r="FF201" s="8">
        <f t="shared" si="41"/>
        <v>955.54660796214011</v>
      </c>
      <c r="FG201" s="8">
        <f t="shared" si="41"/>
        <v>746.02806821213744</v>
      </c>
      <c r="FH201" s="8">
        <f t="shared" si="41"/>
        <v>536.50952846213477</v>
      </c>
      <c r="FI201" s="8">
        <f t="shared" si="41"/>
        <v>326.99098871213209</v>
      </c>
      <c r="FJ201" s="8">
        <f t="shared" si="41"/>
        <v>117.47244896212942</v>
      </c>
      <c r="FK201" s="8">
        <f t="shared" si="40"/>
        <v>-92.046090787873254</v>
      </c>
      <c r="FL201" s="8">
        <f t="shared" si="40"/>
        <v>-301.56463053787593</v>
      </c>
      <c r="FM201" s="8">
        <f t="shared" si="40"/>
        <v>-511.0831702878786</v>
      </c>
      <c r="FN201" s="8">
        <f t="shared" si="40"/>
        <v>-720.60171003788128</v>
      </c>
      <c r="FO201" s="8">
        <f t="shared" si="40"/>
        <v>-930.12024978788395</v>
      </c>
      <c r="FP201" s="8">
        <f t="shared" si="40"/>
        <v>-1139.6387895378866</v>
      </c>
      <c r="FQ201" s="8">
        <f t="shared" si="40"/>
        <v>-1349.1573292878893</v>
      </c>
      <c r="FR201" s="8">
        <f t="shared" si="40"/>
        <v>-1453.9165991628834</v>
      </c>
      <c r="FS201" s="8">
        <f t="shared" si="40"/>
        <v>-1453.9165991628834</v>
      </c>
      <c r="FT201" s="8">
        <f t="shared" si="40"/>
        <v>-1453.9165991628834</v>
      </c>
    </row>
    <row r="202" spans="1:176" x14ac:dyDescent="0.25">
      <c r="A202" s="3" t="s">
        <v>12</v>
      </c>
      <c r="B202" s="3" t="s">
        <v>2</v>
      </c>
      <c r="C202" s="3" t="s">
        <v>37</v>
      </c>
      <c r="D202" s="3" t="s">
        <v>5</v>
      </c>
      <c r="E202" s="3">
        <v>1972</v>
      </c>
      <c r="F202" s="24">
        <f>IFERROR(VLOOKUP(CONCATENATE(C202,E202),'KU Retirements'!$A$4:$E$150,5,FALSE),"N/A")</f>
        <v>43739</v>
      </c>
      <c r="G202" s="5">
        <v>1136.33</v>
      </c>
      <c r="H202" s="5">
        <v>1044.1376721555</v>
      </c>
      <c r="J202" s="6">
        <f>IF(J$3=$J$3,$G202,IF($F202='KU Meter Schedule'!J$3,'KU Meter Schedule'!I202-'KU Meter Schedule'!$G202,I202))</f>
        <v>1136.33</v>
      </c>
      <c r="K202" s="6">
        <f>IF(K$3=$J$3,$G202,IF($F202='KU Meter Schedule'!K$3,'KU Meter Schedule'!J202-'KU Meter Schedule'!$G202,J202))</f>
        <v>1136.33</v>
      </c>
      <c r="L202" s="6">
        <f>IF(L$3=$J$3,$G202,IF($F202='KU Meter Schedule'!L$3,'KU Meter Schedule'!K202-'KU Meter Schedule'!$G202,K202))</f>
        <v>1136.33</v>
      </c>
      <c r="M202" s="6">
        <f>IF(M$3=$J$3,$G202,IF($F202='KU Meter Schedule'!M$3,'KU Meter Schedule'!L202-'KU Meter Schedule'!$G202,L202))</f>
        <v>1136.33</v>
      </c>
      <c r="N202" s="6">
        <f>IF(N$3=$J$3,$G202,IF($F202='KU Meter Schedule'!N$3,'KU Meter Schedule'!M202-'KU Meter Schedule'!$G202,M202))</f>
        <v>1136.33</v>
      </c>
      <c r="O202" s="6">
        <f>IF(O$3=$J$3,$G202,IF($F202='KU Meter Schedule'!O$3,'KU Meter Schedule'!N202-'KU Meter Schedule'!$G202,N202))</f>
        <v>1136.33</v>
      </c>
      <c r="P202" s="6">
        <f>IF(P$3=$J$3,$G202,IF($F202='KU Meter Schedule'!P$3,'KU Meter Schedule'!O202-'KU Meter Schedule'!$G202,O202))</f>
        <v>1136.33</v>
      </c>
      <c r="Q202" s="6">
        <f>IF(Q$3=$J$3,$G202,IF($F202='KU Meter Schedule'!Q$3,'KU Meter Schedule'!P202-'KU Meter Schedule'!$G202,P202))</f>
        <v>1136.33</v>
      </c>
      <c r="R202" s="6">
        <f>IF(R$3=$J$3,$G202,IF($F202='KU Meter Schedule'!R$3,'KU Meter Schedule'!Q202-'KU Meter Schedule'!$G202,Q202))</f>
        <v>1136.33</v>
      </c>
      <c r="S202" s="6">
        <f>IF(S$3=$J$3,$G202,IF($F202='KU Meter Schedule'!S$3,'KU Meter Schedule'!R202-'KU Meter Schedule'!$G202,R202))</f>
        <v>1136.33</v>
      </c>
      <c r="T202" s="6">
        <f>IF(T$3=$J$3,$G202,IF($F202='KU Meter Schedule'!T$3,'KU Meter Schedule'!S202-'KU Meter Schedule'!$G202,S202))</f>
        <v>1136.33</v>
      </c>
      <c r="U202" s="6">
        <f>IF(U$3=$J$3,$G202,IF($F202='KU Meter Schedule'!U$3,'KU Meter Schedule'!T202-'KU Meter Schedule'!$G202,T202))</f>
        <v>1136.33</v>
      </c>
      <c r="V202" s="6">
        <f>IF(V$3=$J$3,$G202,IF($F202='KU Meter Schedule'!V$3,'KU Meter Schedule'!U202-'KU Meter Schedule'!$G202,U202))</f>
        <v>1136.33</v>
      </c>
      <c r="W202" s="6">
        <f>IF(W$3=$J$3,$G202,IF($F202='KU Meter Schedule'!W$3,'KU Meter Schedule'!V202-'KU Meter Schedule'!$G202,V202))</f>
        <v>1136.33</v>
      </c>
      <c r="X202" s="6">
        <f>IF(X$3=$J$3,$G202,IF($F202='KU Meter Schedule'!X$3,'KU Meter Schedule'!W202-'KU Meter Schedule'!$G202,W202))</f>
        <v>1136.33</v>
      </c>
      <c r="Y202" s="6">
        <f>IF(Y$3=$J$3,$G202,IF($F202='KU Meter Schedule'!Y$3,'KU Meter Schedule'!X202-'KU Meter Schedule'!$G202,X202))</f>
        <v>1136.33</v>
      </c>
      <c r="Z202" s="6">
        <f>IF(Z$3=$J$3,$G202,IF($F202='KU Meter Schedule'!Z$3,'KU Meter Schedule'!Y202-'KU Meter Schedule'!$G202,Y202))</f>
        <v>1136.33</v>
      </c>
      <c r="AA202" s="6">
        <f>IF(AA$3=$J$3,$G202,IF($F202='KU Meter Schedule'!AA$3,'KU Meter Schedule'!Z202-'KU Meter Schedule'!$G202,Z202))</f>
        <v>1136.33</v>
      </c>
      <c r="AB202" s="6">
        <f>IF(AB$3=$J$3,$G202,IF($F202='KU Meter Schedule'!AB$3,'KU Meter Schedule'!AA202-'KU Meter Schedule'!$G202,AA202))</f>
        <v>1136.33</v>
      </c>
      <c r="AC202" s="6">
        <f>IF(AC$3=$J$3,$G202,IF($F202='KU Meter Schedule'!AC$3,'KU Meter Schedule'!AB202-'KU Meter Schedule'!$G202,AB202))</f>
        <v>1136.33</v>
      </c>
      <c r="AD202" s="6">
        <f>IF(AD$3=$J$3,$G202,IF($F202='KU Meter Schedule'!AD$3,'KU Meter Schedule'!AC202-'KU Meter Schedule'!$G202,AC202))</f>
        <v>1136.33</v>
      </c>
      <c r="AE202" s="6">
        <f>IF(AE$3=$J$3,$G202,IF($F202='KU Meter Schedule'!AE$3,'KU Meter Schedule'!AD202-'KU Meter Schedule'!$G202,AD202))</f>
        <v>1136.33</v>
      </c>
      <c r="AF202" s="6">
        <f>IF(AF$3=$J$3,$G202,IF($F202='KU Meter Schedule'!AF$3,'KU Meter Schedule'!AE202-'KU Meter Schedule'!$G202,AE202))</f>
        <v>1136.33</v>
      </c>
      <c r="AG202" s="6">
        <f>IF(AG$3=$J$3,$G202,IF($F202='KU Meter Schedule'!AG$3,'KU Meter Schedule'!AF202-'KU Meter Schedule'!$G202,AF202))</f>
        <v>1136.33</v>
      </c>
      <c r="AH202" s="6">
        <f>IF(AH$3=$J$3,$G202,IF($F202='KU Meter Schedule'!AH$3,'KU Meter Schedule'!AG202-'KU Meter Schedule'!$G202,AG202))</f>
        <v>1136.33</v>
      </c>
      <c r="AI202" s="6">
        <f>IF(AI$3=$J$3,$G202,IF($F202='KU Meter Schedule'!AI$3,'KU Meter Schedule'!AH202-'KU Meter Schedule'!$G202,AH202))</f>
        <v>1136.33</v>
      </c>
      <c r="AJ202" s="6">
        <f>IF(AJ$3=$J$3,$G202,IF($F202='KU Meter Schedule'!AJ$3,'KU Meter Schedule'!AI202-'KU Meter Schedule'!$G202,AI202))</f>
        <v>1136.33</v>
      </c>
      <c r="AK202" s="6">
        <f>IF(AK$3=$J$3,$G202,IF($F202='KU Meter Schedule'!AK$3,'KU Meter Schedule'!AJ202-'KU Meter Schedule'!$G202,AJ202))</f>
        <v>1136.33</v>
      </c>
      <c r="AL202" s="6">
        <f>IF(AL$3=$J$3,$G202,IF($F202='KU Meter Schedule'!AL$3,'KU Meter Schedule'!AK202-'KU Meter Schedule'!$G202,AK202))</f>
        <v>1136.33</v>
      </c>
      <c r="AM202" s="6">
        <f>IF(AM$3=$J$3,$G202,IF($F202='KU Meter Schedule'!AM$3,'KU Meter Schedule'!AL202-'KU Meter Schedule'!$G202,AL202))</f>
        <v>1136.33</v>
      </c>
      <c r="AN202" s="6">
        <f>IF(AN$3=$J$3,$G202,IF($F202='KU Meter Schedule'!AN$3,'KU Meter Schedule'!AM202-'KU Meter Schedule'!$G202,AM202))</f>
        <v>1136.33</v>
      </c>
      <c r="AO202" s="6">
        <f>IF(AO$3=$J$3,$G202,IF($F202='KU Meter Schedule'!AO$3,'KU Meter Schedule'!AN202-'KU Meter Schedule'!$G202,AN202))</f>
        <v>1136.33</v>
      </c>
      <c r="AP202" s="6">
        <f>IF(AP$3=$J$3,$G202,IF($F202='KU Meter Schedule'!AP$3,'KU Meter Schedule'!AO202-'KU Meter Schedule'!$G202,AO202))</f>
        <v>1136.33</v>
      </c>
      <c r="AQ202" s="6">
        <f>IF(AQ$3=$J$3,$G202,IF($F202='KU Meter Schedule'!AQ$3,'KU Meter Schedule'!AP202-'KU Meter Schedule'!$G202,AP202))</f>
        <v>1136.33</v>
      </c>
      <c r="AR202" s="6">
        <f>IF(AR$3=$J$3,$G202,IF($F202='KU Meter Schedule'!AR$3,'KU Meter Schedule'!AQ202-'KU Meter Schedule'!$G202,AQ202))</f>
        <v>1136.33</v>
      </c>
      <c r="AS202" s="6">
        <f>IF(AS$3=$J$3,$G202,IF($F202='KU Meter Schedule'!AS$3,'KU Meter Schedule'!AR202-'KU Meter Schedule'!$G202,AR202))</f>
        <v>1136.33</v>
      </c>
      <c r="AT202" s="6">
        <f>IF(AT$3=$J$3,$G202,IF($F202='KU Meter Schedule'!AT$3,'KU Meter Schedule'!AS202-'KU Meter Schedule'!$G202,AS202))</f>
        <v>1136.33</v>
      </c>
      <c r="AU202" s="6">
        <f>IF(AU$3=$J$3,$G202,IF($F202='KU Meter Schedule'!AU$3,'KU Meter Schedule'!AT202-'KU Meter Schedule'!$G202,AT202))</f>
        <v>1136.33</v>
      </c>
      <c r="AV202" s="6">
        <f>IF(AV$3=$J$3,$G202,IF($F202='KU Meter Schedule'!AV$3,'KU Meter Schedule'!AU202-'KU Meter Schedule'!$G202,AU202))</f>
        <v>0</v>
      </c>
      <c r="AW202" s="6">
        <f>IF(AW$3=$J$3,$G202,IF($F202='KU Meter Schedule'!AW$3,'KU Meter Schedule'!AV202-'KU Meter Schedule'!$G202,AV202))</f>
        <v>0</v>
      </c>
      <c r="AX202" s="6">
        <f>IF(AX$3=$J$3,$G202,IF($F202='KU Meter Schedule'!AX$3,'KU Meter Schedule'!AW202-'KU Meter Schedule'!$G202,AW202))</f>
        <v>0</v>
      </c>
      <c r="AZ202" s="21">
        <f>IF(AZ$3&lt;'Depr. Rate'!$B$1,('Depr. Rate'!$B$4*'KU Meter Schedule'!J202)/12,IF(J202=0,I202/2*'Depr. Rate'!$C$4/12,('Depr. Rate'!$C$4*'KU Meter Schedule'!J202)/12))</f>
        <v>2.1684964166666663</v>
      </c>
      <c r="BA202" s="21">
        <f>IF(BA$3&lt;'Depr. Rate'!$B$1,('Depr. Rate'!$B$4*'KU Meter Schedule'!K202)/12,IF(K202=0,J202/2*'Depr. Rate'!$C$4/12,('Depr. Rate'!$C$4*'KU Meter Schedule'!K202)/12))</f>
        <v>2.1684964166666663</v>
      </c>
      <c r="BB202" s="21">
        <f>IF(BB$3&lt;'Depr. Rate'!$B$1,('Depr. Rate'!$B$4*'KU Meter Schedule'!L202)/12,IF(L202=0,K202/2*'Depr. Rate'!$C$4/12,('Depr. Rate'!$C$4*'KU Meter Schedule'!L202)/12))</f>
        <v>2.1684964166666663</v>
      </c>
      <c r="BC202" s="21">
        <f>IF(BC$3&lt;'Depr. Rate'!$B$1,('Depr. Rate'!$B$4*'KU Meter Schedule'!M202)/12,IF(M202=0,L202/2*'Depr. Rate'!$C$4/12,('Depr. Rate'!$C$4*'KU Meter Schedule'!M202)/12))</f>
        <v>2.1684964166666663</v>
      </c>
      <c r="BD202" s="21">
        <f>IF(BD$3&lt;'Depr. Rate'!$B$1,('Depr. Rate'!$B$4*'KU Meter Schedule'!N202)/12,IF(N202=0,M202/2*'Depr. Rate'!$C$4/12,('Depr. Rate'!$C$4*'KU Meter Schedule'!N202)/12))</f>
        <v>2.1684964166666663</v>
      </c>
      <c r="BE202" s="21">
        <f>IF(BE$3&lt;'Depr. Rate'!$B$1,('Depr. Rate'!$B$4*'KU Meter Schedule'!O202)/12,IF(O202=0,N202/2*'Depr. Rate'!$C$4/12,('Depr. Rate'!$C$4*'KU Meter Schedule'!O202)/12))</f>
        <v>2.1684964166666663</v>
      </c>
      <c r="BF202" s="21">
        <f>IF(BF$3&lt;'Depr. Rate'!$B$1,('Depr. Rate'!$B$4*'KU Meter Schedule'!P202)/12,IF(P202=0,O202/2*'Depr. Rate'!$C$4/12,('Depr. Rate'!$C$4*'KU Meter Schedule'!P202)/12))</f>
        <v>2.1684964166666663</v>
      </c>
      <c r="BG202" s="21">
        <f>IF(BG$3&lt;'Depr. Rate'!$B$1,('Depr. Rate'!$B$4*'KU Meter Schedule'!Q202)/12,IF(Q202=0,P202/2*'Depr. Rate'!$C$4/12,('Depr. Rate'!$C$4*'KU Meter Schedule'!Q202)/12))</f>
        <v>2.1684964166666663</v>
      </c>
      <c r="BH202" s="21">
        <f>IF(BH$3&lt;'Depr. Rate'!$B$1,('Depr. Rate'!$B$4*'KU Meter Schedule'!R202)/12,IF(R202=0,Q202/2*'Depr. Rate'!$C$4/12,('Depr. Rate'!$C$4*'KU Meter Schedule'!R202)/12))</f>
        <v>2.1684964166666663</v>
      </c>
      <c r="BI202" s="21">
        <f>IF(BI$3&lt;'Depr. Rate'!$B$1,('Depr. Rate'!$B$4*'KU Meter Schedule'!S202)/12,IF(S202=0,R202/2*'Depr. Rate'!$C$4/12,('Depr. Rate'!$C$4*'KU Meter Schedule'!S202)/12))</f>
        <v>2.1684964166666663</v>
      </c>
      <c r="BJ202" s="21">
        <f>IF(BJ$3&lt;'Depr. Rate'!$B$1,('Depr. Rate'!$B$4*'KU Meter Schedule'!T202)/12,IF(T202=0,S202/2*'Depr. Rate'!$C$4/12,('Depr. Rate'!$C$4*'KU Meter Schedule'!T202)/12))</f>
        <v>2.1684964166666663</v>
      </c>
      <c r="BK202" s="21">
        <f>IF(BK$3&lt;'Depr. Rate'!$B$1,('Depr. Rate'!$B$4*'KU Meter Schedule'!U202)/12,IF(U202=0,T202/2*'Depr. Rate'!$C$4/12,('Depr. Rate'!$C$4*'KU Meter Schedule'!U202)/12))</f>
        <v>3.3237652499999997</v>
      </c>
      <c r="BL202" s="21">
        <f>IF(BL$3&lt;'Depr. Rate'!$B$1,('Depr. Rate'!$B$4*'KU Meter Schedule'!V202)/12,IF(V202=0,U202/2*'Depr. Rate'!$C$4/12,('Depr. Rate'!$C$4*'KU Meter Schedule'!V202)/12))</f>
        <v>3.3237652499999997</v>
      </c>
      <c r="BM202" s="21">
        <f>IF(BM$3&lt;'Depr. Rate'!$B$1,('Depr. Rate'!$B$4*'KU Meter Schedule'!W202)/12,IF(W202=0,V202/2*'Depr. Rate'!$C$4/12,('Depr. Rate'!$C$4*'KU Meter Schedule'!W202)/12))</f>
        <v>3.3237652499999997</v>
      </c>
      <c r="BN202" s="21">
        <f>IF(BN$3&lt;'Depr. Rate'!$B$1,('Depr. Rate'!$B$4*'KU Meter Schedule'!X202)/12,IF(X202=0,W202/2*'Depr. Rate'!$C$4/12,('Depr. Rate'!$C$4*'KU Meter Schedule'!X202)/12))</f>
        <v>3.3237652499999997</v>
      </c>
      <c r="BO202" s="21">
        <f>IF(BO$3&lt;'Depr. Rate'!$B$1,('Depr. Rate'!$B$4*'KU Meter Schedule'!Y202)/12,IF(Y202=0,X202/2*'Depr. Rate'!$C$4/12,('Depr. Rate'!$C$4*'KU Meter Schedule'!Y202)/12))</f>
        <v>3.3237652499999997</v>
      </c>
      <c r="BP202" s="21">
        <f>IF(BP$3&lt;'Depr. Rate'!$B$1,('Depr. Rate'!$B$4*'KU Meter Schedule'!Z202)/12,IF(Z202=0,Y202/2*'Depr. Rate'!$C$4/12,('Depr. Rate'!$C$4*'KU Meter Schedule'!Z202)/12))</f>
        <v>3.3237652499999997</v>
      </c>
      <c r="BQ202" s="21">
        <f>IF(BQ$3&lt;'Depr. Rate'!$B$1,('Depr. Rate'!$B$4*'KU Meter Schedule'!AA202)/12,IF(AA202=0,Z202/2*'Depr. Rate'!$C$4/12,('Depr. Rate'!$C$4*'KU Meter Schedule'!AA202)/12))</f>
        <v>3.3237652499999997</v>
      </c>
      <c r="BR202" s="21">
        <f>IF(BR$3&lt;'Depr. Rate'!$B$1,('Depr. Rate'!$B$4*'KU Meter Schedule'!AB202)/12,IF(AB202=0,AA202/2*'Depr. Rate'!$C$4/12,('Depr. Rate'!$C$4*'KU Meter Schedule'!AB202)/12))</f>
        <v>3.3237652499999997</v>
      </c>
      <c r="BS202" s="21">
        <f>IF(BS$3&lt;'Depr. Rate'!$B$1,('Depr. Rate'!$B$4*'KU Meter Schedule'!AC202)/12,IF(AC202=0,AB202/2*'Depr. Rate'!$C$4/12,('Depr. Rate'!$C$4*'KU Meter Schedule'!AC202)/12))</f>
        <v>3.3237652499999997</v>
      </c>
      <c r="BT202" s="21">
        <f>IF(BT$3&lt;'Depr. Rate'!$B$1,('Depr. Rate'!$B$4*'KU Meter Schedule'!AD202)/12,IF(AD202=0,AC202/2*'Depr. Rate'!$C$4/12,('Depr. Rate'!$C$4*'KU Meter Schedule'!AD202)/12))</f>
        <v>3.3237652499999997</v>
      </c>
      <c r="BU202" s="21">
        <f>IF(BU$3&lt;'Depr. Rate'!$B$1,('Depr. Rate'!$B$4*'KU Meter Schedule'!AE202)/12,IF(AE202=0,AD202/2*'Depr. Rate'!$C$4/12,('Depr. Rate'!$C$4*'KU Meter Schedule'!AE202)/12))</f>
        <v>3.3237652499999997</v>
      </c>
      <c r="BV202" s="21">
        <f>IF(BV$3&lt;'Depr. Rate'!$B$1,('Depr. Rate'!$B$4*'KU Meter Schedule'!AF202)/12,IF(AF202=0,AE202/2*'Depr. Rate'!$C$4/12,('Depr. Rate'!$C$4*'KU Meter Schedule'!AF202)/12))</f>
        <v>3.3237652499999997</v>
      </c>
      <c r="BW202" s="21">
        <f>IF(BW$3&lt;'Depr. Rate'!$B$1,('Depr. Rate'!$B$4*'KU Meter Schedule'!AG202)/12,IF(AG202=0,AF202/2*'Depr. Rate'!$C$4/12,('Depr. Rate'!$C$4*'KU Meter Schedule'!AG202)/12))</f>
        <v>3.3237652499999997</v>
      </c>
      <c r="BX202" s="21">
        <f>IF(BX$3&lt;'Depr. Rate'!$B$1,('Depr. Rate'!$B$4*'KU Meter Schedule'!AH202)/12,IF(AH202=0,AG202/2*'Depr. Rate'!$C$4/12,('Depr. Rate'!$C$4*'KU Meter Schedule'!AH202)/12))</f>
        <v>3.3237652499999997</v>
      </c>
      <c r="BY202" s="21">
        <f>IF(BY$3&lt;'Depr. Rate'!$B$1,('Depr. Rate'!$B$4*'KU Meter Schedule'!AI202)/12,IF(AI202=0,AH202/2*'Depr. Rate'!$C$4/12,('Depr. Rate'!$C$4*'KU Meter Schedule'!AI202)/12))</f>
        <v>3.3237652499999997</v>
      </c>
      <c r="BZ202" s="21">
        <f>IF(BZ$3&lt;'Depr. Rate'!$B$1,('Depr. Rate'!$B$4*'KU Meter Schedule'!AJ202)/12,IF(AJ202=0,AI202/2*'Depr. Rate'!$C$4/12,('Depr. Rate'!$C$4*'KU Meter Schedule'!AJ202)/12))</f>
        <v>3.3237652499999997</v>
      </c>
      <c r="CA202" s="21">
        <f>IF(CA$3&lt;'Depr. Rate'!$B$1,('Depr. Rate'!$B$4*'KU Meter Schedule'!AK202)/12,IF(AK202=0,AJ202/2*'Depr. Rate'!$C$4/12,('Depr. Rate'!$C$4*'KU Meter Schedule'!AK202)/12))</f>
        <v>3.3237652499999997</v>
      </c>
      <c r="CB202" s="21">
        <f>IF(CB$3&lt;'Depr. Rate'!$B$1,('Depr. Rate'!$B$4*'KU Meter Schedule'!AL202)/12,IF(AL202=0,AK202/2*'Depr. Rate'!$C$4/12,('Depr. Rate'!$C$4*'KU Meter Schedule'!AL202)/12))</f>
        <v>3.3237652499999997</v>
      </c>
      <c r="CC202" s="21">
        <f>IF(CC$3&lt;'Depr. Rate'!$B$1,('Depr. Rate'!$B$4*'KU Meter Schedule'!AM202)/12,IF(AM202=0,AL202/2*'Depr. Rate'!$C$4/12,('Depr. Rate'!$C$4*'KU Meter Schedule'!AM202)/12))</f>
        <v>3.3237652499999997</v>
      </c>
      <c r="CD202" s="21">
        <f>IF(CD$3&lt;'Depr. Rate'!$B$1,('Depr. Rate'!$B$4*'KU Meter Schedule'!AN202)/12,IF(AN202=0,AM202/2*'Depr. Rate'!$C$4/12,('Depr. Rate'!$C$4*'KU Meter Schedule'!AN202)/12))</f>
        <v>3.3237652499999997</v>
      </c>
      <c r="CE202" s="21">
        <f>IF(CE$3&lt;'Depr. Rate'!$B$1,('Depr. Rate'!$B$4*'KU Meter Schedule'!AO202)/12,IF(AO202=0,AN202/2*'Depr. Rate'!$C$4/12,('Depr. Rate'!$C$4*'KU Meter Schedule'!AO202)/12))</f>
        <v>3.3237652499999997</v>
      </c>
      <c r="CF202" s="21">
        <f>IF(CF$3&lt;'Depr. Rate'!$B$1,('Depr. Rate'!$B$4*'KU Meter Schedule'!AP202)/12,IF(AP202=0,AO202/2*'Depr. Rate'!$C$4/12,('Depr. Rate'!$C$4*'KU Meter Schedule'!AP202)/12))</f>
        <v>3.3237652499999997</v>
      </c>
      <c r="CG202" s="21">
        <f>IF(CG$3&lt;'Depr. Rate'!$B$1,('Depr. Rate'!$B$4*'KU Meter Schedule'!AQ202)/12,IF(AQ202=0,AP202/2*'Depr. Rate'!$C$4/12,('Depr. Rate'!$C$4*'KU Meter Schedule'!AQ202)/12))</f>
        <v>3.3237652499999997</v>
      </c>
      <c r="CH202" s="21">
        <f>IF(CH$3&lt;'Depr. Rate'!$B$1,('Depr. Rate'!$B$4*'KU Meter Schedule'!AR202)/12,IF(AR202=0,AQ202/2*'Depr. Rate'!$C$4/12,('Depr. Rate'!$C$4*'KU Meter Schedule'!AR202)/12))</f>
        <v>3.3237652499999997</v>
      </c>
      <c r="CI202" s="21">
        <f>IF(CI$3&lt;'Depr. Rate'!$B$1,('Depr. Rate'!$B$4*'KU Meter Schedule'!AS202)/12,IF(AS202=0,AR202/2*'Depr. Rate'!$C$4/12,('Depr. Rate'!$C$4*'KU Meter Schedule'!AS202)/12))</f>
        <v>3.3237652499999997</v>
      </c>
      <c r="CJ202" s="21">
        <f>IF(CJ$3&lt;'Depr. Rate'!$B$1,('Depr. Rate'!$B$4*'KU Meter Schedule'!AT202)/12,IF(AT202=0,AS202/2*'Depr. Rate'!$C$4/12,('Depr. Rate'!$C$4*'KU Meter Schedule'!AT202)/12))</f>
        <v>3.3237652499999997</v>
      </c>
      <c r="CK202" s="21">
        <f>IF(CK$3&lt;'Depr. Rate'!$B$1,('Depr. Rate'!$B$4*'KU Meter Schedule'!AU202)/12,IF(AU202=0,AT202/2*'Depr. Rate'!$C$4/12,('Depr. Rate'!$C$4*'KU Meter Schedule'!AU202)/12))</f>
        <v>3.3237652499999997</v>
      </c>
      <c r="CL202" s="21">
        <f>IF(CL$3&lt;'Depr. Rate'!$B$1,('Depr. Rate'!$B$4*'KU Meter Schedule'!AV202)/12,IF(AV202=0,AU202/2*'Depr. Rate'!$C$4/12,('Depr. Rate'!$C$4*'KU Meter Schedule'!AV202)/12))</f>
        <v>1.6618826249999998</v>
      </c>
      <c r="CM202" s="21">
        <f>IF(CM$3&lt;'Depr. Rate'!$B$1,('Depr. Rate'!$B$4*'KU Meter Schedule'!AW202)/12,IF(AW202=0,AV202/2*'Depr. Rate'!$C$4/12,('Depr. Rate'!$C$4*'KU Meter Schedule'!AW202)/12))</f>
        <v>0</v>
      </c>
      <c r="CN202" s="21">
        <f>IF(CN$3&lt;'Depr. Rate'!$B$1,('Depr. Rate'!$B$4*'KU Meter Schedule'!AX202)/12,IF(AX202=0,AW202/2*'Depr. Rate'!$C$4/12,('Depr. Rate'!$C$4*'KU Meter Schedule'!AX202)/12))</f>
        <v>0</v>
      </c>
      <c r="CP202" s="6">
        <f>IF(CP$3=$CP$3,$H202+AZ202,IF($F202='KU Meter Schedule'!CP$3,'KU Meter Schedule'!CO202+AZ202-$G202,SUM(CO202,AZ202)))</f>
        <v>1046.3061685721666</v>
      </c>
      <c r="CQ202" s="6">
        <f>IF(CQ$3=$CP$3,$H202+BA202,IF($F202='KU Meter Schedule'!CQ$3,'KU Meter Schedule'!CP202+BA202-$G202,SUM(CP202,BA202)))</f>
        <v>1048.4746649888332</v>
      </c>
      <c r="CR202" s="6">
        <f>IF(CR$3=$CP$3,$H202+BB202,IF($F202='KU Meter Schedule'!CR$3,'KU Meter Schedule'!CQ202+BB202-$G202,SUM(CQ202,BB202)))</f>
        <v>1050.6431614054998</v>
      </c>
      <c r="CS202" s="6">
        <f>IF(CS$3=$CP$3,$H202+BC202,IF($F202='KU Meter Schedule'!CS$3,'KU Meter Schedule'!CR202+BC202-$G202,SUM(CR202,BC202)))</f>
        <v>1052.8116578221664</v>
      </c>
      <c r="CT202" s="6">
        <f>IF(CT$3=$CP$3,$H202+BD202,IF($F202='KU Meter Schedule'!CT$3,'KU Meter Schedule'!CS202+BD202-$G202,SUM(CS202,BD202)))</f>
        <v>1054.9801542388329</v>
      </c>
      <c r="CU202" s="6">
        <f>IF(CU$3=$CP$3,$H202+BE202,IF($F202='KU Meter Schedule'!CU$3,'KU Meter Schedule'!CT202+BE202-$G202,SUM(CT202,BE202)))</f>
        <v>1057.1486506554995</v>
      </c>
      <c r="CV202" s="6">
        <f>IF(CV$3=$CP$3,$H202+BF202,IF($F202='KU Meter Schedule'!CV$3,'KU Meter Schedule'!CU202+BF202-$G202,SUM(CU202,BF202)))</f>
        <v>1059.3171470721661</v>
      </c>
      <c r="CW202" s="6">
        <f>IF(CW$3=$CP$3,$H202+BG202,IF($F202='KU Meter Schedule'!CW$3,'KU Meter Schedule'!CV202+BG202-$G202,SUM(CV202,BG202)))</f>
        <v>1061.4856434888327</v>
      </c>
      <c r="CX202" s="6">
        <f>IF(CX$3=$CP$3,$H202+BH202,IF($F202='KU Meter Schedule'!CX$3,'KU Meter Schedule'!CW202+BH202-$G202,SUM(CW202,BH202)))</f>
        <v>1063.6541399054993</v>
      </c>
      <c r="CY202" s="6">
        <f>IF(CY$3=$CP$3,$H202+BI202,IF($F202='KU Meter Schedule'!CY$3,'KU Meter Schedule'!CX202+BI202-$G202,SUM(CX202,BI202)))</f>
        <v>1065.8226363221659</v>
      </c>
      <c r="CZ202" s="6">
        <f>IF(CZ$3=$CP$3,$H202+BJ202,IF($F202='KU Meter Schedule'!CZ$3,'KU Meter Schedule'!CY202+BJ202-$G202,SUM(CY202,BJ202)))</f>
        <v>1067.9911327388324</v>
      </c>
      <c r="DA202" s="6">
        <f>IF(DA$3=$CP$3,$H202+BK202,IF($F202='KU Meter Schedule'!DA$3,'KU Meter Schedule'!CZ202+BK202-$G202,SUM(CZ202,BK202)))</f>
        <v>1071.3148979888324</v>
      </c>
      <c r="DB202" s="6">
        <f>IF(DB$3=$CP$3,$H202+BL202,IF($F202='KU Meter Schedule'!DB$3,'KU Meter Schedule'!DA202+BL202-$G202,SUM(DA202,BL202)))</f>
        <v>1074.6386632388324</v>
      </c>
      <c r="DC202" s="6">
        <f>IF(DC$3=$CP$3,$H202+BM202,IF($F202='KU Meter Schedule'!DC$3,'KU Meter Schedule'!DB202+BM202-$G202,SUM(DB202,BM202)))</f>
        <v>1077.9624284888323</v>
      </c>
      <c r="DD202" s="6">
        <f>IF(DD$3=$CP$3,$H202+BN202,IF($F202='KU Meter Schedule'!DD$3,'KU Meter Schedule'!DC202+BN202-$G202,SUM(DC202,BN202)))</f>
        <v>1081.2861937388323</v>
      </c>
      <c r="DE202" s="6">
        <f>IF(DE$3=$CP$3,$H202+BO202,IF($F202='KU Meter Schedule'!DE$3,'KU Meter Schedule'!DD202+BO202-$G202,SUM(DD202,BO202)))</f>
        <v>1084.6099589888322</v>
      </c>
      <c r="DF202" s="6">
        <f>IF(DF$3=$CP$3,$H202+BP202,IF($F202='KU Meter Schedule'!DF$3,'KU Meter Schedule'!DE202+BP202-$G202,SUM(DE202,BP202)))</f>
        <v>1087.9337242388322</v>
      </c>
      <c r="DG202" s="6">
        <f>IF(DG$3=$CP$3,$H202+BQ202,IF($F202='KU Meter Schedule'!DG$3,'KU Meter Schedule'!DF202+BQ202-$G202,SUM(DF202,BQ202)))</f>
        <v>1091.2574894888321</v>
      </c>
      <c r="DH202" s="6">
        <f>IF(DH$3=$CP$3,$H202+BR202,IF($F202='KU Meter Schedule'!DH$3,'KU Meter Schedule'!DG202+BR202-$G202,SUM(DG202,BR202)))</f>
        <v>1094.5812547388321</v>
      </c>
      <c r="DI202" s="6">
        <f>IF(DI$3=$CP$3,$H202+BS202,IF($F202='KU Meter Schedule'!DI$3,'KU Meter Schedule'!DH202+BS202-$G202,SUM(DH202,BS202)))</f>
        <v>1097.905019988832</v>
      </c>
      <c r="DJ202" s="6">
        <f>IF(DJ$3=$CP$3,$H202+BT202,IF($F202='KU Meter Schedule'!DJ$3,'KU Meter Schedule'!DI202+BT202-$G202,SUM(DI202,BT202)))</f>
        <v>1101.228785238832</v>
      </c>
      <c r="DK202" s="6">
        <f>IF(DK$3=$CP$3,$H202+BU202,IF($F202='KU Meter Schedule'!DK$3,'KU Meter Schedule'!DJ202+BU202-$G202,SUM(DJ202,BU202)))</f>
        <v>1104.5525504888319</v>
      </c>
      <c r="DL202" s="6">
        <f>IF(DL$3=$CP$3,$H202+BV202,IF($F202='KU Meter Schedule'!DL$3,'KU Meter Schedule'!DK202+BV202-$G202,SUM(DK202,BV202)))</f>
        <v>1107.8763157388319</v>
      </c>
      <c r="DM202" s="6">
        <f>IF(DM$3=$CP$3,$H202+BW202,IF($F202='KU Meter Schedule'!DM$3,'KU Meter Schedule'!DL202+BW202-$G202,SUM(DL202,BW202)))</f>
        <v>1111.2000809888318</v>
      </c>
      <c r="DN202" s="6">
        <f>IF(DN$3=$CP$3,$H202+BX202,IF($F202='KU Meter Schedule'!DN$3,'KU Meter Schedule'!DM202+BX202-$G202,SUM(DM202,BX202)))</f>
        <v>1114.5238462388318</v>
      </c>
      <c r="DO202" s="6">
        <f>IF(DO$3=$CP$3,$H202+BY202,IF($F202='KU Meter Schedule'!DO$3,'KU Meter Schedule'!DN202+BY202-$G202,SUM(DN202,BY202)))</f>
        <v>1117.8476114888317</v>
      </c>
      <c r="DP202" s="6">
        <f>IF(DP$3=$CP$3,$H202+BZ202,IF($F202='KU Meter Schedule'!DP$3,'KU Meter Schedule'!DO202+BZ202-$G202,SUM(DO202,BZ202)))</f>
        <v>1121.1713767388317</v>
      </c>
      <c r="DQ202" s="6">
        <f>IF(DQ$3=$CP$3,$H202+CA202,IF($F202='KU Meter Schedule'!DQ$3,'KU Meter Schedule'!DP202+CA202-$G202,SUM(DP202,CA202)))</f>
        <v>1124.4951419888316</v>
      </c>
      <c r="DR202" s="6">
        <f>IF(DR$3=$CP$3,$H202+CB202,IF($F202='KU Meter Schedule'!DR$3,'KU Meter Schedule'!DQ202+CB202-$G202,SUM(DQ202,CB202)))</f>
        <v>1127.8189072388316</v>
      </c>
      <c r="DS202" s="6">
        <f>IF(DS$3=$CP$3,$H202+CC202,IF($F202='KU Meter Schedule'!DS$3,'KU Meter Schedule'!DR202+CC202-$G202,SUM(DR202,CC202)))</f>
        <v>1131.1426724888315</v>
      </c>
      <c r="DT202" s="6">
        <f>IF(DT$3=$CP$3,$H202+CD202,IF($F202='KU Meter Schedule'!DT$3,'KU Meter Schedule'!DS202+CD202-$G202,SUM(DS202,CD202)))</f>
        <v>1134.4664377388315</v>
      </c>
      <c r="DU202" s="6">
        <f>IF(DU$3=$CP$3,$H202+CE202,IF($F202='KU Meter Schedule'!DU$3,'KU Meter Schedule'!DT202+CE202-$G202,SUM(DT202,CE202)))</f>
        <v>1137.7902029888314</v>
      </c>
      <c r="DV202" s="6">
        <f>IF(DV$3=$CP$3,$H202+CF202,IF($F202='KU Meter Schedule'!DV$3,'KU Meter Schedule'!DU202+CF202-$G202,SUM(DU202,CF202)))</f>
        <v>1141.1139682388314</v>
      </c>
      <c r="DW202" s="6">
        <f>IF(DW$3=$CP$3,$H202+CG202,IF($F202='KU Meter Schedule'!DW$3,'KU Meter Schedule'!DV202+CG202-$G202,SUM(DV202,CG202)))</f>
        <v>1144.4377334888313</v>
      </c>
      <c r="DX202" s="6">
        <f>IF(DX$3=$CP$3,$H202+CH202,IF($F202='KU Meter Schedule'!DX$3,'KU Meter Schedule'!DW202+CH202-$G202,SUM(DW202,CH202)))</f>
        <v>1147.7614987388313</v>
      </c>
      <c r="DY202" s="6">
        <f>IF(DY$3=$CP$3,$H202+CI202,IF($F202='KU Meter Schedule'!DY$3,'KU Meter Schedule'!DX202+CI202-$G202,SUM(DX202,CI202)))</f>
        <v>1151.0852639888312</v>
      </c>
      <c r="DZ202" s="6">
        <f>IF(DZ$3=$CP$3,$H202+CJ202,IF($F202='KU Meter Schedule'!DZ$3,'KU Meter Schedule'!DY202+CJ202-$G202,SUM(DY202,CJ202)))</f>
        <v>1154.4090292388312</v>
      </c>
      <c r="EA202" s="6">
        <f>IF(EA$3=$CP$3,$H202+CK202,IF($F202='KU Meter Schedule'!EA$3,'KU Meter Schedule'!DZ202+CK202-$G202,SUM(DZ202,CK202)))</f>
        <v>1157.7327944888311</v>
      </c>
      <c r="EB202" s="6">
        <f>IF(EB$3=$CP$3,$H202+CL202,IF($F202='KU Meter Schedule'!EB$3,'KU Meter Schedule'!EA202+CL202-$G202,SUM(EA202,CL202)))</f>
        <v>23.064677113831294</v>
      </c>
      <c r="EC202" s="6">
        <f>IF(EC$3=$CP$3,$H202+CM202,IF($F202='KU Meter Schedule'!EC$3,'KU Meter Schedule'!EB202+CM202-$G202,SUM(EB202,CM202)))</f>
        <v>23.064677113831294</v>
      </c>
      <c r="ED202" s="6">
        <f>IF(ED$3=$CP$3,$H202+CN202,IF($F202='KU Meter Schedule'!ED$3,'KU Meter Schedule'!EC202+CN202-$G202,SUM(EC202,CN202)))</f>
        <v>23.064677113831294</v>
      </c>
      <c r="EF202" s="8">
        <f t="shared" si="42"/>
        <v>90.023831427833329</v>
      </c>
      <c r="EG202" s="8">
        <f t="shared" si="42"/>
        <v>87.855335011166744</v>
      </c>
      <c r="EH202" s="8">
        <f t="shared" si="42"/>
        <v>85.686838594500159</v>
      </c>
      <c r="EI202" s="8">
        <f t="shared" si="42"/>
        <v>83.518342177833574</v>
      </c>
      <c r="EJ202" s="8">
        <f t="shared" si="42"/>
        <v>81.349845761166989</v>
      </c>
      <c r="EK202" s="8">
        <f t="shared" si="42"/>
        <v>79.181349344500404</v>
      </c>
      <c r="EL202" s="8">
        <f t="shared" si="42"/>
        <v>77.012852927833819</v>
      </c>
      <c r="EM202" s="8">
        <f t="shared" si="42"/>
        <v>74.844356511167234</v>
      </c>
      <c r="EN202" s="8">
        <f t="shared" si="42"/>
        <v>72.675860094500649</v>
      </c>
      <c r="EO202" s="8">
        <f t="shared" si="42"/>
        <v>70.507363677834064</v>
      </c>
      <c r="EP202" s="8">
        <f t="shared" si="42"/>
        <v>68.338867261167479</v>
      </c>
      <c r="EQ202" s="8">
        <f t="shared" si="42"/>
        <v>65.015102011167528</v>
      </c>
      <c r="ER202" s="8">
        <f t="shared" si="42"/>
        <v>61.691336761167577</v>
      </c>
      <c r="ES202" s="8">
        <f t="shared" si="42"/>
        <v>58.367571511167625</v>
      </c>
      <c r="ET202" s="8">
        <f t="shared" si="42"/>
        <v>55.043806261167674</v>
      </c>
      <c r="EU202" s="8">
        <f t="shared" si="42"/>
        <v>51.720041011167723</v>
      </c>
      <c r="EV202" s="8">
        <f t="shared" si="41"/>
        <v>48.396275761167772</v>
      </c>
      <c r="EW202" s="8">
        <f t="shared" si="41"/>
        <v>45.07251051116782</v>
      </c>
      <c r="EX202" s="8">
        <f t="shared" si="41"/>
        <v>41.748745261167869</v>
      </c>
      <c r="EY202" s="8">
        <f t="shared" si="41"/>
        <v>38.424980011167918</v>
      </c>
      <c r="EZ202" s="8">
        <f t="shared" si="41"/>
        <v>35.101214761167967</v>
      </c>
      <c r="FA202" s="8">
        <f t="shared" si="41"/>
        <v>31.777449511168015</v>
      </c>
      <c r="FB202" s="8">
        <f t="shared" si="41"/>
        <v>28.453684261168064</v>
      </c>
      <c r="FC202" s="8">
        <f t="shared" si="41"/>
        <v>25.129919011168113</v>
      </c>
      <c r="FD202" s="8">
        <f t="shared" si="41"/>
        <v>21.806153761168162</v>
      </c>
      <c r="FE202" s="8">
        <f t="shared" si="41"/>
        <v>18.48238851116821</v>
      </c>
      <c r="FF202" s="8">
        <f t="shared" si="41"/>
        <v>15.158623261168259</v>
      </c>
      <c r="FG202" s="8">
        <f t="shared" si="41"/>
        <v>11.834858011168308</v>
      </c>
      <c r="FH202" s="8">
        <f t="shared" si="41"/>
        <v>8.5110927611683564</v>
      </c>
      <c r="FI202" s="8">
        <f t="shared" si="41"/>
        <v>5.1873275111684052</v>
      </c>
      <c r="FJ202" s="8">
        <f t="shared" si="41"/>
        <v>1.8635622611684539</v>
      </c>
      <c r="FK202" s="8">
        <f t="shared" si="40"/>
        <v>-1.4602029888314974</v>
      </c>
      <c r="FL202" s="8">
        <f t="shared" si="40"/>
        <v>-4.7839682388314486</v>
      </c>
      <c r="FM202" s="8">
        <f t="shared" si="40"/>
        <v>-8.1077334888313999</v>
      </c>
      <c r="FN202" s="8">
        <f t="shared" si="40"/>
        <v>-11.431498738831351</v>
      </c>
      <c r="FO202" s="8">
        <f t="shared" si="40"/>
        <v>-14.755263988831302</v>
      </c>
      <c r="FP202" s="8">
        <f t="shared" si="40"/>
        <v>-18.079029238831254</v>
      </c>
      <c r="FQ202" s="8">
        <f t="shared" si="40"/>
        <v>-21.402794488831205</v>
      </c>
      <c r="FR202" s="8">
        <f t="shared" si="40"/>
        <v>-23.064677113831294</v>
      </c>
      <c r="FS202" s="8">
        <f t="shared" si="40"/>
        <v>-23.064677113831294</v>
      </c>
      <c r="FT202" s="8">
        <f t="shared" si="40"/>
        <v>-23.064677113831294</v>
      </c>
    </row>
    <row r="203" spans="1:176" x14ac:dyDescent="0.25">
      <c r="A203" s="3" t="s">
        <v>12</v>
      </c>
      <c r="B203" s="3" t="s">
        <v>2</v>
      </c>
      <c r="C203" s="3" t="s">
        <v>37</v>
      </c>
      <c r="D203" s="3" t="s">
        <v>4</v>
      </c>
      <c r="E203" s="3">
        <v>1973</v>
      </c>
      <c r="F203" s="24">
        <f>IFERROR(VLOOKUP(CONCATENATE(C203,E203),'KU Retirements'!$A$4:$E$150,5,FALSE),"N/A")</f>
        <v>43739</v>
      </c>
      <c r="G203" s="5">
        <v>61788.55</v>
      </c>
      <c r="H203" s="5">
        <v>56314.273542962997</v>
      </c>
      <c r="J203" s="6">
        <f>IF(J$3=$J$3,$G203,IF($F203='KU Meter Schedule'!J$3,'KU Meter Schedule'!I203-'KU Meter Schedule'!$G203,I203))</f>
        <v>61788.55</v>
      </c>
      <c r="K203" s="6">
        <f>IF(K$3=$J$3,$G203,IF($F203='KU Meter Schedule'!K$3,'KU Meter Schedule'!J203-'KU Meter Schedule'!$G203,J203))</f>
        <v>61788.55</v>
      </c>
      <c r="L203" s="6">
        <f>IF(L$3=$J$3,$G203,IF($F203='KU Meter Schedule'!L$3,'KU Meter Schedule'!K203-'KU Meter Schedule'!$G203,K203))</f>
        <v>61788.55</v>
      </c>
      <c r="M203" s="6">
        <f>IF(M$3=$J$3,$G203,IF($F203='KU Meter Schedule'!M$3,'KU Meter Schedule'!L203-'KU Meter Schedule'!$G203,L203))</f>
        <v>61788.55</v>
      </c>
      <c r="N203" s="6">
        <f>IF(N$3=$J$3,$G203,IF($F203='KU Meter Schedule'!N$3,'KU Meter Schedule'!M203-'KU Meter Schedule'!$G203,M203))</f>
        <v>61788.55</v>
      </c>
      <c r="O203" s="6">
        <f>IF(O$3=$J$3,$G203,IF($F203='KU Meter Schedule'!O$3,'KU Meter Schedule'!N203-'KU Meter Schedule'!$G203,N203))</f>
        <v>61788.55</v>
      </c>
      <c r="P203" s="6">
        <f>IF(P$3=$J$3,$G203,IF($F203='KU Meter Schedule'!P$3,'KU Meter Schedule'!O203-'KU Meter Schedule'!$G203,O203))</f>
        <v>61788.55</v>
      </c>
      <c r="Q203" s="6">
        <f>IF(Q$3=$J$3,$G203,IF($F203='KU Meter Schedule'!Q$3,'KU Meter Schedule'!P203-'KU Meter Schedule'!$G203,P203))</f>
        <v>61788.55</v>
      </c>
      <c r="R203" s="6">
        <f>IF(R$3=$J$3,$G203,IF($F203='KU Meter Schedule'!R$3,'KU Meter Schedule'!Q203-'KU Meter Schedule'!$G203,Q203))</f>
        <v>61788.55</v>
      </c>
      <c r="S203" s="6">
        <f>IF(S$3=$J$3,$G203,IF($F203='KU Meter Schedule'!S$3,'KU Meter Schedule'!R203-'KU Meter Schedule'!$G203,R203))</f>
        <v>61788.55</v>
      </c>
      <c r="T203" s="6">
        <f>IF(T$3=$J$3,$G203,IF($F203='KU Meter Schedule'!T$3,'KU Meter Schedule'!S203-'KU Meter Schedule'!$G203,S203))</f>
        <v>61788.55</v>
      </c>
      <c r="U203" s="6">
        <f>IF(U$3=$J$3,$G203,IF($F203='KU Meter Schedule'!U$3,'KU Meter Schedule'!T203-'KU Meter Schedule'!$G203,T203))</f>
        <v>61788.55</v>
      </c>
      <c r="V203" s="6">
        <f>IF(V$3=$J$3,$G203,IF($F203='KU Meter Schedule'!V$3,'KU Meter Schedule'!U203-'KU Meter Schedule'!$G203,U203))</f>
        <v>61788.55</v>
      </c>
      <c r="W203" s="6">
        <f>IF(W$3=$J$3,$G203,IF($F203='KU Meter Schedule'!W$3,'KU Meter Schedule'!V203-'KU Meter Schedule'!$G203,V203))</f>
        <v>61788.55</v>
      </c>
      <c r="X203" s="6">
        <f>IF(X$3=$J$3,$G203,IF($F203='KU Meter Schedule'!X$3,'KU Meter Schedule'!W203-'KU Meter Schedule'!$G203,W203))</f>
        <v>61788.55</v>
      </c>
      <c r="Y203" s="6">
        <f>IF(Y$3=$J$3,$G203,IF($F203='KU Meter Schedule'!Y$3,'KU Meter Schedule'!X203-'KU Meter Schedule'!$G203,X203))</f>
        <v>61788.55</v>
      </c>
      <c r="Z203" s="6">
        <f>IF(Z$3=$J$3,$G203,IF($F203='KU Meter Schedule'!Z$3,'KU Meter Schedule'!Y203-'KU Meter Schedule'!$G203,Y203))</f>
        <v>61788.55</v>
      </c>
      <c r="AA203" s="6">
        <f>IF(AA$3=$J$3,$G203,IF($F203='KU Meter Schedule'!AA$3,'KU Meter Schedule'!Z203-'KU Meter Schedule'!$G203,Z203))</f>
        <v>61788.55</v>
      </c>
      <c r="AB203" s="6">
        <f>IF(AB$3=$J$3,$G203,IF($F203='KU Meter Schedule'!AB$3,'KU Meter Schedule'!AA203-'KU Meter Schedule'!$G203,AA203))</f>
        <v>61788.55</v>
      </c>
      <c r="AC203" s="6">
        <f>IF(AC$3=$J$3,$G203,IF($F203='KU Meter Schedule'!AC$3,'KU Meter Schedule'!AB203-'KU Meter Schedule'!$G203,AB203))</f>
        <v>61788.55</v>
      </c>
      <c r="AD203" s="6">
        <f>IF(AD$3=$J$3,$G203,IF($F203='KU Meter Schedule'!AD$3,'KU Meter Schedule'!AC203-'KU Meter Schedule'!$G203,AC203))</f>
        <v>61788.55</v>
      </c>
      <c r="AE203" s="6">
        <f>IF(AE$3=$J$3,$G203,IF($F203='KU Meter Schedule'!AE$3,'KU Meter Schedule'!AD203-'KU Meter Schedule'!$G203,AD203))</f>
        <v>61788.55</v>
      </c>
      <c r="AF203" s="6">
        <f>IF(AF$3=$J$3,$G203,IF($F203='KU Meter Schedule'!AF$3,'KU Meter Schedule'!AE203-'KU Meter Schedule'!$G203,AE203))</f>
        <v>61788.55</v>
      </c>
      <c r="AG203" s="6">
        <f>IF(AG$3=$J$3,$G203,IF($F203='KU Meter Schedule'!AG$3,'KU Meter Schedule'!AF203-'KU Meter Schedule'!$G203,AF203))</f>
        <v>61788.55</v>
      </c>
      <c r="AH203" s="6">
        <f>IF(AH$3=$J$3,$G203,IF($F203='KU Meter Schedule'!AH$3,'KU Meter Schedule'!AG203-'KU Meter Schedule'!$G203,AG203))</f>
        <v>61788.55</v>
      </c>
      <c r="AI203" s="6">
        <f>IF(AI$3=$J$3,$G203,IF($F203='KU Meter Schedule'!AI$3,'KU Meter Schedule'!AH203-'KU Meter Schedule'!$G203,AH203))</f>
        <v>61788.55</v>
      </c>
      <c r="AJ203" s="6">
        <f>IF(AJ$3=$J$3,$G203,IF($F203='KU Meter Schedule'!AJ$3,'KU Meter Schedule'!AI203-'KU Meter Schedule'!$G203,AI203))</f>
        <v>61788.55</v>
      </c>
      <c r="AK203" s="6">
        <f>IF(AK$3=$J$3,$G203,IF($F203='KU Meter Schedule'!AK$3,'KU Meter Schedule'!AJ203-'KU Meter Schedule'!$G203,AJ203))</f>
        <v>61788.55</v>
      </c>
      <c r="AL203" s="6">
        <f>IF(AL$3=$J$3,$G203,IF($F203='KU Meter Schedule'!AL$3,'KU Meter Schedule'!AK203-'KU Meter Schedule'!$G203,AK203))</f>
        <v>61788.55</v>
      </c>
      <c r="AM203" s="6">
        <f>IF(AM$3=$J$3,$G203,IF($F203='KU Meter Schedule'!AM$3,'KU Meter Schedule'!AL203-'KU Meter Schedule'!$G203,AL203))</f>
        <v>61788.55</v>
      </c>
      <c r="AN203" s="6">
        <f>IF(AN$3=$J$3,$G203,IF($F203='KU Meter Schedule'!AN$3,'KU Meter Schedule'!AM203-'KU Meter Schedule'!$G203,AM203))</f>
        <v>61788.55</v>
      </c>
      <c r="AO203" s="6">
        <f>IF(AO$3=$J$3,$G203,IF($F203='KU Meter Schedule'!AO$3,'KU Meter Schedule'!AN203-'KU Meter Schedule'!$G203,AN203))</f>
        <v>61788.55</v>
      </c>
      <c r="AP203" s="6">
        <f>IF(AP$3=$J$3,$G203,IF($F203='KU Meter Schedule'!AP$3,'KU Meter Schedule'!AO203-'KU Meter Schedule'!$G203,AO203))</f>
        <v>61788.55</v>
      </c>
      <c r="AQ203" s="6">
        <f>IF(AQ$3=$J$3,$G203,IF($F203='KU Meter Schedule'!AQ$3,'KU Meter Schedule'!AP203-'KU Meter Schedule'!$G203,AP203))</f>
        <v>61788.55</v>
      </c>
      <c r="AR203" s="6">
        <f>IF(AR$3=$J$3,$G203,IF($F203='KU Meter Schedule'!AR$3,'KU Meter Schedule'!AQ203-'KU Meter Schedule'!$G203,AQ203))</f>
        <v>61788.55</v>
      </c>
      <c r="AS203" s="6">
        <f>IF(AS$3=$J$3,$G203,IF($F203='KU Meter Schedule'!AS$3,'KU Meter Schedule'!AR203-'KU Meter Schedule'!$G203,AR203))</f>
        <v>61788.55</v>
      </c>
      <c r="AT203" s="6">
        <f>IF(AT$3=$J$3,$G203,IF($F203='KU Meter Schedule'!AT$3,'KU Meter Schedule'!AS203-'KU Meter Schedule'!$G203,AS203))</f>
        <v>61788.55</v>
      </c>
      <c r="AU203" s="6">
        <f>IF(AU$3=$J$3,$G203,IF($F203='KU Meter Schedule'!AU$3,'KU Meter Schedule'!AT203-'KU Meter Schedule'!$G203,AT203))</f>
        <v>61788.55</v>
      </c>
      <c r="AV203" s="6">
        <f>IF(AV$3=$J$3,$G203,IF($F203='KU Meter Schedule'!AV$3,'KU Meter Schedule'!AU203-'KU Meter Schedule'!$G203,AU203))</f>
        <v>0</v>
      </c>
      <c r="AW203" s="6">
        <f>IF(AW$3=$J$3,$G203,IF($F203='KU Meter Schedule'!AW$3,'KU Meter Schedule'!AV203-'KU Meter Schedule'!$G203,AV203))</f>
        <v>0</v>
      </c>
      <c r="AX203" s="6">
        <f>IF(AX$3=$J$3,$G203,IF($F203='KU Meter Schedule'!AX$3,'KU Meter Schedule'!AW203-'KU Meter Schedule'!$G203,AW203))</f>
        <v>0</v>
      </c>
      <c r="AZ203" s="21">
        <f>IF(AZ$3&lt;'Depr. Rate'!$B$1,('Depr. Rate'!$B$4*'KU Meter Schedule'!J203)/12,IF(J203=0,I203/2*'Depr. Rate'!$C$4/12,('Depr. Rate'!$C$4*'KU Meter Schedule'!J203)/12))</f>
        <v>117.91314958333334</v>
      </c>
      <c r="BA203" s="21">
        <f>IF(BA$3&lt;'Depr. Rate'!$B$1,('Depr. Rate'!$B$4*'KU Meter Schedule'!K203)/12,IF(K203=0,J203/2*'Depr. Rate'!$C$4/12,('Depr. Rate'!$C$4*'KU Meter Schedule'!K203)/12))</f>
        <v>117.91314958333334</v>
      </c>
      <c r="BB203" s="21">
        <f>IF(BB$3&lt;'Depr. Rate'!$B$1,('Depr. Rate'!$B$4*'KU Meter Schedule'!L203)/12,IF(L203=0,K203/2*'Depr. Rate'!$C$4/12,('Depr. Rate'!$C$4*'KU Meter Schedule'!L203)/12))</f>
        <v>117.91314958333334</v>
      </c>
      <c r="BC203" s="21">
        <f>IF(BC$3&lt;'Depr. Rate'!$B$1,('Depr. Rate'!$B$4*'KU Meter Schedule'!M203)/12,IF(M203=0,L203/2*'Depr. Rate'!$C$4/12,('Depr. Rate'!$C$4*'KU Meter Schedule'!M203)/12))</f>
        <v>117.91314958333334</v>
      </c>
      <c r="BD203" s="21">
        <f>IF(BD$3&lt;'Depr. Rate'!$B$1,('Depr. Rate'!$B$4*'KU Meter Schedule'!N203)/12,IF(N203=0,M203/2*'Depr. Rate'!$C$4/12,('Depr. Rate'!$C$4*'KU Meter Schedule'!N203)/12))</f>
        <v>117.91314958333334</v>
      </c>
      <c r="BE203" s="21">
        <f>IF(BE$3&lt;'Depr. Rate'!$B$1,('Depr. Rate'!$B$4*'KU Meter Schedule'!O203)/12,IF(O203=0,N203/2*'Depr. Rate'!$C$4/12,('Depr. Rate'!$C$4*'KU Meter Schedule'!O203)/12))</f>
        <v>117.91314958333334</v>
      </c>
      <c r="BF203" s="21">
        <f>IF(BF$3&lt;'Depr. Rate'!$B$1,('Depr. Rate'!$B$4*'KU Meter Schedule'!P203)/12,IF(P203=0,O203/2*'Depr. Rate'!$C$4/12,('Depr. Rate'!$C$4*'KU Meter Schedule'!P203)/12))</f>
        <v>117.91314958333334</v>
      </c>
      <c r="BG203" s="21">
        <f>IF(BG$3&lt;'Depr. Rate'!$B$1,('Depr. Rate'!$B$4*'KU Meter Schedule'!Q203)/12,IF(Q203=0,P203/2*'Depr. Rate'!$C$4/12,('Depr. Rate'!$C$4*'KU Meter Schedule'!Q203)/12))</f>
        <v>117.91314958333334</v>
      </c>
      <c r="BH203" s="21">
        <f>IF(BH$3&lt;'Depr. Rate'!$B$1,('Depr. Rate'!$B$4*'KU Meter Schedule'!R203)/12,IF(R203=0,Q203/2*'Depr. Rate'!$C$4/12,('Depr. Rate'!$C$4*'KU Meter Schedule'!R203)/12))</f>
        <v>117.91314958333334</v>
      </c>
      <c r="BI203" s="21">
        <f>IF(BI$3&lt;'Depr. Rate'!$B$1,('Depr. Rate'!$B$4*'KU Meter Schedule'!S203)/12,IF(S203=0,R203/2*'Depr. Rate'!$C$4/12,('Depr. Rate'!$C$4*'KU Meter Schedule'!S203)/12))</f>
        <v>117.91314958333334</v>
      </c>
      <c r="BJ203" s="21">
        <f>IF(BJ$3&lt;'Depr. Rate'!$B$1,('Depr. Rate'!$B$4*'KU Meter Schedule'!T203)/12,IF(T203=0,S203/2*'Depr. Rate'!$C$4/12,('Depr. Rate'!$C$4*'KU Meter Schedule'!T203)/12))</f>
        <v>117.91314958333334</v>
      </c>
      <c r="BK203" s="21">
        <f>IF(BK$3&lt;'Depr. Rate'!$B$1,('Depr. Rate'!$B$4*'KU Meter Schedule'!U203)/12,IF(U203=0,T203/2*'Depr. Rate'!$C$4/12,('Depr. Rate'!$C$4*'KU Meter Schedule'!U203)/12))</f>
        <v>180.73150874999999</v>
      </c>
      <c r="BL203" s="21">
        <f>IF(BL$3&lt;'Depr. Rate'!$B$1,('Depr. Rate'!$B$4*'KU Meter Schedule'!V203)/12,IF(V203=0,U203/2*'Depr. Rate'!$C$4/12,('Depr. Rate'!$C$4*'KU Meter Schedule'!V203)/12))</f>
        <v>180.73150874999999</v>
      </c>
      <c r="BM203" s="21">
        <f>IF(BM$3&lt;'Depr. Rate'!$B$1,('Depr. Rate'!$B$4*'KU Meter Schedule'!W203)/12,IF(W203=0,V203/2*'Depr. Rate'!$C$4/12,('Depr. Rate'!$C$4*'KU Meter Schedule'!W203)/12))</f>
        <v>180.73150874999999</v>
      </c>
      <c r="BN203" s="21">
        <f>IF(BN$3&lt;'Depr. Rate'!$B$1,('Depr. Rate'!$B$4*'KU Meter Schedule'!X203)/12,IF(X203=0,W203/2*'Depr. Rate'!$C$4/12,('Depr. Rate'!$C$4*'KU Meter Schedule'!X203)/12))</f>
        <v>180.73150874999999</v>
      </c>
      <c r="BO203" s="21">
        <f>IF(BO$3&lt;'Depr. Rate'!$B$1,('Depr. Rate'!$B$4*'KU Meter Schedule'!Y203)/12,IF(Y203=0,X203/2*'Depr. Rate'!$C$4/12,('Depr. Rate'!$C$4*'KU Meter Schedule'!Y203)/12))</f>
        <v>180.73150874999999</v>
      </c>
      <c r="BP203" s="21">
        <f>IF(BP$3&lt;'Depr. Rate'!$B$1,('Depr. Rate'!$B$4*'KU Meter Schedule'!Z203)/12,IF(Z203=0,Y203/2*'Depr. Rate'!$C$4/12,('Depr. Rate'!$C$4*'KU Meter Schedule'!Z203)/12))</f>
        <v>180.73150874999999</v>
      </c>
      <c r="BQ203" s="21">
        <f>IF(BQ$3&lt;'Depr. Rate'!$B$1,('Depr. Rate'!$B$4*'KU Meter Schedule'!AA203)/12,IF(AA203=0,Z203/2*'Depr. Rate'!$C$4/12,('Depr. Rate'!$C$4*'KU Meter Schedule'!AA203)/12))</f>
        <v>180.73150874999999</v>
      </c>
      <c r="BR203" s="21">
        <f>IF(BR$3&lt;'Depr. Rate'!$B$1,('Depr. Rate'!$B$4*'KU Meter Schedule'!AB203)/12,IF(AB203=0,AA203/2*'Depr. Rate'!$C$4/12,('Depr. Rate'!$C$4*'KU Meter Schedule'!AB203)/12))</f>
        <v>180.73150874999999</v>
      </c>
      <c r="BS203" s="21">
        <f>IF(BS$3&lt;'Depr. Rate'!$B$1,('Depr. Rate'!$B$4*'KU Meter Schedule'!AC203)/12,IF(AC203=0,AB203/2*'Depr. Rate'!$C$4/12,('Depr. Rate'!$C$4*'KU Meter Schedule'!AC203)/12))</f>
        <v>180.73150874999999</v>
      </c>
      <c r="BT203" s="21">
        <f>IF(BT$3&lt;'Depr. Rate'!$B$1,('Depr. Rate'!$B$4*'KU Meter Schedule'!AD203)/12,IF(AD203=0,AC203/2*'Depr. Rate'!$C$4/12,('Depr. Rate'!$C$4*'KU Meter Schedule'!AD203)/12))</f>
        <v>180.73150874999999</v>
      </c>
      <c r="BU203" s="21">
        <f>IF(BU$3&lt;'Depr. Rate'!$B$1,('Depr. Rate'!$B$4*'KU Meter Schedule'!AE203)/12,IF(AE203=0,AD203/2*'Depr. Rate'!$C$4/12,('Depr. Rate'!$C$4*'KU Meter Schedule'!AE203)/12))</f>
        <v>180.73150874999999</v>
      </c>
      <c r="BV203" s="21">
        <f>IF(BV$3&lt;'Depr. Rate'!$B$1,('Depr. Rate'!$B$4*'KU Meter Schedule'!AF203)/12,IF(AF203=0,AE203/2*'Depr. Rate'!$C$4/12,('Depr. Rate'!$C$4*'KU Meter Schedule'!AF203)/12))</f>
        <v>180.73150874999999</v>
      </c>
      <c r="BW203" s="21">
        <f>IF(BW$3&lt;'Depr. Rate'!$B$1,('Depr. Rate'!$B$4*'KU Meter Schedule'!AG203)/12,IF(AG203=0,AF203/2*'Depr. Rate'!$C$4/12,('Depr. Rate'!$C$4*'KU Meter Schedule'!AG203)/12))</f>
        <v>180.73150874999999</v>
      </c>
      <c r="BX203" s="21">
        <f>IF(BX$3&lt;'Depr. Rate'!$B$1,('Depr. Rate'!$B$4*'KU Meter Schedule'!AH203)/12,IF(AH203=0,AG203/2*'Depr. Rate'!$C$4/12,('Depr. Rate'!$C$4*'KU Meter Schedule'!AH203)/12))</f>
        <v>180.73150874999999</v>
      </c>
      <c r="BY203" s="21">
        <f>IF(BY$3&lt;'Depr. Rate'!$B$1,('Depr. Rate'!$B$4*'KU Meter Schedule'!AI203)/12,IF(AI203=0,AH203/2*'Depr. Rate'!$C$4/12,('Depr. Rate'!$C$4*'KU Meter Schedule'!AI203)/12))</f>
        <v>180.73150874999999</v>
      </c>
      <c r="BZ203" s="21">
        <f>IF(BZ$3&lt;'Depr. Rate'!$B$1,('Depr. Rate'!$B$4*'KU Meter Schedule'!AJ203)/12,IF(AJ203=0,AI203/2*'Depr. Rate'!$C$4/12,('Depr. Rate'!$C$4*'KU Meter Schedule'!AJ203)/12))</f>
        <v>180.73150874999999</v>
      </c>
      <c r="CA203" s="21">
        <f>IF(CA$3&lt;'Depr. Rate'!$B$1,('Depr. Rate'!$B$4*'KU Meter Schedule'!AK203)/12,IF(AK203=0,AJ203/2*'Depr. Rate'!$C$4/12,('Depr. Rate'!$C$4*'KU Meter Schedule'!AK203)/12))</f>
        <v>180.73150874999999</v>
      </c>
      <c r="CB203" s="21">
        <f>IF(CB$3&lt;'Depr. Rate'!$B$1,('Depr. Rate'!$B$4*'KU Meter Schedule'!AL203)/12,IF(AL203=0,AK203/2*'Depr. Rate'!$C$4/12,('Depr. Rate'!$C$4*'KU Meter Schedule'!AL203)/12))</f>
        <v>180.73150874999999</v>
      </c>
      <c r="CC203" s="21">
        <f>IF(CC$3&lt;'Depr. Rate'!$B$1,('Depr. Rate'!$B$4*'KU Meter Schedule'!AM203)/12,IF(AM203=0,AL203/2*'Depr. Rate'!$C$4/12,('Depr. Rate'!$C$4*'KU Meter Schedule'!AM203)/12))</f>
        <v>180.73150874999999</v>
      </c>
      <c r="CD203" s="21">
        <f>IF(CD$3&lt;'Depr. Rate'!$B$1,('Depr. Rate'!$B$4*'KU Meter Schedule'!AN203)/12,IF(AN203=0,AM203/2*'Depr. Rate'!$C$4/12,('Depr. Rate'!$C$4*'KU Meter Schedule'!AN203)/12))</f>
        <v>180.73150874999999</v>
      </c>
      <c r="CE203" s="21">
        <f>IF(CE$3&lt;'Depr. Rate'!$B$1,('Depr. Rate'!$B$4*'KU Meter Schedule'!AO203)/12,IF(AO203=0,AN203/2*'Depr. Rate'!$C$4/12,('Depr. Rate'!$C$4*'KU Meter Schedule'!AO203)/12))</f>
        <v>180.73150874999999</v>
      </c>
      <c r="CF203" s="21">
        <f>IF(CF$3&lt;'Depr. Rate'!$B$1,('Depr. Rate'!$B$4*'KU Meter Schedule'!AP203)/12,IF(AP203=0,AO203/2*'Depr. Rate'!$C$4/12,('Depr. Rate'!$C$4*'KU Meter Schedule'!AP203)/12))</f>
        <v>180.73150874999999</v>
      </c>
      <c r="CG203" s="21">
        <f>IF(CG$3&lt;'Depr. Rate'!$B$1,('Depr. Rate'!$B$4*'KU Meter Schedule'!AQ203)/12,IF(AQ203=0,AP203/2*'Depr. Rate'!$C$4/12,('Depr. Rate'!$C$4*'KU Meter Schedule'!AQ203)/12))</f>
        <v>180.73150874999999</v>
      </c>
      <c r="CH203" s="21">
        <f>IF(CH$3&lt;'Depr. Rate'!$B$1,('Depr. Rate'!$B$4*'KU Meter Schedule'!AR203)/12,IF(AR203=0,AQ203/2*'Depr. Rate'!$C$4/12,('Depr. Rate'!$C$4*'KU Meter Schedule'!AR203)/12))</f>
        <v>180.73150874999999</v>
      </c>
      <c r="CI203" s="21">
        <f>IF(CI$3&lt;'Depr. Rate'!$B$1,('Depr. Rate'!$B$4*'KU Meter Schedule'!AS203)/12,IF(AS203=0,AR203/2*'Depr. Rate'!$C$4/12,('Depr. Rate'!$C$4*'KU Meter Schedule'!AS203)/12))</f>
        <v>180.73150874999999</v>
      </c>
      <c r="CJ203" s="21">
        <f>IF(CJ$3&lt;'Depr. Rate'!$B$1,('Depr. Rate'!$B$4*'KU Meter Schedule'!AT203)/12,IF(AT203=0,AS203/2*'Depr. Rate'!$C$4/12,('Depr. Rate'!$C$4*'KU Meter Schedule'!AT203)/12))</f>
        <v>180.73150874999999</v>
      </c>
      <c r="CK203" s="21">
        <f>IF(CK$3&lt;'Depr. Rate'!$B$1,('Depr. Rate'!$B$4*'KU Meter Schedule'!AU203)/12,IF(AU203=0,AT203/2*'Depr. Rate'!$C$4/12,('Depr. Rate'!$C$4*'KU Meter Schedule'!AU203)/12))</f>
        <v>180.73150874999999</v>
      </c>
      <c r="CL203" s="21">
        <f>IF(CL$3&lt;'Depr. Rate'!$B$1,('Depr. Rate'!$B$4*'KU Meter Schedule'!AV203)/12,IF(AV203=0,AU203/2*'Depr. Rate'!$C$4/12,('Depr. Rate'!$C$4*'KU Meter Schedule'!AV203)/12))</f>
        <v>90.365754374999995</v>
      </c>
      <c r="CM203" s="21">
        <f>IF(CM$3&lt;'Depr. Rate'!$B$1,('Depr. Rate'!$B$4*'KU Meter Schedule'!AW203)/12,IF(AW203=0,AV203/2*'Depr. Rate'!$C$4/12,('Depr. Rate'!$C$4*'KU Meter Schedule'!AW203)/12))</f>
        <v>0</v>
      </c>
      <c r="CN203" s="21">
        <f>IF(CN$3&lt;'Depr. Rate'!$B$1,('Depr. Rate'!$B$4*'KU Meter Schedule'!AX203)/12,IF(AX203=0,AW203/2*'Depr. Rate'!$C$4/12,('Depr. Rate'!$C$4*'KU Meter Schedule'!AX203)/12))</f>
        <v>0</v>
      </c>
      <c r="CP203" s="6">
        <f>IF(CP$3=$CP$3,$H203+AZ203,IF($F203='KU Meter Schedule'!CP$3,'KU Meter Schedule'!CO203+AZ203-$G203,SUM(CO203,AZ203)))</f>
        <v>56432.186692546333</v>
      </c>
      <c r="CQ203" s="6">
        <f>IF(CQ$3=$CP$3,$H203+BA203,IF($F203='KU Meter Schedule'!CQ$3,'KU Meter Schedule'!CP203+BA203-$G203,SUM(CP203,BA203)))</f>
        <v>56550.099842129668</v>
      </c>
      <c r="CR203" s="6">
        <f>IF(CR$3=$CP$3,$H203+BB203,IF($F203='KU Meter Schedule'!CR$3,'KU Meter Schedule'!CQ203+BB203-$G203,SUM(CQ203,BB203)))</f>
        <v>56668.012991713003</v>
      </c>
      <c r="CS203" s="6">
        <f>IF(CS$3=$CP$3,$H203+BC203,IF($F203='KU Meter Schedule'!CS$3,'KU Meter Schedule'!CR203+BC203-$G203,SUM(CR203,BC203)))</f>
        <v>56785.926141296339</v>
      </c>
      <c r="CT203" s="6">
        <f>IF(CT$3=$CP$3,$H203+BD203,IF($F203='KU Meter Schedule'!CT$3,'KU Meter Schedule'!CS203+BD203-$G203,SUM(CS203,BD203)))</f>
        <v>56903.839290879674</v>
      </c>
      <c r="CU203" s="6">
        <f>IF(CU$3=$CP$3,$H203+BE203,IF($F203='KU Meter Schedule'!CU$3,'KU Meter Schedule'!CT203+BE203-$G203,SUM(CT203,BE203)))</f>
        <v>57021.752440463009</v>
      </c>
      <c r="CV203" s="6">
        <f>IF(CV$3=$CP$3,$H203+BF203,IF($F203='KU Meter Schedule'!CV$3,'KU Meter Schedule'!CU203+BF203-$G203,SUM(CU203,BF203)))</f>
        <v>57139.665590046345</v>
      </c>
      <c r="CW203" s="6">
        <f>IF(CW$3=$CP$3,$H203+BG203,IF($F203='KU Meter Schedule'!CW$3,'KU Meter Schedule'!CV203+BG203-$G203,SUM(CV203,BG203)))</f>
        <v>57257.57873962968</v>
      </c>
      <c r="CX203" s="6">
        <f>IF(CX$3=$CP$3,$H203+BH203,IF($F203='KU Meter Schedule'!CX$3,'KU Meter Schedule'!CW203+BH203-$G203,SUM(CW203,BH203)))</f>
        <v>57375.491889213015</v>
      </c>
      <c r="CY203" s="6">
        <f>IF(CY$3=$CP$3,$H203+BI203,IF($F203='KU Meter Schedule'!CY$3,'KU Meter Schedule'!CX203+BI203-$G203,SUM(CX203,BI203)))</f>
        <v>57493.405038796351</v>
      </c>
      <c r="CZ203" s="6">
        <f>IF(CZ$3=$CP$3,$H203+BJ203,IF($F203='KU Meter Schedule'!CZ$3,'KU Meter Schedule'!CY203+BJ203-$G203,SUM(CY203,BJ203)))</f>
        <v>57611.318188379686</v>
      </c>
      <c r="DA203" s="6">
        <f>IF(DA$3=$CP$3,$H203+BK203,IF($F203='KU Meter Schedule'!DA$3,'KU Meter Schedule'!CZ203+BK203-$G203,SUM(CZ203,BK203)))</f>
        <v>57792.049697129689</v>
      </c>
      <c r="DB203" s="6">
        <f>IF(DB$3=$CP$3,$H203+BL203,IF($F203='KU Meter Schedule'!DB$3,'KU Meter Schedule'!DA203+BL203-$G203,SUM(DA203,BL203)))</f>
        <v>57972.781205879692</v>
      </c>
      <c r="DC203" s="6">
        <f>IF(DC$3=$CP$3,$H203+BM203,IF($F203='KU Meter Schedule'!DC$3,'KU Meter Schedule'!DB203+BM203-$G203,SUM(DB203,BM203)))</f>
        <v>58153.512714629695</v>
      </c>
      <c r="DD203" s="6">
        <f>IF(DD$3=$CP$3,$H203+BN203,IF($F203='KU Meter Schedule'!DD$3,'KU Meter Schedule'!DC203+BN203-$G203,SUM(DC203,BN203)))</f>
        <v>58334.244223379697</v>
      </c>
      <c r="DE203" s="6">
        <f>IF(DE$3=$CP$3,$H203+BO203,IF($F203='KU Meter Schedule'!DE$3,'KU Meter Schedule'!DD203+BO203-$G203,SUM(DD203,BO203)))</f>
        <v>58514.9757321297</v>
      </c>
      <c r="DF203" s="6">
        <f>IF(DF$3=$CP$3,$H203+BP203,IF($F203='KU Meter Schedule'!DF$3,'KU Meter Schedule'!DE203+BP203-$G203,SUM(DE203,BP203)))</f>
        <v>58695.707240879703</v>
      </c>
      <c r="DG203" s="6">
        <f>IF(DG$3=$CP$3,$H203+BQ203,IF($F203='KU Meter Schedule'!DG$3,'KU Meter Schedule'!DF203+BQ203-$G203,SUM(DF203,BQ203)))</f>
        <v>58876.438749629706</v>
      </c>
      <c r="DH203" s="6">
        <f>IF(DH$3=$CP$3,$H203+BR203,IF($F203='KU Meter Schedule'!DH$3,'KU Meter Schedule'!DG203+BR203-$G203,SUM(DG203,BR203)))</f>
        <v>59057.170258379709</v>
      </c>
      <c r="DI203" s="6">
        <f>IF(DI$3=$CP$3,$H203+BS203,IF($F203='KU Meter Schedule'!DI$3,'KU Meter Schedule'!DH203+BS203-$G203,SUM(DH203,BS203)))</f>
        <v>59237.901767129712</v>
      </c>
      <c r="DJ203" s="6">
        <f>IF(DJ$3=$CP$3,$H203+BT203,IF($F203='KU Meter Schedule'!DJ$3,'KU Meter Schedule'!DI203+BT203-$G203,SUM(DI203,BT203)))</f>
        <v>59418.633275879714</v>
      </c>
      <c r="DK203" s="6">
        <f>IF(DK$3=$CP$3,$H203+BU203,IF($F203='KU Meter Schedule'!DK$3,'KU Meter Schedule'!DJ203+BU203-$G203,SUM(DJ203,BU203)))</f>
        <v>59599.364784629717</v>
      </c>
      <c r="DL203" s="6">
        <f>IF(DL$3=$CP$3,$H203+BV203,IF($F203='KU Meter Schedule'!DL$3,'KU Meter Schedule'!DK203+BV203-$G203,SUM(DK203,BV203)))</f>
        <v>59780.09629337972</v>
      </c>
      <c r="DM203" s="6">
        <f>IF(DM$3=$CP$3,$H203+BW203,IF($F203='KU Meter Schedule'!DM$3,'KU Meter Schedule'!DL203+BW203-$G203,SUM(DL203,BW203)))</f>
        <v>59960.827802129723</v>
      </c>
      <c r="DN203" s="6">
        <f>IF(DN$3=$CP$3,$H203+BX203,IF($F203='KU Meter Schedule'!DN$3,'KU Meter Schedule'!DM203+BX203-$G203,SUM(DM203,BX203)))</f>
        <v>60141.559310879726</v>
      </c>
      <c r="DO203" s="6">
        <f>IF(DO$3=$CP$3,$H203+BY203,IF($F203='KU Meter Schedule'!DO$3,'KU Meter Schedule'!DN203+BY203-$G203,SUM(DN203,BY203)))</f>
        <v>60322.290819629729</v>
      </c>
      <c r="DP203" s="6">
        <f>IF(DP$3=$CP$3,$H203+BZ203,IF($F203='KU Meter Schedule'!DP$3,'KU Meter Schedule'!DO203+BZ203-$G203,SUM(DO203,BZ203)))</f>
        <v>60503.022328379731</v>
      </c>
      <c r="DQ203" s="6">
        <f>IF(DQ$3=$CP$3,$H203+CA203,IF($F203='KU Meter Schedule'!DQ$3,'KU Meter Schedule'!DP203+CA203-$G203,SUM(DP203,CA203)))</f>
        <v>60683.753837129734</v>
      </c>
      <c r="DR203" s="6">
        <f>IF(DR$3=$CP$3,$H203+CB203,IF($F203='KU Meter Schedule'!DR$3,'KU Meter Schedule'!DQ203+CB203-$G203,SUM(DQ203,CB203)))</f>
        <v>60864.485345879737</v>
      </c>
      <c r="DS203" s="6">
        <f>IF(DS$3=$CP$3,$H203+CC203,IF($F203='KU Meter Schedule'!DS$3,'KU Meter Schedule'!DR203+CC203-$G203,SUM(DR203,CC203)))</f>
        <v>61045.21685462974</v>
      </c>
      <c r="DT203" s="6">
        <f>IF(DT$3=$CP$3,$H203+CD203,IF($F203='KU Meter Schedule'!DT$3,'KU Meter Schedule'!DS203+CD203-$G203,SUM(DS203,CD203)))</f>
        <v>61225.948363379743</v>
      </c>
      <c r="DU203" s="6">
        <f>IF(DU$3=$CP$3,$H203+CE203,IF($F203='KU Meter Schedule'!DU$3,'KU Meter Schedule'!DT203+CE203-$G203,SUM(DT203,CE203)))</f>
        <v>61406.679872129745</v>
      </c>
      <c r="DV203" s="6">
        <f>IF(DV$3=$CP$3,$H203+CF203,IF($F203='KU Meter Schedule'!DV$3,'KU Meter Schedule'!DU203+CF203-$G203,SUM(DU203,CF203)))</f>
        <v>61587.411380879748</v>
      </c>
      <c r="DW203" s="6">
        <f>IF(DW$3=$CP$3,$H203+CG203,IF($F203='KU Meter Schedule'!DW$3,'KU Meter Schedule'!DV203+CG203-$G203,SUM(DV203,CG203)))</f>
        <v>61768.142889629751</v>
      </c>
      <c r="DX203" s="6">
        <f>IF(DX$3=$CP$3,$H203+CH203,IF($F203='KU Meter Schedule'!DX$3,'KU Meter Schedule'!DW203+CH203-$G203,SUM(DW203,CH203)))</f>
        <v>61948.874398379754</v>
      </c>
      <c r="DY203" s="6">
        <f>IF(DY$3=$CP$3,$H203+CI203,IF($F203='KU Meter Schedule'!DY$3,'KU Meter Schedule'!DX203+CI203-$G203,SUM(DX203,CI203)))</f>
        <v>62129.605907129757</v>
      </c>
      <c r="DZ203" s="6">
        <f>IF(DZ$3=$CP$3,$H203+CJ203,IF($F203='KU Meter Schedule'!DZ$3,'KU Meter Schedule'!DY203+CJ203-$G203,SUM(DY203,CJ203)))</f>
        <v>62310.33741587976</v>
      </c>
      <c r="EA203" s="6">
        <f>IF(EA$3=$CP$3,$H203+CK203,IF($F203='KU Meter Schedule'!EA$3,'KU Meter Schedule'!DZ203+CK203-$G203,SUM(DZ203,CK203)))</f>
        <v>62491.068924629762</v>
      </c>
      <c r="EB203" s="6">
        <f>IF(EB$3=$CP$3,$H203+CL203,IF($F203='KU Meter Schedule'!EB$3,'KU Meter Schedule'!EA203+CL203-$G203,SUM(EA203,CL203)))</f>
        <v>792.88467900476098</v>
      </c>
      <c r="EC203" s="6">
        <f>IF(EC$3=$CP$3,$H203+CM203,IF($F203='KU Meter Schedule'!EC$3,'KU Meter Schedule'!EB203+CM203-$G203,SUM(EB203,CM203)))</f>
        <v>792.88467900476098</v>
      </c>
      <c r="ED203" s="6">
        <f>IF(ED$3=$CP$3,$H203+CN203,IF($F203='KU Meter Schedule'!ED$3,'KU Meter Schedule'!EC203+CN203-$G203,SUM(EC203,CN203)))</f>
        <v>792.88467900476098</v>
      </c>
      <c r="EF203" s="8">
        <f t="shared" si="42"/>
        <v>5356.3633074536701</v>
      </c>
      <c r="EG203" s="8">
        <f t="shared" si="42"/>
        <v>5238.4501578703348</v>
      </c>
      <c r="EH203" s="8">
        <f t="shared" si="42"/>
        <v>5120.5370082869995</v>
      </c>
      <c r="EI203" s="8">
        <f t="shared" si="42"/>
        <v>5002.6238587036642</v>
      </c>
      <c r="EJ203" s="8">
        <f t="shared" si="42"/>
        <v>4884.7107091203288</v>
      </c>
      <c r="EK203" s="8">
        <f t="shared" si="42"/>
        <v>4766.7975595369935</v>
      </c>
      <c r="EL203" s="8">
        <f t="shared" si="42"/>
        <v>4648.8844099536582</v>
      </c>
      <c r="EM203" s="8">
        <f t="shared" si="42"/>
        <v>4530.9712603703229</v>
      </c>
      <c r="EN203" s="8">
        <f t="shared" si="42"/>
        <v>4413.0581107869875</v>
      </c>
      <c r="EO203" s="8">
        <f t="shared" si="42"/>
        <v>4295.1449612036522</v>
      </c>
      <c r="EP203" s="8">
        <f t="shared" si="42"/>
        <v>4177.2318116203169</v>
      </c>
      <c r="EQ203" s="8">
        <f t="shared" si="42"/>
        <v>3996.500302870314</v>
      </c>
      <c r="ER203" s="8">
        <f t="shared" si="42"/>
        <v>3815.7687941203112</v>
      </c>
      <c r="ES203" s="8">
        <f t="shared" si="42"/>
        <v>3635.0372853703084</v>
      </c>
      <c r="ET203" s="8">
        <f t="shared" si="42"/>
        <v>3454.3057766203056</v>
      </c>
      <c r="EU203" s="8">
        <f t="shared" si="42"/>
        <v>3273.5742678703027</v>
      </c>
      <c r="EV203" s="8">
        <f t="shared" si="41"/>
        <v>3092.8427591202999</v>
      </c>
      <c r="EW203" s="8">
        <f t="shared" si="41"/>
        <v>2912.1112503702971</v>
      </c>
      <c r="EX203" s="8">
        <f t="shared" si="41"/>
        <v>2731.3797416202942</v>
      </c>
      <c r="EY203" s="8">
        <f t="shared" si="41"/>
        <v>2550.6482328702914</v>
      </c>
      <c r="EZ203" s="8">
        <f t="shared" si="41"/>
        <v>2369.9167241202886</v>
      </c>
      <c r="FA203" s="8">
        <f t="shared" si="41"/>
        <v>2189.1852153702857</v>
      </c>
      <c r="FB203" s="8">
        <f t="shared" si="41"/>
        <v>2008.4537066202829</v>
      </c>
      <c r="FC203" s="8">
        <f t="shared" si="41"/>
        <v>1827.7221978702801</v>
      </c>
      <c r="FD203" s="8">
        <f t="shared" si="41"/>
        <v>1646.9906891202772</v>
      </c>
      <c r="FE203" s="8">
        <f t="shared" si="41"/>
        <v>1466.2591803702744</v>
      </c>
      <c r="FF203" s="8">
        <f t="shared" si="41"/>
        <v>1285.5276716202716</v>
      </c>
      <c r="FG203" s="8">
        <f t="shared" si="41"/>
        <v>1104.7961628702687</v>
      </c>
      <c r="FH203" s="8">
        <f t="shared" si="41"/>
        <v>924.06465412026591</v>
      </c>
      <c r="FI203" s="8">
        <f t="shared" si="41"/>
        <v>743.33314537026308</v>
      </c>
      <c r="FJ203" s="8">
        <f t="shared" si="41"/>
        <v>562.60163662026025</v>
      </c>
      <c r="FK203" s="8">
        <f t="shared" si="40"/>
        <v>381.87012787025742</v>
      </c>
      <c r="FL203" s="8">
        <f t="shared" si="40"/>
        <v>201.13861912025459</v>
      </c>
      <c r="FM203" s="8">
        <f t="shared" si="40"/>
        <v>20.407110370251758</v>
      </c>
      <c r="FN203" s="8">
        <f t="shared" si="40"/>
        <v>-160.32439837975107</v>
      </c>
      <c r="FO203" s="8">
        <f t="shared" si="40"/>
        <v>-341.0559071297539</v>
      </c>
      <c r="FP203" s="8">
        <f t="shared" si="40"/>
        <v>-521.78741587975674</v>
      </c>
      <c r="FQ203" s="8">
        <f t="shared" si="40"/>
        <v>-702.51892462975957</v>
      </c>
      <c r="FR203" s="8">
        <f t="shared" si="40"/>
        <v>-792.88467900476098</v>
      </c>
      <c r="FS203" s="8">
        <f t="shared" si="40"/>
        <v>-792.88467900476098</v>
      </c>
      <c r="FT203" s="8">
        <f t="shared" si="40"/>
        <v>-792.88467900476098</v>
      </c>
    </row>
    <row r="204" spans="1:176" x14ac:dyDescent="0.25">
      <c r="A204" s="3" t="s">
        <v>12</v>
      </c>
      <c r="B204" s="3" t="s">
        <v>2</v>
      </c>
      <c r="C204" s="3" t="s">
        <v>37</v>
      </c>
      <c r="D204" s="3" t="s">
        <v>5</v>
      </c>
      <c r="E204" s="3">
        <v>1973</v>
      </c>
      <c r="F204" s="24">
        <f>IFERROR(VLOOKUP(CONCATENATE(C204,E204),'KU Retirements'!$A$4:$E$150,5,FALSE),"N/A")</f>
        <v>43739</v>
      </c>
      <c r="G204" s="5">
        <v>4212.88</v>
      </c>
      <c r="H204" s="5">
        <v>3839.6317234128001</v>
      </c>
      <c r="J204" s="6">
        <f>IF(J$3=$J$3,$G204,IF($F204='KU Meter Schedule'!J$3,'KU Meter Schedule'!I204-'KU Meter Schedule'!$G204,I204))</f>
        <v>4212.88</v>
      </c>
      <c r="K204" s="6">
        <f>IF(K$3=$J$3,$G204,IF($F204='KU Meter Schedule'!K$3,'KU Meter Schedule'!J204-'KU Meter Schedule'!$G204,J204))</f>
        <v>4212.88</v>
      </c>
      <c r="L204" s="6">
        <f>IF(L$3=$J$3,$G204,IF($F204='KU Meter Schedule'!L$3,'KU Meter Schedule'!K204-'KU Meter Schedule'!$G204,K204))</f>
        <v>4212.88</v>
      </c>
      <c r="M204" s="6">
        <f>IF(M$3=$J$3,$G204,IF($F204='KU Meter Schedule'!M$3,'KU Meter Schedule'!L204-'KU Meter Schedule'!$G204,L204))</f>
        <v>4212.88</v>
      </c>
      <c r="N204" s="6">
        <f>IF(N$3=$J$3,$G204,IF($F204='KU Meter Schedule'!N$3,'KU Meter Schedule'!M204-'KU Meter Schedule'!$G204,M204))</f>
        <v>4212.88</v>
      </c>
      <c r="O204" s="6">
        <f>IF(O$3=$J$3,$G204,IF($F204='KU Meter Schedule'!O$3,'KU Meter Schedule'!N204-'KU Meter Schedule'!$G204,N204))</f>
        <v>4212.88</v>
      </c>
      <c r="P204" s="6">
        <f>IF(P$3=$J$3,$G204,IF($F204='KU Meter Schedule'!P$3,'KU Meter Schedule'!O204-'KU Meter Schedule'!$G204,O204))</f>
        <v>4212.88</v>
      </c>
      <c r="Q204" s="6">
        <f>IF(Q$3=$J$3,$G204,IF($F204='KU Meter Schedule'!Q$3,'KU Meter Schedule'!P204-'KU Meter Schedule'!$G204,P204))</f>
        <v>4212.88</v>
      </c>
      <c r="R204" s="6">
        <f>IF(R$3=$J$3,$G204,IF($F204='KU Meter Schedule'!R$3,'KU Meter Schedule'!Q204-'KU Meter Schedule'!$G204,Q204))</f>
        <v>4212.88</v>
      </c>
      <c r="S204" s="6">
        <f>IF(S$3=$J$3,$G204,IF($F204='KU Meter Schedule'!S$3,'KU Meter Schedule'!R204-'KU Meter Schedule'!$G204,R204))</f>
        <v>4212.88</v>
      </c>
      <c r="T204" s="6">
        <f>IF(T$3=$J$3,$G204,IF($F204='KU Meter Schedule'!T$3,'KU Meter Schedule'!S204-'KU Meter Schedule'!$G204,S204))</f>
        <v>4212.88</v>
      </c>
      <c r="U204" s="6">
        <f>IF(U$3=$J$3,$G204,IF($F204='KU Meter Schedule'!U$3,'KU Meter Schedule'!T204-'KU Meter Schedule'!$G204,T204))</f>
        <v>4212.88</v>
      </c>
      <c r="V204" s="6">
        <f>IF(V$3=$J$3,$G204,IF($F204='KU Meter Schedule'!V$3,'KU Meter Schedule'!U204-'KU Meter Schedule'!$G204,U204))</f>
        <v>4212.88</v>
      </c>
      <c r="W204" s="6">
        <f>IF(W$3=$J$3,$G204,IF($F204='KU Meter Schedule'!W$3,'KU Meter Schedule'!V204-'KU Meter Schedule'!$G204,V204))</f>
        <v>4212.88</v>
      </c>
      <c r="X204" s="6">
        <f>IF(X$3=$J$3,$G204,IF($F204='KU Meter Schedule'!X$3,'KU Meter Schedule'!W204-'KU Meter Schedule'!$G204,W204))</f>
        <v>4212.88</v>
      </c>
      <c r="Y204" s="6">
        <f>IF(Y$3=$J$3,$G204,IF($F204='KU Meter Schedule'!Y$3,'KU Meter Schedule'!X204-'KU Meter Schedule'!$G204,X204))</f>
        <v>4212.88</v>
      </c>
      <c r="Z204" s="6">
        <f>IF(Z$3=$J$3,$G204,IF($F204='KU Meter Schedule'!Z$3,'KU Meter Schedule'!Y204-'KU Meter Schedule'!$G204,Y204))</f>
        <v>4212.88</v>
      </c>
      <c r="AA204" s="6">
        <f>IF(AA$3=$J$3,$G204,IF($F204='KU Meter Schedule'!AA$3,'KU Meter Schedule'!Z204-'KU Meter Schedule'!$G204,Z204))</f>
        <v>4212.88</v>
      </c>
      <c r="AB204" s="6">
        <f>IF(AB$3=$J$3,$G204,IF($F204='KU Meter Schedule'!AB$3,'KU Meter Schedule'!AA204-'KU Meter Schedule'!$G204,AA204))</f>
        <v>4212.88</v>
      </c>
      <c r="AC204" s="6">
        <f>IF(AC$3=$J$3,$G204,IF($F204='KU Meter Schedule'!AC$3,'KU Meter Schedule'!AB204-'KU Meter Schedule'!$G204,AB204))</f>
        <v>4212.88</v>
      </c>
      <c r="AD204" s="6">
        <f>IF(AD$3=$J$3,$G204,IF($F204='KU Meter Schedule'!AD$3,'KU Meter Schedule'!AC204-'KU Meter Schedule'!$G204,AC204))</f>
        <v>4212.88</v>
      </c>
      <c r="AE204" s="6">
        <f>IF(AE$3=$J$3,$G204,IF($F204='KU Meter Schedule'!AE$3,'KU Meter Schedule'!AD204-'KU Meter Schedule'!$G204,AD204))</f>
        <v>4212.88</v>
      </c>
      <c r="AF204" s="6">
        <f>IF(AF$3=$J$3,$G204,IF($F204='KU Meter Schedule'!AF$3,'KU Meter Schedule'!AE204-'KU Meter Schedule'!$G204,AE204))</f>
        <v>4212.88</v>
      </c>
      <c r="AG204" s="6">
        <f>IF(AG$3=$J$3,$G204,IF($F204='KU Meter Schedule'!AG$3,'KU Meter Schedule'!AF204-'KU Meter Schedule'!$G204,AF204))</f>
        <v>4212.88</v>
      </c>
      <c r="AH204" s="6">
        <f>IF(AH$3=$J$3,$G204,IF($F204='KU Meter Schedule'!AH$3,'KU Meter Schedule'!AG204-'KU Meter Schedule'!$G204,AG204))</f>
        <v>4212.88</v>
      </c>
      <c r="AI204" s="6">
        <f>IF(AI$3=$J$3,$G204,IF($F204='KU Meter Schedule'!AI$3,'KU Meter Schedule'!AH204-'KU Meter Schedule'!$G204,AH204))</f>
        <v>4212.88</v>
      </c>
      <c r="AJ204" s="6">
        <f>IF(AJ$3=$J$3,$G204,IF($F204='KU Meter Schedule'!AJ$3,'KU Meter Schedule'!AI204-'KU Meter Schedule'!$G204,AI204))</f>
        <v>4212.88</v>
      </c>
      <c r="AK204" s="6">
        <f>IF(AK$3=$J$3,$G204,IF($F204='KU Meter Schedule'!AK$3,'KU Meter Schedule'!AJ204-'KU Meter Schedule'!$G204,AJ204))</f>
        <v>4212.88</v>
      </c>
      <c r="AL204" s="6">
        <f>IF(AL$3=$J$3,$G204,IF($F204='KU Meter Schedule'!AL$3,'KU Meter Schedule'!AK204-'KU Meter Schedule'!$G204,AK204))</f>
        <v>4212.88</v>
      </c>
      <c r="AM204" s="6">
        <f>IF(AM$3=$J$3,$G204,IF($F204='KU Meter Schedule'!AM$3,'KU Meter Schedule'!AL204-'KU Meter Schedule'!$G204,AL204))</f>
        <v>4212.88</v>
      </c>
      <c r="AN204" s="6">
        <f>IF(AN$3=$J$3,$G204,IF($F204='KU Meter Schedule'!AN$3,'KU Meter Schedule'!AM204-'KU Meter Schedule'!$G204,AM204))</f>
        <v>4212.88</v>
      </c>
      <c r="AO204" s="6">
        <f>IF(AO$3=$J$3,$G204,IF($F204='KU Meter Schedule'!AO$3,'KU Meter Schedule'!AN204-'KU Meter Schedule'!$G204,AN204))</f>
        <v>4212.88</v>
      </c>
      <c r="AP204" s="6">
        <f>IF(AP$3=$J$3,$G204,IF($F204='KU Meter Schedule'!AP$3,'KU Meter Schedule'!AO204-'KU Meter Schedule'!$G204,AO204))</f>
        <v>4212.88</v>
      </c>
      <c r="AQ204" s="6">
        <f>IF(AQ$3=$J$3,$G204,IF($F204='KU Meter Schedule'!AQ$3,'KU Meter Schedule'!AP204-'KU Meter Schedule'!$G204,AP204))</f>
        <v>4212.88</v>
      </c>
      <c r="AR204" s="6">
        <f>IF(AR$3=$J$3,$G204,IF($F204='KU Meter Schedule'!AR$3,'KU Meter Schedule'!AQ204-'KU Meter Schedule'!$G204,AQ204))</f>
        <v>4212.88</v>
      </c>
      <c r="AS204" s="6">
        <f>IF(AS$3=$J$3,$G204,IF($F204='KU Meter Schedule'!AS$3,'KU Meter Schedule'!AR204-'KU Meter Schedule'!$G204,AR204))</f>
        <v>4212.88</v>
      </c>
      <c r="AT204" s="6">
        <f>IF(AT$3=$J$3,$G204,IF($F204='KU Meter Schedule'!AT$3,'KU Meter Schedule'!AS204-'KU Meter Schedule'!$G204,AS204))</f>
        <v>4212.88</v>
      </c>
      <c r="AU204" s="6">
        <f>IF(AU$3=$J$3,$G204,IF($F204='KU Meter Schedule'!AU$3,'KU Meter Schedule'!AT204-'KU Meter Schedule'!$G204,AT204))</f>
        <v>4212.88</v>
      </c>
      <c r="AV204" s="6">
        <f>IF(AV$3=$J$3,$G204,IF($F204='KU Meter Schedule'!AV$3,'KU Meter Schedule'!AU204-'KU Meter Schedule'!$G204,AU204))</f>
        <v>0</v>
      </c>
      <c r="AW204" s="6">
        <f>IF(AW$3=$J$3,$G204,IF($F204='KU Meter Schedule'!AW$3,'KU Meter Schedule'!AV204-'KU Meter Schedule'!$G204,AV204))</f>
        <v>0</v>
      </c>
      <c r="AX204" s="6">
        <f>IF(AX$3=$J$3,$G204,IF($F204='KU Meter Schedule'!AX$3,'KU Meter Schedule'!AW204-'KU Meter Schedule'!$G204,AW204))</f>
        <v>0</v>
      </c>
      <c r="AZ204" s="21">
        <f>IF(AZ$3&lt;'Depr. Rate'!$B$1,('Depr. Rate'!$B$4*'KU Meter Schedule'!J204)/12,IF(J204=0,I204/2*'Depr. Rate'!$C$4/12,('Depr. Rate'!$C$4*'KU Meter Schedule'!J204)/12))</f>
        <v>8.0395793333333341</v>
      </c>
      <c r="BA204" s="21">
        <f>IF(BA$3&lt;'Depr. Rate'!$B$1,('Depr. Rate'!$B$4*'KU Meter Schedule'!K204)/12,IF(K204=0,J204/2*'Depr. Rate'!$C$4/12,('Depr. Rate'!$C$4*'KU Meter Schedule'!K204)/12))</f>
        <v>8.0395793333333341</v>
      </c>
      <c r="BB204" s="21">
        <f>IF(BB$3&lt;'Depr. Rate'!$B$1,('Depr. Rate'!$B$4*'KU Meter Schedule'!L204)/12,IF(L204=0,K204/2*'Depr. Rate'!$C$4/12,('Depr. Rate'!$C$4*'KU Meter Schedule'!L204)/12))</f>
        <v>8.0395793333333341</v>
      </c>
      <c r="BC204" s="21">
        <f>IF(BC$3&lt;'Depr. Rate'!$B$1,('Depr. Rate'!$B$4*'KU Meter Schedule'!M204)/12,IF(M204=0,L204/2*'Depr. Rate'!$C$4/12,('Depr. Rate'!$C$4*'KU Meter Schedule'!M204)/12))</f>
        <v>8.0395793333333341</v>
      </c>
      <c r="BD204" s="21">
        <f>IF(BD$3&lt;'Depr. Rate'!$B$1,('Depr. Rate'!$B$4*'KU Meter Schedule'!N204)/12,IF(N204=0,M204/2*'Depr. Rate'!$C$4/12,('Depr. Rate'!$C$4*'KU Meter Schedule'!N204)/12))</f>
        <v>8.0395793333333341</v>
      </c>
      <c r="BE204" s="21">
        <f>IF(BE$3&lt;'Depr. Rate'!$B$1,('Depr. Rate'!$B$4*'KU Meter Schedule'!O204)/12,IF(O204=0,N204/2*'Depr. Rate'!$C$4/12,('Depr. Rate'!$C$4*'KU Meter Schedule'!O204)/12))</f>
        <v>8.0395793333333341</v>
      </c>
      <c r="BF204" s="21">
        <f>IF(BF$3&lt;'Depr. Rate'!$B$1,('Depr. Rate'!$B$4*'KU Meter Schedule'!P204)/12,IF(P204=0,O204/2*'Depr. Rate'!$C$4/12,('Depr. Rate'!$C$4*'KU Meter Schedule'!P204)/12))</f>
        <v>8.0395793333333341</v>
      </c>
      <c r="BG204" s="21">
        <f>IF(BG$3&lt;'Depr. Rate'!$B$1,('Depr. Rate'!$B$4*'KU Meter Schedule'!Q204)/12,IF(Q204=0,P204/2*'Depr. Rate'!$C$4/12,('Depr. Rate'!$C$4*'KU Meter Schedule'!Q204)/12))</f>
        <v>8.0395793333333341</v>
      </c>
      <c r="BH204" s="21">
        <f>IF(BH$3&lt;'Depr. Rate'!$B$1,('Depr. Rate'!$B$4*'KU Meter Schedule'!R204)/12,IF(R204=0,Q204/2*'Depr. Rate'!$C$4/12,('Depr. Rate'!$C$4*'KU Meter Schedule'!R204)/12))</f>
        <v>8.0395793333333341</v>
      </c>
      <c r="BI204" s="21">
        <f>IF(BI$3&lt;'Depr. Rate'!$B$1,('Depr. Rate'!$B$4*'KU Meter Schedule'!S204)/12,IF(S204=0,R204/2*'Depr. Rate'!$C$4/12,('Depr. Rate'!$C$4*'KU Meter Schedule'!S204)/12))</f>
        <v>8.0395793333333341</v>
      </c>
      <c r="BJ204" s="21">
        <f>IF(BJ$3&lt;'Depr. Rate'!$B$1,('Depr. Rate'!$B$4*'KU Meter Schedule'!T204)/12,IF(T204=0,S204/2*'Depr. Rate'!$C$4/12,('Depr. Rate'!$C$4*'KU Meter Schedule'!T204)/12))</f>
        <v>8.0395793333333341</v>
      </c>
      <c r="BK204" s="21">
        <f>IF(BK$3&lt;'Depr. Rate'!$B$1,('Depr. Rate'!$B$4*'KU Meter Schedule'!U204)/12,IF(U204=0,T204/2*'Depr. Rate'!$C$4/12,('Depr. Rate'!$C$4*'KU Meter Schedule'!U204)/12))</f>
        <v>12.322673999999999</v>
      </c>
      <c r="BL204" s="21">
        <f>IF(BL$3&lt;'Depr. Rate'!$B$1,('Depr. Rate'!$B$4*'KU Meter Schedule'!V204)/12,IF(V204=0,U204/2*'Depr. Rate'!$C$4/12,('Depr. Rate'!$C$4*'KU Meter Schedule'!V204)/12))</f>
        <v>12.322673999999999</v>
      </c>
      <c r="BM204" s="21">
        <f>IF(BM$3&lt;'Depr. Rate'!$B$1,('Depr. Rate'!$B$4*'KU Meter Schedule'!W204)/12,IF(W204=0,V204/2*'Depr. Rate'!$C$4/12,('Depr. Rate'!$C$4*'KU Meter Schedule'!W204)/12))</f>
        <v>12.322673999999999</v>
      </c>
      <c r="BN204" s="21">
        <f>IF(BN$3&lt;'Depr. Rate'!$B$1,('Depr. Rate'!$B$4*'KU Meter Schedule'!X204)/12,IF(X204=0,W204/2*'Depr. Rate'!$C$4/12,('Depr. Rate'!$C$4*'KU Meter Schedule'!X204)/12))</f>
        <v>12.322673999999999</v>
      </c>
      <c r="BO204" s="21">
        <f>IF(BO$3&lt;'Depr. Rate'!$B$1,('Depr. Rate'!$B$4*'KU Meter Schedule'!Y204)/12,IF(Y204=0,X204/2*'Depr. Rate'!$C$4/12,('Depr. Rate'!$C$4*'KU Meter Schedule'!Y204)/12))</f>
        <v>12.322673999999999</v>
      </c>
      <c r="BP204" s="21">
        <f>IF(BP$3&lt;'Depr. Rate'!$B$1,('Depr. Rate'!$B$4*'KU Meter Schedule'!Z204)/12,IF(Z204=0,Y204/2*'Depr. Rate'!$C$4/12,('Depr. Rate'!$C$4*'KU Meter Schedule'!Z204)/12))</f>
        <v>12.322673999999999</v>
      </c>
      <c r="BQ204" s="21">
        <f>IF(BQ$3&lt;'Depr. Rate'!$B$1,('Depr. Rate'!$B$4*'KU Meter Schedule'!AA204)/12,IF(AA204=0,Z204/2*'Depr. Rate'!$C$4/12,('Depr. Rate'!$C$4*'KU Meter Schedule'!AA204)/12))</f>
        <v>12.322673999999999</v>
      </c>
      <c r="BR204" s="21">
        <f>IF(BR$3&lt;'Depr. Rate'!$B$1,('Depr. Rate'!$B$4*'KU Meter Schedule'!AB204)/12,IF(AB204=0,AA204/2*'Depr. Rate'!$C$4/12,('Depr. Rate'!$C$4*'KU Meter Schedule'!AB204)/12))</f>
        <v>12.322673999999999</v>
      </c>
      <c r="BS204" s="21">
        <f>IF(BS$3&lt;'Depr. Rate'!$B$1,('Depr. Rate'!$B$4*'KU Meter Schedule'!AC204)/12,IF(AC204=0,AB204/2*'Depr. Rate'!$C$4/12,('Depr. Rate'!$C$4*'KU Meter Schedule'!AC204)/12))</f>
        <v>12.322673999999999</v>
      </c>
      <c r="BT204" s="21">
        <f>IF(BT$3&lt;'Depr. Rate'!$B$1,('Depr. Rate'!$B$4*'KU Meter Schedule'!AD204)/12,IF(AD204=0,AC204/2*'Depr. Rate'!$C$4/12,('Depr. Rate'!$C$4*'KU Meter Schedule'!AD204)/12))</f>
        <v>12.322673999999999</v>
      </c>
      <c r="BU204" s="21">
        <f>IF(BU$3&lt;'Depr. Rate'!$B$1,('Depr. Rate'!$B$4*'KU Meter Schedule'!AE204)/12,IF(AE204=0,AD204/2*'Depr. Rate'!$C$4/12,('Depr. Rate'!$C$4*'KU Meter Schedule'!AE204)/12))</f>
        <v>12.322673999999999</v>
      </c>
      <c r="BV204" s="21">
        <f>IF(BV$3&lt;'Depr. Rate'!$B$1,('Depr. Rate'!$B$4*'KU Meter Schedule'!AF204)/12,IF(AF204=0,AE204/2*'Depr. Rate'!$C$4/12,('Depr. Rate'!$C$4*'KU Meter Schedule'!AF204)/12))</f>
        <v>12.322673999999999</v>
      </c>
      <c r="BW204" s="21">
        <f>IF(BW$3&lt;'Depr. Rate'!$B$1,('Depr. Rate'!$B$4*'KU Meter Schedule'!AG204)/12,IF(AG204=0,AF204/2*'Depr. Rate'!$C$4/12,('Depr. Rate'!$C$4*'KU Meter Schedule'!AG204)/12))</f>
        <v>12.322673999999999</v>
      </c>
      <c r="BX204" s="21">
        <f>IF(BX$3&lt;'Depr. Rate'!$B$1,('Depr. Rate'!$B$4*'KU Meter Schedule'!AH204)/12,IF(AH204=0,AG204/2*'Depr. Rate'!$C$4/12,('Depr. Rate'!$C$4*'KU Meter Schedule'!AH204)/12))</f>
        <v>12.322673999999999</v>
      </c>
      <c r="BY204" s="21">
        <f>IF(BY$3&lt;'Depr. Rate'!$B$1,('Depr. Rate'!$B$4*'KU Meter Schedule'!AI204)/12,IF(AI204=0,AH204/2*'Depr. Rate'!$C$4/12,('Depr. Rate'!$C$4*'KU Meter Schedule'!AI204)/12))</f>
        <v>12.322673999999999</v>
      </c>
      <c r="BZ204" s="21">
        <f>IF(BZ$3&lt;'Depr. Rate'!$B$1,('Depr. Rate'!$B$4*'KU Meter Schedule'!AJ204)/12,IF(AJ204=0,AI204/2*'Depr. Rate'!$C$4/12,('Depr. Rate'!$C$4*'KU Meter Schedule'!AJ204)/12))</f>
        <v>12.322673999999999</v>
      </c>
      <c r="CA204" s="21">
        <f>IF(CA$3&lt;'Depr. Rate'!$B$1,('Depr. Rate'!$B$4*'KU Meter Schedule'!AK204)/12,IF(AK204=0,AJ204/2*'Depr. Rate'!$C$4/12,('Depr. Rate'!$C$4*'KU Meter Schedule'!AK204)/12))</f>
        <v>12.322673999999999</v>
      </c>
      <c r="CB204" s="21">
        <f>IF(CB$3&lt;'Depr. Rate'!$B$1,('Depr. Rate'!$B$4*'KU Meter Schedule'!AL204)/12,IF(AL204=0,AK204/2*'Depr. Rate'!$C$4/12,('Depr. Rate'!$C$4*'KU Meter Schedule'!AL204)/12))</f>
        <v>12.322673999999999</v>
      </c>
      <c r="CC204" s="21">
        <f>IF(CC$3&lt;'Depr. Rate'!$B$1,('Depr. Rate'!$B$4*'KU Meter Schedule'!AM204)/12,IF(AM204=0,AL204/2*'Depr. Rate'!$C$4/12,('Depr. Rate'!$C$4*'KU Meter Schedule'!AM204)/12))</f>
        <v>12.322673999999999</v>
      </c>
      <c r="CD204" s="21">
        <f>IF(CD$3&lt;'Depr. Rate'!$B$1,('Depr. Rate'!$B$4*'KU Meter Schedule'!AN204)/12,IF(AN204=0,AM204/2*'Depr. Rate'!$C$4/12,('Depr. Rate'!$C$4*'KU Meter Schedule'!AN204)/12))</f>
        <v>12.322673999999999</v>
      </c>
      <c r="CE204" s="21">
        <f>IF(CE$3&lt;'Depr. Rate'!$B$1,('Depr. Rate'!$B$4*'KU Meter Schedule'!AO204)/12,IF(AO204=0,AN204/2*'Depr. Rate'!$C$4/12,('Depr. Rate'!$C$4*'KU Meter Schedule'!AO204)/12))</f>
        <v>12.322673999999999</v>
      </c>
      <c r="CF204" s="21">
        <f>IF(CF$3&lt;'Depr. Rate'!$B$1,('Depr. Rate'!$B$4*'KU Meter Schedule'!AP204)/12,IF(AP204=0,AO204/2*'Depr. Rate'!$C$4/12,('Depr. Rate'!$C$4*'KU Meter Schedule'!AP204)/12))</f>
        <v>12.322673999999999</v>
      </c>
      <c r="CG204" s="21">
        <f>IF(CG$3&lt;'Depr. Rate'!$B$1,('Depr. Rate'!$B$4*'KU Meter Schedule'!AQ204)/12,IF(AQ204=0,AP204/2*'Depr. Rate'!$C$4/12,('Depr. Rate'!$C$4*'KU Meter Schedule'!AQ204)/12))</f>
        <v>12.322673999999999</v>
      </c>
      <c r="CH204" s="21">
        <f>IF(CH$3&lt;'Depr. Rate'!$B$1,('Depr. Rate'!$B$4*'KU Meter Schedule'!AR204)/12,IF(AR204=0,AQ204/2*'Depr. Rate'!$C$4/12,('Depr. Rate'!$C$4*'KU Meter Schedule'!AR204)/12))</f>
        <v>12.322673999999999</v>
      </c>
      <c r="CI204" s="21">
        <f>IF(CI$3&lt;'Depr. Rate'!$B$1,('Depr. Rate'!$B$4*'KU Meter Schedule'!AS204)/12,IF(AS204=0,AR204/2*'Depr. Rate'!$C$4/12,('Depr. Rate'!$C$4*'KU Meter Schedule'!AS204)/12))</f>
        <v>12.322673999999999</v>
      </c>
      <c r="CJ204" s="21">
        <f>IF(CJ$3&lt;'Depr. Rate'!$B$1,('Depr. Rate'!$B$4*'KU Meter Schedule'!AT204)/12,IF(AT204=0,AS204/2*'Depr. Rate'!$C$4/12,('Depr. Rate'!$C$4*'KU Meter Schedule'!AT204)/12))</f>
        <v>12.322673999999999</v>
      </c>
      <c r="CK204" s="21">
        <f>IF(CK$3&lt;'Depr. Rate'!$B$1,('Depr. Rate'!$B$4*'KU Meter Schedule'!AU204)/12,IF(AU204=0,AT204/2*'Depr. Rate'!$C$4/12,('Depr. Rate'!$C$4*'KU Meter Schedule'!AU204)/12))</f>
        <v>12.322673999999999</v>
      </c>
      <c r="CL204" s="21">
        <f>IF(CL$3&lt;'Depr. Rate'!$B$1,('Depr. Rate'!$B$4*'KU Meter Schedule'!AV204)/12,IF(AV204=0,AU204/2*'Depr. Rate'!$C$4/12,('Depr. Rate'!$C$4*'KU Meter Schedule'!AV204)/12))</f>
        <v>6.1613369999999996</v>
      </c>
      <c r="CM204" s="21">
        <f>IF(CM$3&lt;'Depr. Rate'!$B$1,('Depr. Rate'!$B$4*'KU Meter Schedule'!AW204)/12,IF(AW204=0,AV204/2*'Depr. Rate'!$C$4/12,('Depr. Rate'!$C$4*'KU Meter Schedule'!AW204)/12))</f>
        <v>0</v>
      </c>
      <c r="CN204" s="21">
        <f>IF(CN$3&lt;'Depr. Rate'!$B$1,('Depr. Rate'!$B$4*'KU Meter Schedule'!AX204)/12,IF(AX204=0,AW204/2*'Depr. Rate'!$C$4/12,('Depr. Rate'!$C$4*'KU Meter Schedule'!AX204)/12))</f>
        <v>0</v>
      </c>
      <c r="CP204" s="6">
        <f>IF(CP$3=$CP$3,$H204+AZ204,IF($F204='KU Meter Schedule'!CP$3,'KU Meter Schedule'!CO204+AZ204-$G204,SUM(CO204,AZ204)))</f>
        <v>3847.6713027461333</v>
      </c>
      <c r="CQ204" s="6">
        <f>IF(CQ$3=$CP$3,$H204+BA204,IF($F204='KU Meter Schedule'!CQ$3,'KU Meter Schedule'!CP204+BA204-$G204,SUM(CP204,BA204)))</f>
        <v>3855.7108820794665</v>
      </c>
      <c r="CR204" s="6">
        <f>IF(CR$3=$CP$3,$H204+BB204,IF($F204='KU Meter Schedule'!CR$3,'KU Meter Schedule'!CQ204+BB204-$G204,SUM(CQ204,BB204)))</f>
        <v>3863.7504614127997</v>
      </c>
      <c r="CS204" s="6">
        <f>IF(CS$3=$CP$3,$H204+BC204,IF($F204='KU Meter Schedule'!CS$3,'KU Meter Schedule'!CR204+BC204-$G204,SUM(CR204,BC204)))</f>
        <v>3871.7900407461329</v>
      </c>
      <c r="CT204" s="6">
        <f>IF(CT$3=$CP$3,$H204+BD204,IF($F204='KU Meter Schedule'!CT$3,'KU Meter Schedule'!CS204+BD204-$G204,SUM(CS204,BD204)))</f>
        <v>3879.8296200794662</v>
      </c>
      <c r="CU204" s="6">
        <f>IF(CU$3=$CP$3,$H204+BE204,IF($F204='KU Meter Schedule'!CU$3,'KU Meter Schedule'!CT204+BE204-$G204,SUM(CT204,BE204)))</f>
        <v>3887.8691994127994</v>
      </c>
      <c r="CV204" s="6">
        <f>IF(CV$3=$CP$3,$H204+BF204,IF($F204='KU Meter Schedule'!CV$3,'KU Meter Schedule'!CU204+BF204-$G204,SUM(CU204,BF204)))</f>
        <v>3895.9087787461326</v>
      </c>
      <c r="CW204" s="6">
        <f>IF(CW$3=$CP$3,$H204+BG204,IF($F204='KU Meter Schedule'!CW$3,'KU Meter Schedule'!CV204+BG204-$G204,SUM(CV204,BG204)))</f>
        <v>3903.9483580794658</v>
      </c>
      <c r="CX204" s="6">
        <f>IF(CX$3=$CP$3,$H204+BH204,IF($F204='KU Meter Schedule'!CX$3,'KU Meter Schedule'!CW204+BH204-$G204,SUM(CW204,BH204)))</f>
        <v>3911.9879374127991</v>
      </c>
      <c r="CY204" s="6">
        <f>IF(CY$3=$CP$3,$H204+BI204,IF($F204='KU Meter Schedule'!CY$3,'KU Meter Schedule'!CX204+BI204-$G204,SUM(CX204,BI204)))</f>
        <v>3920.0275167461323</v>
      </c>
      <c r="CZ204" s="6">
        <f>IF(CZ$3=$CP$3,$H204+BJ204,IF($F204='KU Meter Schedule'!CZ$3,'KU Meter Schedule'!CY204+BJ204-$G204,SUM(CY204,BJ204)))</f>
        <v>3928.0670960794655</v>
      </c>
      <c r="DA204" s="6">
        <f>IF(DA$3=$CP$3,$H204+BK204,IF($F204='KU Meter Schedule'!DA$3,'KU Meter Schedule'!CZ204+BK204-$G204,SUM(CZ204,BK204)))</f>
        <v>3940.3897700794655</v>
      </c>
      <c r="DB204" s="6">
        <f>IF(DB$3=$CP$3,$H204+BL204,IF($F204='KU Meter Schedule'!DB$3,'KU Meter Schedule'!DA204+BL204-$G204,SUM(DA204,BL204)))</f>
        <v>3952.7124440794655</v>
      </c>
      <c r="DC204" s="6">
        <f>IF(DC$3=$CP$3,$H204+BM204,IF($F204='KU Meter Schedule'!DC$3,'KU Meter Schedule'!DB204+BM204-$G204,SUM(DB204,BM204)))</f>
        <v>3965.0351180794655</v>
      </c>
      <c r="DD204" s="6">
        <f>IF(DD$3=$CP$3,$H204+BN204,IF($F204='KU Meter Schedule'!DD$3,'KU Meter Schedule'!DC204+BN204-$G204,SUM(DC204,BN204)))</f>
        <v>3977.3577920794655</v>
      </c>
      <c r="DE204" s="6">
        <f>IF(DE$3=$CP$3,$H204+BO204,IF($F204='KU Meter Schedule'!DE$3,'KU Meter Schedule'!DD204+BO204-$G204,SUM(DD204,BO204)))</f>
        <v>3989.6804660794655</v>
      </c>
      <c r="DF204" s="6">
        <f>IF(DF$3=$CP$3,$H204+BP204,IF($F204='KU Meter Schedule'!DF$3,'KU Meter Schedule'!DE204+BP204-$G204,SUM(DE204,BP204)))</f>
        <v>4002.0031400794655</v>
      </c>
      <c r="DG204" s="6">
        <f>IF(DG$3=$CP$3,$H204+BQ204,IF($F204='KU Meter Schedule'!DG$3,'KU Meter Schedule'!DF204+BQ204-$G204,SUM(DF204,BQ204)))</f>
        <v>4014.3258140794655</v>
      </c>
      <c r="DH204" s="6">
        <f>IF(DH$3=$CP$3,$H204+BR204,IF($F204='KU Meter Schedule'!DH$3,'KU Meter Schedule'!DG204+BR204-$G204,SUM(DG204,BR204)))</f>
        <v>4026.6484880794656</v>
      </c>
      <c r="DI204" s="6">
        <f>IF(DI$3=$CP$3,$H204+BS204,IF($F204='KU Meter Schedule'!DI$3,'KU Meter Schedule'!DH204+BS204-$G204,SUM(DH204,BS204)))</f>
        <v>4038.9711620794656</v>
      </c>
      <c r="DJ204" s="6">
        <f>IF(DJ$3=$CP$3,$H204+BT204,IF($F204='KU Meter Schedule'!DJ$3,'KU Meter Schedule'!DI204+BT204-$G204,SUM(DI204,BT204)))</f>
        <v>4051.2938360794656</v>
      </c>
      <c r="DK204" s="6">
        <f>IF(DK$3=$CP$3,$H204+BU204,IF($F204='KU Meter Schedule'!DK$3,'KU Meter Schedule'!DJ204+BU204-$G204,SUM(DJ204,BU204)))</f>
        <v>4063.6165100794656</v>
      </c>
      <c r="DL204" s="6">
        <f>IF(DL$3=$CP$3,$H204+BV204,IF($F204='KU Meter Schedule'!DL$3,'KU Meter Schedule'!DK204+BV204-$G204,SUM(DK204,BV204)))</f>
        <v>4075.9391840794656</v>
      </c>
      <c r="DM204" s="6">
        <f>IF(DM$3=$CP$3,$H204+BW204,IF($F204='KU Meter Schedule'!DM$3,'KU Meter Schedule'!DL204+BW204-$G204,SUM(DL204,BW204)))</f>
        <v>4088.2618580794656</v>
      </c>
      <c r="DN204" s="6">
        <f>IF(DN$3=$CP$3,$H204+BX204,IF($F204='KU Meter Schedule'!DN$3,'KU Meter Schedule'!DM204+BX204-$G204,SUM(DM204,BX204)))</f>
        <v>4100.5845320794651</v>
      </c>
      <c r="DO204" s="6">
        <f>IF(DO$3=$CP$3,$H204+BY204,IF($F204='KU Meter Schedule'!DO$3,'KU Meter Schedule'!DN204+BY204-$G204,SUM(DN204,BY204)))</f>
        <v>4112.9072060794651</v>
      </c>
      <c r="DP204" s="6">
        <f>IF(DP$3=$CP$3,$H204+BZ204,IF($F204='KU Meter Schedule'!DP$3,'KU Meter Schedule'!DO204+BZ204-$G204,SUM(DO204,BZ204)))</f>
        <v>4125.2298800794651</v>
      </c>
      <c r="DQ204" s="6">
        <f>IF(DQ$3=$CP$3,$H204+CA204,IF($F204='KU Meter Schedule'!DQ$3,'KU Meter Schedule'!DP204+CA204-$G204,SUM(DP204,CA204)))</f>
        <v>4137.5525540794652</v>
      </c>
      <c r="DR204" s="6">
        <f>IF(DR$3=$CP$3,$H204+CB204,IF($F204='KU Meter Schedule'!DR$3,'KU Meter Schedule'!DQ204+CB204-$G204,SUM(DQ204,CB204)))</f>
        <v>4149.8752280794652</v>
      </c>
      <c r="DS204" s="6">
        <f>IF(DS$3=$CP$3,$H204+CC204,IF($F204='KU Meter Schedule'!DS$3,'KU Meter Schedule'!DR204+CC204-$G204,SUM(DR204,CC204)))</f>
        <v>4162.1979020794652</v>
      </c>
      <c r="DT204" s="6">
        <f>IF(DT$3=$CP$3,$H204+CD204,IF($F204='KU Meter Schedule'!DT$3,'KU Meter Schedule'!DS204+CD204-$G204,SUM(DS204,CD204)))</f>
        <v>4174.5205760794652</v>
      </c>
      <c r="DU204" s="6">
        <f>IF(DU$3=$CP$3,$H204+CE204,IF($F204='KU Meter Schedule'!DU$3,'KU Meter Schedule'!DT204+CE204-$G204,SUM(DT204,CE204)))</f>
        <v>4186.8432500794652</v>
      </c>
      <c r="DV204" s="6">
        <f>IF(DV$3=$CP$3,$H204+CF204,IF($F204='KU Meter Schedule'!DV$3,'KU Meter Schedule'!DU204+CF204-$G204,SUM(DU204,CF204)))</f>
        <v>4199.1659240794652</v>
      </c>
      <c r="DW204" s="6">
        <f>IF(DW$3=$CP$3,$H204+CG204,IF($F204='KU Meter Schedule'!DW$3,'KU Meter Schedule'!DV204+CG204-$G204,SUM(DV204,CG204)))</f>
        <v>4211.4885980794652</v>
      </c>
      <c r="DX204" s="6">
        <f>IF(DX$3=$CP$3,$H204+CH204,IF($F204='KU Meter Schedule'!DX$3,'KU Meter Schedule'!DW204+CH204-$G204,SUM(DW204,CH204)))</f>
        <v>4223.8112720794652</v>
      </c>
      <c r="DY204" s="6">
        <f>IF(DY$3=$CP$3,$H204+CI204,IF($F204='KU Meter Schedule'!DY$3,'KU Meter Schedule'!DX204+CI204-$G204,SUM(DX204,CI204)))</f>
        <v>4236.1339460794652</v>
      </c>
      <c r="DZ204" s="6">
        <f>IF(DZ$3=$CP$3,$H204+CJ204,IF($F204='KU Meter Schedule'!DZ$3,'KU Meter Schedule'!DY204+CJ204-$G204,SUM(DY204,CJ204)))</f>
        <v>4248.4566200794652</v>
      </c>
      <c r="EA204" s="6">
        <f>IF(EA$3=$CP$3,$H204+CK204,IF($F204='KU Meter Schedule'!EA$3,'KU Meter Schedule'!DZ204+CK204-$G204,SUM(DZ204,CK204)))</f>
        <v>4260.7792940794652</v>
      </c>
      <c r="EB204" s="6">
        <f>IF(EB$3=$CP$3,$H204+CL204,IF($F204='KU Meter Schedule'!EB$3,'KU Meter Schedule'!EA204+CL204-$G204,SUM(EA204,CL204)))</f>
        <v>54.060631079464656</v>
      </c>
      <c r="EC204" s="6">
        <f>IF(EC$3=$CP$3,$H204+CM204,IF($F204='KU Meter Schedule'!EC$3,'KU Meter Schedule'!EB204+CM204-$G204,SUM(EB204,CM204)))</f>
        <v>54.060631079464656</v>
      </c>
      <c r="ED204" s="6">
        <f>IF(ED$3=$CP$3,$H204+CN204,IF($F204='KU Meter Schedule'!ED$3,'KU Meter Schedule'!EC204+CN204-$G204,SUM(EC204,CN204)))</f>
        <v>54.060631079464656</v>
      </c>
      <c r="EF204" s="8">
        <f t="shared" si="42"/>
        <v>365.20869725386683</v>
      </c>
      <c r="EG204" s="8">
        <f t="shared" si="42"/>
        <v>357.16911792053361</v>
      </c>
      <c r="EH204" s="8">
        <f t="shared" si="42"/>
        <v>349.12953858720039</v>
      </c>
      <c r="EI204" s="8">
        <f t="shared" si="42"/>
        <v>341.08995925386716</v>
      </c>
      <c r="EJ204" s="8">
        <f t="shared" si="42"/>
        <v>333.05037992053394</v>
      </c>
      <c r="EK204" s="8">
        <f t="shared" si="42"/>
        <v>325.01080058720072</v>
      </c>
      <c r="EL204" s="8">
        <f t="shared" si="42"/>
        <v>316.9712212538675</v>
      </c>
      <c r="EM204" s="8">
        <f t="shared" si="42"/>
        <v>308.93164192053428</v>
      </c>
      <c r="EN204" s="8">
        <f t="shared" si="42"/>
        <v>300.89206258720105</v>
      </c>
      <c r="EO204" s="8">
        <f t="shared" si="42"/>
        <v>292.85248325386783</v>
      </c>
      <c r="EP204" s="8">
        <f t="shared" si="42"/>
        <v>284.81290392053461</v>
      </c>
      <c r="EQ204" s="8">
        <f t="shared" si="42"/>
        <v>272.4902299205346</v>
      </c>
      <c r="ER204" s="8">
        <f t="shared" si="42"/>
        <v>260.1675559205346</v>
      </c>
      <c r="ES204" s="8">
        <f t="shared" si="42"/>
        <v>247.84488192053459</v>
      </c>
      <c r="ET204" s="8">
        <f t="shared" si="42"/>
        <v>235.52220792053458</v>
      </c>
      <c r="EU204" s="8">
        <f t="shared" si="42"/>
        <v>223.19953392053458</v>
      </c>
      <c r="EV204" s="8">
        <f t="shared" si="41"/>
        <v>210.87685992053457</v>
      </c>
      <c r="EW204" s="8">
        <f t="shared" si="41"/>
        <v>198.55418592053456</v>
      </c>
      <c r="EX204" s="8">
        <f t="shared" si="41"/>
        <v>186.23151192053456</v>
      </c>
      <c r="EY204" s="8">
        <f t="shared" si="41"/>
        <v>173.90883792053455</v>
      </c>
      <c r="EZ204" s="8">
        <f t="shared" si="41"/>
        <v>161.58616392053455</v>
      </c>
      <c r="FA204" s="8">
        <f t="shared" si="41"/>
        <v>149.26348992053454</v>
      </c>
      <c r="FB204" s="8">
        <f t="shared" si="41"/>
        <v>136.94081592053453</v>
      </c>
      <c r="FC204" s="8">
        <f t="shared" si="41"/>
        <v>124.61814192053453</v>
      </c>
      <c r="FD204" s="8">
        <f t="shared" si="41"/>
        <v>112.29546792053497</v>
      </c>
      <c r="FE204" s="8">
        <f t="shared" si="41"/>
        <v>99.972793920534968</v>
      </c>
      <c r="FF204" s="8">
        <f t="shared" si="41"/>
        <v>87.650119920534962</v>
      </c>
      <c r="FG204" s="8">
        <f t="shared" si="41"/>
        <v>75.327445920534956</v>
      </c>
      <c r="FH204" s="8">
        <f t="shared" si="41"/>
        <v>63.004771920534949</v>
      </c>
      <c r="FI204" s="8">
        <f t="shared" si="41"/>
        <v>50.682097920534943</v>
      </c>
      <c r="FJ204" s="8">
        <f t="shared" si="41"/>
        <v>38.359423920534937</v>
      </c>
      <c r="FK204" s="8">
        <f t="shared" si="40"/>
        <v>26.03674992053493</v>
      </c>
      <c r="FL204" s="8">
        <f t="shared" si="40"/>
        <v>13.714075920534924</v>
      </c>
      <c r="FM204" s="8">
        <f t="shared" si="40"/>
        <v>1.3914019205349177</v>
      </c>
      <c r="FN204" s="8">
        <f t="shared" si="40"/>
        <v>-10.931272079465089</v>
      </c>
      <c r="FO204" s="8">
        <f t="shared" si="40"/>
        <v>-23.253946079465095</v>
      </c>
      <c r="FP204" s="8">
        <f t="shared" si="40"/>
        <v>-35.576620079465101</v>
      </c>
      <c r="FQ204" s="8">
        <f t="shared" si="40"/>
        <v>-47.899294079465108</v>
      </c>
      <c r="FR204" s="8">
        <f t="shared" si="40"/>
        <v>-54.060631079464656</v>
      </c>
      <c r="FS204" s="8">
        <f t="shared" si="40"/>
        <v>-54.060631079464656</v>
      </c>
      <c r="FT204" s="8">
        <f t="shared" si="40"/>
        <v>-54.060631079464656</v>
      </c>
    </row>
    <row r="205" spans="1:176" x14ac:dyDescent="0.25">
      <c r="A205" s="3" t="s">
        <v>12</v>
      </c>
      <c r="B205" s="3" t="s">
        <v>2</v>
      </c>
      <c r="C205" s="3" t="s">
        <v>37</v>
      </c>
      <c r="D205" s="3" t="s">
        <v>4</v>
      </c>
      <c r="E205" s="3">
        <v>1974</v>
      </c>
      <c r="F205" s="24">
        <f>IFERROR(VLOOKUP(CONCATENATE(C205,E205),'KU Retirements'!$A$4:$E$150,5,FALSE),"N/A")</f>
        <v>43739</v>
      </c>
      <c r="G205" s="5">
        <v>72146.350000000006</v>
      </c>
      <c r="H205" s="5">
        <v>65174.840984864997</v>
      </c>
      <c r="J205" s="6">
        <f>IF(J$3=$J$3,$G205,IF($F205='KU Meter Schedule'!J$3,'KU Meter Schedule'!I205-'KU Meter Schedule'!$G205,I205))</f>
        <v>72146.350000000006</v>
      </c>
      <c r="K205" s="6">
        <f>IF(K$3=$J$3,$G205,IF($F205='KU Meter Schedule'!K$3,'KU Meter Schedule'!J205-'KU Meter Schedule'!$G205,J205))</f>
        <v>72146.350000000006</v>
      </c>
      <c r="L205" s="6">
        <f>IF(L$3=$J$3,$G205,IF($F205='KU Meter Schedule'!L$3,'KU Meter Schedule'!K205-'KU Meter Schedule'!$G205,K205))</f>
        <v>72146.350000000006</v>
      </c>
      <c r="M205" s="6">
        <f>IF(M$3=$J$3,$G205,IF($F205='KU Meter Schedule'!M$3,'KU Meter Schedule'!L205-'KU Meter Schedule'!$G205,L205))</f>
        <v>72146.350000000006</v>
      </c>
      <c r="N205" s="6">
        <f>IF(N$3=$J$3,$G205,IF($F205='KU Meter Schedule'!N$3,'KU Meter Schedule'!M205-'KU Meter Schedule'!$G205,M205))</f>
        <v>72146.350000000006</v>
      </c>
      <c r="O205" s="6">
        <f>IF(O$3=$J$3,$G205,IF($F205='KU Meter Schedule'!O$3,'KU Meter Schedule'!N205-'KU Meter Schedule'!$G205,N205))</f>
        <v>72146.350000000006</v>
      </c>
      <c r="P205" s="6">
        <f>IF(P$3=$J$3,$G205,IF($F205='KU Meter Schedule'!P$3,'KU Meter Schedule'!O205-'KU Meter Schedule'!$G205,O205))</f>
        <v>72146.350000000006</v>
      </c>
      <c r="Q205" s="6">
        <f>IF(Q$3=$J$3,$G205,IF($F205='KU Meter Schedule'!Q$3,'KU Meter Schedule'!P205-'KU Meter Schedule'!$G205,P205))</f>
        <v>72146.350000000006</v>
      </c>
      <c r="R205" s="6">
        <f>IF(R$3=$J$3,$G205,IF($F205='KU Meter Schedule'!R$3,'KU Meter Schedule'!Q205-'KU Meter Schedule'!$G205,Q205))</f>
        <v>72146.350000000006</v>
      </c>
      <c r="S205" s="6">
        <f>IF(S$3=$J$3,$G205,IF($F205='KU Meter Schedule'!S$3,'KU Meter Schedule'!R205-'KU Meter Schedule'!$G205,R205))</f>
        <v>72146.350000000006</v>
      </c>
      <c r="T205" s="6">
        <f>IF(T$3=$J$3,$G205,IF($F205='KU Meter Schedule'!T$3,'KU Meter Schedule'!S205-'KU Meter Schedule'!$G205,S205))</f>
        <v>72146.350000000006</v>
      </c>
      <c r="U205" s="6">
        <f>IF(U$3=$J$3,$G205,IF($F205='KU Meter Schedule'!U$3,'KU Meter Schedule'!T205-'KU Meter Schedule'!$G205,T205))</f>
        <v>72146.350000000006</v>
      </c>
      <c r="V205" s="6">
        <f>IF(V$3=$J$3,$G205,IF($F205='KU Meter Schedule'!V$3,'KU Meter Schedule'!U205-'KU Meter Schedule'!$G205,U205))</f>
        <v>72146.350000000006</v>
      </c>
      <c r="W205" s="6">
        <f>IF(W$3=$J$3,$G205,IF($F205='KU Meter Schedule'!W$3,'KU Meter Schedule'!V205-'KU Meter Schedule'!$G205,V205))</f>
        <v>72146.350000000006</v>
      </c>
      <c r="X205" s="6">
        <f>IF(X$3=$J$3,$G205,IF($F205='KU Meter Schedule'!X$3,'KU Meter Schedule'!W205-'KU Meter Schedule'!$G205,W205))</f>
        <v>72146.350000000006</v>
      </c>
      <c r="Y205" s="6">
        <f>IF(Y$3=$J$3,$G205,IF($F205='KU Meter Schedule'!Y$3,'KU Meter Schedule'!X205-'KU Meter Schedule'!$G205,X205))</f>
        <v>72146.350000000006</v>
      </c>
      <c r="Z205" s="6">
        <f>IF(Z$3=$J$3,$G205,IF($F205='KU Meter Schedule'!Z$3,'KU Meter Schedule'!Y205-'KU Meter Schedule'!$G205,Y205))</f>
        <v>72146.350000000006</v>
      </c>
      <c r="AA205" s="6">
        <f>IF(AA$3=$J$3,$G205,IF($F205='KU Meter Schedule'!AA$3,'KU Meter Schedule'!Z205-'KU Meter Schedule'!$G205,Z205))</f>
        <v>72146.350000000006</v>
      </c>
      <c r="AB205" s="6">
        <f>IF(AB$3=$J$3,$G205,IF($F205='KU Meter Schedule'!AB$3,'KU Meter Schedule'!AA205-'KU Meter Schedule'!$G205,AA205))</f>
        <v>72146.350000000006</v>
      </c>
      <c r="AC205" s="6">
        <f>IF(AC$3=$J$3,$G205,IF($F205='KU Meter Schedule'!AC$3,'KU Meter Schedule'!AB205-'KU Meter Schedule'!$G205,AB205))</f>
        <v>72146.350000000006</v>
      </c>
      <c r="AD205" s="6">
        <f>IF(AD$3=$J$3,$G205,IF($F205='KU Meter Schedule'!AD$3,'KU Meter Schedule'!AC205-'KU Meter Schedule'!$G205,AC205))</f>
        <v>72146.350000000006</v>
      </c>
      <c r="AE205" s="6">
        <f>IF(AE$3=$J$3,$G205,IF($F205='KU Meter Schedule'!AE$3,'KU Meter Schedule'!AD205-'KU Meter Schedule'!$G205,AD205))</f>
        <v>72146.350000000006</v>
      </c>
      <c r="AF205" s="6">
        <f>IF(AF$3=$J$3,$G205,IF($F205='KU Meter Schedule'!AF$3,'KU Meter Schedule'!AE205-'KU Meter Schedule'!$G205,AE205))</f>
        <v>72146.350000000006</v>
      </c>
      <c r="AG205" s="6">
        <f>IF(AG$3=$J$3,$G205,IF($F205='KU Meter Schedule'!AG$3,'KU Meter Schedule'!AF205-'KU Meter Schedule'!$G205,AF205))</f>
        <v>72146.350000000006</v>
      </c>
      <c r="AH205" s="6">
        <f>IF(AH$3=$J$3,$G205,IF($F205='KU Meter Schedule'!AH$3,'KU Meter Schedule'!AG205-'KU Meter Schedule'!$G205,AG205))</f>
        <v>72146.350000000006</v>
      </c>
      <c r="AI205" s="6">
        <f>IF(AI$3=$J$3,$G205,IF($F205='KU Meter Schedule'!AI$3,'KU Meter Schedule'!AH205-'KU Meter Schedule'!$G205,AH205))</f>
        <v>72146.350000000006</v>
      </c>
      <c r="AJ205" s="6">
        <f>IF(AJ$3=$J$3,$G205,IF($F205='KU Meter Schedule'!AJ$3,'KU Meter Schedule'!AI205-'KU Meter Schedule'!$G205,AI205))</f>
        <v>72146.350000000006</v>
      </c>
      <c r="AK205" s="6">
        <f>IF(AK$3=$J$3,$G205,IF($F205='KU Meter Schedule'!AK$3,'KU Meter Schedule'!AJ205-'KU Meter Schedule'!$G205,AJ205))</f>
        <v>72146.350000000006</v>
      </c>
      <c r="AL205" s="6">
        <f>IF(AL$3=$J$3,$G205,IF($F205='KU Meter Schedule'!AL$3,'KU Meter Schedule'!AK205-'KU Meter Schedule'!$G205,AK205))</f>
        <v>72146.350000000006</v>
      </c>
      <c r="AM205" s="6">
        <f>IF(AM$3=$J$3,$G205,IF($F205='KU Meter Schedule'!AM$3,'KU Meter Schedule'!AL205-'KU Meter Schedule'!$G205,AL205))</f>
        <v>72146.350000000006</v>
      </c>
      <c r="AN205" s="6">
        <f>IF(AN$3=$J$3,$G205,IF($F205='KU Meter Schedule'!AN$3,'KU Meter Schedule'!AM205-'KU Meter Schedule'!$G205,AM205))</f>
        <v>72146.350000000006</v>
      </c>
      <c r="AO205" s="6">
        <f>IF(AO$3=$J$3,$G205,IF($F205='KU Meter Schedule'!AO$3,'KU Meter Schedule'!AN205-'KU Meter Schedule'!$G205,AN205))</f>
        <v>72146.350000000006</v>
      </c>
      <c r="AP205" s="6">
        <f>IF(AP$3=$J$3,$G205,IF($F205='KU Meter Schedule'!AP$3,'KU Meter Schedule'!AO205-'KU Meter Schedule'!$G205,AO205))</f>
        <v>72146.350000000006</v>
      </c>
      <c r="AQ205" s="6">
        <f>IF(AQ$3=$J$3,$G205,IF($F205='KU Meter Schedule'!AQ$3,'KU Meter Schedule'!AP205-'KU Meter Schedule'!$G205,AP205))</f>
        <v>72146.350000000006</v>
      </c>
      <c r="AR205" s="6">
        <f>IF(AR$3=$J$3,$G205,IF($F205='KU Meter Schedule'!AR$3,'KU Meter Schedule'!AQ205-'KU Meter Schedule'!$G205,AQ205))</f>
        <v>72146.350000000006</v>
      </c>
      <c r="AS205" s="6">
        <f>IF(AS$3=$J$3,$G205,IF($F205='KU Meter Schedule'!AS$3,'KU Meter Schedule'!AR205-'KU Meter Schedule'!$G205,AR205))</f>
        <v>72146.350000000006</v>
      </c>
      <c r="AT205" s="6">
        <f>IF(AT$3=$J$3,$G205,IF($F205='KU Meter Schedule'!AT$3,'KU Meter Schedule'!AS205-'KU Meter Schedule'!$G205,AS205))</f>
        <v>72146.350000000006</v>
      </c>
      <c r="AU205" s="6">
        <f>IF(AU$3=$J$3,$G205,IF($F205='KU Meter Schedule'!AU$3,'KU Meter Schedule'!AT205-'KU Meter Schedule'!$G205,AT205))</f>
        <v>72146.350000000006</v>
      </c>
      <c r="AV205" s="6">
        <f>IF(AV$3=$J$3,$G205,IF($F205='KU Meter Schedule'!AV$3,'KU Meter Schedule'!AU205-'KU Meter Schedule'!$G205,AU205))</f>
        <v>0</v>
      </c>
      <c r="AW205" s="6">
        <f>IF(AW$3=$J$3,$G205,IF($F205='KU Meter Schedule'!AW$3,'KU Meter Schedule'!AV205-'KU Meter Schedule'!$G205,AV205))</f>
        <v>0</v>
      </c>
      <c r="AX205" s="6">
        <f>IF(AX$3=$J$3,$G205,IF($F205='KU Meter Schedule'!AX$3,'KU Meter Schedule'!AW205-'KU Meter Schedule'!$G205,AW205))</f>
        <v>0</v>
      </c>
      <c r="AZ205" s="21">
        <f>IF(AZ$3&lt;'Depr. Rate'!$B$1,('Depr. Rate'!$B$4*'KU Meter Schedule'!J205)/12,IF(J205=0,I205/2*'Depr. Rate'!$C$4/12,('Depr. Rate'!$C$4*'KU Meter Schedule'!J205)/12))</f>
        <v>137.67928458333333</v>
      </c>
      <c r="BA205" s="21">
        <f>IF(BA$3&lt;'Depr. Rate'!$B$1,('Depr. Rate'!$B$4*'KU Meter Schedule'!K205)/12,IF(K205=0,J205/2*'Depr. Rate'!$C$4/12,('Depr. Rate'!$C$4*'KU Meter Schedule'!K205)/12))</f>
        <v>137.67928458333333</v>
      </c>
      <c r="BB205" s="21">
        <f>IF(BB$3&lt;'Depr. Rate'!$B$1,('Depr. Rate'!$B$4*'KU Meter Schedule'!L205)/12,IF(L205=0,K205/2*'Depr. Rate'!$C$4/12,('Depr. Rate'!$C$4*'KU Meter Schedule'!L205)/12))</f>
        <v>137.67928458333333</v>
      </c>
      <c r="BC205" s="21">
        <f>IF(BC$3&lt;'Depr. Rate'!$B$1,('Depr. Rate'!$B$4*'KU Meter Schedule'!M205)/12,IF(M205=0,L205/2*'Depr. Rate'!$C$4/12,('Depr. Rate'!$C$4*'KU Meter Schedule'!M205)/12))</f>
        <v>137.67928458333333</v>
      </c>
      <c r="BD205" s="21">
        <f>IF(BD$3&lt;'Depr. Rate'!$B$1,('Depr. Rate'!$B$4*'KU Meter Schedule'!N205)/12,IF(N205=0,M205/2*'Depr. Rate'!$C$4/12,('Depr. Rate'!$C$4*'KU Meter Schedule'!N205)/12))</f>
        <v>137.67928458333333</v>
      </c>
      <c r="BE205" s="21">
        <f>IF(BE$3&lt;'Depr. Rate'!$B$1,('Depr. Rate'!$B$4*'KU Meter Schedule'!O205)/12,IF(O205=0,N205/2*'Depr. Rate'!$C$4/12,('Depr. Rate'!$C$4*'KU Meter Schedule'!O205)/12))</f>
        <v>137.67928458333333</v>
      </c>
      <c r="BF205" s="21">
        <f>IF(BF$3&lt;'Depr. Rate'!$B$1,('Depr. Rate'!$B$4*'KU Meter Schedule'!P205)/12,IF(P205=0,O205/2*'Depr. Rate'!$C$4/12,('Depr. Rate'!$C$4*'KU Meter Schedule'!P205)/12))</f>
        <v>137.67928458333333</v>
      </c>
      <c r="BG205" s="21">
        <f>IF(BG$3&lt;'Depr. Rate'!$B$1,('Depr. Rate'!$B$4*'KU Meter Schedule'!Q205)/12,IF(Q205=0,P205/2*'Depr. Rate'!$C$4/12,('Depr. Rate'!$C$4*'KU Meter Schedule'!Q205)/12))</f>
        <v>137.67928458333333</v>
      </c>
      <c r="BH205" s="21">
        <f>IF(BH$3&lt;'Depr. Rate'!$B$1,('Depr. Rate'!$B$4*'KU Meter Schedule'!R205)/12,IF(R205=0,Q205/2*'Depr. Rate'!$C$4/12,('Depr. Rate'!$C$4*'KU Meter Schedule'!R205)/12))</f>
        <v>137.67928458333333</v>
      </c>
      <c r="BI205" s="21">
        <f>IF(BI$3&lt;'Depr. Rate'!$B$1,('Depr. Rate'!$B$4*'KU Meter Schedule'!S205)/12,IF(S205=0,R205/2*'Depr. Rate'!$C$4/12,('Depr. Rate'!$C$4*'KU Meter Schedule'!S205)/12))</f>
        <v>137.67928458333333</v>
      </c>
      <c r="BJ205" s="21">
        <f>IF(BJ$3&lt;'Depr. Rate'!$B$1,('Depr. Rate'!$B$4*'KU Meter Schedule'!T205)/12,IF(T205=0,S205/2*'Depr. Rate'!$C$4/12,('Depr. Rate'!$C$4*'KU Meter Schedule'!T205)/12))</f>
        <v>137.67928458333333</v>
      </c>
      <c r="BK205" s="21">
        <f>IF(BK$3&lt;'Depr. Rate'!$B$1,('Depr. Rate'!$B$4*'KU Meter Schedule'!U205)/12,IF(U205=0,T205/2*'Depr. Rate'!$C$4/12,('Depr. Rate'!$C$4*'KU Meter Schedule'!U205)/12))</f>
        <v>211.02807375</v>
      </c>
      <c r="BL205" s="21">
        <f>IF(BL$3&lt;'Depr. Rate'!$B$1,('Depr. Rate'!$B$4*'KU Meter Schedule'!V205)/12,IF(V205=0,U205/2*'Depr. Rate'!$C$4/12,('Depr. Rate'!$C$4*'KU Meter Schedule'!V205)/12))</f>
        <v>211.02807375</v>
      </c>
      <c r="BM205" s="21">
        <f>IF(BM$3&lt;'Depr. Rate'!$B$1,('Depr. Rate'!$B$4*'KU Meter Schedule'!W205)/12,IF(W205=0,V205/2*'Depr. Rate'!$C$4/12,('Depr. Rate'!$C$4*'KU Meter Schedule'!W205)/12))</f>
        <v>211.02807375</v>
      </c>
      <c r="BN205" s="21">
        <f>IF(BN$3&lt;'Depr. Rate'!$B$1,('Depr. Rate'!$B$4*'KU Meter Schedule'!X205)/12,IF(X205=0,W205/2*'Depr. Rate'!$C$4/12,('Depr. Rate'!$C$4*'KU Meter Schedule'!X205)/12))</f>
        <v>211.02807375</v>
      </c>
      <c r="BO205" s="21">
        <f>IF(BO$3&lt;'Depr. Rate'!$B$1,('Depr. Rate'!$B$4*'KU Meter Schedule'!Y205)/12,IF(Y205=0,X205/2*'Depr. Rate'!$C$4/12,('Depr. Rate'!$C$4*'KU Meter Schedule'!Y205)/12))</f>
        <v>211.02807375</v>
      </c>
      <c r="BP205" s="21">
        <f>IF(BP$3&lt;'Depr. Rate'!$B$1,('Depr. Rate'!$B$4*'KU Meter Schedule'!Z205)/12,IF(Z205=0,Y205/2*'Depr. Rate'!$C$4/12,('Depr. Rate'!$C$4*'KU Meter Schedule'!Z205)/12))</f>
        <v>211.02807375</v>
      </c>
      <c r="BQ205" s="21">
        <f>IF(BQ$3&lt;'Depr. Rate'!$B$1,('Depr. Rate'!$B$4*'KU Meter Schedule'!AA205)/12,IF(AA205=0,Z205/2*'Depr. Rate'!$C$4/12,('Depr. Rate'!$C$4*'KU Meter Schedule'!AA205)/12))</f>
        <v>211.02807375</v>
      </c>
      <c r="BR205" s="21">
        <f>IF(BR$3&lt;'Depr. Rate'!$B$1,('Depr. Rate'!$B$4*'KU Meter Schedule'!AB205)/12,IF(AB205=0,AA205/2*'Depr. Rate'!$C$4/12,('Depr. Rate'!$C$4*'KU Meter Schedule'!AB205)/12))</f>
        <v>211.02807375</v>
      </c>
      <c r="BS205" s="21">
        <f>IF(BS$3&lt;'Depr. Rate'!$B$1,('Depr. Rate'!$B$4*'KU Meter Schedule'!AC205)/12,IF(AC205=0,AB205/2*'Depr. Rate'!$C$4/12,('Depr. Rate'!$C$4*'KU Meter Schedule'!AC205)/12))</f>
        <v>211.02807375</v>
      </c>
      <c r="BT205" s="21">
        <f>IF(BT$3&lt;'Depr. Rate'!$B$1,('Depr. Rate'!$B$4*'KU Meter Schedule'!AD205)/12,IF(AD205=0,AC205/2*'Depr. Rate'!$C$4/12,('Depr. Rate'!$C$4*'KU Meter Schedule'!AD205)/12))</f>
        <v>211.02807375</v>
      </c>
      <c r="BU205" s="21">
        <f>IF(BU$3&lt;'Depr. Rate'!$B$1,('Depr. Rate'!$B$4*'KU Meter Schedule'!AE205)/12,IF(AE205=0,AD205/2*'Depr. Rate'!$C$4/12,('Depr. Rate'!$C$4*'KU Meter Schedule'!AE205)/12))</f>
        <v>211.02807375</v>
      </c>
      <c r="BV205" s="21">
        <f>IF(BV$3&lt;'Depr. Rate'!$B$1,('Depr. Rate'!$B$4*'KU Meter Schedule'!AF205)/12,IF(AF205=0,AE205/2*'Depr. Rate'!$C$4/12,('Depr. Rate'!$C$4*'KU Meter Schedule'!AF205)/12))</f>
        <v>211.02807375</v>
      </c>
      <c r="BW205" s="21">
        <f>IF(BW$3&lt;'Depr. Rate'!$B$1,('Depr. Rate'!$B$4*'KU Meter Schedule'!AG205)/12,IF(AG205=0,AF205/2*'Depr. Rate'!$C$4/12,('Depr. Rate'!$C$4*'KU Meter Schedule'!AG205)/12))</f>
        <v>211.02807375</v>
      </c>
      <c r="BX205" s="21">
        <f>IF(BX$3&lt;'Depr. Rate'!$B$1,('Depr. Rate'!$B$4*'KU Meter Schedule'!AH205)/12,IF(AH205=0,AG205/2*'Depr. Rate'!$C$4/12,('Depr. Rate'!$C$4*'KU Meter Schedule'!AH205)/12))</f>
        <v>211.02807375</v>
      </c>
      <c r="BY205" s="21">
        <f>IF(BY$3&lt;'Depr. Rate'!$B$1,('Depr. Rate'!$B$4*'KU Meter Schedule'!AI205)/12,IF(AI205=0,AH205/2*'Depr. Rate'!$C$4/12,('Depr. Rate'!$C$4*'KU Meter Schedule'!AI205)/12))</f>
        <v>211.02807375</v>
      </c>
      <c r="BZ205" s="21">
        <f>IF(BZ$3&lt;'Depr. Rate'!$B$1,('Depr. Rate'!$B$4*'KU Meter Schedule'!AJ205)/12,IF(AJ205=0,AI205/2*'Depr. Rate'!$C$4/12,('Depr. Rate'!$C$4*'KU Meter Schedule'!AJ205)/12))</f>
        <v>211.02807375</v>
      </c>
      <c r="CA205" s="21">
        <f>IF(CA$3&lt;'Depr. Rate'!$B$1,('Depr. Rate'!$B$4*'KU Meter Schedule'!AK205)/12,IF(AK205=0,AJ205/2*'Depr. Rate'!$C$4/12,('Depr. Rate'!$C$4*'KU Meter Schedule'!AK205)/12))</f>
        <v>211.02807375</v>
      </c>
      <c r="CB205" s="21">
        <f>IF(CB$3&lt;'Depr. Rate'!$B$1,('Depr. Rate'!$B$4*'KU Meter Schedule'!AL205)/12,IF(AL205=0,AK205/2*'Depr. Rate'!$C$4/12,('Depr. Rate'!$C$4*'KU Meter Schedule'!AL205)/12))</f>
        <v>211.02807375</v>
      </c>
      <c r="CC205" s="21">
        <f>IF(CC$3&lt;'Depr. Rate'!$B$1,('Depr. Rate'!$B$4*'KU Meter Schedule'!AM205)/12,IF(AM205=0,AL205/2*'Depr. Rate'!$C$4/12,('Depr. Rate'!$C$4*'KU Meter Schedule'!AM205)/12))</f>
        <v>211.02807375</v>
      </c>
      <c r="CD205" s="21">
        <f>IF(CD$3&lt;'Depr. Rate'!$B$1,('Depr. Rate'!$B$4*'KU Meter Schedule'!AN205)/12,IF(AN205=0,AM205/2*'Depr. Rate'!$C$4/12,('Depr. Rate'!$C$4*'KU Meter Schedule'!AN205)/12))</f>
        <v>211.02807375</v>
      </c>
      <c r="CE205" s="21">
        <f>IF(CE$3&lt;'Depr. Rate'!$B$1,('Depr. Rate'!$B$4*'KU Meter Schedule'!AO205)/12,IF(AO205=0,AN205/2*'Depr. Rate'!$C$4/12,('Depr. Rate'!$C$4*'KU Meter Schedule'!AO205)/12))</f>
        <v>211.02807375</v>
      </c>
      <c r="CF205" s="21">
        <f>IF(CF$3&lt;'Depr. Rate'!$B$1,('Depr. Rate'!$B$4*'KU Meter Schedule'!AP205)/12,IF(AP205=0,AO205/2*'Depr. Rate'!$C$4/12,('Depr. Rate'!$C$4*'KU Meter Schedule'!AP205)/12))</f>
        <v>211.02807375</v>
      </c>
      <c r="CG205" s="21">
        <f>IF(CG$3&lt;'Depr. Rate'!$B$1,('Depr. Rate'!$B$4*'KU Meter Schedule'!AQ205)/12,IF(AQ205=0,AP205/2*'Depr. Rate'!$C$4/12,('Depr. Rate'!$C$4*'KU Meter Schedule'!AQ205)/12))</f>
        <v>211.02807375</v>
      </c>
      <c r="CH205" s="21">
        <f>IF(CH$3&lt;'Depr. Rate'!$B$1,('Depr. Rate'!$B$4*'KU Meter Schedule'!AR205)/12,IF(AR205=0,AQ205/2*'Depr. Rate'!$C$4/12,('Depr. Rate'!$C$4*'KU Meter Schedule'!AR205)/12))</f>
        <v>211.02807375</v>
      </c>
      <c r="CI205" s="21">
        <f>IF(CI$3&lt;'Depr. Rate'!$B$1,('Depr. Rate'!$B$4*'KU Meter Schedule'!AS205)/12,IF(AS205=0,AR205/2*'Depr. Rate'!$C$4/12,('Depr. Rate'!$C$4*'KU Meter Schedule'!AS205)/12))</f>
        <v>211.02807375</v>
      </c>
      <c r="CJ205" s="21">
        <f>IF(CJ$3&lt;'Depr. Rate'!$B$1,('Depr. Rate'!$B$4*'KU Meter Schedule'!AT205)/12,IF(AT205=0,AS205/2*'Depr. Rate'!$C$4/12,('Depr. Rate'!$C$4*'KU Meter Schedule'!AT205)/12))</f>
        <v>211.02807375</v>
      </c>
      <c r="CK205" s="21">
        <f>IF(CK$3&lt;'Depr. Rate'!$B$1,('Depr. Rate'!$B$4*'KU Meter Schedule'!AU205)/12,IF(AU205=0,AT205/2*'Depr. Rate'!$C$4/12,('Depr. Rate'!$C$4*'KU Meter Schedule'!AU205)/12))</f>
        <v>211.02807375</v>
      </c>
      <c r="CL205" s="21">
        <f>IF(CL$3&lt;'Depr. Rate'!$B$1,('Depr. Rate'!$B$4*'KU Meter Schedule'!AV205)/12,IF(AV205=0,AU205/2*'Depr. Rate'!$C$4/12,('Depr. Rate'!$C$4*'KU Meter Schedule'!AV205)/12))</f>
        <v>105.514036875</v>
      </c>
      <c r="CM205" s="21">
        <f>IF(CM$3&lt;'Depr. Rate'!$B$1,('Depr. Rate'!$B$4*'KU Meter Schedule'!AW205)/12,IF(AW205=0,AV205/2*'Depr. Rate'!$C$4/12,('Depr. Rate'!$C$4*'KU Meter Schedule'!AW205)/12))</f>
        <v>0</v>
      </c>
      <c r="CN205" s="21">
        <f>IF(CN$3&lt;'Depr. Rate'!$B$1,('Depr. Rate'!$B$4*'KU Meter Schedule'!AX205)/12,IF(AX205=0,AW205/2*'Depr. Rate'!$C$4/12,('Depr. Rate'!$C$4*'KU Meter Schedule'!AX205)/12))</f>
        <v>0</v>
      </c>
      <c r="CP205" s="6">
        <f>IF(CP$3=$CP$3,$H205+AZ205,IF($F205='KU Meter Schedule'!CP$3,'KU Meter Schedule'!CO205+AZ205-$G205,SUM(CO205,AZ205)))</f>
        <v>65312.520269448331</v>
      </c>
      <c r="CQ205" s="6">
        <f>IF(CQ$3=$CP$3,$H205+BA205,IF($F205='KU Meter Schedule'!CQ$3,'KU Meter Schedule'!CP205+BA205-$G205,SUM(CP205,BA205)))</f>
        <v>65450.199554031664</v>
      </c>
      <c r="CR205" s="6">
        <f>IF(CR$3=$CP$3,$H205+BB205,IF($F205='KU Meter Schedule'!CR$3,'KU Meter Schedule'!CQ205+BB205-$G205,SUM(CQ205,BB205)))</f>
        <v>65587.878838614997</v>
      </c>
      <c r="CS205" s="6">
        <f>IF(CS$3=$CP$3,$H205+BC205,IF($F205='KU Meter Schedule'!CS$3,'KU Meter Schedule'!CR205+BC205-$G205,SUM(CR205,BC205)))</f>
        <v>65725.558123198323</v>
      </c>
      <c r="CT205" s="6">
        <f>IF(CT$3=$CP$3,$H205+BD205,IF($F205='KU Meter Schedule'!CT$3,'KU Meter Schedule'!CS205+BD205-$G205,SUM(CS205,BD205)))</f>
        <v>65863.237407781649</v>
      </c>
      <c r="CU205" s="6">
        <f>IF(CU$3=$CP$3,$H205+BE205,IF($F205='KU Meter Schedule'!CU$3,'KU Meter Schedule'!CT205+BE205-$G205,SUM(CT205,BE205)))</f>
        <v>66000.916692364975</v>
      </c>
      <c r="CV205" s="6">
        <f>IF(CV$3=$CP$3,$H205+BF205,IF($F205='KU Meter Schedule'!CV$3,'KU Meter Schedule'!CU205+BF205-$G205,SUM(CU205,BF205)))</f>
        <v>66138.595976948302</v>
      </c>
      <c r="CW205" s="6">
        <f>IF(CW$3=$CP$3,$H205+BG205,IF($F205='KU Meter Schedule'!CW$3,'KU Meter Schedule'!CV205+BG205-$G205,SUM(CV205,BG205)))</f>
        <v>66276.275261531628</v>
      </c>
      <c r="CX205" s="6">
        <f>IF(CX$3=$CP$3,$H205+BH205,IF($F205='KU Meter Schedule'!CX$3,'KU Meter Schedule'!CW205+BH205-$G205,SUM(CW205,BH205)))</f>
        <v>66413.954546114954</v>
      </c>
      <c r="CY205" s="6">
        <f>IF(CY$3=$CP$3,$H205+BI205,IF($F205='KU Meter Schedule'!CY$3,'KU Meter Schedule'!CX205+BI205-$G205,SUM(CX205,BI205)))</f>
        <v>66551.63383069828</v>
      </c>
      <c r="CZ205" s="6">
        <f>IF(CZ$3=$CP$3,$H205+BJ205,IF($F205='KU Meter Schedule'!CZ$3,'KU Meter Schedule'!CY205+BJ205-$G205,SUM(CY205,BJ205)))</f>
        <v>66689.313115281606</v>
      </c>
      <c r="DA205" s="6">
        <f>IF(DA$3=$CP$3,$H205+BK205,IF($F205='KU Meter Schedule'!DA$3,'KU Meter Schedule'!CZ205+BK205-$G205,SUM(CZ205,BK205)))</f>
        <v>66900.341189031606</v>
      </c>
      <c r="DB205" s="6">
        <f>IF(DB$3=$CP$3,$H205+BL205,IF($F205='KU Meter Schedule'!DB$3,'KU Meter Schedule'!DA205+BL205-$G205,SUM(DA205,BL205)))</f>
        <v>67111.369262781605</v>
      </c>
      <c r="DC205" s="6">
        <f>IF(DC$3=$CP$3,$H205+BM205,IF($F205='KU Meter Schedule'!DC$3,'KU Meter Schedule'!DB205+BM205-$G205,SUM(DB205,BM205)))</f>
        <v>67322.397336531605</v>
      </c>
      <c r="DD205" s="6">
        <f>IF(DD$3=$CP$3,$H205+BN205,IF($F205='KU Meter Schedule'!DD$3,'KU Meter Schedule'!DC205+BN205-$G205,SUM(DC205,BN205)))</f>
        <v>67533.425410281605</v>
      </c>
      <c r="DE205" s="6">
        <f>IF(DE$3=$CP$3,$H205+BO205,IF($F205='KU Meter Schedule'!DE$3,'KU Meter Schedule'!DD205+BO205-$G205,SUM(DD205,BO205)))</f>
        <v>67744.453484031605</v>
      </c>
      <c r="DF205" s="6">
        <f>IF(DF$3=$CP$3,$H205+BP205,IF($F205='KU Meter Schedule'!DF$3,'KU Meter Schedule'!DE205+BP205-$G205,SUM(DE205,BP205)))</f>
        <v>67955.481557781604</v>
      </c>
      <c r="DG205" s="6">
        <f>IF(DG$3=$CP$3,$H205+BQ205,IF($F205='KU Meter Schedule'!DG$3,'KU Meter Schedule'!DF205+BQ205-$G205,SUM(DF205,BQ205)))</f>
        <v>68166.509631531604</v>
      </c>
      <c r="DH205" s="6">
        <f>IF(DH$3=$CP$3,$H205+BR205,IF($F205='KU Meter Schedule'!DH$3,'KU Meter Schedule'!DG205+BR205-$G205,SUM(DG205,BR205)))</f>
        <v>68377.537705281604</v>
      </c>
      <c r="DI205" s="6">
        <f>IF(DI$3=$CP$3,$H205+BS205,IF($F205='KU Meter Schedule'!DI$3,'KU Meter Schedule'!DH205+BS205-$G205,SUM(DH205,BS205)))</f>
        <v>68588.565779031604</v>
      </c>
      <c r="DJ205" s="6">
        <f>IF(DJ$3=$CP$3,$H205+BT205,IF($F205='KU Meter Schedule'!DJ$3,'KU Meter Schedule'!DI205+BT205-$G205,SUM(DI205,BT205)))</f>
        <v>68799.593852781603</v>
      </c>
      <c r="DK205" s="6">
        <f>IF(DK$3=$CP$3,$H205+BU205,IF($F205='KU Meter Schedule'!DK$3,'KU Meter Schedule'!DJ205+BU205-$G205,SUM(DJ205,BU205)))</f>
        <v>69010.621926531603</v>
      </c>
      <c r="DL205" s="6">
        <f>IF(DL$3=$CP$3,$H205+BV205,IF($F205='KU Meter Schedule'!DL$3,'KU Meter Schedule'!DK205+BV205-$G205,SUM(DK205,BV205)))</f>
        <v>69221.650000281603</v>
      </c>
      <c r="DM205" s="6">
        <f>IF(DM$3=$CP$3,$H205+BW205,IF($F205='KU Meter Schedule'!DM$3,'KU Meter Schedule'!DL205+BW205-$G205,SUM(DL205,BW205)))</f>
        <v>69432.678074031603</v>
      </c>
      <c r="DN205" s="6">
        <f>IF(DN$3=$CP$3,$H205+BX205,IF($F205='KU Meter Schedule'!DN$3,'KU Meter Schedule'!DM205+BX205-$G205,SUM(DM205,BX205)))</f>
        <v>69643.706147781602</v>
      </c>
      <c r="DO205" s="6">
        <f>IF(DO$3=$CP$3,$H205+BY205,IF($F205='KU Meter Schedule'!DO$3,'KU Meter Schedule'!DN205+BY205-$G205,SUM(DN205,BY205)))</f>
        <v>69854.734221531602</v>
      </c>
      <c r="DP205" s="6">
        <f>IF(DP$3=$CP$3,$H205+BZ205,IF($F205='KU Meter Schedule'!DP$3,'KU Meter Schedule'!DO205+BZ205-$G205,SUM(DO205,BZ205)))</f>
        <v>70065.762295281602</v>
      </c>
      <c r="DQ205" s="6">
        <f>IF(DQ$3=$CP$3,$H205+CA205,IF($F205='KU Meter Schedule'!DQ$3,'KU Meter Schedule'!DP205+CA205-$G205,SUM(DP205,CA205)))</f>
        <v>70276.790369031602</v>
      </c>
      <c r="DR205" s="6">
        <f>IF(DR$3=$CP$3,$H205+CB205,IF($F205='KU Meter Schedule'!DR$3,'KU Meter Schedule'!DQ205+CB205-$G205,SUM(DQ205,CB205)))</f>
        <v>70487.818442781601</v>
      </c>
      <c r="DS205" s="6">
        <f>IF(DS$3=$CP$3,$H205+CC205,IF($F205='KU Meter Schedule'!DS$3,'KU Meter Schedule'!DR205+CC205-$G205,SUM(DR205,CC205)))</f>
        <v>70698.846516531601</v>
      </c>
      <c r="DT205" s="6">
        <f>IF(DT$3=$CP$3,$H205+CD205,IF($F205='KU Meter Schedule'!DT$3,'KU Meter Schedule'!DS205+CD205-$G205,SUM(DS205,CD205)))</f>
        <v>70909.874590281601</v>
      </c>
      <c r="DU205" s="6">
        <f>IF(DU$3=$CP$3,$H205+CE205,IF($F205='KU Meter Schedule'!DU$3,'KU Meter Schedule'!DT205+CE205-$G205,SUM(DT205,CE205)))</f>
        <v>71120.902664031601</v>
      </c>
      <c r="DV205" s="6">
        <f>IF(DV$3=$CP$3,$H205+CF205,IF($F205='KU Meter Schedule'!DV$3,'KU Meter Schedule'!DU205+CF205-$G205,SUM(DU205,CF205)))</f>
        <v>71331.9307377816</v>
      </c>
      <c r="DW205" s="6">
        <f>IF(DW$3=$CP$3,$H205+CG205,IF($F205='KU Meter Schedule'!DW$3,'KU Meter Schedule'!DV205+CG205-$G205,SUM(DV205,CG205)))</f>
        <v>71542.9588115316</v>
      </c>
      <c r="DX205" s="6">
        <f>IF(DX$3=$CP$3,$H205+CH205,IF($F205='KU Meter Schedule'!DX$3,'KU Meter Schedule'!DW205+CH205-$G205,SUM(DW205,CH205)))</f>
        <v>71753.9868852816</v>
      </c>
      <c r="DY205" s="6">
        <f>IF(DY$3=$CP$3,$H205+CI205,IF($F205='KU Meter Schedule'!DY$3,'KU Meter Schedule'!DX205+CI205-$G205,SUM(DX205,CI205)))</f>
        <v>71965.0149590316</v>
      </c>
      <c r="DZ205" s="6">
        <f>IF(DZ$3=$CP$3,$H205+CJ205,IF($F205='KU Meter Schedule'!DZ$3,'KU Meter Schedule'!DY205+CJ205-$G205,SUM(DY205,CJ205)))</f>
        <v>72176.043032781599</v>
      </c>
      <c r="EA205" s="6">
        <f>IF(EA$3=$CP$3,$H205+CK205,IF($F205='KU Meter Schedule'!EA$3,'KU Meter Schedule'!DZ205+CK205-$G205,SUM(DZ205,CK205)))</f>
        <v>72387.071106531599</v>
      </c>
      <c r="EB205" s="6">
        <f>IF(EB$3=$CP$3,$H205+CL205,IF($F205='KU Meter Schedule'!EB$3,'KU Meter Schedule'!EA205+CL205-$G205,SUM(EA205,CL205)))</f>
        <v>346.23514340659312</v>
      </c>
      <c r="EC205" s="6">
        <f>IF(EC$3=$CP$3,$H205+CM205,IF($F205='KU Meter Schedule'!EC$3,'KU Meter Schedule'!EB205+CM205-$G205,SUM(EB205,CM205)))</f>
        <v>346.23514340659312</v>
      </c>
      <c r="ED205" s="6">
        <f>IF(ED$3=$CP$3,$H205+CN205,IF($F205='KU Meter Schedule'!ED$3,'KU Meter Schedule'!EC205+CN205-$G205,SUM(EC205,CN205)))</f>
        <v>346.23514340659312</v>
      </c>
      <c r="EF205" s="8">
        <f t="shared" si="42"/>
        <v>6833.8297305516753</v>
      </c>
      <c r="EG205" s="8">
        <f t="shared" si="42"/>
        <v>6696.150445968342</v>
      </c>
      <c r="EH205" s="8">
        <f t="shared" si="42"/>
        <v>6558.4711613850086</v>
      </c>
      <c r="EI205" s="8">
        <f t="shared" si="42"/>
        <v>6420.7918768016825</v>
      </c>
      <c r="EJ205" s="8">
        <f t="shared" si="42"/>
        <v>6283.1125922183564</v>
      </c>
      <c r="EK205" s="8">
        <f t="shared" si="42"/>
        <v>6145.4333076350304</v>
      </c>
      <c r="EL205" s="8">
        <f t="shared" si="42"/>
        <v>6007.7540230517043</v>
      </c>
      <c r="EM205" s="8">
        <f t="shared" si="42"/>
        <v>5870.0747384683782</v>
      </c>
      <c r="EN205" s="8">
        <f t="shared" si="42"/>
        <v>5732.3954538850521</v>
      </c>
      <c r="EO205" s="8">
        <f t="shared" si="42"/>
        <v>5594.716169301726</v>
      </c>
      <c r="EP205" s="8">
        <f t="shared" si="42"/>
        <v>5457.0368847184</v>
      </c>
      <c r="EQ205" s="8">
        <f t="shared" si="42"/>
        <v>5246.0088109684002</v>
      </c>
      <c r="ER205" s="8">
        <f t="shared" si="42"/>
        <v>5034.9807372184005</v>
      </c>
      <c r="ES205" s="8">
        <f t="shared" si="42"/>
        <v>4823.9526634684007</v>
      </c>
      <c r="ET205" s="8">
        <f t="shared" si="42"/>
        <v>4612.924589718401</v>
      </c>
      <c r="EU205" s="8">
        <f t="shared" si="42"/>
        <v>4401.8965159684012</v>
      </c>
      <c r="EV205" s="8">
        <f t="shared" si="41"/>
        <v>4190.8684422184015</v>
      </c>
      <c r="EW205" s="8">
        <f t="shared" si="41"/>
        <v>3979.8403684684017</v>
      </c>
      <c r="EX205" s="8">
        <f t="shared" si="41"/>
        <v>3768.812294718402</v>
      </c>
      <c r="EY205" s="8">
        <f t="shared" si="41"/>
        <v>3557.7842209684022</v>
      </c>
      <c r="EZ205" s="8">
        <f t="shared" si="41"/>
        <v>3346.7561472184025</v>
      </c>
      <c r="FA205" s="8">
        <f t="shared" si="41"/>
        <v>3135.7280734684027</v>
      </c>
      <c r="FB205" s="8">
        <f t="shared" si="41"/>
        <v>2924.699999718403</v>
      </c>
      <c r="FC205" s="8">
        <f t="shared" si="41"/>
        <v>2713.6719259684032</v>
      </c>
      <c r="FD205" s="8">
        <f t="shared" si="41"/>
        <v>2502.6438522184035</v>
      </c>
      <c r="FE205" s="8">
        <f t="shared" si="41"/>
        <v>2291.6157784684037</v>
      </c>
      <c r="FF205" s="8">
        <f t="shared" si="41"/>
        <v>2080.587704718404</v>
      </c>
      <c r="FG205" s="8">
        <f t="shared" si="41"/>
        <v>1869.5596309684042</v>
      </c>
      <c r="FH205" s="8">
        <f t="shared" si="41"/>
        <v>1658.5315572184045</v>
      </c>
      <c r="FI205" s="8">
        <f t="shared" si="41"/>
        <v>1447.5034834684047</v>
      </c>
      <c r="FJ205" s="8">
        <f t="shared" si="41"/>
        <v>1236.475409718405</v>
      </c>
      <c r="FK205" s="8">
        <f t="shared" si="40"/>
        <v>1025.4473359684052</v>
      </c>
      <c r="FL205" s="8">
        <f t="shared" si="40"/>
        <v>814.41926221840549</v>
      </c>
      <c r="FM205" s="8">
        <f t="shared" si="40"/>
        <v>603.39118846840574</v>
      </c>
      <c r="FN205" s="8">
        <f t="shared" si="40"/>
        <v>392.363114718406</v>
      </c>
      <c r="FO205" s="8">
        <f t="shared" si="40"/>
        <v>181.33504096840625</v>
      </c>
      <c r="FP205" s="8">
        <f t="shared" si="40"/>
        <v>-29.693032781593502</v>
      </c>
      <c r="FQ205" s="8">
        <f t="shared" si="40"/>
        <v>-240.72110653159325</v>
      </c>
      <c r="FR205" s="8">
        <f t="shared" si="40"/>
        <v>-346.23514340659312</v>
      </c>
      <c r="FS205" s="8">
        <f t="shared" si="40"/>
        <v>-346.23514340659312</v>
      </c>
      <c r="FT205" s="8">
        <f t="shared" si="40"/>
        <v>-346.23514340659312</v>
      </c>
    </row>
    <row r="206" spans="1:176" x14ac:dyDescent="0.25">
      <c r="A206" s="3" t="s">
        <v>12</v>
      </c>
      <c r="B206" s="3" t="s">
        <v>2</v>
      </c>
      <c r="C206" s="3" t="s">
        <v>37</v>
      </c>
      <c r="D206" s="3" t="s">
        <v>5</v>
      </c>
      <c r="E206" s="3">
        <v>1974</v>
      </c>
      <c r="F206" s="24">
        <f>IFERROR(VLOOKUP(CONCATENATE(C206,E206),'KU Retirements'!$A$4:$E$150,5,FALSE),"N/A")</f>
        <v>43739</v>
      </c>
      <c r="G206" s="5">
        <v>12962.17</v>
      </c>
      <c r="H206" s="5">
        <v>11709.634216683</v>
      </c>
      <c r="J206" s="6">
        <f>IF(J$3=$J$3,$G206,IF($F206='KU Meter Schedule'!J$3,'KU Meter Schedule'!I206-'KU Meter Schedule'!$G206,I206))</f>
        <v>12962.17</v>
      </c>
      <c r="K206" s="6">
        <f>IF(K$3=$J$3,$G206,IF($F206='KU Meter Schedule'!K$3,'KU Meter Schedule'!J206-'KU Meter Schedule'!$G206,J206))</f>
        <v>12962.17</v>
      </c>
      <c r="L206" s="6">
        <f>IF(L$3=$J$3,$G206,IF($F206='KU Meter Schedule'!L$3,'KU Meter Schedule'!K206-'KU Meter Schedule'!$G206,K206))</f>
        <v>12962.17</v>
      </c>
      <c r="M206" s="6">
        <f>IF(M$3=$J$3,$G206,IF($F206='KU Meter Schedule'!M$3,'KU Meter Schedule'!L206-'KU Meter Schedule'!$G206,L206))</f>
        <v>12962.17</v>
      </c>
      <c r="N206" s="6">
        <f>IF(N$3=$J$3,$G206,IF($F206='KU Meter Schedule'!N$3,'KU Meter Schedule'!M206-'KU Meter Schedule'!$G206,M206))</f>
        <v>12962.17</v>
      </c>
      <c r="O206" s="6">
        <f>IF(O$3=$J$3,$G206,IF($F206='KU Meter Schedule'!O$3,'KU Meter Schedule'!N206-'KU Meter Schedule'!$G206,N206))</f>
        <v>12962.17</v>
      </c>
      <c r="P206" s="6">
        <f>IF(P$3=$J$3,$G206,IF($F206='KU Meter Schedule'!P$3,'KU Meter Schedule'!O206-'KU Meter Schedule'!$G206,O206))</f>
        <v>12962.17</v>
      </c>
      <c r="Q206" s="6">
        <f>IF(Q$3=$J$3,$G206,IF($F206='KU Meter Schedule'!Q$3,'KU Meter Schedule'!P206-'KU Meter Schedule'!$G206,P206))</f>
        <v>12962.17</v>
      </c>
      <c r="R206" s="6">
        <f>IF(R$3=$J$3,$G206,IF($F206='KU Meter Schedule'!R$3,'KU Meter Schedule'!Q206-'KU Meter Schedule'!$G206,Q206))</f>
        <v>12962.17</v>
      </c>
      <c r="S206" s="6">
        <f>IF(S$3=$J$3,$G206,IF($F206='KU Meter Schedule'!S$3,'KU Meter Schedule'!R206-'KU Meter Schedule'!$G206,R206))</f>
        <v>12962.17</v>
      </c>
      <c r="T206" s="6">
        <f>IF(T$3=$J$3,$G206,IF($F206='KU Meter Schedule'!T$3,'KU Meter Schedule'!S206-'KU Meter Schedule'!$G206,S206))</f>
        <v>12962.17</v>
      </c>
      <c r="U206" s="6">
        <f>IF(U$3=$J$3,$G206,IF($F206='KU Meter Schedule'!U$3,'KU Meter Schedule'!T206-'KU Meter Schedule'!$G206,T206))</f>
        <v>12962.17</v>
      </c>
      <c r="V206" s="6">
        <f>IF(V$3=$J$3,$G206,IF($F206='KU Meter Schedule'!V$3,'KU Meter Schedule'!U206-'KU Meter Schedule'!$G206,U206))</f>
        <v>12962.17</v>
      </c>
      <c r="W206" s="6">
        <f>IF(W$3=$J$3,$G206,IF($F206='KU Meter Schedule'!W$3,'KU Meter Schedule'!V206-'KU Meter Schedule'!$G206,V206))</f>
        <v>12962.17</v>
      </c>
      <c r="X206" s="6">
        <f>IF(X$3=$J$3,$G206,IF($F206='KU Meter Schedule'!X$3,'KU Meter Schedule'!W206-'KU Meter Schedule'!$G206,W206))</f>
        <v>12962.17</v>
      </c>
      <c r="Y206" s="6">
        <f>IF(Y$3=$J$3,$G206,IF($F206='KU Meter Schedule'!Y$3,'KU Meter Schedule'!X206-'KU Meter Schedule'!$G206,X206))</f>
        <v>12962.17</v>
      </c>
      <c r="Z206" s="6">
        <f>IF(Z$3=$J$3,$G206,IF($F206='KU Meter Schedule'!Z$3,'KU Meter Schedule'!Y206-'KU Meter Schedule'!$G206,Y206))</f>
        <v>12962.17</v>
      </c>
      <c r="AA206" s="6">
        <f>IF(AA$3=$J$3,$G206,IF($F206='KU Meter Schedule'!AA$3,'KU Meter Schedule'!Z206-'KU Meter Schedule'!$G206,Z206))</f>
        <v>12962.17</v>
      </c>
      <c r="AB206" s="6">
        <f>IF(AB$3=$J$3,$G206,IF($F206='KU Meter Schedule'!AB$3,'KU Meter Schedule'!AA206-'KU Meter Schedule'!$G206,AA206))</f>
        <v>12962.17</v>
      </c>
      <c r="AC206" s="6">
        <f>IF(AC$3=$J$3,$G206,IF($F206='KU Meter Schedule'!AC$3,'KU Meter Schedule'!AB206-'KU Meter Schedule'!$G206,AB206))</f>
        <v>12962.17</v>
      </c>
      <c r="AD206" s="6">
        <f>IF(AD$3=$J$3,$G206,IF($F206='KU Meter Schedule'!AD$3,'KU Meter Schedule'!AC206-'KU Meter Schedule'!$G206,AC206))</f>
        <v>12962.17</v>
      </c>
      <c r="AE206" s="6">
        <f>IF(AE$3=$J$3,$G206,IF($F206='KU Meter Schedule'!AE$3,'KU Meter Schedule'!AD206-'KU Meter Schedule'!$G206,AD206))</f>
        <v>12962.17</v>
      </c>
      <c r="AF206" s="6">
        <f>IF(AF$3=$J$3,$G206,IF($F206='KU Meter Schedule'!AF$3,'KU Meter Schedule'!AE206-'KU Meter Schedule'!$G206,AE206))</f>
        <v>12962.17</v>
      </c>
      <c r="AG206" s="6">
        <f>IF(AG$3=$J$3,$G206,IF($F206='KU Meter Schedule'!AG$3,'KU Meter Schedule'!AF206-'KU Meter Schedule'!$G206,AF206))</f>
        <v>12962.17</v>
      </c>
      <c r="AH206" s="6">
        <f>IF(AH$3=$J$3,$G206,IF($F206='KU Meter Schedule'!AH$3,'KU Meter Schedule'!AG206-'KU Meter Schedule'!$G206,AG206))</f>
        <v>12962.17</v>
      </c>
      <c r="AI206" s="6">
        <f>IF(AI$3=$J$3,$G206,IF($F206='KU Meter Schedule'!AI$3,'KU Meter Schedule'!AH206-'KU Meter Schedule'!$G206,AH206))</f>
        <v>12962.17</v>
      </c>
      <c r="AJ206" s="6">
        <f>IF(AJ$3=$J$3,$G206,IF($F206='KU Meter Schedule'!AJ$3,'KU Meter Schedule'!AI206-'KU Meter Schedule'!$G206,AI206))</f>
        <v>12962.17</v>
      </c>
      <c r="AK206" s="6">
        <f>IF(AK$3=$J$3,$G206,IF($F206='KU Meter Schedule'!AK$3,'KU Meter Schedule'!AJ206-'KU Meter Schedule'!$G206,AJ206))</f>
        <v>12962.17</v>
      </c>
      <c r="AL206" s="6">
        <f>IF(AL$3=$J$3,$G206,IF($F206='KU Meter Schedule'!AL$3,'KU Meter Schedule'!AK206-'KU Meter Schedule'!$G206,AK206))</f>
        <v>12962.17</v>
      </c>
      <c r="AM206" s="6">
        <f>IF(AM$3=$J$3,$G206,IF($F206='KU Meter Schedule'!AM$3,'KU Meter Schedule'!AL206-'KU Meter Schedule'!$G206,AL206))</f>
        <v>12962.17</v>
      </c>
      <c r="AN206" s="6">
        <f>IF(AN$3=$J$3,$G206,IF($F206='KU Meter Schedule'!AN$3,'KU Meter Schedule'!AM206-'KU Meter Schedule'!$G206,AM206))</f>
        <v>12962.17</v>
      </c>
      <c r="AO206" s="6">
        <f>IF(AO$3=$J$3,$G206,IF($F206='KU Meter Schedule'!AO$3,'KU Meter Schedule'!AN206-'KU Meter Schedule'!$G206,AN206))</f>
        <v>12962.17</v>
      </c>
      <c r="AP206" s="6">
        <f>IF(AP$3=$J$3,$G206,IF($F206='KU Meter Schedule'!AP$3,'KU Meter Schedule'!AO206-'KU Meter Schedule'!$G206,AO206))</f>
        <v>12962.17</v>
      </c>
      <c r="AQ206" s="6">
        <f>IF(AQ$3=$J$3,$G206,IF($F206='KU Meter Schedule'!AQ$3,'KU Meter Schedule'!AP206-'KU Meter Schedule'!$G206,AP206))</f>
        <v>12962.17</v>
      </c>
      <c r="AR206" s="6">
        <f>IF(AR$3=$J$3,$G206,IF($F206='KU Meter Schedule'!AR$3,'KU Meter Schedule'!AQ206-'KU Meter Schedule'!$G206,AQ206))</f>
        <v>12962.17</v>
      </c>
      <c r="AS206" s="6">
        <f>IF(AS$3=$J$3,$G206,IF($F206='KU Meter Schedule'!AS$3,'KU Meter Schedule'!AR206-'KU Meter Schedule'!$G206,AR206))</f>
        <v>12962.17</v>
      </c>
      <c r="AT206" s="6">
        <f>IF(AT$3=$J$3,$G206,IF($F206='KU Meter Schedule'!AT$3,'KU Meter Schedule'!AS206-'KU Meter Schedule'!$G206,AS206))</f>
        <v>12962.17</v>
      </c>
      <c r="AU206" s="6">
        <f>IF(AU$3=$J$3,$G206,IF($F206='KU Meter Schedule'!AU$3,'KU Meter Schedule'!AT206-'KU Meter Schedule'!$G206,AT206))</f>
        <v>12962.17</v>
      </c>
      <c r="AV206" s="6">
        <f>IF(AV$3=$J$3,$G206,IF($F206='KU Meter Schedule'!AV$3,'KU Meter Schedule'!AU206-'KU Meter Schedule'!$G206,AU206))</f>
        <v>0</v>
      </c>
      <c r="AW206" s="6">
        <f>IF(AW$3=$J$3,$G206,IF($F206='KU Meter Schedule'!AW$3,'KU Meter Schedule'!AV206-'KU Meter Schedule'!$G206,AV206))</f>
        <v>0</v>
      </c>
      <c r="AX206" s="6">
        <f>IF(AX$3=$J$3,$G206,IF($F206='KU Meter Schedule'!AX$3,'KU Meter Schedule'!AW206-'KU Meter Schedule'!$G206,AW206))</f>
        <v>0</v>
      </c>
      <c r="AZ206" s="21">
        <f>IF(AZ$3&lt;'Depr. Rate'!$B$1,('Depr. Rate'!$B$4*'KU Meter Schedule'!J206)/12,IF(J206=0,I206/2*'Depr. Rate'!$C$4/12,('Depr. Rate'!$C$4*'KU Meter Schedule'!J206)/12))</f>
        <v>24.736141083333333</v>
      </c>
      <c r="BA206" s="21">
        <f>IF(BA$3&lt;'Depr. Rate'!$B$1,('Depr. Rate'!$B$4*'KU Meter Schedule'!K206)/12,IF(K206=0,J206/2*'Depr. Rate'!$C$4/12,('Depr. Rate'!$C$4*'KU Meter Schedule'!K206)/12))</f>
        <v>24.736141083333333</v>
      </c>
      <c r="BB206" s="21">
        <f>IF(BB$3&lt;'Depr. Rate'!$B$1,('Depr. Rate'!$B$4*'KU Meter Schedule'!L206)/12,IF(L206=0,K206/2*'Depr. Rate'!$C$4/12,('Depr. Rate'!$C$4*'KU Meter Schedule'!L206)/12))</f>
        <v>24.736141083333333</v>
      </c>
      <c r="BC206" s="21">
        <f>IF(BC$3&lt;'Depr. Rate'!$B$1,('Depr. Rate'!$B$4*'KU Meter Schedule'!M206)/12,IF(M206=0,L206/2*'Depr. Rate'!$C$4/12,('Depr. Rate'!$C$4*'KU Meter Schedule'!M206)/12))</f>
        <v>24.736141083333333</v>
      </c>
      <c r="BD206" s="21">
        <f>IF(BD$3&lt;'Depr. Rate'!$B$1,('Depr. Rate'!$B$4*'KU Meter Schedule'!N206)/12,IF(N206=0,M206/2*'Depr. Rate'!$C$4/12,('Depr. Rate'!$C$4*'KU Meter Schedule'!N206)/12))</f>
        <v>24.736141083333333</v>
      </c>
      <c r="BE206" s="21">
        <f>IF(BE$3&lt;'Depr. Rate'!$B$1,('Depr. Rate'!$B$4*'KU Meter Schedule'!O206)/12,IF(O206=0,N206/2*'Depr. Rate'!$C$4/12,('Depr. Rate'!$C$4*'KU Meter Schedule'!O206)/12))</f>
        <v>24.736141083333333</v>
      </c>
      <c r="BF206" s="21">
        <f>IF(BF$3&lt;'Depr. Rate'!$B$1,('Depr. Rate'!$B$4*'KU Meter Schedule'!P206)/12,IF(P206=0,O206/2*'Depr. Rate'!$C$4/12,('Depr. Rate'!$C$4*'KU Meter Schedule'!P206)/12))</f>
        <v>24.736141083333333</v>
      </c>
      <c r="BG206" s="21">
        <f>IF(BG$3&lt;'Depr. Rate'!$B$1,('Depr. Rate'!$B$4*'KU Meter Schedule'!Q206)/12,IF(Q206=0,P206/2*'Depr. Rate'!$C$4/12,('Depr. Rate'!$C$4*'KU Meter Schedule'!Q206)/12))</f>
        <v>24.736141083333333</v>
      </c>
      <c r="BH206" s="21">
        <f>IF(BH$3&lt;'Depr. Rate'!$B$1,('Depr. Rate'!$B$4*'KU Meter Schedule'!R206)/12,IF(R206=0,Q206/2*'Depr. Rate'!$C$4/12,('Depr. Rate'!$C$4*'KU Meter Schedule'!R206)/12))</f>
        <v>24.736141083333333</v>
      </c>
      <c r="BI206" s="21">
        <f>IF(BI$3&lt;'Depr. Rate'!$B$1,('Depr. Rate'!$B$4*'KU Meter Schedule'!S206)/12,IF(S206=0,R206/2*'Depr. Rate'!$C$4/12,('Depr. Rate'!$C$4*'KU Meter Schedule'!S206)/12))</f>
        <v>24.736141083333333</v>
      </c>
      <c r="BJ206" s="21">
        <f>IF(BJ$3&lt;'Depr. Rate'!$B$1,('Depr. Rate'!$B$4*'KU Meter Schedule'!T206)/12,IF(T206=0,S206/2*'Depr. Rate'!$C$4/12,('Depr. Rate'!$C$4*'KU Meter Schedule'!T206)/12))</f>
        <v>24.736141083333333</v>
      </c>
      <c r="BK206" s="21">
        <f>IF(BK$3&lt;'Depr. Rate'!$B$1,('Depr. Rate'!$B$4*'KU Meter Schedule'!U206)/12,IF(U206=0,T206/2*'Depr. Rate'!$C$4/12,('Depr. Rate'!$C$4*'KU Meter Schedule'!U206)/12))</f>
        <v>37.914347249999999</v>
      </c>
      <c r="BL206" s="21">
        <f>IF(BL$3&lt;'Depr. Rate'!$B$1,('Depr. Rate'!$B$4*'KU Meter Schedule'!V206)/12,IF(V206=0,U206/2*'Depr. Rate'!$C$4/12,('Depr. Rate'!$C$4*'KU Meter Schedule'!V206)/12))</f>
        <v>37.914347249999999</v>
      </c>
      <c r="BM206" s="21">
        <f>IF(BM$3&lt;'Depr. Rate'!$B$1,('Depr. Rate'!$B$4*'KU Meter Schedule'!W206)/12,IF(W206=0,V206/2*'Depr. Rate'!$C$4/12,('Depr. Rate'!$C$4*'KU Meter Schedule'!W206)/12))</f>
        <v>37.914347249999999</v>
      </c>
      <c r="BN206" s="21">
        <f>IF(BN$3&lt;'Depr. Rate'!$B$1,('Depr. Rate'!$B$4*'KU Meter Schedule'!X206)/12,IF(X206=0,W206/2*'Depr. Rate'!$C$4/12,('Depr. Rate'!$C$4*'KU Meter Schedule'!X206)/12))</f>
        <v>37.914347249999999</v>
      </c>
      <c r="BO206" s="21">
        <f>IF(BO$3&lt;'Depr. Rate'!$B$1,('Depr. Rate'!$B$4*'KU Meter Schedule'!Y206)/12,IF(Y206=0,X206/2*'Depr. Rate'!$C$4/12,('Depr. Rate'!$C$4*'KU Meter Schedule'!Y206)/12))</f>
        <v>37.914347249999999</v>
      </c>
      <c r="BP206" s="21">
        <f>IF(BP$3&lt;'Depr. Rate'!$B$1,('Depr. Rate'!$B$4*'KU Meter Schedule'!Z206)/12,IF(Z206=0,Y206/2*'Depr. Rate'!$C$4/12,('Depr. Rate'!$C$4*'KU Meter Schedule'!Z206)/12))</f>
        <v>37.914347249999999</v>
      </c>
      <c r="BQ206" s="21">
        <f>IF(BQ$3&lt;'Depr. Rate'!$B$1,('Depr. Rate'!$B$4*'KU Meter Schedule'!AA206)/12,IF(AA206=0,Z206/2*'Depr. Rate'!$C$4/12,('Depr. Rate'!$C$4*'KU Meter Schedule'!AA206)/12))</f>
        <v>37.914347249999999</v>
      </c>
      <c r="BR206" s="21">
        <f>IF(BR$3&lt;'Depr. Rate'!$B$1,('Depr. Rate'!$B$4*'KU Meter Schedule'!AB206)/12,IF(AB206=0,AA206/2*'Depr. Rate'!$C$4/12,('Depr. Rate'!$C$4*'KU Meter Schedule'!AB206)/12))</f>
        <v>37.914347249999999</v>
      </c>
      <c r="BS206" s="21">
        <f>IF(BS$3&lt;'Depr. Rate'!$B$1,('Depr. Rate'!$B$4*'KU Meter Schedule'!AC206)/12,IF(AC206=0,AB206/2*'Depr. Rate'!$C$4/12,('Depr. Rate'!$C$4*'KU Meter Schedule'!AC206)/12))</f>
        <v>37.914347249999999</v>
      </c>
      <c r="BT206" s="21">
        <f>IF(BT$3&lt;'Depr. Rate'!$B$1,('Depr. Rate'!$B$4*'KU Meter Schedule'!AD206)/12,IF(AD206=0,AC206/2*'Depr. Rate'!$C$4/12,('Depr. Rate'!$C$4*'KU Meter Schedule'!AD206)/12))</f>
        <v>37.914347249999999</v>
      </c>
      <c r="BU206" s="21">
        <f>IF(BU$3&lt;'Depr. Rate'!$B$1,('Depr. Rate'!$B$4*'KU Meter Schedule'!AE206)/12,IF(AE206=0,AD206/2*'Depr. Rate'!$C$4/12,('Depr. Rate'!$C$4*'KU Meter Schedule'!AE206)/12))</f>
        <v>37.914347249999999</v>
      </c>
      <c r="BV206" s="21">
        <f>IF(BV$3&lt;'Depr. Rate'!$B$1,('Depr. Rate'!$B$4*'KU Meter Schedule'!AF206)/12,IF(AF206=0,AE206/2*'Depr. Rate'!$C$4/12,('Depr. Rate'!$C$4*'KU Meter Schedule'!AF206)/12))</f>
        <v>37.914347249999999</v>
      </c>
      <c r="BW206" s="21">
        <f>IF(BW$3&lt;'Depr. Rate'!$B$1,('Depr. Rate'!$B$4*'KU Meter Schedule'!AG206)/12,IF(AG206=0,AF206/2*'Depr. Rate'!$C$4/12,('Depr. Rate'!$C$4*'KU Meter Schedule'!AG206)/12))</f>
        <v>37.914347249999999</v>
      </c>
      <c r="BX206" s="21">
        <f>IF(BX$3&lt;'Depr. Rate'!$B$1,('Depr. Rate'!$B$4*'KU Meter Schedule'!AH206)/12,IF(AH206=0,AG206/2*'Depr. Rate'!$C$4/12,('Depr. Rate'!$C$4*'KU Meter Schedule'!AH206)/12))</f>
        <v>37.914347249999999</v>
      </c>
      <c r="BY206" s="21">
        <f>IF(BY$3&lt;'Depr. Rate'!$B$1,('Depr. Rate'!$B$4*'KU Meter Schedule'!AI206)/12,IF(AI206=0,AH206/2*'Depr. Rate'!$C$4/12,('Depr. Rate'!$C$4*'KU Meter Schedule'!AI206)/12))</f>
        <v>37.914347249999999</v>
      </c>
      <c r="BZ206" s="21">
        <f>IF(BZ$3&lt;'Depr. Rate'!$B$1,('Depr. Rate'!$B$4*'KU Meter Schedule'!AJ206)/12,IF(AJ206=0,AI206/2*'Depr. Rate'!$C$4/12,('Depr. Rate'!$C$4*'KU Meter Schedule'!AJ206)/12))</f>
        <v>37.914347249999999</v>
      </c>
      <c r="CA206" s="21">
        <f>IF(CA$3&lt;'Depr. Rate'!$B$1,('Depr. Rate'!$B$4*'KU Meter Schedule'!AK206)/12,IF(AK206=0,AJ206/2*'Depr. Rate'!$C$4/12,('Depr. Rate'!$C$4*'KU Meter Schedule'!AK206)/12))</f>
        <v>37.914347249999999</v>
      </c>
      <c r="CB206" s="21">
        <f>IF(CB$3&lt;'Depr. Rate'!$B$1,('Depr. Rate'!$B$4*'KU Meter Schedule'!AL206)/12,IF(AL206=0,AK206/2*'Depr. Rate'!$C$4/12,('Depr. Rate'!$C$4*'KU Meter Schedule'!AL206)/12))</f>
        <v>37.914347249999999</v>
      </c>
      <c r="CC206" s="21">
        <f>IF(CC$3&lt;'Depr. Rate'!$B$1,('Depr. Rate'!$B$4*'KU Meter Schedule'!AM206)/12,IF(AM206=0,AL206/2*'Depr. Rate'!$C$4/12,('Depr. Rate'!$C$4*'KU Meter Schedule'!AM206)/12))</f>
        <v>37.914347249999999</v>
      </c>
      <c r="CD206" s="21">
        <f>IF(CD$3&lt;'Depr. Rate'!$B$1,('Depr. Rate'!$B$4*'KU Meter Schedule'!AN206)/12,IF(AN206=0,AM206/2*'Depr. Rate'!$C$4/12,('Depr. Rate'!$C$4*'KU Meter Schedule'!AN206)/12))</f>
        <v>37.914347249999999</v>
      </c>
      <c r="CE206" s="21">
        <f>IF(CE$3&lt;'Depr. Rate'!$B$1,('Depr. Rate'!$B$4*'KU Meter Schedule'!AO206)/12,IF(AO206=0,AN206/2*'Depr. Rate'!$C$4/12,('Depr. Rate'!$C$4*'KU Meter Schedule'!AO206)/12))</f>
        <v>37.914347249999999</v>
      </c>
      <c r="CF206" s="21">
        <f>IF(CF$3&lt;'Depr. Rate'!$B$1,('Depr. Rate'!$B$4*'KU Meter Schedule'!AP206)/12,IF(AP206=0,AO206/2*'Depr. Rate'!$C$4/12,('Depr. Rate'!$C$4*'KU Meter Schedule'!AP206)/12))</f>
        <v>37.914347249999999</v>
      </c>
      <c r="CG206" s="21">
        <f>IF(CG$3&lt;'Depr. Rate'!$B$1,('Depr. Rate'!$B$4*'KU Meter Schedule'!AQ206)/12,IF(AQ206=0,AP206/2*'Depr. Rate'!$C$4/12,('Depr. Rate'!$C$4*'KU Meter Schedule'!AQ206)/12))</f>
        <v>37.914347249999999</v>
      </c>
      <c r="CH206" s="21">
        <f>IF(CH$3&lt;'Depr. Rate'!$B$1,('Depr. Rate'!$B$4*'KU Meter Schedule'!AR206)/12,IF(AR206=0,AQ206/2*'Depr. Rate'!$C$4/12,('Depr. Rate'!$C$4*'KU Meter Schedule'!AR206)/12))</f>
        <v>37.914347249999999</v>
      </c>
      <c r="CI206" s="21">
        <f>IF(CI$3&lt;'Depr. Rate'!$B$1,('Depr. Rate'!$B$4*'KU Meter Schedule'!AS206)/12,IF(AS206=0,AR206/2*'Depr. Rate'!$C$4/12,('Depr. Rate'!$C$4*'KU Meter Schedule'!AS206)/12))</f>
        <v>37.914347249999999</v>
      </c>
      <c r="CJ206" s="21">
        <f>IF(CJ$3&lt;'Depr. Rate'!$B$1,('Depr. Rate'!$B$4*'KU Meter Schedule'!AT206)/12,IF(AT206=0,AS206/2*'Depr. Rate'!$C$4/12,('Depr. Rate'!$C$4*'KU Meter Schedule'!AT206)/12))</f>
        <v>37.914347249999999</v>
      </c>
      <c r="CK206" s="21">
        <f>IF(CK$3&lt;'Depr. Rate'!$B$1,('Depr. Rate'!$B$4*'KU Meter Schedule'!AU206)/12,IF(AU206=0,AT206/2*'Depr. Rate'!$C$4/12,('Depr. Rate'!$C$4*'KU Meter Schedule'!AU206)/12))</f>
        <v>37.914347249999999</v>
      </c>
      <c r="CL206" s="21">
        <f>IF(CL$3&lt;'Depr. Rate'!$B$1,('Depr. Rate'!$B$4*'KU Meter Schedule'!AV206)/12,IF(AV206=0,AU206/2*'Depr. Rate'!$C$4/12,('Depr. Rate'!$C$4*'KU Meter Schedule'!AV206)/12))</f>
        <v>18.957173624999999</v>
      </c>
      <c r="CM206" s="21">
        <f>IF(CM$3&lt;'Depr. Rate'!$B$1,('Depr. Rate'!$B$4*'KU Meter Schedule'!AW206)/12,IF(AW206=0,AV206/2*'Depr. Rate'!$C$4/12,('Depr. Rate'!$C$4*'KU Meter Schedule'!AW206)/12))</f>
        <v>0</v>
      </c>
      <c r="CN206" s="21">
        <f>IF(CN$3&lt;'Depr. Rate'!$B$1,('Depr. Rate'!$B$4*'KU Meter Schedule'!AX206)/12,IF(AX206=0,AW206/2*'Depr. Rate'!$C$4/12,('Depr. Rate'!$C$4*'KU Meter Schedule'!AX206)/12))</f>
        <v>0</v>
      </c>
      <c r="CP206" s="6">
        <f>IF(CP$3=$CP$3,$H206+AZ206,IF($F206='KU Meter Schedule'!CP$3,'KU Meter Schedule'!CO206+AZ206-$G206,SUM(CO206,AZ206)))</f>
        <v>11734.370357766333</v>
      </c>
      <c r="CQ206" s="6">
        <f>IF(CQ$3=$CP$3,$H206+BA206,IF($F206='KU Meter Schedule'!CQ$3,'KU Meter Schedule'!CP206+BA206-$G206,SUM(CP206,BA206)))</f>
        <v>11759.106498849666</v>
      </c>
      <c r="CR206" s="6">
        <f>IF(CR$3=$CP$3,$H206+BB206,IF($F206='KU Meter Schedule'!CR$3,'KU Meter Schedule'!CQ206+BB206-$G206,SUM(CQ206,BB206)))</f>
        <v>11783.842639932998</v>
      </c>
      <c r="CS206" s="6">
        <f>IF(CS$3=$CP$3,$H206+BC206,IF($F206='KU Meter Schedule'!CS$3,'KU Meter Schedule'!CR206+BC206-$G206,SUM(CR206,BC206)))</f>
        <v>11808.578781016331</v>
      </c>
      <c r="CT206" s="6">
        <f>IF(CT$3=$CP$3,$H206+BD206,IF($F206='KU Meter Schedule'!CT$3,'KU Meter Schedule'!CS206+BD206-$G206,SUM(CS206,BD206)))</f>
        <v>11833.314922099664</v>
      </c>
      <c r="CU206" s="6">
        <f>IF(CU$3=$CP$3,$H206+BE206,IF($F206='KU Meter Schedule'!CU$3,'KU Meter Schedule'!CT206+BE206-$G206,SUM(CT206,BE206)))</f>
        <v>11858.051063182997</v>
      </c>
      <c r="CV206" s="6">
        <f>IF(CV$3=$CP$3,$H206+BF206,IF($F206='KU Meter Schedule'!CV$3,'KU Meter Schedule'!CU206+BF206-$G206,SUM(CU206,BF206)))</f>
        <v>11882.787204266329</v>
      </c>
      <c r="CW206" s="6">
        <f>IF(CW$3=$CP$3,$H206+BG206,IF($F206='KU Meter Schedule'!CW$3,'KU Meter Schedule'!CV206+BG206-$G206,SUM(CV206,BG206)))</f>
        <v>11907.523345349662</v>
      </c>
      <c r="CX206" s="6">
        <f>IF(CX$3=$CP$3,$H206+BH206,IF($F206='KU Meter Schedule'!CX$3,'KU Meter Schedule'!CW206+BH206-$G206,SUM(CW206,BH206)))</f>
        <v>11932.259486432995</v>
      </c>
      <c r="CY206" s="6">
        <f>IF(CY$3=$CP$3,$H206+BI206,IF($F206='KU Meter Schedule'!CY$3,'KU Meter Schedule'!CX206+BI206-$G206,SUM(CX206,BI206)))</f>
        <v>11956.995627516328</v>
      </c>
      <c r="CZ206" s="6">
        <f>IF(CZ$3=$CP$3,$H206+BJ206,IF($F206='KU Meter Schedule'!CZ$3,'KU Meter Schedule'!CY206+BJ206-$G206,SUM(CY206,BJ206)))</f>
        <v>11981.73176859966</v>
      </c>
      <c r="DA206" s="6">
        <f>IF(DA$3=$CP$3,$H206+BK206,IF($F206='KU Meter Schedule'!DA$3,'KU Meter Schedule'!CZ206+BK206-$G206,SUM(CZ206,BK206)))</f>
        <v>12019.64611584966</v>
      </c>
      <c r="DB206" s="6">
        <f>IF(DB$3=$CP$3,$H206+BL206,IF($F206='KU Meter Schedule'!DB$3,'KU Meter Schedule'!DA206+BL206-$G206,SUM(DA206,BL206)))</f>
        <v>12057.56046309966</v>
      </c>
      <c r="DC206" s="6">
        <f>IF(DC$3=$CP$3,$H206+BM206,IF($F206='KU Meter Schedule'!DC$3,'KU Meter Schedule'!DB206+BM206-$G206,SUM(DB206,BM206)))</f>
        <v>12095.47481034966</v>
      </c>
      <c r="DD206" s="6">
        <f>IF(DD$3=$CP$3,$H206+BN206,IF($F206='KU Meter Schedule'!DD$3,'KU Meter Schedule'!DC206+BN206-$G206,SUM(DC206,BN206)))</f>
        <v>12133.38915759966</v>
      </c>
      <c r="DE206" s="6">
        <f>IF(DE$3=$CP$3,$H206+BO206,IF($F206='KU Meter Schedule'!DE$3,'KU Meter Schedule'!DD206+BO206-$G206,SUM(DD206,BO206)))</f>
        <v>12171.30350484966</v>
      </c>
      <c r="DF206" s="6">
        <f>IF(DF$3=$CP$3,$H206+BP206,IF($F206='KU Meter Schedule'!DF$3,'KU Meter Schedule'!DE206+BP206-$G206,SUM(DE206,BP206)))</f>
        <v>12209.21785209966</v>
      </c>
      <c r="DG206" s="6">
        <f>IF(DG$3=$CP$3,$H206+BQ206,IF($F206='KU Meter Schedule'!DG$3,'KU Meter Schedule'!DF206+BQ206-$G206,SUM(DF206,BQ206)))</f>
        <v>12247.13219934966</v>
      </c>
      <c r="DH206" s="6">
        <f>IF(DH$3=$CP$3,$H206+BR206,IF($F206='KU Meter Schedule'!DH$3,'KU Meter Schedule'!DG206+BR206-$G206,SUM(DG206,BR206)))</f>
        <v>12285.04654659966</v>
      </c>
      <c r="DI206" s="6">
        <f>IF(DI$3=$CP$3,$H206+BS206,IF($F206='KU Meter Schedule'!DI$3,'KU Meter Schedule'!DH206+BS206-$G206,SUM(DH206,BS206)))</f>
        <v>12322.96089384966</v>
      </c>
      <c r="DJ206" s="6">
        <f>IF(DJ$3=$CP$3,$H206+BT206,IF($F206='KU Meter Schedule'!DJ$3,'KU Meter Schedule'!DI206+BT206-$G206,SUM(DI206,BT206)))</f>
        <v>12360.87524109966</v>
      </c>
      <c r="DK206" s="6">
        <f>IF(DK$3=$CP$3,$H206+BU206,IF($F206='KU Meter Schedule'!DK$3,'KU Meter Schedule'!DJ206+BU206-$G206,SUM(DJ206,BU206)))</f>
        <v>12398.78958834966</v>
      </c>
      <c r="DL206" s="6">
        <f>IF(DL$3=$CP$3,$H206+BV206,IF($F206='KU Meter Schedule'!DL$3,'KU Meter Schedule'!DK206+BV206-$G206,SUM(DK206,BV206)))</f>
        <v>12436.70393559966</v>
      </c>
      <c r="DM206" s="6">
        <f>IF(DM$3=$CP$3,$H206+BW206,IF($F206='KU Meter Schedule'!DM$3,'KU Meter Schedule'!DL206+BW206-$G206,SUM(DL206,BW206)))</f>
        <v>12474.61828284966</v>
      </c>
      <c r="DN206" s="6">
        <f>IF(DN$3=$CP$3,$H206+BX206,IF($F206='KU Meter Schedule'!DN$3,'KU Meter Schedule'!DM206+BX206-$G206,SUM(DM206,BX206)))</f>
        <v>12512.53263009966</v>
      </c>
      <c r="DO206" s="6">
        <f>IF(DO$3=$CP$3,$H206+BY206,IF($F206='KU Meter Schedule'!DO$3,'KU Meter Schedule'!DN206+BY206-$G206,SUM(DN206,BY206)))</f>
        <v>12550.44697734966</v>
      </c>
      <c r="DP206" s="6">
        <f>IF(DP$3=$CP$3,$H206+BZ206,IF($F206='KU Meter Schedule'!DP$3,'KU Meter Schedule'!DO206+BZ206-$G206,SUM(DO206,BZ206)))</f>
        <v>12588.36132459966</v>
      </c>
      <c r="DQ206" s="6">
        <f>IF(DQ$3=$CP$3,$H206+CA206,IF($F206='KU Meter Schedule'!DQ$3,'KU Meter Schedule'!DP206+CA206-$G206,SUM(DP206,CA206)))</f>
        <v>12626.27567184966</v>
      </c>
      <c r="DR206" s="6">
        <f>IF(DR$3=$CP$3,$H206+CB206,IF($F206='KU Meter Schedule'!DR$3,'KU Meter Schedule'!DQ206+CB206-$G206,SUM(DQ206,CB206)))</f>
        <v>12664.19001909966</v>
      </c>
      <c r="DS206" s="6">
        <f>IF(DS$3=$CP$3,$H206+CC206,IF($F206='KU Meter Schedule'!DS$3,'KU Meter Schedule'!DR206+CC206-$G206,SUM(DR206,CC206)))</f>
        <v>12702.10436634966</v>
      </c>
      <c r="DT206" s="6">
        <f>IF(DT$3=$CP$3,$H206+CD206,IF($F206='KU Meter Schedule'!DT$3,'KU Meter Schedule'!DS206+CD206-$G206,SUM(DS206,CD206)))</f>
        <v>12740.01871359966</v>
      </c>
      <c r="DU206" s="6">
        <f>IF(DU$3=$CP$3,$H206+CE206,IF($F206='KU Meter Schedule'!DU$3,'KU Meter Schedule'!DT206+CE206-$G206,SUM(DT206,CE206)))</f>
        <v>12777.93306084966</v>
      </c>
      <c r="DV206" s="6">
        <f>IF(DV$3=$CP$3,$H206+CF206,IF($F206='KU Meter Schedule'!DV$3,'KU Meter Schedule'!DU206+CF206-$G206,SUM(DU206,CF206)))</f>
        <v>12815.84740809966</v>
      </c>
      <c r="DW206" s="6">
        <f>IF(DW$3=$CP$3,$H206+CG206,IF($F206='KU Meter Schedule'!DW$3,'KU Meter Schedule'!DV206+CG206-$G206,SUM(DV206,CG206)))</f>
        <v>12853.76175534966</v>
      </c>
      <c r="DX206" s="6">
        <f>IF(DX$3=$CP$3,$H206+CH206,IF($F206='KU Meter Schedule'!DX$3,'KU Meter Schedule'!DW206+CH206-$G206,SUM(DW206,CH206)))</f>
        <v>12891.67610259966</v>
      </c>
      <c r="DY206" s="6">
        <f>IF(DY$3=$CP$3,$H206+CI206,IF($F206='KU Meter Schedule'!DY$3,'KU Meter Schedule'!DX206+CI206-$G206,SUM(DX206,CI206)))</f>
        <v>12929.59044984966</v>
      </c>
      <c r="DZ206" s="6">
        <f>IF(DZ$3=$CP$3,$H206+CJ206,IF($F206='KU Meter Schedule'!DZ$3,'KU Meter Schedule'!DY206+CJ206-$G206,SUM(DY206,CJ206)))</f>
        <v>12967.50479709966</v>
      </c>
      <c r="EA206" s="6">
        <f>IF(EA$3=$CP$3,$H206+CK206,IF($F206='KU Meter Schedule'!EA$3,'KU Meter Schedule'!DZ206+CK206-$G206,SUM(DZ206,CK206)))</f>
        <v>13005.41914434966</v>
      </c>
      <c r="EB206" s="6">
        <f>IF(EB$3=$CP$3,$H206+CL206,IF($F206='KU Meter Schedule'!EB$3,'KU Meter Schedule'!EA206+CL206-$G206,SUM(EA206,CL206)))</f>
        <v>62.206317974660124</v>
      </c>
      <c r="EC206" s="6">
        <f>IF(EC$3=$CP$3,$H206+CM206,IF($F206='KU Meter Schedule'!EC$3,'KU Meter Schedule'!EB206+CM206-$G206,SUM(EB206,CM206)))</f>
        <v>62.206317974660124</v>
      </c>
      <c r="ED206" s="6">
        <f>IF(ED$3=$CP$3,$H206+CN206,IF($F206='KU Meter Schedule'!ED$3,'KU Meter Schedule'!EC206+CN206-$G206,SUM(EC206,CN206)))</f>
        <v>62.206317974660124</v>
      </c>
      <c r="EF206" s="8">
        <f t="shared" si="42"/>
        <v>1227.7996422336673</v>
      </c>
      <c r="EG206" s="8">
        <f t="shared" si="42"/>
        <v>1203.0635011503346</v>
      </c>
      <c r="EH206" s="8">
        <f t="shared" si="42"/>
        <v>1178.3273600670018</v>
      </c>
      <c r="EI206" s="8">
        <f t="shared" si="42"/>
        <v>1153.591218983669</v>
      </c>
      <c r="EJ206" s="8">
        <f t="shared" si="42"/>
        <v>1128.8550779003363</v>
      </c>
      <c r="EK206" s="8">
        <f t="shared" si="42"/>
        <v>1104.1189368170035</v>
      </c>
      <c r="EL206" s="8">
        <f t="shared" si="42"/>
        <v>1079.3827957336707</v>
      </c>
      <c r="EM206" s="8">
        <f t="shared" si="42"/>
        <v>1054.646654650338</v>
      </c>
      <c r="EN206" s="8">
        <f t="shared" si="42"/>
        <v>1029.9105135670052</v>
      </c>
      <c r="EO206" s="8">
        <f t="shared" si="42"/>
        <v>1005.1743724836724</v>
      </c>
      <c r="EP206" s="8">
        <f t="shared" si="42"/>
        <v>980.43823140033965</v>
      </c>
      <c r="EQ206" s="8">
        <f t="shared" si="42"/>
        <v>942.52388415033965</v>
      </c>
      <c r="ER206" s="8">
        <f t="shared" si="42"/>
        <v>904.60953690033966</v>
      </c>
      <c r="ES206" s="8">
        <f t="shared" si="42"/>
        <v>866.69518965033967</v>
      </c>
      <c r="ET206" s="8">
        <f t="shared" si="42"/>
        <v>828.78084240033968</v>
      </c>
      <c r="EU206" s="8">
        <f t="shared" si="42"/>
        <v>790.86649515033969</v>
      </c>
      <c r="EV206" s="8">
        <f t="shared" si="41"/>
        <v>752.9521479003397</v>
      </c>
      <c r="EW206" s="8">
        <f t="shared" si="41"/>
        <v>715.0378006503397</v>
      </c>
      <c r="EX206" s="8">
        <f t="shared" si="41"/>
        <v>677.12345340033971</v>
      </c>
      <c r="EY206" s="8">
        <f t="shared" si="41"/>
        <v>639.20910615033972</v>
      </c>
      <c r="EZ206" s="8">
        <f t="shared" si="41"/>
        <v>601.29475890033973</v>
      </c>
      <c r="FA206" s="8">
        <f t="shared" si="41"/>
        <v>563.38041165033974</v>
      </c>
      <c r="FB206" s="8">
        <f t="shared" si="41"/>
        <v>525.46606440033975</v>
      </c>
      <c r="FC206" s="8">
        <f t="shared" si="41"/>
        <v>487.55171715033975</v>
      </c>
      <c r="FD206" s="8">
        <f t="shared" si="41"/>
        <v>449.63736990033976</v>
      </c>
      <c r="FE206" s="8">
        <f t="shared" si="41"/>
        <v>411.72302265033977</v>
      </c>
      <c r="FF206" s="8">
        <f t="shared" si="41"/>
        <v>373.80867540033978</v>
      </c>
      <c r="FG206" s="8">
        <f t="shared" si="41"/>
        <v>335.89432815033979</v>
      </c>
      <c r="FH206" s="8">
        <f t="shared" si="41"/>
        <v>297.9799809003398</v>
      </c>
      <c r="FI206" s="8">
        <f t="shared" si="41"/>
        <v>260.06563365033981</v>
      </c>
      <c r="FJ206" s="8">
        <f t="shared" si="41"/>
        <v>222.15128640033981</v>
      </c>
      <c r="FK206" s="8">
        <f t="shared" si="40"/>
        <v>184.23693915033982</v>
      </c>
      <c r="FL206" s="8">
        <f t="shared" si="40"/>
        <v>146.32259190033983</v>
      </c>
      <c r="FM206" s="8">
        <f t="shared" si="40"/>
        <v>108.40824465033984</v>
      </c>
      <c r="FN206" s="8">
        <f t="shared" si="40"/>
        <v>70.493897400339847</v>
      </c>
      <c r="FO206" s="8">
        <f t="shared" si="40"/>
        <v>32.579550150339855</v>
      </c>
      <c r="FP206" s="8">
        <f t="shared" si="40"/>
        <v>-5.3347970996601362</v>
      </c>
      <c r="FQ206" s="8">
        <f t="shared" si="40"/>
        <v>-43.249144349660128</v>
      </c>
      <c r="FR206" s="8">
        <f t="shared" si="40"/>
        <v>-62.206317974660124</v>
      </c>
      <c r="FS206" s="8">
        <f t="shared" si="40"/>
        <v>-62.206317974660124</v>
      </c>
      <c r="FT206" s="8">
        <f t="shared" si="40"/>
        <v>-62.206317974660124</v>
      </c>
    </row>
    <row r="207" spans="1:176" x14ac:dyDescent="0.25">
      <c r="A207" s="3" t="s">
        <v>12</v>
      </c>
      <c r="B207" s="3" t="s">
        <v>2</v>
      </c>
      <c r="C207" s="3" t="s">
        <v>37</v>
      </c>
      <c r="D207" s="3" t="s">
        <v>4</v>
      </c>
      <c r="E207" s="3">
        <v>1975</v>
      </c>
      <c r="F207" s="24">
        <f>IFERROR(VLOOKUP(CONCATENATE(C207,E207),'KU Retirements'!$A$4:$E$150,5,FALSE),"N/A")</f>
        <v>43739</v>
      </c>
      <c r="G207" s="5">
        <v>76594.039999999994</v>
      </c>
      <c r="H207" s="5">
        <v>68531.2358717108</v>
      </c>
      <c r="J207" s="6">
        <f>IF(J$3=$J$3,$G207,IF($F207='KU Meter Schedule'!J$3,'KU Meter Schedule'!I207-'KU Meter Schedule'!$G207,I207))</f>
        <v>76594.039999999994</v>
      </c>
      <c r="K207" s="6">
        <f>IF(K$3=$J$3,$G207,IF($F207='KU Meter Schedule'!K$3,'KU Meter Schedule'!J207-'KU Meter Schedule'!$G207,J207))</f>
        <v>76594.039999999994</v>
      </c>
      <c r="L207" s="6">
        <f>IF(L$3=$J$3,$G207,IF($F207='KU Meter Schedule'!L$3,'KU Meter Schedule'!K207-'KU Meter Schedule'!$G207,K207))</f>
        <v>76594.039999999994</v>
      </c>
      <c r="M207" s="6">
        <f>IF(M$3=$J$3,$G207,IF($F207='KU Meter Schedule'!M$3,'KU Meter Schedule'!L207-'KU Meter Schedule'!$G207,L207))</f>
        <v>76594.039999999994</v>
      </c>
      <c r="N207" s="6">
        <f>IF(N$3=$J$3,$G207,IF($F207='KU Meter Schedule'!N$3,'KU Meter Schedule'!M207-'KU Meter Schedule'!$G207,M207))</f>
        <v>76594.039999999994</v>
      </c>
      <c r="O207" s="6">
        <f>IF(O$3=$J$3,$G207,IF($F207='KU Meter Schedule'!O$3,'KU Meter Schedule'!N207-'KU Meter Schedule'!$G207,N207))</f>
        <v>76594.039999999994</v>
      </c>
      <c r="P207" s="6">
        <f>IF(P$3=$J$3,$G207,IF($F207='KU Meter Schedule'!P$3,'KU Meter Schedule'!O207-'KU Meter Schedule'!$G207,O207))</f>
        <v>76594.039999999994</v>
      </c>
      <c r="Q207" s="6">
        <f>IF(Q$3=$J$3,$G207,IF($F207='KU Meter Schedule'!Q$3,'KU Meter Schedule'!P207-'KU Meter Schedule'!$G207,P207))</f>
        <v>76594.039999999994</v>
      </c>
      <c r="R207" s="6">
        <f>IF(R$3=$J$3,$G207,IF($F207='KU Meter Schedule'!R$3,'KU Meter Schedule'!Q207-'KU Meter Schedule'!$G207,Q207))</f>
        <v>76594.039999999994</v>
      </c>
      <c r="S207" s="6">
        <f>IF(S$3=$J$3,$G207,IF($F207='KU Meter Schedule'!S$3,'KU Meter Schedule'!R207-'KU Meter Schedule'!$G207,R207))</f>
        <v>76594.039999999994</v>
      </c>
      <c r="T207" s="6">
        <f>IF(T$3=$J$3,$G207,IF($F207='KU Meter Schedule'!T$3,'KU Meter Schedule'!S207-'KU Meter Schedule'!$G207,S207))</f>
        <v>76594.039999999994</v>
      </c>
      <c r="U207" s="6">
        <f>IF(U$3=$J$3,$G207,IF($F207='KU Meter Schedule'!U$3,'KU Meter Schedule'!T207-'KU Meter Schedule'!$G207,T207))</f>
        <v>76594.039999999994</v>
      </c>
      <c r="V207" s="6">
        <f>IF(V$3=$J$3,$G207,IF($F207='KU Meter Schedule'!V$3,'KU Meter Schedule'!U207-'KU Meter Schedule'!$G207,U207))</f>
        <v>76594.039999999994</v>
      </c>
      <c r="W207" s="6">
        <f>IF(W$3=$J$3,$G207,IF($F207='KU Meter Schedule'!W$3,'KU Meter Schedule'!V207-'KU Meter Schedule'!$G207,V207))</f>
        <v>76594.039999999994</v>
      </c>
      <c r="X207" s="6">
        <f>IF(X$3=$J$3,$G207,IF($F207='KU Meter Schedule'!X$3,'KU Meter Schedule'!W207-'KU Meter Schedule'!$G207,W207))</f>
        <v>76594.039999999994</v>
      </c>
      <c r="Y207" s="6">
        <f>IF(Y$3=$J$3,$G207,IF($F207='KU Meter Schedule'!Y$3,'KU Meter Schedule'!X207-'KU Meter Schedule'!$G207,X207))</f>
        <v>76594.039999999994</v>
      </c>
      <c r="Z207" s="6">
        <f>IF(Z$3=$J$3,$G207,IF($F207='KU Meter Schedule'!Z$3,'KU Meter Schedule'!Y207-'KU Meter Schedule'!$G207,Y207))</f>
        <v>76594.039999999994</v>
      </c>
      <c r="AA207" s="6">
        <f>IF(AA$3=$J$3,$G207,IF($F207='KU Meter Schedule'!AA$3,'KU Meter Schedule'!Z207-'KU Meter Schedule'!$G207,Z207))</f>
        <v>76594.039999999994</v>
      </c>
      <c r="AB207" s="6">
        <f>IF(AB$3=$J$3,$G207,IF($F207='KU Meter Schedule'!AB$3,'KU Meter Schedule'!AA207-'KU Meter Schedule'!$G207,AA207))</f>
        <v>76594.039999999994</v>
      </c>
      <c r="AC207" s="6">
        <f>IF(AC$3=$J$3,$G207,IF($F207='KU Meter Schedule'!AC$3,'KU Meter Schedule'!AB207-'KU Meter Schedule'!$G207,AB207))</f>
        <v>76594.039999999994</v>
      </c>
      <c r="AD207" s="6">
        <f>IF(AD$3=$J$3,$G207,IF($F207='KU Meter Schedule'!AD$3,'KU Meter Schedule'!AC207-'KU Meter Schedule'!$G207,AC207))</f>
        <v>76594.039999999994</v>
      </c>
      <c r="AE207" s="6">
        <f>IF(AE$3=$J$3,$G207,IF($F207='KU Meter Schedule'!AE$3,'KU Meter Schedule'!AD207-'KU Meter Schedule'!$G207,AD207))</f>
        <v>76594.039999999994</v>
      </c>
      <c r="AF207" s="6">
        <f>IF(AF$3=$J$3,$G207,IF($F207='KU Meter Schedule'!AF$3,'KU Meter Schedule'!AE207-'KU Meter Schedule'!$G207,AE207))</f>
        <v>76594.039999999994</v>
      </c>
      <c r="AG207" s="6">
        <f>IF(AG$3=$J$3,$G207,IF($F207='KU Meter Schedule'!AG$3,'KU Meter Schedule'!AF207-'KU Meter Schedule'!$G207,AF207))</f>
        <v>76594.039999999994</v>
      </c>
      <c r="AH207" s="6">
        <f>IF(AH$3=$J$3,$G207,IF($F207='KU Meter Schedule'!AH$3,'KU Meter Schedule'!AG207-'KU Meter Schedule'!$G207,AG207))</f>
        <v>76594.039999999994</v>
      </c>
      <c r="AI207" s="6">
        <f>IF(AI$3=$J$3,$G207,IF($F207='KU Meter Schedule'!AI$3,'KU Meter Schedule'!AH207-'KU Meter Schedule'!$G207,AH207))</f>
        <v>76594.039999999994</v>
      </c>
      <c r="AJ207" s="6">
        <f>IF(AJ$3=$J$3,$G207,IF($F207='KU Meter Schedule'!AJ$3,'KU Meter Schedule'!AI207-'KU Meter Schedule'!$G207,AI207))</f>
        <v>76594.039999999994</v>
      </c>
      <c r="AK207" s="6">
        <f>IF(AK$3=$J$3,$G207,IF($F207='KU Meter Schedule'!AK$3,'KU Meter Schedule'!AJ207-'KU Meter Schedule'!$G207,AJ207))</f>
        <v>76594.039999999994</v>
      </c>
      <c r="AL207" s="6">
        <f>IF(AL$3=$J$3,$G207,IF($F207='KU Meter Schedule'!AL$3,'KU Meter Schedule'!AK207-'KU Meter Schedule'!$G207,AK207))</f>
        <v>76594.039999999994</v>
      </c>
      <c r="AM207" s="6">
        <f>IF(AM$3=$J$3,$G207,IF($F207='KU Meter Schedule'!AM$3,'KU Meter Schedule'!AL207-'KU Meter Schedule'!$G207,AL207))</f>
        <v>76594.039999999994</v>
      </c>
      <c r="AN207" s="6">
        <f>IF(AN$3=$J$3,$G207,IF($F207='KU Meter Schedule'!AN$3,'KU Meter Schedule'!AM207-'KU Meter Schedule'!$G207,AM207))</f>
        <v>76594.039999999994</v>
      </c>
      <c r="AO207" s="6">
        <f>IF(AO$3=$J$3,$G207,IF($F207='KU Meter Schedule'!AO$3,'KU Meter Schedule'!AN207-'KU Meter Schedule'!$G207,AN207))</f>
        <v>76594.039999999994</v>
      </c>
      <c r="AP207" s="6">
        <f>IF(AP$3=$J$3,$G207,IF($F207='KU Meter Schedule'!AP$3,'KU Meter Schedule'!AO207-'KU Meter Schedule'!$G207,AO207))</f>
        <v>76594.039999999994</v>
      </c>
      <c r="AQ207" s="6">
        <f>IF(AQ$3=$J$3,$G207,IF($F207='KU Meter Schedule'!AQ$3,'KU Meter Schedule'!AP207-'KU Meter Schedule'!$G207,AP207))</f>
        <v>76594.039999999994</v>
      </c>
      <c r="AR207" s="6">
        <f>IF(AR$3=$J$3,$G207,IF($F207='KU Meter Schedule'!AR$3,'KU Meter Schedule'!AQ207-'KU Meter Schedule'!$G207,AQ207))</f>
        <v>76594.039999999994</v>
      </c>
      <c r="AS207" s="6">
        <f>IF(AS$3=$J$3,$G207,IF($F207='KU Meter Schedule'!AS$3,'KU Meter Schedule'!AR207-'KU Meter Schedule'!$G207,AR207))</f>
        <v>76594.039999999994</v>
      </c>
      <c r="AT207" s="6">
        <f>IF(AT$3=$J$3,$G207,IF($F207='KU Meter Schedule'!AT$3,'KU Meter Schedule'!AS207-'KU Meter Schedule'!$G207,AS207))</f>
        <v>76594.039999999994</v>
      </c>
      <c r="AU207" s="6">
        <f>IF(AU$3=$J$3,$G207,IF($F207='KU Meter Schedule'!AU$3,'KU Meter Schedule'!AT207-'KU Meter Schedule'!$G207,AT207))</f>
        <v>76594.039999999994</v>
      </c>
      <c r="AV207" s="6">
        <f>IF(AV$3=$J$3,$G207,IF($F207='KU Meter Schedule'!AV$3,'KU Meter Schedule'!AU207-'KU Meter Schedule'!$G207,AU207))</f>
        <v>0</v>
      </c>
      <c r="AW207" s="6">
        <f>IF(AW$3=$J$3,$G207,IF($F207='KU Meter Schedule'!AW$3,'KU Meter Schedule'!AV207-'KU Meter Schedule'!$G207,AV207))</f>
        <v>0</v>
      </c>
      <c r="AX207" s="6">
        <f>IF(AX$3=$J$3,$G207,IF($F207='KU Meter Schedule'!AX$3,'KU Meter Schedule'!AW207-'KU Meter Schedule'!$G207,AW207))</f>
        <v>0</v>
      </c>
      <c r="AZ207" s="21">
        <f>IF(AZ$3&lt;'Depr. Rate'!$B$1,('Depr. Rate'!$B$4*'KU Meter Schedule'!J207)/12,IF(J207=0,I207/2*'Depr. Rate'!$C$4/12,('Depr. Rate'!$C$4*'KU Meter Schedule'!J207)/12))</f>
        <v>146.16695966666666</v>
      </c>
      <c r="BA207" s="21">
        <f>IF(BA$3&lt;'Depr. Rate'!$B$1,('Depr. Rate'!$B$4*'KU Meter Schedule'!K207)/12,IF(K207=0,J207/2*'Depr. Rate'!$C$4/12,('Depr. Rate'!$C$4*'KU Meter Schedule'!K207)/12))</f>
        <v>146.16695966666666</v>
      </c>
      <c r="BB207" s="21">
        <f>IF(BB$3&lt;'Depr. Rate'!$B$1,('Depr. Rate'!$B$4*'KU Meter Schedule'!L207)/12,IF(L207=0,K207/2*'Depr. Rate'!$C$4/12,('Depr. Rate'!$C$4*'KU Meter Schedule'!L207)/12))</f>
        <v>146.16695966666666</v>
      </c>
      <c r="BC207" s="21">
        <f>IF(BC$3&lt;'Depr. Rate'!$B$1,('Depr. Rate'!$B$4*'KU Meter Schedule'!M207)/12,IF(M207=0,L207/2*'Depr. Rate'!$C$4/12,('Depr. Rate'!$C$4*'KU Meter Schedule'!M207)/12))</f>
        <v>146.16695966666666</v>
      </c>
      <c r="BD207" s="21">
        <f>IF(BD$3&lt;'Depr. Rate'!$B$1,('Depr. Rate'!$B$4*'KU Meter Schedule'!N207)/12,IF(N207=0,M207/2*'Depr. Rate'!$C$4/12,('Depr. Rate'!$C$4*'KU Meter Schedule'!N207)/12))</f>
        <v>146.16695966666666</v>
      </c>
      <c r="BE207" s="21">
        <f>IF(BE$3&lt;'Depr. Rate'!$B$1,('Depr. Rate'!$B$4*'KU Meter Schedule'!O207)/12,IF(O207=0,N207/2*'Depr. Rate'!$C$4/12,('Depr. Rate'!$C$4*'KU Meter Schedule'!O207)/12))</f>
        <v>146.16695966666666</v>
      </c>
      <c r="BF207" s="21">
        <f>IF(BF$3&lt;'Depr. Rate'!$B$1,('Depr. Rate'!$B$4*'KU Meter Schedule'!P207)/12,IF(P207=0,O207/2*'Depr. Rate'!$C$4/12,('Depr. Rate'!$C$4*'KU Meter Schedule'!P207)/12))</f>
        <v>146.16695966666666</v>
      </c>
      <c r="BG207" s="21">
        <f>IF(BG$3&lt;'Depr. Rate'!$B$1,('Depr. Rate'!$B$4*'KU Meter Schedule'!Q207)/12,IF(Q207=0,P207/2*'Depr. Rate'!$C$4/12,('Depr. Rate'!$C$4*'KU Meter Schedule'!Q207)/12))</f>
        <v>146.16695966666666</v>
      </c>
      <c r="BH207" s="21">
        <f>IF(BH$3&lt;'Depr. Rate'!$B$1,('Depr. Rate'!$B$4*'KU Meter Schedule'!R207)/12,IF(R207=0,Q207/2*'Depr. Rate'!$C$4/12,('Depr. Rate'!$C$4*'KU Meter Schedule'!R207)/12))</f>
        <v>146.16695966666666</v>
      </c>
      <c r="BI207" s="21">
        <f>IF(BI$3&lt;'Depr. Rate'!$B$1,('Depr. Rate'!$B$4*'KU Meter Schedule'!S207)/12,IF(S207=0,R207/2*'Depr. Rate'!$C$4/12,('Depr. Rate'!$C$4*'KU Meter Schedule'!S207)/12))</f>
        <v>146.16695966666666</v>
      </c>
      <c r="BJ207" s="21">
        <f>IF(BJ$3&lt;'Depr. Rate'!$B$1,('Depr. Rate'!$B$4*'KU Meter Schedule'!T207)/12,IF(T207=0,S207/2*'Depr. Rate'!$C$4/12,('Depr. Rate'!$C$4*'KU Meter Schedule'!T207)/12))</f>
        <v>146.16695966666666</v>
      </c>
      <c r="BK207" s="21">
        <f>IF(BK$3&lt;'Depr. Rate'!$B$1,('Depr. Rate'!$B$4*'KU Meter Schedule'!U207)/12,IF(U207=0,T207/2*'Depr. Rate'!$C$4/12,('Depr. Rate'!$C$4*'KU Meter Schedule'!U207)/12))</f>
        <v>224.03756699999997</v>
      </c>
      <c r="BL207" s="21">
        <f>IF(BL$3&lt;'Depr. Rate'!$B$1,('Depr. Rate'!$B$4*'KU Meter Schedule'!V207)/12,IF(V207=0,U207/2*'Depr. Rate'!$C$4/12,('Depr. Rate'!$C$4*'KU Meter Schedule'!V207)/12))</f>
        <v>224.03756699999997</v>
      </c>
      <c r="BM207" s="21">
        <f>IF(BM$3&lt;'Depr. Rate'!$B$1,('Depr. Rate'!$B$4*'KU Meter Schedule'!W207)/12,IF(W207=0,V207/2*'Depr. Rate'!$C$4/12,('Depr. Rate'!$C$4*'KU Meter Schedule'!W207)/12))</f>
        <v>224.03756699999997</v>
      </c>
      <c r="BN207" s="21">
        <f>IF(BN$3&lt;'Depr. Rate'!$B$1,('Depr. Rate'!$B$4*'KU Meter Schedule'!X207)/12,IF(X207=0,W207/2*'Depr. Rate'!$C$4/12,('Depr. Rate'!$C$4*'KU Meter Schedule'!X207)/12))</f>
        <v>224.03756699999997</v>
      </c>
      <c r="BO207" s="21">
        <f>IF(BO$3&lt;'Depr. Rate'!$B$1,('Depr. Rate'!$B$4*'KU Meter Schedule'!Y207)/12,IF(Y207=0,X207/2*'Depr. Rate'!$C$4/12,('Depr. Rate'!$C$4*'KU Meter Schedule'!Y207)/12))</f>
        <v>224.03756699999997</v>
      </c>
      <c r="BP207" s="21">
        <f>IF(BP$3&lt;'Depr. Rate'!$B$1,('Depr. Rate'!$B$4*'KU Meter Schedule'!Z207)/12,IF(Z207=0,Y207/2*'Depr. Rate'!$C$4/12,('Depr. Rate'!$C$4*'KU Meter Schedule'!Z207)/12))</f>
        <v>224.03756699999997</v>
      </c>
      <c r="BQ207" s="21">
        <f>IF(BQ$3&lt;'Depr. Rate'!$B$1,('Depr. Rate'!$B$4*'KU Meter Schedule'!AA207)/12,IF(AA207=0,Z207/2*'Depr. Rate'!$C$4/12,('Depr. Rate'!$C$4*'KU Meter Schedule'!AA207)/12))</f>
        <v>224.03756699999997</v>
      </c>
      <c r="BR207" s="21">
        <f>IF(BR$3&lt;'Depr. Rate'!$B$1,('Depr. Rate'!$B$4*'KU Meter Schedule'!AB207)/12,IF(AB207=0,AA207/2*'Depr. Rate'!$C$4/12,('Depr. Rate'!$C$4*'KU Meter Schedule'!AB207)/12))</f>
        <v>224.03756699999997</v>
      </c>
      <c r="BS207" s="21">
        <f>IF(BS$3&lt;'Depr. Rate'!$B$1,('Depr. Rate'!$B$4*'KU Meter Schedule'!AC207)/12,IF(AC207=0,AB207/2*'Depr. Rate'!$C$4/12,('Depr. Rate'!$C$4*'KU Meter Schedule'!AC207)/12))</f>
        <v>224.03756699999997</v>
      </c>
      <c r="BT207" s="21">
        <f>IF(BT$3&lt;'Depr. Rate'!$B$1,('Depr. Rate'!$B$4*'KU Meter Schedule'!AD207)/12,IF(AD207=0,AC207/2*'Depr. Rate'!$C$4/12,('Depr. Rate'!$C$4*'KU Meter Schedule'!AD207)/12))</f>
        <v>224.03756699999997</v>
      </c>
      <c r="BU207" s="21">
        <f>IF(BU$3&lt;'Depr. Rate'!$B$1,('Depr. Rate'!$B$4*'KU Meter Schedule'!AE207)/12,IF(AE207=0,AD207/2*'Depr. Rate'!$C$4/12,('Depr. Rate'!$C$4*'KU Meter Schedule'!AE207)/12))</f>
        <v>224.03756699999997</v>
      </c>
      <c r="BV207" s="21">
        <f>IF(BV$3&lt;'Depr. Rate'!$B$1,('Depr. Rate'!$B$4*'KU Meter Schedule'!AF207)/12,IF(AF207=0,AE207/2*'Depr. Rate'!$C$4/12,('Depr. Rate'!$C$4*'KU Meter Schedule'!AF207)/12))</f>
        <v>224.03756699999997</v>
      </c>
      <c r="BW207" s="21">
        <f>IF(BW$3&lt;'Depr. Rate'!$B$1,('Depr. Rate'!$B$4*'KU Meter Schedule'!AG207)/12,IF(AG207=0,AF207/2*'Depr. Rate'!$C$4/12,('Depr. Rate'!$C$4*'KU Meter Schedule'!AG207)/12))</f>
        <v>224.03756699999997</v>
      </c>
      <c r="BX207" s="21">
        <f>IF(BX$3&lt;'Depr. Rate'!$B$1,('Depr. Rate'!$B$4*'KU Meter Schedule'!AH207)/12,IF(AH207=0,AG207/2*'Depr. Rate'!$C$4/12,('Depr. Rate'!$C$4*'KU Meter Schedule'!AH207)/12))</f>
        <v>224.03756699999997</v>
      </c>
      <c r="BY207" s="21">
        <f>IF(BY$3&lt;'Depr. Rate'!$B$1,('Depr. Rate'!$B$4*'KU Meter Schedule'!AI207)/12,IF(AI207=0,AH207/2*'Depr. Rate'!$C$4/12,('Depr. Rate'!$C$4*'KU Meter Schedule'!AI207)/12))</f>
        <v>224.03756699999997</v>
      </c>
      <c r="BZ207" s="21">
        <f>IF(BZ$3&lt;'Depr. Rate'!$B$1,('Depr. Rate'!$B$4*'KU Meter Schedule'!AJ207)/12,IF(AJ207=0,AI207/2*'Depr. Rate'!$C$4/12,('Depr. Rate'!$C$4*'KU Meter Schedule'!AJ207)/12))</f>
        <v>224.03756699999997</v>
      </c>
      <c r="CA207" s="21">
        <f>IF(CA$3&lt;'Depr. Rate'!$B$1,('Depr. Rate'!$B$4*'KU Meter Schedule'!AK207)/12,IF(AK207=0,AJ207/2*'Depr. Rate'!$C$4/12,('Depr. Rate'!$C$4*'KU Meter Schedule'!AK207)/12))</f>
        <v>224.03756699999997</v>
      </c>
      <c r="CB207" s="21">
        <f>IF(CB$3&lt;'Depr. Rate'!$B$1,('Depr. Rate'!$B$4*'KU Meter Schedule'!AL207)/12,IF(AL207=0,AK207/2*'Depr. Rate'!$C$4/12,('Depr. Rate'!$C$4*'KU Meter Schedule'!AL207)/12))</f>
        <v>224.03756699999997</v>
      </c>
      <c r="CC207" s="21">
        <f>IF(CC$3&lt;'Depr. Rate'!$B$1,('Depr. Rate'!$B$4*'KU Meter Schedule'!AM207)/12,IF(AM207=0,AL207/2*'Depr. Rate'!$C$4/12,('Depr. Rate'!$C$4*'KU Meter Schedule'!AM207)/12))</f>
        <v>224.03756699999997</v>
      </c>
      <c r="CD207" s="21">
        <f>IF(CD$3&lt;'Depr. Rate'!$B$1,('Depr. Rate'!$B$4*'KU Meter Schedule'!AN207)/12,IF(AN207=0,AM207/2*'Depr. Rate'!$C$4/12,('Depr. Rate'!$C$4*'KU Meter Schedule'!AN207)/12))</f>
        <v>224.03756699999997</v>
      </c>
      <c r="CE207" s="21">
        <f>IF(CE$3&lt;'Depr. Rate'!$B$1,('Depr. Rate'!$B$4*'KU Meter Schedule'!AO207)/12,IF(AO207=0,AN207/2*'Depr. Rate'!$C$4/12,('Depr. Rate'!$C$4*'KU Meter Schedule'!AO207)/12))</f>
        <v>224.03756699999997</v>
      </c>
      <c r="CF207" s="21">
        <f>IF(CF$3&lt;'Depr. Rate'!$B$1,('Depr. Rate'!$B$4*'KU Meter Schedule'!AP207)/12,IF(AP207=0,AO207/2*'Depr. Rate'!$C$4/12,('Depr. Rate'!$C$4*'KU Meter Schedule'!AP207)/12))</f>
        <v>224.03756699999997</v>
      </c>
      <c r="CG207" s="21">
        <f>IF(CG$3&lt;'Depr. Rate'!$B$1,('Depr. Rate'!$B$4*'KU Meter Schedule'!AQ207)/12,IF(AQ207=0,AP207/2*'Depr. Rate'!$C$4/12,('Depr. Rate'!$C$4*'KU Meter Schedule'!AQ207)/12))</f>
        <v>224.03756699999997</v>
      </c>
      <c r="CH207" s="21">
        <f>IF(CH$3&lt;'Depr. Rate'!$B$1,('Depr. Rate'!$B$4*'KU Meter Schedule'!AR207)/12,IF(AR207=0,AQ207/2*'Depr. Rate'!$C$4/12,('Depr. Rate'!$C$4*'KU Meter Schedule'!AR207)/12))</f>
        <v>224.03756699999997</v>
      </c>
      <c r="CI207" s="21">
        <f>IF(CI$3&lt;'Depr. Rate'!$B$1,('Depr. Rate'!$B$4*'KU Meter Schedule'!AS207)/12,IF(AS207=0,AR207/2*'Depr. Rate'!$C$4/12,('Depr. Rate'!$C$4*'KU Meter Schedule'!AS207)/12))</f>
        <v>224.03756699999997</v>
      </c>
      <c r="CJ207" s="21">
        <f>IF(CJ$3&lt;'Depr. Rate'!$B$1,('Depr. Rate'!$B$4*'KU Meter Schedule'!AT207)/12,IF(AT207=0,AS207/2*'Depr. Rate'!$C$4/12,('Depr. Rate'!$C$4*'KU Meter Schedule'!AT207)/12))</f>
        <v>224.03756699999997</v>
      </c>
      <c r="CK207" s="21">
        <f>IF(CK$3&lt;'Depr. Rate'!$B$1,('Depr. Rate'!$B$4*'KU Meter Schedule'!AU207)/12,IF(AU207=0,AT207/2*'Depr. Rate'!$C$4/12,('Depr. Rate'!$C$4*'KU Meter Schedule'!AU207)/12))</f>
        <v>224.03756699999997</v>
      </c>
      <c r="CL207" s="21">
        <f>IF(CL$3&lt;'Depr. Rate'!$B$1,('Depr. Rate'!$B$4*'KU Meter Schedule'!AV207)/12,IF(AV207=0,AU207/2*'Depr. Rate'!$C$4/12,('Depr. Rate'!$C$4*'KU Meter Schedule'!AV207)/12))</f>
        <v>112.01878349999998</v>
      </c>
      <c r="CM207" s="21">
        <f>IF(CM$3&lt;'Depr. Rate'!$B$1,('Depr. Rate'!$B$4*'KU Meter Schedule'!AW207)/12,IF(AW207=0,AV207/2*'Depr. Rate'!$C$4/12,('Depr. Rate'!$C$4*'KU Meter Schedule'!AW207)/12))</f>
        <v>0</v>
      </c>
      <c r="CN207" s="21">
        <f>IF(CN$3&lt;'Depr. Rate'!$B$1,('Depr. Rate'!$B$4*'KU Meter Schedule'!AX207)/12,IF(AX207=0,AW207/2*'Depr. Rate'!$C$4/12,('Depr. Rate'!$C$4*'KU Meter Schedule'!AX207)/12))</f>
        <v>0</v>
      </c>
      <c r="CP207" s="6">
        <f>IF(CP$3=$CP$3,$H207+AZ207,IF($F207='KU Meter Schedule'!CP$3,'KU Meter Schedule'!CO207+AZ207-$G207,SUM(CO207,AZ207)))</f>
        <v>68677.402831377462</v>
      </c>
      <c r="CQ207" s="6">
        <f>IF(CQ$3=$CP$3,$H207+BA207,IF($F207='KU Meter Schedule'!CQ$3,'KU Meter Schedule'!CP207+BA207-$G207,SUM(CP207,BA207)))</f>
        <v>68823.569791044123</v>
      </c>
      <c r="CR207" s="6">
        <f>IF(CR$3=$CP$3,$H207+BB207,IF($F207='KU Meter Schedule'!CR$3,'KU Meter Schedule'!CQ207+BB207-$G207,SUM(CQ207,BB207)))</f>
        <v>68969.736750710785</v>
      </c>
      <c r="CS207" s="6">
        <f>IF(CS$3=$CP$3,$H207+BC207,IF($F207='KU Meter Schedule'!CS$3,'KU Meter Schedule'!CR207+BC207-$G207,SUM(CR207,BC207)))</f>
        <v>69115.903710377446</v>
      </c>
      <c r="CT207" s="6">
        <f>IF(CT$3=$CP$3,$H207+BD207,IF($F207='KU Meter Schedule'!CT$3,'KU Meter Schedule'!CS207+BD207-$G207,SUM(CS207,BD207)))</f>
        <v>69262.070670044108</v>
      </c>
      <c r="CU207" s="6">
        <f>IF(CU$3=$CP$3,$H207+BE207,IF($F207='KU Meter Schedule'!CU$3,'KU Meter Schedule'!CT207+BE207-$G207,SUM(CT207,BE207)))</f>
        <v>69408.237629710769</v>
      </c>
      <c r="CV207" s="6">
        <f>IF(CV$3=$CP$3,$H207+BF207,IF($F207='KU Meter Schedule'!CV$3,'KU Meter Schedule'!CU207+BF207-$G207,SUM(CU207,BF207)))</f>
        <v>69554.404589377431</v>
      </c>
      <c r="CW207" s="6">
        <f>IF(CW$3=$CP$3,$H207+BG207,IF($F207='KU Meter Schedule'!CW$3,'KU Meter Schedule'!CV207+BG207-$G207,SUM(CV207,BG207)))</f>
        <v>69700.571549044093</v>
      </c>
      <c r="CX207" s="6">
        <f>IF(CX$3=$CP$3,$H207+BH207,IF($F207='KU Meter Schedule'!CX$3,'KU Meter Schedule'!CW207+BH207-$G207,SUM(CW207,BH207)))</f>
        <v>69846.738508710754</v>
      </c>
      <c r="CY207" s="6">
        <f>IF(CY$3=$CP$3,$H207+BI207,IF($F207='KU Meter Schedule'!CY$3,'KU Meter Schedule'!CX207+BI207-$G207,SUM(CX207,BI207)))</f>
        <v>69992.905468377416</v>
      </c>
      <c r="CZ207" s="6">
        <f>IF(CZ$3=$CP$3,$H207+BJ207,IF($F207='KU Meter Schedule'!CZ$3,'KU Meter Schedule'!CY207+BJ207-$G207,SUM(CY207,BJ207)))</f>
        <v>70139.072428044077</v>
      </c>
      <c r="DA207" s="6">
        <f>IF(DA$3=$CP$3,$H207+BK207,IF($F207='KU Meter Schedule'!DA$3,'KU Meter Schedule'!CZ207+BK207-$G207,SUM(CZ207,BK207)))</f>
        <v>70363.109995044084</v>
      </c>
      <c r="DB207" s="6">
        <f>IF(DB$3=$CP$3,$H207+BL207,IF($F207='KU Meter Schedule'!DB$3,'KU Meter Schedule'!DA207+BL207-$G207,SUM(DA207,BL207)))</f>
        <v>70587.147562044091</v>
      </c>
      <c r="DC207" s="6">
        <f>IF(DC$3=$CP$3,$H207+BM207,IF($F207='KU Meter Schedule'!DC$3,'KU Meter Schedule'!DB207+BM207-$G207,SUM(DB207,BM207)))</f>
        <v>70811.185129044097</v>
      </c>
      <c r="DD207" s="6">
        <f>IF(DD$3=$CP$3,$H207+BN207,IF($F207='KU Meter Schedule'!DD$3,'KU Meter Schedule'!DC207+BN207-$G207,SUM(DC207,BN207)))</f>
        <v>71035.222696044104</v>
      </c>
      <c r="DE207" s="6">
        <f>IF(DE$3=$CP$3,$H207+BO207,IF($F207='KU Meter Schedule'!DE$3,'KU Meter Schedule'!DD207+BO207-$G207,SUM(DD207,BO207)))</f>
        <v>71259.260263044111</v>
      </c>
      <c r="DF207" s="6">
        <f>IF(DF$3=$CP$3,$H207+BP207,IF($F207='KU Meter Schedule'!DF$3,'KU Meter Schedule'!DE207+BP207-$G207,SUM(DE207,BP207)))</f>
        <v>71483.297830044117</v>
      </c>
      <c r="DG207" s="6">
        <f>IF(DG$3=$CP$3,$H207+BQ207,IF($F207='KU Meter Schedule'!DG$3,'KU Meter Schedule'!DF207+BQ207-$G207,SUM(DF207,BQ207)))</f>
        <v>71707.335397044124</v>
      </c>
      <c r="DH207" s="6">
        <f>IF(DH$3=$CP$3,$H207+BR207,IF($F207='KU Meter Schedule'!DH$3,'KU Meter Schedule'!DG207+BR207-$G207,SUM(DG207,BR207)))</f>
        <v>71931.372964044131</v>
      </c>
      <c r="DI207" s="6">
        <f>IF(DI$3=$CP$3,$H207+BS207,IF($F207='KU Meter Schedule'!DI$3,'KU Meter Schedule'!DH207+BS207-$G207,SUM(DH207,BS207)))</f>
        <v>72155.410531044137</v>
      </c>
      <c r="DJ207" s="6">
        <f>IF(DJ$3=$CP$3,$H207+BT207,IF($F207='KU Meter Schedule'!DJ$3,'KU Meter Schedule'!DI207+BT207-$G207,SUM(DI207,BT207)))</f>
        <v>72379.448098044144</v>
      </c>
      <c r="DK207" s="6">
        <f>IF(DK$3=$CP$3,$H207+BU207,IF($F207='KU Meter Schedule'!DK$3,'KU Meter Schedule'!DJ207+BU207-$G207,SUM(DJ207,BU207)))</f>
        <v>72603.485665044151</v>
      </c>
      <c r="DL207" s="6">
        <f>IF(DL$3=$CP$3,$H207+BV207,IF($F207='KU Meter Schedule'!DL$3,'KU Meter Schedule'!DK207+BV207-$G207,SUM(DK207,BV207)))</f>
        <v>72827.523232044157</v>
      </c>
      <c r="DM207" s="6">
        <f>IF(DM$3=$CP$3,$H207+BW207,IF($F207='KU Meter Schedule'!DM$3,'KU Meter Schedule'!DL207+BW207-$G207,SUM(DL207,BW207)))</f>
        <v>73051.560799044164</v>
      </c>
      <c r="DN207" s="6">
        <f>IF(DN$3=$CP$3,$H207+BX207,IF($F207='KU Meter Schedule'!DN$3,'KU Meter Schedule'!DM207+BX207-$G207,SUM(DM207,BX207)))</f>
        <v>73275.598366044171</v>
      </c>
      <c r="DO207" s="6">
        <f>IF(DO$3=$CP$3,$H207+BY207,IF($F207='KU Meter Schedule'!DO$3,'KU Meter Schedule'!DN207+BY207-$G207,SUM(DN207,BY207)))</f>
        <v>73499.635933044177</v>
      </c>
      <c r="DP207" s="6">
        <f>IF(DP$3=$CP$3,$H207+BZ207,IF($F207='KU Meter Schedule'!DP$3,'KU Meter Schedule'!DO207+BZ207-$G207,SUM(DO207,BZ207)))</f>
        <v>73723.673500044184</v>
      </c>
      <c r="DQ207" s="6">
        <f>IF(DQ$3=$CP$3,$H207+CA207,IF($F207='KU Meter Schedule'!DQ$3,'KU Meter Schedule'!DP207+CA207-$G207,SUM(DP207,CA207)))</f>
        <v>73947.711067044191</v>
      </c>
      <c r="DR207" s="6">
        <f>IF(DR$3=$CP$3,$H207+CB207,IF($F207='KU Meter Schedule'!DR$3,'KU Meter Schedule'!DQ207+CB207-$G207,SUM(DQ207,CB207)))</f>
        <v>74171.748634044197</v>
      </c>
      <c r="DS207" s="6">
        <f>IF(DS$3=$CP$3,$H207+CC207,IF($F207='KU Meter Schedule'!DS$3,'KU Meter Schedule'!DR207+CC207-$G207,SUM(DR207,CC207)))</f>
        <v>74395.786201044204</v>
      </c>
      <c r="DT207" s="6">
        <f>IF(DT$3=$CP$3,$H207+CD207,IF($F207='KU Meter Schedule'!DT$3,'KU Meter Schedule'!DS207+CD207-$G207,SUM(DS207,CD207)))</f>
        <v>74619.823768044211</v>
      </c>
      <c r="DU207" s="6">
        <f>IF(DU$3=$CP$3,$H207+CE207,IF($F207='KU Meter Schedule'!DU$3,'KU Meter Schedule'!DT207+CE207-$G207,SUM(DT207,CE207)))</f>
        <v>74843.861335044217</v>
      </c>
      <c r="DV207" s="6">
        <f>IF(DV$3=$CP$3,$H207+CF207,IF($F207='KU Meter Schedule'!DV$3,'KU Meter Schedule'!DU207+CF207-$G207,SUM(DU207,CF207)))</f>
        <v>75067.898902044224</v>
      </c>
      <c r="DW207" s="6">
        <f>IF(DW$3=$CP$3,$H207+CG207,IF($F207='KU Meter Schedule'!DW$3,'KU Meter Schedule'!DV207+CG207-$G207,SUM(DV207,CG207)))</f>
        <v>75291.936469044231</v>
      </c>
      <c r="DX207" s="6">
        <f>IF(DX$3=$CP$3,$H207+CH207,IF($F207='KU Meter Schedule'!DX$3,'KU Meter Schedule'!DW207+CH207-$G207,SUM(DW207,CH207)))</f>
        <v>75515.974036044237</v>
      </c>
      <c r="DY207" s="6">
        <f>IF(DY$3=$CP$3,$H207+CI207,IF($F207='KU Meter Schedule'!DY$3,'KU Meter Schedule'!DX207+CI207-$G207,SUM(DX207,CI207)))</f>
        <v>75740.011603044244</v>
      </c>
      <c r="DZ207" s="6">
        <f>IF(DZ$3=$CP$3,$H207+CJ207,IF($F207='KU Meter Schedule'!DZ$3,'KU Meter Schedule'!DY207+CJ207-$G207,SUM(DY207,CJ207)))</f>
        <v>75964.049170044251</v>
      </c>
      <c r="EA207" s="6">
        <f>IF(EA$3=$CP$3,$H207+CK207,IF($F207='KU Meter Schedule'!EA$3,'KU Meter Schedule'!DZ207+CK207-$G207,SUM(DZ207,CK207)))</f>
        <v>76188.086737044257</v>
      </c>
      <c r="EB207" s="6">
        <f>IF(EB$3=$CP$3,$H207+CL207,IF($F207='KU Meter Schedule'!EB$3,'KU Meter Schedule'!EA207+CL207-$G207,SUM(EA207,CL207)))</f>
        <v>-293.93447945574007</v>
      </c>
      <c r="EC207" s="6">
        <f>IF(EC$3=$CP$3,$H207+CM207,IF($F207='KU Meter Schedule'!EC$3,'KU Meter Schedule'!EB207+CM207-$G207,SUM(EB207,CM207)))</f>
        <v>-293.93447945574007</v>
      </c>
      <c r="ED207" s="6">
        <f>IF(ED$3=$CP$3,$H207+CN207,IF($F207='KU Meter Schedule'!ED$3,'KU Meter Schedule'!EC207+CN207-$G207,SUM(EC207,CN207)))</f>
        <v>-293.93447945574007</v>
      </c>
      <c r="EF207" s="8">
        <f t="shared" si="42"/>
        <v>7916.637168622532</v>
      </c>
      <c r="EG207" s="8">
        <f t="shared" si="42"/>
        <v>7770.4702089558705</v>
      </c>
      <c r="EH207" s="8">
        <f t="shared" si="42"/>
        <v>7624.3032492892089</v>
      </c>
      <c r="EI207" s="8">
        <f t="shared" si="42"/>
        <v>7478.1362896225473</v>
      </c>
      <c r="EJ207" s="8">
        <f t="shared" si="42"/>
        <v>7331.9693299558858</v>
      </c>
      <c r="EK207" s="8">
        <f t="shared" si="42"/>
        <v>7185.8023702892242</v>
      </c>
      <c r="EL207" s="8">
        <f t="shared" si="42"/>
        <v>7039.6354106225626</v>
      </c>
      <c r="EM207" s="8">
        <f t="shared" si="42"/>
        <v>6893.4684509559011</v>
      </c>
      <c r="EN207" s="8">
        <f t="shared" si="42"/>
        <v>6747.3014912892395</v>
      </c>
      <c r="EO207" s="8">
        <f t="shared" si="42"/>
        <v>6601.1345316225779</v>
      </c>
      <c r="EP207" s="8">
        <f t="shared" si="42"/>
        <v>6454.9675719559164</v>
      </c>
      <c r="EQ207" s="8">
        <f t="shared" si="42"/>
        <v>6230.9300049559097</v>
      </c>
      <c r="ER207" s="8">
        <f t="shared" si="42"/>
        <v>6006.892437955903</v>
      </c>
      <c r="ES207" s="8">
        <f t="shared" si="42"/>
        <v>5782.8548709558963</v>
      </c>
      <c r="ET207" s="8">
        <f t="shared" si="42"/>
        <v>5558.8173039558897</v>
      </c>
      <c r="EU207" s="8">
        <f t="shared" si="42"/>
        <v>5334.779736955883</v>
      </c>
      <c r="EV207" s="8">
        <f t="shared" si="41"/>
        <v>5110.7421699558763</v>
      </c>
      <c r="EW207" s="8">
        <f t="shared" si="41"/>
        <v>4886.7046029558696</v>
      </c>
      <c r="EX207" s="8">
        <f t="shared" si="41"/>
        <v>4662.667035955863</v>
      </c>
      <c r="EY207" s="8">
        <f t="shared" si="41"/>
        <v>4438.6294689558563</v>
      </c>
      <c r="EZ207" s="8">
        <f t="shared" si="41"/>
        <v>4214.5919019558496</v>
      </c>
      <c r="FA207" s="8">
        <f t="shared" si="41"/>
        <v>3990.5543349558429</v>
      </c>
      <c r="FB207" s="8">
        <f t="shared" si="41"/>
        <v>3766.5167679558363</v>
      </c>
      <c r="FC207" s="8">
        <f t="shared" si="41"/>
        <v>3542.4792009558296</v>
      </c>
      <c r="FD207" s="8">
        <f t="shared" si="41"/>
        <v>3318.4416339558229</v>
      </c>
      <c r="FE207" s="8">
        <f t="shared" si="41"/>
        <v>3094.4040669558162</v>
      </c>
      <c r="FF207" s="8">
        <f t="shared" si="41"/>
        <v>2870.3664999558096</v>
      </c>
      <c r="FG207" s="8">
        <f t="shared" si="41"/>
        <v>2646.3289329558029</v>
      </c>
      <c r="FH207" s="8">
        <f t="shared" si="41"/>
        <v>2422.2913659557962</v>
      </c>
      <c r="FI207" s="8">
        <f t="shared" si="41"/>
        <v>2198.2537989557895</v>
      </c>
      <c r="FJ207" s="8">
        <f t="shared" si="41"/>
        <v>1974.2162319557829</v>
      </c>
      <c r="FK207" s="8">
        <f t="shared" si="40"/>
        <v>1750.1786649557762</v>
      </c>
      <c r="FL207" s="8">
        <f t="shared" si="40"/>
        <v>1526.1410979557695</v>
      </c>
      <c r="FM207" s="8">
        <f t="shared" si="40"/>
        <v>1302.1035309557628</v>
      </c>
      <c r="FN207" s="8">
        <f t="shared" si="40"/>
        <v>1078.0659639557562</v>
      </c>
      <c r="FO207" s="8">
        <f t="shared" si="40"/>
        <v>854.02839695574949</v>
      </c>
      <c r="FP207" s="8">
        <f t="shared" si="40"/>
        <v>629.99082995574281</v>
      </c>
      <c r="FQ207" s="8">
        <f t="shared" si="40"/>
        <v>405.95326295573614</v>
      </c>
      <c r="FR207" s="8">
        <f t="shared" si="40"/>
        <v>293.93447945574007</v>
      </c>
      <c r="FS207" s="8">
        <f t="shared" si="40"/>
        <v>293.93447945574007</v>
      </c>
      <c r="FT207" s="8">
        <f t="shared" si="40"/>
        <v>293.93447945574007</v>
      </c>
    </row>
    <row r="208" spans="1:176" x14ac:dyDescent="0.25">
      <c r="A208" s="3" t="s">
        <v>12</v>
      </c>
      <c r="B208" s="3" t="s">
        <v>2</v>
      </c>
      <c r="C208" s="3" t="s">
        <v>37</v>
      </c>
      <c r="D208" s="3" t="s">
        <v>5</v>
      </c>
      <c r="E208" s="3">
        <v>1975</v>
      </c>
      <c r="F208" s="24">
        <f>IFERROR(VLOOKUP(CONCATENATE(C208,E208),'KU Retirements'!$A$4:$E$150,5,FALSE),"N/A")</f>
        <v>43739</v>
      </c>
      <c r="G208" s="5">
        <v>4507.9199999999992</v>
      </c>
      <c r="H208" s="5">
        <v>4033.3860024983992</v>
      </c>
      <c r="J208" s="6">
        <f>IF(J$3=$J$3,$G208,IF($F208='KU Meter Schedule'!J$3,'KU Meter Schedule'!I208-'KU Meter Schedule'!$G208,I208))</f>
        <v>4507.9199999999992</v>
      </c>
      <c r="K208" s="6">
        <f>IF(K$3=$J$3,$G208,IF($F208='KU Meter Schedule'!K$3,'KU Meter Schedule'!J208-'KU Meter Schedule'!$G208,J208))</f>
        <v>4507.9199999999992</v>
      </c>
      <c r="L208" s="6">
        <f>IF(L$3=$J$3,$G208,IF($F208='KU Meter Schedule'!L$3,'KU Meter Schedule'!K208-'KU Meter Schedule'!$G208,K208))</f>
        <v>4507.9199999999992</v>
      </c>
      <c r="M208" s="6">
        <f>IF(M$3=$J$3,$G208,IF($F208='KU Meter Schedule'!M$3,'KU Meter Schedule'!L208-'KU Meter Schedule'!$G208,L208))</f>
        <v>4507.9199999999992</v>
      </c>
      <c r="N208" s="6">
        <f>IF(N$3=$J$3,$G208,IF($F208='KU Meter Schedule'!N$3,'KU Meter Schedule'!M208-'KU Meter Schedule'!$G208,M208))</f>
        <v>4507.9199999999992</v>
      </c>
      <c r="O208" s="6">
        <f>IF(O$3=$J$3,$G208,IF($F208='KU Meter Schedule'!O$3,'KU Meter Schedule'!N208-'KU Meter Schedule'!$G208,N208))</f>
        <v>4507.9199999999992</v>
      </c>
      <c r="P208" s="6">
        <f>IF(P$3=$J$3,$G208,IF($F208='KU Meter Schedule'!P$3,'KU Meter Schedule'!O208-'KU Meter Schedule'!$G208,O208))</f>
        <v>4507.9199999999992</v>
      </c>
      <c r="Q208" s="6">
        <f>IF(Q$3=$J$3,$G208,IF($F208='KU Meter Schedule'!Q$3,'KU Meter Schedule'!P208-'KU Meter Schedule'!$G208,P208))</f>
        <v>4507.9199999999992</v>
      </c>
      <c r="R208" s="6">
        <f>IF(R$3=$J$3,$G208,IF($F208='KU Meter Schedule'!R$3,'KU Meter Schedule'!Q208-'KU Meter Schedule'!$G208,Q208))</f>
        <v>4507.9199999999992</v>
      </c>
      <c r="S208" s="6">
        <f>IF(S$3=$J$3,$G208,IF($F208='KU Meter Schedule'!S$3,'KU Meter Schedule'!R208-'KU Meter Schedule'!$G208,R208))</f>
        <v>4507.9199999999992</v>
      </c>
      <c r="T208" s="6">
        <f>IF(T$3=$J$3,$G208,IF($F208='KU Meter Schedule'!T$3,'KU Meter Schedule'!S208-'KU Meter Schedule'!$G208,S208))</f>
        <v>4507.9199999999992</v>
      </c>
      <c r="U208" s="6">
        <f>IF(U$3=$J$3,$G208,IF($F208='KU Meter Schedule'!U$3,'KU Meter Schedule'!T208-'KU Meter Schedule'!$G208,T208))</f>
        <v>4507.9199999999992</v>
      </c>
      <c r="V208" s="6">
        <f>IF(V$3=$J$3,$G208,IF($F208='KU Meter Schedule'!V$3,'KU Meter Schedule'!U208-'KU Meter Schedule'!$G208,U208))</f>
        <v>4507.9199999999992</v>
      </c>
      <c r="W208" s="6">
        <f>IF(W$3=$J$3,$G208,IF($F208='KU Meter Schedule'!W$3,'KU Meter Schedule'!V208-'KU Meter Schedule'!$G208,V208))</f>
        <v>4507.9199999999992</v>
      </c>
      <c r="X208" s="6">
        <f>IF(X$3=$J$3,$G208,IF($F208='KU Meter Schedule'!X$3,'KU Meter Schedule'!W208-'KU Meter Schedule'!$G208,W208))</f>
        <v>4507.9199999999992</v>
      </c>
      <c r="Y208" s="6">
        <f>IF(Y$3=$J$3,$G208,IF($F208='KU Meter Schedule'!Y$3,'KU Meter Schedule'!X208-'KU Meter Schedule'!$G208,X208))</f>
        <v>4507.9199999999992</v>
      </c>
      <c r="Z208" s="6">
        <f>IF(Z$3=$J$3,$G208,IF($F208='KU Meter Schedule'!Z$3,'KU Meter Schedule'!Y208-'KU Meter Schedule'!$G208,Y208))</f>
        <v>4507.9199999999992</v>
      </c>
      <c r="AA208" s="6">
        <f>IF(AA$3=$J$3,$G208,IF($F208='KU Meter Schedule'!AA$3,'KU Meter Schedule'!Z208-'KU Meter Schedule'!$G208,Z208))</f>
        <v>4507.9199999999992</v>
      </c>
      <c r="AB208" s="6">
        <f>IF(AB$3=$J$3,$G208,IF($F208='KU Meter Schedule'!AB$3,'KU Meter Schedule'!AA208-'KU Meter Schedule'!$G208,AA208))</f>
        <v>4507.9199999999992</v>
      </c>
      <c r="AC208" s="6">
        <f>IF(AC$3=$J$3,$G208,IF($F208='KU Meter Schedule'!AC$3,'KU Meter Schedule'!AB208-'KU Meter Schedule'!$G208,AB208))</f>
        <v>4507.9199999999992</v>
      </c>
      <c r="AD208" s="6">
        <f>IF(AD$3=$J$3,$G208,IF($F208='KU Meter Schedule'!AD$3,'KU Meter Schedule'!AC208-'KU Meter Schedule'!$G208,AC208))</f>
        <v>4507.9199999999992</v>
      </c>
      <c r="AE208" s="6">
        <f>IF(AE$3=$J$3,$G208,IF($F208='KU Meter Schedule'!AE$3,'KU Meter Schedule'!AD208-'KU Meter Schedule'!$G208,AD208))</f>
        <v>4507.9199999999992</v>
      </c>
      <c r="AF208" s="6">
        <f>IF(AF$3=$J$3,$G208,IF($F208='KU Meter Schedule'!AF$3,'KU Meter Schedule'!AE208-'KU Meter Schedule'!$G208,AE208))</f>
        <v>4507.9199999999992</v>
      </c>
      <c r="AG208" s="6">
        <f>IF(AG$3=$J$3,$G208,IF($F208='KU Meter Schedule'!AG$3,'KU Meter Schedule'!AF208-'KU Meter Schedule'!$G208,AF208))</f>
        <v>4507.9199999999992</v>
      </c>
      <c r="AH208" s="6">
        <f>IF(AH$3=$J$3,$G208,IF($F208='KU Meter Schedule'!AH$3,'KU Meter Schedule'!AG208-'KU Meter Schedule'!$G208,AG208))</f>
        <v>4507.9199999999992</v>
      </c>
      <c r="AI208" s="6">
        <f>IF(AI$3=$J$3,$G208,IF($F208='KU Meter Schedule'!AI$3,'KU Meter Schedule'!AH208-'KU Meter Schedule'!$G208,AH208))</f>
        <v>4507.9199999999992</v>
      </c>
      <c r="AJ208" s="6">
        <f>IF(AJ$3=$J$3,$G208,IF($F208='KU Meter Schedule'!AJ$3,'KU Meter Schedule'!AI208-'KU Meter Schedule'!$G208,AI208))</f>
        <v>4507.9199999999992</v>
      </c>
      <c r="AK208" s="6">
        <f>IF(AK$3=$J$3,$G208,IF($F208='KU Meter Schedule'!AK$3,'KU Meter Schedule'!AJ208-'KU Meter Schedule'!$G208,AJ208))</f>
        <v>4507.9199999999992</v>
      </c>
      <c r="AL208" s="6">
        <f>IF(AL$3=$J$3,$G208,IF($F208='KU Meter Schedule'!AL$3,'KU Meter Schedule'!AK208-'KU Meter Schedule'!$G208,AK208))</f>
        <v>4507.9199999999992</v>
      </c>
      <c r="AM208" s="6">
        <f>IF(AM$3=$J$3,$G208,IF($F208='KU Meter Schedule'!AM$3,'KU Meter Schedule'!AL208-'KU Meter Schedule'!$G208,AL208))</f>
        <v>4507.9199999999992</v>
      </c>
      <c r="AN208" s="6">
        <f>IF(AN$3=$J$3,$G208,IF($F208='KU Meter Schedule'!AN$3,'KU Meter Schedule'!AM208-'KU Meter Schedule'!$G208,AM208))</f>
        <v>4507.9199999999992</v>
      </c>
      <c r="AO208" s="6">
        <f>IF(AO$3=$J$3,$G208,IF($F208='KU Meter Schedule'!AO$3,'KU Meter Schedule'!AN208-'KU Meter Schedule'!$G208,AN208))</f>
        <v>4507.9199999999992</v>
      </c>
      <c r="AP208" s="6">
        <f>IF(AP$3=$J$3,$G208,IF($F208='KU Meter Schedule'!AP$3,'KU Meter Schedule'!AO208-'KU Meter Schedule'!$G208,AO208))</f>
        <v>4507.9199999999992</v>
      </c>
      <c r="AQ208" s="6">
        <f>IF(AQ$3=$J$3,$G208,IF($F208='KU Meter Schedule'!AQ$3,'KU Meter Schedule'!AP208-'KU Meter Schedule'!$G208,AP208))</f>
        <v>4507.9199999999992</v>
      </c>
      <c r="AR208" s="6">
        <f>IF(AR$3=$J$3,$G208,IF($F208='KU Meter Schedule'!AR$3,'KU Meter Schedule'!AQ208-'KU Meter Schedule'!$G208,AQ208))</f>
        <v>4507.9199999999992</v>
      </c>
      <c r="AS208" s="6">
        <f>IF(AS$3=$J$3,$G208,IF($F208='KU Meter Schedule'!AS$3,'KU Meter Schedule'!AR208-'KU Meter Schedule'!$G208,AR208))</f>
        <v>4507.9199999999992</v>
      </c>
      <c r="AT208" s="6">
        <f>IF(AT$3=$J$3,$G208,IF($F208='KU Meter Schedule'!AT$3,'KU Meter Schedule'!AS208-'KU Meter Schedule'!$G208,AS208))</f>
        <v>4507.9199999999992</v>
      </c>
      <c r="AU208" s="6">
        <f>IF(AU$3=$J$3,$G208,IF($F208='KU Meter Schedule'!AU$3,'KU Meter Schedule'!AT208-'KU Meter Schedule'!$G208,AT208))</f>
        <v>4507.9199999999992</v>
      </c>
      <c r="AV208" s="6">
        <f>IF(AV$3=$J$3,$G208,IF($F208='KU Meter Schedule'!AV$3,'KU Meter Schedule'!AU208-'KU Meter Schedule'!$G208,AU208))</f>
        <v>0</v>
      </c>
      <c r="AW208" s="6">
        <f>IF(AW$3=$J$3,$G208,IF($F208='KU Meter Schedule'!AW$3,'KU Meter Schedule'!AV208-'KU Meter Schedule'!$G208,AV208))</f>
        <v>0</v>
      </c>
      <c r="AX208" s="6">
        <f>IF(AX$3=$J$3,$G208,IF($F208='KU Meter Schedule'!AX$3,'KU Meter Schedule'!AW208-'KU Meter Schedule'!$G208,AW208))</f>
        <v>0</v>
      </c>
      <c r="AZ208" s="21">
        <f>IF(AZ$3&lt;'Depr. Rate'!$B$1,('Depr. Rate'!$B$4*'KU Meter Schedule'!J208)/12,IF(J208=0,I208/2*'Depr. Rate'!$C$4/12,('Depr. Rate'!$C$4*'KU Meter Schedule'!J208)/12))</f>
        <v>8.6026139999999973</v>
      </c>
      <c r="BA208" s="21">
        <f>IF(BA$3&lt;'Depr. Rate'!$B$1,('Depr. Rate'!$B$4*'KU Meter Schedule'!K208)/12,IF(K208=0,J208/2*'Depr. Rate'!$C$4/12,('Depr. Rate'!$C$4*'KU Meter Schedule'!K208)/12))</f>
        <v>8.6026139999999973</v>
      </c>
      <c r="BB208" s="21">
        <f>IF(BB$3&lt;'Depr. Rate'!$B$1,('Depr. Rate'!$B$4*'KU Meter Schedule'!L208)/12,IF(L208=0,K208/2*'Depr. Rate'!$C$4/12,('Depr. Rate'!$C$4*'KU Meter Schedule'!L208)/12))</f>
        <v>8.6026139999999973</v>
      </c>
      <c r="BC208" s="21">
        <f>IF(BC$3&lt;'Depr. Rate'!$B$1,('Depr. Rate'!$B$4*'KU Meter Schedule'!M208)/12,IF(M208=0,L208/2*'Depr. Rate'!$C$4/12,('Depr. Rate'!$C$4*'KU Meter Schedule'!M208)/12))</f>
        <v>8.6026139999999973</v>
      </c>
      <c r="BD208" s="21">
        <f>IF(BD$3&lt;'Depr. Rate'!$B$1,('Depr. Rate'!$B$4*'KU Meter Schedule'!N208)/12,IF(N208=0,M208/2*'Depr. Rate'!$C$4/12,('Depr. Rate'!$C$4*'KU Meter Schedule'!N208)/12))</f>
        <v>8.6026139999999973</v>
      </c>
      <c r="BE208" s="21">
        <f>IF(BE$3&lt;'Depr. Rate'!$B$1,('Depr. Rate'!$B$4*'KU Meter Schedule'!O208)/12,IF(O208=0,N208/2*'Depr. Rate'!$C$4/12,('Depr. Rate'!$C$4*'KU Meter Schedule'!O208)/12))</f>
        <v>8.6026139999999973</v>
      </c>
      <c r="BF208" s="21">
        <f>IF(BF$3&lt;'Depr. Rate'!$B$1,('Depr. Rate'!$B$4*'KU Meter Schedule'!P208)/12,IF(P208=0,O208/2*'Depr. Rate'!$C$4/12,('Depr. Rate'!$C$4*'KU Meter Schedule'!P208)/12))</f>
        <v>8.6026139999999973</v>
      </c>
      <c r="BG208" s="21">
        <f>IF(BG$3&lt;'Depr. Rate'!$B$1,('Depr. Rate'!$B$4*'KU Meter Schedule'!Q208)/12,IF(Q208=0,P208/2*'Depr. Rate'!$C$4/12,('Depr. Rate'!$C$4*'KU Meter Schedule'!Q208)/12))</f>
        <v>8.6026139999999973</v>
      </c>
      <c r="BH208" s="21">
        <f>IF(BH$3&lt;'Depr. Rate'!$B$1,('Depr. Rate'!$B$4*'KU Meter Schedule'!R208)/12,IF(R208=0,Q208/2*'Depr. Rate'!$C$4/12,('Depr. Rate'!$C$4*'KU Meter Schedule'!R208)/12))</f>
        <v>8.6026139999999973</v>
      </c>
      <c r="BI208" s="21">
        <f>IF(BI$3&lt;'Depr. Rate'!$B$1,('Depr. Rate'!$B$4*'KU Meter Schedule'!S208)/12,IF(S208=0,R208/2*'Depr. Rate'!$C$4/12,('Depr. Rate'!$C$4*'KU Meter Schedule'!S208)/12))</f>
        <v>8.6026139999999973</v>
      </c>
      <c r="BJ208" s="21">
        <f>IF(BJ$3&lt;'Depr. Rate'!$B$1,('Depr. Rate'!$B$4*'KU Meter Schedule'!T208)/12,IF(T208=0,S208/2*'Depr. Rate'!$C$4/12,('Depr. Rate'!$C$4*'KU Meter Schedule'!T208)/12))</f>
        <v>8.6026139999999973</v>
      </c>
      <c r="BK208" s="21">
        <f>IF(BK$3&lt;'Depr. Rate'!$B$1,('Depr. Rate'!$B$4*'KU Meter Schedule'!U208)/12,IF(U208=0,T208/2*'Depr. Rate'!$C$4/12,('Depr. Rate'!$C$4*'KU Meter Schedule'!U208)/12))</f>
        <v>13.185665999999998</v>
      </c>
      <c r="BL208" s="21">
        <f>IF(BL$3&lt;'Depr. Rate'!$B$1,('Depr. Rate'!$B$4*'KU Meter Schedule'!V208)/12,IF(V208=0,U208/2*'Depr. Rate'!$C$4/12,('Depr. Rate'!$C$4*'KU Meter Schedule'!V208)/12))</f>
        <v>13.185665999999998</v>
      </c>
      <c r="BM208" s="21">
        <f>IF(BM$3&lt;'Depr. Rate'!$B$1,('Depr. Rate'!$B$4*'KU Meter Schedule'!W208)/12,IF(W208=0,V208/2*'Depr. Rate'!$C$4/12,('Depr. Rate'!$C$4*'KU Meter Schedule'!W208)/12))</f>
        <v>13.185665999999998</v>
      </c>
      <c r="BN208" s="21">
        <f>IF(BN$3&lt;'Depr. Rate'!$B$1,('Depr. Rate'!$B$4*'KU Meter Schedule'!X208)/12,IF(X208=0,W208/2*'Depr. Rate'!$C$4/12,('Depr. Rate'!$C$4*'KU Meter Schedule'!X208)/12))</f>
        <v>13.185665999999998</v>
      </c>
      <c r="BO208" s="21">
        <f>IF(BO$3&lt;'Depr. Rate'!$B$1,('Depr. Rate'!$B$4*'KU Meter Schedule'!Y208)/12,IF(Y208=0,X208/2*'Depr. Rate'!$C$4/12,('Depr. Rate'!$C$4*'KU Meter Schedule'!Y208)/12))</f>
        <v>13.185665999999998</v>
      </c>
      <c r="BP208" s="21">
        <f>IF(BP$3&lt;'Depr. Rate'!$B$1,('Depr. Rate'!$B$4*'KU Meter Schedule'!Z208)/12,IF(Z208=0,Y208/2*'Depr. Rate'!$C$4/12,('Depr. Rate'!$C$4*'KU Meter Schedule'!Z208)/12))</f>
        <v>13.185665999999998</v>
      </c>
      <c r="BQ208" s="21">
        <f>IF(BQ$3&lt;'Depr. Rate'!$B$1,('Depr. Rate'!$B$4*'KU Meter Schedule'!AA208)/12,IF(AA208=0,Z208/2*'Depr. Rate'!$C$4/12,('Depr. Rate'!$C$4*'KU Meter Schedule'!AA208)/12))</f>
        <v>13.185665999999998</v>
      </c>
      <c r="BR208" s="21">
        <f>IF(BR$3&lt;'Depr. Rate'!$B$1,('Depr. Rate'!$B$4*'KU Meter Schedule'!AB208)/12,IF(AB208=0,AA208/2*'Depr. Rate'!$C$4/12,('Depr. Rate'!$C$4*'KU Meter Schedule'!AB208)/12))</f>
        <v>13.185665999999998</v>
      </c>
      <c r="BS208" s="21">
        <f>IF(BS$3&lt;'Depr. Rate'!$B$1,('Depr. Rate'!$B$4*'KU Meter Schedule'!AC208)/12,IF(AC208=0,AB208/2*'Depr. Rate'!$C$4/12,('Depr. Rate'!$C$4*'KU Meter Schedule'!AC208)/12))</f>
        <v>13.185665999999998</v>
      </c>
      <c r="BT208" s="21">
        <f>IF(BT$3&lt;'Depr. Rate'!$B$1,('Depr. Rate'!$B$4*'KU Meter Schedule'!AD208)/12,IF(AD208=0,AC208/2*'Depr. Rate'!$C$4/12,('Depr. Rate'!$C$4*'KU Meter Schedule'!AD208)/12))</f>
        <v>13.185665999999998</v>
      </c>
      <c r="BU208" s="21">
        <f>IF(BU$3&lt;'Depr. Rate'!$B$1,('Depr. Rate'!$B$4*'KU Meter Schedule'!AE208)/12,IF(AE208=0,AD208/2*'Depr. Rate'!$C$4/12,('Depr. Rate'!$C$4*'KU Meter Schedule'!AE208)/12))</f>
        <v>13.185665999999998</v>
      </c>
      <c r="BV208" s="21">
        <f>IF(BV$3&lt;'Depr. Rate'!$B$1,('Depr. Rate'!$B$4*'KU Meter Schedule'!AF208)/12,IF(AF208=0,AE208/2*'Depr. Rate'!$C$4/12,('Depr. Rate'!$C$4*'KU Meter Schedule'!AF208)/12))</f>
        <v>13.185665999999998</v>
      </c>
      <c r="BW208" s="21">
        <f>IF(BW$3&lt;'Depr. Rate'!$B$1,('Depr. Rate'!$B$4*'KU Meter Schedule'!AG208)/12,IF(AG208=0,AF208/2*'Depr. Rate'!$C$4/12,('Depr. Rate'!$C$4*'KU Meter Schedule'!AG208)/12))</f>
        <v>13.185665999999998</v>
      </c>
      <c r="BX208" s="21">
        <f>IF(BX$3&lt;'Depr. Rate'!$B$1,('Depr. Rate'!$B$4*'KU Meter Schedule'!AH208)/12,IF(AH208=0,AG208/2*'Depr. Rate'!$C$4/12,('Depr. Rate'!$C$4*'KU Meter Schedule'!AH208)/12))</f>
        <v>13.185665999999998</v>
      </c>
      <c r="BY208" s="21">
        <f>IF(BY$3&lt;'Depr. Rate'!$B$1,('Depr. Rate'!$B$4*'KU Meter Schedule'!AI208)/12,IF(AI208=0,AH208/2*'Depr. Rate'!$C$4/12,('Depr. Rate'!$C$4*'KU Meter Schedule'!AI208)/12))</f>
        <v>13.185665999999998</v>
      </c>
      <c r="BZ208" s="21">
        <f>IF(BZ$3&lt;'Depr. Rate'!$B$1,('Depr. Rate'!$B$4*'KU Meter Schedule'!AJ208)/12,IF(AJ208=0,AI208/2*'Depr. Rate'!$C$4/12,('Depr. Rate'!$C$4*'KU Meter Schedule'!AJ208)/12))</f>
        <v>13.185665999999998</v>
      </c>
      <c r="CA208" s="21">
        <f>IF(CA$3&lt;'Depr. Rate'!$B$1,('Depr. Rate'!$B$4*'KU Meter Schedule'!AK208)/12,IF(AK208=0,AJ208/2*'Depr. Rate'!$C$4/12,('Depr. Rate'!$C$4*'KU Meter Schedule'!AK208)/12))</f>
        <v>13.185665999999998</v>
      </c>
      <c r="CB208" s="21">
        <f>IF(CB$3&lt;'Depr. Rate'!$B$1,('Depr. Rate'!$B$4*'KU Meter Schedule'!AL208)/12,IF(AL208=0,AK208/2*'Depr. Rate'!$C$4/12,('Depr. Rate'!$C$4*'KU Meter Schedule'!AL208)/12))</f>
        <v>13.185665999999998</v>
      </c>
      <c r="CC208" s="21">
        <f>IF(CC$3&lt;'Depr. Rate'!$B$1,('Depr. Rate'!$B$4*'KU Meter Schedule'!AM208)/12,IF(AM208=0,AL208/2*'Depr. Rate'!$C$4/12,('Depr. Rate'!$C$4*'KU Meter Schedule'!AM208)/12))</f>
        <v>13.185665999999998</v>
      </c>
      <c r="CD208" s="21">
        <f>IF(CD$3&lt;'Depr. Rate'!$B$1,('Depr. Rate'!$B$4*'KU Meter Schedule'!AN208)/12,IF(AN208=0,AM208/2*'Depr. Rate'!$C$4/12,('Depr. Rate'!$C$4*'KU Meter Schedule'!AN208)/12))</f>
        <v>13.185665999999998</v>
      </c>
      <c r="CE208" s="21">
        <f>IF(CE$3&lt;'Depr. Rate'!$B$1,('Depr. Rate'!$B$4*'KU Meter Schedule'!AO208)/12,IF(AO208=0,AN208/2*'Depr. Rate'!$C$4/12,('Depr. Rate'!$C$4*'KU Meter Schedule'!AO208)/12))</f>
        <v>13.185665999999998</v>
      </c>
      <c r="CF208" s="21">
        <f>IF(CF$3&lt;'Depr. Rate'!$B$1,('Depr. Rate'!$B$4*'KU Meter Schedule'!AP208)/12,IF(AP208=0,AO208/2*'Depr. Rate'!$C$4/12,('Depr. Rate'!$C$4*'KU Meter Schedule'!AP208)/12))</f>
        <v>13.185665999999998</v>
      </c>
      <c r="CG208" s="21">
        <f>IF(CG$3&lt;'Depr. Rate'!$B$1,('Depr. Rate'!$B$4*'KU Meter Schedule'!AQ208)/12,IF(AQ208=0,AP208/2*'Depr. Rate'!$C$4/12,('Depr. Rate'!$C$4*'KU Meter Schedule'!AQ208)/12))</f>
        <v>13.185665999999998</v>
      </c>
      <c r="CH208" s="21">
        <f>IF(CH$3&lt;'Depr. Rate'!$B$1,('Depr. Rate'!$B$4*'KU Meter Schedule'!AR208)/12,IF(AR208=0,AQ208/2*'Depr. Rate'!$C$4/12,('Depr. Rate'!$C$4*'KU Meter Schedule'!AR208)/12))</f>
        <v>13.185665999999998</v>
      </c>
      <c r="CI208" s="21">
        <f>IF(CI$3&lt;'Depr. Rate'!$B$1,('Depr. Rate'!$B$4*'KU Meter Schedule'!AS208)/12,IF(AS208=0,AR208/2*'Depr. Rate'!$C$4/12,('Depr. Rate'!$C$4*'KU Meter Schedule'!AS208)/12))</f>
        <v>13.185665999999998</v>
      </c>
      <c r="CJ208" s="21">
        <f>IF(CJ$3&lt;'Depr. Rate'!$B$1,('Depr. Rate'!$B$4*'KU Meter Schedule'!AT208)/12,IF(AT208=0,AS208/2*'Depr. Rate'!$C$4/12,('Depr. Rate'!$C$4*'KU Meter Schedule'!AT208)/12))</f>
        <v>13.185665999999998</v>
      </c>
      <c r="CK208" s="21">
        <f>IF(CK$3&lt;'Depr. Rate'!$B$1,('Depr. Rate'!$B$4*'KU Meter Schedule'!AU208)/12,IF(AU208=0,AT208/2*'Depr. Rate'!$C$4/12,('Depr. Rate'!$C$4*'KU Meter Schedule'!AU208)/12))</f>
        <v>13.185665999999998</v>
      </c>
      <c r="CL208" s="21">
        <f>IF(CL$3&lt;'Depr. Rate'!$B$1,('Depr. Rate'!$B$4*'KU Meter Schedule'!AV208)/12,IF(AV208=0,AU208/2*'Depr. Rate'!$C$4/12,('Depr. Rate'!$C$4*'KU Meter Schedule'!AV208)/12))</f>
        <v>6.5928329999999988</v>
      </c>
      <c r="CM208" s="21">
        <f>IF(CM$3&lt;'Depr. Rate'!$B$1,('Depr. Rate'!$B$4*'KU Meter Schedule'!AW208)/12,IF(AW208=0,AV208/2*'Depr. Rate'!$C$4/12,('Depr. Rate'!$C$4*'KU Meter Schedule'!AW208)/12))</f>
        <v>0</v>
      </c>
      <c r="CN208" s="21">
        <f>IF(CN$3&lt;'Depr. Rate'!$B$1,('Depr. Rate'!$B$4*'KU Meter Schedule'!AX208)/12,IF(AX208=0,AW208/2*'Depr. Rate'!$C$4/12,('Depr. Rate'!$C$4*'KU Meter Schedule'!AX208)/12))</f>
        <v>0</v>
      </c>
      <c r="CP208" s="6">
        <f>IF(CP$3=$CP$3,$H208+AZ208,IF($F208='KU Meter Schedule'!CP$3,'KU Meter Schedule'!CO208+AZ208-$G208,SUM(CO208,AZ208)))</f>
        <v>4041.9886164983991</v>
      </c>
      <c r="CQ208" s="6">
        <f>IF(CQ$3=$CP$3,$H208+BA208,IF($F208='KU Meter Schedule'!CQ$3,'KU Meter Schedule'!CP208+BA208-$G208,SUM(CP208,BA208)))</f>
        <v>4050.591230498399</v>
      </c>
      <c r="CR208" s="6">
        <f>IF(CR$3=$CP$3,$H208+BB208,IF($F208='KU Meter Schedule'!CR$3,'KU Meter Schedule'!CQ208+BB208-$G208,SUM(CQ208,BB208)))</f>
        <v>4059.1938444983989</v>
      </c>
      <c r="CS208" s="6">
        <f>IF(CS$3=$CP$3,$H208+BC208,IF($F208='KU Meter Schedule'!CS$3,'KU Meter Schedule'!CR208+BC208-$G208,SUM(CR208,BC208)))</f>
        <v>4067.7964584983988</v>
      </c>
      <c r="CT208" s="6">
        <f>IF(CT$3=$CP$3,$H208+BD208,IF($F208='KU Meter Schedule'!CT$3,'KU Meter Schedule'!CS208+BD208-$G208,SUM(CS208,BD208)))</f>
        <v>4076.3990724983987</v>
      </c>
      <c r="CU208" s="6">
        <f>IF(CU$3=$CP$3,$H208+BE208,IF($F208='KU Meter Schedule'!CU$3,'KU Meter Schedule'!CT208+BE208-$G208,SUM(CT208,BE208)))</f>
        <v>4085.0016864983986</v>
      </c>
      <c r="CV208" s="6">
        <f>IF(CV$3=$CP$3,$H208+BF208,IF($F208='KU Meter Schedule'!CV$3,'KU Meter Schedule'!CU208+BF208-$G208,SUM(CU208,BF208)))</f>
        <v>4093.6043004983985</v>
      </c>
      <c r="CW208" s="6">
        <f>IF(CW$3=$CP$3,$H208+BG208,IF($F208='KU Meter Schedule'!CW$3,'KU Meter Schedule'!CV208+BG208-$G208,SUM(CV208,BG208)))</f>
        <v>4102.2069144983989</v>
      </c>
      <c r="CX208" s="6">
        <f>IF(CX$3=$CP$3,$H208+BH208,IF($F208='KU Meter Schedule'!CX$3,'KU Meter Schedule'!CW208+BH208-$G208,SUM(CW208,BH208)))</f>
        <v>4110.8095284983992</v>
      </c>
      <c r="CY208" s="6">
        <f>IF(CY$3=$CP$3,$H208+BI208,IF($F208='KU Meter Schedule'!CY$3,'KU Meter Schedule'!CX208+BI208-$G208,SUM(CX208,BI208)))</f>
        <v>4119.4121424983996</v>
      </c>
      <c r="CZ208" s="6">
        <f>IF(CZ$3=$CP$3,$H208+BJ208,IF($F208='KU Meter Schedule'!CZ$3,'KU Meter Schedule'!CY208+BJ208-$G208,SUM(CY208,BJ208)))</f>
        <v>4128.0147564983999</v>
      </c>
      <c r="DA208" s="6">
        <f>IF(DA$3=$CP$3,$H208+BK208,IF($F208='KU Meter Schedule'!DA$3,'KU Meter Schedule'!CZ208+BK208-$G208,SUM(CZ208,BK208)))</f>
        <v>4141.2004224984003</v>
      </c>
      <c r="DB208" s="6">
        <f>IF(DB$3=$CP$3,$H208+BL208,IF($F208='KU Meter Schedule'!DB$3,'KU Meter Schedule'!DA208+BL208-$G208,SUM(DA208,BL208)))</f>
        <v>4154.3860884984006</v>
      </c>
      <c r="DC208" s="6">
        <f>IF(DC$3=$CP$3,$H208+BM208,IF($F208='KU Meter Schedule'!DC$3,'KU Meter Schedule'!DB208+BM208-$G208,SUM(DB208,BM208)))</f>
        <v>4167.5717544984009</v>
      </c>
      <c r="DD208" s="6">
        <f>IF(DD$3=$CP$3,$H208+BN208,IF($F208='KU Meter Schedule'!DD$3,'KU Meter Schedule'!DC208+BN208-$G208,SUM(DC208,BN208)))</f>
        <v>4180.7574204984012</v>
      </c>
      <c r="DE208" s="6">
        <f>IF(DE$3=$CP$3,$H208+BO208,IF($F208='KU Meter Schedule'!DE$3,'KU Meter Schedule'!DD208+BO208-$G208,SUM(DD208,BO208)))</f>
        <v>4193.9430864984015</v>
      </c>
      <c r="DF208" s="6">
        <f>IF(DF$3=$CP$3,$H208+BP208,IF($F208='KU Meter Schedule'!DF$3,'KU Meter Schedule'!DE208+BP208-$G208,SUM(DE208,BP208)))</f>
        <v>4207.1287524984018</v>
      </c>
      <c r="DG208" s="6">
        <f>IF(DG$3=$CP$3,$H208+BQ208,IF($F208='KU Meter Schedule'!DG$3,'KU Meter Schedule'!DF208+BQ208-$G208,SUM(DF208,BQ208)))</f>
        <v>4220.3144184984021</v>
      </c>
      <c r="DH208" s="6">
        <f>IF(DH$3=$CP$3,$H208+BR208,IF($F208='KU Meter Schedule'!DH$3,'KU Meter Schedule'!DG208+BR208-$G208,SUM(DG208,BR208)))</f>
        <v>4233.5000844984024</v>
      </c>
      <c r="DI208" s="6">
        <f>IF(DI$3=$CP$3,$H208+BS208,IF($F208='KU Meter Schedule'!DI$3,'KU Meter Schedule'!DH208+BS208-$G208,SUM(DH208,BS208)))</f>
        <v>4246.6857504984027</v>
      </c>
      <c r="DJ208" s="6">
        <f>IF(DJ$3=$CP$3,$H208+BT208,IF($F208='KU Meter Schedule'!DJ$3,'KU Meter Schedule'!DI208+BT208-$G208,SUM(DI208,BT208)))</f>
        <v>4259.8714164984031</v>
      </c>
      <c r="DK208" s="6">
        <f>IF(DK$3=$CP$3,$H208+BU208,IF($F208='KU Meter Schedule'!DK$3,'KU Meter Schedule'!DJ208+BU208-$G208,SUM(DJ208,BU208)))</f>
        <v>4273.0570824984034</v>
      </c>
      <c r="DL208" s="6">
        <f>IF(DL$3=$CP$3,$H208+BV208,IF($F208='KU Meter Schedule'!DL$3,'KU Meter Schedule'!DK208+BV208-$G208,SUM(DK208,BV208)))</f>
        <v>4286.2427484984037</v>
      </c>
      <c r="DM208" s="6">
        <f>IF(DM$3=$CP$3,$H208+BW208,IF($F208='KU Meter Schedule'!DM$3,'KU Meter Schedule'!DL208+BW208-$G208,SUM(DL208,BW208)))</f>
        <v>4299.428414498404</v>
      </c>
      <c r="DN208" s="6">
        <f>IF(DN$3=$CP$3,$H208+BX208,IF($F208='KU Meter Schedule'!DN$3,'KU Meter Schedule'!DM208+BX208-$G208,SUM(DM208,BX208)))</f>
        <v>4312.6140804984043</v>
      </c>
      <c r="DO208" s="6">
        <f>IF(DO$3=$CP$3,$H208+BY208,IF($F208='KU Meter Schedule'!DO$3,'KU Meter Schedule'!DN208+BY208-$G208,SUM(DN208,BY208)))</f>
        <v>4325.7997464984046</v>
      </c>
      <c r="DP208" s="6">
        <f>IF(DP$3=$CP$3,$H208+BZ208,IF($F208='KU Meter Schedule'!DP$3,'KU Meter Schedule'!DO208+BZ208-$G208,SUM(DO208,BZ208)))</f>
        <v>4338.9854124984049</v>
      </c>
      <c r="DQ208" s="6">
        <f>IF(DQ$3=$CP$3,$H208+CA208,IF($F208='KU Meter Schedule'!DQ$3,'KU Meter Schedule'!DP208+CA208-$G208,SUM(DP208,CA208)))</f>
        <v>4352.1710784984052</v>
      </c>
      <c r="DR208" s="6">
        <f>IF(DR$3=$CP$3,$H208+CB208,IF($F208='KU Meter Schedule'!DR$3,'KU Meter Schedule'!DQ208+CB208-$G208,SUM(DQ208,CB208)))</f>
        <v>4365.3567444984055</v>
      </c>
      <c r="DS208" s="6">
        <f>IF(DS$3=$CP$3,$H208+CC208,IF($F208='KU Meter Schedule'!DS$3,'KU Meter Schedule'!DR208+CC208-$G208,SUM(DR208,CC208)))</f>
        <v>4378.5424104984058</v>
      </c>
      <c r="DT208" s="6">
        <f>IF(DT$3=$CP$3,$H208+CD208,IF($F208='KU Meter Schedule'!DT$3,'KU Meter Schedule'!DS208+CD208-$G208,SUM(DS208,CD208)))</f>
        <v>4391.7280764984062</v>
      </c>
      <c r="DU208" s="6">
        <f>IF(DU$3=$CP$3,$H208+CE208,IF($F208='KU Meter Schedule'!DU$3,'KU Meter Schedule'!DT208+CE208-$G208,SUM(DT208,CE208)))</f>
        <v>4404.9137424984065</v>
      </c>
      <c r="DV208" s="6">
        <f>IF(DV$3=$CP$3,$H208+CF208,IF($F208='KU Meter Schedule'!DV$3,'KU Meter Schedule'!DU208+CF208-$G208,SUM(DU208,CF208)))</f>
        <v>4418.0994084984068</v>
      </c>
      <c r="DW208" s="6">
        <f>IF(DW$3=$CP$3,$H208+CG208,IF($F208='KU Meter Schedule'!DW$3,'KU Meter Schedule'!DV208+CG208-$G208,SUM(DV208,CG208)))</f>
        <v>4431.2850744984071</v>
      </c>
      <c r="DX208" s="6">
        <f>IF(DX$3=$CP$3,$H208+CH208,IF($F208='KU Meter Schedule'!DX$3,'KU Meter Schedule'!DW208+CH208-$G208,SUM(DW208,CH208)))</f>
        <v>4444.4707404984074</v>
      </c>
      <c r="DY208" s="6">
        <f>IF(DY$3=$CP$3,$H208+CI208,IF($F208='KU Meter Schedule'!DY$3,'KU Meter Schedule'!DX208+CI208-$G208,SUM(DX208,CI208)))</f>
        <v>4457.6564064984077</v>
      </c>
      <c r="DZ208" s="6">
        <f>IF(DZ$3=$CP$3,$H208+CJ208,IF($F208='KU Meter Schedule'!DZ$3,'KU Meter Schedule'!DY208+CJ208-$G208,SUM(DY208,CJ208)))</f>
        <v>4470.842072498408</v>
      </c>
      <c r="EA208" s="6">
        <f>IF(EA$3=$CP$3,$H208+CK208,IF($F208='KU Meter Schedule'!EA$3,'KU Meter Schedule'!DZ208+CK208-$G208,SUM(DZ208,CK208)))</f>
        <v>4484.0277384984083</v>
      </c>
      <c r="EB208" s="6">
        <f>IF(EB$3=$CP$3,$H208+CL208,IF($F208='KU Meter Schedule'!EB$3,'KU Meter Schedule'!EA208+CL208-$G208,SUM(EA208,CL208)))</f>
        <v>-17.299428501591137</v>
      </c>
      <c r="EC208" s="6">
        <f>IF(EC$3=$CP$3,$H208+CM208,IF($F208='KU Meter Schedule'!EC$3,'KU Meter Schedule'!EB208+CM208-$G208,SUM(EB208,CM208)))</f>
        <v>-17.299428501591137</v>
      </c>
      <c r="ED208" s="6">
        <f>IF(ED$3=$CP$3,$H208+CN208,IF($F208='KU Meter Schedule'!ED$3,'KU Meter Schedule'!EC208+CN208-$G208,SUM(EC208,CN208)))</f>
        <v>-17.299428501591137</v>
      </c>
      <c r="EF208" s="8">
        <f t="shared" si="42"/>
        <v>465.93138350160007</v>
      </c>
      <c r="EG208" s="8">
        <f t="shared" si="42"/>
        <v>457.32876950160016</v>
      </c>
      <c r="EH208" s="8">
        <f t="shared" si="42"/>
        <v>448.72615550160026</v>
      </c>
      <c r="EI208" s="8">
        <f t="shared" si="42"/>
        <v>440.12354150160036</v>
      </c>
      <c r="EJ208" s="8">
        <f t="shared" si="42"/>
        <v>431.52092750160045</v>
      </c>
      <c r="EK208" s="8">
        <f t="shared" si="42"/>
        <v>422.91831350160055</v>
      </c>
      <c r="EL208" s="8">
        <f t="shared" si="42"/>
        <v>414.31569950160065</v>
      </c>
      <c r="EM208" s="8">
        <f t="shared" si="42"/>
        <v>405.71308550160029</v>
      </c>
      <c r="EN208" s="8">
        <f t="shared" si="42"/>
        <v>397.11047150159993</v>
      </c>
      <c r="EO208" s="8">
        <f t="shared" si="42"/>
        <v>388.50785750159957</v>
      </c>
      <c r="EP208" s="8">
        <f t="shared" si="42"/>
        <v>379.90524350159922</v>
      </c>
      <c r="EQ208" s="8">
        <f t="shared" si="42"/>
        <v>366.71957750159891</v>
      </c>
      <c r="ER208" s="8">
        <f t="shared" si="42"/>
        <v>353.5339115015986</v>
      </c>
      <c r="ES208" s="8">
        <f t="shared" si="42"/>
        <v>340.34824550159829</v>
      </c>
      <c r="ET208" s="8">
        <f t="shared" si="42"/>
        <v>327.16257950159797</v>
      </c>
      <c r="EU208" s="8">
        <f t="shared" si="42"/>
        <v>313.97691350159766</v>
      </c>
      <c r="EV208" s="8">
        <f t="shared" si="41"/>
        <v>300.79124750159735</v>
      </c>
      <c r="EW208" s="8">
        <f t="shared" si="41"/>
        <v>287.60558150159704</v>
      </c>
      <c r="EX208" s="8">
        <f t="shared" si="41"/>
        <v>274.41991550159673</v>
      </c>
      <c r="EY208" s="8">
        <f t="shared" si="41"/>
        <v>261.23424950159642</v>
      </c>
      <c r="EZ208" s="8">
        <f t="shared" si="41"/>
        <v>248.04858350159611</v>
      </c>
      <c r="FA208" s="8">
        <f t="shared" si="41"/>
        <v>234.8629175015958</v>
      </c>
      <c r="FB208" s="8">
        <f t="shared" si="41"/>
        <v>221.67725150159549</v>
      </c>
      <c r="FC208" s="8">
        <f t="shared" si="41"/>
        <v>208.49158550159518</v>
      </c>
      <c r="FD208" s="8">
        <f t="shared" si="41"/>
        <v>195.30591950159487</v>
      </c>
      <c r="FE208" s="8">
        <f t="shared" si="41"/>
        <v>182.12025350159456</v>
      </c>
      <c r="FF208" s="8">
        <f t="shared" si="41"/>
        <v>168.93458750159425</v>
      </c>
      <c r="FG208" s="8">
        <f t="shared" si="41"/>
        <v>155.74892150159394</v>
      </c>
      <c r="FH208" s="8">
        <f t="shared" si="41"/>
        <v>142.56325550159363</v>
      </c>
      <c r="FI208" s="8">
        <f t="shared" si="41"/>
        <v>129.37758950159332</v>
      </c>
      <c r="FJ208" s="8">
        <f t="shared" si="41"/>
        <v>116.19192350159301</v>
      </c>
      <c r="FK208" s="8">
        <f t="shared" si="40"/>
        <v>103.0062575015927</v>
      </c>
      <c r="FL208" s="8">
        <f t="shared" si="40"/>
        <v>89.820591501592389</v>
      </c>
      <c r="FM208" s="8">
        <f t="shared" si="40"/>
        <v>76.634925501592079</v>
      </c>
      <c r="FN208" s="8">
        <f t="shared" si="40"/>
        <v>63.449259501591769</v>
      </c>
      <c r="FO208" s="8">
        <f t="shared" si="40"/>
        <v>50.263593501591458</v>
      </c>
      <c r="FP208" s="8">
        <f t="shared" si="40"/>
        <v>37.077927501591148</v>
      </c>
      <c r="FQ208" s="8">
        <f t="shared" si="40"/>
        <v>23.892261501590838</v>
      </c>
      <c r="FR208" s="8">
        <f t="shared" si="40"/>
        <v>17.299428501591137</v>
      </c>
      <c r="FS208" s="8">
        <f t="shared" si="40"/>
        <v>17.299428501591137</v>
      </c>
      <c r="FT208" s="8">
        <f t="shared" si="40"/>
        <v>17.299428501591137</v>
      </c>
    </row>
    <row r="209" spans="1:176" x14ac:dyDescent="0.25">
      <c r="A209" s="3" t="s">
        <v>12</v>
      </c>
      <c r="B209" s="3" t="s">
        <v>2</v>
      </c>
      <c r="C209" s="3" t="s">
        <v>37</v>
      </c>
      <c r="D209" s="3" t="s">
        <v>4</v>
      </c>
      <c r="E209" s="3">
        <v>1976</v>
      </c>
      <c r="F209" s="24">
        <f>IFERROR(VLOOKUP(CONCATENATE(C209,E209),'KU Retirements'!$A$4:$E$150,5,FALSE),"N/A")</f>
        <v>43739</v>
      </c>
      <c r="G209" s="5">
        <v>87120.49</v>
      </c>
      <c r="H209" s="5">
        <v>77142.4774781218</v>
      </c>
      <c r="J209" s="6">
        <f>IF(J$3=$J$3,$G209,IF($F209='KU Meter Schedule'!J$3,'KU Meter Schedule'!I209-'KU Meter Schedule'!$G209,I209))</f>
        <v>87120.49</v>
      </c>
      <c r="K209" s="6">
        <f>IF(K$3=$J$3,$G209,IF($F209='KU Meter Schedule'!K$3,'KU Meter Schedule'!J209-'KU Meter Schedule'!$G209,J209))</f>
        <v>87120.49</v>
      </c>
      <c r="L209" s="6">
        <f>IF(L$3=$J$3,$G209,IF($F209='KU Meter Schedule'!L$3,'KU Meter Schedule'!K209-'KU Meter Schedule'!$G209,K209))</f>
        <v>87120.49</v>
      </c>
      <c r="M209" s="6">
        <f>IF(M$3=$J$3,$G209,IF($F209='KU Meter Schedule'!M$3,'KU Meter Schedule'!L209-'KU Meter Schedule'!$G209,L209))</f>
        <v>87120.49</v>
      </c>
      <c r="N209" s="6">
        <f>IF(N$3=$J$3,$G209,IF($F209='KU Meter Schedule'!N$3,'KU Meter Schedule'!M209-'KU Meter Schedule'!$G209,M209))</f>
        <v>87120.49</v>
      </c>
      <c r="O209" s="6">
        <f>IF(O$3=$J$3,$G209,IF($F209='KU Meter Schedule'!O$3,'KU Meter Schedule'!N209-'KU Meter Schedule'!$G209,N209))</f>
        <v>87120.49</v>
      </c>
      <c r="P209" s="6">
        <f>IF(P$3=$J$3,$G209,IF($F209='KU Meter Schedule'!P$3,'KU Meter Schedule'!O209-'KU Meter Schedule'!$G209,O209))</f>
        <v>87120.49</v>
      </c>
      <c r="Q209" s="6">
        <f>IF(Q$3=$J$3,$G209,IF($F209='KU Meter Schedule'!Q$3,'KU Meter Schedule'!P209-'KU Meter Schedule'!$G209,P209))</f>
        <v>87120.49</v>
      </c>
      <c r="R209" s="6">
        <f>IF(R$3=$J$3,$G209,IF($F209='KU Meter Schedule'!R$3,'KU Meter Schedule'!Q209-'KU Meter Schedule'!$G209,Q209))</f>
        <v>87120.49</v>
      </c>
      <c r="S209" s="6">
        <f>IF(S$3=$J$3,$G209,IF($F209='KU Meter Schedule'!S$3,'KU Meter Schedule'!R209-'KU Meter Schedule'!$G209,R209))</f>
        <v>87120.49</v>
      </c>
      <c r="T209" s="6">
        <f>IF(T$3=$J$3,$G209,IF($F209='KU Meter Schedule'!T$3,'KU Meter Schedule'!S209-'KU Meter Schedule'!$G209,S209))</f>
        <v>87120.49</v>
      </c>
      <c r="U209" s="6">
        <f>IF(U$3=$J$3,$G209,IF($F209='KU Meter Schedule'!U$3,'KU Meter Schedule'!T209-'KU Meter Schedule'!$G209,T209))</f>
        <v>87120.49</v>
      </c>
      <c r="V209" s="6">
        <f>IF(V$3=$J$3,$G209,IF($F209='KU Meter Schedule'!V$3,'KU Meter Schedule'!U209-'KU Meter Schedule'!$G209,U209))</f>
        <v>87120.49</v>
      </c>
      <c r="W209" s="6">
        <f>IF(W$3=$J$3,$G209,IF($F209='KU Meter Schedule'!W$3,'KU Meter Schedule'!V209-'KU Meter Schedule'!$G209,V209))</f>
        <v>87120.49</v>
      </c>
      <c r="X209" s="6">
        <f>IF(X$3=$J$3,$G209,IF($F209='KU Meter Schedule'!X$3,'KU Meter Schedule'!W209-'KU Meter Schedule'!$G209,W209))</f>
        <v>87120.49</v>
      </c>
      <c r="Y209" s="6">
        <f>IF(Y$3=$J$3,$G209,IF($F209='KU Meter Schedule'!Y$3,'KU Meter Schedule'!X209-'KU Meter Schedule'!$G209,X209))</f>
        <v>87120.49</v>
      </c>
      <c r="Z209" s="6">
        <f>IF(Z$3=$J$3,$G209,IF($F209='KU Meter Schedule'!Z$3,'KU Meter Schedule'!Y209-'KU Meter Schedule'!$G209,Y209))</f>
        <v>87120.49</v>
      </c>
      <c r="AA209" s="6">
        <f>IF(AA$3=$J$3,$G209,IF($F209='KU Meter Schedule'!AA$3,'KU Meter Schedule'!Z209-'KU Meter Schedule'!$G209,Z209))</f>
        <v>87120.49</v>
      </c>
      <c r="AB209" s="6">
        <f>IF(AB$3=$J$3,$G209,IF($F209='KU Meter Schedule'!AB$3,'KU Meter Schedule'!AA209-'KU Meter Schedule'!$G209,AA209))</f>
        <v>87120.49</v>
      </c>
      <c r="AC209" s="6">
        <f>IF(AC$3=$J$3,$G209,IF($F209='KU Meter Schedule'!AC$3,'KU Meter Schedule'!AB209-'KU Meter Schedule'!$G209,AB209))</f>
        <v>87120.49</v>
      </c>
      <c r="AD209" s="6">
        <f>IF(AD$3=$J$3,$G209,IF($F209='KU Meter Schedule'!AD$3,'KU Meter Schedule'!AC209-'KU Meter Schedule'!$G209,AC209))</f>
        <v>87120.49</v>
      </c>
      <c r="AE209" s="6">
        <f>IF(AE$3=$J$3,$G209,IF($F209='KU Meter Schedule'!AE$3,'KU Meter Schedule'!AD209-'KU Meter Schedule'!$G209,AD209))</f>
        <v>87120.49</v>
      </c>
      <c r="AF209" s="6">
        <f>IF(AF$3=$J$3,$G209,IF($F209='KU Meter Schedule'!AF$3,'KU Meter Schedule'!AE209-'KU Meter Schedule'!$G209,AE209))</f>
        <v>87120.49</v>
      </c>
      <c r="AG209" s="6">
        <f>IF(AG$3=$J$3,$G209,IF($F209='KU Meter Schedule'!AG$3,'KU Meter Schedule'!AF209-'KU Meter Schedule'!$G209,AF209))</f>
        <v>87120.49</v>
      </c>
      <c r="AH209" s="6">
        <f>IF(AH$3=$J$3,$G209,IF($F209='KU Meter Schedule'!AH$3,'KU Meter Schedule'!AG209-'KU Meter Schedule'!$G209,AG209))</f>
        <v>87120.49</v>
      </c>
      <c r="AI209" s="6">
        <f>IF(AI$3=$J$3,$G209,IF($F209='KU Meter Schedule'!AI$3,'KU Meter Schedule'!AH209-'KU Meter Schedule'!$G209,AH209))</f>
        <v>87120.49</v>
      </c>
      <c r="AJ209" s="6">
        <f>IF(AJ$3=$J$3,$G209,IF($F209='KU Meter Schedule'!AJ$3,'KU Meter Schedule'!AI209-'KU Meter Schedule'!$G209,AI209))</f>
        <v>87120.49</v>
      </c>
      <c r="AK209" s="6">
        <f>IF(AK$3=$J$3,$G209,IF($F209='KU Meter Schedule'!AK$3,'KU Meter Schedule'!AJ209-'KU Meter Schedule'!$G209,AJ209))</f>
        <v>87120.49</v>
      </c>
      <c r="AL209" s="6">
        <f>IF(AL$3=$J$3,$G209,IF($F209='KU Meter Schedule'!AL$3,'KU Meter Schedule'!AK209-'KU Meter Schedule'!$G209,AK209))</f>
        <v>87120.49</v>
      </c>
      <c r="AM209" s="6">
        <f>IF(AM$3=$J$3,$G209,IF($F209='KU Meter Schedule'!AM$3,'KU Meter Schedule'!AL209-'KU Meter Schedule'!$G209,AL209))</f>
        <v>87120.49</v>
      </c>
      <c r="AN209" s="6">
        <f>IF(AN$3=$J$3,$G209,IF($F209='KU Meter Schedule'!AN$3,'KU Meter Schedule'!AM209-'KU Meter Schedule'!$G209,AM209))</f>
        <v>87120.49</v>
      </c>
      <c r="AO209" s="6">
        <f>IF(AO$3=$J$3,$G209,IF($F209='KU Meter Schedule'!AO$3,'KU Meter Schedule'!AN209-'KU Meter Schedule'!$G209,AN209))</f>
        <v>87120.49</v>
      </c>
      <c r="AP209" s="6">
        <f>IF(AP$3=$J$3,$G209,IF($F209='KU Meter Schedule'!AP$3,'KU Meter Schedule'!AO209-'KU Meter Schedule'!$G209,AO209))</f>
        <v>87120.49</v>
      </c>
      <c r="AQ209" s="6">
        <f>IF(AQ$3=$J$3,$G209,IF($F209='KU Meter Schedule'!AQ$3,'KU Meter Schedule'!AP209-'KU Meter Schedule'!$G209,AP209))</f>
        <v>87120.49</v>
      </c>
      <c r="AR209" s="6">
        <f>IF(AR$3=$J$3,$G209,IF($F209='KU Meter Schedule'!AR$3,'KU Meter Schedule'!AQ209-'KU Meter Schedule'!$G209,AQ209))</f>
        <v>87120.49</v>
      </c>
      <c r="AS209" s="6">
        <f>IF(AS$3=$J$3,$G209,IF($F209='KU Meter Schedule'!AS$3,'KU Meter Schedule'!AR209-'KU Meter Schedule'!$G209,AR209))</f>
        <v>87120.49</v>
      </c>
      <c r="AT209" s="6">
        <f>IF(AT$3=$J$3,$G209,IF($F209='KU Meter Schedule'!AT$3,'KU Meter Schedule'!AS209-'KU Meter Schedule'!$G209,AS209))</f>
        <v>87120.49</v>
      </c>
      <c r="AU209" s="6">
        <f>IF(AU$3=$J$3,$G209,IF($F209='KU Meter Schedule'!AU$3,'KU Meter Schedule'!AT209-'KU Meter Schedule'!$G209,AT209))</f>
        <v>87120.49</v>
      </c>
      <c r="AV209" s="6">
        <f>IF(AV$3=$J$3,$G209,IF($F209='KU Meter Schedule'!AV$3,'KU Meter Schedule'!AU209-'KU Meter Schedule'!$G209,AU209))</f>
        <v>0</v>
      </c>
      <c r="AW209" s="6">
        <f>IF(AW$3=$J$3,$G209,IF($F209='KU Meter Schedule'!AW$3,'KU Meter Schedule'!AV209-'KU Meter Schedule'!$G209,AV209))</f>
        <v>0</v>
      </c>
      <c r="AX209" s="6">
        <f>IF(AX$3=$J$3,$G209,IF($F209='KU Meter Schedule'!AX$3,'KU Meter Schedule'!AW209-'KU Meter Schedule'!$G209,AW209))</f>
        <v>0</v>
      </c>
      <c r="AZ209" s="21">
        <f>IF(AZ$3&lt;'Depr. Rate'!$B$1,('Depr. Rate'!$B$4*'KU Meter Schedule'!J209)/12,IF(J209=0,I209/2*'Depr. Rate'!$C$4/12,('Depr. Rate'!$C$4*'KU Meter Schedule'!J209)/12))</f>
        <v>166.25493508333335</v>
      </c>
      <c r="BA209" s="21">
        <f>IF(BA$3&lt;'Depr. Rate'!$B$1,('Depr. Rate'!$B$4*'KU Meter Schedule'!K209)/12,IF(K209=0,J209/2*'Depr. Rate'!$C$4/12,('Depr. Rate'!$C$4*'KU Meter Schedule'!K209)/12))</f>
        <v>166.25493508333335</v>
      </c>
      <c r="BB209" s="21">
        <f>IF(BB$3&lt;'Depr. Rate'!$B$1,('Depr. Rate'!$B$4*'KU Meter Schedule'!L209)/12,IF(L209=0,K209/2*'Depr. Rate'!$C$4/12,('Depr. Rate'!$C$4*'KU Meter Schedule'!L209)/12))</f>
        <v>166.25493508333335</v>
      </c>
      <c r="BC209" s="21">
        <f>IF(BC$3&lt;'Depr. Rate'!$B$1,('Depr. Rate'!$B$4*'KU Meter Schedule'!M209)/12,IF(M209=0,L209/2*'Depr. Rate'!$C$4/12,('Depr. Rate'!$C$4*'KU Meter Schedule'!M209)/12))</f>
        <v>166.25493508333335</v>
      </c>
      <c r="BD209" s="21">
        <f>IF(BD$3&lt;'Depr. Rate'!$B$1,('Depr. Rate'!$B$4*'KU Meter Schedule'!N209)/12,IF(N209=0,M209/2*'Depr. Rate'!$C$4/12,('Depr. Rate'!$C$4*'KU Meter Schedule'!N209)/12))</f>
        <v>166.25493508333335</v>
      </c>
      <c r="BE209" s="21">
        <f>IF(BE$3&lt;'Depr. Rate'!$B$1,('Depr. Rate'!$B$4*'KU Meter Schedule'!O209)/12,IF(O209=0,N209/2*'Depr. Rate'!$C$4/12,('Depr. Rate'!$C$4*'KU Meter Schedule'!O209)/12))</f>
        <v>166.25493508333335</v>
      </c>
      <c r="BF209" s="21">
        <f>IF(BF$3&lt;'Depr. Rate'!$B$1,('Depr. Rate'!$B$4*'KU Meter Schedule'!P209)/12,IF(P209=0,O209/2*'Depr. Rate'!$C$4/12,('Depr. Rate'!$C$4*'KU Meter Schedule'!P209)/12))</f>
        <v>166.25493508333335</v>
      </c>
      <c r="BG209" s="21">
        <f>IF(BG$3&lt;'Depr. Rate'!$B$1,('Depr. Rate'!$B$4*'KU Meter Schedule'!Q209)/12,IF(Q209=0,P209/2*'Depr. Rate'!$C$4/12,('Depr. Rate'!$C$4*'KU Meter Schedule'!Q209)/12))</f>
        <v>166.25493508333335</v>
      </c>
      <c r="BH209" s="21">
        <f>IF(BH$3&lt;'Depr. Rate'!$B$1,('Depr. Rate'!$B$4*'KU Meter Schedule'!R209)/12,IF(R209=0,Q209/2*'Depr. Rate'!$C$4/12,('Depr. Rate'!$C$4*'KU Meter Schedule'!R209)/12))</f>
        <v>166.25493508333335</v>
      </c>
      <c r="BI209" s="21">
        <f>IF(BI$3&lt;'Depr. Rate'!$B$1,('Depr. Rate'!$B$4*'KU Meter Schedule'!S209)/12,IF(S209=0,R209/2*'Depr. Rate'!$C$4/12,('Depr. Rate'!$C$4*'KU Meter Schedule'!S209)/12))</f>
        <v>166.25493508333335</v>
      </c>
      <c r="BJ209" s="21">
        <f>IF(BJ$3&lt;'Depr. Rate'!$B$1,('Depr. Rate'!$B$4*'KU Meter Schedule'!T209)/12,IF(T209=0,S209/2*'Depr. Rate'!$C$4/12,('Depr. Rate'!$C$4*'KU Meter Schedule'!T209)/12))</f>
        <v>166.25493508333335</v>
      </c>
      <c r="BK209" s="21">
        <f>IF(BK$3&lt;'Depr. Rate'!$B$1,('Depr. Rate'!$B$4*'KU Meter Schedule'!U209)/12,IF(U209=0,T209/2*'Depr. Rate'!$C$4/12,('Depr. Rate'!$C$4*'KU Meter Schedule'!U209)/12))</f>
        <v>254.82743325000001</v>
      </c>
      <c r="BL209" s="21">
        <f>IF(BL$3&lt;'Depr. Rate'!$B$1,('Depr. Rate'!$B$4*'KU Meter Schedule'!V209)/12,IF(V209=0,U209/2*'Depr. Rate'!$C$4/12,('Depr. Rate'!$C$4*'KU Meter Schedule'!V209)/12))</f>
        <v>254.82743325000001</v>
      </c>
      <c r="BM209" s="21">
        <f>IF(BM$3&lt;'Depr. Rate'!$B$1,('Depr. Rate'!$B$4*'KU Meter Schedule'!W209)/12,IF(W209=0,V209/2*'Depr. Rate'!$C$4/12,('Depr. Rate'!$C$4*'KU Meter Schedule'!W209)/12))</f>
        <v>254.82743325000001</v>
      </c>
      <c r="BN209" s="21">
        <f>IF(BN$3&lt;'Depr. Rate'!$B$1,('Depr. Rate'!$B$4*'KU Meter Schedule'!X209)/12,IF(X209=0,W209/2*'Depr. Rate'!$C$4/12,('Depr. Rate'!$C$4*'KU Meter Schedule'!X209)/12))</f>
        <v>254.82743325000001</v>
      </c>
      <c r="BO209" s="21">
        <f>IF(BO$3&lt;'Depr. Rate'!$B$1,('Depr. Rate'!$B$4*'KU Meter Schedule'!Y209)/12,IF(Y209=0,X209/2*'Depr. Rate'!$C$4/12,('Depr. Rate'!$C$4*'KU Meter Schedule'!Y209)/12))</f>
        <v>254.82743325000001</v>
      </c>
      <c r="BP209" s="21">
        <f>IF(BP$3&lt;'Depr. Rate'!$B$1,('Depr. Rate'!$B$4*'KU Meter Schedule'!Z209)/12,IF(Z209=0,Y209/2*'Depr. Rate'!$C$4/12,('Depr. Rate'!$C$4*'KU Meter Schedule'!Z209)/12))</f>
        <v>254.82743325000001</v>
      </c>
      <c r="BQ209" s="21">
        <f>IF(BQ$3&lt;'Depr. Rate'!$B$1,('Depr. Rate'!$B$4*'KU Meter Schedule'!AA209)/12,IF(AA209=0,Z209/2*'Depr. Rate'!$C$4/12,('Depr. Rate'!$C$4*'KU Meter Schedule'!AA209)/12))</f>
        <v>254.82743325000001</v>
      </c>
      <c r="BR209" s="21">
        <f>IF(BR$3&lt;'Depr. Rate'!$B$1,('Depr. Rate'!$B$4*'KU Meter Schedule'!AB209)/12,IF(AB209=0,AA209/2*'Depr. Rate'!$C$4/12,('Depr. Rate'!$C$4*'KU Meter Schedule'!AB209)/12))</f>
        <v>254.82743325000001</v>
      </c>
      <c r="BS209" s="21">
        <f>IF(BS$3&lt;'Depr. Rate'!$B$1,('Depr. Rate'!$B$4*'KU Meter Schedule'!AC209)/12,IF(AC209=0,AB209/2*'Depr. Rate'!$C$4/12,('Depr. Rate'!$C$4*'KU Meter Schedule'!AC209)/12))</f>
        <v>254.82743325000001</v>
      </c>
      <c r="BT209" s="21">
        <f>IF(BT$3&lt;'Depr. Rate'!$B$1,('Depr. Rate'!$B$4*'KU Meter Schedule'!AD209)/12,IF(AD209=0,AC209/2*'Depr. Rate'!$C$4/12,('Depr. Rate'!$C$4*'KU Meter Schedule'!AD209)/12))</f>
        <v>254.82743325000001</v>
      </c>
      <c r="BU209" s="21">
        <f>IF(BU$3&lt;'Depr. Rate'!$B$1,('Depr. Rate'!$B$4*'KU Meter Schedule'!AE209)/12,IF(AE209=0,AD209/2*'Depr. Rate'!$C$4/12,('Depr. Rate'!$C$4*'KU Meter Schedule'!AE209)/12))</f>
        <v>254.82743325000001</v>
      </c>
      <c r="BV209" s="21">
        <f>IF(BV$3&lt;'Depr. Rate'!$B$1,('Depr. Rate'!$B$4*'KU Meter Schedule'!AF209)/12,IF(AF209=0,AE209/2*'Depr. Rate'!$C$4/12,('Depr. Rate'!$C$4*'KU Meter Schedule'!AF209)/12))</f>
        <v>254.82743325000001</v>
      </c>
      <c r="BW209" s="21">
        <f>IF(BW$3&lt;'Depr. Rate'!$B$1,('Depr. Rate'!$B$4*'KU Meter Schedule'!AG209)/12,IF(AG209=0,AF209/2*'Depr. Rate'!$C$4/12,('Depr. Rate'!$C$4*'KU Meter Schedule'!AG209)/12))</f>
        <v>254.82743325000001</v>
      </c>
      <c r="BX209" s="21">
        <f>IF(BX$3&lt;'Depr. Rate'!$B$1,('Depr. Rate'!$B$4*'KU Meter Schedule'!AH209)/12,IF(AH209=0,AG209/2*'Depr. Rate'!$C$4/12,('Depr. Rate'!$C$4*'KU Meter Schedule'!AH209)/12))</f>
        <v>254.82743325000001</v>
      </c>
      <c r="BY209" s="21">
        <f>IF(BY$3&lt;'Depr. Rate'!$B$1,('Depr. Rate'!$B$4*'KU Meter Schedule'!AI209)/12,IF(AI209=0,AH209/2*'Depr. Rate'!$C$4/12,('Depr. Rate'!$C$4*'KU Meter Schedule'!AI209)/12))</f>
        <v>254.82743325000001</v>
      </c>
      <c r="BZ209" s="21">
        <f>IF(BZ$3&lt;'Depr. Rate'!$B$1,('Depr. Rate'!$B$4*'KU Meter Schedule'!AJ209)/12,IF(AJ209=0,AI209/2*'Depr. Rate'!$C$4/12,('Depr. Rate'!$C$4*'KU Meter Schedule'!AJ209)/12))</f>
        <v>254.82743325000001</v>
      </c>
      <c r="CA209" s="21">
        <f>IF(CA$3&lt;'Depr. Rate'!$B$1,('Depr. Rate'!$B$4*'KU Meter Schedule'!AK209)/12,IF(AK209=0,AJ209/2*'Depr. Rate'!$C$4/12,('Depr. Rate'!$C$4*'KU Meter Schedule'!AK209)/12))</f>
        <v>254.82743325000001</v>
      </c>
      <c r="CB209" s="21">
        <f>IF(CB$3&lt;'Depr. Rate'!$B$1,('Depr. Rate'!$B$4*'KU Meter Schedule'!AL209)/12,IF(AL209=0,AK209/2*'Depr. Rate'!$C$4/12,('Depr. Rate'!$C$4*'KU Meter Schedule'!AL209)/12))</f>
        <v>254.82743325000001</v>
      </c>
      <c r="CC209" s="21">
        <f>IF(CC$3&lt;'Depr. Rate'!$B$1,('Depr. Rate'!$B$4*'KU Meter Schedule'!AM209)/12,IF(AM209=0,AL209/2*'Depr. Rate'!$C$4/12,('Depr. Rate'!$C$4*'KU Meter Schedule'!AM209)/12))</f>
        <v>254.82743325000001</v>
      </c>
      <c r="CD209" s="21">
        <f>IF(CD$3&lt;'Depr. Rate'!$B$1,('Depr. Rate'!$B$4*'KU Meter Schedule'!AN209)/12,IF(AN209=0,AM209/2*'Depr. Rate'!$C$4/12,('Depr. Rate'!$C$4*'KU Meter Schedule'!AN209)/12))</f>
        <v>254.82743325000001</v>
      </c>
      <c r="CE209" s="21">
        <f>IF(CE$3&lt;'Depr. Rate'!$B$1,('Depr. Rate'!$B$4*'KU Meter Schedule'!AO209)/12,IF(AO209=0,AN209/2*'Depr. Rate'!$C$4/12,('Depr. Rate'!$C$4*'KU Meter Schedule'!AO209)/12))</f>
        <v>254.82743325000001</v>
      </c>
      <c r="CF209" s="21">
        <f>IF(CF$3&lt;'Depr. Rate'!$B$1,('Depr. Rate'!$B$4*'KU Meter Schedule'!AP209)/12,IF(AP209=0,AO209/2*'Depr. Rate'!$C$4/12,('Depr. Rate'!$C$4*'KU Meter Schedule'!AP209)/12))</f>
        <v>254.82743325000001</v>
      </c>
      <c r="CG209" s="21">
        <f>IF(CG$3&lt;'Depr. Rate'!$B$1,('Depr. Rate'!$B$4*'KU Meter Schedule'!AQ209)/12,IF(AQ209=0,AP209/2*'Depr. Rate'!$C$4/12,('Depr. Rate'!$C$4*'KU Meter Schedule'!AQ209)/12))</f>
        <v>254.82743325000001</v>
      </c>
      <c r="CH209" s="21">
        <f>IF(CH$3&lt;'Depr. Rate'!$B$1,('Depr. Rate'!$B$4*'KU Meter Schedule'!AR209)/12,IF(AR209=0,AQ209/2*'Depr. Rate'!$C$4/12,('Depr. Rate'!$C$4*'KU Meter Schedule'!AR209)/12))</f>
        <v>254.82743325000001</v>
      </c>
      <c r="CI209" s="21">
        <f>IF(CI$3&lt;'Depr. Rate'!$B$1,('Depr. Rate'!$B$4*'KU Meter Schedule'!AS209)/12,IF(AS209=0,AR209/2*'Depr. Rate'!$C$4/12,('Depr. Rate'!$C$4*'KU Meter Schedule'!AS209)/12))</f>
        <v>254.82743325000001</v>
      </c>
      <c r="CJ209" s="21">
        <f>IF(CJ$3&lt;'Depr. Rate'!$B$1,('Depr. Rate'!$B$4*'KU Meter Schedule'!AT209)/12,IF(AT209=0,AS209/2*'Depr. Rate'!$C$4/12,('Depr. Rate'!$C$4*'KU Meter Schedule'!AT209)/12))</f>
        <v>254.82743325000001</v>
      </c>
      <c r="CK209" s="21">
        <f>IF(CK$3&lt;'Depr. Rate'!$B$1,('Depr. Rate'!$B$4*'KU Meter Schedule'!AU209)/12,IF(AU209=0,AT209/2*'Depr. Rate'!$C$4/12,('Depr. Rate'!$C$4*'KU Meter Schedule'!AU209)/12))</f>
        <v>254.82743325000001</v>
      </c>
      <c r="CL209" s="21">
        <f>IF(CL$3&lt;'Depr. Rate'!$B$1,('Depr. Rate'!$B$4*'KU Meter Schedule'!AV209)/12,IF(AV209=0,AU209/2*'Depr. Rate'!$C$4/12,('Depr. Rate'!$C$4*'KU Meter Schedule'!AV209)/12))</f>
        <v>127.41371662500001</v>
      </c>
      <c r="CM209" s="21">
        <f>IF(CM$3&lt;'Depr. Rate'!$B$1,('Depr. Rate'!$B$4*'KU Meter Schedule'!AW209)/12,IF(AW209=0,AV209/2*'Depr. Rate'!$C$4/12,('Depr. Rate'!$C$4*'KU Meter Schedule'!AW209)/12))</f>
        <v>0</v>
      </c>
      <c r="CN209" s="21">
        <f>IF(CN$3&lt;'Depr. Rate'!$B$1,('Depr. Rate'!$B$4*'KU Meter Schedule'!AX209)/12,IF(AX209=0,AW209/2*'Depr. Rate'!$C$4/12,('Depr. Rate'!$C$4*'KU Meter Schedule'!AX209)/12))</f>
        <v>0</v>
      </c>
      <c r="CP209" s="6">
        <f>IF(CP$3=$CP$3,$H209+AZ209,IF($F209='KU Meter Schedule'!CP$3,'KU Meter Schedule'!CO209+AZ209-$G209,SUM(CO209,AZ209)))</f>
        <v>77308.732413205129</v>
      </c>
      <c r="CQ209" s="6">
        <f>IF(CQ$3=$CP$3,$H209+BA209,IF($F209='KU Meter Schedule'!CQ$3,'KU Meter Schedule'!CP209+BA209-$G209,SUM(CP209,BA209)))</f>
        <v>77474.987348288458</v>
      </c>
      <c r="CR209" s="6">
        <f>IF(CR$3=$CP$3,$H209+BB209,IF($F209='KU Meter Schedule'!CR$3,'KU Meter Schedule'!CQ209+BB209-$G209,SUM(CQ209,BB209)))</f>
        <v>77641.242283371786</v>
      </c>
      <c r="CS209" s="6">
        <f>IF(CS$3=$CP$3,$H209+BC209,IF($F209='KU Meter Schedule'!CS$3,'KU Meter Schedule'!CR209+BC209-$G209,SUM(CR209,BC209)))</f>
        <v>77807.497218455115</v>
      </c>
      <c r="CT209" s="6">
        <f>IF(CT$3=$CP$3,$H209+BD209,IF($F209='KU Meter Schedule'!CT$3,'KU Meter Schedule'!CS209+BD209-$G209,SUM(CS209,BD209)))</f>
        <v>77973.752153538444</v>
      </c>
      <c r="CU209" s="6">
        <f>IF(CU$3=$CP$3,$H209+BE209,IF($F209='KU Meter Schedule'!CU$3,'KU Meter Schedule'!CT209+BE209-$G209,SUM(CT209,BE209)))</f>
        <v>78140.007088621773</v>
      </c>
      <c r="CV209" s="6">
        <f>IF(CV$3=$CP$3,$H209+BF209,IF($F209='KU Meter Schedule'!CV$3,'KU Meter Schedule'!CU209+BF209-$G209,SUM(CU209,BF209)))</f>
        <v>78306.262023705101</v>
      </c>
      <c r="CW209" s="6">
        <f>IF(CW$3=$CP$3,$H209+BG209,IF($F209='KU Meter Schedule'!CW$3,'KU Meter Schedule'!CV209+BG209-$G209,SUM(CV209,BG209)))</f>
        <v>78472.51695878843</v>
      </c>
      <c r="CX209" s="6">
        <f>IF(CX$3=$CP$3,$H209+BH209,IF($F209='KU Meter Schedule'!CX$3,'KU Meter Schedule'!CW209+BH209-$G209,SUM(CW209,BH209)))</f>
        <v>78638.771893871759</v>
      </c>
      <c r="CY209" s="6">
        <f>IF(CY$3=$CP$3,$H209+BI209,IF($F209='KU Meter Schedule'!CY$3,'KU Meter Schedule'!CX209+BI209-$G209,SUM(CX209,BI209)))</f>
        <v>78805.026828955088</v>
      </c>
      <c r="CZ209" s="6">
        <f>IF(CZ$3=$CP$3,$H209+BJ209,IF($F209='KU Meter Schedule'!CZ$3,'KU Meter Schedule'!CY209+BJ209-$G209,SUM(CY209,BJ209)))</f>
        <v>78971.281764038416</v>
      </c>
      <c r="DA209" s="6">
        <f>IF(DA$3=$CP$3,$H209+BK209,IF($F209='KU Meter Schedule'!DA$3,'KU Meter Schedule'!CZ209+BK209-$G209,SUM(CZ209,BK209)))</f>
        <v>79226.109197288417</v>
      </c>
      <c r="DB209" s="6">
        <f>IF(DB$3=$CP$3,$H209+BL209,IF($F209='KU Meter Schedule'!DB$3,'KU Meter Schedule'!DA209+BL209-$G209,SUM(DA209,BL209)))</f>
        <v>79480.936630538417</v>
      </c>
      <c r="DC209" s="6">
        <f>IF(DC$3=$CP$3,$H209+BM209,IF($F209='KU Meter Schedule'!DC$3,'KU Meter Schedule'!DB209+BM209-$G209,SUM(DB209,BM209)))</f>
        <v>79735.764063788418</v>
      </c>
      <c r="DD209" s="6">
        <f>IF(DD$3=$CP$3,$H209+BN209,IF($F209='KU Meter Schedule'!DD$3,'KU Meter Schedule'!DC209+BN209-$G209,SUM(DC209,BN209)))</f>
        <v>79990.591497038418</v>
      </c>
      <c r="DE209" s="6">
        <f>IF(DE$3=$CP$3,$H209+BO209,IF($F209='KU Meter Schedule'!DE$3,'KU Meter Schedule'!DD209+BO209-$G209,SUM(DD209,BO209)))</f>
        <v>80245.418930288419</v>
      </c>
      <c r="DF209" s="6">
        <f>IF(DF$3=$CP$3,$H209+BP209,IF($F209='KU Meter Schedule'!DF$3,'KU Meter Schedule'!DE209+BP209-$G209,SUM(DE209,BP209)))</f>
        <v>80500.246363538419</v>
      </c>
      <c r="DG209" s="6">
        <f>IF(DG$3=$CP$3,$H209+BQ209,IF($F209='KU Meter Schedule'!DG$3,'KU Meter Schedule'!DF209+BQ209-$G209,SUM(DF209,BQ209)))</f>
        <v>80755.07379678842</v>
      </c>
      <c r="DH209" s="6">
        <f>IF(DH$3=$CP$3,$H209+BR209,IF($F209='KU Meter Schedule'!DH$3,'KU Meter Schedule'!DG209+BR209-$G209,SUM(DG209,BR209)))</f>
        <v>81009.90123003842</v>
      </c>
      <c r="DI209" s="6">
        <f>IF(DI$3=$CP$3,$H209+BS209,IF($F209='KU Meter Schedule'!DI$3,'KU Meter Schedule'!DH209+BS209-$G209,SUM(DH209,BS209)))</f>
        <v>81264.728663288421</v>
      </c>
      <c r="DJ209" s="6">
        <f>IF(DJ$3=$CP$3,$H209+BT209,IF($F209='KU Meter Schedule'!DJ$3,'KU Meter Schedule'!DI209+BT209-$G209,SUM(DI209,BT209)))</f>
        <v>81519.556096538421</v>
      </c>
      <c r="DK209" s="6">
        <f>IF(DK$3=$CP$3,$H209+BU209,IF($F209='KU Meter Schedule'!DK$3,'KU Meter Schedule'!DJ209+BU209-$G209,SUM(DJ209,BU209)))</f>
        <v>81774.383529788422</v>
      </c>
      <c r="DL209" s="6">
        <f>IF(DL$3=$CP$3,$H209+BV209,IF($F209='KU Meter Schedule'!DL$3,'KU Meter Schedule'!DK209+BV209-$G209,SUM(DK209,BV209)))</f>
        <v>82029.210963038422</v>
      </c>
      <c r="DM209" s="6">
        <f>IF(DM$3=$CP$3,$H209+BW209,IF($F209='KU Meter Schedule'!DM$3,'KU Meter Schedule'!DL209+BW209-$G209,SUM(DL209,BW209)))</f>
        <v>82284.038396288423</v>
      </c>
      <c r="DN209" s="6">
        <f>IF(DN$3=$CP$3,$H209+BX209,IF($F209='KU Meter Schedule'!DN$3,'KU Meter Schedule'!DM209+BX209-$G209,SUM(DM209,BX209)))</f>
        <v>82538.865829538423</v>
      </c>
      <c r="DO209" s="6">
        <f>IF(DO$3=$CP$3,$H209+BY209,IF($F209='KU Meter Schedule'!DO$3,'KU Meter Schedule'!DN209+BY209-$G209,SUM(DN209,BY209)))</f>
        <v>82793.693262788423</v>
      </c>
      <c r="DP209" s="6">
        <f>IF(DP$3=$CP$3,$H209+BZ209,IF($F209='KU Meter Schedule'!DP$3,'KU Meter Schedule'!DO209+BZ209-$G209,SUM(DO209,BZ209)))</f>
        <v>83048.520696038424</v>
      </c>
      <c r="DQ209" s="6">
        <f>IF(DQ$3=$CP$3,$H209+CA209,IF($F209='KU Meter Schedule'!DQ$3,'KU Meter Schedule'!DP209+CA209-$G209,SUM(DP209,CA209)))</f>
        <v>83303.348129288424</v>
      </c>
      <c r="DR209" s="6">
        <f>IF(DR$3=$CP$3,$H209+CB209,IF($F209='KU Meter Schedule'!DR$3,'KU Meter Schedule'!DQ209+CB209-$G209,SUM(DQ209,CB209)))</f>
        <v>83558.175562538425</v>
      </c>
      <c r="DS209" s="6">
        <f>IF(DS$3=$CP$3,$H209+CC209,IF($F209='KU Meter Schedule'!DS$3,'KU Meter Schedule'!DR209+CC209-$G209,SUM(DR209,CC209)))</f>
        <v>83813.002995788425</v>
      </c>
      <c r="DT209" s="6">
        <f>IF(DT$3=$CP$3,$H209+CD209,IF($F209='KU Meter Schedule'!DT$3,'KU Meter Schedule'!DS209+CD209-$G209,SUM(DS209,CD209)))</f>
        <v>84067.830429038426</v>
      </c>
      <c r="DU209" s="6">
        <f>IF(DU$3=$CP$3,$H209+CE209,IF($F209='KU Meter Schedule'!DU$3,'KU Meter Schedule'!DT209+CE209-$G209,SUM(DT209,CE209)))</f>
        <v>84322.657862288426</v>
      </c>
      <c r="DV209" s="6">
        <f>IF(DV$3=$CP$3,$H209+CF209,IF($F209='KU Meter Schedule'!DV$3,'KU Meter Schedule'!DU209+CF209-$G209,SUM(DU209,CF209)))</f>
        <v>84577.485295538427</v>
      </c>
      <c r="DW209" s="6">
        <f>IF(DW$3=$CP$3,$H209+CG209,IF($F209='KU Meter Schedule'!DW$3,'KU Meter Schedule'!DV209+CG209-$G209,SUM(DV209,CG209)))</f>
        <v>84832.312728788427</v>
      </c>
      <c r="DX209" s="6">
        <f>IF(DX$3=$CP$3,$H209+CH209,IF($F209='KU Meter Schedule'!DX$3,'KU Meter Schedule'!DW209+CH209-$G209,SUM(DW209,CH209)))</f>
        <v>85087.140162038428</v>
      </c>
      <c r="DY209" s="6">
        <f>IF(DY$3=$CP$3,$H209+CI209,IF($F209='KU Meter Schedule'!DY$3,'KU Meter Schedule'!DX209+CI209-$G209,SUM(DX209,CI209)))</f>
        <v>85341.967595288428</v>
      </c>
      <c r="DZ209" s="6">
        <f>IF(DZ$3=$CP$3,$H209+CJ209,IF($F209='KU Meter Schedule'!DZ$3,'KU Meter Schedule'!DY209+CJ209-$G209,SUM(DY209,CJ209)))</f>
        <v>85596.795028538429</v>
      </c>
      <c r="EA209" s="6">
        <f>IF(EA$3=$CP$3,$H209+CK209,IF($F209='KU Meter Schedule'!EA$3,'KU Meter Schedule'!DZ209+CK209-$G209,SUM(DZ209,CK209)))</f>
        <v>85851.622461788429</v>
      </c>
      <c r="EB209" s="6">
        <f>IF(EB$3=$CP$3,$H209+CL209,IF($F209='KU Meter Schedule'!EB$3,'KU Meter Schedule'!EA209+CL209-$G209,SUM(EA209,CL209)))</f>
        <v>-1141.4538215865759</v>
      </c>
      <c r="EC209" s="6">
        <f>IF(EC$3=$CP$3,$H209+CM209,IF($F209='KU Meter Schedule'!EC$3,'KU Meter Schedule'!EB209+CM209-$G209,SUM(EB209,CM209)))</f>
        <v>-1141.4538215865759</v>
      </c>
      <c r="ED209" s="6">
        <f>IF(ED$3=$CP$3,$H209+CN209,IF($F209='KU Meter Schedule'!ED$3,'KU Meter Schedule'!EC209+CN209-$G209,SUM(EC209,CN209)))</f>
        <v>-1141.4538215865759</v>
      </c>
      <c r="EF209" s="8">
        <f t="shared" si="42"/>
        <v>9811.7575867948763</v>
      </c>
      <c r="EG209" s="8">
        <f t="shared" si="42"/>
        <v>9645.5026517115475</v>
      </c>
      <c r="EH209" s="8">
        <f t="shared" si="42"/>
        <v>9479.2477166282188</v>
      </c>
      <c r="EI209" s="8">
        <f t="shared" si="42"/>
        <v>9312.99278154489</v>
      </c>
      <c r="EJ209" s="8">
        <f t="shared" si="42"/>
        <v>9146.7378464615613</v>
      </c>
      <c r="EK209" s="8">
        <f t="shared" si="42"/>
        <v>8980.4829113782325</v>
      </c>
      <c r="EL209" s="8">
        <f t="shared" si="42"/>
        <v>8814.2279762949038</v>
      </c>
      <c r="EM209" s="8">
        <f t="shared" si="42"/>
        <v>8647.973041211575</v>
      </c>
      <c r="EN209" s="8">
        <f t="shared" si="42"/>
        <v>8481.7181061282463</v>
      </c>
      <c r="EO209" s="8">
        <f t="shared" si="42"/>
        <v>8315.4631710449175</v>
      </c>
      <c r="EP209" s="8">
        <f t="shared" si="42"/>
        <v>8149.2082359615888</v>
      </c>
      <c r="EQ209" s="8">
        <f t="shared" si="42"/>
        <v>7894.3808027115883</v>
      </c>
      <c r="ER209" s="8">
        <f t="shared" si="42"/>
        <v>7639.5533694615879</v>
      </c>
      <c r="ES209" s="8">
        <f t="shared" si="42"/>
        <v>7384.7259362115874</v>
      </c>
      <c r="ET209" s="8">
        <f t="shared" si="42"/>
        <v>7129.8985029615869</v>
      </c>
      <c r="EU209" s="8">
        <f t="shared" si="42"/>
        <v>6875.0710697115865</v>
      </c>
      <c r="EV209" s="8">
        <f t="shared" si="41"/>
        <v>6620.243636461586</v>
      </c>
      <c r="EW209" s="8">
        <f t="shared" si="41"/>
        <v>6365.4162032115855</v>
      </c>
      <c r="EX209" s="8">
        <f t="shared" si="41"/>
        <v>6110.5887699615851</v>
      </c>
      <c r="EY209" s="8">
        <f t="shared" si="41"/>
        <v>5855.7613367115846</v>
      </c>
      <c r="EZ209" s="8">
        <f t="shared" si="41"/>
        <v>5600.9339034615841</v>
      </c>
      <c r="FA209" s="8">
        <f t="shared" si="41"/>
        <v>5346.1064702115837</v>
      </c>
      <c r="FB209" s="8">
        <f t="shared" si="41"/>
        <v>5091.2790369615832</v>
      </c>
      <c r="FC209" s="8">
        <f t="shared" si="41"/>
        <v>4836.4516037115827</v>
      </c>
      <c r="FD209" s="8">
        <f t="shared" si="41"/>
        <v>4581.6241704615823</v>
      </c>
      <c r="FE209" s="8">
        <f t="shared" si="41"/>
        <v>4326.7967372115818</v>
      </c>
      <c r="FF209" s="8">
        <f t="shared" si="41"/>
        <v>4071.9693039615813</v>
      </c>
      <c r="FG209" s="8">
        <f t="shared" si="41"/>
        <v>3817.1418707115809</v>
      </c>
      <c r="FH209" s="8">
        <f t="shared" si="41"/>
        <v>3562.3144374615804</v>
      </c>
      <c r="FI209" s="8">
        <f t="shared" si="41"/>
        <v>3307.4870042115799</v>
      </c>
      <c r="FJ209" s="8">
        <f t="shared" si="41"/>
        <v>3052.6595709615794</v>
      </c>
      <c r="FK209" s="8">
        <f t="shared" si="40"/>
        <v>2797.832137711579</v>
      </c>
      <c r="FL209" s="8">
        <f t="shared" si="40"/>
        <v>2543.0047044615785</v>
      </c>
      <c r="FM209" s="8">
        <f t="shared" si="40"/>
        <v>2288.177271211578</v>
      </c>
      <c r="FN209" s="8">
        <f t="shared" si="40"/>
        <v>2033.3498379615776</v>
      </c>
      <c r="FO209" s="8">
        <f t="shared" si="40"/>
        <v>1778.5224047115771</v>
      </c>
      <c r="FP209" s="8">
        <f t="shared" si="40"/>
        <v>1523.6949714615766</v>
      </c>
      <c r="FQ209" s="8">
        <f t="shared" si="40"/>
        <v>1268.8675382115762</v>
      </c>
      <c r="FR209" s="8">
        <f t="shared" si="40"/>
        <v>1141.4538215865759</v>
      </c>
      <c r="FS209" s="8">
        <f t="shared" si="40"/>
        <v>1141.4538215865759</v>
      </c>
      <c r="FT209" s="8">
        <f t="shared" si="40"/>
        <v>1141.4538215865759</v>
      </c>
    </row>
    <row r="210" spans="1:176" x14ac:dyDescent="0.25">
      <c r="A210" s="3" t="s">
        <v>12</v>
      </c>
      <c r="B210" s="3" t="s">
        <v>2</v>
      </c>
      <c r="C210" s="3" t="s">
        <v>37</v>
      </c>
      <c r="D210" s="3" t="s">
        <v>5</v>
      </c>
      <c r="E210" s="3">
        <v>1976</v>
      </c>
      <c r="F210" s="24">
        <f>IFERROR(VLOOKUP(CONCATENATE(C210,E210),'KU Retirements'!$A$4:$E$150,5,FALSE),"N/A")</f>
        <v>43739</v>
      </c>
      <c r="G210" s="5">
        <v>1401.83</v>
      </c>
      <c r="H210" s="5">
        <v>1241.2767559406</v>
      </c>
      <c r="J210" s="6">
        <f>IF(J$3=$J$3,$G210,IF($F210='KU Meter Schedule'!J$3,'KU Meter Schedule'!I210-'KU Meter Schedule'!$G210,I210))</f>
        <v>1401.83</v>
      </c>
      <c r="K210" s="6">
        <f>IF(K$3=$J$3,$G210,IF($F210='KU Meter Schedule'!K$3,'KU Meter Schedule'!J210-'KU Meter Schedule'!$G210,J210))</f>
        <v>1401.83</v>
      </c>
      <c r="L210" s="6">
        <f>IF(L$3=$J$3,$G210,IF($F210='KU Meter Schedule'!L$3,'KU Meter Schedule'!K210-'KU Meter Schedule'!$G210,K210))</f>
        <v>1401.83</v>
      </c>
      <c r="M210" s="6">
        <f>IF(M$3=$J$3,$G210,IF($F210='KU Meter Schedule'!M$3,'KU Meter Schedule'!L210-'KU Meter Schedule'!$G210,L210))</f>
        <v>1401.83</v>
      </c>
      <c r="N210" s="6">
        <f>IF(N$3=$J$3,$G210,IF($F210='KU Meter Schedule'!N$3,'KU Meter Schedule'!M210-'KU Meter Schedule'!$G210,M210))</f>
        <v>1401.83</v>
      </c>
      <c r="O210" s="6">
        <f>IF(O$3=$J$3,$G210,IF($F210='KU Meter Schedule'!O$3,'KU Meter Schedule'!N210-'KU Meter Schedule'!$G210,N210))</f>
        <v>1401.83</v>
      </c>
      <c r="P210" s="6">
        <f>IF(P$3=$J$3,$G210,IF($F210='KU Meter Schedule'!P$3,'KU Meter Schedule'!O210-'KU Meter Schedule'!$G210,O210))</f>
        <v>1401.83</v>
      </c>
      <c r="Q210" s="6">
        <f>IF(Q$3=$J$3,$G210,IF($F210='KU Meter Schedule'!Q$3,'KU Meter Schedule'!P210-'KU Meter Schedule'!$G210,P210))</f>
        <v>1401.83</v>
      </c>
      <c r="R210" s="6">
        <f>IF(R$3=$J$3,$G210,IF($F210='KU Meter Schedule'!R$3,'KU Meter Schedule'!Q210-'KU Meter Schedule'!$G210,Q210))</f>
        <v>1401.83</v>
      </c>
      <c r="S210" s="6">
        <f>IF(S$3=$J$3,$G210,IF($F210='KU Meter Schedule'!S$3,'KU Meter Schedule'!R210-'KU Meter Schedule'!$G210,R210))</f>
        <v>1401.83</v>
      </c>
      <c r="T210" s="6">
        <f>IF(T$3=$J$3,$G210,IF($F210='KU Meter Schedule'!T$3,'KU Meter Schedule'!S210-'KU Meter Schedule'!$G210,S210))</f>
        <v>1401.83</v>
      </c>
      <c r="U210" s="6">
        <f>IF(U$3=$J$3,$G210,IF($F210='KU Meter Schedule'!U$3,'KU Meter Schedule'!T210-'KU Meter Schedule'!$G210,T210))</f>
        <v>1401.83</v>
      </c>
      <c r="V210" s="6">
        <f>IF(V$3=$J$3,$G210,IF($F210='KU Meter Schedule'!V$3,'KU Meter Schedule'!U210-'KU Meter Schedule'!$G210,U210))</f>
        <v>1401.83</v>
      </c>
      <c r="W210" s="6">
        <f>IF(W$3=$J$3,$G210,IF($F210='KU Meter Schedule'!W$3,'KU Meter Schedule'!V210-'KU Meter Schedule'!$G210,V210))</f>
        <v>1401.83</v>
      </c>
      <c r="X210" s="6">
        <f>IF(X$3=$J$3,$G210,IF($F210='KU Meter Schedule'!X$3,'KU Meter Schedule'!W210-'KU Meter Schedule'!$G210,W210))</f>
        <v>1401.83</v>
      </c>
      <c r="Y210" s="6">
        <f>IF(Y$3=$J$3,$G210,IF($F210='KU Meter Schedule'!Y$3,'KU Meter Schedule'!X210-'KU Meter Schedule'!$G210,X210))</f>
        <v>1401.83</v>
      </c>
      <c r="Z210" s="6">
        <f>IF(Z$3=$J$3,$G210,IF($F210='KU Meter Schedule'!Z$3,'KU Meter Schedule'!Y210-'KU Meter Schedule'!$G210,Y210))</f>
        <v>1401.83</v>
      </c>
      <c r="AA210" s="6">
        <f>IF(AA$3=$J$3,$G210,IF($F210='KU Meter Schedule'!AA$3,'KU Meter Schedule'!Z210-'KU Meter Schedule'!$G210,Z210))</f>
        <v>1401.83</v>
      </c>
      <c r="AB210" s="6">
        <f>IF(AB$3=$J$3,$G210,IF($F210='KU Meter Schedule'!AB$3,'KU Meter Schedule'!AA210-'KU Meter Schedule'!$G210,AA210))</f>
        <v>1401.83</v>
      </c>
      <c r="AC210" s="6">
        <f>IF(AC$3=$J$3,$G210,IF($F210='KU Meter Schedule'!AC$3,'KU Meter Schedule'!AB210-'KU Meter Schedule'!$G210,AB210))</f>
        <v>1401.83</v>
      </c>
      <c r="AD210" s="6">
        <f>IF(AD$3=$J$3,$G210,IF($F210='KU Meter Schedule'!AD$3,'KU Meter Schedule'!AC210-'KU Meter Schedule'!$G210,AC210))</f>
        <v>1401.83</v>
      </c>
      <c r="AE210" s="6">
        <f>IF(AE$3=$J$3,$G210,IF($F210='KU Meter Schedule'!AE$3,'KU Meter Schedule'!AD210-'KU Meter Schedule'!$G210,AD210))</f>
        <v>1401.83</v>
      </c>
      <c r="AF210" s="6">
        <f>IF(AF$3=$J$3,$G210,IF($F210='KU Meter Schedule'!AF$3,'KU Meter Schedule'!AE210-'KU Meter Schedule'!$G210,AE210))</f>
        <v>1401.83</v>
      </c>
      <c r="AG210" s="6">
        <f>IF(AG$3=$J$3,$G210,IF($F210='KU Meter Schedule'!AG$3,'KU Meter Schedule'!AF210-'KU Meter Schedule'!$G210,AF210))</f>
        <v>1401.83</v>
      </c>
      <c r="AH210" s="6">
        <f>IF(AH$3=$J$3,$G210,IF($F210='KU Meter Schedule'!AH$3,'KU Meter Schedule'!AG210-'KU Meter Schedule'!$G210,AG210))</f>
        <v>1401.83</v>
      </c>
      <c r="AI210" s="6">
        <f>IF(AI$3=$J$3,$G210,IF($F210='KU Meter Schedule'!AI$3,'KU Meter Schedule'!AH210-'KU Meter Schedule'!$G210,AH210))</f>
        <v>1401.83</v>
      </c>
      <c r="AJ210" s="6">
        <f>IF(AJ$3=$J$3,$G210,IF($F210='KU Meter Schedule'!AJ$3,'KU Meter Schedule'!AI210-'KU Meter Schedule'!$G210,AI210))</f>
        <v>1401.83</v>
      </c>
      <c r="AK210" s="6">
        <f>IF(AK$3=$J$3,$G210,IF($F210='KU Meter Schedule'!AK$3,'KU Meter Schedule'!AJ210-'KU Meter Schedule'!$G210,AJ210))</f>
        <v>1401.83</v>
      </c>
      <c r="AL210" s="6">
        <f>IF(AL$3=$J$3,$G210,IF($F210='KU Meter Schedule'!AL$3,'KU Meter Schedule'!AK210-'KU Meter Schedule'!$G210,AK210))</f>
        <v>1401.83</v>
      </c>
      <c r="AM210" s="6">
        <f>IF(AM$3=$J$3,$G210,IF($F210='KU Meter Schedule'!AM$3,'KU Meter Schedule'!AL210-'KU Meter Schedule'!$G210,AL210))</f>
        <v>1401.83</v>
      </c>
      <c r="AN210" s="6">
        <f>IF(AN$3=$J$3,$G210,IF($F210='KU Meter Schedule'!AN$3,'KU Meter Schedule'!AM210-'KU Meter Schedule'!$G210,AM210))</f>
        <v>1401.83</v>
      </c>
      <c r="AO210" s="6">
        <f>IF(AO$3=$J$3,$G210,IF($F210='KU Meter Schedule'!AO$3,'KU Meter Schedule'!AN210-'KU Meter Schedule'!$G210,AN210))</f>
        <v>1401.83</v>
      </c>
      <c r="AP210" s="6">
        <f>IF(AP$3=$J$3,$G210,IF($F210='KU Meter Schedule'!AP$3,'KU Meter Schedule'!AO210-'KU Meter Schedule'!$G210,AO210))</f>
        <v>1401.83</v>
      </c>
      <c r="AQ210" s="6">
        <f>IF(AQ$3=$J$3,$G210,IF($F210='KU Meter Schedule'!AQ$3,'KU Meter Schedule'!AP210-'KU Meter Schedule'!$G210,AP210))</f>
        <v>1401.83</v>
      </c>
      <c r="AR210" s="6">
        <f>IF(AR$3=$J$3,$G210,IF($F210='KU Meter Schedule'!AR$3,'KU Meter Schedule'!AQ210-'KU Meter Schedule'!$G210,AQ210))</f>
        <v>1401.83</v>
      </c>
      <c r="AS210" s="6">
        <f>IF(AS$3=$J$3,$G210,IF($F210='KU Meter Schedule'!AS$3,'KU Meter Schedule'!AR210-'KU Meter Schedule'!$G210,AR210))</f>
        <v>1401.83</v>
      </c>
      <c r="AT210" s="6">
        <f>IF(AT$3=$J$3,$G210,IF($F210='KU Meter Schedule'!AT$3,'KU Meter Schedule'!AS210-'KU Meter Schedule'!$G210,AS210))</f>
        <v>1401.83</v>
      </c>
      <c r="AU210" s="6">
        <f>IF(AU$3=$J$3,$G210,IF($F210='KU Meter Schedule'!AU$3,'KU Meter Schedule'!AT210-'KU Meter Schedule'!$G210,AT210))</f>
        <v>1401.83</v>
      </c>
      <c r="AV210" s="6">
        <f>IF(AV$3=$J$3,$G210,IF($F210='KU Meter Schedule'!AV$3,'KU Meter Schedule'!AU210-'KU Meter Schedule'!$G210,AU210))</f>
        <v>0</v>
      </c>
      <c r="AW210" s="6">
        <f>IF(AW$3=$J$3,$G210,IF($F210='KU Meter Schedule'!AW$3,'KU Meter Schedule'!AV210-'KU Meter Schedule'!$G210,AV210))</f>
        <v>0</v>
      </c>
      <c r="AX210" s="6">
        <f>IF(AX$3=$J$3,$G210,IF($F210='KU Meter Schedule'!AX$3,'KU Meter Schedule'!AW210-'KU Meter Schedule'!$G210,AW210))</f>
        <v>0</v>
      </c>
      <c r="AZ210" s="21">
        <f>IF(AZ$3&lt;'Depr. Rate'!$B$1,('Depr. Rate'!$B$4*'KU Meter Schedule'!J210)/12,IF(J210=0,I210/2*'Depr. Rate'!$C$4/12,('Depr. Rate'!$C$4*'KU Meter Schedule'!J210)/12))</f>
        <v>2.6751589166666663</v>
      </c>
      <c r="BA210" s="21">
        <f>IF(BA$3&lt;'Depr. Rate'!$B$1,('Depr. Rate'!$B$4*'KU Meter Schedule'!K210)/12,IF(K210=0,J210/2*'Depr. Rate'!$C$4/12,('Depr. Rate'!$C$4*'KU Meter Schedule'!K210)/12))</f>
        <v>2.6751589166666663</v>
      </c>
      <c r="BB210" s="21">
        <f>IF(BB$3&lt;'Depr. Rate'!$B$1,('Depr. Rate'!$B$4*'KU Meter Schedule'!L210)/12,IF(L210=0,K210/2*'Depr. Rate'!$C$4/12,('Depr. Rate'!$C$4*'KU Meter Schedule'!L210)/12))</f>
        <v>2.6751589166666663</v>
      </c>
      <c r="BC210" s="21">
        <f>IF(BC$3&lt;'Depr. Rate'!$B$1,('Depr. Rate'!$B$4*'KU Meter Schedule'!M210)/12,IF(M210=0,L210/2*'Depr. Rate'!$C$4/12,('Depr. Rate'!$C$4*'KU Meter Schedule'!M210)/12))</f>
        <v>2.6751589166666663</v>
      </c>
      <c r="BD210" s="21">
        <f>IF(BD$3&lt;'Depr. Rate'!$B$1,('Depr. Rate'!$B$4*'KU Meter Schedule'!N210)/12,IF(N210=0,M210/2*'Depr. Rate'!$C$4/12,('Depr. Rate'!$C$4*'KU Meter Schedule'!N210)/12))</f>
        <v>2.6751589166666663</v>
      </c>
      <c r="BE210" s="21">
        <f>IF(BE$3&lt;'Depr. Rate'!$B$1,('Depr. Rate'!$B$4*'KU Meter Schedule'!O210)/12,IF(O210=0,N210/2*'Depr. Rate'!$C$4/12,('Depr. Rate'!$C$4*'KU Meter Schedule'!O210)/12))</f>
        <v>2.6751589166666663</v>
      </c>
      <c r="BF210" s="21">
        <f>IF(BF$3&lt;'Depr. Rate'!$B$1,('Depr. Rate'!$B$4*'KU Meter Schedule'!P210)/12,IF(P210=0,O210/2*'Depr. Rate'!$C$4/12,('Depr. Rate'!$C$4*'KU Meter Schedule'!P210)/12))</f>
        <v>2.6751589166666663</v>
      </c>
      <c r="BG210" s="21">
        <f>IF(BG$3&lt;'Depr. Rate'!$B$1,('Depr. Rate'!$B$4*'KU Meter Schedule'!Q210)/12,IF(Q210=0,P210/2*'Depr. Rate'!$C$4/12,('Depr. Rate'!$C$4*'KU Meter Schedule'!Q210)/12))</f>
        <v>2.6751589166666663</v>
      </c>
      <c r="BH210" s="21">
        <f>IF(BH$3&lt;'Depr. Rate'!$B$1,('Depr. Rate'!$B$4*'KU Meter Schedule'!R210)/12,IF(R210=0,Q210/2*'Depr. Rate'!$C$4/12,('Depr. Rate'!$C$4*'KU Meter Schedule'!R210)/12))</f>
        <v>2.6751589166666663</v>
      </c>
      <c r="BI210" s="21">
        <f>IF(BI$3&lt;'Depr. Rate'!$B$1,('Depr. Rate'!$B$4*'KU Meter Schedule'!S210)/12,IF(S210=0,R210/2*'Depr. Rate'!$C$4/12,('Depr. Rate'!$C$4*'KU Meter Schedule'!S210)/12))</f>
        <v>2.6751589166666663</v>
      </c>
      <c r="BJ210" s="21">
        <f>IF(BJ$3&lt;'Depr. Rate'!$B$1,('Depr. Rate'!$B$4*'KU Meter Schedule'!T210)/12,IF(T210=0,S210/2*'Depr. Rate'!$C$4/12,('Depr. Rate'!$C$4*'KU Meter Schedule'!T210)/12))</f>
        <v>2.6751589166666663</v>
      </c>
      <c r="BK210" s="21">
        <f>IF(BK$3&lt;'Depr. Rate'!$B$1,('Depr. Rate'!$B$4*'KU Meter Schedule'!U210)/12,IF(U210=0,T210/2*'Depr. Rate'!$C$4/12,('Depr. Rate'!$C$4*'KU Meter Schedule'!U210)/12))</f>
        <v>4.1003527499999999</v>
      </c>
      <c r="BL210" s="21">
        <f>IF(BL$3&lt;'Depr. Rate'!$B$1,('Depr. Rate'!$B$4*'KU Meter Schedule'!V210)/12,IF(V210=0,U210/2*'Depr. Rate'!$C$4/12,('Depr. Rate'!$C$4*'KU Meter Schedule'!V210)/12))</f>
        <v>4.1003527499999999</v>
      </c>
      <c r="BM210" s="21">
        <f>IF(BM$3&lt;'Depr. Rate'!$B$1,('Depr. Rate'!$B$4*'KU Meter Schedule'!W210)/12,IF(W210=0,V210/2*'Depr. Rate'!$C$4/12,('Depr. Rate'!$C$4*'KU Meter Schedule'!W210)/12))</f>
        <v>4.1003527499999999</v>
      </c>
      <c r="BN210" s="21">
        <f>IF(BN$3&lt;'Depr. Rate'!$B$1,('Depr. Rate'!$B$4*'KU Meter Schedule'!X210)/12,IF(X210=0,W210/2*'Depr. Rate'!$C$4/12,('Depr. Rate'!$C$4*'KU Meter Schedule'!X210)/12))</f>
        <v>4.1003527499999999</v>
      </c>
      <c r="BO210" s="21">
        <f>IF(BO$3&lt;'Depr. Rate'!$B$1,('Depr. Rate'!$B$4*'KU Meter Schedule'!Y210)/12,IF(Y210=0,X210/2*'Depr. Rate'!$C$4/12,('Depr. Rate'!$C$4*'KU Meter Schedule'!Y210)/12))</f>
        <v>4.1003527499999999</v>
      </c>
      <c r="BP210" s="21">
        <f>IF(BP$3&lt;'Depr. Rate'!$B$1,('Depr. Rate'!$B$4*'KU Meter Schedule'!Z210)/12,IF(Z210=0,Y210/2*'Depr. Rate'!$C$4/12,('Depr. Rate'!$C$4*'KU Meter Schedule'!Z210)/12))</f>
        <v>4.1003527499999999</v>
      </c>
      <c r="BQ210" s="21">
        <f>IF(BQ$3&lt;'Depr. Rate'!$B$1,('Depr. Rate'!$B$4*'KU Meter Schedule'!AA210)/12,IF(AA210=0,Z210/2*'Depr. Rate'!$C$4/12,('Depr. Rate'!$C$4*'KU Meter Schedule'!AA210)/12))</f>
        <v>4.1003527499999999</v>
      </c>
      <c r="BR210" s="21">
        <f>IF(BR$3&lt;'Depr. Rate'!$B$1,('Depr. Rate'!$B$4*'KU Meter Schedule'!AB210)/12,IF(AB210=0,AA210/2*'Depr. Rate'!$C$4/12,('Depr. Rate'!$C$4*'KU Meter Schedule'!AB210)/12))</f>
        <v>4.1003527499999999</v>
      </c>
      <c r="BS210" s="21">
        <f>IF(BS$3&lt;'Depr. Rate'!$B$1,('Depr. Rate'!$B$4*'KU Meter Schedule'!AC210)/12,IF(AC210=0,AB210/2*'Depr. Rate'!$C$4/12,('Depr. Rate'!$C$4*'KU Meter Schedule'!AC210)/12))</f>
        <v>4.1003527499999999</v>
      </c>
      <c r="BT210" s="21">
        <f>IF(BT$3&lt;'Depr. Rate'!$B$1,('Depr. Rate'!$B$4*'KU Meter Schedule'!AD210)/12,IF(AD210=0,AC210/2*'Depr. Rate'!$C$4/12,('Depr. Rate'!$C$4*'KU Meter Schedule'!AD210)/12))</f>
        <v>4.1003527499999999</v>
      </c>
      <c r="BU210" s="21">
        <f>IF(BU$3&lt;'Depr. Rate'!$B$1,('Depr. Rate'!$B$4*'KU Meter Schedule'!AE210)/12,IF(AE210=0,AD210/2*'Depr. Rate'!$C$4/12,('Depr. Rate'!$C$4*'KU Meter Schedule'!AE210)/12))</f>
        <v>4.1003527499999999</v>
      </c>
      <c r="BV210" s="21">
        <f>IF(BV$3&lt;'Depr. Rate'!$B$1,('Depr. Rate'!$B$4*'KU Meter Schedule'!AF210)/12,IF(AF210=0,AE210/2*'Depr. Rate'!$C$4/12,('Depr. Rate'!$C$4*'KU Meter Schedule'!AF210)/12))</f>
        <v>4.1003527499999999</v>
      </c>
      <c r="BW210" s="21">
        <f>IF(BW$3&lt;'Depr. Rate'!$B$1,('Depr. Rate'!$B$4*'KU Meter Schedule'!AG210)/12,IF(AG210=0,AF210/2*'Depr. Rate'!$C$4/12,('Depr. Rate'!$C$4*'KU Meter Schedule'!AG210)/12))</f>
        <v>4.1003527499999999</v>
      </c>
      <c r="BX210" s="21">
        <f>IF(BX$3&lt;'Depr. Rate'!$B$1,('Depr. Rate'!$B$4*'KU Meter Schedule'!AH210)/12,IF(AH210=0,AG210/2*'Depr. Rate'!$C$4/12,('Depr. Rate'!$C$4*'KU Meter Schedule'!AH210)/12))</f>
        <v>4.1003527499999999</v>
      </c>
      <c r="BY210" s="21">
        <f>IF(BY$3&lt;'Depr. Rate'!$B$1,('Depr. Rate'!$B$4*'KU Meter Schedule'!AI210)/12,IF(AI210=0,AH210/2*'Depr. Rate'!$C$4/12,('Depr. Rate'!$C$4*'KU Meter Schedule'!AI210)/12))</f>
        <v>4.1003527499999999</v>
      </c>
      <c r="BZ210" s="21">
        <f>IF(BZ$3&lt;'Depr. Rate'!$B$1,('Depr. Rate'!$B$4*'KU Meter Schedule'!AJ210)/12,IF(AJ210=0,AI210/2*'Depr. Rate'!$C$4/12,('Depr. Rate'!$C$4*'KU Meter Schedule'!AJ210)/12))</f>
        <v>4.1003527499999999</v>
      </c>
      <c r="CA210" s="21">
        <f>IF(CA$3&lt;'Depr. Rate'!$B$1,('Depr. Rate'!$B$4*'KU Meter Schedule'!AK210)/12,IF(AK210=0,AJ210/2*'Depr. Rate'!$C$4/12,('Depr. Rate'!$C$4*'KU Meter Schedule'!AK210)/12))</f>
        <v>4.1003527499999999</v>
      </c>
      <c r="CB210" s="21">
        <f>IF(CB$3&lt;'Depr. Rate'!$B$1,('Depr. Rate'!$B$4*'KU Meter Schedule'!AL210)/12,IF(AL210=0,AK210/2*'Depr. Rate'!$C$4/12,('Depr. Rate'!$C$4*'KU Meter Schedule'!AL210)/12))</f>
        <v>4.1003527499999999</v>
      </c>
      <c r="CC210" s="21">
        <f>IF(CC$3&lt;'Depr. Rate'!$B$1,('Depr. Rate'!$B$4*'KU Meter Schedule'!AM210)/12,IF(AM210=0,AL210/2*'Depr. Rate'!$C$4/12,('Depr. Rate'!$C$4*'KU Meter Schedule'!AM210)/12))</f>
        <v>4.1003527499999999</v>
      </c>
      <c r="CD210" s="21">
        <f>IF(CD$3&lt;'Depr. Rate'!$B$1,('Depr. Rate'!$B$4*'KU Meter Schedule'!AN210)/12,IF(AN210=0,AM210/2*'Depr. Rate'!$C$4/12,('Depr. Rate'!$C$4*'KU Meter Schedule'!AN210)/12))</f>
        <v>4.1003527499999999</v>
      </c>
      <c r="CE210" s="21">
        <f>IF(CE$3&lt;'Depr. Rate'!$B$1,('Depr. Rate'!$B$4*'KU Meter Schedule'!AO210)/12,IF(AO210=0,AN210/2*'Depr. Rate'!$C$4/12,('Depr. Rate'!$C$4*'KU Meter Schedule'!AO210)/12))</f>
        <v>4.1003527499999999</v>
      </c>
      <c r="CF210" s="21">
        <f>IF(CF$3&lt;'Depr. Rate'!$B$1,('Depr. Rate'!$B$4*'KU Meter Schedule'!AP210)/12,IF(AP210=0,AO210/2*'Depr. Rate'!$C$4/12,('Depr. Rate'!$C$4*'KU Meter Schedule'!AP210)/12))</f>
        <v>4.1003527499999999</v>
      </c>
      <c r="CG210" s="21">
        <f>IF(CG$3&lt;'Depr. Rate'!$B$1,('Depr. Rate'!$B$4*'KU Meter Schedule'!AQ210)/12,IF(AQ210=0,AP210/2*'Depr. Rate'!$C$4/12,('Depr. Rate'!$C$4*'KU Meter Schedule'!AQ210)/12))</f>
        <v>4.1003527499999999</v>
      </c>
      <c r="CH210" s="21">
        <f>IF(CH$3&lt;'Depr. Rate'!$B$1,('Depr. Rate'!$B$4*'KU Meter Schedule'!AR210)/12,IF(AR210=0,AQ210/2*'Depr. Rate'!$C$4/12,('Depr. Rate'!$C$4*'KU Meter Schedule'!AR210)/12))</f>
        <v>4.1003527499999999</v>
      </c>
      <c r="CI210" s="21">
        <f>IF(CI$3&lt;'Depr. Rate'!$B$1,('Depr. Rate'!$B$4*'KU Meter Schedule'!AS210)/12,IF(AS210=0,AR210/2*'Depr. Rate'!$C$4/12,('Depr. Rate'!$C$4*'KU Meter Schedule'!AS210)/12))</f>
        <v>4.1003527499999999</v>
      </c>
      <c r="CJ210" s="21">
        <f>IF(CJ$3&lt;'Depr. Rate'!$B$1,('Depr. Rate'!$B$4*'KU Meter Schedule'!AT210)/12,IF(AT210=0,AS210/2*'Depr. Rate'!$C$4/12,('Depr. Rate'!$C$4*'KU Meter Schedule'!AT210)/12))</f>
        <v>4.1003527499999999</v>
      </c>
      <c r="CK210" s="21">
        <f>IF(CK$3&lt;'Depr. Rate'!$B$1,('Depr. Rate'!$B$4*'KU Meter Schedule'!AU210)/12,IF(AU210=0,AT210/2*'Depr. Rate'!$C$4/12,('Depr. Rate'!$C$4*'KU Meter Schedule'!AU210)/12))</f>
        <v>4.1003527499999999</v>
      </c>
      <c r="CL210" s="21">
        <f>IF(CL$3&lt;'Depr. Rate'!$B$1,('Depr. Rate'!$B$4*'KU Meter Schedule'!AV210)/12,IF(AV210=0,AU210/2*'Depr. Rate'!$C$4/12,('Depr. Rate'!$C$4*'KU Meter Schedule'!AV210)/12))</f>
        <v>2.0501763749999999</v>
      </c>
      <c r="CM210" s="21">
        <f>IF(CM$3&lt;'Depr. Rate'!$B$1,('Depr. Rate'!$B$4*'KU Meter Schedule'!AW210)/12,IF(AW210=0,AV210/2*'Depr. Rate'!$C$4/12,('Depr. Rate'!$C$4*'KU Meter Schedule'!AW210)/12))</f>
        <v>0</v>
      </c>
      <c r="CN210" s="21">
        <f>IF(CN$3&lt;'Depr. Rate'!$B$1,('Depr. Rate'!$B$4*'KU Meter Schedule'!AX210)/12,IF(AX210=0,AW210/2*'Depr. Rate'!$C$4/12,('Depr. Rate'!$C$4*'KU Meter Schedule'!AX210)/12))</f>
        <v>0</v>
      </c>
      <c r="CP210" s="6">
        <f>IF(CP$3=$CP$3,$H210+AZ210,IF($F210='KU Meter Schedule'!CP$3,'KU Meter Schedule'!CO210+AZ210-$G210,SUM(CO210,AZ210)))</f>
        <v>1243.9519148572667</v>
      </c>
      <c r="CQ210" s="6">
        <f>IF(CQ$3=$CP$3,$H210+BA210,IF($F210='KU Meter Schedule'!CQ$3,'KU Meter Schedule'!CP210+BA210-$G210,SUM(CP210,BA210)))</f>
        <v>1246.6270737739335</v>
      </c>
      <c r="CR210" s="6">
        <f>IF(CR$3=$CP$3,$H210+BB210,IF($F210='KU Meter Schedule'!CR$3,'KU Meter Schedule'!CQ210+BB210-$G210,SUM(CQ210,BB210)))</f>
        <v>1249.3022326906002</v>
      </c>
      <c r="CS210" s="6">
        <f>IF(CS$3=$CP$3,$H210+BC210,IF($F210='KU Meter Schedule'!CS$3,'KU Meter Schedule'!CR210+BC210-$G210,SUM(CR210,BC210)))</f>
        <v>1251.977391607267</v>
      </c>
      <c r="CT210" s="6">
        <f>IF(CT$3=$CP$3,$H210+BD210,IF($F210='KU Meter Schedule'!CT$3,'KU Meter Schedule'!CS210+BD210-$G210,SUM(CS210,BD210)))</f>
        <v>1254.6525505239338</v>
      </c>
      <c r="CU210" s="6">
        <f>IF(CU$3=$CP$3,$H210+BE210,IF($F210='KU Meter Schedule'!CU$3,'KU Meter Schedule'!CT210+BE210-$G210,SUM(CT210,BE210)))</f>
        <v>1257.3277094406005</v>
      </c>
      <c r="CV210" s="6">
        <f>IF(CV$3=$CP$3,$H210+BF210,IF($F210='KU Meter Schedule'!CV$3,'KU Meter Schedule'!CU210+BF210-$G210,SUM(CU210,BF210)))</f>
        <v>1260.0028683572673</v>
      </c>
      <c r="CW210" s="6">
        <f>IF(CW$3=$CP$3,$H210+BG210,IF($F210='KU Meter Schedule'!CW$3,'KU Meter Schedule'!CV210+BG210-$G210,SUM(CV210,BG210)))</f>
        <v>1262.678027273934</v>
      </c>
      <c r="CX210" s="6">
        <f>IF(CX$3=$CP$3,$H210+BH210,IF($F210='KU Meter Schedule'!CX$3,'KU Meter Schedule'!CW210+BH210-$G210,SUM(CW210,BH210)))</f>
        <v>1265.3531861906008</v>
      </c>
      <c r="CY210" s="6">
        <f>IF(CY$3=$CP$3,$H210+BI210,IF($F210='KU Meter Schedule'!CY$3,'KU Meter Schedule'!CX210+BI210-$G210,SUM(CX210,BI210)))</f>
        <v>1268.0283451072676</v>
      </c>
      <c r="CZ210" s="6">
        <f>IF(CZ$3=$CP$3,$H210+BJ210,IF($F210='KU Meter Schedule'!CZ$3,'KU Meter Schedule'!CY210+BJ210-$G210,SUM(CY210,BJ210)))</f>
        <v>1270.7035040239343</v>
      </c>
      <c r="DA210" s="6">
        <f>IF(DA$3=$CP$3,$H210+BK210,IF($F210='KU Meter Schedule'!DA$3,'KU Meter Schedule'!CZ210+BK210-$G210,SUM(CZ210,BK210)))</f>
        <v>1274.8038567739343</v>
      </c>
      <c r="DB210" s="6">
        <f>IF(DB$3=$CP$3,$H210+BL210,IF($F210='KU Meter Schedule'!DB$3,'KU Meter Schedule'!DA210+BL210-$G210,SUM(DA210,BL210)))</f>
        <v>1278.9042095239342</v>
      </c>
      <c r="DC210" s="6">
        <f>IF(DC$3=$CP$3,$H210+BM210,IF($F210='KU Meter Schedule'!DC$3,'KU Meter Schedule'!DB210+BM210-$G210,SUM(DB210,BM210)))</f>
        <v>1283.0045622739342</v>
      </c>
      <c r="DD210" s="6">
        <f>IF(DD$3=$CP$3,$H210+BN210,IF($F210='KU Meter Schedule'!DD$3,'KU Meter Schedule'!DC210+BN210-$G210,SUM(DC210,BN210)))</f>
        <v>1287.1049150239342</v>
      </c>
      <c r="DE210" s="6">
        <f>IF(DE$3=$CP$3,$H210+BO210,IF($F210='KU Meter Schedule'!DE$3,'KU Meter Schedule'!DD210+BO210-$G210,SUM(DD210,BO210)))</f>
        <v>1291.2052677739341</v>
      </c>
      <c r="DF210" s="6">
        <f>IF(DF$3=$CP$3,$H210+BP210,IF($F210='KU Meter Schedule'!DF$3,'KU Meter Schedule'!DE210+BP210-$G210,SUM(DE210,BP210)))</f>
        <v>1295.3056205239341</v>
      </c>
      <c r="DG210" s="6">
        <f>IF(DG$3=$CP$3,$H210+BQ210,IF($F210='KU Meter Schedule'!DG$3,'KU Meter Schedule'!DF210+BQ210-$G210,SUM(DF210,BQ210)))</f>
        <v>1299.405973273934</v>
      </c>
      <c r="DH210" s="6">
        <f>IF(DH$3=$CP$3,$H210+BR210,IF($F210='KU Meter Schedule'!DH$3,'KU Meter Schedule'!DG210+BR210-$G210,SUM(DG210,BR210)))</f>
        <v>1303.506326023934</v>
      </c>
      <c r="DI210" s="6">
        <f>IF(DI$3=$CP$3,$H210+BS210,IF($F210='KU Meter Schedule'!DI$3,'KU Meter Schedule'!DH210+BS210-$G210,SUM(DH210,BS210)))</f>
        <v>1307.6066787739339</v>
      </c>
      <c r="DJ210" s="6">
        <f>IF(DJ$3=$CP$3,$H210+BT210,IF($F210='KU Meter Schedule'!DJ$3,'KU Meter Schedule'!DI210+BT210-$G210,SUM(DI210,BT210)))</f>
        <v>1311.7070315239339</v>
      </c>
      <c r="DK210" s="6">
        <f>IF(DK$3=$CP$3,$H210+BU210,IF($F210='KU Meter Schedule'!DK$3,'KU Meter Schedule'!DJ210+BU210-$G210,SUM(DJ210,BU210)))</f>
        <v>1315.8073842739338</v>
      </c>
      <c r="DL210" s="6">
        <f>IF(DL$3=$CP$3,$H210+BV210,IF($F210='KU Meter Schedule'!DL$3,'KU Meter Schedule'!DK210+BV210-$G210,SUM(DK210,BV210)))</f>
        <v>1319.9077370239338</v>
      </c>
      <c r="DM210" s="6">
        <f>IF(DM$3=$CP$3,$H210+BW210,IF($F210='KU Meter Schedule'!DM$3,'KU Meter Schedule'!DL210+BW210-$G210,SUM(DL210,BW210)))</f>
        <v>1324.0080897739338</v>
      </c>
      <c r="DN210" s="6">
        <f>IF(DN$3=$CP$3,$H210+BX210,IF($F210='KU Meter Schedule'!DN$3,'KU Meter Schedule'!DM210+BX210-$G210,SUM(DM210,BX210)))</f>
        <v>1328.1084425239337</v>
      </c>
      <c r="DO210" s="6">
        <f>IF(DO$3=$CP$3,$H210+BY210,IF($F210='KU Meter Schedule'!DO$3,'KU Meter Schedule'!DN210+BY210-$G210,SUM(DN210,BY210)))</f>
        <v>1332.2087952739337</v>
      </c>
      <c r="DP210" s="6">
        <f>IF(DP$3=$CP$3,$H210+BZ210,IF($F210='KU Meter Schedule'!DP$3,'KU Meter Schedule'!DO210+BZ210-$G210,SUM(DO210,BZ210)))</f>
        <v>1336.3091480239336</v>
      </c>
      <c r="DQ210" s="6">
        <f>IF(DQ$3=$CP$3,$H210+CA210,IF($F210='KU Meter Schedule'!DQ$3,'KU Meter Schedule'!DP210+CA210-$G210,SUM(DP210,CA210)))</f>
        <v>1340.4095007739336</v>
      </c>
      <c r="DR210" s="6">
        <f>IF(DR$3=$CP$3,$H210+CB210,IF($F210='KU Meter Schedule'!DR$3,'KU Meter Schedule'!DQ210+CB210-$G210,SUM(DQ210,CB210)))</f>
        <v>1344.5098535239335</v>
      </c>
      <c r="DS210" s="6">
        <f>IF(DS$3=$CP$3,$H210+CC210,IF($F210='KU Meter Schedule'!DS$3,'KU Meter Schedule'!DR210+CC210-$G210,SUM(DR210,CC210)))</f>
        <v>1348.6102062739335</v>
      </c>
      <c r="DT210" s="6">
        <f>IF(DT$3=$CP$3,$H210+CD210,IF($F210='KU Meter Schedule'!DT$3,'KU Meter Schedule'!DS210+CD210-$G210,SUM(DS210,CD210)))</f>
        <v>1352.7105590239335</v>
      </c>
      <c r="DU210" s="6">
        <f>IF(DU$3=$CP$3,$H210+CE210,IF($F210='KU Meter Schedule'!DU$3,'KU Meter Schedule'!DT210+CE210-$G210,SUM(DT210,CE210)))</f>
        <v>1356.8109117739334</v>
      </c>
      <c r="DV210" s="6">
        <f>IF(DV$3=$CP$3,$H210+CF210,IF($F210='KU Meter Schedule'!DV$3,'KU Meter Schedule'!DU210+CF210-$G210,SUM(DU210,CF210)))</f>
        <v>1360.9112645239334</v>
      </c>
      <c r="DW210" s="6">
        <f>IF(DW$3=$CP$3,$H210+CG210,IF($F210='KU Meter Schedule'!DW$3,'KU Meter Schedule'!DV210+CG210-$G210,SUM(DV210,CG210)))</f>
        <v>1365.0116172739333</v>
      </c>
      <c r="DX210" s="6">
        <f>IF(DX$3=$CP$3,$H210+CH210,IF($F210='KU Meter Schedule'!DX$3,'KU Meter Schedule'!DW210+CH210-$G210,SUM(DW210,CH210)))</f>
        <v>1369.1119700239333</v>
      </c>
      <c r="DY210" s="6">
        <f>IF(DY$3=$CP$3,$H210+CI210,IF($F210='KU Meter Schedule'!DY$3,'KU Meter Schedule'!DX210+CI210-$G210,SUM(DX210,CI210)))</f>
        <v>1373.2123227739332</v>
      </c>
      <c r="DZ210" s="6">
        <f>IF(DZ$3=$CP$3,$H210+CJ210,IF($F210='KU Meter Schedule'!DZ$3,'KU Meter Schedule'!DY210+CJ210-$G210,SUM(DY210,CJ210)))</f>
        <v>1377.3126755239332</v>
      </c>
      <c r="EA210" s="6">
        <f>IF(EA$3=$CP$3,$H210+CK210,IF($F210='KU Meter Schedule'!EA$3,'KU Meter Schedule'!DZ210+CK210-$G210,SUM(DZ210,CK210)))</f>
        <v>1381.4130282739332</v>
      </c>
      <c r="EB210" s="6">
        <f>IF(EB$3=$CP$3,$H210+CL210,IF($F210='KU Meter Schedule'!EB$3,'KU Meter Schedule'!EA210+CL210-$G210,SUM(EA210,CL210)))</f>
        <v>-18.366795351066685</v>
      </c>
      <c r="EC210" s="6">
        <f>IF(EC$3=$CP$3,$H210+CM210,IF($F210='KU Meter Schedule'!EC$3,'KU Meter Schedule'!EB210+CM210-$G210,SUM(EB210,CM210)))</f>
        <v>-18.366795351066685</v>
      </c>
      <c r="ED210" s="6">
        <f>IF(ED$3=$CP$3,$H210+CN210,IF($F210='KU Meter Schedule'!ED$3,'KU Meter Schedule'!EC210+CN210-$G210,SUM(EC210,CN210)))</f>
        <v>-18.366795351066685</v>
      </c>
      <c r="EF210" s="8">
        <f t="shared" si="42"/>
        <v>157.8780851427332</v>
      </c>
      <c r="EG210" s="8">
        <f t="shared" si="42"/>
        <v>155.20292622606644</v>
      </c>
      <c r="EH210" s="8">
        <f t="shared" si="42"/>
        <v>152.52776730939968</v>
      </c>
      <c r="EI210" s="8">
        <f t="shared" si="42"/>
        <v>149.85260839273292</v>
      </c>
      <c r="EJ210" s="8">
        <f t="shared" si="42"/>
        <v>147.17744947606616</v>
      </c>
      <c r="EK210" s="8">
        <f t="shared" si="42"/>
        <v>144.5022905593994</v>
      </c>
      <c r="EL210" s="8">
        <f t="shared" si="42"/>
        <v>141.82713164273264</v>
      </c>
      <c r="EM210" s="8">
        <f t="shared" si="42"/>
        <v>139.15197272606588</v>
      </c>
      <c r="EN210" s="8">
        <f t="shared" si="42"/>
        <v>136.47681380939912</v>
      </c>
      <c r="EO210" s="8">
        <f t="shared" si="42"/>
        <v>133.80165489273236</v>
      </c>
      <c r="EP210" s="8">
        <f t="shared" si="42"/>
        <v>131.1264959760656</v>
      </c>
      <c r="EQ210" s="8">
        <f t="shared" si="42"/>
        <v>127.02614322606564</v>
      </c>
      <c r="ER210" s="8">
        <f t="shared" si="42"/>
        <v>122.92579047606569</v>
      </c>
      <c r="ES210" s="8">
        <f t="shared" si="42"/>
        <v>118.82543772606573</v>
      </c>
      <c r="ET210" s="8">
        <f t="shared" si="42"/>
        <v>114.72508497606577</v>
      </c>
      <c r="EU210" s="8">
        <f t="shared" si="42"/>
        <v>110.62473222606582</v>
      </c>
      <c r="EV210" s="8">
        <f t="shared" si="41"/>
        <v>106.52437947606586</v>
      </c>
      <c r="EW210" s="8">
        <f t="shared" si="41"/>
        <v>102.4240267260659</v>
      </c>
      <c r="EX210" s="8">
        <f t="shared" si="41"/>
        <v>98.323673976065947</v>
      </c>
      <c r="EY210" s="8">
        <f t="shared" si="41"/>
        <v>94.223321226065991</v>
      </c>
      <c r="EZ210" s="8">
        <f t="shared" si="41"/>
        <v>90.122968476066035</v>
      </c>
      <c r="FA210" s="8">
        <f t="shared" si="41"/>
        <v>86.022615726066078</v>
      </c>
      <c r="FB210" s="8">
        <f t="shared" si="41"/>
        <v>81.922262976066122</v>
      </c>
      <c r="FC210" s="8">
        <f t="shared" si="41"/>
        <v>77.821910226066166</v>
      </c>
      <c r="FD210" s="8">
        <f t="shared" si="41"/>
        <v>73.721557476066209</v>
      </c>
      <c r="FE210" s="8">
        <f t="shared" si="41"/>
        <v>69.621204726066253</v>
      </c>
      <c r="FF210" s="8">
        <f t="shared" si="41"/>
        <v>65.520851976066297</v>
      </c>
      <c r="FG210" s="8">
        <f t="shared" si="41"/>
        <v>61.42049922606634</v>
      </c>
      <c r="FH210" s="8">
        <f t="shared" si="41"/>
        <v>57.320146476066384</v>
      </c>
      <c r="FI210" s="8">
        <f t="shared" si="41"/>
        <v>53.219793726066428</v>
      </c>
      <c r="FJ210" s="8">
        <f t="shared" si="41"/>
        <v>49.119440976066471</v>
      </c>
      <c r="FK210" s="8">
        <f t="shared" si="40"/>
        <v>45.019088226066515</v>
      </c>
      <c r="FL210" s="8">
        <f t="shared" si="40"/>
        <v>40.918735476066558</v>
      </c>
      <c r="FM210" s="8">
        <f t="shared" si="40"/>
        <v>36.818382726066602</v>
      </c>
      <c r="FN210" s="8">
        <f t="shared" si="40"/>
        <v>32.718029976066646</v>
      </c>
      <c r="FO210" s="8">
        <f t="shared" si="40"/>
        <v>28.617677226066689</v>
      </c>
      <c r="FP210" s="8">
        <f t="shared" si="40"/>
        <v>24.517324476066733</v>
      </c>
      <c r="FQ210" s="8">
        <f t="shared" si="40"/>
        <v>20.416971726066777</v>
      </c>
      <c r="FR210" s="8">
        <f t="shared" si="40"/>
        <v>18.366795351066685</v>
      </c>
      <c r="FS210" s="8">
        <f t="shared" si="40"/>
        <v>18.366795351066685</v>
      </c>
      <c r="FT210" s="8">
        <f t="shared" si="40"/>
        <v>18.366795351066685</v>
      </c>
    </row>
    <row r="211" spans="1:176" x14ac:dyDescent="0.25">
      <c r="A211" s="3" t="s">
        <v>12</v>
      </c>
      <c r="B211" s="3" t="s">
        <v>2</v>
      </c>
      <c r="C211" s="3" t="s">
        <v>37</v>
      </c>
      <c r="D211" s="3" t="s">
        <v>6</v>
      </c>
      <c r="E211" s="3">
        <v>1976</v>
      </c>
      <c r="F211" s="24">
        <f>IFERROR(VLOOKUP(CONCATENATE(C211,E211),'KU Retirements'!$A$4:$E$150,5,FALSE),"N/A")</f>
        <v>43739</v>
      </c>
      <c r="G211" s="5">
        <v>878.53</v>
      </c>
      <c r="H211" s="5">
        <v>777.91</v>
      </c>
      <c r="J211" s="6">
        <f>IF(J$3=$J$3,$G211,IF($F211='KU Meter Schedule'!J$3,'KU Meter Schedule'!I211-'KU Meter Schedule'!$G211,I211))</f>
        <v>878.53</v>
      </c>
      <c r="K211" s="6">
        <f>IF(K$3=$J$3,$G211,IF($F211='KU Meter Schedule'!K$3,'KU Meter Schedule'!J211-'KU Meter Schedule'!$G211,J211))</f>
        <v>878.53</v>
      </c>
      <c r="L211" s="6">
        <f>IF(L$3=$J$3,$G211,IF($F211='KU Meter Schedule'!L$3,'KU Meter Schedule'!K211-'KU Meter Schedule'!$G211,K211))</f>
        <v>878.53</v>
      </c>
      <c r="M211" s="6">
        <f>IF(M$3=$J$3,$G211,IF($F211='KU Meter Schedule'!M$3,'KU Meter Schedule'!L211-'KU Meter Schedule'!$G211,L211))</f>
        <v>878.53</v>
      </c>
      <c r="N211" s="6">
        <f>IF(N$3=$J$3,$G211,IF($F211='KU Meter Schedule'!N$3,'KU Meter Schedule'!M211-'KU Meter Schedule'!$G211,M211))</f>
        <v>878.53</v>
      </c>
      <c r="O211" s="6">
        <f>IF(O$3=$J$3,$G211,IF($F211='KU Meter Schedule'!O$3,'KU Meter Schedule'!N211-'KU Meter Schedule'!$G211,N211))</f>
        <v>878.53</v>
      </c>
      <c r="P211" s="6">
        <f>IF(P$3=$J$3,$G211,IF($F211='KU Meter Schedule'!P$3,'KU Meter Schedule'!O211-'KU Meter Schedule'!$G211,O211))</f>
        <v>878.53</v>
      </c>
      <c r="Q211" s="6">
        <f>IF(Q$3=$J$3,$G211,IF($F211='KU Meter Schedule'!Q$3,'KU Meter Schedule'!P211-'KU Meter Schedule'!$G211,P211))</f>
        <v>878.53</v>
      </c>
      <c r="R211" s="6">
        <f>IF(R$3=$J$3,$G211,IF($F211='KU Meter Schedule'!R$3,'KU Meter Schedule'!Q211-'KU Meter Schedule'!$G211,Q211))</f>
        <v>878.53</v>
      </c>
      <c r="S211" s="6">
        <f>IF(S$3=$J$3,$G211,IF($F211='KU Meter Schedule'!S$3,'KU Meter Schedule'!R211-'KU Meter Schedule'!$G211,R211))</f>
        <v>878.53</v>
      </c>
      <c r="T211" s="6">
        <f>IF(T$3=$J$3,$G211,IF($F211='KU Meter Schedule'!T$3,'KU Meter Schedule'!S211-'KU Meter Schedule'!$G211,S211))</f>
        <v>878.53</v>
      </c>
      <c r="U211" s="6">
        <f>IF(U$3=$J$3,$G211,IF($F211='KU Meter Schedule'!U$3,'KU Meter Schedule'!T211-'KU Meter Schedule'!$G211,T211))</f>
        <v>878.53</v>
      </c>
      <c r="V211" s="6">
        <f>IF(V$3=$J$3,$G211,IF($F211='KU Meter Schedule'!V$3,'KU Meter Schedule'!U211-'KU Meter Schedule'!$G211,U211))</f>
        <v>878.53</v>
      </c>
      <c r="W211" s="6">
        <f>IF(W$3=$J$3,$G211,IF($F211='KU Meter Schedule'!W$3,'KU Meter Schedule'!V211-'KU Meter Schedule'!$G211,V211))</f>
        <v>878.53</v>
      </c>
      <c r="X211" s="6">
        <f>IF(X$3=$J$3,$G211,IF($F211='KU Meter Schedule'!X$3,'KU Meter Schedule'!W211-'KU Meter Schedule'!$G211,W211))</f>
        <v>878.53</v>
      </c>
      <c r="Y211" s="6">
        <f>IF(Y$3=$J$3,$G211,IF($F211='KU Meter Schedule'!Y$3,'KU Meter Schedule'!X211-'KU Meter Schedule'!$G211,X211))</f>
        <v>878.53</v>
      </c>
      <c r="Z211" s="6">
        <f>IF(Z$3=$J$3,$G211,IF($F211='KU Meter Schedule'!Z$3,'KU Meter Schedule'!Y211-'KU Meter Schedule'!$G211,Y211))</f>
        <v>878.53</v>
      </c>
      <c r="AA211" s="6">
        <f>IF(AA$3=$J$3,$G211,IF($F211='KU Meter Schedule'!AA$3,'KU Meter Schedule'!Z211-'KU Meter Schedule'!$G211,Z211))</f>
        <v>878.53</v>
      </c>
      <c r="AB211" s="6">
        <f>IF(AB$3=$J$3,$G211,IF($F211='KU Meter Schedule'!AB$3,'KU Meter Schedule'!AA211-'KU Meter Schedule'!$G211,AA211))</f>
        <v>878.53</v>
      </c>
      <c r="AC211" s="6">
        <f>IF(AC$3=$J$3,$G211,IF($F211='KU Meter Schedule'!AC$3,'KU Meter Schedule'!AB211-'KU Meter Schedule'!$G211,AB211))</f>
        <v>878.53</v>
      </c>
      <c r="AD211" s="6">
        <f>IF(AD$3=$J$3,$G211,IF($F211='KU Meter Schedule'!AD$3,'KU Meter Schedule'!AC211-'KU Meter Schedule'!$G211,AC211))</f>
        <v>878.53</v>
      </c>
      <c r="AE211" s="6">
        <f>IF(AE$3=$J$3,$G211,IF($F211='KU Meter Schedule'!AE$3,'KU Meter Schedule'!AD211-'KU Meter Schedule'!$G211,AD211))</f>
        <v>878.53</v>
      </c>
      <c r="AF211" s="6">
        <f>IF(AF$3=$J$3,$G211,IF($F211='KU Meter Schedule'!AF$3,'KU Meter Schedule'!AE211-'KU Meter Schedule'!$G211,AE211))</f>
        <v>878.53</v>
      </c>
      <c r="AG211" s="6">
        <f>IF(AG$3=$J$3,$G211,IF($F211='KU Meter Schedule'!AG$3,'KU Meter Schedule'!AF211-'KU Meter Schedule'!$G211,AF211))</f>
        <v>878.53</v>
      </c>
      <c r="AH211" s="6">
        <f>IF(AH$3=$J$3,$G211,IF($F211='KU Meter Schedule'!AH$3,'KU Meter Schedule'!AG211-'KU Meter Schedule'!$G211,AG211))</f>
        <v>878.53</v>
      </c>
      <c r="AI211" s="6">
        <f>IF(AI$3=$J$3,$G211,IF($F211='KU Meter Schedule'!AI$3,'KU Meter Schedule'!AH211-'KU Meter Schedule'!$G211,AH211))</f>
        <v>878.53</v>
      </c>
      <c r="AJ211" s="6">
        <f>IF(AJ$3=$J$3,$G211,IF($F211='KU Meter Schedule'!AJ$3,'KU Meter Schedule'!AI211-'KU Meter Schedule'!$G211,AI211))</f>
        <v>878.53</v>
      </c>
      <c r="AK211" s="6">
        <f>IF(AK$3=$J$3,$G211,IF($F211='KU Meter Schedule'!AK$3,'KU Meter Schedule'!AJ211-'KU Meter Schedule'!$G211,AJ211))</f>
        <v>878.53</v>
      </c>
      <c r="AL211" s="6">
        <f>IF(AL$3=$J$3,$G211,IF($F211='KU Meter Schedule'!AL$3,'KU Meter Schedule'!AK211-'KU Meter Schedule'!$G211,AK211))</f>
        <v>878.53</v>
      </c>
      <c r="AM211" s="6">
        <f>IF(AM$3=$J$3,$G211,IF($F211='KU Meter Schedule'!AM$3,'KU Meter Schedule'!AL211-'KU Meter Schedule'!$G211,AL211))</f>
        <v>878.53</v>
      </c>
      <c r="AN211" s="6">
        <f>IF(AN$3=$J$3,$G211,IF($F211='KU Meter Schedule'!AN$3,'KU Meter Schedule'!AM211-'KU Meter Schedule'!$G211,AM211))</f>
        <v>878.53</v>
      </c>
      <c r="AO211" s="6">
        <f>IF(AO$3=$J$3,$G211,IF($F211='KU Meter Schedule'!AO$3,'KU Meter Schedule'!AN211-'KU Meter Schedule'!$G211,AN211))</f>
        <v>878.53</v>
      </c>
      <c r="AP211" s="6">
        <f>IF(AP$3=$J$3,$G211,IF($F211='KU Meter Schedule'!AP$3,'KU Meter Schedule'!AO211-'KU Meter Schedule'!$G211,AO211))</f>
        <v>878.53</v>
      </c>
      <c r="AQ211" s="6">
        <f>IF(AQ$3=$J$3,$G211,IF($F211='KU Meter Schedule'!AQ$3,'KU Meter Schedule'!AP211-'KU Meter Schedule'!$G211,AP211))</f>
        <v>878.53</v>
      </c>
      <c r="AR211" s="6">
        <f>IF(AR$3=$J$3,$G211,IF($F211='KU Meter Schedule'!AR$3,'KU Meter Schedule'!AQ211-'KU Meter Schedule'!$G211,AQ211))</f>
        <v>878.53</v>
      </c>
      <c r="AS211" s="6">
        <f>IF(AS$3=$J$3,$G211,IF($F211='KU Meter Schedule'!AS$3,'KU Meter Schedule'!AR211-'KU Meter Schedule'!$G211,AR211))</f>
        <v>878.53</v>
      </c>
      <c r="AT211" s="6">
        <f>IF(AT$3=$J$3,$G211,IF($F211='KU Meter Schedule'!AT$3,'KU Meter Schedule'!AS211-'KU Meter Schedule'!$G211,AS211))</f>
        <v>878.53</v>
      </c>
      <c r="AU211" s="6">
        <f>IF(AU$3=$J$3,$G211,IF($F211='KU Meter Schedule'!AU$3,'KU Meter Schedule'!AT211-'KU Meter Schedule'!$G211,AT211))</f>
        <v>878.53</v>
      </c>
      <c r="AV211" s="6">
        <f>IF(AV$3=$J$3,$G211,IF($F211='KU Meter Schedule'!AV$3,'KU Meter Schedule'!AU211-'KU Meter Schedule'!$G211,AU211))</f>
        <v>0</v>
      </c>
      <c r="AW211" s="6">
        <f>IF(AW$3=$J$3,$G211,IF($F211='KU Meter Schedule'!AW$3,'KU Meter Schedule'!AV211-'KU Meter Schedule'!$G211,AV211))</f>
        <v>0</v>
      </c>
      <c r="AX211" s="6">
        <f>IF(AX$3=$J$3,$G211,IF($F211='KU Meter Schedule'!AX$3,'KU Meter Schedule'!AW211-'KU Meter Schedule'!$G211,AW211))</f>
        <v>0</v>
      </c>
      <c r="AZ211" s="21">
        <f>IF(AZ$3&lt;'Depr. Rate'!$B$1,('Depr. Rate'!$B$4*'KU Meter Schedule'!J211)/12,IF(J211=0,I211/2*'Depr. Rate'!$C$4/12,('Depr. Rate'!$C$4*'KU Meter Schedule'!J211)/12))</f>
        <v>1.6765280833333334</v>
      </c>
      <c r="BA211" s="21">
        <f>IF(BA$3&lt;'Depr. Rate'!$B$1,('Depr. Rate'!$B$4*'KU Meter Schedule'!K211)/12,IF(K211=0,J211/2*'Depr. Rate'!$C$4/12,('Depr. Rate'!$C$4*'KU Meter Schedule'!K211)/12))</f>
        <v>1.6765280833333334</v>
      </c>
      <c r="BB211" s="21">
        <f>IF(BB$3&lt;'Depr. Rate'!$B$1,('Depr. Rate'!$B$4*'KU Meter Schedule'!L211)/12,IF(L211=0,K211/2*'Depr. Rate'!$C$4/12,('Depr. Rate'!$C$4*'KU Meter Schedule'!L211)/12))</f>
        <v>1.6765280833333334</v>
      </c>
      <c r="BC211" s="21">
        <f>IF(BC$3&lt;'Depr. Rate'!$B$1,('Depr. Rate'!$B$4*'KU Meter Schedule'!M211)/12,IF(M211=0,L211/2*'Depr. Rate'!$C$4/12,('Depr. Rate'!$C$4*'KU Meter Schedule'!M211)/12))</f>
        <v>1.6765280833333334</v>
      </c>
      <c r="BD211" s="21">
        <f>IF(BD$3&lt;'Depr. Rate'!$B$1,('Depr. Rate'!$B$4*'KU Meter Schedule'!N211)/12,IF(N211=0,M211/2*'Depr. Rate'!$C$4/12,('Depr. Rate'!$C$4*'KU Meter Schedule'!N211)/12))</f>
        <v>1.6765280833333334</v>
      </c>
      <c r="BE211" s="21">
        <f>IF(BE$3&lt;'Depr. Rate'!$B$1,('Depr. Rate'!$B$4*'KU Meter Schedule'!O211)/12,IF(O211=0,N211/2*'Depr. Rate'!$C$4/12,('Depr. Rate'!$C$4*'KU Meter Schedule'!O211)/12))</f>
        <v>1.6765280833333334</v>
      </c>
      <c r="BF211" s="21">
        <f>IF(BF$3&lt;'Depr. Rate'!$B$1,('Depr. Rate'!$B$4*'KU Meter Schedule'!P211)/12,IF(P211=0,O211/2*'Depr. Rate'!$C$4/12,('Depr. Rate'!$C$4*'KU Meter Schedule'!P211)/12))</f>
        <v>1.6765280833333334</v>
      </c>
      <c r="BG211" s="21">
        <f>IF(BG$3&lt;'Depr. Rate'!$B$1,('Depr. Rate'!$B$4*'KU Meter Schedule'!Q211)/12,IF(Q211=0,P211/2*'Depr. Rate'!$C$4/12,('Depr. Rate'!$C$4*'KU Meter Schedule'!Q211)/12))</f>
        <v>1.6765280833333334</v>
      </c>
      <c r="BH211" s="21">
        <f>IF(BH$3&lt;'Depr. Rate'!$B$1,('Depr. Rate'!$B$4*'KU Meter Schedule'!R211)/12,IF(R211=0,Q211/2*'Depr. Rate'!$C$4/12,('Depr. Rate'!$C$4*'KU Meter Schedule'!R211)/12))</f>
        <v>1.6765280833333334</v>
      </c>
      <c r="BI211" s="21">
        <f>IF(BI$3&lt;'Depr. Rate'!$B$1,('Depr. Rate'!$B$4*'KU Meter Schedule'!S211)/12,IF(S211=0,R211/2*'Depr. Rate'!$C$4/12,('Depr. Rate'!$C$4*'KU Meter Schedule'!S211)/12))</f>
        <v>1.6765280833333334</v>
      </c>
      <c r="BJ211" s="21">
        <f>IF(BJ$3&lt;'Depr. Rate'!$B$1,('Depr. Rate'!$B$4*'KU Meter Schedule'!T211)/12,IF(T211=0,S211/2*'Depr. Rate'!$C$4/12,('Depr. Rate'!$C$4*'KU Meter Schedule'!T211)/12))</f>
        <v>1.6765280833333334</v>
      </c>
      <c r="BK211" s="21">
        <f>IF(BK$3&lt;'Depr. Rate'!$B$1,('Depr. Rate'!$B$4*'KU Meter Schedule'!U211)/12,IF(U211=0,T211/2*'Depr. Rate'!$C$4/12,('Depr. Rate'!$C$4*'KU Meter Schedule'!U211)/12))</f>
        <v>2.5697002499999999</v>
      </c>
      <c r="BL211" s="21">
        <f>IF(BL$3&lt;'Depr. Rate'!$B$1,('Depr. Rate'!$B$4*'KU Meter Schedule'!V211)/12,IF(V211=0,U211/2*'Depr. Rate'!$C$4/12,('Depr. Rate'!$C$4*'KU Meter Schedule'!V211)/12))</f>
        <v>2.5697002499999999</v>
      </c>
      <c r="BM211" s="21">
        <f>IF(BM$3&lt;'Depr. Rate'!$B$1,('Depr. Rate'!$B$4*'KU Meter Schedule'!W211)/12,IF(W211=0,V211/2*'Depr. Rate'!$C$4/12,('Depr. Rate'!$C$4*'KU Meter Schedule'!W211)/12))</f>
        <v>2.5697002499999999</v>
      </c>
      <c r="BN211" s="21">
        <f>IF(BN$3&lt;'Depr. Rate'!$B$1,('Depr. Rate'!$B$4*'KU Meter Schedule'!X211)/12,IF(X211=0,W211/2*'Depr. Rate'!$C$4/12,('Depr. Rate'!$C$4*'KU Meter Schedule'!X211)/12))</f>
        <v>2.5697002499999999</v>
      </c>
      <c r="BO211" s="21">
        <f>IF(BO$3&lt;'Depr. Rate'!$B$1,('Depr. Rate'!$B$4*'KU Meter Schedule'!Y211)/12,IF(Y211=0,X211/2*'Depr. Rate'!$C$4/12,('Depr. Rate'!$C$4*'KU Meter Schedule'!Y211)/12))</f>
        <v>2.5697002499999999</v>
      </c>
      <c r="BP211" s="21">
        <f>IF(BP$3&lt;'Depr. Rate'!$B$1,('Depr. Rate'!$B$4*'KU Meter Schedule'!Z211)/12,IF(Z211=0,Y211/2*'Depr. Rate'!$C$4/12,('Depr. Rate'!$C$4*'KU Meter Schedule'!Z211)/12))</f>
        <v>2.5697002499999999</v>
      </c>
      <c r="BQ211" s="21">
        <f>IF(BQ$3&lt;'Depr. Rate'!$B$1,('Depr. Rate'!$B$4*'KU Meter Schedule'!AA211)/12,IF(AA211=0,Z211/2*'Depr. Rate'!$C$4/12,('Depr. Rate'!$C$4*'KU Meter Schedule'!AA211)/12))</f>
        <v>2.5697002499999999</v>
      </c>
      <c r="BR211" s="21">
        <f>IF(BR$3&lt;'Depr. Rate'!$B$1,('Depr. Rate'!$B$4*'KU Meter Schedule'!AB211)/12,IF(AB211=0,AA211/2*'Depr. Rate'!$C$4/12,('Depr. Rate'!$C$4*'KU Meter Schedule'!AB211)/12))</f>
        <v>2.5697002499999999</v>
      </c>
      <c r="BS211" s="21">
        <f>IF(BS$3&lt;'Depr. Rate'!$B$1,('Depr. Rate'!$B$4*'KU Meter Schedule'!AC211)/12,IF(AC211=0,AB211/2*'Depr. Rate'!$C$4/12,('Depr. Rate'!$C$4*'KU Meter Schedule'!AC211)/12))</f>
        <v>2.5697002499999999</v>
      </c>
      <c r="BT211" s="21">
        <f>IF(BT$3&lt;'Depr. Rate'!$B$1,('Depr. Rate'!$B$4*'KU Meter Schedule'!AD211)/12,IF(AD211=0,AC211/2*'Depr. Rate'!$C$4/12,('Depr. Rate'!$C$4*'KU Meter Schedule'!AD211)/12))</f>
        <v>2.5697002499999999</v>
      </c>
      <c r="BU211" s="21">
        <f>IF(BU$3&lt;'Depr. Rate'!$B$1,('Depr. Rate'!$B$4*'KU Meter Schedule'!AE211)/12,IF(AE211=0,AD211/2*'Depr. Rate'!$C$4/12,('Depr. Rate'!$C$4*'KU Meter Schedule'!AE211)/12))</f>
        <v>2.5697002499999999</v>
      </c>
      <c r="BV211" s="21">
        <f>IF(BV$3&lt;'Depr. Rate'!$B$1,('Depr. Rate'!$B$4*'KU Meter Schedule'!AF211)/12,IF(AF211=0,AE211/2*'Depr. Rate'!$C$4/12,('Depr. Rate'!$C$4*'KU Meter Schedule'!AF211)/12))</f>
        <v>2.5697002499999999</v>
      </c>
      <c r="BW211" s="21">
        <f>IF(BW$3&lt;'Depr. Rate'!$B$1,('Depr. Rate'!$B$4*'KU Meter Schedule'!AG211)/12,IF(AG211=0,AF211/2*'Depr. Rate'!$C$4/12,('Depr. Rate'!$C$4*'KU Meter Schedule'!AG211)/12))</f>
        <v>2.5697002499999999</v>
      </c>
      <c r="BX211" s="21">
        <f>IF(BX$3&lt;'Depr. Rate'!$B$1,('Depr. Rate'!$B$4*'KU Meter Schedule'!AH211)/12,IF(AH211=0,AG211/2*'Depr. Rate'!$C$4/12,('Depr. Rate'!$C$4*'KU Meter Schedule'!AH211)/12))</f>
        <v>2.5697002499999999</v>
      </c>
      <c r="BY211" s="21">
        <f>IF(BY$3&lt;'Depr. Rate'!$B$1,('Depr. Rate'!$B$4*'KU Meter Schedule'!AI211)/12,IF(AI211=0,AH211/2*'Depr. Rate'!$C$4/12,('Depr. Rate'!$C$4*'KU Meter Schedule'!AI211)/12))</f>
        <v>2.5697002499999999</v>
      </c>
      <c r="BZ211" s="21">
        <f>IF(BZ$3&lt;'Depr. Rate'!$B$1,('Depr. Rate'!$B$4*'KU Meter Schedule'!AJ211)/12,IF(AJ211=0,AI211/2*'Depr. Rate'!$C$4/12,('Depr. Rate'!$C$4*'KU Meter Schedule'!AJ211)/12))</f>
        <v>2.5697002499999999</v>
      </c>
      <c r="CA211" s="21">
        <f>IF(CA$3&lt;'Depr. Rate'!$B$1,('Depr. Rate'!$B$4*'KU Meter Schedule'!AK211)/12,IF(AK211=0,AJ211/2*'Depr. Rate'!$C$4/12,('Depr. Rate'!$C$4*'KU Meter Schedule'!AK211)/12))</f>
        <v>2.5697002499999999</v>
      </c>
      <c r="CB211" s="21">
        <f>IF(CB$3&lt;'Depr. Rate'!$B$1,('Depr. Rate'!$B$4*'KU Meter Schedule'!AL211)/12,IF(AL211=0,AK211/2*'Depr. Rate'!$C$4/12,('Depr. Rate'!$C$4*'KU Meter Schedule'!AL211)/12))</f>
        <v>2.5697002499999999</v>
      </c>
      <c r="CC211" s="21">
        <f>IF(CC$3&lt;'Depr. Rate'!$B$1,('Depr. Rate'!$B$4*'KU Meter Schedule'!AM211)/12,IF(AM211=0,AL211/2*'Depr. Rate'!$C$4/12,('Depr. Rate'!$C$4*'KU Meter Schedule'!AM211)/12))</f>
        <v>2.5697002499999999</v>
      </c>
      <c r="CD211" s="21">
        <f>IF(CD$3&lt;'Depr. Rate'!$B$1,('Depr. Rate'!$B$4*'KU Meter Schedule'!AN211)/12,IF(AN211=0,AM211/2*'Depr. Rate'!$C$4/12,('Depr. Rate'!$C$4*'KU Meter Schedule'!AN211)/12))</f>
        <v>2.5697002499999999</v>
      </c>
      <c r="CE211" s="21">
        <f>IF(CE$3&lt;'Depr. Rate'!$B$1,('Depr. Rate'!$B$4*'KU Meter Schedule'!AO211)/12,IF(AO211=0,AN211/2*'Depr. Rate'!$C$4/12,('Depr. Rate'!$C$4*'KU Meter Schedule'!AO211)/12))</f>
        <v>2.5697002499999999</v>
      </c>
      <c r="CF211" s="21">
        <f>IF(CF$3&lt;'Depr. Rate'!$B$1,('Depr. Rate'!$B$4*'KU Meter Schedule'!AP211)/12,IF(AP211=0,AO211/2*'Depr. Rate'!$C$4/12,('Depr. Rate'!$C$4*'KU Meter Schedule'!AP211)/12))</f>
        <v>2.5697002499999999</v>
      </c>
      <c r="CG211" s="21">
        <f>IF(CG$3&lt;'Depr. Rate'!$B$1,('Depr. Rate'!$B$4*'KU Meter Schedule'!AQ211)/12,IF(AQ211=0,AP211/2*'Depr. Rate'!$C$4/12,('Depr. Rate'!$C$4*'KU Meter Schedule'!AQ211)/12))</f>
        <v>2.5697002499999999</v>
      </c>
      <c r="CH211" s="21">
        <f>IF(CH$3&lt;'Depr. Rate'!$B$1,('Depr. Rate'!$B$4*'KU Meter Schedule'!AR211)/12,IF(AR211=0,AQ211/2*'Depr. Rate'!$C$4/12,('Depr. Rate'!$C$4*'KU Meter Schedule'!AR211)/12))</f>
        <v>2.5697002499999999</v>
      </c>
      <c r="CI211" s="21">
        <f>IF(CI$3&lt;'Depr. Rate'!$B$1,('Depr. Rate'!$B$4*'KU Meter Schedule'!AS211)/12,IF(AS211=0,AR211/2*'Depr. Rate'!$C$4/12,('Depr. Rate'!$C$4*'KU Meter Schedule'!AS211)/12))</f>
        <v>2.5697002499999999</v>
      </c>
      <c r="CJ211" s="21">
        <f>IF(CJ$3&lt;'Depr. Rate'!$B$1,('Depr. Rate'!$B$4*'KU Meter Schedule'!AT211)/12,IF(AT211=0,AS211/2*'Depr. Rate'!$C$4/12,('Depr. Rate'!$C$4*'KU Meter Schedule'!AT211)/12))</f>
        <v>2.5697002499999999</v>
      </c>
      <c r="CK211" s="21">
        <f>IF(CK$3&lt;'Depr. Rate'!$B$1,('Depr. Rate'!$B$4*'KU Meter Schedule'!AU211)/12,IF(AU211=0,AT211/2*'Depr. Rate'!$C$4/12,('Depr. Rate'!$C$4*'KU Meter Schedule'!AU211)/12))</f>
        <v>2.5697002499999999</v>
      </c>
      <c r="CL211" s="21">
        <f>IF(CL$3&lt;'Depr. Rate'!$B$1,('Depr. Rate'!$B$4*'KU Meter Schedule'!AV211)/12,IF(AV211=0,AU211/2*'Depr. Rate'!$C$4/12,('Depr. Rate'!$C$4*'KU Meter Schedule'!AV211)/12))</f>
        <v>1.284850125</v>
      </c>
      <c r="CM211" s="21">
        <f>IF(CM$3&lt;'Depr. Rate'!$B$1,('Depr. Rate'!$B$4*'KU Meter Schedule'!AW211)/12,IF(AW211=0,AV211/2*'Depr. Rate'!$C$4/12,('Depr. Rate'!$C$4*'KU Meter Schedule'!AW211)/12))</f>
        <v>0</v>
      </c>
      <c r="CN211" s="21">
        <f>IF(CN$3&lt;'Depr. Rate'!$B$1,('Depr. Rate'!$B$4*'KU Meter Schedule'!AX211)/12,IF(AX211=0,AW211/2*'Depr. Rate'!$C$4/12,('Depr. Rate'!$C$4*'KU Meter Schedule'!AX211)/12))</f>
        <v>0</v>
      </c>
      <c r="CP211" s="6">
        <f>IF(CP$3=$CP$3,$H211+AZ211,IF($F211='KU Meter Schedule'!CP$3,'KU Meter Schedule'!CO211+AZ211-$G211,SUM(CO211,AZ211)))</f>
        <v>779.58652808333329</v>
      </c>
      <c r="CQ211" s="6">
        <f>IF(CQ$3=$CP$3,$H211+BA211,IF($F211='KU Meter Schedule'!CQ$3,'KU Meter Schedule'!CP211+BA211-$G211,SUM(CP211,BA211)))</f>
        <v>781.26305616666662</v>
      </c>
      <c r="CR211" s="6">
        <f>IF(CR$3=$CP$3,$H211+BB211,IF($F211='KU Meter Schedule'!CR$3,'KU Meter Schedule'!CQ211+BB211-$G211,SUM(CQ211,BB211)))</f>
        <v>782.93958424999994</v>
      </c>
      <c r="CS211" s="6">
        <f>IF(CS$3=$CP$3,$H211+BC211,IF($F211='KU Meter Schedule'!CS$3,'KU Meter Schedule'!CR211+BC211-$G211,SUM(CR211,BC211)))</f>
        <v>784.61611233333326</v>
      </c>
      <c r="CT211" s="6">
        <f>IF(CT$3=$CP$3,$H211+BD211,IF($F211='KU Meter Schedule'!CT$3,'KU Meter Schedule'!CS211+BD211-$G211,SUM(CS211,BD211)))</f>
        <v>786.29264041666659</v>
      </c>
      <c r="CU211" s="6">
        <f>IF(CU$3=$CP$3,$H211+BE211,IF($F211='KU Meter Schedule'!CU$3,'KU Meter Schedule'!CT211+BE211-$G211,SUM(CT211,BE211)))</f>
        <v>787.96916849999991</v>
      </c>
      <c r="CV211" s="6">
        <f>IF(CV$3=$CP$3,$H211+BF211,IF($F211='KU Meter Schedule'!CV$3,'KU Meter Schedule'!CU211+BF211-$G211,SUM(CU211,BF211)))</f>
        <v>789.64569658333323</v>
      </c>
      <c r="CW211" s="6">
        <f>IF(CW$3=$CP$3,$H211+BG211,IF($F211='KU Meter Schedule'!CW$3,'KU Meter Schedule'!CV211+BG211-$G211,SUM(CV211,BG211)))</f>
        <v>791.32222466666656</v>
      </c>
      <c r="CX211" s="6">
        <f>IF(CX$3=$CP$3,$H211+BH211,IF($F211='KU Meter Schedule'!CX$3,'KU Meter Schedule'!CW211+BH211-$G211,SUM(CW211,BH211)))</f>
        <v>792.99875274999988</v>
      </c>
      <c r="CY211" s="6">
        <f>IF(CY$3=$CP$3,$H211+BI211,IF($F211='KU Meter Schedule'!CY$3,'KU Meter Schedule'!CX211+BI211-$G211,SUM(CX211,BI211)))</f>
        <v>794.6752808333332</v>
      </c>
      <c r="CZ211" s="6">
        <f>IF(CZ$3=$CP$3,$H211+BJ211,IF($F211='KU Meter Schedule'!CZ$3,'KU Meter Schedule'!CY211+BJ211-$G211,SUM(CY211,BJ211)))</f>
        <v>796.35180891666653</v>
      </c>
      <c r="DA211" s="6">
        <f>IF(DA$3=$CP$3,$H211+BK211,IF($F211='KU Meter Schedule'!DA$3,'KU Meter Schedule'!CZ211+BK211-$G211,SUM(CZ211,BK211)))</f>
        <v>798.92150916666651</v>
      </c>
      <c r="DB211" s="6">
        <f>IF(DB$3=$CP$3,$H211+BL211,IF($F211='KU Meter Schedule'!DB$3,'KU Meter Schedule'!DA211+BL211-$G211,SUM(DA211,BL211)))</f>
        <v>801.49120941666649</v>
      </c>
      <c r="DC211" s="6">
        <f>IF(DC$3=$CP$3,$H211+BM211,IF($F211='KU Meter Schedule'!DC$3,'KU Meter Schedule'!DB211+BM211-$G211,SUM(DB211,BM211)))</f>
        <v>804.06090966666648</v>
      </c>
      <c r="DD211" s="6">
        <f>IF(DD$3=$CP$3,$H211+BN211,IF($F211='KU Meter Schedule'!DD$3,'KU Meter Schedule'!DC211+BN211-$G211,SUM(DC211,BN211)))</f>
        <v>806.63060991666646</v>
      </c>
      <c r="DE211" s="6">
        <f>IF(DE$3=$CP$3,$H211+BO211,IF($F211='KU Meter Schedule'!DE$3,'KU Meter Schedule'!DD211+BO211-$G211,SUM(DD211,BO211)))</f>
        <v>809.20031016666644</v>
      </c>
      <c r="DF211" s="6">
        <f>IF(DF$3=$CP$3,$H211+BP211,IF($F211='KU Meter Schedule'!DF$3,'KU Meter Schedule'!DE211+BP211-$G211,SUM(DE211,BP211)))</f>
        <v>811.77001041666642</v>
      </c>
      <c r="DG211" s="6">
        <f>IF(DG$3=$CP$3,$H211+BQ211,IF($F211='KU Meter Schedule'!DG$3,'KU Meter Schedule'!DF211+BQ211-$G211,SUM(DF211,BQ211)))</f>
        <v>814.33971066666641</v>
      </c>
      <c r="DH211" s="6">
        <f>IF(DH$3=$CP$3,$H211+BR211,IF($F211='KU Meter Schedule'!DH$3,'KU Meter Schedule'!DG211+BR211-$G211,SUM(DG211,BR211)))</f>
        <v>816.90941091666639</v>
      </c>
      <c r="DI211" s="6">
        <f>IF(DI$3=$CP$3,$H211+BS211,IF($F211='KU Meter Schedule'!DI$3,'KU Meter Schedule'!DH211+BS211-$G211,SUM(DH211,BS211)))</f>
        <v>819.47911116666637</v>
      </c>
      <c r="DJ211" s="6">
        <f>IF(DJ$3=$CP$3,$H211+BT211,IF($F211='KU Meter Schedule'!DJ$3,'KU Meter Schedule'!DI211+BT211-$G211,SUM(DI211,BT211)))</f>
        <v>822.04881141666635</v>
      </c>
      <c r="DK211" s="6">
        <f>IF(DK$3=$CP$3,$H211+BU211,IF($F211='KU Meter Schedule'!DK$3,'KU Meter Schedule'!DJ211+BU211-$G211,SUM(DJ211,BU211)))</f>
        <v>824.61851166666634</v>
      </c>
      <c r="DL211" s="6">
        <f>IF(DL$3=$CP$3,$H211+BV211,IF($F211='KU Meter Schedule'!DL$3,'KU Meter Schedule'!DK211+BV211-$G211,SUM(DK211,BV211)))</f>
        <v>827.18821191666632</v>
      </c>
      <c r="DM211" s="6">
        <f>IF(DM$3=$CP$3,$H211+BW211,IF($F211='KU Meter Schedule'!DM$3,'KU Meter Schedule'!DL211+BW211-$G211,SUM(DL211,BW211)))</f>
        <v>829.7579121666663</v>
      </c>
      <c r="DN211" s="6">
        <f>IF(DN$3=$CP$3,$H211+BX211,IF($F211='KU Meter Schedule'!DN$3,'KU Meter Schedule'!DM211+BX211-$G211,SUM(DM211,BX211)))</f>
        <v>832.32761241666628</v>
      </c>
      <c r="DO211" s="6">
        <f>IF(DO$3=$CP$3,$H211+BY211,IF($F211='KU Meter Schedule'!DO$3,'KU Meter Schedule'!DN211+BY211-$G211,SUM(DN211,BY211)))</f>
        <v>834.89731266666627</v>
      </c>
      <c r="DP211" s="6">
        <f>IF(DP$3=$CP$3,$H211+BZ211,IF($F211='KU Meter Schedule'!DP$3,'KU Meter Schedule'!DO211+BZ211-$G211,SUM(DO211,BZ211)))</f>
        <v>837.46701291666625</v>
      </c>
      <c r="DQ211" s="6">
        <f>IF(DQ$3=$CP$3,$H211+CA211,IF($F211='KU Meter Schedule'!DQ$3,'KU Meter Schedule'!DP211+CA211-$G211,SUM(DP211,CA211)))</f>
        <v>840.03671316666623</v>
      </c>
      <c r="DR211" s="6">
        <f>IF(DR$3=$CP$3,$H211+CB211,IF($F211='KU Meter Schedule'!DR$3,'KU Meter Schedule'!DQ211+CB211-$G211,SUM(DQ211,CB211)))</f>
        <v>842.60641341666621</v>
      </c>
      <c r="DS211" s="6">
        <f>IF(DS$3=$CP$3,$H211+CC211,IF($F211='KU Meter Schedule'!DS$3,'KU Meter Schedule'!DR211+CC211-$G211,SUM(DR211,CC211)))</f>
        <v>845.1761136666662</v>
      </c>
      <c r="DT211" s="6">
        <f>IF(DT$3=$CP$3,$H211+CD211,IF($F211='KU Meter Schedule'!DT$3,'KU Meter Schedule'!DS211+CD211-$G211,SUM(DS211,CD211)))</f>
        <v>847.74581391666618</v>
      </c>
      <c r="DU211" s="6">
        <f>IF(DU$3=$CP$3,$H211+CE211,IF($F211='KU Meter Schedule'!DU$3,'KU Meter Schedule'!DT211+CE211-$G211,SUM(DT211,CE211)))</f>
        <v>850.31551416666616</v>
      </c>
      <c r="DV211" s="6">
        <f>IF(DV$3=$CP$3,$H211+CF211,IF($F211='KU Meter Schedule'!DV$3,'KU Meter Schedule'!DU211+CF211-$G211,SUM(DU211,CF211)))</f>
        <v>852.88521441666614</v>
      </c>
      <c r="DW211" s="6">
        <f>IF(DW$3=$CP$3,$H211+CG211,IF($F211='KU Meter Schedule'!DW$3,'KU Meter Schedule'!DV211+CG211-$G211,SUM(DV211,CG211)))</f>
        <v>855.45491466666613</v>
      </c>
      <c r="DX211" s="6">
        <f>IF(DX$3=$CP$3,$H211+CH211,IF($F211='KU Meter Schedule'!DX$3,'KU Meter Schedule'!DW211+CH211-$G211,SUM(DW211,CH211)))</f>
        <v>858.02461491666611</v>
      </c>
      <c r="DY211" s="6">
        <f>IF(DY$3=$CP$3,$H211+CI211,IF($F211='KU Meter Schedule'!DY$3,'KU Meter Schedule'!DX211+CI211-$G211,SUM(DX211,CI211)))</f>
        <v>860.59431516666609</v>
      </c>
      <c r="DZ211" s="6">
        <f>IF(DZ$3=$CP$3,$H211+CJ211,IF($F211='KU Meter Schedule'!DZ$3,'KU Meter Schedule'!DY211+CJ211-$G211,SUM(DY211,CJ211)))</f>
        <v>863.16401541666607</v>
      </c>
      <c r="EA211" s="6">
        <f>IF(EA$3=$CP$3,$H211+CK211,IF($F211='KU Meter Schedule'!EA$3,'KU Meter Schedule'!DZ211+CK211-$G211,SUM(DZ211,CK211)))</f>
        <v>865.73371566666606</v>
      </c>
      <c r="EB211" s="6">
        <f>IF(EB$3=$CP$3,$H211+CL211,IF($F211='KU Meter Schedule'!EB$3,'KU Meter Schedule'!EA211+CL211-$G211,SUM(EA211,CL211)))</f>
        <v>-11.511434208333867</v>
      </c>
      <c r="EC211" s="6">
        <f>IF(EC$3=$CP$3,$H211+CM211,IF($F211='KU Meter Schedule'!EC$3,'KU Meter Schedule'!EB211+CM211-$G211,SUM(EB211,CM211)))</f>
        <v>-11.511434208333867</v>
      </c>
      <c r="ED211" s="6">
        <f>IF(ED$3=$CP$3,$H211+CN211,IF($F211='KU Meter Schedule'!ED$3,'KU Meter Schedule'!EC211+CN211-$G211,SUM(EC211,CN211)))</f>
        <v>-11.511434208333867</v>
      </c>
      <c r="EF211" s="8">
        <f t="shared" si="42"/>
        <v>98.943471916666681</v>
      </c>
      <c r="EG211" s="8">
        <f t="shared" si="42"/>
        <v>97.266943833333357</v>
      </c>
      <c r="EH211" s="8">
        <f t="shared" si="42"/>
        <v>95.590415750000034</v>
      </c>
      <c r="EI211" s="8">
        <f t="shared" si="42"/>
        <v>93.91388766666671</v>
      </c>
      <c r="EJ211" s="8">
        <f t="shared" si="42"/>
        <v>92.237359583333387</v>
      </c>
      <c r="EK211" s="8">
        <f t="shared" si="42"/>
        <v>90.560831500000063</v>
      </c>
      <c r="EL211" s="8">
        <f t="shared" si="42"/>
        <v>88.884303416666739</v>
      </c>
      <c r="EM211" s="8">
        <f t="shared" si="42"/>
        <v>87.207775333333416</v>
      </c>
      <c r="EN211" s="8">
        <f t="shared" si="42"/>
        <v>85.531247250000092</v>
      </c>
      <c r="EO211" s="8">
        <f t="shared" si="42"/>
        <v>83.854719166666769</v>
      </c>
      <c r="EP211" s="8">
        <f t="shared" si="42"/>
        <v>82.178191083333445</v>
      </c>
      <c r="EQ211" s="8">
        <f t="shared" si="42"/>
        <v>79.608490833333462</v>
      </c>
      <c r="ER211" s="8">
        <f t="shared" si="42"/>
        <v>77.03879058333348</v>
      </c>
      <c r="ES211" s="8">
        <f t="shared" si="42"/>
        <v>74.469090333333497</v>
      </c>
      <c r="ET211" s="8">
        <f t="shared" si="42"/>
        <v>71.899390083333515</v>
      </c>
      <c r="EU211" s="8">
        <f t="shared" si="42"/>
        <v>69.329689833333532</v>
      </c>
      <c r="EV211" s="8">
        <f t="shared" si="41"/>
        <v>66.759989583333549</v>
      </c>
      <c r="EW211" s="8">
        <f t="shared" si="41"/>
        <v>64.190289333333567</v>
      </c>
      <c r="EX211" s="8">
        <f t="shared" si="41"/>
        <v>61.620589083333584</v>
      </c>
      <c r="EY211" s="8">
        <f t="shared" si="41"/>
        <v>59.050888833333602</v>
      </c>
      <c r="EZ211" s="8">
        <f t="shared" si="41"/>
        <v>56.481188583333619</v>
      </c>
      <c r="FA211" s="8">
        <f t="shared" si="41"/>
        <v>53.911488333333637</v>
      </c>
      <c r="FB211" s="8">
        <f t="shared" si="41"/>
        <v>51.341788083333654</v>
      </c>
      <c r="FC211" s="8">
        <f t="shared" si="41"/>
        <v>48.772087833333671</v>
      </c>
      <c r="FD211" s="8">
        <f t="shared" si="41"/>
        <v>46.202387583333689</v>
      </c>
      <c r="FE211" s="8">
        <f t="shared" si="41"/>
        <v>43.632687333333706</v>
      </c>
      <c r="FF211" s="8">
        <f t="shared" si="41"/>
        <v>41.062987083333724</v>
      </c>
      <c r="FG211" s="8">
        <f t="shared" si="41"/>
        <v>38.493286833333741</v>
      </c>
      <c r="FH211" s="8">
        <f t="shared" si="41"/>
        <v>35.923586583333758</v>
      </c>
      <c r="FI211" s="8">
        <f t="shared" si="41"/>
        <v>33.353886333333776</v>
      </c>
      <c r="FJ211" s="8">
        <f t="shared" si="41"/>
        <v>30.784186083333793</v>
      </c>
      <c r="FK211" s="8">
        <f t="shared" si="40"/>
        <v>28.214485833333811</v>
      </c>
      <c r="FL211" s="8">
        <f t="shared" si="40"/>
        <v>25.644785583333828</v>
      </c>
      <c r="FM211" s="8">
        <f t="shared" si="40"/>
        <v>23.075085333333845</v>
      </c>
      <c r="FN211" s="8">
        <f t="shared" si="40"/>
        <v>20.505385083333863</v>
      </c>
      <c r="FO211" s="8">
        <f t="shared" si="40"/>
        <v>17.93568483333388</v>
      </c>
      <c r="FP211" s="8">
        <f t="shared" si="40"/>
        <v>15.365984583333898</v>
      </c>
      <c r="FQ211" s="8">
        <f t="shared" si="40"/>
        <v>12.796284333333915</v>
      </c>
      <c r="FR211" s="8">
        <f t="shared" si="40"/>
        <v>11.511434208333867</v>
      </c>
      <c r="FS211" s="8">
        <f t="shared" si="40"/>
        <v>11.511434208333867</v>
      </c>
      <c r="FT211" s="8">
        <f t="shared" si="40"/>
        <v>11.511434208333867</v>
      </c>
    </row>
    <row r="212" spans="1:176" x14ac:dyDescent="0.25">
      <c r="A212" s="3" t="s">
        <v>12</v>
      </c>
      <c r="B212" s="3" t="s">
        <v>2</v>
      </c>
      <c r="C212" s="3" t="s">
        <v>37</v>
      </c>
      <c r="D212" s="3" t="s">
        <v>4</v>
      </c>
      <c r="E212" s="3">
        <v>1977</v>
      </c>
      <c r="F212" s="24">
        <f>IFERROR(VLOOKUP(CONCATENATE(C212,E212),'KU Retirements'!$A$4:$E$150,5,FALSE),"N/A")</f>
        <v>43739</v>
      </c>
      <c r="G212" s="5">
        <v>89011.15</v>
      </c>
      <c r="H212" s="5">
        <v>77933.110667126006</v>
      </c>
      <c r="J212" s="6">
        <f>IF(J$3=$J$3,$G212,IF($F212='KU Meter Schedule'!J$3,'KU Meter Schedule'!I212-'KU Meter Schedule'!$G212,I212))</f>
        <v>89011.15</v>
      </c>
      <c r="K212" s="6">
        <f>IF(K$3=$J$3,$G212,IF($F212='KU Meter Schedule'!K$3,'KU Meter Schedule'!J212-'KU Meter Schedule'!$G212,J212))</f>
        <v>89011.15</v>
      </c>
      <c r="L212" s="6">
        <f>IF(L$3=$J$3,$G212,IF($F212='KU Meter Schedule'!L$3,'KU Meter Schedule'!K212-'KU Meter Schedule'!$G212,K212))</f>
        <v>89011.15</v>
      </c>
      <c r="M212" s="6">
        <f>IF(M$3=$J$3,$G212,IF($F212='KU Meter Schedule'!M$3,'KU Meter Schedule'!L212-'KU Meter Schedule'!$G212,L212))</f>
        <v>89011.15</v>
      </c>
      <c r="N212" s="6">
        <f>IF(N$3=$J$3,$G212,IF($F212='KU Meter Schedule'!N$3,'KU Meter Schedule'!M212-'KU Meter Schedule'!$G212,M212))</f>
        <v>89011.15</v>
      </c>
      <c r="O212" s="6">
        <f>IF(O$3=$J$3,$G212,IF($F212='KU Meter Schedule'!O$3,'KU Meter Schedule'!N212-'KU Meter Schedule'!$G212,N212))</f>
        <v>89011.15</v>
      </c>
      <c r="P212" s="6">
        <f>IF(P$3=$J$3,$G212,IF($F212='KU Meter Schedule'!P$3,'KU Meter Schedule'!O212-'KU Meter Schedule'!$G212,O212))</f>
        <v>89011.15</v>
      </c>
      <c r="Q212" s="6">
        <f>IF(Q$3=$J$3,$G212,IF($F212='KU Meter Schedule'!Q$3,'KU Meter Schedule'!P212-'KU Meter Schedule'!$G212,P212))</f>
        <v>89011.15</v>
      </c>
      <c r="R212" s="6">
        <f>IF(R$3=$J$3,$G212,IF($F212='KU Meter Schedule'!R$3,'KU Meter Schedule'!Q212-'KU Meter Schedule'!$G212,Q212))</f>
        <v>89011.15</v>
      </c>
      <c r="S212" s="6">
        <f>IF(S$3=$J$3,$G212,IF($F212='KU Meter Schedule'!S$3,'KU Meter Schedule'!R212-'KU Meter Schedule'!$G212,R212))</f>
        <v>89011.15</v>
      </c>
      <c r="T212" s="6">
        <f>IF(T$3=$J$3,$G212,IF($F212='KU Meter Schedule'!T$3,'KU Meter Schedule'!S212-'KU Meter Schedule'!$G212,S212))</f>
        <v>89011.15</v>
      </c>
      <c r="U212" s="6">
        <f>IF(U$3=$J$3,$G212,IF($F212='KU Meter Schedule'!U$3,'KU Meter Schedule'!T212-'KU Meter Schedule'!$G212,T212))</f>
        <v>89011.15</v>
      </c>
      <c r="V212" s="6">
        <f>IF(V$3=$J$3,$G212,IF($F212='KU Meter Schedule'!V$3,'KU Meter Schedule'!U212-'KU Meter Schedule'!$G212,U212))</f>
        <v>89011.15</v>
      </c>
      <c r="W212" s="6">
        <f>IF(W$3=$J$3,$G212,IF($F212='KU Meter Schedule'!W$3,'KU Meter Schedule'!V212-'KU Meter Schedule'!$G212,V212))</f>
        <v>89011.15</v>
      </c>
      <c r="X212" s="6">
        <f>IF(X$3=$J$3,$G212,IF($F212='KU Meter Schedule'!X$3,'KU Meter Schedule'!W212-'KU Meter Schedule'!$G212,W212))</f>
        <v>89011.15</v>
      </c>
      <c r="Y212" s="6">
        <f>IF(Y$3=$J$3,$G212,IF($F212='KU Meter Schedule'!Y$3,'KU Meter Schedule'!X212-'KU Meter Schedule'!$G212,X212))</f>
        <v>89011.15</v>
      </c>
      <c r="Z212" s="6">
        <f>IF(Z$3=$J$3,$G212,IF($F212='KU Meter Schedule'!Z$3,'KU Meter Schedule'!Y212-'KU Meter Schedule'!$G212,Y212))</f>
        <v>89011.15</v>
      </c>
      <c r="AA212" s="6">
        <f>IF(AA$3=$J$3,$G212,IF($F212='KU Meter Schedule'!AA$3,'KU Meter Schedule'!Z212-'KU Meter Schedule'!$G212,Z212))</f>
        <v>89011.15</v>
      </c>
      <c r="AB212" s="6">
        <f>IF(AB$3=$J$3,$G212,IF($F212='KU Meter Schedule'!AB$3,'KU Meter Schedule'!AA212-'KU Meter Schedule'!$G212,AA212))</f>
        <v>89011.15</v>
      </c>
      <c r="AC212" s="6">
        <f>IF(AC$3=$J$3,$G212,IF($F212='KU Meter Schedule'!AC$3,'KU Meter Schedule'!AB212-'KU Meter Schedule'!$G212,AB212))</f>
        <v>89011.15</v>
      </c>
      <c r="AD212" s="6">
        <f>IF(AD$3=$J$3,$G212,IF($F212='KU Meter Schedule'!AD$3,'KU Meter Schedule'!AC212-'KU Meter Schedule'!$G212,AC212))</f>
        <v>89011.15</v>
      </c>
      <c r="AE212" s="6">
        <f>IF(AE$3=$J$3,$G212,IF($F212='KU Meter Schedule'!AE$3,'KU Meter Schedule'!AD212-'KU Meter Schedule'!$G212,AD212))</f>
        <v>89011.15</v>
      </c>
      <c r="AF212" s="6">
        <f>IF(AF$3=$J$3,$G212,IF($F212='KU Meter Schedule'!AF$3,'KU Meter Schedule'!AE212-'KU Meter Schedule'!$G212,AE212))</f>
        <v>89011.15</v>
      </c>
      <c r="AG212" s="6">
        <f>IF(AG$3=$J$3,$G212,IF($F212='KU Meter Schedule'!AG$3,'KU Meter Schedule'!AF212-'KU Meter Schedule'!$G212,AF212))</f>
        <v>89011.15</v>
      </c>
      <c r="AH212" s="6">
        <f>IF(AH$3=$J$3,$G212,IF($F212='KU Meter Schedule'!AH$3,'KU Meter Schedule'!AG212-'KU Meter Schedule'!$G212,AG212))</f>
        <v>89011.15</v>
      </c>
      <c r="AI212" s="6">
        <f>IF(AI$3=$J$3,$G212,IF($F212='KU Meter Schedule'!AI$3,'KU Meter Schedule'!AH212-'KU Meter Schedule'!$G212,AH212))</f>
        <v>89011.15</v>
      </c>
      <c r="AJ212" s="6">
        <f>IF(AJ$3=$J$3,$G212,IF($F212='KU Meter Schedule'!AJ$3,'KU Meter Schedule'!AI212-'KU Meter Schedule'!$G212,AI212))</f>
        <v>89011.15</v>
      </c>
      <c r="AK212" s="6">
        <f>IF(AK$3=$J$3,$G212,IF($F212='KU Meter Schedule'!AK$3,'KU Meter Schedule'!AJ212-'KU Meter Schedule'!$G212,AJ212))</f>
        <v>89011.15</v>
      </c>
      <c r="AL212" s="6">
        <f>IF(AL$3=$J$3,$G212,IF($F212='KU Meter Schedule'!AL$3,'KU Meter Schedule'!AK212-'KU Meter Schedule'!$G212,AK212))</f>
        <v>89011.15</v>
      </c>
      <c r="AM212" s="6">
        <f>IF(AM$3=$J$3,$G212,IF($F212='KU Meter Schedule'!AM$3,'KU Meter Schedule'!AL212-'KU Meter Schedule'!$G212,AL212))</f>
        <v>89011.15</v>
      </c>
      <c r="AN212" s="6">
        <f>IF(AN$3=$J$3,$G212,IF($F212='KU Meter Schedule'!AN$3,'KU Meter Schedule'!AM212-'KU Meter Schedule'!$G212,AM212))</f>
        <v>89011.15</v>
      </c>
      <c r="AO212" s="6">
        <f>IF(AO$3=$J$3,$G212,IF($F212='KU Meter Schedule'!AO$3,'KU Meter Schedule'!AN212-'KU Meter Schedule'!$G212,AN212))</f>
        <v>89011.15</v>
      </c>
      <c r="AP212" s="6">
        <f>IF(AP$3=$J$3,$G212,IF($F212='KU Meter Schedule'!AP$3,'KU Meter Schedule'!AO212-'KU Meter Schedule'!$G212,AO212))</f>
        <v>89011.15</v>
      </c>
      <c r="AQ212" s="6">
        <f>IF(AQ$3=$J$3,$G212,IF($F212='KU Meter Schedule'!AQ$3,'KU Meter Schedule'!AP212-'KU Meter Schedule'!$G212,AP212))</f>
        <v>89011.15</v>
      </c>
      <c r="AR212" s="6">
        <f>IF(AR$3=$J$3,$G212,IF($F212='KU Meter Schedule'!AR$3,'KU Meter Schedule'!AQ212-'KU Meter Schedule'!$G212,AQ212))</f>
        <v>89011.15</v>
      </c>
      <c r="AS212" s="6">
        <f>IF(AS$3=$J$3,$G212,IF($F212='KU Meter Schedule'!AS$3,'KU Meter Schedule'!AR212-'KU Meter Schedule'!$G212,AR212))</f>
        <v>89011.15</v>
      </c>
      <c r="AT212" s="6">
        <f>IF(AT$3=$J$3,$G212,IF($F212='KU Meter Schedule'!AT$3,'KU Meter Schedule'!AS212-'KU Meter Schedule'!$G212,AS212))</f>
        <v>89011.15</v>
      </c>
      <c r="AU212" s="6">
        <f>IF(AU$3=$J$3,$G212,IF($F212='KU Meter Schedule'!AU$3,'KU Meter Schedule'!AT212-'KU Meter Schedule'!$G212,AT212))</f>
        <v>89011.15</v>
      </c>
      <c r="AV212" s="6">
        <f>IF(AV$3=$J$3,$G212,IF($F212='KU Meter Schedule'!AV$3,'KU Meter Schedule'!AU212-'KU Meter Schedule'!$G212,AU212))</f>
        <v>0</v>
      </c>
      <c r="AW212" s="6">
        <f>IF(AW$3=$J$3,$G212,IF($F212='KU Meter Schedule'!AW$3,'KU Meter Schedule'!AV212-'KU Meter Schedule'!$G212,AV212))</f>
        <v>0</v>
      </c>
      <c r="AX212" s="6">
        <f>IF(AX$3=$J$3,$G212,IF($F212='KU Meter Schedule'!AX$3,'KU Meter Schedule'!AW212-'KU Meter Schedule'!$G212,AW212))</f>
        <v>0</v>
      </c>
      <c r="AZ212" s="21">
        <f>IF(AZ$3&lt;'Depr. Rate'!$B$1,('Depr. Rate'!$B$4*'KU Meter Schedule'!J212)/12,IF(J212=0,I212/2*'Depr. Rate'!$C$4/12,('Depr. Rate'!$C$4*'KU Meter Schedule'!J212)/12))</f>
        <v>169.86294458333333</v>
      </c>
      <c r="BA212" s="21">
        <f>IF(BA$3&lt;'Depr. Rate'!$B$1,('Depr. Rate'!$B$4*'KU Meter Schedule'!K212)/12,IF(K212=0,J212/2*'Depr. Rate'!$C$4/12,('Depr. Rate'!$C$4*'KU Meter Schedule'!K212)/12))</f>
        <v>169.86294458333333</v>
      </c>
      <c r="BB212" s="21">
        <f>IF(BB$3&lt;'Depr. Rate'!$B$1,('Depr. Rate'!$B$4*'KU Meter Schedule'!L212)/12,IF(L212=0,K212/2*'Depr. Rate'!$C$4/12,('Depr. Rate'!$C$4*'KU Meter Schedule'!L212)/12))</f>
        <v>169.86294458333333</v>
      </c>
      <c r="BC212" s="21">
        <f>IF(BC$3&lt;'Depr. Rate'!$B$1,('Depr. Rate'!$B$4*'KU Meter Schedule'!M212)/12,IF(M212=0,L212/2*'Depr. Rate'!$C$4/12,('Depr. Rate'!$C$4*'KU Meter Schedule'!M212)/12))</f>
        <v>169.86294458333333</v>
      </c>
      <c r="BD212" s="21">
        <f>IF(BD$3&lt;'Depr. Rate'!$B$1,('Depr. Rate'!$B$4*'KU Meter Schedule'!N212)/12,IF(N212=0,M212/2*'Depr. Rate'!$C$4/12,('Depr. Rate'!$C$4*'KU Meter Schedule'!N212)/12))</f>
        <v>169.86294458333333</v>
      </c>
      <c r="BE212" s="21">
        <f>IF(BE$3&lt;'Depr. Rate'!$B$1,('Depr. Rate'!$B$4*'KU Meter Schedule'!O212)/12,IF(O212=0,N212/2*'Depr. Rate'!$C$4/12,('Depr. Rate'!$C$4*'KU Meter Schedule'!O212)/12))</f>
        <v>169.86294458333333</v>
      </c>
      <c r="BF212" s="21">
        <f>IF(BF$3&lt;'Depr. Rate'!$B$1,('Depr. Rate'!$B$4*'KU Meter Schedule'!P212)/12,IF(P212=0,O212/2*'Depr. Rate'!$C$4/12,('Depr. Rate'!$C$4*'KU Meter Schedule'!P212)/12))</f>
        <v>169.86294458333333</v>
      </c>
      <c r="BG212" s="21">
        <f>IF(BG$3&lt;'Depr. Rate'!$B$1,('Depr. Rate'!$B$4*'KU Meter Schedule'!Q212)/12,IF(Q212=0,P212/2*'Depr. Rate'!$C$4/12,('Depr. Rate'!$C$4*'KU Meter Schedule'!Q212)/12))</f>
        <v>169.86294458333333</v>
      </c>
      <c r="BH212" s="21">
        <f>IF(BH$3&lt;'Depr. Rate'!$B$1,('Depr. Rate'!$B$4*'KU Meter Schedule'!R212)/12,IF(R212=0,Q212/2*'Depr. Rate'!$C$4/12,('Depr. Rate'!$C$4*'KU Meter Schedule'!R212)/12))</f>
        <v>169.86294458333333</v>
      </c>
      <c r="BI212" s="21">
        <f>IF(BI$3&lt;'Depr. Rate'!$B$1,('Depr. Rate'!$B$4*'KU Meter Schedule'!S212)/12,IF(S212=0,R212/2*'Depr. Rate'!$C$4/12,('Depr. Rate'!$C$4*'KU Meter Schedule'!S212)/12))</f>
        <v>169.86294458333333</v>
      </c>
      <c r="BJ212" s="21">
        <f>IF(BJ$3&lt;'Depr. Rate'!$B$1,('Depr. Rate'!$B$4*'KU Meter Schedule'!T212)/12,IF(T212=0,S212/2*'Depr. Rate'!$C$4/12,('Depr. Rate'!$C$4*'KU Meter Schedule'!T212)/12))</f>
        <v>169.86294458333333</v>
      </c>
      <c r="BK212" s="21">
        <f>IF(BK$3&lt;'Depr. Rate'!$B$1,('Depr. Rate'!$B$4*'KU Meter Schedule'!U212)/12,IF(U212=0,T212/2*'Depr. Rate'!$C$4/12,('Depr. Rate'!$C$4*'KU Meter Schedule'!U212)/12))</f>
        <v>260.35761374999998</v>
      </c>
      <c r="BL212" s="21">
        <f>IF(BL$3&lt;'Depr. Rate'!$B$1,('Depr. Rate'!$B$4*'KU Meter Schedule'!V212)/12,IF(V212=0,U212/2*'Depr. Rate'!$C$4/12,('Depr. Rate'!$C$4*'KU Meter Schedule'!V212)/12))</f>
        <v>260.35761374999998</v>
      </c>
      <c r="BM212" s="21">
        <f>IF(BM$3&lt;'Depr. Rate'!$B$1,('Depr. Rate'!$B$4*'KU Meter Schedule'!W212)/12,IF(W212=0,V212/2*'Depr. Rate'!$C$4/12,('Depr. Rate'!$C$4*'KU Meter Schedule'!W212)/12))</f>
        <v>260.35761374999998</v>
      </c>
      <c r="BN212" s="21">
        <f>IF(BN$3&lt;'Depr. Rate'!$B$1,('Depr. Rate'!$B$4*'KU Meter Schedule'!X212)/12,IF(X212=0,W212/2*'Depr. Rate'!$C$4/12,('Depr. Rate'!$C$4*'KU Meter Schedule'!X212)/12))</f>
        <v>260.35761374999998</v>
      </c>
      <c r="BO212" s="21">
        <f>IF(BO$3&lt;'Depr. Rate'!$B$1,('Depr. Rate'!$B$4*'KU Meter Schedule'!Y212)/12,IF(Y212=0,X212/2*'Depr. Rate'!$C$4/12,('Depr. Rate'!$C$4*'KU Meter Schedule'!Y212)/12))</f>
        <v>260.35761374999998</v>
      </c>
      <c r="BP212" s="21">
        <f>IF(BP$3&lt;'Depr. Rate'!$B$1,('Depr. Rate'!$B$4*'KU Meter Schedule'!Z212)/12,IF(Z212=0,Y212/2*'Depr. Rate'!$C$4/12,('Depr. Rate'!$C$4*'KU Meter Schedule'!Z212)/12))</f>
        <v>260.35761374999998</v>
      </c>
      <c r="BQ212" s="21">
        <f>IF(BQ$3&lt;'Depr. Rate'!$B$1,('Depr. Rate'!$B$4*'KU Meter Schedule'!AA212)/12,IF(AA212=0,Z212/2*'Depr. Rate'!$C$4/12,('Depr. Rate'!$C$4*'KU Meter Schedule'!AA212)/12))</f>
        <v>260.35761374999998</v>
      </c>
      <c r="BR212" s="21">
        <f>IF(BR$3&lt;'Depr. Rate'!$B$1,('Depr. Rate'!$B$4*'KU Meter Schedule'!AB212)/12,IF(AB212=0,AA212/2*'Depr. Rate'!$C$4/12,('Depr. Rate'!$C$4*'KU Meter Schedule'!AB212)/12))</f>
        <v>260.35761374999998</v>
      </c>
      <c r="BS212" s="21">
        <f>IF(BS$3&lt;'Depr. Rate'!$B$1,('Depr. Rate'!$B$4*'KU Meter Schedule'!AC212)/12,IF(AC212=0,AB212/2*'Depr. Rate'!$C$4/12,('Depr. Rate'!$C$4*'KU Meter Schedule'!AC212)/12))</f>
        <v>260.35761374999998</v>
      </c>
      <c r="BT212" s="21">
        <f>IF(BT$3&lt;'Depr. Rate'!$B$1,('Depr. Rate'!$B$4*'KU Meter Schedule'!AD212)/12,IF(AD212=0,AC212/2*'Depr. Rate'!$C$4/12,('Depr. Rate'!$C$4*'KU Meter Schedule'!AD212)/12))</f>
        <v>260.35761374999998</v>
      </c>
      <c r="BU212" s="21">
        <f>IF(BU$3&lt;'Depr. Rate'!$B$1,('Depr. Rate'!$B$4*'KU Meter Schedule'!AE212)/12,IF(AE212=0,AD212/2*'Depr. Rate'!$C$4/12,('Depr. Rate'!$C$4*'KU Meter Schedule'!AE212)/12))</f>
        <v>260.35761374999998</v>
      </c>
      <c r="BV212" s="21">
        <f>IF(BV$3&lt;'Depr. Rate'!$B$1,('Depr. Rate'!$B$4*'KU Meter Schedule'!AF212)/12,IF(AF212=0,AE212/2*'Depr. Rate'!$C$4/12,('Depr. Rate'!$C$4*'KU Meter Schedule'!AF212)/12))</f>
        <v>260.35761374999998</v>
      </c>
      <c r="BW212" s="21">
        <f>IF(BW$3&lt;'Depr. Rate'!$B$1,('Depr. Rate'!$B$4*'KU Meter Schedule'!AG212)/12,IF(AG212=0,AF212/2*'Depr. Rate'!$C$4/12,('Depr. Rate'!$C$4*'KU Meter Schedule'!AG212)/12))</f>
        <v>260.35761374999998</v>
      </c>
      <c r="BX212" s="21">
        <f>IF(BX$3&lt;'Depr. Rate'!$B$1,('Depr. Rate'!$B$4*'KU Meter Schedule'!AH212)/12,IF(AH212=0,AG212/2*'Depr. Rate'!$C$4/12,('Depr. Rate'!$C$4*'KU Meter Schedule'!AH212)/12))</f>
        <v>260.35761374999998</v>
      </c>
      <c r="BY212" s="21">
        <f>IF(BY$3&lt;'Depr. Rate'!$B$1,('Depr. Rate'!$B$4*'KU Meter Schedule'!AI212)/12,IF(AI212=0,AH212/2*'Depr. Rate'!$C$4/12,('Depr. Rate'!$C$4*'KU Meter Schedule'!AI212)/12))</f>
        <v>260.35761374999998</v>
      </c>
      <c r="BZ212" s="21">
        <f>IF(BZ$3&lt;'Depr. Rate'!$B$1,('Depr. Rate'!$B$4*'KU Meter Schedule'!AJ212)/12,IF(AJ212=0,AI212/2*'Depr. Rate'!$C$4/12,('Depr. Rate'!$C$4*'KU Meter Schedule'!AJ212)/12))</f>
        <v>260.35761374999998</v>
      </c>
      <c r="CA212" s="21">
        <f>IF(CA$3&lt;'Depr. Rate'!$B$1,('Depr. Rate'!$B$4*'KU Meter Schedule'!AK212)/12,IF(AK212=0,AJ212/2*'Depr. Rate'!$C$4/12,('Depr. Rate'!$C$4*'KU Meter Schedule'!AK212)/12))</f>
        <v>260.35761374999998</v>
      </c>
      <c r="CB212" s="21">
        <f>IF(CB$3&lt;'Depr. Rate'!$B$1,('Depr. Rate'!$B$4*'KU Meter Schedule'!AL212)/12,IF(AL212=0,AK212/2*'Depr. Rate'!$C$4/12,('Depr. Rate'!$C$4*'KU Meter Schedule'!AL212)/12))</f>
        <v>260.35761374999998</v>
      </c>
      <c r="CC212" s="21">
        <f>IF(CC$3&lt;'Depr. Rate'!$B$1,('Depr. Rate'!$B$4*'KU Meter Schedule'!AM212)/12,IF(AM212=0,AL212/2*'Depr. Rate'!$C$4/12,('Depr. Rate'!$C$4*'KU Meter Schedule'!AM212)/12))</f>
        <v>260.35761374999998</v>
      </c>
      <c r="CD212" s="21">
        <f>IF(CD$3&lt;'Depr. Rate'!$B$1,('Depr. Rate'!$B$4*'KU Meter Schedule'!AN212)/12,IF(AN212=0,AM212/2*'Depr. Rate'!$C$4/12,('Depr. Rate'!$C$4*'KU Meter Schedule'!AN212)/12))</f>
        <v>260.35761374999998</v>
      </c>
      <c r="CE212" s="21">
        <f>IF(CE$3&lt;'Depr. Rate'!$B$1,('Depr. Rate'!$B$4*'KU Meter Schedule'!AO212)/12,IF(AO212=0,AN212/2*'Depr. Rate'!$C$4/12,('Depr. Rate'!$C$4*'KU Meter Schedule'!AO212)/12))</f>
        <v>260.35761374999998</v>
      </c>
      <c r="CF212" s="21">
        <f>IF(CF$3&lt;'Depr. Rate'!$B$1,('Depr. Rate'!$B$4*'KU Meter Schedule'!AP212)/12,IF(AP212=0,AO212/2*'Depr. Rate'!$C$4/12,('Depr. Rate'!$C$4*'KU Meter Schedule'!AP212)/12))</f>
        <v>260.35761374999998</v>
      </c>
      <c r="CG212" s="21">
        <f>IF(CG$3&lt;'Depr. Rate'!$B$1,('Depr. Rate'!$B$4*'KU Meter Schedule'!AQ212)/12,IF(AQ212=0,AP212/2*'Depr. Rate'!$C$4/12,('Depr. Rate'!$C$4*'KU Meter Schedule'!AQ212)/12))</f>
        <v>260.35761374999998</v>
      </c>
      <c r="CH212" s="21">
        <f>IF(CH$3&lt;'Depr. Rate'!$B$1,('Depr. Rate'!$B$4*'KU Meter Schedule'!AR212)/12,IF(AR212=0,AQ212/2*'Depr. Rate'!$C$4/12,('Depr. Rate'!$C$4*'KU Meter Schedule'!AR212)/12))</f>
        <v>260.35761374999998</v>
      </c>
      <c r="CI212" s="21">
        <f>IF(CI$3&lt;'Depr. Rate'!$B$1,('Depr. Rate'!$B$4*'KU Meter Schedule'!AS212)/12,IF(AS212=0,AR212/2*'Depr. Rate'!$C$4/12,('Depr. Rate'!$C$4*'KU Meter Schedule'!AS212)/12))</f>
        <v>260.35761374999998</v>
      </c>
      <c r="CJ212" s="21">
        <f>IF(CJ$3&lt;'Depr. Rate'!$B$1,('Depr. Rate'!$B$4*'KU Meter Schedule'!AT212)/12,IF(AT212=0,AS212/2*'Depr. Rate'!$C$4/12,('Depr. Rate'!$C$4*'KU Meter Schedule'!AT212)/12))</f>
        <v>260.35761374999998</v>
      </c>
      <c r="CK212" s="21">
        <f>IF(CK$3&lt;'Depr. Rate'!$B$1,('Depr. Rate'!$B$4*'KU Meter Schedule'!AU212)/12,IF(AU212=0,AT212/2*'Depr. Rate'!$C$4/12,('Depr. Rate'!$C$4*'KU Meter Schedule'!AU212)/12))</f>
        <v>260.35761374999998</v>
      </c>
      <c r="CL212" s="21">
        <f>IF(CL$3&lt;'Depr. Rate'!$B$1,('Depr. Rate'!$B$4*'KU Meter Schedule'!AV212)/12,IF(AV212=0,AU212/2*'Depr. Rate'!$C$4/12,('Depr. Rate'!$C$4*'KU Meter Schedule'!AV212)/12))</f>
        <v>130.17880687499999</v>
      </c>
      <c r="CM212" s="21">
        <f>IF(CM$3&lt;'Depr. Rate'!$B$1,('Depr. Rate'!$B$4*'KU Meter Schedule'!AW212)/12,IF(AW212=0,AV212/2*'Depr. Rate'!$C$4/12,('Depr. Rate'!$C$4*'KU Meter Schedule'!AW212)/12))</f>
        <v>0</v>
      </c>
      <c r="CN212" s="21">
        <f>IF(CN$3&lt;'Depr. Rate'!$B$1,('Depr. Rate'!$B$4*'KU Meter Schedule'!AX212)/12,IF(AX212=0,AW212/2*'Depr. Rate'!$C$4/12,('Depr. Rate'!$C$4*'KU Meter Schedule'!AX212)/12))</f>
        <v>0</v>
      </c>
      <c r="CP212" s="6">
        <f>IF(CP$3=$CP$3,$H212+AZ212,IF($F212='KU Meter Schedule'!CP$3,'KU Meter Schedule'!CO212+AZ212-$G212,SUM(CO212,AZ212)))</f>
        <v>78102.973611709342</v>
      </c>
      <c r="CQ212" s="6">
        <f>IF(CQ$3=$CP$3,$H212+BA212,IF($F212='KU Meter Schedule'!CQ$3,'KU Meter Schedule'!CP212+BA212-$G212,SUM(CP212,BA212)))</f>
        <v>78272.836556292677</v>
      </c>
      <c r="CR212" s="6">
        <f>IF(CR$3=$CP$3,$H212+BB212,IF($F212='KU Meter Schedule'!CR$3,'KU Meter Schedule'!CQ212+BB212-$G212,SUM(CQ212,BB212)))</f>
        <v>78442.699500876013</v>
      </c>
      <c r="CS212" s="6">
        <f>IF(CS$3=$CP$3,$H212+BC212,IF($F212='KU Meter Schedule'!CS$3,'KU Meter Schedule'!CR212+BC212-$G212,SUM(CR212,BC212)))</f>
        <v>78612.562445459349</v>
      </c>
      <c r="CT212" s="6">
        <f>IF(CT$3=$CP$3,$H212+BD212,IF($F212='KU Meter Schedule'!CT$3,'KU Meter Schedule'!CS212+BD212-$G212,SUM(CS212,BD212)))</f>
        <v>78782.425390042685</v>
      </c>
      <c r="CU212" s="6">
        <f>IF(CU$3=$CP$3,$H212+BE212,IF($F212='KU Meter Schedule'!CU$3,'KU Meter Schedule'!CT212+BE212-$G212,SUM(CT212,BE212)))</f>
        <v>78952.288334626021</v>
      </c>
      <c r="CV212" s="6">
        <f>IF(CV$3=$CP$3,$H212+BF212,IF($F212='KU Meter Schedule'!CV$3,'KU Meter Schedule'!CU212+BF212-$G212,SUM(CU212,BF212)))</f>
        <v>79122.151279209356</v>
      </c>
      <c r="CW212" s="6">
        <f>IF(CW$3=$CP$3,$H212+BG212,IF($F212='KU Meter Schedule'!CW$3,'KU Meter Schedule'!CV212+BG212-$G212,SUM(CV212,BG212)))</f>
        <v>79292.014223792692</v>
      </c>
      <c r="CX212" s="6">
        <f>IF(CX$3=$CP$3,$H212+BH212,IF($F212='KU Meter Schedule'!CX$3,'KU Meter Schedule'!CW212+BH212-$G212,SUM(CW212,BH212)))</f>
        <v>79461.877168376028</v>
      </c>
      <c r="CY212" s="6">
        <f>IF(CY$3=$CP$3,$H212+BI212,IF($F212='KU Meter Schedule'!CY$3,'KU Meter Schedule'!CX212+BI212-$G212,SUM(CX212,BI212)))</f>
        <v>79631.740112959364</v>
      </c>
      <c r="CZ212" s="6">
        <f>IF(CZ$3=$CP$3,$H212+BJ212,IF($F212='KU Meter Schedule'!CZ$3,'KU Meter Schedule'!CY212+BJ212-$G212,SUM(CY212,BJ212)))</f>
        <v>79801.603057542699</v>
      </c>
      <c r="DA212" s="6">
        <f>IF(DA$3=$CP$3,$H212+BK212,IF($F212='KU Meter Schedule'!DA$3,'KU Meter Schedule'!CZ212+BK212-$G212,SUM(CZ212,BK212)))</f>
        <v>80061.960671292705</v>
      </c>
      <c r="DB212" s="6">
        <f>IF(DB$3=$CP$3,$H212+BL212,IF($F212='KU Meter Schedule'!DB$3,'KU Meter Schedule'!DA212+BL212-$G212,SUM(DA212,BL212)))</f>
        <v>80322.318285042711</v>
      </c>
      <c r="DC212" s="6">
        <f>IF(DC$3=$CP$3,$H212+BM212,IF($F212='KU Meter Schedule'!DC$3,'KU Meter Schedule'!DB212+BM212-$G212,SUM(DB212,BM212)))</f>
        <v>80582.675898792717</v>
      </c>
      <c r="DD212" s="6">
        <f>IF(DD$3=$CP$3,$H212+BN212,IF($F212='KU Meter Schedule'!DD$3,'KU Meter Schedule'!DC212+BN212-$G212,SUM(DC212,BN212)))</f>
        <v>80843.033512542723</v>
      </c>
      <c r="DE212" s="6">
        <f>IF(DE$3=$CP$3,$H212+BO212,IF($F212='KU Meter Schedule'!DE$3,'KU Meter Schedule'!DD212+BO212-$G212,SUM(DD212,BO212)))</f>
        <v>81103.391126292729</v>
      </c>
      <c r="DF212" s="6">
        <f>IF(DF$3=$CP$3,$H212+BP212,IF($F212='KU Meter Schedule'!DF$3,'KU Meter Schedule'!DE212+BP212-$G212,SUM(DE212,BP212)))</f>
        <v>81363.748740042734</v>
      </c>
      <c r="DG212" s="6">
        <f>IF(DG$3=$CP$3,$H212+BQ212,IF($F212='KU Meter Schedule'!DG$3,'KU Meter Schedule'!DF212+BQ212-$G212,SUM(DF212,BQ212)))</f>
        <v>81624.10635379274</v>
      </c>
      <c r="DH212" s="6">
        <f>IF(DH$3=$CP$3,$H212+BR212,IF($F212='KU Meter Schedule'!DH$3,'KU Meter Schedule'!DG212+BR212-$G212,SUM(DG212,BR212)))</f>
        <v>81884.463967542746</v>
      </c>
      <c r="DI212" s="6">
        <f>IF(DI$3=$CP$3,$H212+BS212,IF($F212='KU Meter Schedule'!DI$3,'KU Meter Schedule'!DH212+BS212-$G212,SUM(DH212,BS212)))</f>
        <v>82144.821581292752</v>
      </c>
      <c r="DJ212" s="6">
        <f>IF(DJ$3=$CP$3,$H212+BT212,IF($F212='KU Meter Schedule'!DJ$3,'KU Meter Schedule'!DI212+BT212-$G212,SUM(DI212,BT212)))</f>
        <v>82405.179195042758</v>
      </c>
      <c r="DK212" s="6">
        <f>IF(DK$3=$CP$3,$H212+BU212,IF($F212='KU Meter Schedule'!DK$3,'KU Meter Schedule'!DJ212+BU212-$G212,SUM(DJ212,BU212)))</f>
        <v>82665.536808792764</v>
      </c>
      <c r="DL212" s="6">
        <f>IF(DL$3=$CP$3,$H212+BV212,IF($F212='KU Meter Schedule'!DL$3,'KU Meter Schedule'!DK212+BV212-$G212,SUM(DK212,BV212)))</f>
        <v>82925.894422542769</v>
      </c>
      <c r="DM212" s="6">
        <f>IF(DM$3=$CP$3,$H212+BW212,IF($F212='KU Meter Schedule'!DM$3,'KU Meter Schedule'!DL212+BW212-$G212,SUM(DL212,BW212)))</f>
        <v>83186.252036292775</v>
      </c>
      <c r="DN212" s="6">
        <f>IF(DN$3=$CP$3,$H212+BX212,IF($F212='KU Meter Schedule'!DN$3,'KU Meter Schedule'!DM212+BX212-$G212,SUM(DM212,BX212)))</f>
        <v>83446.609650042781</v>
      </c>
      <c r="DO212" s="6">
        <f>IF(DO$3=$CP$3,$H212+BY212,IF($F212='KU Meter Schedule'!DO$3,'KU Meter Schedule'!DN212+BY212-$G212,SUM(DN212,BY212)))</f>
        <v>83706.967263792787</v>
      </c>
      <c r="DP212" s="6">
        <f>IF(DP$3=$CP$3,$H212+BZ212,IF($F212='KU Meter Schedule'!DP$3,'KU Meter Schedule'!DO212+BZ212-$G212,SUM(DO212,BZ212)))</f>
        <v>83967.324877542793</v>
      </c>
      <c r="DQ212" s="6">
        <f>IF(DQ$3=$CP$3,$H212+CA212,IF($F212='KU Meter Schedule'!DQ$3,'KU Meter Schedule'!DP212+CA212-$G212,SUM(DP212,CA212)))</f>
        <v>84227.682491292799</v>
      </c>
      <c r="DR212" s="6">
        <f>IF(DR$3=$CP$3,$H212+CB212,IF($F212='KU Meter Schedule'!DR$3,'KU Meter Schedule'!DQ212+CB212-$G212,SUM(DQ212,CB212)))</f>
        <v>84488.040105042804</v>
      </c>
      <c r="DS212" s="6">
        <f>IF(DS$3=$CP$3,$H212+CC212,IF($F212='KU Meter Schedule'!DS$3,'KU Meter Schedule'!DR212+CC212-$G212,SUM(DR212,CC212)))</f>
        <v>84748.39771879281</v>
      </c>
      <c r="DT212" s="6">
        <f>IF(DT$3=$CP$3,$H212+CD212,IF($F212='KU Meter Schedule'!DT$3,'KU Meter Schedule'!DS212+CD212-$G212,SUM(DS212,CD212)))</f>
        <v>85008.755332542816</v>
      </c>
      <c r="DU212" s="6">
        <f>IF(DU$3=$CP$3,$H212+CE212,IF($F212='KU Meter Schedule'!DU$3,'KU Meter Schedule'!DT212+CE212-$G212,SUM(DT212,CE212)))</f>
        <v>85269.112946292822</v>
      </c>
      <c r="DV212" s="6">
        <f>IF(DV$3=$CP$3,$H212+CF212,IF($F212='KU Meter Schedule'!DV$3,'KU Meter Schedule'!DU212+CF212-$G212,SUM(DU212,CF212)))</f>
        <v>85529.470560042828</v>
      </c>
      <c r="DW212" s="6">
        <f>IF(DW$3=$CP$3,$H212+CG212,IF($F212='KU Meter Schedule'!DW$3,'KU Meter Schedule'!DV212+CG212-$G212,SUM(DV212,CG212)))</f>
        <v>85789.828173792834</v>
      </c>
      <c r="DX212" s="6">
        <f>IF(DX$3=$CP$3,$H212+CH212,IF($F212='KU Meter Schedule'!DX$3,'KU Meter Schedule'!DW212+CH212-$G212,SUM(DW212,CH212)))</f>
        <v>86050.18578754284</v>
      </c>
      <c r="DY212" s="6">
        <f>IF(DY$3=$CP$3,$H212+CI212,IF($F212='KU Meter Schedule'!DY$3,'KU Meter Schedule'!DX212+CI212-$G212,SUM(DX212,CI212)))</f>
        <v>86310.543401292845</v>
      </c>
      <c r="DZ212" s="6">
        <f>IF(DZ$3=$CP$3,$H212+CJ212,IF($F212='KU Meter Schedule'!DZ$3,'KU Meter Schedule'!DY212+CJ212-$G212,SUM(DY212,CJ212)))</f>
        <v>86570.901015042851</v>
      </c>
      <c r="EA212" s="6">
        <f>IF(EA$3=$CP$3,$H212+CK212,IF($F212='KU Meter Schedule'!EA$3,'KU Meter Schedule'!DZ212+CK212-$G212,SUM(DZ212,CK212)))</f>
        <v>86831.258628792857</v>
      </c>
      <c r="EB212" s="6">
        <f>IF(EB$3=$CP$3,$H212+CL212,IF($F212='KU Meter Schedule'!EB$3,'KU Meter Schedule'!EA212+CL212-$G212,SUM(EA212,CL212)))</f>
        <v>-2049.7125643321342</v>
      </c>
      <c r="EC212" s="6">
        <f>IF(EC$3=$CP$3,$H212+CM212,IF($F212='KU Meter Schedule'!EC$3,'KU Meter Schedule'!EB212+CM212-$G212,SUM(EB212,CM212)))</f>
        <v>-2049.7125643321342</v>
      </c>
      <c r="ED212" s="6">
        <f>IF(ED$3=$CP$3,$H212+CN212,IF($F212='KU Meter Schedule'!ED$3,'KU Meter Schedule'!EC212+CN212-$G212,SUM(EC212,CN212)))</f>
        <v>-2049.7125643321342</v>
      </c>
      <c r="EF212" s="8">
        <f t="shared" si="42"/>
        <v>10908.176388290653</v>
      </c>
      <c r="EG212" s="8">
        <f t="shared" si="42"/>
        <v>10738.313443707317</v>
      </c>
      <c r="EH212" s="8">
        <f t="shared" si="42"/>
        <v>10568.450499123981</v>
      </c>
      <c r="EI212" s="8">
        <f t="shared" si="42"/>
        <v>10398.587554540645</v>
      </c>
      <c r="EJ212" s="8">
        <f t="shared" si="42"/>
        <v>10228.724609957309</v>
      </c>
      <c r="EK212" s="8">
        <f t="shared" si="42"/>
        <v>10058.861665373974</v>
      </c>
      <c r="EL212" s="8">
        <f t="shared" si="42"/>
        <v>9888.9987207906379</v>
      </c>
      <c r="EM212" s="8">
        <f t="shared" si="42"/>
        <v>9719.1357762073021</v>
      </c>
      <c r="EN212" s="8">
        <f t="shared" si="42"/>
        <v>9549.2728316239663</v>
      </c>
      <c r="EO212" s="8">
        <f t="shared" si="42"/>
        <v>9379.4098870406306</v>
      </c>
      <c r="EP212" s="8">
        <f t="shared" si="42"/>
        <v>9209.5469424572948</v>
      </c>
      <c r="EQ212" s="8">
        <f t="shared" si="42"/>
        <v>8949.189328707289</v>
      </c>
      <c r="ER212" s="8">
        <f t="shared" si="42"/>
        <v>8688.8317149572831</v>
      </c>
      <c r="ES212" s="8">
        <f t="shared" si="42"/>
        <v>8428.4741012072773</v>
      </c>
      <c r="ET212" s="8">
        <f t="shared" si="42"/>
        <v>8168.1164874572714</v>
      </c>
      <c r="EU212" s="8">
        <f t="shared" ref="EU212:FJ227" si="43">Y212-DE212</f>
        <v>7907.7588737072656</v>
      </c>
      <c r="EV212" s="8">
        <f t="shared" si="43"/>
        <v>7647.4012599572598</v>
      </c>
      <c r="EW212" s="8">
        <f t="shared" si="43"/>
        <v>7387.0436462072539</v>
      </c>
      <c r="EX212" s="8">
        <f t="shared" si="43"/>
        <v>7126.6860324572481</v>
      </c>
      <c r="EY212" s="8">
        <f t="shared" si="43"/>
        <v>6866.3284187072422</v>
      </c>
      <c r="EZ212" s="8">
        <f t="shared" si="43"/>
        <v>6605.9708049572364</v>
      </c>
      <c r="FA212" s="8">
        <f t="shared" si="43"/>
        <v>6345.6131912072306</v>
      </c>
      <c r="FB212" s="8">
        <f t="shared" si="43"/>
        <v>6085.2555774572247</v>
      </c>
      <c r="FC212" s="8">
        <f t="shared" si="43"/>
        <v>5824.8979637072189</v>
      </c>
      <c r="FD212" s="8">
        <f t="shared" si="43"/>
        <v>5564.540349957213</v>
      </c>
      <c r="FE212" s="8">
        <f t="shared" si="43"/>
        <v>5304.1827362072072</v>
      </c>
      <c r="FF212" s="8">
        <f t="shared" si="43"/>
        <v>5043.8251224572014</v>
      </c>
      <c r="FG212" s="8">
        <f t="shared" si="43"/>
        <v>4783.4675087071955</v>
      </c>
      <c r="FH212" s="8">
        <f t="shared" si="43"/>
        <v>4523.1098949571897</v>
      </c>
      <c r="FI212" s="8">
        <f t="shared" si="43"/>
        <v>4262.7522812071838</v>
      </c>
      <c r="FJ212" s="8">
        <f t="shared" si="43"/>
        <v>4002.394667457178</v>
      </c>
      <c r="FK212" s="8">
        <f t="shared" si="40"/>
        <v>3742.0370537071722</v>
      </c>
      <c r="FL212" s="8">
        <f t="shared" si="40"/>
        <v>3481.6794399571663</v>
      </c>
      <c r="FM212" s="8">
        <f t="shared" si="40"/>
        <v>3221.3218262071605</v>
      </c>
      <c r="FN212" s="8">
        <f t="shared" si="40"/>
        <v>2960.9642124571546</v>
      </c>
      <c r="FO212" s="8">
        <f t="shared" si="40"/>
        <v>2700.6065987071488</v>
      </c>
      <c r="FP212" s="8">
        <f t="shared" si="40"/>
        <v>2440.248984957143</v>
      </c>
      <c r="FQ212" s="8">
        <f t="shared" si="40"/>
        <v>2179.8913712071371</v>
      </c>
      <c r="FR212" s="8">
        <f t="shared" si="40"/>
        <v>2049.7125643321342</v>
      </c>
      <c r="FS212" s="8">
        <f t="shared" si="40"/>
        <v>2049.7125643321342</v>
      </c>
      <c r="FT212" s="8">
        <f t="shared" si="40"/>
        <v>2049.7125643321342</v>
      </c>
    </row>
    <row r="213" spans="1:176" x14ac:dyDescent="0.25">
      <c r="A213" s="3" t="s">
        <v>12</v>
      </c>
      <c r="B213" s="3" t="s">
        <v>2</v>
      </c>
      <c r="C213" s="3" t="s">
        <v>37</v>
      </c>
      <c r="D213" s="3" t="s">
        <v>4</v>
      </c>
      <c r="E213" s="3">
        <v>1978</v>
      </c>
      <c r="F213" s="24">
        <f>IFERROR(VLOOKUP(CONCATENATE(C213,E213),'KU Retirements'!$A$4:$E$150,5,FALSE),"N/A")</f>
        <v>43739</v>
      </c>
      <c r="G213" s="5">
        <v>118882.47</v>
      </c>
      <c r="H213" s="5">
        <v>102824.975545885</v>
      </c>
      <c r="J213" s="6">
        <f>IF(J$3=$J$3,$G213,IF($F213='KU Meter Schedule'!J$3,'KU Meter Schedule'!I213-'KU Meter Schedule'!$G213,I213))</f>
        <v>118882.47</v>
      </c>
      <c r="K213" s="6">
        <f>IF(K$3=$J$3,$G213,IF($F213='KU Meter Schedule'!K$3,'KU Meter Schedule'!J213-'KU Meter Schedule'!$G213,J213))</f>
        <v>118882.47</v>
      </c>
      <c r="L213" s="6">
        <f>IF(L$3=$J$3,$G213,IF($F213='KU Meter Schedule'!L$3,'KU Meter Schedule'!K213-'KU Meter Schedule'!$G213,K213))</f>
        <v>118882.47</v>
      </c>
      <c r="M213" s="6">
        <f>IF(M$3=$J$3,$G213,IF($F213='KU Meter Schedule'!M$3,'KU Meter Schedule'!L213-'KU Meter Schedule'!$G213,L213))</f>
        <v>118882.47</v>
      </c>
      <c r="N213" s="6">
        <f>IF(N$3=$J$3,$G213,IF($F213='KU Meter Schedule'!N$3,'KU Meter Schedule'!M213-'KU Meter Schedule'!$G213,M213))</f>
        <v>118882.47</v>
      </c>
      <c r="O213" s="6">
        <f>IF(O$3=$J$3,$G213,IF($F213='KU Meter Schedule'!O$3,'KU Meter Schedule'!N213-'KU Meter Schedule'!$G213,N213))</f>
        <v>118882.47</v>
      </c>
      <c r="P213" s="6">
        <f>IF(P$3=$J$3,$G213,IF($F213='KU Meter Schedule'!P$3,'KU Meter Schedule'!O213-'KU Meter Schedule'!$G213,O213))</f>
        <v>118882.47</v>
      </c>
      <c r="Q213" s="6">
        <f>IF(Q$3=$J$3,$G213,IF($F213='KU Meter Schedule'!Q$3,'KU Meter Schedule'!P213-'KU Meter Schedule'!$G213,P213))</f>
        <v>118882.47</v>
      </c>
      <c r="R213" s="6">
        <f>IF(R$3=$J$3,$G213,IF($F213='KU Meter Schedule'!R$3,'KU Meter Schedule'!Q213-'KU Meter Schedule'!$G213,Q213))</f>
        <v>118882.47</v>
      </c>
      <c r="S213" s="6">
        <f>IF(S$3=$J$3,$G213,IF($F213='KU Meter Schedule'!S$3,'KU Meter Schedule'!R213-'KU Meter Schedule'!$G213,R213))</f>
        <v>118882.47</v>
      </c>
      <c r="T213" s="6">
        <f>IF(T$3=$J$3,$G213,IF($F213='KU Meter Schedule'!T$3,'KU Meter Schedule'!S213-'KU Meter Schedule'!$G213,S213))</f>
        <v>118882.47</v>
      </c>
      <c r="U213" s="6">
        <f>IF(U$3=$J$3,$G213,IF($F213='KU Meter Schedule'!U$3,'KU Meter Schedule'!T213-'KU Meter Schedule'!$G213,T213))</f>
        <v>118882.47</v>
      </c>
      <c r="V213" s="6">
        <f>IF(V$3=$J$3,$G213,IF($F213='KU Meter Schedule'!V$3,'KU Meter Schedule'!U213-'KU Meter Schedule'!$G213,U213))</f>
        <v>118882.47</v>
      </c>
      <c r="W213" s="6">
        <f>IF(W$3=$J$3,$G213,IF($F213='KU Meter Schedule'!W$3,'KU Meter Schedule'!V213-'KU Meter Schedule'!$G213,V213))</f>
        <v>118882.47</v>
      </c>
      <c r="X213" s="6">
        <f>IF(X$3=$J$3,$G213,IF($F213='KU Meter Schedule'!X$3,'KU Meter Schedule'!W213-'KU Meter Schedule'!$G213,W213))</f>
        <v>118882.47</v>
      </c>
      <c r="Y213" s="6">
        <f>IF(Y$3=$J$3,$G213,IF($F213='KU Meter Schedule'!Y$3,'KU Meter Schedule'!X213-'KU Meter Schedule'!$G213,X213))</f>
        <v>118882.47</v>
      </c>
      <c r="Z213" s="6">
        <f>IF(Z$3=$J$3,$G213,IF($F213='KU Meter Schedule'!Z$3,'KU Meter Schedule'!Y213-'KU Meter Schedule'!$G213,Y213))</f>
        <v>118882.47</v>
      </c>
      <c r="AA213" s="6">
        <f>IF(AA$3=$J$3,$G213,IF($F213='KU Meter Schedule'!AA$3,'KU Meter Schedule'!Z213-'KU Meter Schedule'!$G213,Z213))</f>
        <v>118882.47</v>
      </c>
      <c r="AB213" s="6">
        <f>IF(AB$3=$J$3,$G213,IF($F213='KU Meter Schedule'!AB$3,'KU Meter Schedule'!AA213-'KU Meter Schedule'!$G213,AA213))</f>
        <v>118882.47</v>
      </c>
      <c r="AC213" s="6">
        <f>IF(AC$3=$J$3,$G213,IF($F213='KU Meter Schedule'!AC$3,'KU Meter Schedule'!AB213-'KU Meter Schedule'!$G213,AB213))</f>
        <v>118882.47</v>
      </c>
      <c r="AD213" s="6">
        <f>IF(AD$3=$J$3,$G213,IF($F213='KU Meter Schedule'!AD$3,'KU Meter Schedule'!AC213-'KU Meter Schedule'!$G213,AC213))</f>
        <v>118882.47</v>
      </c>
      <c r="AE213" s="6">
        <f>IF(AE$3=$J$3,$G213,IF($F213='KU Meter Schedule'!AE$3,'KU Meter Schedule'!AD213-'KU Meter Schedule'!$G213,AD213))</f>
        <v>118882.47</v>
      </c>
      <c r="AF213" s="6">
        <f>IF(AF$3=$J$3,$G213,IF($F213='KU Meter Schedule'!AF$3,'KU Meter Schedule'!AE213-'KU Meter Schedule'!$G213,AE213))</f>
        <v>118882.47</v>
      </c>
      <c r="AG213" s="6">
        <f>IF(AG$3=$J$3,$G213,IF($F213='KU Meter Schedule'!AG$3,'KU Meter Schedule'!AF213-'KU Meter Schedule'!$G213,AF213))</f>
        <v>118882.47</v>
      </c>
      <c r="AH213" s="6">
        <f>IF(AH$3=$J$3,$G213,IF($F213='KU Meter Schedule'!AH$3,'KU Meter Schedule'!AG213-'KU Meter Schedule'!$G213,AG213))</f>
        <v>118882.47</v>
      </c>
      <c r="AI213" s="6">
        <f>IF(AI$3=$J$3,$G213,IF($F213='KU Meter Schedule'!AI$3,'KU Meter Schedule'!AH213-'KU Meter Schedule'!$G213,AH213))</f>
        <v>118882.47</v>
      </c>
      <c r="AJ213" s="6">
        <f>IF(AJ$3=$J$3,$G213,IF($F213='KU Meter Schedule'!AJ$3,'KU Meter Schedule'!AI213-'KU Meter Schedule'!$G213,AI213))</f>
        <v>118882.47</v>
      </c>
      <c r="AK213" s="6">
        <f>IF(AK$3=$J$3,$G213,IF($F213='KU Meter Schedule'!AK$3,'KU Meter Schedule'!AJ213-'KU Meter Schedule'!$G213,AJ213))</f>
        <v>118882.47</v>
      </c>
      <c r="AL213" s="6">
        <f>IF(AL$3=$J$3,$G213,IF($F213='KU Meter Schedule'!AL$3,'KU Meter Schedule'!AK213-'KU Meter Schedule'!$G213,AK213))</f>
        <v>118882.47</v>
      </c>
      <c r="AM213" s="6">
        <f>IF(AM$3=$J$3,$G213,IF($F213='KU Meter Schedule'!AM$3,'KU Meter Schedule'!AL213-'KU Meter Schedule'!$G213,AL213))</f>
        <v>118882.47</v>
      </c>
      <c r="AN213" s="6">
        <f>IF(AN$3=$J$3,$G213,IF($F213='KU Meter Schedule'!AN$3,'KU Meter Schedule'!AM213-'KU Meter Schedule'!$G213,AM213))</f>
        <v>118882.47</v>
      </c>
      <c r="AO213" s="6">
        <f>IF(AO$3=$J$3,$G213,IF($F213='KU Meter Schedule'!AO$3,'KU Meter Schedule'!AN213-'KU Meter Schedule'!$G213,AN213))</f>
        <v>118882.47</v>
      </c>
      <c r="AP213" s="6">
        <f>IF(AP$3=$J$3,$G213,IF($F213='KU Meter Schedule'!AP$3,'KU Meter Schedule'!AO213-'KU Meter Schedule'!$G213,AO213))</f>
        <v>118882.47</v>
      </c>
      <c r="AQ213" s="6">
        <f>IF(AQ$3=$J$3,$G213,IF($F213='KU Meter Schedule'!AQ$3,'KU Meter Schedule'!AP213-'KU Meter Schedule'!$G213,AP213))</f>
        <v>118882.47</v>
      </c>
      <c r="AR213" s="6">
        <f>IF(AR$3=$J$3,$G213,IF($F213='KU Meter Schedule'!AR$3,'KU Meter Schedule'!AQ213-'KU Meter Schedule'!$G213,AQ213))</f>
        <v>118882.47</v>
      </c>
      <c r="AS213" s="6">
        <f>IF(AS$3=$J$3,$G213,IF($F213='KU Meter Schedule'!AS$3,'KU Meter Schedule'!AR213-'KU Meter Schedule'!$G213,AR213))</f>
        <v>118882.47</v>
      </c>
      <c r="AT213" s="6">
        <f>IF(AT$3=$J$3,$G213,IF($F213='KU Meter Schedule'!AT$3,'KU Meter Schedule'!AS213-'KU Meter Schedule'!$G213,AS213))</f>
        <v>118882.47</v>
      </c>
      <c r="AU213" s="6">
        <f>IF(AU$3=$J$3,$G213,IF($F213='KU Meter Schedule'!AU$3,'KU Meter Schedule'!AT213-'KU Meter Schedule'!$G213,AT213))</f>
        <v>118882.47</v>
      </c>
      <c r="AV213" s="6">
        <f>IF(AV$3=$J$3,$G213,IF($F213='KU Meter Schedule'!AV$3,'KU Meter Schedule'!AU213-'KU Meter Schedule'!$G213,AU213))</f>
        <v>0</v>
      </c>
      <c r="AW213" s="6">
        <f>IF(AW$3=$J$3,$G213,IF($F213='KU Meter Schedule'!AW$3,'KU Meter Schedule'!AV213-'KU Meter Schedule'!$G213,AV213))</f>
        <v>0</v>
      </c>
      <c r="AX213" s="6">
        <f>IF(AX$3=$J$3,$G213,IF($F213='KU Meter Schedule'!AX$3,'KU Meter Schedule'!AW213-'KU Meter Schedule'!$G213,AW213))</f>
        <v>0</v>
      </c>
      <c r="AZ213" s="21">
        <f>IF(AZ$3&lt;'Depr. Rate'!$B$1,('Depr. Rate'!$B$4*'KU Meter Schedule'!J213)/12,IF(J213=0,I213/2*'Depr. Rate'!$C$4/12,('Depr. Rate'!$C$4*'KU Meter Schedule'!J213)/12))</f>
        <v>226.86738025</v>
      </c>
      <c r="BA213" s="21">
        <f>IF(BA$3&lt;'Depr. Rate'!$B$1,('Depr. Rate'!$B$4*'KU Meter Schedule'!K213)/12,IF(K213=0,J213/2*'Depr. Rate'!$C$4/12,('Depr. Rate'!$C$4*'KU Meter Schedule'!K213)/12))</f>
        <v>226.86738025</v>
      </c>
      <c r="BB213" s="21">
        <f>IF(BB$3&lt;'Depr. Rate'!$B$1,('Depr. Rate'!$B$4*'KU Meter Schedule'!L213)/12,IF(L213=0,K213/2*'Depr. Rate'!$C$4/12,('Depr. Rate'!$C$4*'KU Meter Schedule'!L213)/12))</f>
        <v>226.86738025</v>
      </c>
      <c r="BC213" s="21">
        <f>IF(BC$3&lt;'Depr. Rate'!$B$1,('Depr. Rate'!$B$4*'KU Meter Schedule'!M213)/12,IF(M213=0,L213/2*'Depr. Rate'!$C$4/12,('Depr. Rate'!$C$4*'KU Meter Schedule'!M213)/12))</f>
        <v>226.86738025</v>
      </c>
      <c r="BD213" s="21">
        <f>IF(BD$3&lt;'Depr. Rate'!$B$1,('Depr. Rate'!$B$4*'KU Meter Schedule'!N213)/12,IF(N213=0,M213/2*'Depr. Rate'!$C$4/12,('Depr. Rate'!$C$4*'KU Meter Schedule'!N213)/12))</f>
        <v>226.86738025</v>
      </c>
      <c r="BE213" s="21">
        <f>IF(BE$3&lt;'Depr. Rate'!$B$1,('Depr. Rate'!$B$4*'KU Meter Schedule'!O213)/12,IF(O213=0,N213/2*'Depr. Rate'!$C$4/12,('Depr. Rate'!$C$4*'KU Meter Schedule'!O213)/12))</f>
        <v>226.86738025</v>
      </c>
      <c r="BF213" s="21">
        <f>IF(BF$3&lt;'Depr. Rate'!$B$1,('Depr. Rate'!$B$4*'KU Meter Schedule'!P213)/12,IF(P213=0,O213/2*'Depr. Rate'!$C$4/12,('Depr. Rate'!$C$4*'KU Meter Schedule'!P213)/12))</f>
        <v>226.86738025</v>
      </c>
      <c r="BG213" s="21">
        <f>IF(BG$3&lt;'Depr. Rate'!$B$1,('Depr. Rate'!$B$4*'KU Meter Schedule'!Q213)/12,IF(Q213=0,P213/2*'Depr. Rate'!$C$4/12,('Depr. Rate'!$C$4*'KU Meter Schedule'!Q213)/12))</f>
        <v>226.86738025</v>
      </c>
      <c r="BH213" s="21">
        <f>IF(BH$3&lt;'Depr. Rate'!$B$1,('Depr. Rate'!$B$4*'KU Meter Schedule'!R213)/12,IF(R213=0,Q213/2*'Depr. Rate'!$C$4/12,('Depr. Rate'!$C$4*'KU Meter Schedule'!R213)/12))</f>
        <v>226.86738025</v>
      </c>
      <c r="BI213" s="21">
        <f>IF(BI$3&lt;'Depr. Rate'!$B$1,('Depr. Rate'!$B$4*'KU Meter Schedule'!S213)/12,IF(S213=0,R213/2*'Depr. Rate'!$C$4/12,('Depr. Rate'!$C$4*'KU Meter Schedule'!S213)/12))</f>
        <v>226.86738025</v>
      </c>
      <c r="BJ213" s="21">
        <f>IF(BJ$3&lt;'Depr. Rate'!$B$1,('Depr. Rate'!$B$4*'KU Meter Schedule'!T213)/12,IF(T213=0,S213/2*'Depr. Rate'!$C$4/12,('Depr. Rate'!$C$4*'KU Meter Schedule'!T213)/12))</f>
        <v>226.86738025</v>
      </c>
      <c r="BK213" s="21">
        <f>IF(BK$3&lt;'Depr. Rate'!$B$1,('Depr. Rate'!$B$4*'KU Meter Schedule'!U213)/12,IF(U213=0,T213/2*'Depr. Rate'!$C$4/12,('Depr. Rate'!$C$4*'KU Meter Schedule'!U213)/12))</f>
        <v>347.73122474999997</v>
      </c>
      <c r="BL213" s="21">
        <f>IF(BL$3&lt;'Depr. Rate'!$B$1,('Depr. Rate'!$B$4*'KU Meter Schedule'!V213)/12,IF(V213=0,U213/2*'Depr. Rate'!$C$4/12,('Depr. Rate'!$C$4*'KU Meter Schedule'!V213)/12))</f>
        <v>347.73122474999997</v>
      </c>
      <c r="BM213" s="21">
        <f>IF(BM$3&lt;'Depr. Rate'!$B$1,('Depr. Rate'!$B$4*'KU Meter Schedule'!W213)/12,IF(W213=0,V213/2*'Depr. Rate'!$C$4/12,('Depr. Rate'!$C$4*'KU Meter Schedule'!W213)/12))</f>
        <v>347.73122474999997</v>
      </c>
      <c r="BN213" s="21">
        <f>IF(BN$3&lt;'Depr. Rate'!$B$1,('Depr. Rate'!$B$4*'KU Meter Schedule'!X213)/12,IF(X213=0,W213/2*'Depr. Rate'!$C$4/12,('Depr. Rate'!$C$4*'KU Meter Schedule'!X213)/12))</f>
        <v>347.73122474999997</v>
      </c>
      <c r="BO213" s="21">
        <f>IF(BO$3&lt;'Depr. Rate'!$B$1,('Depr. Rate'!$B$4*'KU Meter Schedule'!Y213)/12,IF(Y213=0,X213/2*'Depr. Rate'!$C$4/12,('Depr. Rate'!$C$4*'KU Meter Schedule'!Y213)/12))</f>
        <v>347.73122474999997</v>
      </c>
      <c r="BP213" s="21">
        <f>IF(BP$3&lt;'Depr. Rate'!$B$1,('Depr. Rate'!$B$4*'KU Meter Schedule'!Z213)/12,IF(Z213=0,Y213/2*'Depr. Rate'!$C$4/12,('Depr. Rate'!$C$4*'KU Meter Schedule'!Z213)/12))</f>
        <v>347.73122474999997</v>
      </c>
      <c r="BQ213" s="21">
        <f>IF(BQ$3&lt;'Depr. Rate'!$B$1,('Depr. Rate'!$B$4*'KU Meter Schedule'!AA213)/12,IF(AA213=0,Z213/2*'Depr. Rate'!$C$4/12,('Depr. Rate'!$C$4*'KU Meter Schedule'!AA213)/12))</f>
        <v>347.73122474999997</v>
      </c>
      <c r="BR213" s="21">
        <f>IF(BR$3&lt;'Depr. Rate'!$B$1,('Depr. Rate'!$B$4*'KU Meter Schedule'!AB213)/12,IF(AB213=0,AA213/2*'Depr. Rate'!$C$4/12,('Depr. Rate'!$C$4*'KU Meter Schedule'!AB213)/12))</f>
        <v>347.73122474999997</v>
      </c>
      <c r="BS213" s="21">
        <f>IF(BS$3&lt;'Depr. Rate'!$B$1,('Depr. Rate'!$B$4*'KU Meter Schedule'!AC213)/12,IF(AC213=0,AB213/2*'Depr. Rate'!$C$4/12,('Depr. Rate'!$C$4*'KU Meter Schedule'!AC213)/12))</f>
        <v>347.73122474999997</v>
      </c>
      <c r="BT213" s="21">
        <f>IF(BT$3&lt;'Depr. Rate'!$B$1,('Depr. Rate'!$B$4*'KU Meter Schedule'!AD213)/12,IF(AD213=0,AC213/2*'Depr. Rate'!$C$4/12,('Depr. Rate'!$C$4*'KU Meter Schedule'!AD213)/12))</f>
        <v>347.73122474999997</v>
      </c>
      <c r="BU213" s="21">
        <f>IF(BU$3&lt;'Depr. Rate'!$B$1,('Depr. Rate'!$B$4*'KU Meter Schedule'!AE213)/12,IF(AE213=0,AD213/2*'Depr. Rate'!$C$4/12,('Depr. Rate'!$C$4*'KU Meter Schedule'!AE213)/12))</f>
        <v>347.73122474999997</v>
      </c>
      <c r="BV213" s="21">
        <f>IF(BV$3&lt;'Depr. Rate'!$B$1,('Depr. Rate'!$B$4*'KU Meter Schedule'!AF213)/12,IF(AF213=0,AE213/2*'Depr. Rate'!$C$4/12,('Depr. Rate'!$C$4*'KU Meter Schedule'!AF213)/12))</f>
        <v>347.73122474999997</v>
      </c>
      <c r="BW213" s="21">
        <f>IF(BW$3&lt;'Depr. Rate'!$B$1,('Depr. Rate'!$B$4*'KU Meter Schedule'!AG213)/12,IF(AG213=0,AF213/2*'Depr. Rate'!$C$4/12,('Depr. Rate'!$C$4*'KU Meter Schedule'!AG213)/12))</f>
        <v>347.73122474999997</v>
      </c>
      <c r="BX213" s="21">
        <f>IF(BX$3&lt;'Depr. Rate'!$B$1,('Depr. Rate'!$B$4*'KU Meter Schedule'!AH213)/12,IF(AH213=0,AG213/2*'Depr. Rate'!$C$4/12,('Depr. Rate'!$C$4*'KU Meter Schedule'!AH213)/12))</f>
        <v>347.73122474999997</v>
      </c>
      <c r="BY213" s="21">
        <f>IF(BY$3&lt;'Depr. Rate'!$B$1,('Depr. Rate'!$B$4*'KU Meter Schedule'!AI213)/12,IF(AI213=0,AH213/2*'Depr. Rate'!$C$4/12,('Depr. Rate'!$C$4*'KU Meter Schedule'!AI213)/12))</f>
        <v>347.73122474999997</v>
      </c>
      <c r="BZ213" s="21">
        <f>IF(BZ$3&lt;'Depr. Rate'!$B$1,('Depr. Rate'!$B$4*'KU Meter Schedule'!AJ213)/12,IF(AJ213=0,AI213/2*'Depr. Rate'!$C$4/12,('Depr. Rate'!$C$4*'KU Meter Schedule'!AJ213)/12))</f>
        <v>347.73122474999997</v>
      </c>
      <c r="CA213" s="21">
        <f>IF(CA$3&lt;'Depr. Rate'!$B$1,('Depr. Rate'!$B$4*'KU Meter Schedule'!AK213)/12,IF(AK213=0,AJ213/2*'Depr. Rate'!$C$4/12,('Depr. Rate'!$C$4*'KU Meter Schedule'!AK213)/12))</f>
        <v>347.73122474999997</v>
      </c>
      <c r="CB213" s="21">
        <f>IF(CB$3&lt;'Depr. Rate'!$B$1,('Depr. Rate'!$B$4*'KU Meter Schedule'!AL213)/12,IF(AL213=0,AK213/2*'Depr. Rate'!$C$4/12,('Depr. Rate'!$C$4*'KU Meter Schedule'!AL213)/12))</f>
        <v>347.73122474999997</v>
      </c>
      <c r="CC213" s="21">
        <f>IF(CC$3&lt;'Depr. Rate'!$B$1,('Depr. Rate'!$B$4*'KU Meter Schedule'!AM213)/12,IF(AM213=0,AL213/2*'Depr. Rate'!$C$4/12,('Depr. Rate'!$C$4*'KU Meter Schedule'!AM213)/12))</f>
        <v>347.73122474999997</v>
      </c>
      <c r="CD213" s="21">
        <f>IF(CD$3&lt;'Depr. Rate'!$B$1,('Depr. Rate'!$B$4*'KU Meter Schedule'!AN213)/12,IF(AN213=0,AM213/2*'Depr. Rate'!$C$4/12,('Depr. Rate'!$C$4*'KU Meter Schedule'!AN213)/12))</f>
        <v>347.73122474999997</v>
      </c>
      <c r="CE213" s="21">
        <f>IF(CE$3&lt;'Depr. Rate'!$B$1,('Depr. Rate'!$B$4*'KU Meter Schedule'!AO213)/12,IF(AO213=0,AN213/2*'Depr. Rate'!$C$4/12,('Depr. Rate'!$C$4*'KU Meter Schedule'!AO213)/12))</f>
        <v>347.73122474999997</v>
      </c>
      <c r="CF213" s="21">
        <f>IF(CF$3&lt;'Depr. Rate'!$B$1,('Depr. Rate'!$B$4*'KU Meter Schedule'!AP213)/12,IF(AP213=0,AO213/2*'Depr. Rate'!$C$4/12,('Depr. Rate'!$C$4*'KU Meter Schedule'!AP213)/12))</f>
        <v>347.73122474999997</v>
      </c>
      <c r="CG213" s="21">
        <f>IF(CG$3&lt;'Depr. Rate'!$B$1,('Depr. Rate'!$B$4*'KU Meter Schedule'!AQ213)/12,IF(AQ213=0,AP213/2*'Depr. Rate'!$C$4/12,('Depr. Rate'!$C$4*'KU Meter Schedule'!AQ213)/12))</f>
        <v>347.73122474999997</v>
      </c>
      <c r="CH213" s="21">
        <f>IF(CH$3&lt;'Depr. Rate'!$B$1,('Depr. Rate'!$B$4*'KU Meter Schedule'!AR213)/12,IF(AR213=0,AQ213/2*'Depr. Rate'!$C$4/12,('Depr. Rate'!$C$4*'KU Meter Schedule'!AR213)/12))</f>
        <v>347.73122474999997</v>
      </c>
      <c r="CI213" s="21">
        <f>IF(CI$3&lt;'Depr. Rate'!$B$1,('Depr. Rate'!$B$4*'KU Meter Schedule'!AS213)/12,IF(AS213=0,AR213/2*'Depr. Rate'!$C$4/12,('Depr. Rate'!$C$4*'KU Meter Schedule'!AS213)/12))</f>
        <v>347.73122474999997</v>
      </c>
      <c r="CJ213" s="21">
        <f>IF(CJ$3&lt;'Depr. Rate'!$B$1,('Depr. Rate'!$B$4*'KU Meter Schedule'!AT213)/12,IF(AT213=0,AS213/2*'Depr. Rate'!$C$4/12,('Depr. Rate'!$C$4*'KU Meter Schedule'!AT213)/12))</f>
        <v>347.73122474999997</v>
      </c>
      <c r="CK213" s="21">
        <f>IF(CK$3&lt;'Depr. Rate'!$B$1,('Depr. Rate'!$B$4*'KU Meter Schedule'!AU213)/12,IF(AU213=0,AT213/2*'Depr. Rate'!$C$4/12,('Depr. Rate'!$C$4*'KU Meter Schedule'!AU213)/12))</f>
        <v>347.73122474999997</v>
      </c>
      <c r="CL213" s="21">
        <f>IF(CL$3&lt;'Depr. Rate'!$B$1,('Depr. Rate'!$B$4*'KU Meter Schedule'!AV213)/12,IF(AV213=0,AU213/2*'Depr. Rate'!$C$4/12,('Depr. Rate'!$C$4*'KU Meter Schedule'!AV213)/12))</f>
        <v>173.86561237499998</v>
      </c>
      <c r="CM213" s="21">
        <f>IF(CM$3&lt;'Depr. Rate'!$B$1,('Depr. Rate'!$B$4*'KU Meter Schedule'!AW213)/12,IF(AW213=0,AV213/2*'Depr. Rate'!$C$4/12,('Depr. Rate'!$C$4*'KU Meter Schedule'!AW213)/12))</f>
        <v>0</v>
      </c>
      <c r="CN213" s="21">
        <f>IF(CN$3&lt;'Depr. Rate'!$B$1,('Depr. Rate'!$B$4*'KU Meter Schedule'!AX213)/12,IF(AX213=0,AW213/2*'Depr. Rate'!$C$4/12,('Depr. Rate'!$C$4*'KU Meter Schedule'!AX213)/12))</f>
        <v>0</v>
      </c>
      <c r="CP213" s="6">
        <f>IF(CP$3=$CP$3,$H213+AZ213,IF($F213='KU Meter Schedule'!CP$3,'KU Meter Schedule'!CO213+AZ213-$G213,SUM(CO213,AZ213)))</f>
        <v>103051.842926135</v>
      </c>
      <c r="CQ213" s="6">
        <f>IF(CQ$3=$CP$3,$H213+BA213,IF($F213='KU Meter Schedule'!CQ$3,'KU Meter Schedule'!CP213+BA213-$G213,SUM(CP213,BA213)))</f>
        <v>103278.71030638499</v>
      </c>
      <c r="CR213" s="6">
        <f>IF(CR$3=$CP$3,$H213+BB213,IF($F213='KU Meter Schedule'!CR$3,'KU Meter Schedule'!CQ213+BB213-$G213,SUM(CQ213,BB213)))</f>
        <v>103505.57768663499</v>
      </c>
      <c r="CS213" s="6">
        <f>IF(CS$3=$CP$3,$H213+BC213,IF($F213='KU Meter Schedule'!CS$3,'KU Meter Schedule'!CR213+BC213-$G213,SUM(CR213,BC213)))</f>
        <v>103732.44506688499</v>
      </c>
      <c r="CT213" s="6">
        <f>IF(CT$3=$CP$3,$H213+BD213,IF($F213='KU Meter Schedule'!CT$3,'KU Meter Schedule'!CS213+BD213-$G213,SUM(CS213,BD213)))</f>
        <v>103959.31244713499</v>
      </c>
      <c r="CU213" s="6">
        <f>IF(CU$3=$CP$3,$H213+BE213,IF($F213='KU Meter Schedule'!CU$3,'KU Meter Schedule'!CT213+BE213-$G213,SUM(CT213,BE213)))</f>
        <v>104186.17982738499</v>
      </c>
      <c r="CV213" s="6">
        <f>IF(CV$3=$CP$3,$H213+BF213,IF($F213='KU Meter Schedule'!CV$3,'KU Meter Schedule'!CU213+BF213-$G213,SUM(CU213,BF213)))</f>
        <v>104413.04720763498</v>
      </c>
      <c r="CW213" s="6">
        <f>IF(CW$3=$CP$3,$H213+BG213,IF($F213='KU Meter Schedule'!CW$3,'KU Meter Schedule'!CV213+BG213-$G213,SUM(CV213,BG213)))</f>
        <v>104639.91458788498</v>
      </c>
      <c r="CX213" s="6">
        <f>IF(CX$3=$CP$3,$H213+BH213,IF($F213='KU Meter Schedule'!CX$3,'KU Meter Schedule'!CW213+BH213-$G213,SUM(CW213,BH213)))</f>
        <v>104866.78196813498</v>
      </c>
      <c r="CY213" s="6">
        <f>IF(CY$3=$CP$3,$H213+BI213,IF($F213='KU Meter Schedule'!CY$3,'KU Meter Schedule'!CX213+BI213-$G213,SUM(CX213,BI213)))</f>
        <v>105093.64934838498</v>
      </c>
      <c r="CZ213" s="6">
        <f>IF(CZ$3=$CP$3,$H213+BJ213,IF($F213='KU Meter Schedule'!CZ$3,'KU Meter Schedule'!CY213+BJ213-$G213,SUM(CY213,BJ213)))</f>
        <v>105320.51672863498</v>
      </c>
      <c r="DA213" s="6">
        <f>IF(DA$3=$CP$3,$H213+BK213,IF($F213='KU Meter Schedule'!DA$3,'KU Meter Schedule'!CZ213+BK213-$G213,SUM(CZ213,BK213)))</f>
        <v>105668.24795338497</v>
      </c>
      <c r="DB213" s="6">
        <f>IF(DB$3=$CP$3,$H213+BL213,IF($F213='KU Meter Schedule'!DB$3,'KU Meter Schedule'!DA213+BL213-$G213,SUM(DA213,BL213)))</f>
        <v>106015.97917813496</v>
      </c>
      <c r="DC213" s="6">
        <f>IF(DC$3=$CP$3,$H213+BM213,IF($F213='KU Meter Schedule'!DC$3,'KU Meter Schedule'!DB213+BM213-$G213,SUM(DB213,BM213)))</f>
        <v>106363.71040288496</v>
      </c>
      <c r="DD213" s="6">
        <f>IF(DD$3=$CP$3,$H213+BN213,IF($F213='KU Meter Schedule'!DD$3,'KU Meter Schedule'!DC213+BN213-$G213,SUM(DC213,BN213)))</f>
        <v>106711.44162763495</v>
      </c>
      <c r="DE213" s="6">
        <f>IF(DE$3=$CP$3,$H213+BO213,IF($F213='KU Meter Schedule'!DE$3,'KU Meter Schedule'!DD213+BO213-$G213,SUM(DD213,BO213)))</f>
        <v>107059.17285238495</v>
      </c>
      <c r="DF213" s="6">
        <f>IF(DF$3=$CP$3,$H213+BP213,IF($F213='KU Meter Schedule'!DF$3,'KU Meter Schedule'!DE213+BP213-$G213,SUM(DE213,BP213)))</f>
        <v>107406.90407713494</v>
      </c>
      <c r="DG213" s="6">
        <f>IF(DG$3=$CP$3,$H213+BQ213,IF($F213='KU Meter Schedule'!DG$3,'KU Meter Schedule'!DF213+BQ213-$G213,SUM(DF213,BQ213)))</f>
        <v>107754.63530188493</v>
      </c>
      <c r="DH213" s="6">
        <f>IF(DH$3=$CP$3,$H213+BR213,IF($F213='KU Meter Schedule'!DH$3,'KU Meter Schedule'!DG213+BR213-$G213,SUM(DG213,BR213)))</f>
        <v>108102.36652663493</v>
      </c>
      <c r="DI213" s="6">
        <f>IF(DI$3=$CP$3,$H213+BS213,IF($F213='KU Meter Schedule'!DI$3,'KU Meter Schedule'!DH213+BS213-$G213,SUM(DH213,BS213)))</f>
        <v>108450.09775138492</v>
      </c>
      <c r="DJ213" s="6">
        <f>IF(DJ$3=$CP$3,$H213+BT213,IF($F213='KU Meter Schedule'!DJ$3,'KU Meter Schedule'!DI213+BT213-$G213,SUM(DI213,BT213)))</f>
        <v>108797.82897613492</v>
      </c>
      <c r="DK213" s="6">
        <f>IF(DK$3=$CP$3,$H213+BU213,IF($F213='KU Meter Schedule'!DK$3,'KU Meter Schedule'!DJ213+BU213-$G213,SUM(DJ213,BU213)))</f>
        <v>109145.56020088491</v>
      </c>
      <c r="DL213" s="6">
        <f>IF(DL$3=$CP$3,$H213+BV213,IF($F213='KU Meter Schedule'!DL$3,'KU Meter Schedule'!DK213+BV213-$G213,SUM(DK213,BV213)))</f>
        <v>109493.2914256349</v>
      </c>
      <c r="DM213" s="6">
        <f>IF(DM$3=$CP$3,$H213+BW213,IF($F213='KU Meter Schedule'!DM$3,'KU Meter Schedule'!DL213+BW213-$G213,SUM(DL213,BW213)))</f>
        <v>109841.0226503849</v>
      </c>
      <c r="DN213" s="6">
        <f>IF(DN$3=$CP$3,$H213+BX213,IF($F213='KU Meter Schedule'!DN$3,'KU Meter Schedule'!DM213+BX213-$G213,SUM(DM213,BX213)))</f>
        <v>110188.75387513489</v>
      </c>
      <c r="DO213" s="6">
        <f>IF(DO$3=$CP$3,$H213+BY213,IF($F213='KU Meter Schedule'!DO$3,'KU Meter Schedule'!DN213+BY213-$G213,SUM(DN213,BY213)))</f>
        <v>110536.48509988489</v>
      </c>
      <c r="DP213" s="6">
        <f>IF(DP$3=$CP$3,$H213+BZ213,IF($F213='KU Meter Schedule'!DP$3,'KU Meter Schedule'!DO213+BZ213-$G213,SUM(DO213,BZ213)))</f>
        <v>110884.21632463488</v>
      </c>
      <c r="DQ213" s="6">
        <f>IF(DQ$3=$CP$3,$H213+CA213,IF($F213='KU Meter Schedule'!DQ$3,'KU Meter Schedule'!DP213+CA213-$G213,SUM(DP213,CA213)))</f>
        <v>111231.94754938487</v>
      </c>
      <c r="DR213" s="6">
        <f>IF(DR$3=$CP$3,$H213+CB213,IF($F213='KU Meter Schedule'!DR$3,'KU Meter Schedule'!DQ213+CB213-$G213,SUM(DQ213,CB213)))</f>
        <v>111579.67877413487</v>
      </c>
      <c r="DS213" s="6">
        <f>IF(DS$3=$CP$3,$H213+CC213,IF($F213='KU Meter Schedule'!DS$3,'KU Meter Schedule'!DR213+CC213-$G213,SUM(DR213,CC213)))</f>
        <v>111927.40999888486</v>
      </c>
      <c r="DT213" s="6">
        <f>IF(DT$3=$CP$3,$H213+CD213,IF($F213='KU Meter Schedule'!DT$3,'KU Meter Schedule'!DS213+CD213-$G213,SUM(DS213,CD213)))</f>
        <v>112275.14122363486</v>
      </c>
      <c r="DU213" s="6">
        <f>IF(DU$3=$CP$3,$H213+CE213,IF($F213='KU Meter Schedule'!DU$3,'KU Meter Schedule'!DT213+CE213-$G213,SUM(DT213,CE213)))</f>
        <v>112622.87244838485</v>
      </c>
      <c r="DV213" s="6">
        <f>IF(DV$3=$CP$3,$H213+CF213,IF($F213='KU Meter Schedule'!DV$3,'KU Meter Schedule'!DU213+CF213-$G213,SUM(DU213,CF213)))</f>
        <v>112970.60367313484</v>
      </c>
      <c r="DW213" s="6">
        <f>IF(DW$3=$CP$3,$H213+CG213,IF($F213='KU Meter Schedule'!DW$3,'KU Meter Schedule'!DV213+CG213-$G213,SUM(DV213,CG213)))</f>
        <v>113318.33489788484</v>
      </c>
      <c r="DX213" s="6">
        <f>IF(DX$3=$CP$3,$H213+CH213,IF($F213='KU Meter Schedule'!DX$3,'KU Meter Schedule'!DW213+CH213-$G213,SUM(DW213,CH213)))</f>
        <v>113666.06612263483</v>
      </c>
      <c r="DY213" s="6">
        <f>IF(DY$3=$CP$3,$H213+CI213,IF($F213='KU Meter Schedule'!DY$3,'KU Meter Schedule'!DX213+CI213-$G213,SUM(DX213,CI213)))</f>
        <v>114013.79734738483</v>
      </c>
      <c r="DZ213" s="6">
        <f>IF(DZ$3=$CP$3,$H213+CJ213,IF($F213='KU Meter Schedule'!DZ$3,'KU Meter Schedule'!DY213+CJ213-$G213,SUM(DY213,CJ213)))</f>
        <v>114361.52857213482</v>
      </c>
      <c r="EA213" s="6">
        <f>IF(EA$3=$CP$3,$H213+CK213,IF($F213='KU Meter Schedule'!EA$3,'KU Meter Schedule'!DZ213+CK213-$G213,SUM(DZ213,CK213)))</f>
        <v>114709.25979688481</v>
      </c>
      <c r="EB213" s="6">
        <f>IF(EB$3=$CP$3,$H213+CL213,IF($F213='KU Meter Schedule'!EB$3,'KU Meter Schedule'!EA213+CL213-$G213,SUM(EA213,CL213)))</f>
        <v>-3999.3445907401911</v>
      </c>
      <c r="EC213" s="6">
        <f>IF(EC$3=$CP$3,$H213+CM213,IF($F213='KU Meter Schedule'!EC$3,'KU Meter Schedule'!EB213+CM213-$G213,SUM(EB213,CM213)))</f>
        <v>-3999.3445907401911</v>
      </c>
      <c r="ED213" s="6">
        <f>IF(ED$3=$CP$3,$H213+CN213,IF($F213='KU Meter Schedule'!ED$3,'KU Meter Schedule'!EC213+CN213-$G213,SUM(EC213,CN213)))</f>
        <v>-3999.3445907401911</v>
      </c>
      <c r="EF213" s="8">
        <f t="shared" ref="EF213:EU228" si="44">J213-CP213</f>
        <v>15830.627073865006</v>
      </c>
      <c r="EG213" s="8">
        <f t="shared" si="44"/>
        <v>15603.759693615008</v>
      </c>
      <c r="EH213" s="8">
        <f t="shared" si="44"/>
        <v>15376.89231336501</v>
      </c>
      <c r="EI213" s="8">
        <f t="shared" si="44"/>
        <v>15150.024933115012</v>
      </c>
      <c r="EJ213" s="8">
        <f t="shared" si="44"/>
        <v>14923.157552865014</v>
      </c>
      <c r="EK213" s="8">
        <f t="shared" si="44"/>
        <v>14696.290172615016</v>
      </c>
      <c r="EL213" s="8">
        <f t="shared" si="44"/>
        <v>14469.422792365018</v>
      </c>
      <c r="EM213" s="8">
        <f t="shared" si="44"/>
        <v>14242.55541211502</v>
      </c>
      <c r="EN213" s="8">
        <f t="shared" si="44"/>
        <v>14015.688031865022</v>
      </c>
      <c r="EO213" s="8">
        <f t="shared" si="44"/>
        <v>13788.820651615024</v>
      </c>
      <c r="EP213" s="8">
        <f t="shared" si="44"/>
        <v>13561.953271365026</v>
      </c>
      <c r="EQ213" s="8">
        <f t="shared" si="44"/>
        <v>13214.222046615032</v>
      </c>
      <c r="ER213" s="8">
        <f t="shared" si="44"/>
        <v>12866.490821865038</v>
      </c>
      <c r="ES213" s="8">
        <f t="shared" si="44"/>
        <v>12518.759597115044</v>
      </c>
      <c r="ET213" s="8">
        <f t="shared" si="44"/>
        <v>12171.02837236505</v>
      </c>
      <c r="EU213" s="8">
        <f t="shared" si="44"/>
        <v>11823.297147615056</v>
      </c>
      <c r="EV213" s="8">
        <f t="shared" si="43"/>
        <v>11475.565922865062</v>
      </c>
      <c r="EW213" s="8">
        <f t="shared" si="43"/>
        <v>11127.834698115068</v>
      </c>
      <c r="EX213" s="8">
        <f t="shared" si="43"/>
        <v>10780.103473365074</v>
      </c>
      <c r="EY213" s="8">
        <f t="shared" si="43"/>
        <v>10432.37224861508</v>
      </c>
      <c r="EZ213" s="8">
        <f t="shared" si="43"/>
        <v>10084.641023865086</v>
      </c>
      <c r="FA213" s="8">
        <f t="shared" si="43"/>
        <v>9736.909799115092</v>
      </c>
      <c r="FB213" s="8">
        <f t="shared" si="43"/>
        <v>9389.178574365098</v>
      </c>
      <c r="FC213" s="8">
        <f t="shared" si="43"/>
        <v>9041.447349615104</v>
      </c>
      <c r="FD213" s="8">
        <f t="shared" si="43"/>
        <v>8693.71612486511</v>
      </c>
      <c r="FE213" s="8">
        <f t="shared" si="43"/>
        <v>8345.984900115116</v>
      </c>
      <c r="FF213" s="8">
        <f t="shared" si="43"/>
        <v>7998.253675365122</v>
      </c>
      <c r="FG213" s="8">
        <f t="shared" si="43"/>
        <v>7650.522450615128</v>
      </c>
      <c r="FH213" s="8">
        <f t="shared" si="43"/>
        <v>7302.791225865134</v>
      </c>
      <c r="FI213" s="8">
        <f t="shared" si="43"/>
        <v>6955.06000111514</v>
      </c>
      <c r="FJ213" s="8">
        <f t="shared" si="43"/>
        <v>6607.328776365146</v>
      </c>
      <c r="FK213" s="8">
        <f t="shared" si="40"/>
        <v>6259.597551615152</v>
      </c>
      <c r="FL213" s="8">
        <f t="shared" si="40"/>
        <v>5911.866326865158</v>
      </c>
      <c r="FM213" s="8">
        <f t="shared" si="40"/>
        <v>5564.135102115164</v>
      </c>
      <c r="FN213" s="8">
        <f t="shared" si="40"/>
        <v>5216.40387736517</v>
      </c>
      <c r="FO213" s="8">
        <f t="shared" si="40"/>
        <v>4868.672652615176</v>
      </c>
      <c r="FP213" s="8">
        <f t="shared" si="40"/>
        <v>4520.941427865182</v>
      </c>
      <c r="FQ213" s="8">
        <f t="shared" si="40"/>
        <v>4173.2102031151881</v>
      </c>
      <c r="FR213" s="8">
        <f t="shared" si="40"/>
        <v>3999.3445907401911</v>
      </c>
      <c r="FS213" s="8">
        <f t="shared" si="40"/>
        <v>3999.3445907401911</v>
      </c>
      <c r="FT213" s="8">
        <f t="shared" si="40"/>
        <v>3999.3445907401911</v>
      </c>
    </row>
    <row r="214" spans="1:176" x14ac:dyDescent="0.25">
      <c r="A214" s="3" t="s">
        <v>12</v>
      </c>
      <c r="B214" s="3" t="s">
        <v>2</v>
      </c>
      <c r="C214" s="3" t="s">
        <v>37</v>
      </c>
      <c r="D214" s="3" t="s">
        <v>5</v>
      </c>
      <c r="E214" s="3">
        <v>1978</v>
      </c>
      <c r="F214" s="24">
        <f>IFERROR(VLOOKUP(CONCATENATE(C214,E214),'KU Retirements'!$A$4:$E$150,5,FALSE),"N/A")</f>
        <v>43739</v>
      </c>
      <c r="G214" s="5">
        <v>1059.45</v>
      </c>
      <c r="H214" s="5">
        <v>916.3497388815</v>
      </c>
      <c r="J214" s="6">
        <f>IF(J$3=$J$3,$G214,IF($F214='KU Meter Schedule'!J$3,'KU Meter Schedule'!I214-'KU Meter Schedule'!$G214,I214))</f>
        <v>1059.45</v>
      </c>
      <c r="K214" s="6">
        <f>IF(K$3=$J$3,$G214,IF($F214='KU Meter Schedule'!K$3,'KU Meter Schedule'!J214-'KU Meter Schedule'!$G214,J214))</f>
        <v>1059.45</v>
      </c>
      <c r="L214" s="6">
        <f>IF(L$3=$J$3,$G214,IF($F214='KU Meter Schedule'!L$3,'KU Meter Schedule'!K214-'KU Meter Schedule'!$G214,K214))</f>
        <v>1059.45</v>
      </c>
      <c r="M214" s="6">
        <f>IF(M$3=$J$3,$G214,IF($F214='KU Meter Schedule'!M$3,'KU Meter Schedule'!L214-'KU Meter Schedule'!$G214,L214))</f>
        <v>1059.45</v>
      </c>
      <c r="N214" s="6">
        <f>IF(N$3=$J$3,$G214,IF($F214='KU Meter Schedule'!N$3,'KU Meter Schedule'!M214-'KU Meter Schedule'!$G214,M214))</f>
        <v>1059.45</v>
      </c>
      <c r="O214" s="6">
        <f>IF(O$3=$J$3,$G214,IF($F214='KU Meter Schedule'!O$3,'KU Meter Schedule'!N214-'KU Meter Schedule'!$G214,N214))</f>
        <v>1059.45</v>
      </c>
      <c r="P214" s="6">
        <f>IF(P$3=$J$3,$G214,IF($F214='KU Meter Schedule'!P$3,'KU Meter Schedule'!O214-'KU Meter Schedule'!$G214,O214))</f>
        <v>1059.45</v>
      </c>
      <c r="Q214" s="6">
        <f>IF(Q$3=$J$3,$G214,IF($F214='KU Meter Schedule'!Q$3,'KU Meter Schedule'!P214-'KU Meter Schedule'!$G214,P214))</f>
        <v>1059.45</v>
      </c>
      <c r="R214" s="6">
        <f>IF(R$3=$J$3,$G214,IF($F214='KU Meter Schedule'!R$3,'KU Meter Schedule'!Q214-'KU Meter Schedule'!$G214,Q214))</f>
        <v>1059.45</v>
      </c>
      <c r="S214" s="6">
        <f>IF(S$3=$J$3,$G214,IF($F214='KU Meter Schedule'!S$3,'KU Meter Schedule'!R214-'KU Meter Schedule'!$G214,R214))</f>
        <v>1059.45</v>
      </c>
      <c r="T214" s="6">
        <f>IF(T$3=$J$3,$G214,IF($F214='KU Meter Schedule'!T$3,'KU Meter Schedule'!S214-'KU Meter Schedule'!$G214,S214))</f>
        <v>1059.45</v>
      </c>
      <c r="U214" s="6">
        <f>IF(U$3=$J$3,$G214,IF($F214='KU Meter Schedule'!U$3,'KU Meter Schedule'!T214-'KU Meter Schedule'!$G214,T214))</f>
        <v>1059.45</v>
      </c>
      <c r="V214" s="6">
        <f>IF(V$3=$J$3,$G214,IF($F214='KU Meter Schedule'!V$3,'KU Meter Schedule'!U214-'KU Meter Schedule'!$G214,U214))</f>
        <v>1059.45</v>
      </c>
      <c r="W214" s="6">
        <f>IF(W$3=$J$3,$G214,IF($F214='KU Meter Schedule'!W$3,'KU Meter Schedule'!V214-'KU Meter Schedule'!$G214,V214))</f>
        <v>1059.45</v>
      </c>
      <c r="X214" s="6">
        <f>IF(X$3=$J$3,$G214,IF($F214='KU Meter Schedule'!X$3,'KU Meter Schedule'!W214-'KU Meter Schedule'!$G214,W214))</f>
        <v>1059.45</v>
      </c>
      <c r="Y214" s="6">
        <f>IF(Y$3=$J$3,$G214,IF($F214='KU Meter Schedule'!Y$3,'KU Meter Schedule'!X214-'KU Meter Schedule'!$G214,X214))</f>
        <v>1059.45</v>
      </c>
      <c r="Z214" s="6">
        <f>IF(Z$3=$J$3,$G214,IF($F214='KU Meter Schedule'!Z$3,'KU Meter Schedule'!Y214-'KU Meter Schedule'!$G214,Y214))</f>
        <v>1059.45</v>
      </c>
      <c r="AA214" s="6">
        <f>IF(AA$3=$J$3,$G214,IF($F214='KU Meter Schedule'!AA$3,'KU Meter Schedule'!Z214-'KU Meter Schedule'!$G214,Z214))</f>
        <v>1059.45</v>
      </c>
      <c r="AB214" s="6">
        <f>IF(AB$3=$J$3,$G214,IF($F214='KU Meter Schedule'!AB$3,'KU Meter Schedule'!AA214-'KU Meter Schedule'!$G214,AA214))</f>
        <v>1059.45</v>
      </c>
      <c r="AC214" s="6">
        <f>IF(AC$3=$J$3,$G214,IF($F214='KU Meter Schedule'!AC$3,'KU Meter Schedule'!AB214-'KU Meter Schedule'!$G214,AB214))</f>
        <v>1059.45</v>
      </c>
      <c r="AD214" s="6">
        <f>IF(AD$3=$J$3,$G214,IF($F214='KU Meter Schedule'!AD$3,'KU Meter Schedule'!AC214-'KU Meter Schedule'!$G214,AC214))</f>
        <v>1059.45</v>
      </c>
      <c r="AE214" s="6">
        <f>IF(AE$3=$J$3,$G214,IF($F214='KU Meter Schedule'!AE$3,'KU Meter Schedule'!AD214-'KU Meter Schedule'!$G214,AD214))</f>
        <v>1059.45</v>
      </c>
      <c r="AF214" s="6">
        <f>IF(AF$3=$J$3,$G214,IF($F214='KU Meter Schedule'!AF$3,'KU Meter Schedule'!AE214-'KU Meter Schedule'!$G214,AE214))</f>
        <v>1059.45</v>
      </c>
      <c r="AG214" s="6">
        <f>IF(AG$3=$J$3,$G214,IF($F214='KU Meter Schedule'!AG$3,'KU Meter Schedule'!AF214-'KU Meter Schedule'!$G214,AF214))</f>
        <v>1059.45</v>
      </c>
      <c r="AH214" s="6">
        <f>IF(AH$3=$J$3,$G214,IF($F214='KU Meter Schedule'!AH$3,'KU Meter Schedule'!AG214-'KU Meter Schedule'!$G214,AG214))</f>
        <v>1059.45</v>
      </c>
      <c r="AI214" s="6">
        <f>IF(AI$3=$J$3,$G214,IF($F214='KU Meter Schedule'!AI$3,'KU Meter Schedule'!AH214-'KU Meter Schedule'!$G214,AH214))</f>
        <v>1059.45</v>
      </c>
      <c r="AJ214" s="6">
        <f>IF(AJ$3=$J$3,$G214,IF($F214='KU Meter Schedule'!AJ$3,'KU Meter Schedule'!AI214-'KU Meter Schedule'!$G214,AI214))</f>
        <v>1059.45</v>
      </c>
      <c r="AK214" s="6">
        <f>IF(AK$3=$J$3,$G214,IF($F214='KU Meter Schedule'!AK$3,'KU Meter Schedule'!AJ214-'KU Meter Schedule'!$G214,AJ214))</f>
        <v>1059.45</v>
      </c>
      <c r="AL214" s="6">
        <f>IF(AL$3=$J$3,$G214,IF($F214='KU Meter Schedule'!AL$3,'KU Meter Schedule'!AK214-'KU Meter Schedule'!$G214,AK214))</f>
        <v>1059.45</v>
      </c>
      <c r="AM214" s="6">
        <f>IF(AM$3=$J$3,$G214,IF($F214='KU Meter Schedule'!AM$3,'KU Meter Schedule'!AL214-'KU Meter Schedule'!$G214,AL214))</f>
        <v>1059.45</v>
      </c>
      <c r="AN214" s="6">
        <f>IF(AN$3=$J$3,$G214,IF($F214='KU Meter Schedule'!AN$3,'KU Meter Schedule'!AM214-'KU Meter Schedule'!$G214,AM214))</f>
        <v>1059.45</v>
      </c>
      <c r="AO214" s="6">
        <f>IF(AO$3=$J$3,$G214,IF($F214='KU Meter Schedule'!AO$3,'KU Meter Schedule'!AN214-'KU Meter Schedule'!$G214,AN214))</f>
        <v>1059.45</v>
      </c>
      <c r="AP214" s="6">
        <f>IF(AP$3=$J$3,$G214,IF($F214='KU Meter Schedule'!AP$3,'KU Meter Schedule'!AO214-'KU Meter Schedule'!$G214,AO214))</f>
        <v>1059.45</v>
      </c>
      <c r="AQ214" s="6">
        <f>IF(AQ$3=$J$3,$G214,IF($F214='KU Meter Schedule'!AQ$3,'KU Meter Schedule'!AP214-'KU Meter Schedule'!$G214,AP214))</f>
        <v>1059.45</v>
      </c>
      <c r="AR214" s="6">
        <f>IF(AR$3=$J$3,$G214,IF($F214='KU Meter Schedule'!AR$3,'KU Meter Schedule'!AQ214-'KU Meter Schedule'!$G214,AQ214))</f>
        <v>1059.45</v>
      </c>
      <c r="AS214" s="6">
        <f>IF(AS$3=$J$3,$G214,IF($F214='KU Meter Schedule'!AS$3,'KU Meter Schedule'!AR214-'KU Meter Schedule'!$G214,AR214))</f>
        <v>1059.45</v>
      </c>
      <c r="AT214" s="6">
        <f>IF(AT$3=$J$3,$G214,IF($F214='KU Meter Schedule'!AT$3,'KU Meter Schedule'!AS214-'KU Meter Schedule'!$G214,AS214))</f>
        <v>1059.45</v>
      </c>
      <c r="AU214" s="6">
        <f>IF(AU$3=$J$3,$G214,IF($F214='KU Meter Schedule'!AU$3,'KU Meter Schedule'!AT214-'KU Meter Schedule'!$G214,AT214))</f>
        <v>1059.45</v>
      </c>
      <c r="AV214" s="6">
        <f>IF(AV$3=$J$3,$G214,IF($F214='KU Meter Schedule'!AV$3,'KU Meter Schedule'!AU214-'KU Meter Schedule'!$G214,AU214))</f>
        <v>0</v>
      </c>
      <c r="AW214" s="6">
        <f>IF(AW$3=$J$3,$G214,IF($F214='KU Meter Schedule'!AW$3,'KU Meter Schedule'!AV214-'KU Meter Schedule'!$G214,AV214))</f>
        <v>0</v>
      </c>
      <c r="AX214" s="6">
        <f>IF(AX$3=$J$3,$G214,IF($F214='KU Meter Schedule'!AX$3,'KU Meter Schedule'!AW214-'KU Meter Schedule'!$G214,AW214))</f>
        <v>0</v>
      </c>
      <c r="AZ214" s="21">
        <f>IF(AZ$3&lt;'Depr. Rate'!$B$1,('Depr. Rate'!$B$4*'KU Meter Schedule'!J214)/12,IF(J214=0,I214/2*'Depr. Rate'!$C$4/12,('Depr. Rate'!$C$4*'KU Meter Schedule'!J214)/12))</f>
        <v>2.02178375</v>
      </c>
      <c r="BA214" s="21">
        <f>IF(BA$3&lt;'Depr. Rate'!$B$1,('Depr. Rate'!$B$4*'KU Meter Schedule'!K214)/12,IF(K214=0,J214/2*'Depr. Rate'!$C$4/12,('Depr. Rate'!$C$4*'KU Meter Schedule'!K214)/12))</f>
        <v>2.02178375</v>
      </c>
      <c r="BB214" s="21">
        <f>IF(BB$3&lt;'Depr. Rate'!$B$1,('Depr. Rate'!$B$4*'KU Meter Schedule'!L214)/12,IF(L214=0,K214/2*'Depr. Rate'!$C$4/12,('Depr. Rate'!$C$4*'KU Meter Schedule'!L214)/12))</f>
        <v>2.02178375</v>
      </c>
      <c r="BC214" s="21">
        <f>IF(BC$3&lt;'Depr. Rate'!$B$1,('Depr. Rate'!$B$4*'KU Meter Schedule'!M214)/12,IF(M214=0,L214/2*'Depr. Rate'!$C$4/12,('Depr. Rate'!$C$4*'KU Meter Schedule'!M214)/12))</f>
        <v>2.02178375</v>
      </c>
      <c r="BD214" s="21">
        <f>IF(BD$3&lt;'Depr. Rate'!$B$1,('Depr. Rate'!$B$4*'KU Meter Schedule'!N214)/12,IF(N214=0,M214/2*'Depr. Rate'!$C$4/12,('Depr. Rate'!$C$4*'KU Meter Schedule'!N214)/12))</f>
        <v>2.02178375</v>
      </c>
      <c r="BE214" s="21">
        <f>IF(BE$3&lt;'Depr. Rate'!$B$1,('Depr. Rate'!$B$4*'KU Meter Schedule'!O214)/12,IF(O214=0,N214/2*'Depr. Rate'!$C$4/12,('Depr. Rate'!$C$4*'KU Meter Schedule'!O214)/12))</f>
        <v>2.02178375</v>
      </c>
      <c r="BF214" s="21">
        <f>IF(BF$3&lt;'Depr. Rate'!$B$1,('Depr. Rate'!$B$4*'KU Meter Schedule'!P214)/12,IF(P214=0,O214/2*'Depr. Rate'!$C$4/12,('Depr. Rate'!$C$4*'KU Meter Schedule'!P214)/12))</f>
        <v>2.02178375</v>
      </c>
      <c r="BG214" s="21">
        <f>IF(BG$3&lt;'Depr. Rate'!$B$1,('Depr. Rate'!$B$4*'KU Meter Schedule'!Q214)/12,IF(Q214=0,P214/2*'Depr. Rate'!$C$4/12,('Depr. Rate'!$C$4*'KU Meter Schedule'!Q214)/12))</f>
        <v>2.02178375</v>
      </c>
      <c r="BH214" s="21">
        <f>IF(BH$3&lt;'Depr. Rate'!$B$1,('Depr. Rate'!$B$4*'KU Meter Schedule'!R214)/12,IF(R214=0,Q214/2*'Depr. Rate'!$C$4/12,('Depr. Rate'!$C$4*'KU Meter Schedule'!R214)/12))</f>
        <v>2.02178375</v>
      </c>
      <c r="BI214" s="21">
        <f>IF(BI$3&lt;'Depr. Rate'!$B$1,('Depr. Rate'!$B$4*'KU Meter Schedule'!S214)/12,IF(S214=0,R214/2*'Depr. Rate'!$C$4/12,('Depr. Rate'!$C$4*'KU Meter Schedule'!S214)/12))</f>
        <v>2.02178375</v>
      </c>
      <c r="BJ214" s="21">
        <f>IF(BJ$3&lt;'Depr. Rate'!$B$1,('Depr. Rate'!$B$4*'KU Meter Schedule'!T214)/12,IF(T214=0,S214/2*'Depr. Rate'!$C$4/12,('Depr. Rate'!$C$4*'KU Meter Schedule'!T214)/12))</f>
        <v>2.02178375</v>
      </c>
      <c r="BK214" s="21">
        <f>IF(BK$3&lt;'Depr. Rate'!$B$1,('Depr. Rate'!$B$4*'KU Meter Schedule'!U214)/12,IF(U214=0,T214/2*'Depr. Rate'!$C$4/12,('Depr. Rate'!$C$4*'KU Meter Schedule'!U214)/12))</f>
        <v>3.0988912499999999</v>
      </c>
      <c r="BL214" s="21">
        <f>IF(BL$3&lt;'Depr. Rate'!$B$1,('Depr. Rate'!$B$4*'KU Meter Schedule'!V214)/12,IF(V214=0,U214/2*'Depr. Rate'!$C$4/12,('Depr. Rate'!$C$4*'KU Meter Schedule'!V214)/12))</f>
        <v>3.0988912499999999</v>
      </c>
      <c r="BM214" s="21">
        <f>IF(BM$3&lt;'Depr. Rate'!$B$1,('Depr. Rate'!$B$4*'KU Meter Schedule'!W214)/12,IF(W214=0,V214/2*'Depr. Rate'!$C$4/12,('Depr. Rate'!$C$4*'KU Meter Schedule'!W214)/12))</f>
        <v>3.0988912499999999</v>
      </c>
      <c r="BN214" s="21">
        <f>IF(BN$3&lt;'Depr. Rate'!$B$1,('Depr. Rate'!$B$4*'KU Meter Schedule'!X214)/12,IF(X214=0,W214/2*'Depr. Rate'!$C$4/12,('Depr. Rate'!$C$4*'KU Meter Schedule'!X214)/12))</f>
        <v>3.0988912499999999</v>
      </c>
      <c r="BO214" s="21">
        <f>IF(BO$3&lt;'Depr. Rate'!$B$1,('Depr. Rate'!$B$4*'KU Meter Schedule'!Y214)/12,IF(Y214=0,X214/2*'Depr. Rate'!$C$4/12,('Depr. Rate'!$C$4*'KU Meter Schedule'!Y214)/12))</f>
        <v>3.0988912499999999</v>
      </c>
      <c r="BP214" s="21">
        <f>IF(BP$3&lt;'Depr. Rate'!$B$1,('Depr. Rate'!$B$4*'KU Meter Schedule'!Z214)/12,IF(Z214=0,Y214/2*'Depr. Rate'!$C$4/12,('Depr. Rate'!$C$4*'KU Meter Schedule'!Z214)/12))</f>
        <v>3.0988912499999999</v>
      </c>
      <c r="BQ214" s="21">
        <f>IF(BQ$3&lt;'Depr. Rate'!$B$1,('Depr. Rate'!$B$4*'KU Meter Schedule'!AA214)/12,IF(AA214=0,Z214/2*'Depr. Rate'!$C$4/12,('Depr. Rate'!$C$4*'KU Meter Schedule'!AA214)/12))</f>
        <v>3.0988912499999999</v>
      </c>
      <c r="BR214" s="21">
        <f>IF(BR$3&lt;'Depr. Rate'!$B$1,('Depr. Rate'!$B$4*'KU Meter Schedule'!AB214)/12,IF(AB214=0,AA214/2*'Depr. Rate'!$C$4/12,('Depr. Rate'!$C$4*'KU Meter Schedule'!AB214)/12))</f>
        <v>3.0988912499999999</v>
      </c>
      <c r="BS214" s="21">
        <f>IF(BS$3&lt;'Depr. Rate'!$B$1,('Depr. Rate'!$B$4*'KU Meter Schedule'!AC214)/12,IF(AC214=0,AB214/2*'Depr. Rate'!$C$4/12,('Depr. Rate'!$C$4*'KU Meter Schedule'!AC214)/12))</f>
        <v>3.0988912499999999</v>
      </c>
      <c r="BT214" s="21">
        <f>IF(BT$3&lt;'Depr. Rate'!$B$1,('Depr. Rate'!$B$4*'KU Meter Schedule'!AD214)/12,IF(AD214=0,AC214/2*'Depr. Rate'!$C$4/12,('Depr. Rate'!$C$4*'KU Meter Schedule'!AD214)/12))</f>
        <v>3.0988912499999999</v>
      </c>
      <c r="BU214" s="21">
        <f>IF(BU$3&lt;'Depr. Rate'!$B$1,('Depr. Rate'!$B$4*'KU Meter Schedule'!AE214)/12,IF(AE214=0,AD214/2*'Depr. Rate'!$C$4/12,('Depr. Rate'!$C$4*'KU Meter Schedule'!AE214)/12))</f>
        <v>3.0988912499999999</v>
      </c>
      <c r="BV214" s="21">
        <f>IF(BV$3&lt;'Depr. Rate'!$B$1,('Depr. Rate'!$B$4*'KU Meter Schedule'!AF214)/12,IF(AF214=0,AE214/2*'Depr. Rate'!$C$4/12,('Depr. Rate'!$C$4*'KU Meter Schedule'!AF214)/12))</f>
        <v>3.0988912499999999</v>
      </c>
      <c r="BW214" s="21">
        <f>IF(BW$3&lt;'Depr. Rate'!$B$1,('Depr. Rate'!$B$4*'KU Meter Schedule'!AG214)/12,IF(AG214=0,AF214/2*'Depr. Rate'!$C$4/12,('Depr. Rate'!$C$4*'KU Meter Schedule'!AG214)/12))</f>
        <v>3.0988912499999999</v>
      </c>
      <c r="BX214" s="21">
        <f>IF(BX$3&lt;'Depr. Rate'!$B$1,('Depr. Rate'!$B$4*'KU Meter Schedule'!AH214)/12,IF(AH214=0,AG214/2*'Depr. Rate'!$C$4/12,('Depr. Rate'!$C$4*'KU Meter Schedule'!AH214)/12))</f>
        <v>3.0988912499999999</v>
      </c>
      <c r="BY214" s="21">
        <f>IF(BY$3&lt;'Depr. Rate'!$B$1,('Depr. Rate'!$B$4*'KU Meter Schedule'!AI214)/12,IF(AI214=0,AH214/2*'Depr. Rate'!$C$4/12,('Depr. Rate'!$C$4*'KU Meter Schedule'!AI214)/12))</f>
        <v>3.0988912499999999</v>
      </c>
      <c r="BZ214" s="21">
        <f>IF(BZ$3&lt;'Depr. Rate'!$B$1,('Depr. Rate'!$B$4*'KU Meter Schedule'!AJ214)/12,IF(AJ214=0,AI214/2*'Depr. Rate'!$C$4/12,('Depr. Rate'!$C$4*'KU Meter Schedule'!AJ214)/12))</f>
        <v>3.0988912499999999</v>
      </c>
      <c r="CA214" s="21">
        <f>IF(CA$3&lt;'Depr. Rate'!$B$1,('Depr. Rate'!$B$4*'KU Meter Schedule'!AK214)/12,IF(AK214=0,AJ214/2*'Depr. Rate'!$C$4/12,('Depr. Rate'!$C$4*'KU Meter Schedule'!AK214)/12))</f>
        <v>3.0988912499999999</v>
      </c>
      <c r="CB214" s="21">
        <f>IF(CB$3&lt;'Depr. Rate'!$B$1,('Depr. Rate'!$B$4*'KU Meter Schedule'!AL214)/12,IF(AL214=0,AK214/2*'Depr. Rate'!$C$4/12,('Depr. Rate'!$C$4*'KU Meter Schedule'!AL214)/12))</f>
        <v>3.0988912499999999</v>
      </c>
      <c r="CC214" s="21">
        <f>IF(CC$3&lt;'Depr. Rate'!$B$1,('Depr. Rate'!$B$4*'KU Meter Schedule'!AM214)/12,IF(AM214=0,AL214/2*'Depr. Rate'!$C$4/12,('Depr. Rate'!$C$4*'KU Meter Schedule'!AM214)/12))</f>
        <v>3.0988912499999999</v>
      </c>
      <c r="CD214" s="21">
        <f>IF(CD$3&lt;'Depr. Rate'!$B$1,('Depr. Rate'!$B$4*'KU Meter Schedule'!AN214)/12,IF(AN214=0,AM214/2*'Depr. Rate'!$C$4/12,('Depr. Rate'!$C$4*'KU Meter Schedule'!AN214)/12))</f>
        <v>3.0988912499999999</v>
      </c>
      <c r="CE214" s="21">
        <f>IF(CE$3&lt;'Depr. Rate'!$B$1,('Depr. Rate'!$B$4*'KU Meter Schedule'!AO214)/12,IF(AO214=0,AN214/2*'Depr. Rate'!$C$4/12,('Depr. Rate'!$C$4*'KU Meter Schedule'!AO214)/12))</f>
        <v>3.0988912499999999</v>
      </c>
      <c r="CF214" s="21">
        <f>IF(CF$3&lt;'Depr. Rate'!$B$1,('Depr. Rate'!$B$4*'KU Meter Schedule'!AP214)/12,IF(AP214=0,AO214/2*'Depr. Rate'!$C$4/12,('Depr. Rate'!$C$4*'KU Meter Schedule'!AP214)/12))</f>
        <v>3.0988912499999999</v>
      </c>
      <c r="CG214" s="21">
        <f>IF(CG$3&lt;'Depr. Rate'!$B$1,('Depr. Rate'!$B$4*'KU Meter Schedule'!AQ214)/12,IF(AQ214=0,AP214/2*'Depr. Rate'!$C$4/12,('Depr. Rate'!$C$4*'KU Meter Schedule'!AQ214)/12))</f>
        <v>3.0988912499999999</v>
      </c>
      <c r="CH214" s="21">
        <f>IF(CH$3&lt;'Depr. Rate'!$B$1,('Depr. Rate'!$B$4*'KU Meter Schedule'!AR214)/12,IF(AR214=0,AQ214/2*'Depr. Rate'!$C$4/12,('Depr. Rate'!$C$4*'KU Meter Schedule'!AR214)/12))</f>
        <v>3.0988912499999999</v>
      </c>
      <c r="CI214" s="21">
        <f>IF(CI$3&lt;'Depr. Rate'!$B$1,('Depr. Rate'!$B$4*'KU Meter Schedule'!AS214)/12,IF(AS214=0,AR214/2*'Depr. Rate'!$C$4/12,('Depr. Rate'!$C$4*'KU Meter Schedule'!AS214)/12))</f>
        <v>3.0988912499999999</v>
      </c>
      <c r="CJ214" s="21">
        <f>IF(CJ$3&lt;'Depr. Rate'!$B$1,('Depr. Rate'!$B$4*'KU Meter Schedule'!AT214)/12,IF(AT214=0,AS214/2*'Depr. Rate'!$C$4/12,('Depr. Rate'!$C$4*'KU Meter Schedule'!AT214)/12))</f>
        <v>3.0988912499999999</v>
      </c>
      <c r="CK214" s="21">
        <f>IF(CK$3&lt;'Depr. Rate'!$B$1,('Depr. Rate'!$B$4*'KU Meter Schedule'!AU214)/12,IF(AU214=0,AT214/2*'Depr. Rate'!$C$4/12,('Depr. Rate'!$C$4*'KU Meter Schedule'!AU214)/12))</f>
        <v>3.0988912499999999</v>
      </c>
      <c r="CL214" s="21">
        <f>IF(CL$3&lt;'Depr. Rate'!$B$1,('Depr. Rate'!$B$4*'KU Meter Schedule'!AV214)/12,IF(AV214=0,AU214/2*'Depr. Rate'!$C$4/12,('Depr. Rate'!$C$4*'KU Meter Schedule'!AV214)/12))</f>
        <v>1.5494456249999999</v>
      </c>
      <c r="CM214" s="21">
        <f>IF(CM$3&lt;'Depr. Rate'!$B$1,('Depr. Rate'!$B$4*'KU Meter Schedule'!AW214)/12,IF(AW214=0,AV214/2*'Depr. Rate'!$C$4/12,('Depr. Rate'!$C$4*'KU Meter Schedule'!AW214)/12))</f>
        <v>0</v>
      </c>
      <c r="CN214" s="21">
        <f>IF(CN$3&lt;'Depr. Rate'!$B$1,('Depr. Rate'!$B$4*'KU Meter Schedule'!AX214)/12,IF(AX214=0,AW214/2*'Depr. Rate'!$C$4/12,('Depr. Rate'!$C$4*'KU Meter Schedule'!AX214)/12))</f>
        <v>0</v>
      </c>
      <c r="CP214" s="6">
        <f>IF(CP$3=$CP$3,$H214+AZ214,IF($F214='KU Meter Schedule'!CP$3,'KU Meter Schedule'!CO214+AZ214-$G214,SUM(CO214,AZ214)))</f>
        <v>918.37152263150006</v>
      </c>
      <c r="CQ214" s="6">
        <f>IF(CQ$3=$CP$3,$H214+BA214,IF($F214='KU Meter Schedule'!CQ$3,'KU Meter Schedule'!CP214+BA214-$G214,SUM(CP214,BA214)))</f>
        <v>920.39330638150011</v>
      </c>
      <c r="CR214" s="6">
        <f>IF(CR$3=$CP$3,$H214+BB214,IF($F214='KU Meter Schedule'!CR$3,'KU Meter Schedule'!CQ214+BB214-$G214,SUM(CQ214,BB214)))</f>
        <v>922.41509013150016</v>
      </c>
      <c r="CS214" s="6">
        <f>IF(CS$3=$CP$3,$H214+BC214,IF($F214='KU Meter Schedule'!CS$3,'KU Meter Schedule'!CR214+BC214-$G214,SUM(CR214,BC214)))</f>
        <v>924.43687388150022</v>
      </c>
      <c r="CT214" s="6">
        <f>IF(CT$3=$CP$3,$H214+BD214,IF($F214='KU Meter Schedule'!CT$3,'KU Meter Schedule'!CS214+BD214-$G214,SUM(CS214,BD214)))</f>
        <v>926.45865763150027</v>
      </c>
      <c r="CU214" s="6">
        <f>IF(CU$3=$CP$3,$H214+BE214,IF($F214='KU Meter Schedule'!CU$3,'KU Meter Schedule'!CT214+BE214-$G214,SUM(CT214,BE214)))</f>
        <v>928.48044138150033</v>
      </c>
      <c r="CV214" s="6">
        <f>IF(CV$3=$CP$3,$H214+BF214,IF($F214='KU Meter Schedule'!CV$3,'KU Meter Schedule'!CU214+BF214-$G214,SUM(CU214,BF214)))</f>
        <v>930.50222513150038</v>
      </c>
      <c r="CW214" s="6">
        <f>IF(CW$3=$CP$3,$H214+BG214,IF($F214='KU Meter Schedule'!CW$3,'KU Meter Schedule'!CV214+BG214-$G214,SUM(CV214,BG214)))</f>
        <v>932.52400888150044</v>
      </c>
      <c r="CX214" s="6">
        <f>IF(CX$3=$CP$3,$H214+BH214,IF($F214='KU Meter Schedule'!CX$3,'KU Meter Schedule'!CW214+BH214-$G214,SUM(CW214,BH214)))</f>
        <v>934.54579263150049</v>
      </c>
      <c r="CY214" s="6">
        <f>IF(CY$3=$CP$3,$H214+BI214,IF($F214='KU Meter Schedule'!CY$3,'KU Meter Schedule'!CX214+BI214-$G214,SUM(CX214,BI214)))</f>
        <v>936.56757638150054</v>
      </c>
      <c r="CZ214" s="6">
        <f>IF(CZ$3=$CP$3,$H214+BJ214,IF($F214='KU Meter Schedule'!CZ$3,'KU Meter Schedule'!CY214+BJ214-$G214,SUM(CY214,BJ214)))</f>
        <v>938.5893601315006</v>
      </c>
      <c r="DA214" s="6">
        <f>IF(DA$3=$CP$3,$H214+BK214,IF($F214='KU Meter Schedule'!DA$3,'KU Meter Schedule'!CZ214+BK214-$G214,SUM(CZ214,BK214)))</f>
        <v>941.68825138150055</v>
      </c>
      <c r="DB214" s="6">
        <f>IF(DB$3=$CP$3,$H214+BL214,IF($F214='KU Meter Schedule'!DB$3,'KU Meter Schedule'!DA214+BL214-$G214,SUM(DA214,BL214)))</f>
        <v>944.7871426315005</v>
      </c>
      <c r="DC214" s="6">
        <f>IF(DC$3=$CP$3,$H214+BM214,IF($F214='KU Meter Schedule'!DC$3,'KU Meter Schedule'!DB214+BM214-$G214,SUM(DB214,BM214)))</f>
        <v>947.88603388150045</v>
      </c>
      <c r="DD214" s="6">
        <f>IF(DD$3=$CP$3,$H214+BN214,IF($F214='KU Meter Schedule'!DD$3,'KU Meter Schedule'!DC214+BN214-$G214,SUM(DC214,BN214)))</f>
        <v>950.9849251315004</v>
      </c>
      <c r="DE214" s="6">
        <f>IF(DE$3=$CP$3,$H214+BO214,IF($F214='KU Meter Schedule'!DE$3,'KU Meter Schedule'!DD214+BO214-$G214,SUM(DD214,BO214)))</f>
        <v>954.08381638150036</v>
      </c>
      <c r="DF214" s="6">
        <f>IF(DF$3=$CP$3,$H214+BP214,IF($F214='KU Meter Schedule'!DF$3,'KU Meter Schedule'!DE214+BP214-$G214,SUM(DE214,BP214)))</f>
        <v>957.18270763150031</v>
      </c>
      <c r="DG214" s="6">
        <f>IF(DG$3=$CP$3,$H214+BQ214,IF($F214='KU Meter Schedule'!DG$3,'KU Meter Schedule'!DF214+BQ214-$G214,SUM(DF214,BQ214)))</f>
        <v>960.28159888150026</v>
      </c>
      <c r="DH214" s="6">
        <f>IF(DH$3=$CP$3,$H214+BR214,IF($F214='KU Meter Schedule'!DH$3,'KU Meter Schedule'!DG214+BR214-$G214,SUM(DG214,BR214)))</f>
        <v>963.38049013150021</v>
      </c>
      <c r="DI214" s="6">
        <f>IF(DI$3=$CP$3,$H214+BS214,IF($F214='KU Meter Schedule'!DI$3,'KU Meter Schedule'!DH214+BS214-$G214,SUM(DH214,BS214)))</f>
        <v>966.47938138150016</v>
      </c>
      <c r="DJ214" s="6">
        <f>IF(DJ$3=$CP$3,$H214+BT214,IF($F214='KU Meter Schedule'!DJ$3,'KU Meter Schedule'!DI214+BT214-$G214,SUM(DI214,BT214)))</f>
        <v>969.57827263150011</v>
      </c>
      <c r="DK214" s="6">
        <f>IF(DK$3=$CP$3,$H214+BU214,IF($F214='KU Meter Schedule'!DK$3,'KU Meter Schedule'!DJ214+BU214-$G214,SUM(DJ214,BU214)))</f>
        <v>972.67716388150006</v>
      </c>
      <c r="DL214" s="6">
        <f>IF(DL$3=$CP$3,$H214+BV214,IF($F214='KU Meter Schedule'!DL$3,'KU Meter Schedule'!DK214+BV214-$G214,SUM(DK214,BV214)))</f>
        <v>975.77605513150002</v>
      </c>
      <c r="DM214" s="6">
        <f>IF(DM$3=$CP$3,$H214+BW214,IF($F214='KU Meter Schedule'!DM$3,'KU Meter Schedule'!DL214+BW214-$G214,SUM(DL214,BW214)))</f>
        <v>978.87494638149997</v>
      </c>
      <c r="DN214" s="6">
        <f>IF(DN$3=$CP$3,$H214+BX214,IF($F214='KU Meter Schedule'!DN$3,'KU Meter Schedule'!DM214+BX214-$G214,SUM(DM214,BX214)))</f>
        <v>981.97383763149992</v>
      </c>
      <c r="DO214" s="6">
        <f>IF(DO$3=$CP$3,$H214+BY214,IF($F214='KU Meter Schedule'!DO$3,'KU Meter Schedule'!DN214+BY214-$G214,SUM(DN214,BY214)))</f>
        <v>985.07272888149987</v>
      </c>
      <c r="DP214" s="6">
        <f>IF(DP$3=$CP$3,$H214+BZ214,IF($F214='KU Meter Schedule'!DP$3,'KU Meter Schedule'!DO214+BZ214-$G214,SUM(DO214,BZ214)))</f>
        <v>988.17162013149982</v>
      </c>
      <c r="DQ214" s="6">
        <f>IF(DQ$3=$CP$3,$H214+CA214,IF($F214='KU Meter Schedule'!DQ$3,'KU Meter Schedule'!DP214+CA214-$G214,SUM(DP214,CA214)))</f>
        <v>991.27051138149977</v>
      </c>
      <c r="DR214" s="6">
        <f>IF(DR$3=$CP$3,$H214+CB214,IF($F214='KU Meter Schedule'!DR$3,'KU Meter Schedule'!DQ214+CB214-$G214,SUM(DQ214,CB214)))</f>
        <v>994.36940263149972</v>
      </c>
      <c r="DS214" s="6">
        <f>IF(DS$3=$CP$3,$H214+CC214,IF($F214='KU Meter Schedule'!DS$3,'KU Meter Schedule'!DR214+CC214-$G214,SUM(DR214,CC214)))</f>
        <v>997.46829388149968</v>
      </c>
      <c r="DT214" s="6">
        <f>IF(DT$3=$CP$3,$H214+CD214,IF($F214='KU Meter Schedule'!DT$3,'KU Meter Schedule'!DS214+CD214-$G214,SUM(DS214,CD214)))</f>
        <v>1000.5671851314996</v>
      </c>
      <c r="DU214" s="6">
        <f>IF(DU$3=$CP$3,$H214+CE214,IF($F214='KU Meter Schedule'!DU$3,'KU Meter Schedule'!DT214+CE214-$G214,SUM(DT214,CE214)))</f>
        <v>1003.6660763814996</v>
      </c>
      <c r="DV214" s="6">
        <f>IF(DV$3=$CP$3,$H214+CF214,IF($F214='KU Meter Schedule'!DV$3,'KU Meter Schedule'!DU214+CF214-$G214,SUM(DU214,CF214)))</f>
        <v>1006.7649676314995</v>
      </c>
      <c r="DW214" s="6">
        <f>IF(DW$3=$CP$3,$H214+CG214,IF($F214='KU Meter Schedule'!DW$3,'KU Meter Schedule'!DV214+CG214-$G214,SUM(DV214,CG214)))</f>
        <v>1009.8638588814995</v>
      </c>
      <c r="DX214" s="6">
        <f>IF(DX$3=$CP$3,$H214+CH214,IF($F214='KU Meter Schedule'!DX$3,'KU Meter Schedule'!DW214+CH214-$G214,SUM(DW214,CH214)))</f>
        <v>1012.9627501314994</v>
      </c>
      <c r="DY214" s="6">
        <f>IF(DY$3=$CP$3,$H214+CI214,IF($F214='KU Meter Schedule'!DY$3,'KU Meter Schedule'!DX214+CI214-$G214,SUM(DX214,CI214)))</f>
        <v>1016.0616413814994</v>
      </c>
      <c r="DZ214" s="6">
        <f>IF(DZ$3=$CP$3,$H214+CJ214,IF($F214='KU Meter Schedule'!DZ$3,'KU Meter Schedule'!DY214+CJ214-$G214,SUM(DY214,CJ214)))</f>
        <v>1019.1605326314993</v>
      </c>
      <c r="EA214" s="6">
        <f>IF(EA$3=$CP$3,$H214+CK214,IF($F214='KU Meter Schedule'!EA$3,'KU Meter Schedule'!DZ214+CK214-$G214,SUM(DZ214,CK214)))</f>
        <v>1022.2594238814993</v>
      </c>
      <c r="EB214" s="6">
        <f>IF(EB$3=$CP$3,$H214+CL214,IF($F214='KU Meter Schedule'!EB$3,'KU Meter Schedule'!EA214+CL214-$G214,SUM(EA214,CL214)))</f>
        <v>-35.641130493500782</v>
      </c>
      <c r="EC214" s="6">
        <f>IF(EC$3=$CP$3,$H214+CM214,IF($F214='KU Meter Schedule'!EC$3,'KU Meter Schedule'!EB214+CM214-$G214,SUM(EB214,CM214)))</f>
        <v>-35.641130493500782</v>
      </c>
      <c r="ED214" s="6">
        <f>IF(ED$3=$CP$3,$H214+CN214,IF($F214='KU Meter Schedule'!ED$3,'KU Meter Schedule'!EC214+CN214-$G214,SUM(EC214,CN214)))</f>
        <v>-35.641130493500782</v>
      </c>
      <c r="EF214" s="8">
        <f t="shared" si="44"/>
        <v>141.07847736849999</v>
      </c>
      <c r="EG214" s="8">
        <f t="shared" si="44"/>
        <v>139.05669361849993</v>
      </c>
      <c r="EH214" s="8">
        <f t="shared" si="44"/>
        <v>137.03490986849988</v>
      </c>
      <c r="EI214" s="8">
        <f t="shared" si="44"/>
        <v>135.01312611849983</v>
      </c>
      <c r="EJ214" s="8">
        <f t="shared" si="44"/>
        <v>132.99134236849977</v>
      </c>
      <c r="EK214" s="8">
        <f t="shared" si="44"/>
        <v>130.96955861849972</v>
      </c>
      <c r="EL214" s="8">
        <f t="shared" si="44"/>
        <v>128.94777486849966</v>
      </c>
      <c r="EM214" s="8">
        <f t="shared" si="44"/>
        <v>126.92599111849961</v>
      </c>
      <c r="EN214" s="8">
        <f t="shared" si="44"/>
        <v>124.90420736849956</v>
      </c>
      <c r="EO214" s="8">
        <f t="shared" si="44"/>
        <v>122.8824236184995</v>
      </c>
      <c r="EP214" s="8">
        <f t="shared" si="44"/>
        <v>120.86063986849945</v>
      </c>
      <c r="EQ214" s="8">
        <f t="shared" si="44"/>
        <v>117.7617486184995</v>
      </c>
      <c r="ER214" s="8">
        <f t="shared" si="44"/>
        <v>114.66285736849954</v>
      </c>
      <c r="ES214" s="8">
        <f t="shared" si="44"/>
        <v>111.56396611849959</v>
      </c>
      <c r="ET214" s="8">
        <f t="shared" si="44"/>
        <v>108.46507486849964</v>
      </c>
      <c r="EU214" s="8">
        <f t="shared" si="44"/>
        <v>105.36618361849969</v>
      </c>
      <c r="EV214" s="8">
        <f t="shared" si="43"/>
        <v>102.26729236849974</v>
      </c>
      <c r="EW214" s="8">
        <f t="shared" si="43"/>
        <v>99.168401118499787</v>
      </c>
      <c r="EX214" s="8">
        <f t="shared" si="43"/>
        <v>96.069509868499836</v>
      </c>
      <c r="EY214" s="8">
        <f t="shared" si="43"/>
        <v>92.970618618499884</v>
      </c>
      <c r="EZ214" s="8">
        <f t="shared" si="43"/>
        <v>89.871727368499933</v>
      </c>
      <c r="FA214" s="8">
        <f t="shared" si="43"/>
        <v>86.772836118499981</v>
      </c>
      <c r="FB214" s="8">
        <f t="shared" si="43"/>
        <v>83.67394486850003</v>
      </c>
      <c r="FC214" s="8">
        <f t="shared" si="43"/>
        <v>80.575053618500078</v>
      </c>
      <c r="FD214" s="8">
        <f t="shared" si="43"/>
        <v>77.476162368500127</v>
      </c>
      <c r="FE214" s="8">
        <f t="shared" si="43"/>
        <v>74.377271118500175</v>
      </c>
      <c r="FF214" s="8">
        <f t="shared" si="43"/>
        <v>71.278379868500224</v>
      </c>
      <c r="FG214" s="8">
        <f t="shared" si="43"/>
        <v>68.179488618500272</v>
      </c>
      <c r="FH214" s="8">
        <f t="shared" si="43"/>
        <v>65.080597368500321</v>
      </c>
      <c r="FI214" s="8">
        <f t="shared" si="43"/>
        <v>61.981706118500369</v>
      </c>
      <c r="FJ214" s="8">
        <f t="shared" si="43"/>
        <v>58.882814868500418</v>
      </c>
      <c r="FK214" s="8">
        <f t="shared" si="40"/>
        <v>55.783923618500467</v>
      </c>
      <c r="FL214" s="8">
        <f t="shared" si="40"/>
        <v>52.685032368500515</v>
      </c>
      <c r="FM214" s="8">
        <f t="shared" si="40"/>
        <v>49.586141118500564</v>
      </c>
      <c r="FN214" s="8">
        <f t="shared" si="40"/>
        <v>46.487249868500612</v>
      </c>
      <c r="FO214" s="8">
        <f t="shared" si="40"/>
        <v>43.388358618500661</v>
      </c>
      <c r="FP214" s="8">
        <f t="shared" si="40"/>
        <v>40.289467368500709</v>
      </c>
      <c r="FQ214" s="8">
        <f t="shared" si="40"/>
        <v>37.190576118500758</v>
      </c>
      <c r="FR214" s="8">
        <f t="shared" si="40"/>
        <v>35.641130493500782</v>
      </c>
      <c r="FS214" s="8">
        <f t="shared" si="40"/>
        <v>35.641130493500782</v>
      </c>
      <c r="FT214" s="8">
        <f t="shared" si="40"/>
        <v>35.641130493500782</v>
      </c>
    </row>
    <row r="215" spans="1:176" x14ac:dyDescent="0.25">
      <c r="A215" s="3" t="s">
        <v>12</v>
      </c>
      <c r="B215" s="3" t="s">
        <v>2</v>
      </c>
      <c r="C215" s="3" t="s">
        <v>37</v>
      </c>
      <c r="D215" s="3" t="s">
        <v>4</v>
      </c>
      <c r="E215" s="3">
        <v>1979</v>
      </c>
      <c r="F215" s="24">
        <f>IFERROR(VLOOKUP(CONCATENATE(C215,E215),'KU Retirements'!$A$4:$E$150,5,FALSE),"N/A")</f>
        <v>43739</v>
      </c>
      <c r="G215" s="5">
        <v>174864.08</v>
      </c>
      <c r="H215" s="5">
        <v>149263.82480761001</v>
      </c>
      <c r="J215" s="6">
        <f>IF(J$3=$J$3,$G215,IF($F215='KU Meter Schedule'!J$3,'KU Meter Schedule'!I215-'KU Meter Schedule'!$G215,I215))</f>
        <v>174864.08</v>
      </c>
      <c r="K215" s="6">
        <f>IF(K$3=$J$3,$G215,IF($F215='KU Meter Schedule'!K$3,'KU Meter Schedule'!J215-'KU Meter Schedule'!$G215,J215))</f>
        <v>174864.08</v>
      </c>
      <c r="L215" s="6">
        <f>IF(L$3=$J$3,$G215,IF($F215='KU Meter Schedule'!L$3,'KU Meter Schedule'!K215-'KU Meter Schedule'!$G215,K215))</f>
        <v>174864.08</v>
      </c>
      <c r="M215" s="6">
        <f>IF(M$3=$J$3,$G215,IF($F215='KU Meter Schedule'!M$3,'KU Meter Schedule'!L215-'KU Meter Schedule'!$G215,L215))</f>
        <v>174864.08</v>
      </c>
      <c r="N215" s="6">
        <f>IF(N$3=$J$3,$G215,IF($F215='KU Meter Schedule'!N$3,'KU Meter Schedule'!M215-'KU Meter Schedule'!$G215,M215))</f>
        <v>174864.08</v>
      </c>
      <c r="O215" s="6">
        <f>IF(O$3=$J$3,$G215,IF($F215='KU Meter Schedule'!O$3,'KU Meter Schedule'!N215-'KU Meter Schedule'!$G215,N215))</f>
        <v>174864.08</v>
      </c>
      <c r="P215" s="6">
        <f>IF(P$3=$J$3,$G215,IF($F215='KU Meter Schedule'!P$3,'KU Meter Schedule'!O215-'KU Meter Schedule'!$G215,O215))</f>
        <v>174864.08</v>
      </c>
      <c r="Q215" s="6">
        <f>IF(Q$3=$J$3,$G215,IF($F215='KU Meter Schedule'!Q$3,'KU Meter Schedule'!P215-'KU Meter Schedule'!$G215,P215))</f>
        <v>174864.08</v>
      </c>
      <c r="R215" s="6">
        <f>IF(R$3=$J$3,$G215,IF($F215='KU Meter Schedule'!R$3,'KU Meter Schedule'!Q215-'KU Meter Schedule'!$G215,Q215))</f>
        <v>174864.08</v>
      </c>
      <c r="S215" s="6">
        <f>IF(S$3=$J$3,$G215,IF($F215='KU Meter Schedule'!S$3,'KU Meter Schedule'!R215-'KU Meter Schedule'!$G215,R215))</f>
        <v>174864.08</v>
      </c>
      <c r="T215" s="6">
        <f>IF(T$3=$J$3,$G215,IF($F215='KU Meter Schedule'!T$3,'KU Meter Schedule'!S215-'KU Meter Schedule'!$G215,S215))</f>
        <v>174864.08</v>
      </c>
      <c r="U215" s="6">
        <f>IF(U$3=$J$3,$G215,IF($F215='KU Meter Schedule'!U$3,'KU Meter Schedule'!T215-'KU Meter Schedule'!$G215,T215))</f>
        <v>174864.08</v>
      </c>
      <c r="V215" s="6">
        <f>IF(V$3=$J$3,$G215,IF($F215='KU Meter Schedule'!V$3,'KU Meter Schedule'!U215-'KU Meter Schedule'!$G215,U215))</f>
        <v>174864.08</v>
      </c>
      <c r="W215" s="6">
        <f>IF(W$3=$J$3,$G215,IF($F215='KU Meter Schedule'!W$3,'KU Meter Schedule'!V215-'KU Meter Schedule'!$G215,V215))</f>
        <v>174864.08</v>
      </c>
      <c r="X215" s="6">
        <f>IF(X$3=$J$3,$G215,IF($F215='KU Meter Schedule'!X$3,'KU Meter Schedule'!W215-'KU Meter Schedule'!$G215,W215))</f>
        <v>174864.08</v>
      </c>
      <c r="Y215" s="6">
        <f>IF(Y$3=$J$3,$G215,IF($F215='KU Meter Schedule'!Y$3,'KU Meter Schedule'!X215-'KU Meter Schedule'!$G215,X215))</f>
        <v>174864.08</v>
      </c>
      <c r="Z215" s="6">
        <f>IF(Z$3=$J$3,$G215,IF($F215='KU Meter Schedule'!Z$3,'KU Meter Schedule'!Y215-'KU Meter Schedule'!$G215,Y215))</f>
        <v>174864.08</v>
      </c>
      <c r="AA215" s="6">
        <f>IF(AA$3=$J$3,$G215,IF($F215='KU Meter Schedule'!AA$3,'KU Meter Schedule'!Z215-'KU Meter Schedule'!$G215,Z215))</f>
        <v>174864.08</v>
      </c>
      <c r="AB215" s="6">
        <f>IF(AB$3=$J$3,$G215,IF($F215='KU Meter Schedule'!AB$3,'KU Meter Schedule'!AA215-'KU Meter Schedule'!$G215,AA215))</f>
        <v>174864.08</v>
      </c>
      <c r="AC215" s="6">
        <f>IF(AC$3=$J$3,$G215,IF($F215='KU Meter Schedule'!AC$3,'KU Meter Schedule'!AB215-'KU Meter Schedule'!$G215,AB215))</f>
        <v>174864.08</v>
      </c>
      <c r="AD215" s="6">
        <f>IF(AD$3=$J$3,$G215,IF($F215='KU Meter Schedule'!AD$3,'KU Meter Schedule'!AC215-'KU Meter Schedule'!$G215,AC215))</f>
        <v>174864.08</v>
      </c>
      <c r="AE215" s="6">
        <f>IF(AE$3=$J$3,$G215,IF($F215='KU Meter Schedule'!AE$3,'KU Meter Schedule'!AD215-'KU Meter Schedule'!$G215,AD215))</f>
        <v>174864.08</v>
      </c>
      <c r="AF215" s="6">
        <f>IF(AF$3=$J$3,$G215,IF($F215='KU Meter Schedule'!AF$3,'KU Meter Schedule'!AE215-'KU Meter Schedule'!$G215,AE215))</f>
        <v>174864.08</v>
      </c>
      <c r="AG215" s="6">
        <f>IF(AG$3=$J$3,$G215,IF($F215='KU Meter Schedule'!AG$3,'KU Meter Schedule'!AF215-'KU Meter Schedule'!$G215,AF215))</f>
        <v>174864.08</v>
      </c>
      <c r="AH215" s="6">
        <f>IF(AH$3=$J$3,$G215,IF($F215='KU Meter Schedule'!AH$3,'KU Meter Schedule'!AG215-'KU Meter Schedule'!$G215,AG215))</f>
        <v>174864.08</v>
      </c>
      <c r="AI215" s="6">
        <f>IF(AI$3=$J$3,$G215,IF($F215='KU Meter Schedule'!AI$3,'KU Meter Schedule'!AH215-'KU Meter Schedule'!$G215,AH215))</f>
        <v>174864.08</v>
      </c>
      <c r="AJ215" s="6">
        <f>IF(AJ$3=$J$3,$G215,IF($F215='KU Meter Schedule'!AJ$3,'KU Meter Schedule'!AI215-'KU Meter Schedule'!$G215,AI215))</f>
        <v>174864.08</v>
      </c>
      <c r="AK215" s="6">
        <f>IF(AK$3=$J$3,$G215,IF($F215='KU Meter Schedule'!AK$3,'KU Meter Schedule'!AJ215-'KU Meter Schedule'!$G215,AJ215))</f>
        <v>174864.08</v>
      </c>
      <c r="AL215" s="6">
        <f>IF(AL$3=$J$3,$G215,IF($F215='KU Meter Schedule'!AL$3,'KU Meter Schedule'!AK215-'KU Meter Schedule'!$G215,AK215))</f>
        <v>174864.08</v>
      </c>
      <c r="AM215" s="6">
        <f>IF(AM$3=$J$3,$G215,IF($F215='KU Meter Schedule'!AM$3,'KU Meter Schedule'!AL215-'KU Meter Schedule'!$G215,AL215))</f>
        <v>174864.08</v>
      </c>
      <c r="AN215" s="6">
        <f>IF(AN$3=$J$3,$G215,IF($F215='KU Meter Schedule'!AN$3,'KU Meter Schedule'!AM215-'KU Meter Schedule'!$G215,AM215))</f>
        <v>174864.08</v>
      </c>
      <c r="AO215" s="6">
        <f>IF(AO$3=$J$3,$G215,IF($F215='KU Meter Schedule'!AO$3,'KU Meter Schedule'!AN215-'KU Meter Schedule'!$G215,AN215))</f>
        <v>174864.08</v>
      </c>
      <c r="AP215" s="6">
        <f>IF(AP$3=$J$3,$G215,IF($F215='KU Meter Schedule'!AP$3,'KU Meter Schedule'!AO215-'KU Meter Schedule'!$G215,AO215))</f>
        <v>174864.08</v>
      </c>
      <c r="AQ215" s="6">
        <f>IF(AQ$3=$J$3,$G215,IF($F215='KU Meter Schedule'!AQ$3,'KU Meter Schedule'!AP215-'KU Meter Schedule'!$G215,AP215))</f>
        <v>174864.08</v>
      </c>
      <c r="AR215" s="6">
        <f>IF(AR$3=$J$3,$G215,IF($F215='KU Meter Schedule'!AR$3,'KU Meter Schedule'!AQ215-'KU Meter Schedule'!$G215,AQ215))</f>
        <v>174864.08</v>
      </c>
      <c r="AS215" s="6">
        <f>IF(AS$3=$J$3,$G215,IF($F215='KU Meter Schedule'!AS$3,'KU Meter Schedule'!AR215-'KU Meter Schedule'!$G215,AR215))</f>
        <v>174864.08</v>
      </c>
      <c r="AT215" s="6">
        <f>IF(AT$3=$J$3,$G215,IF($F215='KU Meter Schedule'!AT$3,'KU Meter Schedule'!AS215-'KU Meter Schedule'!$G215,AS215))</f>
        <v>174864.08</v>
      </c>
      <c r="AU215" s="6">
        <f>IF(AU$3=$J$3,$G215,IF($F215='KU Meter Schedule'!AU$3,'KU Meter Schedule'!AT215-'KU Meter Schedule'!$G215,AT215))</f>
        <v>174864.08</v>
      </c>
      <c r="AV215" s="6">
        <f>IF(AV$3=$J$3,$G215,IF($F215='KU Meter Schedule'!AV$3,'KU Meter Schedule'!AU215-'KU Meter Schedule'!$G215,AU215))</f>
        <v>0</v>
      </c>
      <c r="AW215" s="6">
        <f>IF(AW$3=$J$3,$G215,IF($F215='KU Meter Schedule'!AW$3,'KU Meter Schedule'!AV215-'KU Meter Schedule'!$G215,AV215))</f>
        <v>0</v>
      </c>
      <c r="AX215" s="6">
        <f>IF(AX$3=$J$3,$G215,IF($F215='KU Meter Schedule'!AX$3,'KU Meter Schedule'!AW215-'KU Meter Schedule'!$G215,AW215))</f>
        <v>0</v>
      </c>
      <c r="AZ215" s="21">
        <f>IF(AZ$3&lt;'Depr. Rate'!$B$1,('Depr. Rate'!$B$4*'KU Meter Schedule'!J215)/12,IF(J215=0,I215/2*'Depr. Rate'!$C$4/12,('Depr. Rate'!$C$4*'KU Meter Schedule'!J215)/12))</f>
        <v>333.69895266666663</v>
      </c>
      <c r="BA215" s="21">
        <f>IF(BA$3&lt;'Depr. Rate'!$B$1,('Depr. Rate'!$B$4*'KU Meter Schedule'!K215)/12,IF(K215=0,J215/2*'Depr. Rate'!$C$4/12,('Depr. Rate'!$C$4*'KU Meter Schedule'!K215)/12))</f>
        <v>333.69895266666663</v>
      </c>
      <c r="BB215" s="21">
        <f>IF(BB$3&lt;'Depr. Rate'!$B$1,('Depr. Rate'!$B$4*'KU Meter Schedule'!L215)/12,IF(L215=0,K215/2*'Depr. Rate'!$C$4/12,('Depr. Rate'!$C$4*'KU Meter Schedule'!L215)/12))</f>
        <v>333.69895266666663</v>
      </c>
      <c r="BC215" s="21">
        <f>IF(BC$3&lt;'Depr. Rate'!$B$1,('Depr. Rate'!$B$4*'KU Meter Schedule'!M215)/12,IF(M215=0,L215/2*'Depr. Rate'!$C$4/12,('Depr. Rate'!$C$4*'KU Meter Schedule'!M215)/12))</f>
        <v>333.69895266666663</v>
      </c>
      <c r="BD215" s="21">
        <f>IF(BD$3&lt;'Depr. Rate'!$B$1,('Depr. Rate'!$B$4*'KU Meter Schedule'!N215)/12,IF(N215=0,M215/2*'Depr. Rate'!$C$4/12,('Depr. Rate'!$C$4*'KU Meter Schedule'!N215)/12))</f>
        <v>333.69895266666663</v>
      </c>
      <c r="BE215" s="21">
        <f>IF(BE$3&lt;'Depr. Rate'!$B$1,('Depr. Rate'!$B$4*'KU Meter Schedule'!O215)/12,IF(O215=0,N215/2*'Depr. Rate'!$C$4/12,('Depr. Rate'!$C$4*'KU Meter Schedule'!O215)/12))</f>
        <v>333.69895266666663</v>
      </c>
      <c r="BF215" s="21">
        <f>IF(BF$3&lt;'Depr. Rate'!$B$1,('Depr. Rate'!$B$4*'KU Meter Schedule'!P215)/12,IF(P215=0,O215/2*'Depr. Rate'!$C$4/12,('Depr. Rate'!$C$4*'KU Meter Schedule'!P215)/12))</f>
        <v>333.69895266666663</v>
      </c>
      <c r="BG215" s="21">
        <f>IF(BG$3&lt;'Depr. Rate'!$B$1,('Depr. Rate'!$B$4*'KU Meter Schedule'!Q215)/12,IF(Q215=0,P215/2*'Depr. Rate'!$C$4/12,('Depr. Rate'!$C$4*'KU Meter Schedule'!Q215)/12))</f>
        <v>333.69895266666663</v>
      </c>
      <c r="BH215" s="21">
        <f>IF(BH$3&lt;'Depr. Rate'!$B$1,('Depr. Rate'!$B$4*'KU Meter Schedule'!R215)/12,IF(R215=0,Q215/2*'Depr. Rate'!$C$4/12,('Depr. Rate'!$C$4*'KU Meter Schedule'!R215)/12))</f>
        <v>333.69895266666663</v>
      </c>
      <c r="BI215" s="21">
        <f>IF(BI$3&lt;'Depr. Rate'!$B$1,('Depr. Rate'!$B$4*'KU Meter Schedule'!S215)/12,IF(S215=0,R215/2*'Depr. Rate'!$C$4/12,('Depr. Rate'!$C$4*'KU Meter Schedule'!S215)/12))</f>
        <v>333.69895266666663</v>
      </c>
      <c r="BJ215" s="21">
        <f>IF(BJ$3&lt;'Depr. Rate'!$B$1,('Depr. Rate'!$B$4*'KU Meter Schedule'!T215)/12,IF(T215=0,S215/2*'Depr. Rate'!$C$4/12,('Depr. Rate'!$C$4*'KU Meter Schedule'!T215)/12))</f>
        <v>333.69895266666663</v>
      </c>
      <c r="BK215" s="21">
        <f>IF(BK$3&lt;'Depr. Rate'!$B$1,('Depr. Rate'!$B$4*'KU Meter Schedule'!U215)/12,IF(U215=0,T215/2*'Depr. Rate'!$C$4/12,('Depr. Rate'!$C$4*'KU Meter Schedule'!U215)/12))</f>
        <v>511.47743399999996</v>
      </c>
      <c r="BL215" s="21">
        <f>IF(BL$3&lt;'Depr. Rate'!$B$1,('Depr. Rate'!$B$4*'KU Meter Schedule'!V215)/12,IF(V215=0,U215/2*'Depr. Rate'!$C$4/12,('Depr. Rate'!$C$4*'KU Meter Schedule'!V215)/12))</f>
        <v>511.47743399999996</v>
      </c>
      <c r="BM215" s="21">
        <f>IF(BM$3&lt;'Depr. Rate'!$B$1,('Depr. Rate'!$B$4*'KU Meter Schedule'!W215)/12,IF(W215=0,V215/2*'Depr. Rate'!$C$4/12,('Depr. Rate'!$C$4*'KU Meter Schedule'!W215)/12))</f>
        <v>511.47743399999996</v>
      </c>
      <c r="BN215" s="21">
        <f>IF(BN$3&lt;'Depr. Rate'!$B$1,('Depr. Rate'!$B$4*'KU Meter Schedule'!X215)/12,IF(X215=0,W215/2*'Depr. Rate'!$C$4/12,('Depr. Rate'!$C$4*'KU Meter Schedule'!X215)/12))</f>
        <v>511.47743399999996</v>
      </c>
      <c r="BO215" s="21">
        <f>IF(BO$3&lt;'Depr. Rate'!$B$1,('Depr. Rate'!$B$4*'KU Meter Schedule'!Y215)/12,IF(Y215=0,X215/2*'Depr. Rate'!$C$4/12,('Depr. Rate'!$C$4*'KU Meter Schedule'!Y215)/12))</f>
        <v>511.47743399999996</v>
      </c>
      <c r="BP215" s="21">
        <f>IF(BP$3&lt;'Depr. Rate'!$B$1,('Depr. Rate'!$B$4*'KU Meter Schedule'!Z215)/12,IF(Z215=0,Y215/2*'Depr. Rate'!$C$4/12,('Depr. Rate'!$C$4*'KU Meter Schedule'!Z215)/12))</f>
        <v>511.47743399999996</v>
      </c>
      <c r="BQ215" s="21">
        <f>IF(BQ$3&lt;'Depr. Rate'!$B$1,('Depr. Rate'!$B$4*'KU Meter Schedule'!AA215)/12,IF(AA215=0,Z215/2*'Depr. Rate'!$C$4/12,('Depr. Rate'!$C$4*'KU Meter Schedule'!AA215)/12))</f>
        <v>511.47743399999996</v>
      </c>
      <c r="BR215" s="21">
        <f>IF(BR$3&lt;'Depr. Rate'!$B$1,('Depr. Rate'!$B$4*'KU Meter Schedule'!AB215)/12,IF(AB215=0,AA215/2*'Depr. Rate'!$C$4/12,('Depr. Rate'!$C$4*'KU Meter Schedule'!AB215)/12))</f>
        <v>511.47743399999996</v>
      </c>
      <c r="BS215" s="21">
        <f>IF(BS$3&lt;'Depr. Rate'!$B$1,('Depr. Rate'!$B$4*'KU Meter Schedule'!AC215)/12,IF(AC215=0,AB215/2*'Depr. Rate'!$C$4/12,('Depr. Rate'!$C$4*'KU Meter Schedule'!AC215)/12))</f>
        <v>511.47743399999996</v>
      </c>
      <c r="BT215" s="21">
        <f>IF(BT$3&lt;'Depr. Rate'!$B$1,('Depr. Rate'!$B$4*'KU Meter Schedule'!AD215)/12,IF(AD215=0,AC215/2*'Depr. Rate'!$C$4/12,('Depr. Rate'!$C$4*'KU Meter Schedule'!AD215)/12))</f>
        <v>511.47743399999996</v>
      </c>
      <c r="BU215" s="21">
        <f>IF(BU$3&lt;'Depr. Rate'!$B$1,('Depr. Rate'!$B$4*'KU Meter Schedule'!AE215)/12,IF(AE215=0,AD215/2*'Depr. Rate'!$C$4/12,('Depr. Rate'!$C$4*'KU Meter Schedule'!AE215)/12))</f>
        <v>511.47743399999996</v>
      </c>
      <c r="BV215" s="21">
        <f>IF(BV$3&lt;'Depr. Rate'!$B$1,('Depr. Rate'!$B$4*'KU Meter Schedule'!AF215)/12,IF(AF215=0,AE215/2*'Depr. Rate'!$C$4/12,('Depr. Rate'!$C$4*'KU Meter Schedule'!AF215)/12))</f>
        <v>511.47743399999996</v>
      </c>
      <c r="BW215" s="21">
        <f>IF(BW$3&lt;'Depr. Rate'!$B$1,('Depr. Rate'!$B$4*'KU Meter Schedule'!AG215)/12,IF(AG215=0,AF215/2*'Depr. Rate'!$C$4/12,('Depr. Rate'!$C$4*'KU Meter Schedule'!AG215)/12))</f>
        <v>511.47743399999996</v>
      </c>
      <c r="BX215" s="21">
        <f>IF(BX$3&lt;'Depr. Rate'!$B$1,('Depr. Rate'!$B$4*'KU Meter Schedule'!AH215)/12,IF(AH215=0,AG215/2*'Depr. Rate'!$C$4/12,('Depr. Rate'!$C$4*'KU Meter Schedule'!AH215)/12))</f>
        <v>511.47743399999996</v>
      </c>
      <c r="BY215" s="21">
        <f>IF(BY$3&lt;'Depr. Rate'!$B$1,('Depr. Rate'!$B$4*'KU Meter Schedule'!AI215)/12,IF(AI215=0,AH215/2*'Depr. Rate'!$C$4/12,('Depr. Rate'!$C$4*'KU Meter Schedule'!AI215)/12))</f>
        <v>511.47743399999996</v>
      </c>
      <c r="BZ215" s="21">
        <f>IF(BZ$3&lt;'Depr. Rate'!$B$1,('Depr. Rate'!$B$4*'KU Meter Schedule'!AJ215)/12,IF(AJ215=0,AI215/2*'Depr. Rate'!$C$4/12,('Depr. Rate'!$C$4*'KU Meter Schedule'!AJ215)/12))</f>
        <v>511.47743399999996</v>
      </c>
      <c r="CA215" s="21">
        <f>IF(CA$3&lt;'Depr. Rate'!$B$1,('Depr. Rate'!$B$4*'KU Meter Schedule'!AK215)/12,IF(AK215=0,AJ215/2*'Depr. Rate'!$C$4/12,('Depr. Rate'!$C$4*'KU Meter Schedule'!AK215)/12))</f>
        <v>511.47743399999996</v>
      </c>
      <c r="CB215" s="21">
        <f>IF(CB$3&lt;'Depr. Rate'!$B$1,('Depr. Rate'!$B$4*'KU Meter Schedule'!AL215)/12,IF(AL215=0,AK215/2*'Depr. Rate'!$C$4/12,('Depr. Rate'!$C$4*'KU Meter Schedule'!AL215)/12))</f>
        <v>511.47743399999996</v>
      </c>
      <c r="CC215" s="21">
        <f>IF(CC$3&lt;'Depr. Rate'!$B$1,('Depr. Rate'!$B$4*'KU Meter Schedule'!AM215)/12,IF(AM215=0,AL215/2*'Depr. Rate'!$C$4/12,('Depr. Rate'!$C$4*'KU Meter Schedule'!AM215)/12))</f>
        <v>511.47743399999996</v>
      </c>
      <c r="CD215" s="21">
        <f>IF(CD$3&lt;'Depr. Rate'!$B$1,('Depr. Rate'!$B$4*'KU Meter Schedule'!AN215)/12,IF(AN215=0,AM215/2*'Depr. Rate'!$C$4/12,('Depr. Rate'!$C$4*'KU Meter Schedule'!AN215)/12))</f>
        <v>511.47743399999996</v>
      </c>
      <c r="CE215" s="21">
        <f>IF(CE$3&lt;'Depr. Rate'!$B$1,('Depr. Rate'!$B$4*'KU Meter Schedule'!AO215)/12,IF(AO215=0,AN215/2*'Depr. Rate'!$C$4/12,('Depr. Rate'!$C$4*'KU Meter Schedule'!AO215)/12))</f>
        <v>511.47743399999996</v>
      </c>
      <c r="CF215" s="21">
        <f>IF(CF$3&lt;'Depr. Rate'!$B$1,('Depr. Rate'!$B$4*'KU Meter Schedule'!AP215)/12,IF(AP215=0,AO215/2*'Depr. Rate'!$C$4/12,('Depr. Rate'!$C$4*'KU Meter Schedule'!AP215)/12))</f>
        <v>511.47743399999996</v>
      </c>
      <c r="CG215" s="21">
        <f>IF(CG$3&lt;'Depr. Rate'!$B$1,('Depr. Rate'!$B$4*'KU Meter Schedule'!AQ215)/12,IF(AQ215=0,AP215/2*'Depr. Rate'!$C$4/12,('Depr. Rate'!$C$4*'KU Meter Schedule'!AQ215)/12))</f>
        <v>511.47743399999996</v>
      </c>
      <c r="CH215" s="21">
        <f>IF(CH$3&lt;'Depr. Rate'!$B$1,('Depr. Rate'!$B$4*'KU Meter Schedule'!AR215)/12,IF(AR215=0,AQ215/2*'Depr. Rate'!$C$4/12,('Depr. Rate'!$C$4*'KU Meter Schedule'!AR215)/12))</f>
        <v>511.47743399999996</v>
      </c>
      <c r="CI215" s="21">
        <f>IF(CI$3&lt;'Depr. Rate'!$B$1,('Depr. Rate'!$B$4*'KU Meter Schedule'!AS215)/12,IF(AS215=0,AR215/2*'Depr. Rate'!$C$4/12,('Depr. Rate'!$C$4*'KU Meter Schedule'!AS215)/12))</f>
        <v>511.47743399999996</v>
      </c>
      <c r="CJ215" s="21">
        <f>IF(CJ$3&lt;'Depr. Rate'!$B$1,('Depr. Rate'!$B$4*'KU Meter Schedule'!AT215)/12,IF(AT215=0,AS215/2*'Depr. Rate'!$C$4/12,('Depr. Rate'!$C$4*'KU Meter Schedule'!AT215)/12))</f>
        <v>511.47743399999996</v>
      </c>
      <c r="CK215" s="21">
        <f>IF(CK$3&lt;'Depr. Rate'!$B$1,('Depr. Rate'!$B$4*'KU Meter Schedule'!AU215)/12,IF(AU215=0,AT215/2*'Depr. Rate'!$C$4/12,('Depr. Rate'!$C$4*'KU Meter Schedule'!AU215)/12))</f>
        <v>511.47743399999996</v>
      </c>
      <c r="CL215" s="21">
        <f>IF(CL$3&lt;'Depr. Rate'!$B$1,('Depr. Rate'!$B$4*'KU Meter Schedule'!AV215)/12,IF(AV215=0,AU215/2*'Depr. Rate'!$C$4/12,('Depr. Rate'!$C$4*'KU Meter Schedule'!AV215)/12))</f>
        <v>255.73871699999998</v>
      </c>
      <c r="CM215" s="21">
        <f>IF(CM$3&lt;'Depr. Rate'!$B$1,('Depr. Rate'!$B$4*'KU Meter Schedule'!AW215)/12,IF(AW215=0,AV215/2*'Depr. Rate'!$C$4/12,('Depr. Rate'!$C$4*'KU Meter Schedule'!AW215)/12))</f>
        <v>0</v>
      </c>
      <c r="CN215" s="21">
        <f>IF(CN$3&lt;'Depr. Rate'!$B$1,('Depr. Rate'!$B$4*'KU Meter Schedule'!AX215)/12,IF(AX215=0,AW215/2*'Depr. Rate'!$C$4/12,('Depr. Rate'!$C$4*'KU Meter Schedule'!AX215)/12))</f>
        <v>0</v>
      </c>
      <c r="CP215" s="6">
        <f>IF(CP$3=$CP$3,$H215+AZ215,IF($F215='KU Meter Schedule'!CP$3,'KU Meter Schedule'!CO215+AZ215-$G215,SUM(CO215,AZ215)))</f>
        <v>149597.52376027667</v>
      </c>
      <c r="CQ215" s="6">
        <f>IF(CQ$3=$CP$3,$H215+BA215,IF($F215='KU Meter Schedule'!CQ$3,'KU Meter Schedule'!CP215+BA215-$G215,SUM(CP215,BA215)))</f>
        <v>149931.22271294333</v>
      </c>
      <c r="CR215" s="6">
        <f>IF(CR$3=$CP$3,$H215+BB215,IF($F215='KU Meter Schedule'!CR$3,'KU Meter Schedule'!CQ215+BB215-$G215,SUM(CQ215,BB215)))</f>
        <v>150264.92166560999</v>
      </c>
      <c r="CS215" s="6">
        <f>IF(CS$3=$CP$3,$H215+BC215,IF($F215='KU Meter Schedule'!CS$3,'KU Meter Schedule'!CR215+BC215-$G215,SUM(CR215,BC215)))</f>
        <v>150598.62061827665</v>
      </c>
      <c r="CT215" s="6">
        <f>IF(CT$3=$CP$3,$H215+BD215,IF($F215='KU Meter Schedule'!CT$3,'KU Meter Schedule'!CS215+BD215-$G215,SUM(CS215,BD215)))</f>
        <v>150932.31957094331</v>
      </c>
      <c r="CU215" s="6">
        <f>IF(CU$3=$CP$3,$H215+BE215,IF($F215='KU Meter Schedule'!CU$3,'KU Meter Schedule'!CT215+BE215-$G215,SUM(CT215,BE215)))</f>
        <v>151266.01852360996</v>
      </c>
      <c r="CV215" s="6">
        <f>IF(CV$3=$CP$3,$H215+BF215,IF($F215='KU Meter Schedule'!CV$3,'KU Meter Schedule'!CU215+BF215-$G215,SUM(CU215,BF215)))</f>
        <v>151599.71747627662</v>
      </c>
      <c r="CW215" s="6">
        <f>IF(CW$3=$CP$3,$H215+BG215,IF($F215='KU Meter Schedule'!CW$3,'KU Meter Schedule'!CV215+BG215-$G215,SUM(CV215,BG215)))</f>
        <v>151933.41642894328</v>
      </c>
      <c r="CX215" s="6">
        <f>IF(CX$3=$CP$3,$H215+BH215,IF($F215='KU Meter Schedule'!CX$3,'KU Meter Schedule'!CW215+BH215-$G215,SUM(CW215,BH215)))</f>
        <v>152267.11538160994</v>
      </c>
      <c r="CY215" s="6">
        <f>IF(CY$3=$CP$3,$H215+BI215,IF($F215='KU Meter Schedule'!CY$3,'KU Meter Schedule'!CX215+BI215-$G215,SUM(CX215,BI215)))</f>
        <v>152600.8143342766</v>
      </c>
      <c r="CZ215" s="6">
        <f>IF(CZ$3=$CP$3,$H215+BJ215,IF($F215='KU Meter Schedule'!CZ$3,'KU Meter Schedule'!CY215+BJ215-$G215,SUM(CY215,BJ215)))</f>
        <v>152934.51328694326</v>
      </c>
      <c r="DA215" s="6">
        <f>IF(DA$3=$CP$3,$H215+BK215,IF($F215='KU Meter Schedule'!DA$3,'KU Meter Schedule'!CZ215+BK215-$G215,SUM(CZ215,BK215)))</f>
        <v>153445.99072094326</v>
      </c>
      <c r="DB215" s="6">
        <f>IF(DB$3=$CP$3,$H215+BL215,IF($F215='KU Meter Schedule'!DB$3,'KU Meter Schedule'!DA215+BL215-$G215,SUM(DA215,BL215)))</f>
        <v>153957.46815494326</v>
      </c>
      <c r="DC215" s="6">
        <f>IF(DC$3=$CP$3,$H215+BM215,IF($F215='KU Meter Schedule'!DC$3,'KU Meter Schedule'!DB215+BM215-$G215,SUM(DB215,BM215)))</f>
        <v>154468.94558894326</v>
      </c>
      <c r="DD215" s="6">
        <f>IF(DD$3=$CP$3,$H215+BN215,IF($F215='KU Meter Schedule'!DD$3,'KU Meter Schedule'!DC215+BN215-$G215,SUM(DC215,BN215)))</f>
        <v>154980.42302294326</v>
      </c>
      <c r="DE215" s="6">
        <f>IF(DE$3=$CP$3,$H215+BO215,IF($F215='KU Meter Schedule'!DE$3,'KU Meter Schedule'!DD215+BO215-$G215,SUM(DD215,BO215)))</f>
        <v>155491.90045694326</v>
      </c>
      <c r="DF215" s="6">
        <f>IF(DF$3=$CP$3,$H215+BP215,IF($F215='KU Meter Schedule'!DF$3,'KU Meter Schedule'!DE215+BP215-$G215,SUM(DE215,BP215)))</f>
        <v>156003.37789094326</v>
      </c>
      <c r="DG215" s="6">
        <f>IF(DG$3=$CP$3,$H215+BQ215,IF($F215='KU Meter Schedule'!DG$3,'KU Meter Schedule'!DF215+BQ215-$G215,SUM(DF215,BQ215)))</f>
        <v>156514.85532494326</v>
      </c>
      <c r="DH215" s="6">
        <f>IF(DH$3=$CP$3,$H215+BR215,IF($F215='KU Meter Schedule'!DH$3,'KU Meter Schedule'!DG215+BR215-$G215,SUM(DG215,BR215)))</f>
        <v>157026.33275894326</v>
      </c>
      <c r="DI215" s="6">
        <f>IF(DI$3=$CP$3,$H215+BS215,IF($F215='KU Meter Schedule'!DI$3,'KU Meter Schedule'!DH215+BS215-$G215,SUM(DH215,BS215)))</f>
        <v>157537.81019294326</v>
      </c>
      <c r="DJ215" s="6">
        <f>IF(DJ$3=$CP$3,$H215+BT215,IF($F215='KU Meter Schedule'!DJ$3,'KU Meter Schedule'!DI215+BT215-$G215,SUM(DI215,BT215)))</f>
        <v>158049.28762694326</v>
      </c>
      <c r="DK215" s="6">
        <f>IF(DK$3=$CP$3,$H215+BU215,IF($F215='KU Meter Schedule'!DK$3,'KU Meter Schedule'!DJ215+BU215-$G215,SUM(DJ215,BU215)))</f>
        <v>158560.76506094326</v>
      </c>
      <c r="DL215" s="6">
        <f>IF(DL$3=$CP$3,$H215+BV215,IF($F215='KU Meter Schedule'!DL$3,'KU Meter Schedule'!DK215+BV215-$G215,SUM(DK215,BV215)))</f>
        <v>159072.24249494326</v>
      </c>
      <c r="DM215" s="6">
        <f>IF(DM$3=$CP$3,$H215+BW215,IF($F215='KU Meter Schedule'!DM$3,'KU Meter Schedule'!DL215+BW215-$G215,SUM(DL215,BW215)))</f>
        <v>159583.71992894326</v>
      </c>
      <c r="DN215" s="6">
        <f>IF(DN$3=$CP$3,$H215+BX215,IF($F215='KU Meter Schedule'!DN$3,'KU Meter Schedule'!DM215+BX215-$G215,SUM(DM215,BX215)))</f>
        <v>160095.19736294326</v>
      </c>
      <c r="DO215" s="6">
        <f>IF(DO$3=$CP$3,$H215+BY215,IF($F215='KU Meter Schedule'!DO$3,'KU Meter Schedule'!DN215+BY215-$G215,SUM(DN215,BY215)))</f>
        <v>160606.67479694326</v>
      </c>
      <c r="DP215" s="6">
        <f>IF(DP$3=$CP$3,$H215+BZ215,IF($F215='KU Meter Schedule'!DP$3,'KU Meter Schedule'!DO215+BZ215-$G215,SUM(DO215,BZ215)))</f>
        <v>161118.15223094326</v>
      </c>
      <c r="DQ215" s="6">
        <f>IF(DQ$3=$CP$3,$H215+CA215,IF($F215='KU Meter Schedule'!DQ$3,'KU Meter Schedule'!DP215+CA215-$G215,SUM(DP215,CA215)))</f>
        <v>161629.62966494326</v>
      </c>
      <c r="DR215" s="6">
        <f>IF(DR$3=$CP$3,$H215+CB215,IF($F215='KU Meter Schedule'!DR$3,'KU Meter Schedule'!DQ215+CB215-$G215,SUM(DQ215,CB215)))</f>
        <v>162141.10709894326</v>
      </c>
      <c r="DS215" s="6">
        <f>IF(DS$3=$CP$3,$H215+CC215,IF($F215='KU Meter Schedule'!DS$3,'KU Meter Schedule'!DR215+CC215-$G215,SUM(DR215,CC215)))</f>
        <v>162652.58453294326</v>
      </c>
      <c r="DT215" s="6">
        <f>IF(DT$3=$CP$3,$H215+CD215,IF($F215='KU Meter Schedule'!DT$3,'KU Meter Schedule'!DS215+CD215-$G215,SUM(DS215,CD215)))</f>
        <v>163164.06196694326</v>
      </c>
      <c r="DU215" s="6">
        <f>IF(DU$3=$CP$3,$H215+CE215,IF($F215='KU Meter Schedule'!DU$3,'KU Meter Schedule'!DT215+CE215-$G215,SUM(DT215,CE215)))</f>
        <v>163675.53940094326</v>
      </c>
      <c r="DV215" s="6">
        <f>IF(DV$3=$CP$3,$H215+CF215,IF($F215='KU Meter Schedule'!DV$3,'KU Meter Schedule'!DU215+CF215-$G215,SUM(DU215,CF215)))</f>
        <v>164187.01683494326</v>
      </c>
      <c r="DW215" s="6">
        <f>IF(DW$3=$CP$3,$H215+CG215,IF($F215='KU Meter Schedule'!DW$3,'KU Meter Schedule'!DV215+CG215-$G215,SUM(DV215,CG215)))</f>
        <v>164698.49426894326</v>
      </c>
      <c r="DX215" s="6">
        <f>IF(DX$3=$CP$3,$H215+CH215,IF($F215='KU Meter Schedule'!DX$3,'KU Meter Schedule'!DW215+CH215-$G215,SUM(DW215,CH215)))</f>
        <v>165209.97170294326</v>
      </c>
      <c r="DY215" s="6">
        <f>IF(DY$3=$CP$3,$H215+CI215,IF($F215='KU Meter Schedule'!DY$3,'KU Meter Schedule'!DX215+CI215-$G215,SUM(DX215,CI215)))</f>
        <v>165721.44913694327</v>
      </c>
      <c r="DZ215" s="6">
        <f>IF(DZ$3=$CP$3,$H215+CJ215,IF($F215='KU Meter Schedule'!DZ$3,'KU Meter Schedule'!DY215+CJ215-$G215,SUM(DY215,CJ215)))</f>
        <v>166232.92657094327</v>
      </c>
      <c r="EA215" s="6">
        <f>IF(EA$3=$CP$3,$H215+CK215,IF($F215='KU Meter Schedule'!EA$3,'KU Meter Schedule'!DZ215+CK215-$G215,SUM(DZ215,CK215)))</f>
        <v>166744.40400494327</v>
      </c>
      <c r="EB215" s="6">
        <f>IF(EB$3=$CP$3,$H215+CL215,IF($F215='KU Meter Schedule'!EB$3,'KU Meter Schedule'!EA215+CL215-$G215,SUM(EA215,CL215)))</f>
        <v>-7863.937278056721</v>
      </c>
      <c r="EC215" s="6">
        <f>IF(EC$3=$CP$3,$H215+CM215,IF($F215='KU Meter Schedule'!EC$3,'KU Meter Schedule'!EB215+CM215-$G215,SUM(EB215,CM215)))</f>
        <v>-7863.937278056721</v>
      </c>
      <c r="ED215" s="6">
        <f>IF(ED$3=$CP$3,$H215+CN215,IF($F215='KU Meter Schedule'!ED$3,'KU Meter Schedule'!EC215+CN215-$G215,SUM(EC215,CN215)))</f>
        <v>-7863.937278056721</v>
      </c>
      <c r="EF215" s="8">
        <f t="shared" si="44"/>
        <v>25266.556239723315</v>
      </c>
      <c r="EG215" s="8">
        <f t="shared" si="44"/>
        <v>24932.857287056657</v>
      </c>
      <c r="EH215" s="8">
        <f t="shared" si="44"/>
        <v>24599.158334389998</v>
      </c>
      <c r="EI215" s="8">
        <f t="shared" si="44"/>
        <v>24265.45938172334</v>
      </c>
      <c r="EJ215" s="8">
        <f t="shared" si="44"/>
        <v>23931.760429056681</v>
      </c>
      <c r="EK215" s="8">
        <f t="shared" si="44"/>
        <v>23598.061476390023</v>
      </c>
      <c r="EL215" s="8">
        <f t="shared" si="44"/>
        <v>23264.362523723365</v>
      </c>
      <c r="EM215" s="8">
        <f t="shared" si="44"/>
        <v>22930.663571056706</v>
      </c>
      <c r="EN215" s="8">
        <f t="shared" si="44"/>
        <v>22596.964618390048</v>
      </c>
      <c r="EO215" s="8">
        <f t="shared" si="44"/>
        <v>22263.265665723389</v>
      </c>
      <c r="EP215" s="8">
        <f t="shared" si="44"/>
        <v>21929.566713056731</v>
      </c>
      <c r="EQ215" s="8">
        <f t="shared" si="44"/>
        <v>21418.08927905673</v>
      </c>
      <c r="ER215" s="8">
        <f t="shared" si="44"/>
        <v>20906.61184505673</v>
      </c>
      <c r="ES215" s="8">
        <f t="shared" si="44"/>
        <v>20395.13441105673</v>
      </c>
      <c r="ET215" s="8">
        <f t="shared" si="44"/>
        <v>19883.656977056729</v>
      </c>
      <c r="EU215" s="8">
        <f t="shared" si="44"/>
        <v>19372.179543056729</v>
      </c>
      <c r="EV215" s="8">
        <f t="shared" si="43"/>
        <v>18860.702109056729</v>
      </c>
      <c r="EW215" s="8">
        <f t="shared" si="43"/>
        <v>18349.224675056728</v>
      </c>
      <c r="EX215" s="8">
        <f t="shared" si="43"/>
        <v>17837.747241056728</v>
      </c>
      <c r="EY215" s="8">
        <f t="shared" si="43"/>
        <v>17326.269807056728</v>
      </c>
      <c r="EZ215" s="8">
        <f t="shared" si="43"/>
        <v>16814.792373056727</v>
      </c>
      <c r="FA215" s="8">
        <f t="shared" si="43"/>
        <v>16303.314939056727</v>
      </c>
      <c r="FB215" s="8">
        <f t="shared" si="43"/>
        <v>15791.837505056727</v>
      </c>
      <c r="FC215" s="8">
        <f t="shared" si="43"/>
        <v>15280.360071056726</v>
      </c>
      <c r="FD215" s="8">
        <f t="shared" si="43"/>
        <v>14768.882637056726</v>
      </c>
      <c r="FE215" s="8">
        <f t="shared" si="43"/>
        <v>14257.405203056725</v>
      </c>
      <c r="FF215" s="8">
        <f t="shared" si="43"/>
        <v>13745.927769056725</v>
      </c>
      <c r="FG215" s="8">
        <f t="shared" si="43"/>
        <v>13234.450335056725</v>
      </c>
      <c r="FH215" s="8">
        <f t="shared" si="43"/>
        <v>12722.972901056724</v>
      </c>
      <c r="FI215" s="8">
        <f t="shared" si="43"/>
        <v>12211.495467056724</v>
      </c>
      <c r="FJ215" s="8">
        <f t="shared" si="43"/>
        <v>11700.018033056724</v>
      </c>
      <c r="FK215" s="8">
        <f t="shared" si="40"/>
        <v>11188.540599056723</v>
      </c>
      <c r="FL215" s="8">
        <f t="shared" si="40"/>
        <v>10677.063165056723</v>
      </c>
      <c r="FM215" s="8">
        <f t="shared" si="40"/>
        <v>10165.585731056723</v>
      </c>
      <c r="FN215" s="8">
        <f t="shared" si="40"/>
        <v>9654.1082970567222</v>
      </c>
      <c r="FO215" s="8">
        <f t="shared" si="40"/>
        <v>9142.6308630567219</v>
      </c>
      <c r="FP215" s="8">
        <f t="shared" si="40"/>
        <v>8631.1534290567215</v>
      </c>
      <c r="FQ215" s="8">
        <f t="shared" si="40"/>
        <v>8119.6759950567211</v>
      </c>
      <c r="FR215" s="8">
        <f t="shared" si="40"/>
        <v>7863.937278056721</v>
      </c>
      <c r="FS215" s="8">
        <f t="shared" si="40"/>
        <v>7863.937278056721</v>
      </c>
      <c r="FT215" s="8">
        <f t="shared" si="40"/>
        <v>7863.937278056721</v>
      </c>
    </row>
    <row r="216" spans="1:176" x14ac:dyDescent="0.25">
      <c r="A216" s="3" t="s">
        <v>12</v>
      </c>
      <c r="B216" s="3" t="s">
        <v>2</v>
      </c>
      <c r="C216" s="3" t="s">
        <v>37</v>
      </c>
      <c r="D216" s="3" t="s">
        <v>5</v>
      </c>
      <c r="E216" s="3">
        <v>1979</v>
      </c>
      <c r="F216" s="24">
        <f>IFERROR(VLOOKUP(CONCATENATE(C216,E216),'KU Retirements'!$A$4:$E$150,5,FALSE),"N/A")</f>
        <v>43739</v>
      </c>
      <c r="G216" s="5">
        <v>15884.18</v>
      </c>
      <c r="H216" s="5">
        <v>13558.7220699216</v>
      </c>
      <c r="J216" s="6">
        <f>IF(J$3=$J$3,$G216,IF($F216='KU Meter Schedule'!J$3,'KU Meter Schedule'!I216-'KU Meter Schedule'!$G216,I216))</f>
        <v>15884.18</v>
      </c>
      <c r="K216" s="6">
        <f>IF(K$3=$J$3,$G216,IF($F216='KU Meter Schedule'!K$3,'KU Meter Schedule'!J216-'KU Meter Schedule'!$G216,J216))</f>
        <v>15884.18</v>
      </c>
      <c r="L216" s="6">
        <f>IF(L$3=$J$3,$G216,IF($F216='KU Meter Schedule'!L$3,'KU Meter Schedule'!K216-'KU Meter Schedule'!$G216,K216))</f>
        <v>15884.18</v>
      </c>
      <c r="M216" s="6">
        <f>IF(M$3=$J$3,$G216,IF($F216='KU Meter Schedule'!M$3,'KU Meter Schedule'!L216-'KU Meter Schedule'!$G216,L216))</f>
        <v>15884.18</v>
      </c>
      <c r="N216" s="6">
        <f>IF(N$3=$J$3,$G216,IF($F216='KU Meter Schedule'!N$3,'KU Meter Schedule'!M216-'KU Meter Schedule'!$G216,M216))</f>
        <v>15884.18</v>
      </c>
      <c r="O216" s="6">
        <f>IF(O$3=$J$3,$G216,IF($F216='KU Meter Schedule'!O$3,'KU Meter Schedule'!N216-'KU Meter Schedule'!$G216,N216))</f>
        <v>15884.18</v>
      </c>
      <c r="P216" s="6">
        <f>IF(P$3=$J$3,$G216,IF($F216='KU Meter Schedule'!P$3,'KU Meter Schedule'!O216-'KU Meter Schedule'!$G216,O216))</f>
        <v>15884.18</v>
      </c>
      <c r="Q216" s="6">
        <f>IF(Q$3=$J$3,$G216,IF($F216='KU Meter Schedule'!Q$3,'KU Meter Schedule'!P216-'KU Meter Schedule'!$G216,P216))</f>
        <v>15884.18</v>
      </c>
      <c r="R216" s="6">
        <f>IF(R$3=$J$3,$G216,IF($F216='KU Meter Schedule'!R$3,'KU Meter Schedule'!Q216-'KU Meter Schedule'!$G216,Q216))</f>
        <v>15884.18</v>
      </c>
      <c r="S216" s="6">
        <f>IF(S$3=$J$3,$G216,IF($F216='KU Meter Schedule'!S$3,'KU Meter Schedule'!R216-'KU Meter Schedule'!$G216,R216))</f>
        <v>15884.18</v>
      </c>
      <c r="T216" s="6">
        <f>IF(T$3=$J$3,$G216,IF($F216='KU Meter Schedule'!T$3,'KU Meter Schedule'!S216-'KU Meter Schedule'!$G216,S216))</f>
        <v>15884.18</v>
      </c>
      <c r="U216" s="6">
        <f>IF(U$3=$J$3,$G216,IF($F216='KU Meter Schedule'!U$3,'KU Meter Schedule'!T216-'KU Meter Schedule'!$G216,T216))</f>
        <v>15884.18</v>
      </c>
      <c r="V216" s="6">
        <f>IF(V$3=$J$3,$G216,IF($F216='KU Meter Schedule'!V$3,'KU Meter Schedule'!U216-'KU Meter Schedule'!$G216,U216))</f>
        <v>15884.18</v>
      </c>
      <c r="W216" s="6">
        <f>IF(W$3=$J$3,$G216,IF($F216='KU Meter Schedule'!W$3,'KU Meter Schedule'!V216-'KU Meter Schedule'!$G216,V216))</f>
        <v>15884.18</v>
      </c>
      <c r="X216" s="6">
        <f>IF(X$3=$J$3,$G216,IF($F216='KU Meter Schedule'!X$3,'KU Meter Schedule'!W216-'KU Meter Schedule'!$G216,W216))</f>
        <v>15884.18</v>
      </c>
      <c r="Y216" s="6">
        <f>IF(Y$3=$J$3,$G216,IF($F216='KU Meter Schedule'!Y$3,'KU Meter Schedule'!X216-'KU Meter Schedule'!$G216,X216))</f>
        <v>15884.18</v>
      </c>
      <c r="Z216" s="6">
        <f>IF(Z$3=$J$3,$G216,IF($F216='KU Meter Schedule'!Z$3,'KU Meter Schedule'!Y216-'KU Meter Schedule'!$G216,Y216))</f>
        <v>15884.18</v>
      </c>
      <c r="AA216" s="6">
        <f>IF(AA$3=$J$3,$G216,IF($F216='KU Meter Schedule'!AA$3,'KU Meter Schedule'!Z216-'KU Meter Schedule'!$G216,Z216))</f>
        <v>15884.18</v>
      </c>
      <c r="AB216" s="6">
        <f>IF(AB$3=$J$3,$G216,IF($F216='KU Meter Schedule'!AB$3,'KU Meter Schedule'!AA216-'KU Meter Schedule'!$G216,AA216))</f>
        <v>15884.18</v>
      </c>
      <c r="AC216" s="6">
        <f>IF(AC$3=$J$3,$G216,IF($F216='KU Meter Schedule'!AC$3,'KU Meter Schedule'!AB216-'KU Meter Schedule'!$G216,AB216))</f>
        <v>15884.18</v>
      </c>
      <c r="AD216" s="6">
        <f>IF(AD$3=$J$3,$G216,IF($F216='KU Meter Schedule'!AD$3,'KU Meter Schedule'!AC216-'KU Meter Schedule'!$G216,AC216))</f>
        <v>15884.18</v>
      </c>
      <c r="AE216" s="6">
        <f>IF(AE$3=$J$3,$G216,IF($F216='KU Meter Schedule'!AE$3,'KU Meter Schedule'!AD216-'KU Meter Schedule'!$G216,AD216))</f>
        <v>15884.18</v>
      </c>
      <c r="AF216" s="6">
        <f>IF(AF$3=$J$3,$G216,IF($F216='KU Meter Schedule'!AF$3,'KU Meter Schedule'!AE216-'KU Meter Schedule'!$G216,AE216))</f>
        <v>15884.18</v>
      </c>
      <c r="AG216" s="6">
        <f>IF(AG$3=$J$3,$G216,IF($F216='KU Meter Schedule'!AG$3,'KU Meter Schedule'!AF216-'KU Meter Schedule'!$G216,AF216))</f>
        <v>15884.18</v>
      </c>
      <c r="AH216" s="6">
        <f>IF(AH$3=$J$3,$G216,IF($F216='KU Meter Schedule'!AH$3,'KU Meter Schedule'!AG216-'KU Meter Schedule'!$G216,AG216))</f>
        <v>15884.18</v>
      </c>
      <c r="AI216" s="6">
        <f>IF(AI$3=$J$3,$G216,IF($F216='KU Meter Schedule'!AI$3,'KU Meter Schedule'!AH216-'KU Meter Schedule'!$G216,AH216))</f>
        <v>15884.18</v>
      </c>
      <c r="AJ216" s="6">
        <f>IF(AJ$3=$J$3,$G216,IF($F216='KU Meter Schedule'!AJ$3,'KU Meter Schedule'!AI216-'KU Meter Schedule'!$G216,AI216))</f>
        <v>15884.18</v>
      </c>
      <c r="AK216" s="6">
        <f>IF(AK$3=$J$3,$G216,IF($F216='KU Meter Schedule'!AK$3,'KU Meter Schedule'!AJ216-'KU Meter Schedule'!$G216,AJ216))</f>
        <v>15884.18</v>
      </c>
      <c r="AL216" s="6">
        <f>IF(AL$3=$J$3,$G216,IF($F216='KU Meter Schedule'!AL$3,'KU Meter Schedule'!AK216-'KU Meter Schedule'!$G216,AK216))</f>
        <v>15884.18</v>
      </c>
      <c r="AM216" s="6">
        <f>IF(AM$3=$J$3,$G216,IF($F216='KU Meter Schedule'!AM$3,'KU Meter Schedule'!AL216-'KU Meter Schedule'!$G216,AL216))</f>
        <v>15884.18</v>
      </c>
      <c r="AN216" s="6">
        <f>IF(AN$3=$J$3,$G216,IF($F216='KU Meter Schedule'!AN$3,'KU Meter Schedule'!AM216-'KU Meter Schedule'!$G216,AM216))</f>
        <v>15884.18</v>
      </c>
      <c r="AO216" s="6">
        <f>IF(AO$3=$J$3,$G216,IF($F216='KU Meter Schedule'!AO$3,'KU Meter Schedule'!AN216-'KU Meter Schedule'!$G216,AN216))</f>
        <v>15884.18</v>
      </c>
      <c r="AP216" s="6">
        <f>IF(AP$3=$J$3,$G216,IF($F216='KU Meter Schedule'!AP$3,'KU Meter Schedule'!AO216-'KU Meter Schedule'!$G216,AO216))</f>
        <v>15884.18</v>
      </c>
      <c r="AQ216" s="6">
        <f>IF(AQ$3=$J$3,$G216,IF($F216='KU Meter Schedule'!AQ$3,'KU Meter Schedule'!AP216-'KU Meter Schedule'!$G216,AP216))</f>
        <v>15884.18</v>
      </c>
      <c r="AR216" s="6">
        <f>IF(AR$3=$J$3,$G216,IF($F216='KU Meter Schedule'!AR$3,'KU Meter Schedule'!AQ216-'KU Meter Schedule'!$G216,AQ216))</f>
        <v>15884.18</v>
      </c>
      <c r="AS216" s="6">
        <f>IF(AS$3=$J$3,$G216,IF($F216='KU Meter Schedule'!AS$3,'KU Meter Schedule'!AR216-'KU Meter Schedule'!$G216,AR216))</f>
        <v>15884.18</v>
      </c>
      <c r="AT216" s="6">
        <f>IF(AT$3=$J$3,$G216,IF($F216='KU Meter Schedule'!AT$3,'KU Meter Schedule'!AS216-'KU Meter Schedule'!$G216,AS216))</f>
        <v>15884.18</v>
      </c>
      <c r="AU216" s="6">
        <f>IF(AU$3=$J$3,$G216,IF($F216='KU Meter Schedule'!AU$3,'KU Meter Schedule'!AT216-'KU Meter Schedule'!$G216,AT216))</f>
        <v>15884.18</v>
      </c>
      <c r="AV216" s="6">
        <f>IF(AV$3=$J$3,$G216,IF($F216='KU Meter Schedule'!AV$3,'KU Meter Schedule'!AU216-'KU Meter Schedule'!$G216,AU216))</f>
        <v>0</v>
      </c>
      <c r="AW216" s="6">
        <f>IF(AW$3=$J$3,$G216,IF($F216='KU Meter Schedule'!AW$3,'KU Meter Schedule'!AV216-'KU Meter Schedule'!$G216,AV216))</f>
        <v>0</v>
      </c>
      <c r="AX216" s="6">
        <f>IF(AX$3=$J$3,$G216,IF($F216='KU Meter Schedule'!AX$3,'KU Meter Schedule'!AW216-'KU Meter Schedule'!$G216,AW216))</f>
        <v>0</v>
      </c>
      <c r="AZ216" s="21">
        <f>IF(AZ$3&lt;'Depr. Rate'!$B$1,('Depr. Rate'!$B$4*'KU Meter Schedule'!J216)/12,IF(J216=0,I216/2*'Depr. Rate'!$C$4/12,('Depr. Rate'!$C$4*'KU Meter Schedule'!J216)/12))</f>
        <v>30.312310166666666</v>
      </c>
      <c r="BA216" s="21">
        <f>IF(BA$3&lt;'Depr. Rate'!$B$1,('Depr. Rate'!$B$4*'KU Meter Schedule'!K216)/12,IF(K216=0,J216/2*'Depr. Rate'!$C$4/12,('Depr. Rate'!$C$4*'KU Meter Schedule'!K216)/12))</f>
        <v>30.312310166666666</v>
      </c>
      <c r="BB216" s="21">
        <f>IF(BB$3&lt;'Depr. Rate'!$B$1,('Depr. Rate'!$B$4*'KU Meter Schedule'!L216)/12,IF(L216=0,K216/2*'Depr. Rate'!$C$4/12,('Depr. Rate'!$C$4*'KU Meter Schedule'!L216)/12))</f>
        <v>30.312310166666666</v>
      </c>
      <c r="BC216" s="21">
        <f>IF(BC$3&lt;'Depr. Rate'!$B$1,('Depr. Rate'!$B$4*'KU Meter Schedule'!M216)/12,IF(M216=0,L216/2*'Depr. Rate'!$C$4/12,('Depr. Rate'!$C$4*'KU Meter Schedule'!M216)/12))</f>
        <v>30.312310166666666</v>
      </c>
      <c r="BD216" s="21">
        <f>IF(BD$3&lt;'Depr. Rate'!$B$1,('Depr. Rate'!$B$4*'KU Meter Schedule'!N216)/12,IF(N216=0,M216/2*'Depr. Rate'!$C$4/12,('Depr. Rate'!$C$4*'KU Meter Schedule'!N216)/12))</f>
        <v>30.312310166666666</v>
      </c>
      <c r="BE216" s="21">
        <f>IF(BE$3&lt;'Depr. Rate'!$B$1,('Depr. Rate'!$B$4*'KU Meter Schedule'!O216)/12,IF(O216=0,N216/2*'Depr. Rate'!$C$4/12,('Depr. Rate'!$C$4*'KU Meter Schedule'!O216)/12))</f>
        <v>30.312310166666666</v>
      </c>
      <c r="BF216" s="21">
        <f>IF(BF$3&lt;'Depr. Rate'!$B$1,('Depr. Rate'!$B$4*'KU Meter Schedule'!P216)/12,IF(P216=0,O216/2*'Depr. Rate'!$C$4/12,('Depr. Rate'!$C$4*'KU Meter Schedule'!P216)/12))</f>
        <v>30.312310166666666</v>
      </c>
      <c r="BG216" s="21">
        <f>IF(BG$3&lt;'Depr. Rate'!$B$1,('Depr. Rate'!$B$4*'KU Meter Schedule'!Q216)/12,IF(Q216=0,P216/2*'Depr. Rate'!$C$4/12,('Depr. Rate'!$C$4*'KU Meter Schedule'!Q216)/12))</f>
        <v>30.312310166666666</v>
      </c>
      <c r="BH216" s="21">
        <f>IF(BH$3&lt;'Depr. Rate'!$B$1,('Depr. Rate'!$B$4*'KU Meter Schedule'!R216)/12,IF(R216=0,Q216/2*'Depr. Rate'!$C$4/12,('Depr. Rate'!$C$4*'KU Meter Schedule'!R216)/12))</f>
        <v>30.312310166666666</v>
      </c>
      <c r="BI216" s="21">
        <f>IF(BI$3&lt;'Depr. Rate'!$B$1,('Depr. Rate'!$B$4*'KU Meter Schedule'!S216)/12,IF(S216=0,R216/2*'Depr. Rate'!$C$4/12,('Depr. Rate'!$C$4*'KU Meter Schedule'!S216)/12))</f>
        <v>30.312310166666666</v>
      </c>
      <c r="BJ216" s="21">
        <f>IF(BJ$3&lt;'Depr. Rate'!$B$1,('Depr. Rate'!$B$4*'KU Meter Schedule'!T216)/12,IF(T216=0,S216/2*'Depr. Rate'!$C$4/12,('Depr. Rate'!$C$4*'KU Meter Schedule'!T216)/12))</f>
        <v>30.312310166666666</v>
      </c>
      <c r="BK216" s="21">
        <f>IF(BK$3&lt;'Depr. Rate'!$B$1,('Depr. Rate'!$B$4*'KU Meter Schedule'!U216)/12,IF(U216=0,T216/2*'Depr. Rate'!$C$4/12,('Depr. Rate'!$C$4*'KU Meter Schedule'!U216)/12))</f>
        <v>46.461226500000002</v>
      </c>
      <c r="BL216" s="21">
        <f>IF(BL$3&lt;'Depr. Rate'!$B$1,('Depr. Rate'!$B$4*'KU Meter Schedule'!V216)/12,IF(V216=0,U216/2*'Depr. Rate'!$C$4/12,('Depr. Rate'!$C$4*'KU Meter Schedule'!V216)/12))</f>
        <v>46.461226500000002</v>
      </c>
      <c r="BM216" s="21">
        <f>IF(BM$3&lt;'Depr. Rate'!$B$1,('Depr. Rate'!$B$4*'KU Meter Schedule'!W216)/12,IF(W216=0,V216/2*'Depr. Rate'!$C$4/12,('Depr. Rate'!$C$4*'KU Meter Schedule'!W216)/12))</f>
        <v>46.461226500000002</v>
      </c>
      <c r="BN216" s="21">
        <f>IF(BN$3&lt;'Depr. Rate'!$B$1,('Depr. Rate'!$B$4*'KU Meter Schedule'!X216)/12,IF(X216=0,W216/2*'Depr. Rate'!$C$4/12,('Depr. Rate'!$C$4*'KU Meter Schedule'!X216)/12))</f>
        <v>46.461226500000002</v>
      </c>
      <c r="BO216" s="21">
        <f>IF(BO$3&lt;'Depr. Rate'!$B$1,('Depr. Rate'!$B$4*'KU Meter Schedule'!Y216)/12,IF(Y216=0,X216/2*'Depr. Rate'!$C$4/12,('Depr. Rate'!$C$4*'KU Meter Schedule'!Y216)/12))</f>
        <v>46.461226500000002</v>
      </c>
      <c r="BP216" s="21">
        <f>IF(BP$3&lt;'Depr. Rate'!$B$1,('Depr. Rate'!$B$4*'KU Meter Schedule'!Z216)/12,IF(Z216=0,Y216/2*'Depr. Rate'!$C$4/12,('Depr. Rate'!$C$4*'KU Meter Schedule'!Z216)/12))</f>
        <v>46.461226500000002</v>
      </c>
      <c r="BQ216" s="21">
        <f>IF(BQ$3&lt;'Depr. Rate'!$B$1,('Depr. Rate'!$B$4*'KU Meter Schedule'!AA216)/12,IF(AA216=0,Z216/2*'Depr. Rate'!$C$4/12,('Depr. Rate'!$C$4*'KU Meter Schedule'!AA216)/12))</f>
        <v>46.461226500000002</v>
      </c>
      <c r="BR216" s="21">
        <f>IF(BR$3&lt;'Depr. Rate'!$B$1,('Depr. Rate'!$B$4*'KU Meter Schedule'!AB216)/12,IF(AB216=0,AA216/2*'Depr. Rate'!$C$4/12,('Depr. Rate'!$C$4*'KU Meter Schedule'!AB216)/12))</f>
        <v>46.461226500000002</v>
      </c>
      <c r="BS216" s="21">
        <f>IF(BS$3&lt;'Depr. Rate'!$B$1,('Depr. Rate'!$B$4*'KU Meter Schedule'!AC216)/12,IF(AC216=0,AB216/2*'Depr. Rate'!$C$4/12,('Depr. Rate'!$C$4*'KU Meter Schedule'!AC216)/12))</f>
        <v>46.461226500000002</v>
      </c>
      <c r="BT216" s="21">
        <f>IF(BT$3&lt;'Depr. Rate'!$B$1,('Depr. Rate'!$B$4*'KU Meter Schedule'!AD216)/12,IF(AD216=0,AC216/2*'Depr. Rate'!$C$4/12,('Depr. Rate'!$C$4*'KU Meter Schedule'!AD216)/12))</f>
        <v>46.461226500000002</v>
      </c>
      <c r="BU216" s="21">
        <f>IF(BU$3&lt;'Depr. Rate'!$B$1,('Depr. Rate'!$B$4*'KU Meter Schedule'!AE216)/12,IF(AE216=0,AD216/2*'Depr. Rate'!$C$4/12,('Depr. Rate'!$C$4*'KU Meter Schedule'!AE216)/12))</f>
        <v>46.461226500000002</v>
      </c>
      <c r="BV216" s="21">
        <f>IF(BV$3&lt;'Depr. Rate'!$B$1,('Depr. Rate'!$B$4*'KU Meter Schedule'!AF216)/12,IF(AF216=0,AE216/2*'Depr. Rate'!$C$4/12,('Depr. Rate'!$C$4*'KU Meter Schedule'!AF216)/12))</f>
        <v>46.461226500000002</v>
      </c>
      <c r="BW216" s="21">
        <f>IF(BW$3&lt;'Depr. Rate'!$B$1,('Depr. Rate'!$B$4*'KU Meter Schedule'!AG216)/12,IF(AG216=0,AF216/2*'Depr. Rate'!$C$4/12,('Depr. Rate'!$C$4*'KU Meter Schedule'!AG216)/12))</f>
        <v>46.461226500000002</v>
      </c>
      <c r="BX216" s="21">
        <f>IF(BX$3&lt;'Depr. Rate'!$B$1,('Depr. Rate'!$B$4*'KU Meter Schedule'!AH216)/12,IF(AH216=0,AG216/2*'Depr. Rate'!$C$4/12,('Depr. Rate'!$C$4*'KU Meter Schedule'!AH216)/12))</f>
        <v>46.461226500000002</v>
      </c>
      <c r="BY216" s="21">
        <f>IF(BY$3&lt;'Depr. Rate'!$B$1,('Depr. Rate'!$B$4*'KU Meter Schedule'!AI216)/12,IF(AI216=0,AH216/2*'Depr. Rate'!$C$4/12,('Depr. Rate'!$C$4*'KU Meter Schedule'!AI216)/12))</f>
        <v>46.461226500000002</v>
      </c>
      <c r="BZ216" s="21">
        <f>IF(BZ$3&lt;'Depr. Rate'!$B$1,('Depr. Rate'!$B$4*'KU Meter Schedule'!AJ216)/12,IF(AJ216=0,AI216/2*'Depr. Rate'!$C$4/12,('Depr. Rate'!$C$4*'KU Meter Schedule'!AJ216)/12))</f>
        <v>46.461226500000002</v>
      </c>
      <c r="CA216" s="21">
        <f>IF(CA$3&lt;'Depr. Rate'!$B$1,('Depr. Rate'!$B$4*'KU Meter Schedule'!AK216)/12,IF(AK216=0,AJ216/2*'Depr. Rate'!$C$4/12,('Depr. Rate'!$C$4*'KU Meter Schedule'!AK216)/12))</f>
        <v>46.461226500000002</v>
      </c>
      <c r="CB216" s="21">
        <f>IF(CB$3&lt;'Depr. Rate'!$B$1,('Depr. Rate'!$B$4*'KU Meter Schedule'!AL216)/12,IF(AL216=0,AK216/2*'Depr. Rate'!$C$4/12,('Depr. Rate'!$C$4*'KU Meter Schedule'!AL216)/12))</f>
        <v>46.461226500000002</v>
      </c>
      <c r="CC216" s="21">
        <f>IF(CC$3&lt;'Depr. Rate'!$B$1,('Depr. Rate'!$B$4*'KU Meter Schedule'!AM216)/12,IF(AM216=0,AL216/2*'Depr. Rate'!$C$4/12,('Depr. Rate'!$C$4*'KU Meter Schedule'!AM216)/12))</f>
        <v>46.461226500000002</v>
      </c>
      <c r="CD216" s="21">
        <f>IF(CD$3&lt;'Depr. Rate'!$B$1,('Depr. Rate'!$B$4*'KU Meter Schedule'!AN216)/12,IF(AN216=0,AM216/2*'Depr. Rate'!$C$4/12,('Depr. Rate'!$C$4*'KU Meter Schedule'!AN216)/12))</f>
        <v>46.461226500000002</v>
      </c>
      <c r="CE216" s="21">
        <f>IF(CE$3&lt;'Depr. Rate'!$B$1,('Depr. Rate'!$B$4*'KU Meter Schedule'!AO216)/12,IF(AO216=0,AN216/2*'Depr. Rate'!$C$4/12,('Depr. Rate'!$C$4*'KU Meter Schedule'!AO216)/12))</f>
        <v>46.461226500000002</v>
      </c>
      <c r="CF216" s="21">
        <f>IF(CF$3&lt;'Depr. Rate'!$B$1,('Depr. Rate'!$B$4*'KU Meter Schedule'!AP216)/12,IF(AP216=0,AO216/2*'Depr. Rate'!$C$4/12,('Depr. Rate'!$C$4*'KU Meter Schedule'!AP216)/12))</f>
        <v>46.461226500000002</v>
      </c>
      <c r="CG216" s="21">
        <f>IF(CG$3&lt;'Depr. Rate'!$B$1,('Depr. Rate'!$B$4*'KU Meter Schedule'!AQ216)/12,IF(AQ216=0,AP216/2*'Depr. Rate'!$C$4/12,('Depr. Rate'!$C$4*'KU Meter Schedule'!AQ216)/12))</f>
        <v>46.461226500000002</v>
      </c>
      <c r="CH216" s="21">
        <f>IF(CH$3&lt;'Depr. Rate'!$B$1,('Depr. Rate'!$B$4*'KU Meter Schedule'!AR216)/12,IF(AR216=0,AQ216/2*'Depr. Rate'!$C$4/12,('Depr. Rate'!$C$4*'KU Meter Schedule'!AR216)/12))</f>
        <v>46.461226500000002</v>
      </c>
      <c r="CI216" s="21">
        <f>IF(CI$3&lt;'Depr. Rate'!$B$1,('Depr. Rate'!$B$4*'KU Meter Schedule'!AS216)/12,IF(AS216=0,AR216/2*'Depr. Rate'!$C$4/12,('Depr. Rate'!$C$4*'KU Meter Schedule'!AS216)/12))</f>
        <v>46.461226500000002</v>
      </c>
      <c r="CJ216" s="21">
        <f>IF(CJ$3&lt;'Depr. Rate'!$B$1,('Depr. Rate'!$B$4*'KU Meter Schedule'!AT216)/12,IF(AT216=0,AS216/2*'Depr. Rate'!$C$4/12,('Depr. Rate'!$C$4*'KU Meter Schedule'!AT216)/12))</f>
        <v>46.461226500000002</v>
      </c>
      <c r="CK216" s="21">
        <f>IF(CK$3&lt;'Depr. Rate'!$B$1,('Depr. Rate'!$B$4*'KU Meter Schedule'!AU216)/12,IF(AU216=0,AT216/2*'Depr. Rate'!$C$4/12,('Depr. Rate'!$C$4*'KU Meter Schedule'!AU216)/12))</f>
        <v>46.461226500000002</v>
      </c>
      <c r="CL216" s="21">
        <f>IF(CL$3&lt;'Depr. Rate'!$B$1,('Depr. Rate'!$B$4*'KU Meter Schedule'!AV216)/12,IF(AV216=0,AU216/2*'Depr. Rate'!$C$4/12,('Depr. Rate'!$C$4*'KU Meter Schedule'!AV216)/12))</f>
        <v>23.230613250000001</v>
      </c>
      <c r="CM216" s="21">
        <f>IF(CM$3&lt;'Depr. Rate'!$B$1,('Depr. Rate'!$B$4*'KU Meter Schedule'!AW216)/12,IF(AW216=0,AV216/2*'Depr. Rate'!$C$4/12,('Depr. Rate'!$C$4*'KU Meter Schedule'!AW216)/12))</f>
        <v>0</v>
      </c>
      <c r="CN216" s="21">
        <f>IF(CN$3&lt;'Depr. Rate'!$B$1,('Depr. Rate'!$B$4*'KU Meter Schedule'!AX216)/12,IF(AX216=0,AW216/2*'Depr. Rate'!$C$4/12,('Depr. Rate'!$C$4*'KU Meter Schedule'!AX216)/12))</f>
        <v>0</v>
      </c>
      <c r="CP216" s="6">
        <f>IF(CP$3=$CP$3,$H216+AZ216,IF($F216='KU Meter Schedule'!CP$3,'KU Meter Schedule'!CO216+AZ216-$G216,SUM(CO216,AZ216)))</f>
        <v>13589.034380088266</v>
      </c>
      <c r="CQ216" s="6">
        <f>IF(CQ$3=$CP$3,$H216+BA216,IF($F216='KU Meter Schedule'!CQ$3,'KU Meter Schedule'!CP216+BA216-$G216,SUM(CP216,BA216)))</f>
        <v>13619.346690254932</v>
      </c>
      <c r="CR216" s="6">
        <f>IF(CR$3=$CP$3,$H216+BB216,IF($F216='KU Meter Schedule'!CR$3,'KU Meter Schedule'!CQ216+BB216-$G216,SUM(CQ216,BB216)))</f>
        <v>13649.659000421598</v>
      </c>
      <c r="CS216" s="6">
        <f>IF(CS$3=$CP$3,$H216+BC216,IF($F216='KU Meter Schedule'!CS$3,'KU Meter Schedule'!CR216+BC216-$G216,SUM(CR216,BC216)))</f>
        <v>13679.971310588264</v>
      </c>
      <c r="CT216" s="6">
        <f>IF(CT$3=$CP$3,$H216+BD216,IF($F216='KU Meter Schedule'!CT$3,'KU Meter Schedule'!CS216+BD216-$G216,SUM(CS216,BD216)))</f>
        <v>13710.28362075493</v>
      </c>
      <c r="CU216" s="6">
        <f>IF(CU$3=$CP$3,$H216+BE216,IF($F216='KU Meter Schedule'!CU$3,'KU Meter Schedule'!CT216+BE216-$G216,SUM(CT216,BE216)))</f>
        <v>13740.595930921596</v>
      </c>
      <c r="CV216" s="6">
        <f>IF(CV$3=$CP$3,$H216+BF216,IF($F216='KU Meter Schedule'!CV$3,'KU Meter Schedule'!CU216+BF216-$G216,SUM(CU216,BF216)))</f>
        <v>13770.908241088262</v>
      </c>
      <c r="CW216" s="6">
        <f>IF(CW$3=$CP$3,$H216+BG216,IF($F216='KU Meter Schedule'!CW$3,'KU Meter Schedule'!CV216+BG216-$G216,SUM(CV216,BG216)))</f>
        <v>13801.220551254928</v>
      </c>
      <c r="CX216" s="6">
        <f>IF(CX$3=$CP$3,$H216+BH216,IF($F216='KU Meter Schedule'!CX$3,'KU Meter Schedule'!CW216+BH216-$G216,SUM(CW216,BH216)))</f>
        <v>13831.532861421594</v>
      </c>
      <c r="CY216" s="6">
        <f>IF(CY$3=$CP$3,$H216+BI216,IF($F216='KU Meter Schedule'!CY$3,'KU Meter Schedule'!CX216+BI216-$G216,SUM(CX216,BI216)))</f>
        <v>13861.84517158826</v>
      </c>
      <c r="CZ216" s="6">
        <f>IF(CZ$3=$CP$3,$H216+BJ216,IF($F216='KU Meter Schedule'!CZ$3,'KU Meter Schedule'!CY216+BJ216-$G216,SUM(CY216,BJ216)))</f>
        <v>13892.157481754926</v>
      </c>
      <c r="DA216" s="6">
        <f>IF(DA$3=$CP$3,$H216+BK216,IF($F216='KU Meter Schedule'!DA$3,'KU Meter Schedule'!CZ216+BK216-$G216,SUM(CZ216,BK216)))</f>
        <v>13938.618708254926</v>
      </c>
      <c r="DB216" s="6">
        <f>IF(DB$3=$CP$3,$H216+BL216,IF($F216='KU Meter Schedule'!DB$3,'KU Meter Schedule'!DA216+BL216-$G216,SUM(DA216,BL216)))</f>
        <v>13985.079934754925</v>
      </c>
      <c r="DC216" s="6">
        <f>IF(DC$3=$CP$3,$H216+BM216,IF($F216='KU Meter Schedule'!DC$3,'KU Meter Schedule'!DB216+BM216-$G216,SUM(DB216,BM216)))</f>
        <v>14031.541161254925</v>
      </c>
      <c r="DD216" s="6">
        <f>IF(DD$3=$CP$3,$H216+BN216,IF($F216='KU Meter Schedule'!DD$3,'KU Meter Schedule'!DC216+BN216-$G216,SUM(DC216,BN216)))</f>
        <v>14078.002387754925</v>
      </c>
      <c r="DE216" s="6">
        <f>IF(DE$3=$CP$3,$H216+BO216,IF($F216='KU Meter Schedule'!DE$3,'KU Meter Schedule'!DD216+BO216-$G216,SUM(DD216,BO216)))</f>
        <v>14124.463614254924</v>
      </c>
      <c r="DF216" s="6">
        <f>IF(DF$3=$CP$3,$H216+BP216,IF($F216='KU Meter Schedule'!DF$3,'KU Meter Schedule'!DE216+BP216-$G216,SUM(DE216,BP216)))</f>
        <v>14170.924840754924</v>
      </c>
      <c r="DG216" s="6">
        <f>IF(DG$3=$CP$3,$H216+BQ216,IF($F216='KU Meter Schedule'!DG$3,'KU Meter Schedule'!DF216+BQ216-$G216,SUM(DF216,BQ216)))</f>
        <v>14217.386067254924</v>
      </c>
      <c r="DH216" s="6">
        <f>IF(DH$3=$CP$3,$H216+BR216,IF($F216='KU Meter Schedule'!DH$3,'KU Meter Schedule'!DG216+BR216-$G216,SUM(DG216,BR216)))</f>
        <v>14263.847293754923</v>
      </c>
      <c r="DI216" s="6">
        <f>IF(DI$3=$CP$3,$H216+BS216,IF($F216='KU Meter Schedule'!DI$3,'KU Meter Schedule'!DH216+BS216-$G216,SUM(DH216,BS216)))</f>
        <v>14310.308520254923</v>
      </c>
      <c r="DJ216" s="6">
        <f>IF(DJ$3=$CP$3,$H216+BT216,IF($F216='KU Meter Schedule'!DJ$3,'KU Meter Schedule'!DI216+BT216-$G216,SUM(DI216,BT216)))</f>
        <v>14356.769746754922</v>
      </c>
      <c r="DK216" s="6">
        <f>IF(DK$3=$CP$3,$H216+BU216,IF($F216='KU Meter Schedule'!DK$3,'KU Meter Schedule'!DJ216+BU216-$G216,SUM(DJ216,BU216)))</f>
        <v>14403.230973254922</v>
      </c>
      <c r="DL216" s="6">
        <f>IF(DL$3=$CP$3,$H216+BV216,IF($F216='KU Meter Schedule'!DL$3,'KU Meter Schedule'!DK216+BV216-$G216,SUM(DK216,BV216)))</f>
        <v>14449.692199754922</v>
      </c>
      <c r="DM216" s="6">
        <f>IF(DM$3=$CP$3,$H216+BW216,IF($F216='KU Meter Schedule'!DM$3,'KU Meter Schedule'!DL216+BW216-$G216,SUM(DL216,BW216)))</f>
        <v>14496.153426254921</v>
      </c>
      <c r="DN216" s="6">
        <f>IF(DN$3=$CP$3,$H216+BX216,IF($F216='KU Meter Schedule'!DN$3,'KU Meter Schedule'!DM216+BX216-$G216,SUM(DM216,BX216)))</f>
        <v>14542.614652754921</v>
      </c>
      <c r="DO216" s="6">
        <f>IF(DO$3=$CP$3,$H216+BY216,IF($F216='KU Meter Schedule'!DO$3,'KU Meter Schedule'!DN216+BY216-$G216,SUM(DN216,BY216)))</f>
        <v>14589.07587925492</v>
      </c>
      <c r="DP216" s="6">
        <f>IF(DP$3=$CP$3,$H216+BZ216,IF($F216='KU Meter Schedule'!DP$3,'KU Meter Schedule'!DO216+BZ216-$G216,SUM(DO216,BZ216)))</f>
        <v>14635.53710575492</v>
      </c>
      <c r="DQ216" s="6">
        <f>IF(DQ$3=$CP$3,$H216+CA216,IF($F216='KU Meter Schedule'!DQ$3,'KU Meter Schedule'!DP216+CA216-$G216,SUM(DP216,CA216)))</f>
        <v>14681.99833225492</v>
      </c>
      <c r="DR216" s="6">
        <f>IF(DR$3=$CP$3,$H216+CB216,IF($F216='KU Meter Schedule'!DR$3,'KU Meter Schedule'!DQ216+CB216-$G216,SUM(DQ216,CB216)))</f>
        <v>14728.459558754919</v>
      </c>
      <c r="DS216" s="6">
        <f>IF(DS$3=$CP$3,$H216+CC216,IF($F216='KU Meter Schedule'!DS$3,'KU Meter Schedule'!DR216+CC216-$G216,SUM(DR216,CC216)))</f>
        <v>14774.920785254919</v>
      </c>
      <c r="DT216" s="6">
        <f>IF(DT$3=$CP$3,$H216+CD216,IF($F216='KU Meter Schedule'!DT$3,'KU Meter Schedule'!DS216+CD216-$G216,SUM(DS216,CD216)))</f>
        <v>14821.382011754918</v>
      </c>
      <c r="DU216" s="6">
        <f>IF(DU$3=$CP$3,$H216+CE216,IF($F216='KU Meter Schedule'!DU$3,'KU Meter Schedule'!DT216+CE216-$G216,SUM(DT216,CE216)))</f>
        <v>14867.843238254918</v>
      </c>
      <c r="DV216" s="6">
        <f>IF(DV$3=$CP$3,$H216+CF216,IF($F216='KU Meter Schedule'!DV$3,'KU Meter Schedule'!DU216+CF216-$G216,SUM(DU216,CF216)))</f>
        <v>14914.304464754918</v>
      </c>
      <c r="DW216" s="6">
        <f>IF(DW$3=$CP$3,$H216+CG216,IF($F216='KU Meter Schedule'!DW$3,'KU Meter Schedule'!DV216+CG216-$G216,SUM(DV216,CG216)))</f>
        <v>14960.765691254917</v>
      </c>
      <c r="DX216" s="6">
        <f>IF(DX$3=$CP$3,$H216+CH216,IF($F216='KU Meter Schedule'!DX$3,'KU Meter Schedule'!DW216+CH216-$G216,SUM(DW216,CH216)))</f>
        <v>15007.226917754917</v>
      </c>
      <c r="DY216" s="6">
        <f>IF(DY$3=$CP$3,$H216+CI216,IF($F216='KU Meter Schedule'!DY$3,'KU Meter Schedule'!DX216+CI216-$G216,SUM(DX216,CI216)))</f>
        <v>15053.688144254917</v>
      </c>
      <c r="DZ216" s="6">
        <f>IF(DZ$3=$CP$3,$H216+CJ216,IF($F216='KU Meter Schedule'!DZ$3,'KU Meter Schedule'!DY216+CJ216-$G216,SUM(DY216,CJ216)))</f>
        <v>15100.149370754916</v>
      </c>
      <c r="EA216" s="6">
        <f>IF(EA$3=$CP$3,$H216+CK216,IF($F216='KU Meter Schedule'!EA$3,'KU Meter Schedule'!DZ216+CK216-$G216,SUM(DZ216,CK216)))</f>
        <v>15146.610597254916</v>
      </c>
      <c r="EB216" s="6">
        <f>IF(EB$3=$CP$3,$H216+CL216,IF($F216='KU Meter Schedule'!EB$3,'KU Meter Schedule'!EA216+CL216-$G216,SUM(EA216,CL216)))</f>
        <v>-714.33878949508471</v>
      </c>
      <c r="EC216" s="6">
        <f>IF(EC$3=$CP$3,$H216+CM216,IF($F216='KU Meter Schedule'!EC$3,'KU Meter Schedule'!EB216+CM216-$G216,SUM(EB216,CM216)))</f>
        <v>-714.33878949508471</v>
      </c>
      <c r="ED216" s="6">
        <f>IF(ED$3=$CP$3,$H216+CN216,IF($F216='KU Meter Schedule'!ED$3,'KU Meter Schedule'!EC216+CN216-$G216,SUM(EC216,CN216)))</f>
        <v>-714.33878949508471</v>
      </c>
      <c r="EF216" s="8">
        <f t="shared" si="44"/>
        <v>2295.1456199117347</v>
      </c>
      <c r="EG216" s="8">
        <f t="shared" si="44"/>
        <v>2264.8333097450686</v>
      </c>
      <c r="EH216" s="8">
        <f t="shared" si="44"/>
        <v>2234.5209995784026</v>
      </c>
      <c r="EI216" s="8">
        <f t="shared" si="44"/>
        <v>2204.2086894117365</v>
      </c>
      <c r="EJ216" s="8">
        <f t="shared" si="44"/>
        <v>2173.8963792450704</v>
      </c>
      <c r="EK216" s="8">
        <f t="shared" si="44"/>
        <v>2143.5840690784044</v>
      </c>
      <c r="EL216" s="8">
        <f t="shared" si="44"/>
        <v>2113.2717589117383</v>
      </c>
      <c r="EM216" s="8">
        <f t="shared" si="44"/>
        <v>2082.9594487450722</v>
      </c>
      <c r="EN216" s="8">
        <f t="shared" si="44"/>
        <v>2052.6471385784062</v>
      </c>
      <c r="EO216" s="8">
        <f t="shared" si="44"/>
        <v>2022.3348284117401</v>
      </c>
      <c r="EP216" s="8">
        <f t="shared" si="44"/>
        <v>1992.022518245074</v>
      </c>
      <c r="EQ216" s="8">
        <f t="shared" si="44"/>
        <v>1945.5612917450744</v>
      </c>
      <c r="ER216" s="8">
        <f t="shared" si="44"/>
        <v>1899.1000652450748</v>
      </c>
      <c r="ES216" s="8">
        <f t="shared" si="44"/>
        <v>1852.6388387450752</v>
      </c>
      <c r="ET216" s="8">
        <f t="shared" si="44"/>
        <v>1806.1776122450756</v>
      </c>
      <c r="EU216" s="8">
        <f t="shared" si="44"/>
        <v>1759.716385745076</v>
      </c>
      <c r="EV216" s="8">
        <f t="shared" si="43"/>
        <v>1713.2551592450764</v>
      </c>
      <c r="EW216" s="8">
        <f t="shared" si="43"/>
        <v>1666.7939327450767</v>
      </c>
      <c r="EX216" s="8">
        <f t="shared" si="43"/>
        <v>1620.3327062450771</v>
      </c>
      <c r="EY216" s="8">
        <f t="shared" si="43"/>
        <v>1573.8714797450775</v>
      </c>
      <c r="EZ216" s="8">
        <f t="shared" si="43"/>
        <v>1527.4102532450779</v>
      </c>
      <c r="FA216" s="8">
        <f t="shared" si="43"/>
        <v>1480.9490267450783</v>
      </c>
      <c r="FB216" s="8">
        <f t="shared" si="43"/>
        <v>1434.4878002450787</v>
      </c>
      <c r="FC216" s="8">
        <f t="shared" si="43"/>
        <v>1388.0265737450791</v>
      </c>
      <c r="FD216" s="8">
        <f t="shared" si="43"/>
        <v>1341.5653472450795</v>
      </c>
      <c r="FE216" s="8">
        <f t="shared" si="43"/>
        <v>1295.1041207450799</v>
      </c>
      <c r="FF216" s="8">
        <f t="shared" si="43"/>
        <v>1248.6428942450802</v>
      </c>
      <c r="FG216" s="8">
        <f t="shared" si="43"/>
        <v>1202.1816677450806</v>
      </c>
      <c r="FH216" s="8">
        <f t="shared" si="43"/>
        <v>1155.720441245081</v>
      </c>
      <c r="FI216" s="8">
        <f t="shared" si="43"/>
        <v>1109.2592147450814</v>
      </c>
      <c r="FJ216" s="8">
        <f t="shared" si="43"/>
        <v>1062.7979882450818</v>
      </c>
      <c r="FK216" s="8">
        <f t="shared" si="40"/>
        <v>1016.3367617450822</v>
      </c>
      <c r="FL216" s="8">
        <f t="shared" si="40"/>
        <v>969.87553524508257</v>
      </c>
      <c r="FM216" s="8">
        <f t="shared" si="40"/>
        <v>923.41430874508296</v>
      </c>
      <c r="FN216" s="8">
        <f t="shared" si="40"/>
        <v>876.95308224508335</v>
      </c>
      <c r="FO216" s="8">
        <f t="shared" si="40"/>
        <v>830.49185574508374</v>
      </c>
      <c r="FP216" s="8">
        <f t="shared" ref="FP216:FT216" si="45">AT216-DZ216</f>
        <v>784.03062924508413</v>
      </c>
      <c r="FQ216" s="8">
        <f t="shared" si="45"/>
        <v>737.56940274508452</v>
      </c>
      <c r="FR216" s="8">
        <f t="shared" si="45"/>
        <v>714.33878949508471</v>
      </c>
      <c r="FS216" s="8">
        <f t="shared" si="45"/>
        <v>714.33878949508471</v>
      </c>
      <c r="FT216" s="8">
        <f t="shared" si="45"/>
        <v>714.33878949508471</v>
      </c>
    </row>
    <row r="217" spans="1:176" x14ac:dyDescent="0.25">
      <c r="A217" s="3" t="s">
        <v>12</v>
      </c>
      <c r="B217" s="3" t="s">
        <v>2</v>
      </c>
      <c r="C217" s="3" t="s">
        <v>37</v>
      </c>
      <c r="D217" s="3" t="s">
        <v>6</v>
      </c>
      <c r="E217" s="3">
        <v>1979</v>
      </c>
      <c r="F217" s="24">
        <f>IFERROR(VLOOKUP(CONCATENATE(C217,E217),'KU Retirements'!$A$4:$E$150,5,FALSE),"N/A")</f>
        <v>43739</v>
      </c>
      <c r="G217" s="5">
        <v>3874.07</v>
      </c>
      <c r="H217" s="5">
        <v>3306.9</v>
      </c>
      <c r="J217" s="6">
        <f>IF(J$3=$J$3,$G217,IF($F217='KU Meter Schedule'!J$3,'KU Meter Schedule'!I217-'KU Meter Schedule'!$G217,I217))</f>
        <v>3874.07</v>
      </c>
      <c r="K217" s="6">
        <f>IF(K$3=$J$3,$G217,IF($F217='KU Meter Schedule'!K$3,'KU Meter Schedule'!J217-'KU Meter Schedule'!$G217,J217))</f>
        <v>3874.07</v>
      </c>
      <c r="L217" s="6">
        <f>IF(L$3=$J$3,$G217,IF($F217='KU Meter Schedule'!L$3,'KU Meter Schedule'!K217-'KU Meter Schedule'!$G217,K217))</f>
        <v>3874.07</v>
      </c>
      <c r="M217" s="6">
        <f>IF(M$3=$J$3,$G217,IF($F217='KU Meter Schedule'!M$3,'KU Meter Schedule'!L217-'KU Meter Schedule'!$G217,L217))</f>
        <v>3874.07</v>
      </c>
      <c r="N217" s="6">
        <f>IF(N$3=$J$3,$G217,IF($F217='KU Meter Schedule'!N$3,'KU Meter Schedule'!M217-'KU Meter Schedule'!$G217,M217))</f>
        <v>3874.07</v>
      </c>
      <c r="O217" s="6">
        <f>IF(O$3=$J$3,$G217,IF($F217='KU Meter Schedule'!O$3,'KU Meter Schedule'!N217-'KU Meter Schedule'!$G217,N217))</f>
        <v>3874.07</v>
      </c>
      <c r="P217" s="6">
        <f>IF(P$3=$J$3,$G217,IF($F217='KU Meter Schedule'!P$3,'KU Meter Schedule'!O217-'KU Meter Schedule'!$G217,O217))</f>
        <v>3874.07</v>
      </c>
      <c r="Q217" s="6">
        <f>IF(Q$3=$J$3,$G217,IF($F217='KU Meter Schedule'!Q$3,'KU Meter Schedule'!P217-'KU Meter Schedule'!$G217,P217))</f>
        <v>3874.07</v>
      </c>
      <c r="R217" s="6">
        <f>IF(R$3=$J$3,$G217,IF($F217='KU Meter Schedule'!R$3,'KU Meter Schedule'!Q217-'KU Meter Schedule'!$G217,Q217))</f>
        <v>3874.07</v>
      </c>
      <c r="S217" s="6">
        <f>IF(S$3=$J$3,$G217,IF($F217='KU Meter Schedule'!S$3,'KU Meter Schedule'!R217-'KU Meter Schedule'!$G217,R217))</f>
        <v>3874.07</v>
      </c>
      <c r="T217" s="6">
        <f>IF(T$3=$J$3,$G217,IF($F217='KU Meter Schedule'!T$3,'KU Meter Schedule'!S217-'KU Meter Schedule'!$G217,S217))</f>
        <v>3874.07</v>
      </c>
      <c r="U217" s="6">
        <f>IF(U$3=$J$3,$G217,IF($F217='KU Meter Schedule'!U$3,'KU Meter Schedule'!T217-'KU Meter Schedule'!$G217,T217))</f>
        <v>3874.07</v>
      </c>
      <c r="V217" s="6">
        <f>IF(V$3=$J$3,$G217,IF($F217='KU Meter Schedule'!V$3,'KU Meter Schedule'!U217-'KU Meter Schedule'!$G217,U217))</f>
        <v>3874.07</v>
      </c>
      <c r="W217" s="6">
        <f>IF(W$3=$J$3,$G217,IF($F217='KU Meter Schedule'!W$3,'KU Meter Schedule'!V217-'KU Meter Schedule'!$G217,V217))</f>
        <v>3874.07</v>
      </c>
      <c r="X217" s="6">
        <f>IF(X$3=$J$3,$G217,IF($F217='KU Meter Schedule'!X$3,'KU Meter Schedule'!W217-'KU Meter Schedule'!$G217,W217))</f>
        <v>3874.07</v>
      </c>
      <c r="Y217" s="6">
        <f>IF(Y$3=$J$3,$G217,IF($F217='KU Meter Schedule'!Y$3,'KU Meter Schedule'!X217-'KU Meter Schedule'!$G217,X217))</f>
        <v>3874.07</v>
      </c>
      <c r="Z217" s="6">
        <f>IF(Z$3=$J$3,$G217,IF($F217='KU Meter Schedule'!Z$3,'KU Meter Schedule'!Y217-'KU Meter Schedule'!$G217,Y217))</f>
        <v>3874.07</v>
      </c>
      <c r="AA217" s="6">
        <f>IF(AA$3=$J$3,$G217,IF($F217='KU Meter Schedule'!AA$3,'KU Meter Schedule'!Z217-'KU Meter Schedule'!$G217,Z217))</f>
        <v>3874.07</v>
      </c>
      <c r="AB217" s="6">
        <f>IF(AB$3=$J$3,$G217,IF($F217='KU Meter Schedule'!AB$3,'KU Meter Schedule'!AA217-'KU Meter Schedule'!$G217,AA217))</f>
        <v>3874.07</v>
      </c>
      <c r="AC217" s="6">
        <f>IF(AC$3=$J$3,$G217,IF($F217='KU Meter Schedule'!AC$3,'KU Meter Schedule'!AB217-'KU Meter Schedule'!$G217,AB217))</f>
        <v>3874.07</v>
      </c>
      <c r="AD217" s="6">
        <f>IF(AD$3=$J$3,$G217,IF($F217='KU Meter Schedule'!AD$3,'KU Meter Schedule'!AC217-'KU Meter Schedule'!$G217,AC217))</f>
        <v>3874.07</v>
      </c>
      <c r="AE217" s="6">
        <f>IF(AE$3=$J$3,$G217,IF($F217='KU Meter Schedule'!AE$3,'KU Meter Schedule'!AD217-'KU Meter Schedule'!$G217,AD217))</f>
        <v>3874.07</v>
      </c>
      <c r="AF217" s="6">
        <f>IF(AF$3=$J$3,$G217,IF($F217='KU Meter Schedule'!AF$3,'KU Meter Schedule'!AE217-'KU Meter Schedule'!$G217,AE217))</f>
        <v>3874.07</v>
      </c>
      <c r="AG217" s="6">
        <f>IF(AG$3=$J$3,$G217,IF($F217='KU Meter Schedule'!AG$3,'KU Meter Schedule'!AF217-'KU Meter Schedule'!$G217,AF217))</f>
        <v>3874.07</v>
      </c>
      <c r="AH217" s="6">
        <f>IF(AH$3=$J$3,$G217,IF($F217='KU Meter Schedule'!AH$3,'KU Meter Schedule'!AG217-'KU Meter Schedule'!$G217,AG217))</f>
        <v>3874.07</v>
      </c>
      <c r="AI217" s="6">
        <f>IF(AI$3=$J$3,$G217,IF($F217='KU Meter Schedule'!AI$3,'KU Meter Schedule'!AH217-'KU Meter Schedule'!$G217,AH217))</f>
        <v>3874.07</v>
      </c>
      <c r="AJ217" s="6">
        <f>IF(AJ$3=$J$3,$G217,IF($F217='KU Meter Schedule'!AJ$3,'KU Meter Schedule'!AI217-'KU Meter Schedule'!$G217,AI217))</f>
        <v>3874.07</v>
      </c>
      <c r="AK217" s="6">
        <f>IF(AK$3=$J$3,$G217,IF($F217='KU Meter Schedule'!AK$3,'KU Meter Schedule'!AJ217-'KU Meter Schedule'!$G217,AJ217))</f>
        <v>3874.07</v>
      </c>
      <c r="AL217" s="6">
        <f>IF(AL$3=$J$3,$G217,IF($F217='KU Meter Schedule'!AL$3,'KU Meter Schedule'!AK217-'KU Meter Schedule'!$G217,AK217))</f>
        <v>3874.07</v>
      </c>
      <c r="AM217" s="6">
        <f>IF(AM$3=$J$3,$G217,IF($F217='KU Meter Schedule'!AM$3,'KU Meter Schedule'!AL217-'KU Meter Schedule'!$G217,AL217))</f>
        <v>3874.07</v>
      </c>
      <c r="AN217" s="6">
        <f>IF(AN$3=$J$3,$G217,IF($F217='KU Meter Schedule'!AN$3,'KU Meter Schedule'!AM217-'KU Meter Schedule'!$G217,AM217))</f>
        <v>3874.07</v>
      </c>
      <c r="AO217" s="6">
        <f>IF(AO$3=$J$3,$G217,IF($F217='KU Meter Schedule'!AO$3,'KU Meter Schedule'!AN217-'KU Meter Schedule'!$G217,AN217))</f>
        <v>3874.07</v>
      </c>
      <c r="AP217" s="6">
        <f>IF(AP$3=$J$3,$G217,IF($F217='KU Meter Schedule'!AP$3,'KU Meter Schedule'!AO217-'KU Meter Schedule'!$G217,AO217))</f>
        <v>3874.07</v>
      </c>
      <c r="AQ217" s="6">
        <f>IF(AQ$3=$J$3,$G217,IF($F217='KU Meter Schedule'!AQ$3,'KU Meter Schedule'!AP217-'KU Meter Schedule'!$G217,AP217))</f>
        <v>3874.07</v>
      </c>
      <c r="AR217" s="6">
        <f>IF(AR$3=$J$3,$G217,IF($F217='KU Meter Schedule'!AR$3,'KU Meter Schedule'!AQ217-'KU Meter Schedule'!$G217,AQ217))</f>
        <v>3874.07</v>
      </c>
      <c r="AS217" s="6">
        <f>IF(AS$3=$J$3,$G217,IF($F217='KU Meter Schedule'!AS$3,'KU Meter Schedule'!AR217-'KU Meter Schedule'!$G217,AR217))</f>
        <v>3874.07</v>
      </c>
      <c r="AT217" s="6">
        <f>IF(AT$3=$J$3,$G217,IF($F217='KU Meter Schedule'!AT$3,'KU Meter Schedule'!AS217-'KU Meter Schedule'!$G217,AS217))</f>
        <v>3874.07</v>
      </c>
      <c r="AU217" s="6">
        <f>IF(AU$3=$J$3,$G217,IF($F217='KU Meter Schedule'!AU$3,'KU Meter Schedule'!AT217-'KU Meter Schedule'!$G217,AT217))</f>
        <v>3874.07</v>
      </c>
      <c r="AV217" s="6">
        <f>IF(AV$3=$J$3,$G217,IF($F217='KU Meter Schedule'!AV$3,'KU Meter Schedule'!AU217-'KU Meter Schedule'!$G217,AU217))</f>
        <v>0</v>
      </c>
      <c r="AW217" s="6">
        <f>IF(AW$3=$J$3,$G217,IF($F217='KU Meter Schedule'!AW$3,'KU Meter Schedule'!AV217-'KU Meter Schedule'!$G217,AV217))</f>
        <v>0</v>
      </c>
      <c r="AX217" s="6">
        <f>IF(AX$3=$J$3,$G217,IF($F217='KU Meter Schedule'!AX$3,'KU Meter Schedule'!AW217-'KU Meter Schedule'!$G217,AW217))</f>
        <v>0</v>
      </c>
      <c r="AZ217" s="21">
        <f>IF(AZ$3&lt;'Depr. Rate'!$B$1,('Depr. Rate'!$B$4*'KU Meter Schedule'!J217)/12,IF(J217=0,I217/2*'Depr. Rate'!$C$4/12,('Depr. Rate'!$C$4*'KU Meter Schedule'!J217)/12))</f>
        <v>7.3930169166666673</v>
      </c>
      <c r="BA217" s="21">
        <f>IF(BA$3&lt;'Depr. Rate'!$B$1,('Depr. Rate'!$B$4*'KU Meter Schedule'!K217)/12,IF(K217=0,J217/2*'Depr. Rate'!$C$4/12,('Depr. Rate'!$C$4*'KU Meter Schedule'!K217)/12))</f>
        <v>7.3930169166666673</v>
      </c>
      <c r="BB217" s="21">
        <f>IF(BB$3&lt;'Depr. Rate'!$B$1,('Depr. Rate'!$B$4*'KU Meter Schedule'!L217)/12,IF(L217=0,K217/2*'Depr. Rate'!$C$4/12,('Depr. Rate'!$C$4*'KU Meter Schedule'!L217)/12))</f>
        <v>7.3930169166666673</v>
      </c>
      <c r="BC217" s="21">
        <f>IF(BC$3&lt;'Depr. Rate'!$B$1,('Depr. Rate'!$B$4*'KU Meter Schedule'!M217)/12,IF(M217=0,L217/2*'Depr. Rate'!$C$4/12,('Depr. Rate'!$C$4*'KU Meter Schedule'!M217)/12))</f>
        <v>7.3930169166666673</v>
      </c>
      <c r="BD217" s="21">
        <f>IF(BD$3&lt;'Depr. Rate'!$B$1,('Depr. Rate'!$B$4*'KU Meter Schedule'!N217)/12,IF(N217=0,M217/2*'Depr. Rate'!$C$4/12,('Depr. Rate'!$C$4*'KU Meter Schedule'!N217)/12))</f>
        <v>7.3930169166666673</v>
      </c>
      <c r="BE217" s="21">
        <f>IF(BE$3&lt;'Depr. Rate'!$B$1,('Depr. Rate'!$B$4*'KU Meter Schedule'!O217)/12,IF(O217=0,N217/2*'Depr. Rate'!$C$4/12,('Depr. Rate'!$C$4*'KU Meter Schedule'!O217)/12))</f>
        <v>7.3930169166666673</v>
      </c>
      <c r="BF217" s="21">
        <f>IF(BF$3&lt;'Depr. Rate'!$B$1,('Depr. Rate'!$B$4*'KU Meter Schedule'!P217)/12,IF(P217=0,O217/2*'Depr. Rate'!$C$4/12,('Depr. Rate'!$C$4*'KU Meter Schedule'!P217)/12))</f>
        <v>7.3930169166666673</v>
      </c>
      <c r="BG217" s="21">
        <f>IF(BG$3&lt;'Depr. Rate'!$B$1,('Depr. Rate'!$B$4*'KU Meter Schedule'!Q217)/12,IF(Q217=0,P217/2*'Depr. Rate'!$C$4/12,('Depr. Rate'!$C$4*'KU Meter Schedule'!Q217)/12))</f>
        <v>7.3930169166666673</v>
      </c>
      <c r="BH217" s="21">
        <f>IF(BH$3&lt;'Depr. Rate'!$B$1,('Depr. Rate'!$B$4*'KU Meter Schedule'!R217)/12,IF(R217=0,Q217/2*'Depr. Rate'!$C$4/12,('Depr. Rate'!$C$4*'KU Meter Schedule'!R217)/12))</f>
        <v>7.3930169166666673</v>
      </c>
      <c r="BI217" s="21">
        <f>IF(BI$3&lt;'Depr. Rate'!$B$1,('Depr. Rate'!$B$4*'KU Meter Schedule'!S217)/12,IF(S217=0,R217/2*'Depr. Rate'!$C$4/12,('Depr. Rate'!$C$4*'KU Meter Schedule'!S217)/12))</f>
        <v>7.3930169166666673</v>
      </c>
      <c r="BJ217" s="21">
        <f>IF(BJ$3&lt;'Depr. Rate'!$B$1,('Depr. Rate'!$B$4*'KU Meter Schedule'!T217)/12,IF(T217=0,S217/2*'Depr. Rate'!$C$4/12,('Depr. Rate'!$C$4*'KU Meter Schedule'!T217)/12))</f>
        <v>7.3930169166666673</v>
      </c>
      <c r="BK217" s="21">
        <f>IF(BK$3&lt;'Depr. Rate'!$B$1,('Depr. Rate'!$B$4*'KU Meter Schedule'!U217)/12,IF(U217=0,T217/2*'Depr. Rate'!$C$4/12,('Depr. Rate'!$C$4*'KU Meter Schedule'!U217)/12))</f>
        <v>11.33165475</v>
      </c>
      <c r="BL217" s="21">
        <f>IF(BL$3&lt;'Depr. Rate'!$B$1,('Depr. Rate'!$B$4*'KU Meter Schedule'!V217)/12,IF(V217=0,U217/2*'Depr. Rate'!$C$4/12,('Depr. Rate'!$C$4*'KU Meter Schedule'!V217)/12))</f>
        <v>11.33165475</v>
      </c>
      <c r="BM217" s="21">
        <f>IF(BM$3&lt;'Depr. Rate'!$B$1,('Depr. Rate'!$B$4*'KU Meter Schedule'!W217)/12,IF(W217=0,V217/2*'Depr. Rate'!$C$4/12,('Depr. Rate'!$C$4*'KU Meter Schedule'!W217)/12))</f>
        <v>11.33165475</v>
      </c>
      <c r="BN217" s="21">
        <f>IF(BN$3&lt;'Depr. Rate'!$B$1,('Depr. Rate'!$B$4*'KU Meter Schedule'!X217)/12,IF(X217=0,W217/2*'Depr. Rate'!$C$4/12,('Depr. Rate'!$C$4*'KU Meter Schedule'!X217)/12))</f>
        <v>11.33165475</v>
      </c>
      <c r="BO217" s="21">
        <f>IF(BO$3&lt;'Depr. Rate'!$B$1,('Depr. Rate'!$B$4*'KU Meter Schedule'!Y217)/12,IF(Y217=0,X217/2*'Depr. Rate'!$C$4/12,('Depr. Rate'!$C$4*'KU Meter Schedule'!Y217)/12))</f>
        <v>11.33165475</v>
      </c>
      <c r="BP217" s="21">
        <f>IF(BP$3&lt;'Depr. Rate'!$B$1,('Depr. Rate'!$B$4*'KU Meter Schedule'!Z217)/12,IF(Z217=0,Y217/2*'Depr. Rate'!$C$4/12,('Depr. Rate'!$C$4*'KU Meter Schedule'!Z217)/12))</f>
        <v>11.33165475</v>
      </c>
      <c r="BQ217" s="21">
        <f>IF(BQ$3&lt;'Depr. Rate'!$B$1,('Depr. Rate'!$B$4*'KU Meter Schedule'!AA217)/12,IF(AA217=0,Z217/2*'Depr. Rate'!$C$4/12,('Depr. Rate'!$C$4*'KU Meter Schedule'!AA217)/12))</f>
        <v>11.33165475</v>
      </c>
      <c r="BR217" s="21">
        <f>IF(BR$3&lt;'Depr. Rate'!$B$1,('Depr. Rate'!$B$4*'KU Meter Schedule'!AB217)/12,IF(AB217=0,AA217/2*'Depr. Rate'!$C$4/12,('Depr. Rate'!$C$4*'KU Meter Schedule'!AB217)/12))</f>
        <v>11.33165475</v>
      </c>
      <c r="BS217" s="21">
        <f>IF(BS$3&lt;'Depr. Rate'!$B$1,('Depr. Rate'!$B$4*'KU Meter Schedule'!AC217)/12,IF(AC217=0,AB217/2*'Depr. Rate'!$C$4/12,('Depr. Rate'!$C$4*'KU Meter Schedule'!AC217)/12))</f>
        <v>11.33165475</v>
      </c>
      <c r="BT217" s="21">
        <f>IF(BT$3&lt;'Depr. Rate'!$B$1,('Depr. Rate'!$B$4*'KU Meter Schedule'!AD217)/12,IF(AD217=0,AC217/2*'Depr. Rate'!$C$4/12,('Depr. Rate'!$C$4*'KU Meter Schedule'!AD217)/12))</f>
        <v>11.33165475</v>
      </c>
      <c r="BU217" s="21">
        <f>IF(BU$3&lt;'Depr. Rate'!$B$1,('Depr. Rate'!$B$4*'KU Meter Schedule'!AE217)/12,IF(AE217=0,AD217/2*'Depr. Rate'!$C$4/12,('Depr. Rate'!$C$4*'KU Meter Schedule'!AE217)/12))</f>
        <v>11.33165475</v>
      </c>
      <c r="BV217" s="21">
        <f>IF(BV$3&lt;'Depr. Rate'!$B$1,('Depr. Rate'!$B$4*'KU Meter Schedule'!AF217)/12,IF(AF217=0,AE217/2*'Depr. Rate'!$C$4/12,('Depr. Rate'!$C$4*'KU Meter Schedule'!AF217)/12))</f>
        <v>11.33165475</v>
      </c>
      <c r="BW217" s="21">
        <f>IF(BW$3&lt;'Depr. Rate'!$B$1,('Depr. Rate'!$B$4*'KU Meter Schedule'!AG217)/12,IF(AG217=0,AF217/2*'Depr. Rate'!$C$4/12,('Depr. Rate'!$C$4*'KU Meter Schedule'!AG217)/12))</f>
        <v>11.33165475</v>
      </c>
      <c r="BX217" s="21">
        <f>IF(BX$3&lt;'Depr. Rate'!$B$1,('Depr. Rate'!$B$4*'KU Meter Schedule'!AH217)/12,IF(AH217=0,AG217/2*'Depr. Rate'!$C$4/12,('Depr. Rate'!$C$4*'KU Meter Schedule'!AH217)/12))</f>
        <v>11.33165475</v>
      </c>
      <c r="BY217" s="21">
        <f>IF(BY$3&lt;'Depr. Rate'!$B$1,('Depr. Rate'!$B$4*'KU Meter Schedule'!AI217)/12,IF(AI217=0,AH217/2*'Depr. Rate'!$C$4/12,('Depr. Rate'!$C$4*'KU Meter Schedule'!AI217)/12))</f>
        <v>11.33165475</v>
      </c>
      <c r="BZ217" s="21">
        <f>IF(BZ$3&lt;'Depr. Rate'!$B$1,('Depr. Rate'!$B$4*'KU Meter Schedule'!AJ217)/12,IF(AJ217=0,AI217/2*'Depr. Rate'!$C$4/12,('Depr. Rate'!$C$4*'KU Meter Schedule'!AJ217)/12))</f>
        <v>11.33165475</v>
      </c>
      <c r="CA217" s="21">
        <f>IF(CA$3&lt;'Depr. Rate'!$B$1,('Depr. Rate'!$B$4*'KU Meter Schedule'!AK217)/12,IF(AK217=0,AJ217/2*'Depr. Rate'!$C$4/12,('Depr. Rate'!$C$4*'KU Meter Schedule'!AK217)/12))</f>
        <v>11.33165475</v>
      </c>
      <c r="CB217" s="21">
        <f>IF(CB$3&lt;'Depr. Rate'!$B$1,('Depr. Rate'!$B$4*'KU Meter Schedule'!AL217)/12,IF(AL217=0,AK217/2*'Depr. Rate'!$C$4/12,('Depr. Rate'!$C$4*'KU Meter Schedule'!AL217)/12))</f>
        <v>11.33165475</v>
      </c>
      <c r="CC217" s="21">
        <f>IF(CC$3&lt;'Depr. Rate'!$B$1,('Depr. Rate'!$B$4*'KU Meter Schedule'!AM217)/12,IF(AM217=0,AL217/2*'Depr. Rate'!$C$4/12,('Depr. Rate'!$C$4*'KU Meter Schedule'!AM217)/12))</f>
        <v>11.33165475</v>
      </c>
      <c r="CD217" s="21">
        <f>IF(CD$3&lt;'Depr. Rate'!$B$1,('Depr. Rate'!$B$4*'KU Meter Schedule'!AN217)/12,IF(AN217=0,AM217/2*'Depr. Rate'!$C$4/12,('Depr. Rate'!$C$4*'KU Meter Schedule'!AN217)/12))</f>
        <v>11.33165475</v>
      </c>
      <c r="CE217" s="21">
        <f>IF(CE$3&lt;'Depr. Rate'!$B$1,('Depr. Rate'!$B$4*'KU Meter Schedule'!AO217)/12,IF(AO217=0,AN217/2*'Depr. Rate'!$C$4/12,('Depr. Rate'!$C$4*'KU Meter Schedule'!AO217)/12))</f>
        <v>11.33165475</v>
      </c>
      <c r="CF217" s="21">
        <f>IF(CF$3&lt;'Depr. Rate'!$B$1,('Depr. Rate'!$B$4*'KU Meter Schedule'!AP217)/12,IF(AP217=0,AO217/2*'Depr. Rate'!$C$4/12,('Depr. Rate'!$C$4*'KU Meter Schedule'!AP217)/12))</f>
        <v>11.33165475</v>
      </c>
      <c r="CG217" s="21">
        <f>IF(CG$3&lt;'Depr. Rate'!$B$1,('Depr. Rate'!$B$4*'KU Meter Schedule'!AQ217)/12,IF(AQ217=0,AP217/2*'Depr. Rate'!$C$4/12,('Depr. Rate'!$C$4*'KU Meter Schedule'!AQ217)/12))</f>
        <v>11.33165475</v>
      </c>
      <c r="CH217" s="21">
        <f>IF(CH$3&lt;'Depr. Rate'!$B$1,('Depr. Rate'!$B$4*'KU Meter Schedule'!AR217)/12,IF(AR217=0,AQ217/2*'Depr. Rate'!$C$4/12,('Depr. Rate'!$C$4*'KU Meter Schedule'!AR217)/12))</f>
        <v>11.33165475</v>
      </c>
      <c r="CI217" s="21">
        <f>IF(CI$3&lt;'Depr. Rate'!$B$1,('Depr. Rate'!$B$4*'KU Meter Schedule'!AS217)/12,IF(AS217=0,AR217/2*'Depr. Rate'!$C$4/12,('Depr. Rate'!$C$4*'KU Meter Schedule'!AS217)/12))</f>
        <v>11.33165475</v>
      </c>
      <c r="CJ217" s="21">
        <f>IF(CJ$3&lt;'Depr. Rate'!$B$1,('Depr. Rate'!$B$4*'KU Meter Schedule'!AT217)/12,IF(AT217=0,AS217/2*'Depr. Rate'!$C$4/12,('Depr. Rate'!$C$4*'KU Meter Schedule'!AT217)/12))</f>
        <v>11.33165475</v>
      </c>
      <c r="CK217" s="21">
        <f>IF(CK$3&lt;'Depr. Rate'!$B$1,('Depr. Rate'!$B$4*'KU Meter Schedule'!AU217)/12,IF(AU217=0,AT217/2*'Depr. Rate'!$C$4/12,('Depr. Rate'!$C$4*'KU Meter Schedule'!AU217)/12))</f>
        <v>11.33165475</v>
      </c>
      <c r="CL217" s="21">
        <f>IF(CL$3&lt;'Depr. Rate'!$B$1,('Depr. Rate'!$B$4*'KU Meter Schedule'!AV217)/12,IF(AV217=0,AU217/2*'Depr. Rate'!$C$4/12,('Depr. Rate'!$C$4*'KU Meter Schedule'!AV217)/12))</f>
        <v>5.6658273750000001</v>
      </c>
      <c r="CM217" s="21">
        <f>IF(CM$3&lt;'Depr. Rate'!$B$1,('Depr. Rate'!$B$4*'KU Meter Schedule'!AW217)/12,IF(AW217=0,AV217/2*'Depr. Rate'!$C$4/12,('Depr. Rate'!$C$4*'KU Meter Schedule'!AW217)/12))</f>
        <v>0</v>
      </c>
      <c r="CN217" s="21">
        <f>IF(CN$3&lt;'Depr. Rate'!$B$1,('Depr. Rate'!$B$4*'KU Meter Schedule'!AX217)/12,IF(AX217=0,AW217/2*'Depr. Rate'!$C$4/12,('Depr. Rate'!$C$4*'KU Meter Schedule'!AX217)/12))</f>
        <v>0</v>
      </c>
      <c r="CP217" s="6">
        <f>IF(CP$3=$CP$3,$H217+AZ217,IF($F217='KU Meter Schedule'!CP$3,'KU Meter Schedule'!CO217+AZ217-$G217,SUM(CO217,AZ217)))</f>
        <v>3314.2930169166666</v>
      </c>
      <c r="CQ217" s="6">
        <f>IF(CQ$3=$CP$3,$H217+BA217,IF($F217='KU Meter Schedule'!CQ$3,'KU Meter Schedule'!CP217+BA217-$G217,SUM(CP217,BA217)))</f>
        <v>3321.6860338333331</v>
      </c>
      <c r="CR217" s="6">
        <f>IF(CR$3=$CP$3,$H217+BB217,IF($F217='KU Meter Schedule'!CR$3,'KU Meter Schedule'!CQ217+BB217-$G217,SUM(CQ217,BB217)))</f>
        <v>3329.0790507499996</v>
      </c>
      <c r="CS217" s="6">
        <f>IF(CS$3=$CP$3,$H217+BC217,IF($F217='KU Meter Schedule'!CS$3,'KU Meter Schedule'!CR217+BC217-$G217,SUM(CR217,BC217)))</f>
        <v>3336.4720676666661</v>
      </c>
      <c r="CT217" s="6">
        <f>IF(CT$3=$CP$3,$H217+BD217,IF($F217='KU Meter Schedule'!CT$3,'KU Meter Schedule'!CS217+BD217-$G217,SUM(CS217,BD217)))</f>
        <v>3343.8650845833326</v>
      </c>
      <c r="CU217" s="6">
        <f>IF(CU$3=$CP$3,$H217+BE217,IF($F217='KU Meter Schedule'!CU$3,'KU Meter Schedule'!CT217+BE217-$G217,SUM(CT217,BE217)))</f>
        <v>3351.2581014999992</v>
      </c>
      <c r="CV217" s="6">
        <f>IF(CV$3=$CP$3,$H217+BF217,IF($F217='KU Meter Schedule'!CV$3,'KU Meter Schedule'!CU217+BF217-$G217,SUM(CU217,BF217)))</f>
        <v>3358.6511184166657</v>
      </c>
      <c r="CW217" s="6">
        <f>IF(CW$3=$CP$3,$H217+BG217,IF($F217='KU Meter Schedule'!CW$3,'KU Meter Schedule'!CV217+BG217-$G217,SUM(CV217,BG217)))</f>
        <v>3366.0441353333322</v>
      </c>
      <c r="CX217" s="6">
        <f>IF(CX$3=$CP$3,$H217+BH217,IF($F217='KU Meter Schedule'!CX$3,'KU Meter Schedule'!CW217+BH217-$G217,SUM(CW217,BH217)))</f>
        <v>3373.4371522499987</v>
      </c>
      <c r="CY217" s="6">
        <f>IF(CY$3=$CP$3,$H217+BI217,IF($F217='KU Meter Schedule'!CY$3,'KU Meter Schedule'!CX217+BI217-$G217,SUM(CX217,BI217)))</f>
        <v>3380.8301691666652</v>
      </c>
      <c r="CZ217" s="6">
        <f>IF(CZ$3=$CP$3,$H217+BJ217,IF($F217='KU Meter Schedule'!CZ$3,'KU Meter Schedule'!CY217+BJ217-$G217,SUM(CY217,BJ217)))</f>
        <v>3388.2231860833317</v>
      </c>
      <c r="DA217" s="6">
        <f>IF(DA$3=$CP$3,$H217+BK217,IF($F217='KU Meter Schedule'!DA$3,'KU Meter Schedule'!CZ217+BK217-$G217,SUM(CZ217,BK217)))</f>
        <v>3399.5548408333316</v>
      </c>
      <c r="DB217" s="6">
        <f>IF(DB$3=$CP$3,$H217+BL217,IF($F217='KU Meter Schedule'!DB$3,'KU Meter Schedule'!DA217+BL217-$G217,SUM(DA217,BL217)))</f>
        <v>3410.8864955833315</v>
      </c>
      <c r="DC217" s="6">
        <f>IF(DC$3=$CP$3,$H217+BM217,IF($F217='KU Meter Schedule'!DC$3,'KU Meter Schedule'!DB217+BM217-$G217,SUM(DB217,BM217)))</f>
        <v>3422.2181503333313</v>
      </c>
      <c r="DD217" s="6">
        <f>IF(DD$3=$CP$3,$H217+BN217,IF($F217='KU Meter Schedule'!DD$3,'KU Meter Schedule'!DC217+BN217-$G217,SUM(DC217,BN217)))</f>
        <v>3433.5498050833312</v>
      </c>
      <c r="DE217" s="6">
        <f>IF(DE$3=$CP$3,$H217+BO217,IF($F217='KU Meter Schedule'!DE$3,'KU Meter Schedule'!DD217+BO217-$G217,SUM(DD217,BO217)))</f>
        <v>3444.8814598333311</v>
      </c>
      <c r="DF217" s="6">
        <f>IF(DF$3=$CP$3,$H217+BP217,IF($F217='KU Meter Schedule'!DF$3,'KU Meter Schedule'!DE217+BP217-$G217,SUM(DE217,BP217)))</f>
        <v>3456.2131145833309</v>
      </c>
      <c r="DG217" s="6">
        <f>IF(DG$3=$CP$3,$H217+BQ217,IF($F217='KU Meter Schedule'!DG$3,'KU Meter Schedule'!DF217+BQ217-$G217,SUM(DF217,BQ217)))</f>
        <v>3467.5447693333308</v>
      </c>
      <c r="DH217" s="6">
        <f>IF(DH$3=$CP$3,$H217+BR217,IF($F217='KU Meter Schedule'!DH$3,'KU Meter Schedule'!DG217+BR217-$G217,SUM(DG217,BR217)))</f>
        <v>3478.8764240833307</v>
      </c>
      <c r="DI217" s="6">
        <f>IF(DI$3=$CP$3,$H217+BS217,IF($F217='KU Meter Schedule'!DI$3,'KU Meter Schedule'!DH217+BS217-$G217,SUM(DH217,BS217)))</f>
        <v>3490.2080788333305</v>
      </c>
      <c r="DJ217" s="6">
        <f>IF(DJ$3=$CP$3,$H217+BT217,IF($F217='KU Meter Schedule'!DJ$3,'KU Meter Schedule'!DI217+BT217-$G217,SUM(DI217,BT217)))</f>
        <v>3501.5397335833304</v>
      </c>
      <c r="DK217" s="6">
        <f>IF(DK$3=$CP$3,$H217+BU217,IF($F217='KU Meter Schedule'!DK$3,'KU Meter Schedule'!DJ217+BU217-$G217,SUM(DJ217,BU217)))</f>
        <v>3512.8713883333303</v>
      </c>
      <c r="DL217" s="6">
        <f>IF(DL$3=$CP$3,$H217+BV217,IF($F217='KU Meter Schedule'!DL$3,'KU Meter Schedule'!DK217+BV217-$G217,SUM(DK217,BV217)))</f>
        <v>3524.2030430833302</v>
      </c>
      <c r="DM217" s="6">
        <f>IF(DM$3=$CP$3,$H217+BW217,IF($F217='KU Meter Schedule'!DM$3,'KU Meter Schedule'!DL217+BW217-$G217,SUM(DL217,BW217)))</f>
        <v>3535.53469783333</v>
      </c>
      <c r="DN217" s="6">
        <f>IF(DN$3=$CP$3,$H217+BX217,IF($F217='KU Meter Schedule'!DN$3,'KU Meter Schedule'!DM217+BX217-$G217,SUM(DM217,BX217)))</f>
        <v>3546.8663525833299</v>
      </c>
      <c r="DO217" s="6">
        <f>IF(DO$3=$CP$3,$H217+BY217,IF($F217='KU Meter Schedule'!DO$3,'KU Meter Schedule'!DN217+BY217-$G217,SUM(DN217,BY217)))</f>
        <v>3558.1980073333298</v>
      </c>
      <c r="DP217" s="6">
        <f>IF(DP$3=$CP$3,$H217+BZ217,IF($F217='KU Meter Schedule'!DP$3,'KU Meter Schedule'!DO217+BZ217-$G217,SUM(DO217,BZ217)))</f>
        <v>3569.5296620833296</v>
      </c>
      <c r="DQ217" s="6">
        <f>IF(DQ$3=$CP$3,$H217+CA217,IF($F217='KU Meter Schedule'!DQ$3,'KU Meter Schedule'!DP217+CA217-$G217,SUM(DP217,CA217)))</f>
        <v>3580.8613168333295</v>
      </c>
      <c r="DR217" s="6">
        <f>IF(DR$3=$CP$3,$H217+CB217,IF($F217='KU Meter Schedule'!DR$3,'KU Meter Schedule'!DQ217+CB217-$G217,SUM(DQ217,CB217)))</f>
        <v>3592.1929715833294</v>
      </c>
      <c r="DS217" s="6">
        <f>IF(DS$3=$CP$3,$H217+CC217,IF($F217='KU Meter Schedule'!DS$3,'KU Meter Schedule'!DR217+CC217-$G217,SUM(DR217,CC217)))</f>
        <v>3603.5246263333293</v>
      </c>
      <c r="DT217" s="6">
        <f>IF(DT$3=$CP$3,$H217+CD217,IF($F217='KU Meter Schedule'!DT$3,'KU Meter Schedule'!DS217+CD217-$G217,SUM(DS217,CD217)))</f>
        <v>3614.8562810833291</v>
      </c>
      <c r="DU217" s="6">
        <f>IF(DU$3=$CP$3,$H217+CE217,IF($F217='KU Meter Schedule'!DU$3,'KU Meter Schedule'!DT217+CE217-$G217,SUM(DT217,CE217)))</f>
        <v>3626.187935833329</v>
      </c>
      <c r="DV217" s="6">
        <f>IF(DV$3=$CP$3,$H217+CF217,IF($F217='KU Meter Schedule'!DV$3,'KU Meter Schedule'!DU217+CF217-$G217,SUM(DU217,CF217)))</f>
        <v>3637.5195905833289</v>
      </c>
      <c r="DW217" s="6">
        <f>IF(DW$3=$CP$3,$H217+CG217,IF($F217='KU Meter Schedule'!DW$3,'KU Meter Schedule'!DV217+CG217-$G217,SUM(DV217,CG217)))</f>
        <v>3648.8512453333287</v>
      </c>
      <c r="DX217" s="6">
        <f>IF(DX$3=$CP$3,$H217+CH217,IF($F217='KU Meter Schedule'!DX$3,'KU Meter Schedule'!DW217+CH217-$G217,SUM(DW217,CH217)))</f>
        <v>3660.1829000833286</v>
      </c>
      <c r="DY217" s="6">
        <f>IF(DY$3=$CP$3,$H217+CI217,IF($F217='KU Meter Schedule'!DY$3,'KU Meter Schedule'!DX217+CI217-$G217,SUM(DX217,CI217)))</f>
        <v>3671.5145548333285</v>
      </c>
      <c r="DZ217" s="6">
        <f>IF(DZ$3=$CP$3,$H217+CJ217,IF($F217='KU Meter Schedule'!DZ$3,'KU Meter Schedule'!DY217+CJ217-$G217,SUM(DY217,CJ217)))</f>
        <v>3682.8462095833283</v>
      </c>
      <c r="EA217" s="6">
        <f>IF(EA$3=$CP$3,$H217+CK217,IF($F217='KU Meter Schedule'!EA$3,'KU Meter Schedule'!DZ217+CK217-$G217,SUM(DZ217,CK217)))</f>
        <v>3694.1778643333282</v>
      </c>
      <c r="EB217" s="6">
        <f>IF(EB$3=$CP$3,$H217+CL217,IF($F217='KU Meter Schedule'!EB$3,'KU Meter Schedule'!EA217+CL217-$G217,SUM(EA217,CL217)))</f>
        <v>-174.22630829167201</v>
      </c>
      <c r="EC217" s="6">
        <f>IF(EC$3=$CP$3,$H217+CM217,IF($F217='KU Meter Schedule'!EC$3,'KU Meter Schedule'!EB217+CM217-$G217,SUM(EB217,CM217)))</f>
        <v>-174.22630829167201</v>
      </c>
      <c r="ED217" s="6">
        <f>IF(ED$3=$CP$3,$H217+CN217,IF($F217='KU Meter Schedule'!ED$3,'KU Meter Schedule'!EC217+CN217-$G217,SUM(EC217,CN217)))</f>
        <v>-174.22630829167201</v>
      </c>
      <c r="EF217" s="8">
        <f t="shared" si="44"/>
        <v>559.77698308333356</v>
      </c>
      <c r="EG217" s="8">
        <f t="shared" si="44"/>
        <v>552.38396616666705</v>
      </c>
      <c r="EH217" s="8">
        <f t="shared" si="44"/>
        <v>544.99094925000054</v>
      </c>
      <c r="EI217" s="8">
        <f t="shared" si="44"/>
        <v>537.59793233333403</v>
      </c>
      <c r="EJ217" s="8">
        <f t="shared" si="44"/>
        <v>530.20491541666752</v>
      </c>
      <c r="EK217" s="8">
        <f t="shared" si="44"/>
        <v>522.81189850000101</v>
      </c>
      <c r="EL217" s="8">
        <f t="shared" si="44"/>
        <v>515.4188815833345</v>
      </c>
      <c r="EM217" s="8">
        <f t="shared" si="44"/>
        <v>508.02586466666799</v>
      </c>
      <c r="EN217" s="8">
        <f t="shared" si="44"/>
        <v>500.63284775000147</v>
      </c>
      <c r="EO217" s="8">
        <f t="shared" si="44"/>
        <v>493.23983083333496</v>
      </c>
      <c r="EP217" s="8">
        <f t="shared" si="44"/>
        <v>485.84681391666845</v>
      </c>
      <c r="EQ217" s="8">
        <f t="shared" si="44"/>
        <v>474.51515916666858</v>
      </c>
      <c r="ER217" s="8">
        <f t="shared" si="44"/>
        <v>463.18350441666871</v>
      </c>
      <c r="ES217" s="8">
        <f t="shared" si="44"/>
        <v>451.85184966666884</v>
      </c>
      <c r="ET217" s="8">
        <f t="shared" si="44"/>
        <v>440.52019491666897</v>
      </c>
      <c r="EU217" s="8">
        <f t="shared" si="44"/>
        <v>429.1885401666691</v>
      </c>
      <c r="EV217" s="8">
        <f t="shared" si="43"/>
        <v>417.85688541666923</v>
      </c>
      <c r="EW217" s="8">
        <f t="shared" si="43"/>
        <v>406.52523066666936</v>
      </c>
      <c r="EX217" s="8">
        <f t="shared" si="43"/>
        <v>395.19357591666949</v>
      </c>
      <c r="EY217" s="8">
        <f t="shared" si="43"/>
        <v>383.86192116666962</v>
      </c>
      <c r="EZ217" s="8">
        <f t="shared" si="43"/>
        <v>372.53026641666975</v>
      </c>
      <c r="FA217" s="8">
        <f t="shared" si="43"/>
        <v>361.19861166666988</v>
      </c>
      <c r="FB217" s="8">
        <f t="shared" si="43"/>
        <v>349.86695691667001</v>
      </c>
      <c r="FC217" s="8">
        <f t="shared" si="43"/>
        <v>338.53530216667014</v>
      </c>
      <c r="FD217" s="8">
        <f t="shared" si="43"/>
        <v>327.20364741667026</v>
      </c>
      <c r="FE217" s="8">
        <f t="shared" si="43"/>
        <v>315.87199266667039</v>
      </c>
      <c r="FF217" s="8">
        <f t="shared" si="43"/>
        <v>304.54033791667052</v>
      </c>
      <c r="FG217" s="8">
        <f t="shared" si="43"/>
        <v>293.20868316667065</v>
      </c>
      <c r="FH217" s="8">
        <f t="shared" si="43"/>
        <v>281.87702841667078</v>
      </c>
      <c r="FI217" s="8">
        <f t="shared" si="43"/>
        <v>270.54537366667091</v>
      </c>
      <c r="FJ217" s="8">
        <f t="shared" si="43"/>
        <v>259.21371891667104</v>
      </c>
      <c r="FK217" s="8">
        <f t="shared" ref="FK217:FT242" si="46">AO217-DU217</f>
        <v>247.88206416667117</v>
      </c>
      <c r="FL217" s="8">
        <f t="shared" si="46"/>
        <v>236.5504094166713</v>
      </c>
      <c r="FM217" s="8">
        <f t="shared" si="46"/>
        <v>225.21875466667143</v>
      </c>
      <c r="FN217" s="8">
        <f t="shared" si="46"/>
        <v>213.88709991667156</v>
      </c>
      <c r="FO217" s="8">
        <f t="shared" si="46"/>
        <v>202.55544516667169</v>
      </c>
      <c r="FP217" s="8">
        <f t="shared" si="46"/>
        <v>191.22379041667182</v>
      </c>
      <c r="FQ217" s="8">
        <f t="shared" si="46"/>
        <v>179.89213566667195</v>
      </c>
      <c r="FR217" s="8">
        <f t="shared" si="46"/>
        <v>174.22630829167201</v>
      </c>
      <c r="FS217" s="8">
        <f t="shared" si="46"/>
        <v>174.22630829167201</v>
      </c>
      <c r="FT217" s="8">
        <f t="shared" si="46"/>
        <v>174.22630829167201</v>
      </c>
    </row>
    <row r="218" spans="1:176" x14ac:dyDescent="0.25">
      <c r="A218" s="3" t="s">
        <v>12</v>
      </c>
      <c r="B218" s="3" t="s">
        <v>2</v>
      </c>
      <c r="C218" s="3" t="s">
        <v>37</v>
      </c>
      <c r="D218" s="3" t="s">
        <v>4</v>
      </c>
      <c r="E218" s="3">
        <v>1980</v>
      </c>
      <c r="F218" s="24">
        <f>IFERROR(VLOOKUP(CONCATENATE(C218,E218),'KU Retirements'!$A$4:$E$150,5,FALSE),"N/A")</f>
        <v>43770</v>
      </c>
      <c r="G218" s="5">
        <v>67082.070000000007</v>
      </c>
      <c r="H218" s="5">
        <v>56451.474414815697</v>
      </c>
      <c r="J218" s="6">
        <f>IF(J$3=$J$3,$G218,IF($F218='KU Meter Schedule'!J$3,'KU Meter Schedule'!I218-'KU Meter Schedule'!$G218,I218))</f>
        <v>67082.070000000007</v>
      </c>
      <c r="K218" s="6">
        <f>IF(K$3=$J$3,$G218,IF($F218='KU Meter Schedule'!K$3,'KU Meter Schedule'!J218-'KU Meter Schedule'!$G218,J218))</f>
        <v>67082.070000000007</v>
      </c>
      <c r="L218" s="6">
        <f>IF(L$3=$J$3,$G218,IF($F218='KU Meter Schedule'!L$3,'KU Meter Schedule'!K218-'KU Meter Schedule'!$G218,K218))</f>
        <v>67082.070000000007</v>
      </c>
      <c r="M218" s="6">
        <f>IF(M$3=$J$3,$G218,IF($F218='KU Meter Schedule'!M$3,'KU Meter Schedule'!L218-'KU Meter Schedule'!$G218,L218))</f>
        <v>67082.070000000007</v>
      </c>
      <c r="N218" s="6">
        <f>IF(N$3=$J$3,$G218,IF($F218='KU Meter Schedule'!N$3,'KU Meter Schedule'!M218-'KU Meter Schedule'!$G218,M218))</f>
        <v>67082.070000000007</v>
      </c>
      <c r="O218" s="6">
        <f>IF(O$3=$J$3,$G218,IF($F218='KU Meter Schedule'!O$3,'KU Meter Schedule'!N218-'KU Meter Schedule'!$G218,N218))</f>
        <v>67082.070000000007</v>
      </c>
      <c r="P218" s="6">
        <f>IF(P$3=$J$3,$G218,IF($F218='KU Meter Schedule'!P$3,'KU Meter Schedule'!O218-'KU Meter Schedule'!$G218,O218))</f>
        <v>67082.070000000007</v>
      </c>
      <c r="Q218" s="6">
        <f>IF(Q$3=$J$3,$G218,IF($F218='KU Meter Schedule'!Q$3,'KU Meter Schedule'!P218-'KU Meter Schedule'!$G218,P218))</f>
        <v>67082.070000000007</v>
      </c>
      <c r="R218" s="6">
        <f>IF(R$3=$J$3,$G218,IF($F218='KU Meter Schedule'!R$3,'KU Meter Schedule'!Q218-'KU Meter Schedule'!$G218,Q218))</f>
        <v>67082.070000000007</v>
      </c>
      <c r="S218" s="6">
        <f>IF(S$3=$J$3,$G218,IF($F218='KU Meter Schedule'!S$3,'KU Meter Schedule'!R218-'KU Meter Schedule'!$G218,R218))</f>
        <v>67082.070000000007</v>
      </c>
      <c r="T218" s="6">
        <f>IF(T$3=$J$3,$G218,IF($F218='KU Meter Schedule'!T$3,'KU Meter Schedule'!S218-'KU Meter Schedule'!$G218,S218))</f>
        <v>67082.070000000007</v>
      </c>
      <c r="U218" s="6">
        <f>IF(U$3=$J$3,$G218,IF($F218='KU Meter Schedule'!U$3,'KU Meter Schedule'!T218-'KU Meter Schedule'!$G218,T218))</f>
        <v>67082.070000000007</v>
      </c>
      <c r="V218" s="6">
        <f>IF(V$3=$J$3,$G218,IF($F218='KU Meter Schedule'!V$3,'KU Meter Schedule'!U218-'KU Meter Schedule'!$G218,U218))</f>
        <v>67082.070000000007</v>
      </c>
      <c r="W218" s="6">
        <f>IF(W$3=$J$3,$G218,IF($F218='KU Meter Schedule'!W$3,'KU Meter Schedule'!V218-'KU Meter Schedule'!$G218,V218))</f>
        <v>67082.070000000007</v>
      </c>
      <c r="X218" s="6">
        <f>IF(X$3=$J$3,$G218,IF($F218='KU Meter Schedule'!X$3,'KU Meter Schedule'!W218-'KU Meter Schedule'!$G218,W218))</f>
        <v>67082.070000000007</v>
      </c>
      <c r="Y218" s="6">
        <f>IF(Y$3=$J$3,$G218,IF($F218='KU Meter Schedule'!Y$3,'KU Meter Schedule'!X218-'KU Meter Schedule'!$G218,X218))</f>
        <v>67082.070000000007</v>
      </c>
      <c r="Z218" s="6">
        <f>IF(Z$3=$J$3,$G218,IF($F218='KU Meter Schedule'!Z$3,'KU Meter Schedule'!Y218-'KU Meter Schedule'!$G218,Y218))</f>
        <v>67082.070000000007</v>
      </c>
      <c r="AA218" s="6">
        <f>IF(AA$3=$J$3,$G218,IF($F218='KU Meter Schedule'!AA$3,'KU Meter Schedule'!Z218-'KU Meter Schedule'!$G218,Z218))</f>
        <v>67082.070000000007</v>
      </c>
      <c r="AB218" s="6">
        <f>IF(AB$3=$J$3,$G218,IF($F218='KU Meter Schedule'!AB$3,'KU Meter Schedule'!AA218-'KU Meter Schedule'!$G218,AA218))</f>
        <v>67082.070000000007</v>
      </c>
      <c r="AC218" s="6">
        <f>IF(AC$3=$J$3,$G218,IF($F218='KU Meter Schedule'!AC$3,'KU Meter Schedule'!AB218-'KU Meter Schedule'!$G218,AB218))</f>
        <v>67082.070000000007</v>
      </c>
      <c r="AD218" s="6">
        <f>IF(AD$3=$J$3,$G218,IF($F218='KU Meter Schedule'!AD$3,'KU Meter Schedule'!AC218-'KU Meter Schedule'!$G218,AC218))</f>
        <v>67082.070000000007</v>
      </c>
      <c r="AE218" s="6">
        <f>IF(AE$3=$J$3,$G218,IF($F218='KU Meter Schedule'!AE$3,'KU Meter Schedule'!AD218-'KU Meter Schedule'!$G218,AD218))</f>
        <v>67082.070000000007</v>
      </c>
      <c r="AF218" s="6">
        <f>IF(AF$3=$J$3,$G218,IF($F218='KU Meter Schedule'!AF$3,'KU Meter Schedule'!AE218-'KU Meter Schedule'!$G218,AE218))</f>
        <v>67082.070000000007</v>
      </c>
      <c r="AG218" s="6">
        <f>IF(AG$3=$J$3,$G218,IF($F218='KU Meter Schedule'!AG$3,'KU Meter Schedule'!AF218-'KU Meter Schedule'!$G218,AF218))</f>
        <v>67082.070000000007</v>
      </c>
      <c r="AH218" s="6">
        <f>IF(AH$3=$J$3,$G218,IF($F218='KU Meter Schedule'!AH$3,'KU Meter Schedule'!AG218-'KU Meter Schedule'!$G218,AG218))</f>
        <v>67082.070000000007</v>
      </c>
      <c r="AI218" s="6">
        <f>IF(AI$3=$J$3,$G218,IF($F218='KU Meter Schedule'!AI$3,'KU Meter Schedule'!AH218-'KU Meter Schedule'!$G218,AH218))</f>
        <v>67082.070000000007</v>
      </c>
      <c r="AJ218" s="6">
        <f>IF(AJ$3=$J$3,$G218,IF($F218='KU Meter Schedule'!AJ$3,'KU Meter Schedule'!AI218-'KU Meter Schedule'!$G218,AI218))</f>
        <v>67082.070000000007</v>
      </c>
      <c r="AK218" s="6">
        <f>IF(AK$3=$J$3,$G218,IF($F218='KU Meter Schedule'!AK$3,'KU Meter Schedule'!AJ218-'KU Meter Schedule'!$G218,AJ218))</f>
        <v>67082.070000000007</v>
      </c>
      <c r="AL218" s="6">
        <f>IF(AL$3=$J$3,$G218,IF($F218='KU Meter Schedule'!AL$3,'KU Meter Schedule'!AK218-'KU Meter Schedule'!$G218,AK218))</f>
        <v>67082.070000000007</v>
      </c>
      <c r="AM218" s="6">
        <f>IF(AM$3=$J$3,$G218,IF($F218='KU Meter Schedule'!AM$3,'KU Meter Schedule'!AL218-'KU Meter Schedule'!$G218,AL218))</f>
        <v>67082.070000000007</v>
      </c>
      <c r="AN218" s="6">
        <f>IF(AN$3=$J$3,$G218,IF($F218='KU Meter Schedule'!AN$3,'KU Meter Schedule'!AM218-'KU Meter Schedule'!$G218,AM218))</f>
        <v>67082.070000000007</v>
      </c>
      <c r="AO218" s="6">
        <f>IF(AO$3=$J$3,$G218,IF($F218='KU Meter Schedule'!AO$3,'KU Meter Schedule'!AN218-'KU Meter Schedule'!$G218,AN218))</f>
        <v>67082.070000000007</v>
      </c>
      <c r="AP218" s="6">
        <f>IF(AP$3=$J$3,$G218,IF($F218='KU Meter Schedule'!AP$3,'KU Meter Schedule'!AO218-'KU Meter Schedule'!$G218,AO218))</f>
        <v>67082.070000000007</v>
      </c>
      <c r="AQ218" s="6">
        <f>IF(AQ$3=$J$3,$G218,IF($F218='KU Meter Schedule'!AQ$3,'KU Meter Schedule'!AP218-'KU Meter Schedule'!$G218,AP218))</f>
        <v>67082.070000000007</v>
      </c>
      <c r="AR218" s="6">
        <f>IF(AR$3=$J$3,$G218,IF($F218='KU Meter Schedule'!AR$3,'KU Meter Schedule'!AQ218-'KU Meter Schedule'!$G218,AQ218))</f>
        <v>67082.070000000007</v>
      </c>
      <c r="AS218" s="6">
        <f>IF(AS$3=$J$3,$G218,IF($F218='KU Meter Schedule'!AS$3,'KU Meter Schedule'!AR218-'KU Meter Schedule'!$G218,AR218))</f>
        <v>67082.070000000007</v>
      </c>
      <c r="AT218" s="6">
        <f>IF(AT$3=$J$3,$G218,IF($F218='KU Meter Schedule'!AT$3,'KU Meter Schedule'!AS218-'KU Meter Schedule'!$G218,AS218))</f>
        <v>67082.070000000007</v>
      </c>
      <c r="AU218" s="6">
        <f>IF(AU$3=$J$3,$G218,IF($F218='KU Meter Schedule'!AU$3,'KU Meter Schedule'!AT218-'KU Meter Schedule'!$G218,AT218))</f>
        <v>67082.070000000007</v>
      </c>
      <c r="AV218" s="6">
        <f>IF(AV$3=$J$3,$G218,IF($F218='KU Meter Schedule'!AV$3,'KU Meter Schedule'!AU218-'KU Meter Schedule'!$G218,AU218))</f>
        <v>67082.070000000007</v>
      </c>
      <c r="AW218" s="6">
        <f>IF(AW$3=$J$3,$G218,IF($F218='KU Meter Schedule'!AW$3,'KU Meter Schedule'!AV218-'KU Meter Schedule'!$G218,AV218))</f>
        <v>0</v>
      </c>
      <c r="AX218" s="6">
        <f>IF(AX$3=$J$3,$G218,IF($F218='KU Meter Schedule'!AX$3,'KU Meter Schedule'!AW218-'KU Meter Schedule'!$G218,AW218))</f>
        <v>0</v>
      </c>
      <c r="AZ218" s="21">
        <f>IF(AZ$3&lt;'Depr. Rate'!$B$1,('Depr. Rate'!$B$4*'KU Meter Schedule'!J218)/12,IF(J218=0,I218/2*'Depr. Rate'!$C$4/12,('Depr. Rate'!$C$4*'KU Meter Schedule'!J218)/12))</f>
        <v>128.01495025</v>
      </c>
      <c r="BA218" s="21">
        <f>IF(BA$3&lt;'Depr. Rate'!$B$1,('Depr. Rate'!$B$4*'KU Meter Schedule'!K218)/12,IF(K218=0,J218/2*'Depr. Rate'!$C$4/12,('Depr. Rate'!$C$4*'KU Meter Schedule'!K218)/12))</f>
        <v>128.01495025</v>
      </c>
      <c r="BB218" s="21">
        <f>IF(BB$3&lt;'Depr. Rate'!$B$1,('Depr. Rate'!$B$4*'KU Meter Schedule'!L218)/12,IF(L218=0,K218/2*'Depr. Rate'!$C$4/12,('Depr. Rate'!$C$4*'KU Meter Schedule'!L218)/12))</f>
        <v>128.01495025</v>
      </c>
      <c r="BC218" s="21">
        <f>IF(BC$3&lt;'Depr. Rate'!$B$1,('Depr. Rate'!$B$4*'KU Meter Schedule'!M218)/12,IF(M218=0,L218/2*'Depr. Rate'!$C$4/12,('Depr. Rate'!$C$4*'KU Meter Schedule'!M218)/12))</f>
        <v>128.01495025</v>
      </c>
      <c r="BD218" s="21">
        <f>IF(BD$3&lt;'Depr. Rate'!$B$1,('Depr. Rate'!$B$4*'KU Meter Schedule'!N218)/12,IF(N218=0,M218/2*'Depr. Rate'!$C$4/12,('Depr. Rate'!$C$4*'KU Meter Schedule'!N218)/12))</f>
        <v>128.01495025</v>
      </c>
      <c r="BE218" s="21">
        <f>IF(BE$3&lt;'Depr. Rate'!$B$1,('Depr. Rate'!$B$4*'KU Meter Schedule'!O218)/12,IF(O218=0,N218/2*'Depr. Rate'!$C$4/12,('Depr. Rate'!$C$4*'KU Meter Schedule'!O218)/12))</f>
        <v>128.01495025</v>
      </c>
      <c r="BF218" s="21">
        <f>IF(BF$3&lt;'Depr. Rate'!$B$1,('Depr. Rate'!$B$4*'KU Meter Schedule'!P218)/12,IF(P218=0,O218/2*'Depr. Rate'!$C$4/12,('Depr. Rate'!$C$4*'KU Meter Schedule'!P218)/12))</f>
        <v>128.01495025</v>
      </c>
      <c r="BG218" s="21">
        <f>IF(BG$3&lt;'Depr. Rate'!$B$1,('Depr. Rate'!$B$4*'KU Meter Schedule'!Q218)/12,IF(Q218=0,P218/2*'Depr. Rate'!$C$4/12,('Depr. Rate'!$C$4*'KU Meter Schedule'!Q218)/12))</f>
        <v>128.01495025</v>
      </c>
      <c r="BH218" s="21">
        <f>IF(BH$3&lt;'Depr. Rate'!$B$1,('Depr. Rate'!$B$4*'KU Meter Schedule'!R218)/12,IF(R218=0,Q218/2*'Depr. Rate'!$C$4/12,('Depr. Rate'!$C$4*'KU Meter Schedule'!R218)/12))</f>
        <v>128.01495025</v>
      </c>
      <c r="BI218" s="21">
        <f>IF(BI$3&lt;'Depr. Rate'!$B$1,('Depr. Rate'!$B$4*'KU Meter Schedule'!S218)/12,IF(S218=0,R218/2*'Depr. Rate'!$C$4/12,('Depr. Rate'!$C$4*'KU Meter Schedule'!S218)/12))</f>
        <v>128.01495025</v>
      </c>
      <c r="BJ218" s="21">
        <f>IF(BJ$3&lt;'Depr. Rate'!$B$1,('Depr. Rate'!$B$4*'KU Meter Schedule'!T218)/12,IF(T218=0,S218/2*'Depr. Rate'!$C$4/12,('Depr. Rate'!$C$4*'KU Meter Schedule'!T218)/12))</f>
        <v>128.01495025</v>
      </c>
      <c r="BK218" s="21">
        <f>IF(BK$3&lt;'Depr. Rate'!$B$1,('Depr. Rate'!$B$4*'KU Meter Schedule'!U218)/12,IF(U218=0,T218/2*'Depr. Rate'!$C$4/12,('Depr. Rate'!$C$4*'KU Meter Schedule'!U218)/12))</f>
        <v>196.21505475000001</v>
      </c>
      <c r="BL218" s="21">
        <f>IF(BL$3&lt;'Depr. Rate'!$B$1,('Depr. Rate'!$B$4*'KU Meter Schedule'!V218)/12,IF(V218=0,U218/2*'Depr. Rate'!$C$4/12,('Depr. Rate'!$C$4*'KU Meter Schedule'!V218)/12))</f>
        <v>196.21505475000001</v>
      </c>
      <c r="BM218" s="21">
        <f>IF(BM$3&lt;'Depr. Rate'!$B$1,('Depr. Rate'!$B$4*'KU Meter Schedule'!W218)/12,IF(W218=0,V218/2*'Depr. Rate'!$C$4/12,('Depr. Rate'!$C$4*'KU Meter Schedule'!W218)/12))</f>
        <v>196.21505475000001</v>
      </c>
      <c r="BN218" s="21">
        <f>IF(BN$3&lt;'Depr. Rate'!$B$1,('Depr. Rate'!$B$4*'KU Meter Schedule'!X218)/12,IF(X218=0,W218/2*'Depr. Rate'!$C$4/12,('Depr. Rate'!$C$4*'KU Meter Schedule'!X218)/12))</f>
        <v>196.21505475000001</v>
      </c>
      <c r="BO218" s="21">
        <f>IF(BO$3&lt;'Depr. Rate'!$B$1,('Depr. Rate'!$B$4*'KU Meter Schedule'!Y218)/12,IF(Y218=0,X218/2*'Depr. Rate'!$C$4/12,('Depr. Rate'!$C$4*'KU Meter Schedule'!Y218)/12))</f>
        <v>196.21505475000001</v>
      </c>
      <c r="BP218" s="21">
        <f>IF(BP$3&lt;'Depr. Rate'!$B$1,('Depr. Rate'!$B$4*'KU Meter Schedule'!Z218)/12,IF(Z218=0,Y218/2*'Depr. Rate'!$C$4/12,('Depr. Rate'!$C$4*'KU Meter Schedule'!Z218)/12))</f>
        <v>196.21505475000001</v>
      </c>
      <c r="BQ218" s="21">
        <f>IF(BQ$3&lt;'Depr. Rate'!$B$1,('Depr. Rate'!$B$4*'KU Meter Schedule'!AA218)/12,IF(AA218=0,Z218/2*'Depr. Rate'!$C$4/12,('Depr. Rate'!$C$4*'KU Meter Schedule'!AA218)/12))</f>
        <v>196.21505475000001</v>
      </c>
      <c r="BR218" s="21">
        <f>IF(BR$3&lt;'Depr. Rate'!$B$1,('Depr. Rate'!$B$4*'KU Meter Schedule'!AB218)/12,IF(AB218=0,AA218/2*'Depr. Rate'!$C$4/12,('Depr. Rate'!$C$4*'KU Meter Schedule'!AB218)/12))</f>
        <v>196.21505475000001</v>
      </c>
      <c r="BS218" s="21">
        <f>IF(BS$3&lt;'Depr. Rate'!$B$1,('Depr. Rate'!$B$4*'KU Meter Schedule'!AC218)/12,IF(AC218=0,AB218/2*'Depr. Rate'!$C$4/12,('Depr. Rate'!$C$4*'KU Meter Schedule'!AC218)/12))</f>
        <v>196.21505475000001</v>
      </c>
      <c r="BT218" s="21">
        <f>IF(BT$3&lt;'Depr. Rate'!$B$1,('Depr. Rate'!$B$4*'KU Meter Schedule'!AD218)/12,IF(AD218=0,AC218/2*'Depr. Rate'!$C$4/12,('Depr. Rate'!$C$4*'KU Meter Schedule'!AD218)/12))</f>
        <v>196.21505475000001</v>
      </c>
      <c r="BU218" s="21">
        <f>IF(BU$3&lt;'Depr. Rate'!$B$1,('Depr. Rate'!$B$4*'KU Meter Schedule'!AE218)/12,IF(AE218=0,AD218/2*'Depr. Rate'!$C$4/12,('Depr. Rate'!$C$4*'KU Meter Schedule'!AE218)/12))</f>
        <v>196.21505475000001</v>
      </c>
      <c r="BV218" s="21">
        <f>IF(BV$3&lt;'Depr. Rate'!$B$1,('Depr. Rate'!$B$4*'KU Meter Schedule'!AF218)/12,IF(AF218=0,AE218/2*'Depr. Rate'!$C$4/12,('Depr. Rate'!$C$4*'KU Meter Schedule'!AF218)/12))</f>
        <v>196.21505475000001</v>
      </c>
      <c r="BW218" s="21">
        <f>IF(BW$3&lt;'Depr. Rate'!$B$1,('Depr. Rate'!$B$4*'KU Meter Schedule'!AG218)/12,IF(AG218=0,AF218/2*'Depr. Rate'!$C$4/12,('Depr. Rate'!$C$4*'KU Meter Schedule'!AG218)/12))</f>
        <v>196.21505475000001</v>
      </c>
      <c r="BX218" s="21">
        <f>IF(BX$3&lt;'Depr. Rate'!$B$1,('Depr. Rate'!$B$4*'KU Meter Schedule'!AH218)/12,IF(AH218=0,AG218/2*'Depr. Rate'!$C$4/12,('Depr. Rate'!$C$4*'KU Meter Schedule'!AH218)/12))</f>
        <v>196.21505475000001</v>
      </c>
      <c r="BY218" s="21">
        <f>IF(BY$3&lt;'Depr. Rate'!$B$1,('Depr. Rate'!$B$4*'KU Meter Schedule'!AI218)/12,IF(AI218=0,AH218/2*'Depr. Rate'!$C$4/12,('Depr. Rate'!$C$4*'KU Meter Schedule'!AI218)/12))</f>
        <v>196.21505475000001</v>
      </c>
      <c r="BZ218" s="21">
        <f>IF(BZ$3&lt;'Depr. Rate'!$B$1,('Depr. Rate'!$B$4*'KU Meter Schedule'!AJ218)/12,IF(AJ218=0,AI218/2*'Depr. Rate'!$C$4/12,('Depr. Rate'!$C$4*'KU Meter Schedule'!AJ218)/12))</f>
        <v>196.21505475000001</v>
      </c>
      <c r="CA218" s="21">
        <f>IF(CA$3&lt;'Depr. Rate'!$B$1,('Depr. Rate'!$B$4*'KU Meter Schedule'!AK218)/12,IF(AK218=0,AJ218/2*'Depr. Rate'!$C$4/12,('Depr. Rate'!$C$4*'KU Meter Schedule'!AK218)/12))</f>
        <v>196.21505475000001</v>
      </c>
      <c r="CB218" s="21">
        <f>IF(CB$3&lt;'Depr. Rate'!$B$1,('Depr. Rate'!$B$4*'KU Meter Schedule'!AL218)/12,IF(AL218=0,AK218/2*'Depr. Rate'!$C$4/12,('Depr. Rate'!$C$4*'KU Meter Schedule'!AL218)/12))</f>
        <v>196.21505475000001</v>
      </c>
      <c r="CC218" s="21">
        <f>IF(CC$3&lt;'Depr. Rate'!$B$1,('Depr. Rate'!$B$4*'KU Meter Schedule'!AM218)/12,IF(AM218=0,AL218/2*'Depr. Rate'!$C$4/12,('Depr. Rate'!$C$4*'KU Meter Schedule'!AM218)/12))</f>
        <v>196.21505475000001</v>
      </c>
      <c r="CD218" s="21">
        <f>IF(CD$3&lt;'Depr. Rate'!$B$1,('Depr. Rate'!$B$4*'KU Meter Schedule'!AN218)/12,IF(AN218=0,AM218/2*'Depr. Rate'!$C$4/12,('Depr. Rate'!$C$4*'KU Meter Schedule'!AN218)/12))</f>
        <v>196.21505475000001</v>
      </c>
      <c r="CE218" s="21">
        <f>IF(CE$3&lt;'Depr. Rate'!$B$1,('Depr. Rate'!$B$4*'KU Meter Schedule'!AO218)/12,IF(AO218=0,AN218/2*'Depr. Rate'!$C$4/12,('Depr. Rate'!$C$4*'KU Meter Schedule'!AO218)/12))</f>
        <v>196.21505475000001</v>
      </c>
      <c r="CF218" s="21">
        <f>IF(CF$3&lt;'Depr. Rate'!$B$1,('Depr. Rate'!$B$4*'KU Meter Schedule'!AP218)/12,IF(AP218=0,AO218/2*'Depr. Rate'!$C$4/12,('Depr. Rate'!$C$4*'KU Meter Schedule'!AP218)/12))</f>
        <v>196.21505475000001</v>
      </c>
      <c r="CG218" s="21">
        <f>IF(CG$3&lt;'Depr. Rate'!$B$1,('Depr. Rate'!$B$4*'KU Meter Schedule'!AQ218)/12,IF(AQ218=0,AP218/2*'Depr. Rate'!$C$4/12,('Depr. Rate'!$C$4*'KU Meter Schedule'!AQ218)/12))</f>
        <v>196.21505475000001</v>
      </c>
      <c r="CH218" s="21">
        <f>IF(CH$3&lt;'Depr. Rate'!$B$1,('Depr. Rate'!$B$4*'KU Meter Schedule'!AR218)/12,IF(AR218=0,AQ218/2*'Depr. Rate'!$C$4/12,('Depr. Rate'!$C$4*'KU Meter Schedule'!AR218)/12))</f>
        <v>196.21505475000001</v>
      </c>
      <c r="CI218" s="21">
        <f>IF(CI$3&lt;'Depr. Rate'!$B$1,('Depr. Rate'!$B$4*'KU Meter Schedule'!AS218)/12,IF(AS218=0,AR218/2*'Depr. Rate'!$C$4/12,('Depr. Rate'!$C$4*'KU Meter Schedule'!AS218)/12))</f>
        <v>196.21505475000001</v>
      </c>
      <c r="CJ218" s="21">
        <f>IF(CJ$3&lt;'Depr. Rate'!$B$1,('Depr. Rate'!$B$4*'KU Meter Schedule'!AT218)/12,IF(AT218=0,AS218/2*'Depr. Rate'!$C$4/12,('Depr. Rate'!$C$4*'KU Meter Schedule'!AT218)/12))</f>
        <v>196.21505475000001</v>
      </c>
      <c r="CK218" s="21">
        <f>IF(CK$3&lt;'Depr. Rate'!$B$1,('Depr. Rate'!$B$4*'KU Meter Schedule'!AU218)/12,IF(AU218=0,AT218/2*'Depr. Rate'!$C$4/12,('Depr. Rate'!$C$4*'KU Meter Schedule'!AU218)/12))</f>
        <v>196.21505475000001</v>
      </c>
      <c r="CL218" s="21">
        <f>IF(CL$3&lt;'Depr. Rate'!$B$1,('Depr. Rate'!$B$4*'KU Meter Schedule'!AV218)/12,IF(AV218=0,AU218/2*'Depr. Rate'!$C$4/12,('Depr. Rate'!$C$4*'KU Meter Schedule'!AV218)/12))</f>
        <v>196.21505475000001</v>
      </c>
      <c r="CM218" s="21">
        <f>IF(CM$3&lt;'Depr. Rate'!$B$1,('Depr. Rate'!$B$4*'KU Meter Schedule'!AW218)/12,IF(AW218=0,AV218/2*'Depr. Rate'!$C$4/12,('Depr. Rate'!$C$4*'KU Meter Schedule'!AW218)/12))</f>
        <v>98.107527375000004</v>
      </c>
      <c r="CN218" s="21">
        <f>IF(CN$3&lt;'Depr. Rate'!$B$1,('Depr. Rate'!$B$4*'KU Meter Schedule'!AX218)/12,IF(AX218=0,AW218/2*'Depr. Rate'!$C$4/12,('Depr. Rate'!$C$4*'KU Meter Schedule'!AX218)/12))</f>
        <v>0</v>
      </c>
      <c r="CP218" s="6">
        <f>IF(CP$3=$CP$3,$H218+AZ218,IF($F218='KU Meter Schedule'!CP$3,'KU Meter Schedule'!CO218+AZ218-$G218,SUM(CO218,AZ218)))</f>
        <v>56579.489365065696</v>
      </c>
      <c r="CQ218" s="6">
        <f>IF(CQ$3=$CP$3,$H218+BA218,IF($F218='KU Meter Schedule'!CQ$3,'KU Meter Schedule'!CP218+BA218-$G218,SUM(CP218,BA218)))</f>
        <v>56707.504315315695</v>
      </c>
      <c r="CR218" s="6">
        <f>IF(CR$3=$CP$3,$H218+BB218,IF($F218='KU Meter Schedule'!CR$3,'KU Meter Schedule'!CQ218+BB218-$G218,SUM(CQ218,BB218)))</f>
        <v>56835.519265565694</v>
      </c>
      <c r="CS218" s="6">
        <f>IF(CS$3=$CP$3,$H218+BC218,IF($F218='KU Meter Schedule'!CS$3,'KU Meter Schedule'!CR218+BC218-$G218,SUM(CR218,BC218)))</f>
        <v>56963.534215815693</v>
      </c>
      <c r="CT218" s="6">
        <f>IF(CT$3=$CP$3,$H218+BD218,IF($F218='KU Meter Schedule'!CT$3,'KU Meter Schedule'!CS218+BD218-$G218,SUM(CS218,BD218)))</f>
        <v>57091.549166065692</v>
      </c>
      <c r="CU218" s="6">
        <f>IF(CU$3=$CP$3,$H218+BE218,IF($F218='KU Meter Schedule'!CU$3,'KU Meter Schedule'!CT218+BE218-$G218,SUM(CT218,BE218)))</f>
        <v>57219.564116315691</v>
      </c>
      <c r="CV218" s="6">
        <f>IF(CV$3=$CP$3,$H218+BF218,IF($F218='KU Meter Schedule'!CV$3,'KU Meter Schedule'!CU218+BF218-$G218,SUM(CU218,BF218)))</f>
        <v>57347.57906656569</v>
      </c>
      <c r="CW218" s="6">
        <f>IF(CW$3=$CP$3,$H218+BG218,IF($F218='KU Meter Schedule'!CW$3,'KU Meter Schedule'!CV218+BG218-$G218,SUM(CV218,BG218)))</f>
        <v>57475.594016815689</v>
      </c>
      <c r="CX218" s="6">
        <f>IF(CX$3=$CP$3,$H218+BH218,IF($F218='KU Meter Schedule'!CX$3,'KU Meter Schedule'!CW218+BH218-$G218,SUM(CW218,BH218)))</f>
        <v>57603.608967065687</v>
      </c>
      <c r="CY218" s="6">
        <f>IF(CY$3=$CP$3,$H218+BI218,IF($F218='KU Meter Schedule'!CY$3,'KU Meter Schedule'!CX218+BI218-$G218,SUM(CX218,BI218)))</f>
        <v>57731.623917315686</v>
      </c>
      <c r="CZ218" s="6">
        <f>IF(CZ$3=$CP$3,$H218+BJ218,IF($F218='KU Meter Schedule'!CZ$3,'KU Meter Schedule'!CY218+BJ218-$G218,SUM(CY218,BJ218)))</f>
        <v>57859.638867565685</v>
      </c>
      <c r="DA218" s="6">
        <f>IF(DA$3=$CP$3,$H218+BK218,IF($F218='KU Meter Schedule'!DA$3,'KU Meter Schedule'!CZ218+BK218-$G218,SUM(CZ218,BK218)))</f>
        <v>58055.853922315684</v>
      </c>
      <c r="DB218" s="6">
        <f>IF(DB$3=$CP$3,$H218+BL218,IF($F218='KU Meter Schedule'!DB$3,'KU Meter Schedule'!DA218+BL218-$G218,SUM(DA218,BL218)))</f>
        <v>58252.068977065683</v>
      </c>
      <c r="DC218" s="6">
        <f>IF(DC$3=$CP$3,$H218+BM218,IF($F218='KU Meter Schedule'!DC$3,'KU Meter Schedule'!DB218+BM218-$G218,SUM(DB218,BM218)))</f>
        <v>58448.284031815681</v>
      </c>
      <c r="DD218" s="6">
        <f>IF(DD$3=$CP$3,$H218+BN218,IF($F218='KU Meter Schedule'!DD$3,'KU Meter Schedule'!DC218+BN218-$G218,SUM(DC218,BN218)))</f>
        <v>58644.49908656568</v>
      </c>
      <c r="DE218" s="6">
        <f>IF(DE$3=$CP$3,$H218+BO218,IF($F218='KU Meter Schedule'!DE$3,'KU Meter Schedule'!DD218+BO218-$G218,SUM(DD218,BO218)))</f>
        <v>58840.714141315679</v>
      </c>
      <c r="DF218" s="6">
        <f>IF(DF$3=$CP$3,$H218+BP218,IF($F218='KU Meter Schedule'!DF$3,'KU Meter Schedule'!DE218+BP218-$G218,SUM(DE218,BP218)))</f>
        <v>59036.929196065677</v>
      </c>
      <c r="DG218" s="6">
        <f>IF(DG$3=$CP$3,$H218+BQ218,IF($F218='KU Meter Schedule'!DG$3,'KU Meter Schedule'!DF218+BQ218-$G218,SUM(DF218,BQ218)))</f>
        <v>59233.144250815676</v>
      </c>
      <c r="DH218" s="6">
        <f>IF(DH$3=$CP$3,$H218+BR218,IF($F218='KU Meter Schedule'!DH$3,'KU Meter Schedule'!DG218+BR218-$G218,SUM(DG218,BR218)))</f>
        <v>59429.359305565675</v>
      </c>
      <c r="DI218" s="6">
        <f>IF(DI$3=$CP$3,$H218+BS218,IF($F218='KU Meter Schedule'!DI$3,'KU Meter Schedule'!DH218+BS218-$G218,SUM(DH218,BS218)))</f>
        <v>59625.574360315673</v>
      </c>
      <c r="DJ218" s="6">
        <f>IF(DJ$3=$CP$3,$H218+BT218,IF($F218='KU Meter Schedule'!DJ$3,'KU Meter Schedule'!DI218+BT218-$G218,SUM(DI218,BT218)))</f>
        <v>59821.789415065672</v>
      </c>
      <c r="DK218" s="6">
        <f>IF(DK$3=$CP$3,$H218+BU218,IF($F218='KU Meter Schedule'!DK$3,'KU Meter Schedule'!DJ218+BU218-$G218,SUM(DJ218,BU218)))</f>
        <v>60018.004469815671</v>
      </c>
      <c r="DL218" s="6">
        <f>IF(DL$3=$CP$3,$H218+BV218,IF($F218='KU Meter Schedule'!DL$3,'KU Meter Schedule'!DK218+BV218-$G218,SUM(DK218,BV218)))</f>
        <v>60214.219524565669</v>
      </c>
      <c r="DM218" s="6">
        <f>IF(DM$3=$CP$3,$H218+BW218,IF($F218='KU Meter Schedule'!DM$3,'KU Meter Schedule'!DL218+BW218-$G218,SUM(DL218,BW218)))</f>
        <v>60410.434579315668</v>
      </c>
      <c r="DN218" s="6">
        <f>IF(DN$3=$CP$3,$H218+BX218,IF($F218='KU Meter Schedule'!DN$3,'KU Meter Schedule'!DM218+BX218-$G218,SUM(DM218,BX218)))</f>
        <v>60606.649634065667</v>
      </c>
      <c r="DO218" s="6">
        <f>IF(DO$3=$CP$3,$H218+BY218,IF($F218='KU Meter Schedule'!DO$3,'KU Meter Schedule'!DN218+BY218-$G218,SUM(DN218,BY218)))</f>
        <v>60802.864688815665</v>
      </c>
      <c r="DP218" s="6">
        <f>IF(DP$3=$CP$3,$H218+BZ218,IF($F218='KU Meter Schedule'!DP$3,'KU Meter Schedule'!DO218+BZ218-$G218,SUM(DO218,BZ218)))</f>
        <v>60999.079743565664</v>
      </c>
      <c r="DQ218" s="6">
        <f>IF(DQ$3=$CP$3,$H218+CA218,IF($F218='KU Meter Schedule'!DQ$3,'KU Meter Schedule'!DP218+CA218-$G218,SUM(DP218,CA218)))</f>
        <v>61195.294798315663</v>
      </c>
      <c r="DR218" s="6">
        <f>IF(DR$3=$CP$3,$H218+CB218,IF($F218='KU Meter Schedule'!DR$3,'KU Meter Schedule'!DQ218+CB218-$G218,SUM(DQ218,CB218)))</f>
        <v>61391.509853065661</v>
      </c>
      <c r="DS218" s="6">
        <f>IF(DS$3=$CP$3,$H218+CC218,IF($F218='KU Meter Schedule'!DS$3,'KU Meter Schedule'!DR218+CC218-$G218,SUM(DR218,CC218)))</f>
        <v>61587.72490781566</v>
      </c>
      <c r="DT218" s="6">
        <f>IF(DT$3=$CP$3,$H218+CD218,IF($F218='KU Meter Schedule'!DT$3,'KU Meter Schedule'!DS218+CD218-$G218,SUM(DS218,CD218)))</f>
        <v>61783.939962565659</v>
      </c>
      <c r="DU218" s="6">
        <f>IF(DU$3=$CP$3,$H218+CE218,IF($F218='KU Meter Schedule'!DU$3,'KU Meter Schedule'!DT218+CE218-$G218,SUM(DT218,CE218)))</f>
        <v>61980.155017315657</v>
      </c>
      <c r="DV218" s="6">
        <f>IF(DV$3=$CP$3,$H218+CF218,IF($F218='KU Meter Schedule'!DV$3,'KU Meter Schedule'!DU218+CF218-$G218,SUM(DU218,CF218)))</f>
        <v>62176.370072065656</v>
      </c>
      <c r="DW218" s="6">
        <f>IF(DW$3=$CP$3,$H218+CG218,IF($F218='KU Meter Schedule'!DW$3,'KU Meter Schedule'!DV218+CG218-$G218,SUM(DV218,CG218)))</f>
        <v>62372.585126815655</v>
      </c>
      <c r="DX218" s="6">
        <f>IF(DX$3=$CP$3,$H218+CH218,IF($F218='KU Meter Schedule'!DX$3,'KU Meter Schedule'!DW218+CH218-$G218,SUM(DW218,CH218)))</f>
        <v>62568.800181565653</v>
      </c>
      <c r="DY218" s="6">
        <f>IF(DY$3=$CP$3,$H218+CI218,IF($F218='KU Meter Schedule'!DY$3,'KU Meter Schedule'!DX218+CI218-$G218,SUM(DX218,CI218)))</f>
        <v>62765.015236315652</v>
      </c>
      <c r="DZ218" s="6">
        <f>IF(DZ$3=$CP$3,$H218+CJ218,IF($F218='KU Meter Schedule'!DZ$3,'KU Meter Schedule'!DY218+CJ218-$G218,SUM(DY218,CJ218)))</f>
        <v>62961.230291065651</v>
      </c>
      <c r="EA218" s="6">
        <f>IF(EA$3=$CP$3,$H218+CK218,IF($F218='KU Meter Schedule'!EA$3,'KU Meter Schedule'!DZ218+CK218-$G218,SUM(DZ218,CK218)))</f>
        <v>63157.445345815649</v>
      </c>
      <c r="EB218" s="6">
        <f>IF(EB$3=$CP$3,$H218+CL218,IF($F218='KU Meter Schedule'!EB$3,'KU Meter Schedule'!EA218+CL218-$G218,SUM(EA218,CL218)))</f>
        <v>63353.660400565648</v>
      </c>
      <c r="EC218" s="6">
        <f>IF(EC$3=$CP$3,$H218+CM218,IF($F218='KU Meter Schedule'!EC$3,'KU Meter Schedule'!EB218+CM218-$G218,SUM(EB218,CM218)))</f>
        <v>-3630.3020720593559</v>
      </c>
      <c r="ED218" s="6">
        <f>IF(ED$3=$CP$3,$H218+CN218,IF($F218='KU Meter Schedule'!ED$3,'KU Meter Schedule'!EC218+CN218-$G218,SUM(EC218,CN218)))</f>
        <v>-3630.3020720593559</v>
      </c>
      <c r="EF218" s="8">
        <f t="shared" si="44"/>
        <v>10502.580634934311</v>
      </c>
      <c r="EG218" s="8">
        <f t="shared" si="44"/>
        <v>10374.565684684312</v>
      </c>
      <c r="EH218" s="8">
        <f t="shared" si="44"/>
        <v>10246.550734434313</v>
      </c>
      <c r="EI218" s="8">
        <f t="shared" si="44"/>
        <v>10118.535784184314</v>
      </c>
      <c r="EJ218" s="8">
        <f t="shared" si="44"/>
        <v>9990.5208339343153</v>
      </c>
      <c r="EK218" s="8">
        <f t="shared" si="44"/>
        <v>9862.5058836843164</v>
      </c>
      <c r="EL218" s="8">
        <f t="shared" si="44"/>
        <v>9734.4909334343174</v>
      </c>
      <c r="EM218" s="8">
        <f t="shared" si="44"/>
        <v>9606.4759831843185</v>
      </c>
      <c r="EN218" s="8">
        <f t="shared" si="44"/>
        <v>9478.4610329343195</v>
      </c>
      <c r="EO218" s="8">
        <f t="shared" si="44"/>
        <v>9350.4460826843206</v>
      </c>
      <c r="EP218" s="8">
        <f t="shared" si="44"/>
        <v>9222.4311324343216</v>
      </c>
      <c r="EQ218" s="8">
        <f t="shared" si="44"/>
        <v>9026.216077684323</v>
      </c>
      <c r="ER218" s="8">
        <f t="shared" si="44"/>
        <v>8830.0010229343243</v>
      </c>
      <c r="ES218" s="8">
        <f t="shared" si="44"/>
        <v>8633.7859681843256</v>
      </c>
      <c r="ET218" s="8">
        <f t="shared" si="44"/>
        <v>8437.5709134343269</v>
      </c>
      <c r="EU218" s="8">
        <f t="shared" si="44"/>
        <v>8241.3558586843283</v>
      </c>
      <c r="EV218" s="8">
        <f t="shared" si="43"/>
        <v>8045.1408039343296</v>
      </c>
      <c r="EW218" s="8">
        <f t="shared" si="43"/>
        <v>7848.9257491843309</v>
      </c>
      <c r="EX218" s="8">
        <f t="shared" si="43"/>
        <v>7652.7106944343323</v>
      </c>
      <c r="EY218" s="8">
        <f t="shared" si="43"/>
        <v>7456.4956396843336</v>
      </c>
      <c r="EZ218" s="8">
        <f t="shared" si="43"/>
        <v>7260.2805849343349</v>
      </c>
      <c r="FA218" s="8">
        <f t="shared" si="43"/>
        <v>7064.0655301843362</v>
      </c>
      <c r="FB218" s="8">
        <f t="shared" si="43"/>
        <v>6867.8504754343376</v>
      </c>
      <c r="FC218" s="8">
        <f t="shared" si="43"/>
        <v>6671.6354206843389</v>
      </c>
      <c r="FD218" s="8">
        <f t="shared" si="43"/>
        <v>6475.4203659343402</v>
      </c>
      <c r="FE218" s="8">
        <f t="shared" si="43"/>
        <v>6279.2053111843416</v>
      </c>
      <c r="FF218" s="8">
        <f t="shared" si="43"/>
        <v>6082.9902564343429</v>
      </c>
      <c r="FG218" s="8">
        <f t="shared" si="43"/>
        <v>5886.7752016843442</v>
      </c>
      <c r="FH218" s="8">
        <f t="shared" si="43"/>
        <v>5690.5601469343455</v>
      </c>
      <c r="FI218" s="8">
        <f t="shared" si="43"/>
        <v>5494.3450921843469</v>
      </c>
      <c r="FJ218" s="8">
        <f t="shared" si="43"/>
        <v>5298.1300374343482</v>
      </c>
      <c r="FK218" s="8">
        <f t="shared" si="46"/>
        <v>5101.9149826843495</v>
      </c>
      <c r="FL218" s="8">
        <f t="shared" si="46"/>
        <v>4905.6999279343509</v>
      </c>
      <c r="FM218" s="8">
        <f t="shared" si="46"/>
        <v>4709.4848731843522</v>
      </c>
      <c r="FN218" s="8">
        <f t="shared" si="46"/>
        <v>4513.2698184343535</v>
      </c>
      <c r="FO218" s="8">
        <f t="shared" si="46"/>
        <v>4317.0547636843548</v>
      </c>
      <c r="FP218" s="8">
        <f t="shared" si="46"/>
        <v>4120.8397089343562</v>
      </c>
      <c r="FQ218" s="8">
        <f t="shared" si="46"/>
        <v>3924.6246541843575</v>
      </c>
      <c r="FR218" s="8">
        <f t="shared" si="46"/>
        <v>3728.4095994343588</v>
      </c>
      <c r="FS218" s="8">
        <f t="shared" si="46"/>
        <v>3630.3020720593559</v>
      </c>
      <c r="FT218" s="8">
        <f t="shared" si="46"/>
        <v>3630.3020720593559</v>
      </c>
    </row>
    <row r="219" spans="1:176" x14ac:dyDescent="0.25">
      <c r="A219" s="3" t="s">
        <v>12</v>
      </c>
      <c r="B219" s="3" t="s">
        <v>2</v>
      </c>
      <c r="C219" s="3" t="s">
        <v>37</v>
      </c>
      <c r="D219" s="3" t="s">
        <v>5</v>
      </c>
      <c r="E219" s="3">
        <v>1980</v>
      </c>
      <c r="F219" s="24">
        <f>IFERROR(VLOOKUP(CONCATENATE(C219,E219),'KU Retirements'!$A$4:$E$150,5,FALSE),"N/A")</f>
        <v>43770</v>
      </c>
      <c r="G219" s="5">
        <v>2580.91</v>
      </c>
      <c r="H219" s="5">
        <v>2171.9093467440998</v>
      </c>
      <c r="J219" s="6">
        <f>IF(J$3=$J$3,$G219,IF($F219='KU Meter Schedule'!J$3,'KU Meter Schedule'!I219-'KU Meter Schedule'!$G219,I219))</f>
        <v>2580.91</v>
      </c>
      <c r="K219" s="6">
        <f>IF(K$3=$J$3,$G219,IF($F219='KU Meter Schedule'!K$3,'KU Meter Schedule'!J219-'KU Meter Schedule'!$G219,J219))</f>
        <v>2580.91</v>
      </c>
      <c r="L219" s="6">
        <f>IF(L$3=$J$3,$G219,IF($F219='KU Meter Schedule'!L$3,'KU Meter Schedule'!K219-'KU Meter Schedule'!$G219,K219))</f>
        <v>2580.91</v>
      </c>
      <c r="M219" s="6">
        <f>IF(M$3=$J$3,$G219,IF($F219='KU Meter Schedule'!M$3,'KU Meter Schedule'!L219-'KU Meter Schedule'!$G219,L219))</f>
        <v>2580.91</v>
      </c>
      <c r="N219" s="6">
        <f>IF(N$3=$J$3,$G219,IF($F219='KU Meter Schedule'!N$3,'KU Meter Schedule'!M219-'KU Meter Schedule'!$G219,M219))</f>
        <v>2580.91</v>
      </c>
      <c r="O219" s="6">
        <f>IF(O$3=$J$3,$G219,IF($F219='KU Meter Schedule'!O$3,'KU Meter Schedule'!N219-'KU Meter Schedule'!$G219,N219))</f>
        <v>2580.91</v>
      </c>
      <c r="P219" s="6">
        <f>IF(P$3=$J$3,$G219,IF($F219='KU Meter Schedule'!P$3,'KU Meter Schedule'!O219-'KU Meter Schedule'!$G219,O219))</f>
        <v>2580.91</v>
      </c>
      <c r="Q219" s="6">
        <f>IF(Q$3=$J$3,$G219,IF($F219='KU Meter Schedule'!Q$3,'KU Meter Schedule'!P219-'KU Meter Schedule'!$G219,P219))</f>
        <v>2580.91</v>
      </c>
      <c r="R219" s="6">
        <f>IF(R$3=$J$3,$G219,IF($F219='KU Meter Schedule'!R$3,'KU Meter Schedule'!Q219-'KU Meter Schedule'!$G219,Q219))</f>
        <v>2580.91</v>
      </c>
      <c r="S219" s="6">
        <f>IF(S$3=$J$3,$G219,IF($F219='KU Meter Schedule'!S$3,'KU Meter Schedule'!R219-'KU Meter Schedule'!$G219,R219))</f>
        <v>2580.91</v>
      </c>
      <c r="T219" s="6">
        <f>IF(T$3=$J$3,$G219,IF($F219='KU Meter Schedule'!T$3,'KU Meter Schedule'!S219-'KU Meter Schedule'!$G219,S219))</f>
        <v>2580.91</v>
      </c>
      <c r="U219" s="6">
        <f>IF(U$3=$J$3,$G219,IF($F219='KU Meter Schedule'!U$3,'KU Meter Schedule'!T219-'KU Meter Schedule'!$G219,T219))</f>
        <v>2580.91</v>
      </c>
      <c r="V219" s="6">
        <f>IF(V$3=$J$3,$G219,IF($F219='KU Meter Schedule'!V$3,'KU Meter Schedule'!U219-'KU Meter Schedule'!$G219,U219))</f>
        <v>2580.91</v>
      </c>
      <c r="W219" s="6">
        <f>IF(W$3=$J$3,$G219,IF($F219='KU Meter Schedule'!W$3,'KU Meter Schedule'!V219-'KU Meter Schedule'!$G219,V219))</f>
        <v>2580.91</v>
      </c>
      <c r="X219" s="6">
        <f>IF(X$3=$J$3,$G219,IF($F219='KU Meter Schedule'!X$3,'KU Meter Schedule'!W219-'KU Meter Schedule'!$G219,W219))</f>
        <v>2580.91</v>
      </c>
      <c r="Y219" s="6">
        <f>IF(Y$3=$J$3,$G219,IF($F219='KU Meter Schedule'!Y$3,'KU Meter Schedule'!X219-'KU Meter Schedule'!$G219,X219))</f>
        <v>2580.91</v>
      </c>
      <c r="Z219" s="6">
        <f>IF(Z$3=$J$3,$G219,IF($F219='KU Meter Schedule'!Z$3,'KU Meter Schedule'!Y219-'KU Meter Schedule'!$G219,Y219))</f>
        <v>2580.91</v>
      </c>
      <c r="AA219" s="6">
        <f>IF(AA$3=$J$3,$G219,IF($F219='KU Meter Schedule'!AA$3,'KU Meter Schedule'!Z219-'KU Meter Schedule'!$G219,Z219))</f>
        <v>2580.91</v>
      </c>
      <c r="AB219" s="6">
        <f>IF(AB$3=$J$3,$G219,IF($F219='KU Meter Schedule'!AB$3,'KU Meter Schedule'!AA219-'KU Meter Schedule'!$G219,AA219))</f>
        <v>2580.91</v>
      </c>
      <c r="AC219" s="6">
        <f>IF(AC$3=$J$3,$G219,IF($F219='KU Meter Schedule'!AC$3,'KU Meter Schedule'!AB219-'KU Meter Schedule'!$G219,AB219))</f>
        <v>2580.91</v>
      </c>
      <c r="AD219" s="6">
        <f>IF(AD$3=$J$3,$G219,IF($F219='KU Meter Schedule'!AD$3,'KU Meter Schedule'!AC219-'KU Meter Schedule'!$G219,AC219))</f>
        <v>2580.91</v>
      </c>
      <c r="AE219" s="6">
        <f>IF(AE$3=$J$3,$G219,IF($F219='KU Meter Schedule'!AE$3,'KU Meter Schedule'!AD219-'KU Meter Schedule'!$G219,AD219))</f>
        <v>2580.91</v>
      </c>
      <c r="AF219" s="6">
        <f>IF(AF$3=$J$3,$G219,IF($F219='KU Meter Schedule'!AF$3,'KU Meter Schedule'!AE219-'KU Meter Schedule'!$G219,AE219))</f>
        <v>2580.91</v>
      </c>
      <c r="AG219" s="6">
        <f>IF(AG$3=$J$3,$G219,IF($F219='KU Meter Schedule'!AG$3,'KU Meter Schedule'!AF219-'KU Meter Schedule'!$G219,AF219))</f>
        <v>2580.91</v>
      </c>
      <c r="AH219" s="6">
        <f>IF(AH$3=$J$3,$G219,IF($F219='KU Meter Schedule'!AH$3,'KU Meter Schedule'!AG219-'KU Meter Schedule'!$G219,AG219))</f>
        <v>2580.91</v>
      </c>
      <c r="AI219" s="6">
        <f>IF(AI$3=$J$3,$G219,IF($F219='KU Meter Schedule'!AI$3,'KU Meter Schedule'!AH219-'KU Meter Schedule'!$G219,AH219))</f>
        <v>2580.91</v>
      </c>
      <c r="AJ219" s="6">
        <f>IF(AJ$3=$J$3,$G219,IF($F219='KU Meter Schedule'!AJ$3,'KU Meter Schedule'!AI219-'KU Meter Schedule'!$G219,AI219))</f>
        <v>2580.91</v>
      </c>
      <c r="AK219" s="6">
        <f>IF(AK$3=$J$3,$G219,IF($F219='KU Meter Schedule'!AK$3,'KU Meter Schedule'!AJ219-'KU Meter Schedule'!$G219,AJ219))</f>
        <v>2580.91</v>
      </c>
      <c r="AL219" s="6">
        <f>IF(AL$3=$J$3,$G219,IF($F219='KU Meter Schedule'!AL$3,'KU Meter Schedule'!AK219-'KU Meter Schedule'!$G219,AK219))</f>
        <v>2580.91</v>
      </c>
      <c r="AM219" s="6">
        <f>IF(AM$3=$J$3,$G219,IF($F219='KU Meter Schedule'!AM$3,'KU Meter Schedule'!AL219-'KU Meter Schedule'!$G219,AL219))</f>
        <v>2580.91</v>
      </c>
      <c r="AN219" s="6">
        <f>IF(AN$3=$J$3,$G219,IF($F219='KU Meter Schedule'!AN$3,'KU Meter Schedule'!AM219-'KU Meter Schedule'!$G219,AM219))</f>
        <v>2580.91</v>
      </c>
      <c r="AO219" s="6">
        <f>IF(AO$3=$J$3,$G219,IF($F219='KU Meter Schedule'!AO$3,'KU Meter Schedule'!AN219-'KU Meter Schedule'!$G219,AN219))</f>
        <v>2580.91</v>
      </c>
      <c r="AP219" s="6">
        <f>IF(AP$3=$J$3,$G219,IF($F219='KU Meter Schedule'!AP$3,'KU Meter Schedule'!AO219-'KU Meter Schedule'!$G219,AO219))</f>
        <v>2580.91</v>
      </c>
      <c r="AQ219" s="6">
        <f>IF(AQ$3=$J$3,$G219,IF($F219='KU Meter Schedule'!AQ$3,'KU Meter Schedule'!AP219-'KU Meter Schedule'!$G219,AP219))</f>
        <v>2580.91</v>
      </c>
      <c r="AR219" s="6">
        <f>IF(AR$3=$J$3,$G219,IF($F219='KU Meter Schedule'!AR$3,'KU Meter Schedule'!AQ219-'KU Meter Schedule'!$G219,AQ219))</f>
        <v>2580.91</v>
      </c>
      <c r="AS219" s="6">
        <f>IF(AS$3=$J$3,$G219,IF($F219='KU Meter Schedule'!AS$3,'KU Meter Schedule'!AR219-'KU Meter Schedule'!$G219,AR219))</f>
        <v>2580.91</v>
      </c>
      <c r="AT219" s="6">
        <f>IF(AT$3=$J$3,$G219,IF($F219='KU Meter Schedule'!AT$3,'KU Meter Schedule'!AS219-'KU Meter Schedule'!$G219,AS219))</f>
        <v>2580.91</v>
      </c>
      <c r="AU219" s="6">
        <f>IF(AU$3=$J$3,$G219,IF($F219='KU Meter Schedule'!AU$3,'KU Meter Schedule'!AT219-'KU Meter Schedule'!$G219,AT219))</f>
        <v>2580.91</v>
      </c>
      <c r="AV219" s="6">
        <f>IF(AV$3=$J$3,$G219,IF($F219='KU Meter Schedule'!AV$3,'KU Meter Schedule'!AU219-'KU Meter Schedule'!$G219,AU219))</f>
        <v>2580.91</v>
      </c>
      <c r="AW219" s="6">
        <f>IF(AW$3=$J$3,$G219,IF($F219='KU Meter Schedule'!AW$3,'KU Meter Schedule'!AV219-'KU Meter Schedule'!$G219,AV219))</f>
        <v>0</v>
      </c>
      <c r="AX219" s="6">
        <f>IF(AX$3=$J$3,$G219,IF($F219='KU Meter Schedule'!AX$3,'KU Meter Schedule'!AW219-'KU Meter Schedule'!$G219,AW219))</f>
        <v>0</v>
      </c>
      <c r="AZ219" s="21">
        <f>IF(AZ$3&lt;'Depr. Rate'!$B$1,('Depr. Rate'!$B$4*'KU Meter Schedule'!J219)/12,IF(J219=0,I219/2*'Depr. Rate'!$C$4/12,('Depr. Rate'!$C$4*'KU Meter Schedule'!J219)/12))</f>
        <v>4.9252365833333327</v>
      </c>
      <c r="BA219" s="21">
        <f>IF(BA$3&lt;'Depr. Rate'!$B$1,('Depr. Rate'!$B$4*'KU Meter Schedule'!K219)/12,IF(K219=0,J219/2*'Depr. Rate'!$C$4/12,('Depr. Rate'!$C$4*'KU Meter Schedule'!K219)/12))</f>
        <v>4.9252365833333327</v>
      </c>
      <c r="BB219" s="21">
        <f>IF(BB$3&lt;'Depr. Rate'!$B$1,('Depr. Rate'!$B$4*'KU Meter Schedule'!L219)/12,IF(L219=0,K219/2*'Depr. Rate'!$C$4/12,('Depr. Rate'!$C$4*'KU Meter Schedule'!L219)/12))</f>
        <v>4.9252365833333327</v>
      </c>
      <c r="BC219" s="21">
        <f>IF(BC$3&lt;'Depr. Rate'!$B$1,('Depr. Rate'!$B$4*'KU Meter Schedule'!M219)/12,IF(M219=0,L219/2*'Depr. Rate'!$C$4/12,('Depr. Rate'!$C$4*'KU Meter Schedule'!M219)/12))</f>
        <v>4.9252365833333327</v>
      </c>
      <c r="BD219" s="21">
        <f>IF(BD$3&lt;'Depr. Rate'!$B$1,('Depr. Rate'!$B$4*'KU Meter Schedule'!N219)/12,IF(N219=0,M219/2*'Depr. Rate'!$C$4/12,('Depr. Rate'!$C$4*'KU Meter Schedule'!N219)/12))</f>
        <v>4.9252365833333327</v>
      </c>
      <c r="BE219" s="21">
        <f>IF(BE$3&lt;'Depr. Rate'!$B$1,('Depr. Rate'!$B$4*'KU Meter Schedule'!O219)/12,IF(O219=0,N219/2*'Depr. Rate'!$C$4/12,('Depr. Rate'!$C$4*'KU Meter Schedule'!O219)/12))</f>
        <v>4.9252365833333327</v>
      </c>
      <c r="BF219" s="21">
        <f>IF(BF$3&lt;'Depr. Rate'!$B$1,('Depr. Rate'!$B$4*'KU Meter Schedule'!P219)/12,IF(P219=0,O219/2*'Depr. Rate'!$C$4/12,('Depr. Rate'!$C$4*'KU Meter Schedule'!P219)/12))</f>
        <v>4.9252365833333327</v>
      </c>
      <c r="BG219" s="21">
        <f>IF(BG$3&lt;'Depr. Rate'!$B$1,('Depr. Rate'!$B$4*'KU Meter Schedule'!Q219)/12,IF(Q219=0,P219/2*'Depr. Rate'!$C$4/12,('Depr. Rate'!$C$4*'KU Meter Schedule'!Q219)/12))</f>
        <v>4.9252365833333327</v>
      </c>
      <c r="BH219" s="21">
        <f>IF(BH$3&lt;'Depr. Rate'!$B$1,('Depr. Rate'!$B$4*'KU Meter Schedule'!R219)/12,IF(R219=0,Q219/2*'Depr. Rate'!$C$4/12,('Depr. Rate'!$C$4*'KU Meter Schedule'!R219)/12))</f>
        <v>4.9252365833333327</v>
      </c>
      <c r="BI219" s="21">
        <f>IF(BI$3&lt;'Depr. Rate'!$B$1,('Depr. Rate'!$B$4*'KU Meter Schedule'!S219)/12,IF(S219=0,R219/2*'Depr. Rate'!$C$4/12,('Depr. Rate'!$C$4*'KU Meter Schedule'!S219)/12))</f>
        <v>4.9252365833333327</v>
      </c>
      <c r="BJ219" s="21">
        <f>IF(BJ$3&lt;'Depr. Rate'!$B$1,('Depr. Rate'!$B$4*'KU Meter Schedule'!T219)/12,IF(T219=0,S219/2*'Depr. Rate'!$C$4/12,('Depr. Rate'!$C$4*'KU Meter Schedule'!T219)/12))</f>
        <v>4.9252365833333327</v>
      </c>
      <c r="BK219" s="21">
        <f>IF(BK$3&lt;'Depr. Rate'!$B$1,('Depr. Rate'!$B$4*'KU Meter Schedule'!U219)/12,IF(U219=0,T219/2*'Depr. Rate'!$C$4/12,('Depr. Rate'!$C$4*'KU Meter Schedule'!U219)/12))</f>
        <v>7.5491617499999997</v>
      </c>
      <c r="BL219" s="21">
        <f>IF(BL$3&lt;'Depr. Rate'!$B$1,('Depr. Rate'!$B$4*'KU Meter Schedule'!V219)/12,IF(V219=0,U219/2*'Depr. Rate'!$C$4/12,('Depr. Rate'!$C$4*'KU Meter Schedule'!V219)/12))</f>
        <v>7.5491617499999997</v>
      </c>
      <c r="BM219" s="21">
        <f>IF(BM$3&lt;'Depr. Rate'!$B$1,('Depr. Rate'!$B$4*'KU Meter Schedule'!W219)/12,IF(W219=0,V219/2*'Depr. Rate'!$C$4/12,('Depr. Rate'!$C$4*'KU Meter Schedule'!W219)/12))</f>
        <v>7.5491617499999997</v>
      </c>
      <c r="BN219" s="21">
        <f>IF(BN$3&lt;'Depr. Rate'!$B$1,('Depr. Rate'!$B$4*'KU Meter Schedule'!X219)/12,IF(X219=0,W219/2*'Depr. Rate'!$C$4/12,('Depr. Rate'!$C$4*'KU Meter Schedule'!X219)/12))</f>
        <v>7.5491617499999997</v>
      </c>
      <c r="BO219" s="21">
        <f>IF(BO$3&lt;'Depr. Rate'!$B$1,('Depr. Rate'!$B$4*'KU Meter Schedule'!Y219)/12,IF(Y219=0,X219/2*'Depr. Rate'!$C$4/12,('Depr. Rate'!$C$4*'KU Meter Schedule'!Y219)/12))</f>
        <v>7.5491617499999997</v>
      </c>
      <c r="BP219" s="21">
        <f>IF(BP$3&lt;'Depr. Rate'!$B$1,('Depr. Rate'!$B$4*'KU Meter Schedule'!Z219)/12,IF(Z219=0,Y219/2*'Depr. Rate'!$C$4/12,('Depr. Rate'!$C$4*'KU Meter Schedule'!Z219)/12))</f>
        <v>7.5491617499999997</v>
      </c>
      <c r="BQ219" s="21">
        <f>IF(BQ$3&lt;'Depr. Rate'!$B$1,('Depr. Rate'!$B$4*'KU Meter Schedule'!AA219)/12,IF(AA219=0,Z219/2*'Depr. Rate'!$C$4/12,('Depr. Rate'!$C$4*'KU Meter Schedule'!AA219)/12))</f>
        <v>7.5491617499999997</v>
      </c>
      <c r="BR219" s="21">
        <f>IF(BR$3&lt;'Depr. Rate'!$B$1,('Depr. Rate'!$B$4*'KU Meter Schedule'!AB219)/12,IF(AB219=0,AA219/2*'Depr. Rate'!$C$4/12,('Depr. Rate'!$C$4*'KU Meter Schedule'!AB219)/12))</f>
        <v>7.5491617499999997</v>
      </c>
      <c r="BS219" s="21">
        <f>IF(BS$3&lt;'Depr. Rate'!$B$1,('Depr. Rate'!$B$4*'KU Meter Schedule'!AC219)/12,IF(AC219=0,AB219/2*'Depr. Rate'!$C$4/12,('Depr. Rate'!$C$4*'KU Meter Schedule'!AC219)/12))</f>
        <v>7.5491617499999997</v>
      </c>
      <c r="BT219" s="21">
        <f>IF(BT$3&lt;'Depr. Rate'!$B$1,('Depr. Rate'!$B$4*'KU Meter Schedule'!AD219)/12,IF(AD219=0,AC219/2*'Depr. Rate'!$C$4/12,('Depr. Rate'!$C$4*'KU Meter Schedule'!AD219)/12))</f>
        <v>7.5491617499999997</v>
      </c>
      <c r="BU219" s="21">
        <f>IF(BU$3&lt;'Depr. Rate'!$B$1,('Depr. Rate'!$B$4*'KU Meter Schedule'!AE219)/12,IF(AE219=0,AD219/2*'Depr. Rate'!$C$4/12,('Depr. Rate'!$C$4*'KU Meter Schedule'!AE219)/12))</f>
        <v>7.5491617499999997</v>
      </c>
      <c r="BV219" s="21">
        <f>IF(BV$3&lt;'Depr. Rate'!$B$1,('Depr. Rate'!$B$4*'KU Meter Schedule'!AF219)/12,IF(AF219=0,AE219/2*'Depr. Rate'!$C$4/12,('Depr. Rate'!$C$4*'KU Meter Schedule'!AF219)/12))</f>
        <v>7.5491617499999997</v>
      </c>
      <c r="BW219" s="21">
        <f>IF(BW$3&lt;'Depr. Rate'!$B$1,('Depr. Rate'!$B$4*'KU Meter Schedule'!AG219)/12,IF(AG219=0,AF219/2*'Depr. Rate'!$C$4/12,('Depr. Rate'!$C$4*'KU Meter Schedule'!AG219)/12))</f>
        <v>7.5491617499999997</v>
      </c>
      <c r="BX219" s="21">
        <f>IF(BX$3&lt;'Depr. Rate'!$B$1,('Depr. Rate'!$B$4*'KU Meter Schedule'!AH219)/12,IF(AH219=0,AG219/2*'Depr. Rate'!$C$4/12,('Depr. Rate'!$C$4*'KU Meter Schedule'!AH219)/12))</f>
        <v>7.5491617499999997</v>
      </c>
      <c r="BY219" s="21">
        <f>IF(BY$3&lt;'Depr. Rate'!$B$1,('Depr. Rate'!$B$4*'KU Meter Schedule'!AI219)/12,IF(AI219=0,AH219/2*'Depr. Rate'!$C$4/12,('Depr. Rate'!$C$4*'KU Meter Schedule'!AI219)/12))</f>
        <v>7.5491617499999997</v>
      </c>
      <c r="BZ219" s="21">
        <f>IF(BZ$3&lt;'Depr. Rate'!$B$1,('Depr. Rate'!$B$4*'KU Meter Schedule'!AJ219)/12,IF(AJ219=0,AI219/2*'Depr. Rate'!$C$4/12,('Depr. Rate'!$C$4*'KU Meter Schedule'!AJ219)/12))</f>
        <v>7.5491617499999997</v>
      </c>
      <c r="CA219" s="21">
        <f>IF(CA$3&lt;'Depr. Rate'!$B$1,('Depr. Rate'!$B$4*'KU Meter Schedule'!AK219)/12,IF(AK219=0,AJ219/2*'Depr. Rate'!$C$4/12,('Depr. Rate'!$C$4*'KU Meter Schedule'!AK219)/12))</f>
        <v>7.5491617499999997</v>
      </c>
      <c r="CB219" s="21">
        <f>IF(CB$3&lt;'Depr. Rate'!$B$1,('Depr. Rate'!$B$4*'KU Meter Schedule'!AL219)/12,IF(AL219=0,AK219/2*'Depr. Rate'!$C$4/12,('Depr. Rate'!$C$4*'KU Meter Schedule'!AL219)/12))</f>
        <v>7.5491617499999997</v>
      </c>
      <c r="CC219" s="21">
        <f>IF(CC$3&lt;'Depr. Rate'!$B$1,('Depr. Rate'!$B$4*'KU Meter Schedule'!AM219)/12,IF(AM219=0,AL219/2*'Depr. Rate'!$C$4/12,('Depr. Rate'!$C$4*'KU Meter Schedule'!AM219)/12))</f>
        <v>7.5491617499999997</v>
      </c>
      <c r="CD219" s="21">
        <f>IF(CD$3&lt;'Depr. Rate'!$B$1,('Depr. Rate'!$B$4*'KU Meter Schedule'!AN219)/12,IF(AN219=0,AM219/2*'Depr. Rate'!$C$4/12,('Depr. Rate'!$C$4*'KU Meter Schedule'!AN219)/12))</f>
        <v>7.5491617499999997</v>
      </c>
      <c r="CE219" s="21">
        <f>IF(CE$3&lt;'Depr. Rate'!$B$1,('Depr. Rate'!$B$4*'KU Meter Schedule'!AO219)/12,IF(AO219=0,AN219/2*'Depr. Rate'!$C$4/12,('Depr. Rate'!$C$4*'KU Meter Schedule'!AO219)/12))</f>
        <v>7.5491617499999997</v>
      </c>
      <c r="CF219" s="21">
        <f>IF(CF$3&lt;'Depr. Rate'!$B$1,('Depr. Rate'!$B$4*'KU Meter Schedule'!AP219)/12,IF(AP219=0,AO219/2*'Depr. Rate'!$C$4/12,('Depr. Rate'!$C$4*'KU Meter Schedule'!AP219)/12))</f>
        <v>7.5491617499999997</v>
      </c>
      <c r="CG219" s="21">
        <f>IF(CG$3&lt;'Depr. Rate'!$B$1,('Depr. Rate'!$B$4*'KU Meter Schedule'!AQ219)/12,IF(AQ219=0,AP219/2*'Depr. Rate'!$C$4/12,('Depr. Rate'!$C$4*'KU Meter Schedule'!AQ219)/12))</f>
        <v>7.5491617499999997</v>
      </c>
      <c r="CH219" s="21">
        <f>IF(CH$3&lt;'Depr. Rate'!$B$1,('Depr. Rate'!$B$4*'KU Meter Schedule'!AR219)/12,IF(AR219=0,AQ219/2*'Depr. Rate'!$C$4/12,('Depr. Rate'!$C$4*'KU Meter Schedule'!AR219)/12))</f>
        <v>7.5491617499999997</v>
      </c>
      <c r="CI219" s="21">
        <f>IF(CI$3&lt;'Depr. Rate'!$B$1,('Depr. Rate'!$B$4*'KU Meter Schedule'!AS219)/12,IF(AS219=0,AR219/2*'Depr. Rate'!$C$4/12,('Depr. Rate'!$C$4*'KU Meter Schedule'!AS219)/12))</f>
        <v>7.5491617499999997</v>
      </c>
      <c r="CJ219" s="21">
        <f>IF(CJ$3&lt;'Depr. Rate'!$B$1,('Depr. Rate'!$B$4*'KU Meter Schedule'!AT219)/12,IF(AT219=0,AS219/2*'Depr. Rate'!$C$4/12,('Depr. Rate'!$C$4*'KU Meter Schedule'!AT219)/12))</f>
        <v>7.5491617499999997</v>
      </c>
      <c r="CK219" s="21">
        <f>IF(CK$3&lt;'Depr. Rate'!$B$1,('Depr. Rate'!$B$4*'KU Meter Schedule'!AU219)/12,IF(AU219=0,AT219/2*'Depr. Rate'!$C$4/12,('Depr. Rate'!$C$4*'KU Meter Schedule'!AU219)/12))</f>
        <v>7.5491617499999997</v>
      </c>
      <c r="CL219" s="21">
        <f>IF(CL$3&lt;'Depr. Rate'!$B$1,('Depr. Rate'!$B$4*'KU Meter Schedule'!AV219)/12,IF(AV219=0,AU219/2*'Depr. Rate'!$C$4/12,('Depr. Rate'!$C$4*'KU Meter Schedule'!AV219)/12))</f>
        <v>7.5491617499999997</v>
      </c>
      <c r="CM219" s="21">
        <f>IF(CM$3&lt;'Depr. Rate'!$B$1,('Depr. Rate'!$B$4*'KU Meter Schedule'!AW219)/12,IF(AW219=0,AV219/2*'Depr. Rate'!$C$4/12,('Depr. Rate'!$C$4*'KU Meter Schedule'!AW219)/12))</f>
        <v>3.7745808749999998</v>
      </c>
      <c r="CN219" s="21">
        <f>IF(CN$3&lt;'Depr. Rate'!$B$1,('Depr. Rate'!$B$4*'KU Meter Schedule'!AX219)/12,IF(AX219=0,AW219/2*'Depr. Rate'!$C$4/12,('Depr. Rate'!$C$4*'KU Meter Schedule'!AX219)/12))</f>
        <v>0</v>
      </c>
      <c r="CP219" s="6">
        <f>IF(CP$3=$CP$3,$H219+AZ219,IF($F219='KU Meter Schedule'!CP$3,'KU Meter Schedule'!CO219+AZ219-$G219,SUM(CO219,AZ219)))</f>
        <v>2176.8345833274329</v>
      </c>
      <c r="CQ219" s="6">
        <f>IF(CQ$3=$CP$3,$H219+BA219,IF($F219='KU Meter Schedule'!CQ$3,'KU Meter Schedule'!CP219+BA219-$G219,SUM(CP219,BA219)))</f>
        <v>2181.7598199107661</v>
      </c>
      <c r="CR219" s="6">
        <f>IF(CR$3=$CP$3,$H219+BB219,IF($F219='KU Meter Schedule'!CR$3,'KU Meter Schedule'!CQ219+BB219-$G219,SUM(CQ219,BB219)))</f>
        <v>2186.6850564940992</v>
      </c>
      <c r="CS219" s="6">
        <f>IF(CS$3=$CP$3,$H219+BC219,IF($F219='KU Meter Schedule'!CS$3,'KU Meter Schedule'!CR219+BC219-$G219,SUM(CR219,BC219)))</f>
        <v>2191.6102930774323</v>
      </c>
      <c r="CT219" s="6">
        <f>IF(CT$3=$CP$3,$H219+BD219,IF($F219='KU Meter Schedule'!CT$3,'KU Meter Schedule'!CS219+BD219-$G219,SUM(CS219,BD219)))</f>
        <v>2196.5355296607654</v>
      </c>
      <c r="CU219" s="6">
        <f>IF(CU$3=$CP$3,$H219+BE219,IF($F219='KU Meter Schedule'!CU$3,'KU Meter Schedule'!CT219+BE219-$G219,SUM(CT219,BE219)))</f>
        <v>2201.4607662440985</v>
      </c>
      <c r="CV219" s="6">
        <f>IF(CV$3=$CP$3,$H219+BF219,IF($F219='KU Meter Schedule'!CV$3,'KU Meter Schedule'!CU219+BF219-$G219,SUM(CU219,BF219)))</f>
        <v>2206.3860028274316</v>
      </c>
      <c r="CW219" s="6">
        <f>IF(CW$3=$CP$3,$H219+BG219,IF($F219='KU Meter Schedule'!CW$3,'KU Meter Schedule'!CV219+BG219-$G219,SUM(CV219,BG219)))</f>
        <v>2211.3112394107648</v>
      </c>
      <c r="CX219" s="6">
        <f>IF(CX$3=$CP$3,$H219+BH219,IF($F219='KU Meter Schedule'!CX$3,'KU Meter Schedule'!CW219+BH219-$G219,SUM(CW219,BH219)))</f>
        <v>2216.2364759940979</v>
      </c>
      <c r="CY219" s="6">
        <f>IF(CY$3=$CP$3,$H219+BI219,IF($F219='KU Meter Schedule'!CY$3,'KU Meter Schedule'!CX219+BI219-$G219,SUM(CX219,BI219)))</f>
        <v>2221.161712577431</v>
      </c>
      <c r="CZ219" s="6">
        <f>IF(CZ$3=$CP$3,$H219+BJ219,IF($F219='KU Meter Schedule'!CZ$3,'KU Meter Schedule'!CY219+BJ219-$G219,SUM(CY219,BJ219)))</f>
        <v>2226.0869491607641</v>
      </c>
      <c r="DA219" s="6">
        <f>IF(DA$3=$CP$3,$H219+BK219,IF($F219='KU Meter Schedule'!DA$3,'KU Meter Schedule'!CZ219+BK219-$G219,SUM(CZ219,BK219)))</f>
        <v>2233.6361109107643</v>
      </c>
      <c r="DB219" s="6">
        <f>IF(DB$3=$CP$3,$H219+BL219,IF($F219='KU Meter Schedule'!DB$3,'KU Meter Schedule'!DA219+BL219-$G219,SUM(DA219,BL219)))</f>
        <v>2241.1852726607644</v>
      </c>
      <c r="DC219" s="6">
        <f>IF(DC$3=$CP$3,$H219+BM219,IF($F219='KU Meter Schedule'!DC$3,'KU Meter Schedule'!DB219+BM219-$G219,SUM(DB219,BM219)))</f>
        <v>2248.7344344107646</v>
      </c>
      <c r="DD219" s="6">
        <f>IF(DD$3=$CP$3,$H219+BN219,IF($F219='KU Meter Schedule'!DD$3,'KU Meter Schedule'!DC219+BN219-$G219,SUM(DC219,BN219)))</f>
        <v>2256.2835961607648</v>
      </c>
      <c r="DE219" s="6">
        <f>IF(DE$3=$CP$3,$H219+BO219,IF($F219='KU Meter Schedule'!DE$3,'KU Meter Schedule'!DD219+BO219-$G219,SUM(DD219,BO219)))</f>
        <v>2263.8327579107649</v>
      </c>
      <c r="DF219" s="6">
        <f>IF(DF$3=$CP$3,$H219+BP219,IF($F219='KU Meter Schedule'!DF$3,'KU Meter Schedule'!DE219+BP219-$G219,SUM(DE219,BP219)))</f>
        <v>2271.3819196607651</v>
      </c>
      <c r="DG219" s="6">
        <f>IF(DG$3=$CP$3,$H219+BQ219,IF($F219='KU Meter Schedule'!DG$3,'KU Meter Schedule'!DF219+BQ219-$G219,SUM(DF219,BQ219)))</f>
        <v>2278.9310814107653</v>
      </c>
      <c r="DH219" s="6">
        <f>IF(DH$3=$CP$3,$H219+BR219,IF($F219='KU Meter Schedule'!DH$3,'KU Meter Schedule'!DG219+BR219-$G219,SUM(DG219,BR219)))</f>
        <v>2286.4802431607654</v>
      </c>
      <c r="DI219" s="6">
        <f>IF(DI$3=$CP$3,$H219+BS219,IF($F219='KU Meter Schedule'!DI$3,'KU Meter Schedule'!DH219+BS219-$G219,SUM(DH219,BS219)))</f>
        <v>2294.0294049107656</v>
      </c>
      <c r="DJ219" s="6">
        <f>IF(DJ$3=$CP$3,$H219+BT219,IF($F219='KU Meter Schedule'!DJ$3,'KU Meter Schedule'!DI219+BT219-$G219,SUM(DI219,BT219)))</f>
        <v>2301.5785666607658</v>
      </c>
      <c r="DK219" s="6">
        <f>IF(DK$3=$CP$3,$H219+BU219,IF($F219='KU Meter Schedule'!DK$3,'KU Meter Schedule'!DJ219+BU219-$G219,SUM(DJ219,BU219)))</f>
        <v>2309.1277284107659</v>
      </c>
      <c r="DL219" s="6">
        <f>IF(DL$3=$CP$3,$H219+BV219,IF($F219='KU Meter Schedule'!DL$3,'KU Meter Schedule'!DK219+BV219-$G219,SUM(DK219,BV219)))</f>
        <v>2316.6768901607661</v>
      </c>
      <c r="DM219" s="6">
        <f>IF(DM$3=$CP$3,$H219+BW219,IF($F219='KU Meter Schedule'!DM$3,'KU Meter Schedule'!DL219+BW219-$G219,SUM(DL219,BW219)))</f>
        <v>2324.2260519107663</v>
      </c>
      <c r="DN219" s="6">
        <f>IF(DN$3=$CP$3,$H219+BX219,IF($F219='KU Meter Schedule'!DN$3,'KU Meter Schedule'!DM219+BX219-$G219,SUM(DM219,BX219)))</f>
        <v>2331.7752136607664</v>
      </c>
      <c r="DO219" s="6">
        <f>IF(DO$3=$CP$3,$H219+BY219,IF($F219='KU Meter Schedule'!DO$3,'KU Meter Schedule'!DN219+BY219-$G219,SUM(DN219,BY219)))</f>
        <v>2339.3243754107666</v>
      </c>
      <c r="DP219" s="6">
        <f>IF(DP$3=$CP$3,$H219+BZ219,IF($F219='KU Meter Schedule'!DP$3,'KU Meter Schedule'!DO219+BZ219-$G219,SUM(DO219,BZ219)))</f>
        <v>2346.8735371607668</v>
      </c>
      <c r="DQ219" s="6">
        <f>IF(DQ$3=$CP$3,$H219+CA219,IF($F219='KU Meter Schedule'!DQ$3,'KU Meter Schedule'!DP219+CA219-$G219,SUM(DP219,CA219)))</f>
        <v>2354.4226989107669</v>
      </c>
      <c r="DR219" s="6">
        <f>IF(DR$3=$CP$3,$H219+CB219,IF($F219='KU Meter Schedule'!DR$3,'KU Meter Schedule'!DQ219+CB219-$G219,SUM(DQ219,CB219)))</f>
        <v>2361.9718606607671</v>
      </c>
      <c r="DS219" s="6">
        <f>IF(DS$3=$CP$3,$H219+CC219,IF($F219='KU Meter Schedule'!DS$3,'KU Meter Schedule'!DR219+CC219-$G219,SUM(DR219,CC219)))</f>
        <v>2369.5210224107673</v>
      </c>
      <c r="DT219" s="6">
        <f>IF(DT$3=$CP$3,$H219+CD219,IF($F219='KU Meter Schedule'!DT$3,'KU Meter Schedule'!DS219+CD219-$G219,SUM(DS219,CD219)))</f>
        <v>2377.0701841607674</v>
      </c>
      <c r="DU219" s="6">
        <f>IF(DU$3=$CP$3,$H219+CE219,IF($F219='KU Meter Schedule'!DU$3,'KU Meter Schedule'!DT219+CE219-$G219,SUM(DT219,CE219)))</f>
        <v>2384.6193459107676</v>
      </c>
      <c r="DV219" s="6">
        <f>IF(DV$3=$CP$3,$H219+CF219,IF($F219='KU Meter Schedule'!DV$3,'KU Meter Schedule'!DU219+CF219-$G219,SUM(DU219,CF219)))</f>
        <v>2392.1685076607678</v>
      </c>
      <c r="DW219" s="6">
        <f>IF(DW$3=$CP$3,$H219+CG219,IF($F219='KU Meter Schedule'!DW$3,'KU Meter Schedule'!DV219+CG219-$G219,SUM(DV219,CG219)))</f>
        <v>2399.7176694107679</v>
      </c>
      <c r="DX219" s="6">
        <f>IF(DX$3=$CP$3,$H219+CH219,IF($F219='KU Meter Schedule'!DX$3,'KU Meter Schedule'!DW219+CH219-$G219,SUM(DW219,CH219)))</f>
        <v>2407.2668311607681</v>
      </c>
      <c r="DY219" s="6">
        <f>IF(DY$3=$CP$3,$H219+CI219,IF($F219='KU Meter Schedule'!DY$3,'KU Meter Schedule'!DX219+CI219-$G219,SUM(DX219,CI219)))</f>
        <v>2414.8159929107683</v>
      </c>
      <c r="DZ219" s="6">
        <f>IF(DZ$3=$CP$3,$H219+CJ219,IF($F219='KU Meter Schedule'!DZ$3,'KU Meter Schedule'!DY219+CJ219-$G219,SUM(DY219,CJ219)))</f>
        <v>2422.3651546607684</v>
      </c>
      <c r="EA219" s="6">
        <f>IF(EA$3=$CP$3,$H219+CK219,IF($F219='KU Meter Schedule'!EA$3,'KU Meter Schedule'!DZ219+CK219-$G219,SUM(DZ219,CK219)))</f>
        <v>2429.9143164107686</v>
      </c>
      <c r="EB219" s="6">
        <f>IF(EB$3=$CP$3,$H219+CL219,IF($F219='KU Meter Schedule'!EB$3,'KU Meter Schedule'!EA219+CL219-$G219,SUM(EA219,CL219)))</f>
        <v>2437.4634781607688</v>
      </c>
      <c r="EC219" s="6">
        <f>IF(EC$3=$CP$3,$H219+CM219,IF($F219='KU Meter Schedule'!EC$3,'KU Meter Schedule'!EB219+CM219-$G219,SUM(EB219,CM219)))</f>
        <v>-139.671940964231</v>
      </c>
      <c r="ED219" s="6">
        <f>IF(ED$3=$CP$3,$H219+CN219,IF($F219='KU Meter Schedule'!ED$3,'KU Meter Schedule'!EC219+CN219-$G219,SUM(EC219,CN219)))</f>
        <v>-139.671940964231</v>
      </c>
      <c r="EF219" s="8">
        <f t="shared" si="44"/>
        <v>404.07541667256692</v>
      </c>
      <c r="EG219" s="8">
        <f t="shared" si="44"/>
        <v>399.1501800892338</v>
      </c>
      <c r="EH219" s="8">
        <f t="shared" si="44"/>
        <v>394.22494350590068</v>
      </c>
      <c r="EI219" s="8">
        <f t="shared" si="44"/>
        <v>389.29970692256757</v>
      </c>
      <c r="EJ219" s="8">
        <f t="shared" si="44"/>
        <v>384.37447033923445</v>
      </c>
      <c r="EK219" s="8">
        <f t="shared" si="44"/>
        <v>379.44923375590133</v>
      </c>
      <c r="EL219" s="8">
        <f t="shared" si="44"/>
        <v>374.52399717256822</v>
      </c>
      <c r="EM219" s="8">
        <f t="shared" si="44"/>
        <v>369.5987605892351</v>
      </c>
      <c r="EN219" s="8">
        <f t="shared" si="44"/>
        <v>364.67352400590198</v>
      </c>
      <c r="EO219" s="8">
        <f t="shared" si="44"/>
        <v>359.74828742256886</v>
      </c>
      <c r="EP219" s="8">
        <f t="shared" si="44"/>
        <v>354.82305083923575</v>
      </c>
      <c r="EQ219" s="8">
        <f t="shared" si="44"/>
        <v>347.27388908923558</v>
      </c>
      <c r="ER219" s="8">
        <f t="shared" si="44"/>
        <v>339.72472733923541</v>
      </c>
      <c r="ES219" s="8">
        <f t="shared" si="44"/>
        <v>332.17556558923525</v>
      </c>
      <c r="ET219" s="8">
        <f t="shared" si="44"/>
        <v>324.62640383923508</v>
      </c>
      <c r="EU219" s="8">
        <f t="shared" si="44"/>
        <v>317.07724208923491</v>
      </c>
      <c r="EV219" s="8">
        <f t="shared" si="43"/>
        <v>309.52808033923475</v>
      </c>
      <c r="EW219" s="8">
        <f t="shared" si="43"/>
        <v>301.97891858923458</v>
      </c>
      <c r="EX219" s="8">
        <f t="shared" si="43"/>
        <v>294.42975683923441</v>
      </c>
      <c r="EY219" s="8">
        <f t="shared" si="43"/>
        <v>286.88059508923425</v>
      </c>
      <c r="EZ219" s="8">
        <f t="shared" si="43"/>
        <v>279.33143333923408</v>
      </c>
      <c r="FA219" s="8">
        <f t="shared" si="43"/>
        <v>271.78227158923391</v>
      </c>
      <c r="FB219" s="8">
        <f t="shared" si="43"/>
        <v>264.23310983923375</v>
      </c>
      <c r="FC219" s="8">
        <f t="shared" si="43"/>
        <v>256.68394808923358</v>
      </c>
      <c r="FD219" s="8">
        <f t="shared" si="43"/>
        <v>249.13478633923341</v>
      </c>
      <c r="FE219" s="8">
        <f t="shared" si="43"/>
        <v>241.58562458923325</v>
      </c>
      <c r="FF219" s="8">
        <f t="shared" si="43"/>
        <v>234.03646283923308</v>
      </c>
      <c r="FG219" s="8">
        <f t="shared" si="43"/>
        <v>226.48730108923291</v>
      </c>
      <c r="FH219" s="8">
        <f t="shared" si="43"/>
        <v>218.93813933923275</v>
      </c>
      <c r="FI219" s="8">
        <f t="shared" si="43"/>
        <v>211.38897758923258</v>
      </c>
      <c r="FJ219" s="8">
        <f t="shared" si="43"/>
        <v>203.83981583923241</v>
      </c>
      <c r="FK219" s="8">
        <f t="shared" si="46"/>
        <v>196.29065408923225</v>
      </c>
      <c r="FL219" s="8">
        <f t="shared" si="46"/>
        <v>188.74149233923208</v>
      </c>
      <c r="FM219" s="8">
        <f t="shared" si="46"/>
        <v>181.19233058923191</v>
      </c>
      <c r="FN219" s="8">
        <f t="shared" si="46"/>
        <v>173.64316883923175</v>
      </c>
      <c r="FO219" s="8">
        <f t="shared" si="46"/>
        <v>166.09400708923158</v>
      </c>
      <c r="FP219" s="8">
        <f t="shared" si="46"/>
        <v>158.54484533923141</v>
      </c>
      <c r="FQ219" s="8">
        <f t="shared" si="46"/>
        <v>150.99568358923125</v>
      </c>
      <c r="FR219" s="8">
        <f t="shared" si="46"/>
        <v>143.44652183923108</v>
      </c>
      <c r="FS219" s="8">
        <f t="shared" si="46"/>
        <v>139.671940964231</v>
      </c>
      <c r="FT219" s="8">
        <f t="shared" si="46"/>
        <v>139.671940964231</v>
      </c>
    </row>
    <row r="220" spans="1:176" x14ac:dyDescent="0.25">
      <c r="A220" s="3" t="s">
        <v>12</v>
      </c>
      <c r="B220" s="3" t="s">
        <v>2</v>
      </c>
      <c r="C220" s="3" t="s">
        <v>37</v>
      </c>
      <c r="D220" s="3" t="s">
        <v>4</v>
      </c>
      <c r="E220" s="3">
        <v>1981</v>
      </c>
      <c r="F220" s="24">
        <f>IFERROR(VLOOKUP(CONCATENATE(C220,E220),'KU Retirements'!$A$4:$E$150,5,FALSE),"N/A")</f>
        <v>43770</v>
      </c>
      <c r="G220" s="5">
        <v>46233.82</v>
      </c>
      <c r="H220" s="5">
        <v>38313.718358386599</v>
      </c>
      <c r="J220" s="6">
        <f>IF(J$3=$J$3,$G220,IF($F220='KU Meter Schedule'!J$3,'KU Meter Schedule'!I220-'KU Meter Schedule'!$G220,I220))</f>
        <v>46233.82</v>
      </c>
      <c r="K220" s="6">
        <f>IF(K$3=$J$3,$G220,IF($F220='KU Meter Schedule'!K$3,'KU Meter Schedule'!J220-'KU Meter Schedule'!$G220,J220))</f>
        <v>46233.82</v>
      </c>
      <c r="L220" s="6">
        <f>IF(L$3=$J$3,$G220,IF($F220='KU Meter Schedule'!L$3,'KU Meter Schedule'!K220-'KU Meter Schedule'!$G220,K220))</f>
        <v>46233.82</v>
      </c>
      <c r="M220" s="6">
        <f>IF(M$3=$J$3,$G220,IF($F220='KU Meter Schedule'!M$3,'KU Meter Schedule'!L220-'KU Meter Schedule'!$G220,L220))</f>
        <v>46233.82</v>
      </c>
      <c r="N220" s="6">
        <f>IF(N$3=$J$3,$G220,IF($F220='KU Meter Schedule'!N$3,'KU Meter Schedule'!M220-'KU Meter Schedule'!$G220,M220))</f>
        <v>46233.82</v>
      </c>
      <c r="O220" s="6">
        <f>IF(O$3=$J$3,$G220,IF($F220='KU Meter Schedule'!O$3,'KU Meter Schedule'!N220-'KU Meter Schedule'!$G220,N220))</f>
        <v>46233.82</v>
      </c>
      <c r="P220" s="6">
        <f>IF(P$3=$J$3,$G220,IF($F220='KU Meter Schedule'!P$3,'KU Meter Schedule'!O220-'KU Meter Schedule'!$G220,O220))</f>
        <v>46233.82</v>
      </c>
      <c r="Q220" s="6">
        <f>IF(Q$3=$J$3,$G220,IF($F220='KU Meter Schedule'!Q$3,'KU Meter Schedule'!P220-'KU Meter Schedule'!$G220,P220))</f>
        <v>46233.82</v>
      </c>
      <c r="R220" s="6">
        <f>IF(R$3=$J$3,$G220,IF($F220='KU Meter Schedule'!R$3,'KU Meter Schedule'!Q220-'KU Meter Schedule'!$G220,Q220))</f>
        <v>46233.82</v>
      </c>
      <c r="S220" s="6">
        <f>IF(S$3=$J$3,$G220,IF($F220='KU Meter Schedule'!S$3,'KU Meter Schedule'!R220-'KU Meter Schedule'!$G220,R220))</f>
        <v>46233.82</v>
      </c>
      <c r="T220" s="6">
        <f>IF(T$3=$J$3,$G220,IF($F220='KU Meter Schedule'!T$3,'KU Meter Schedule'!S220-'KU Meter Schedule'!$G220,S220))</f>
        <v>46233.82</v>
      </c>
      <c r="U220" s="6">
        <f>IF(U$3=$J$3,$G220,IF($F220='KU Meter Schedule'!U$3,'KU Meter Schedule'!T220-'KU Meter Schedule'!$G220,T220))</f>
        <v>46233.82</v>
      </c>
      <c r="V220" s="6">
        <f>IF(V$3=$J$3,$G220,IF($F220='KU Meter Schedule'!V$3,'KU Meter Schedule'!U220-'KU Meter Schedule'!$G220,U220))</f>
        <v>46233.82</v>
      </c>
      <c r="W220" s="6">
        <f>IF(W$3=$J$3,$G220,IF($F220='KU Meter Schedule'!W$3,'KU Meter Schedule'!V220-'KU Meter Schedule'!$G220,V220))</f>
        <v>46233.82</v>
      </c>
      <c r="X220" s="6">
        <f>IF(X$3=$J$3,$G220,IF($F220='KU Meter Schedule'!X$3,'KU Meter Schedule'!W220-'KU Meter Schedule'!$G220,W220))</f>
        <v>46233.82</v>
      </c>
      <c r="Y220" s="6">
        <f>IF(Y$3=$J$3,$G220,IF($F220='KU Meter Schedule'!Y$3,'KU Meter Schedule'!X220-'KU Meter Schedule'!$G220,X220))</f>
        <v>46233.82</v>
      </c>
      <c r="Z220" s="6">
        <f>IF(Z$3=$J$3,$G220,IF($F220='KU Meter Schedule'!Z$3,'KU Meter Schedule'!Y220-'KU Meter Schedule'!$G220,Y220))</f>
        <v>46233.82</v>
      </c>
      <c r="AA220" s="6">
        <f>IF(AA$3=$J$3,$G220,IF($F220='KU Meter Schedule'!AA$3,'KU Meter Schedule'!Z220-'KU Meter Schedule'!$G220,Z220))</f>
        <v>46233.82</v>
      </c>
      <c r="AB220" s="6">
        <f>IF(AB$3=$J$3,$G220,IF($F220='KU Meter Schedule'!AB$3,'KU Meter Schedule'!AA220-'KU Meter Schedule'!$G220,AA220))</f>
        <v>46233.82</v>
      </c>
      <c r="AC220" s="6">
        <f>IF(AC$3=$J$3,$G220,IF($F220='KU Meter Schedule'!AC$3,'KU Meter Schedule'!AB220-'KU Meter Schedule'!$G220,AB220))</f>
        <v>46233.82</v>
      </c>
      <c r="AD220" s="6">
        <f>IF(AD$3=$J$3,$G220,IF($F220='KU Meter Schedule'!AD$3,'KU Meter Schedule'!AC220-'KU Meter Schedule'!$G220,AC220))</f>
        <v>46233.82</v>
      </c>
      <c r="AE220" s="6">
        <f>IF(AE$3=$J$3,$G220,IF($F220='KU Meter Schedule'!AE$3,'KU Meter Schedule'!AD220-'KU Meter Schedule'!$G220,AD220))</f>
        <v>46233.82</v>
      </c>
      <c r="AF220" s="6">
        <f>IF(AF$3=$J$3,$G220,IF($F220='KU Meter Schedule'!AF$3,'KU Meter Schedule'!AE220-'KU Meter Schedule'!$G220,AE220))</f>
        <v>46233.82</v>
      </c>
      <c r="AG220" s="6">
        <f>IF(AG$3=$J$3,$G220,IF($F220='KU Meter Schedule'!AG$3,'KU Meter Schedule'!AF220-'KU Meter Schedule'!$G220,AF220))</f>
        <v>46233.82</v>
      </c>
      <c r="AH220" s="6">
        <f>IF(AH$3=$J$3,$G220,IF($F220='KU Meter Schedule'!AH$3,'KU Meter Schedule'!AG220-'KU Meter Schedule'!$G220,AG220))</f>
        <v>46233.82</v>
      </c>
      <c r="AI220" s="6">
        <f>IF(AI$3=$J$3,$G220,IF($F220='KU Meter Schedule'!AI$3,'KU Meter Schedule'!AH220-'KU Meter Schedule'!$G220,AH220))</f>
        <v>46233.82</v>
      </c>
      <c r="AJ220" s="6">
        <f>IF(AJ$3=$J$3,$G220,IF($F220='KU Meter Schedule'!AJ$3,'KU Meter Schedule'!AI220-'KU Meter Schedule'!$G220,AI220))</f>
        <v>46233.82</v>
      </c>
      <c r="AK220" s="6">
        <f>IF(AK$3=$J$3,$G220,IF($F220='KU Meter Schedule'!AK$3,'KU Meter Schedule'!AJ220-'KU Meter Schedule'!$G220,AJ220))</f>
        <v>46233.82</v>
      </c>
      <c r="AL220" s="6">
        <f>IF(AL$3=$J$3,$G220,IF($F220='KU Meter Schedule'!AL$3,'KU Meter Schedule'!AK220-'KU Meter Schedule'!$G220,AK220))</f>
        <v>46233.82</v>
      </c>
      <c r="AM220" s="6">
        <f>IF(AM$3=$J$3,$G220,IF($F220='KU Meter Schedule'!AM$3,'KU Meter Schedule'!AL220-'KU Meter Schedule'!$G220,AL220))</f>
        <v>46233.82</v>
      </c>
      <c r="AN220" s="6">
        <f>IF(AN$3=$J$3,$G220,IF($F220='KU Meter Schedule'!AN$3,'KU Meter Schedule'!AM220-'KU Meter Schedule'!$G220,AM220))</f>
        <v>46233.82</v>
      </c>
      <c r="AO220" s="6">
        <f>IF(AO$3=$J$3,$G220,IF($F220='KU Meter Schedule'!AO$3,'KU Meter Schedule'!AN220-'KU Meter Schedule'!$G220,AN220))</f>
        <v>46233.82</v>
      </c>
      <c r="AP220" s="6">
        <f>IF(AP$3=$J$3,$G220,IF($F220='KU Meter Schedule'!AP$3,'KU Meter Schedule'!AO220-'KU Meter Schedule'!$G220,AO220))</f>
        <v>46233.82</v>
      </c>
      <c r="AQ220" s="6">
        <f>IF(AQ$3=$J$3,$G220,IF($F220='KU Meter Schedule'!AQ$3,'KU Meter Schedule'!AP220-'KU Meter Schedule'!$G220,AP220))</f>
        <v>46233.82</v>
      </c>
      <c r="AR220" s="6">
        <f>IF(AR$3=$J$3,$G220,IF($F220='KU Meter Schedule'!AR$3,'KU Meter Schedule'!AQ220-'KU Meter Schedule'!$G220,AQ220))</f>
        <v>46233.82</v>
      </c>
      <c r="AS220" s="6">
        <f>IF(AS$3=$J$3,$G220,IF($F220='KU Meter Schedule'!AS$3,'KU Meter Schedule'!AR220-'KU Meter Schedule'!$G220,AR220))</f>
        <v>46233.82</v>
      </c>
      <c r="AT220" s="6">
        <f>IF(AT$3=$J$3,$G220,IF($F220='KU Meter Schedule'!AT$3,'KU Meter Schedule'!AS220-'KU Meter Schedule'!$G220,AS220))</f>
        <v>46233.82</v>
      </c>
      <c r="AU220" s="6">
        <f>IF(AU$3=$J$3,$G220,IF($F220='KU Meter Schedule'!AU$3,'KU Meter Schedule'!AT220-'KU Meter Schedule'!$G220,AT220))</f>
        <v>46233.82</v>
      </c>
      <c r="AV220" s="6">
        <f>IF(AV$3=$J$3,$G220,IF($F220='KU Meter Schedule'!AV$3,'KU Meter Schedule'!AU220-'KU Meter Schedule'!$G220,AU220))</f>
        <v>46233.82</v>
      </c>
      <c r="AW220" s="6">
        <f>IF(AW$3=$J$3,$G220,IF($F220='KU Meter Schedule'!AW$3,'KU Meter Schedule'!AV220-'KU Meter Schedule'!$G220,AV220))</f>
        <v>0</v>
      </c>
      <c r="AX220" s="6">
        <f>IF(AX$3=$J$3,$G220,IF($F220='KU Meter Schedule'!AX$3,'KU Meter Schedule'!AW220-'KU Meter Schedule'!$G220,AW220))</f>
        <v>0</v>
      </c>
      <c r="AZ220" s="21">
        <f>IF(AZ$3&lt;'Depr. Rate'!$B$1,('Depr. Rate'!$B$4*'KU Meter Schedule'!J220)/12,IF(J220=0,I220/2*'Depr. Rate'!$C$4/12,('Depr. Rate'!$C$4*'KU Meter Schedule'!J220)/12))</f>
        <v>88.229539833333334</v>
      </c>
      <c r="BA220" s="21">
        <f>IF(BA$3&lt;'Depr. Rate'!$B$1,('Depr. Rate'!$B$4*'KU Meter Schedule'!K220)/12,IF(K220=0,J220/2*'Depr. Rate'!$C$4/12,('Depr. Rate'!$C$4*'KU Meter Schedule'!K220)/12))</f>
        <v>88.229539833333334</v>
      </c>
      <c r="BB220" s="21">
        <f>IF(BB$3&lt;'Depr. Rate'!$B$1,('Depr. Rate'!$B$4*'KU Meter Schedule'!L220)/12,IF(L220=0,K220/2*'Depr. Rate'!$C$4/12,('Depr. Rate'!$C$4*'KU Meter Schedule'!L220)/12))</f>
        <v>88.229539833333334</v>
      </c>
      <c r="BC220" s="21">
        <f>IF(BC$3&lt;'Depr. Rate'!$B$1,('Depr. Rate'!$B$4*'KU Meter Schedule'!M220)/12,IF(M220=0,L220/2*'Depr. Rate'!$C$4/12,('Depr. Rate'!$C$4*'KU Meter Schedule'!M220)/12))</f>
        <v>88.229539833333334</v>
      </c>
      <c r="BD220" s="21">
        <f>IF(BD$3&lt;'Depr. Rate'!$B$1,('Depr. Rate'!$B$4*'KU Meter Schedule'!N220)/12,IF(N220=0,M220/2*'Depr. Rate'!$C$4/12,('Depr. Rate'!$C$4*'KU Meter Schedule'!N220)/12))</f>
        <v>88.229539833333334</v>
      </c>
      <c r="BE220" s="21">
        <f>IF(BE$3&lt;'Depr. Rate'!$B$1,('Depr. Rate'!$B$4*'KU Meter Schedule'!O220)/12,IF(O220=0,N220/2*'Depr. Rate'!$C$4/12,('Depr. Rate'!$C$4*'KU Meter Schedule'!O220)/12))</f>
        <v>88.229539833333334</v>
      </c>
      <c r="BF220" s="21">
        <f>IF(BF$3&lt;'Depr. Rate'!$B$1,('Depr. Rate'!$B$4*'KU Meter Schedule'!P220)/12,IF(P220=0,O220/2*'Depr. Rate'!$C$4/12,('Depr. Rate'!$C$4*'KU Meter Schedule'!P220)/12))</f>
        <v>88.229539833333334</v>
      </c>
      <c r="BG220" s="21">
        <f>IF(BG$3&lt;'Depr. Rate'!$B$1,('Depr. Rate'!$B$4*'KU Meter Schedule'!Q220)/12,IF(Q220=0,P220/2*'Depr. Rate'!$C$4/12,('Depr. Rate'!$C$4*'KU Meter Schedule'!Q220)/12))</f>
        <v>88.229539833333334</v>
      </c>
      <c r="BH220" s="21">
        <f>IF(BH$3&lt;'Depr. Rate'!$B$1,('Depr. Rate'!$B$4*'KU Meter Schedule'!R220)/12,IF(R220=0,Q220/2*'Depr. Rate'!$C$4/12,('Depr. Rate'!$C$4*'KU Meter Schedule'!R220)/12))</f>
        <v>88.229539833333334</v>
      </c>
      <c r="BI220" s="21">
        <f>IF(BI$3&lt;'Depr. Rate'!$B$1,('Depr. Rate'!$B$4*'KU Meter Schedule'!S220)/12,IF(S220=0,R220/2*'Depr. Rate'!$C$4/12,('Depr. Rate'!$C$4*'KU Meter Schedule'!S220)/12))</f>
        <v>88.229539833333334</v>
      </c>
      <c r="BJ220" s="21">
        <f>IF(BJ$3&lt;'Depr. Rate'!$B$1,('Depr. Rate'!$B$4*'KU Meter Schedule'!T220)/12,IF(T220=0,S220/2*'Depr. Rate'!$C$4/12,('Depr. Rate'!$C$4*'KU Meter Schedule'!T220)/12))</f>
        <v>88.229539833333334</v>
      </c>
      <c r="BK220" s="21">
        <f>IF(BK$3&lt;'Depr. Rate'!$B$1,('Depr. Rate'!$B$4*'KU Meter Schedule'!U220)/12,IF(U220=0,T220/2*'Depr. Rate'!$C$4/12,('Depr. Rate'!$C$4*'KU Meter Schedule'!U220)/12))</f>
        <v>135.2339235</v>
      </c>
      <c r="BL220" s="21">
        <f>IF(BL$3&lt;'Depr. Rate'!$B$1,('Depr. Rate'!$B$4*'KU Meter Schedule'!V220)/12,IF(V220=0,U220/2*'Depr. Rate'!$C$4/12,('Depr. Rate'!$C$4*'KU Meter Schedule'!V220)/12))</f>
        <v>135.2339235</v>
      </c>
      <c r="BM220" s="21">
        <f>IF(BM$3&lt;'Depr. Rate'!$B$1,('Depr. Rate'!$B$4*'KU Meter Schedule'!W220)/12,IF(W220=0,V220/2*'Depr. Rate'!$C$4/12,('Depr. Rate'!$C$4*'KU Meter Schedule'!W220)/12))</f>
        <v>135.2339235</v>
      </c>
      <c r="BN220" s="21">
        <f>IF(BN$3&lt;'Depr. Rate'!$B$1,('Depr. Rate'!$B$4*'KU Meter Schedule'!X220)/12,IF(X220=0,W220/2*'Depr. Rate'!$C$4/12,('Depr. Rate'!$C$4*'KU Meter Schedule'!X220)/12))</f>
        <v>135.2339235</v>
      </c>
      <c r="BO220" s="21">
        <f>IF(BO$3&lt;'Depr. Rate'!$B$1,('Depr. Rate'!$B$4*'KU Meter Schedule'!Y220)/12,IF(Y220=0,X220/2*'Depr. Rate'!$C$4/12,('Depr. Rate'!$C$4*'KU Meter Schedule'!Y220)/12))</f>
        <v>135.2339235</v>
      </c>
      <c r="BP220" s="21">
        <f>IF(BP$3&lt;'Depr. Rate'!$B$1,('Depr. Rate'!$B$4*'KU Meter Schedule'!Z220)/12,IF(Z220=0,Y220/2*'Depr. Rate'!$C$4/12,('Depr. Rate'!$C$4*'KU Meter Schedule'!Z220)/12))</f>
        <v>135.2339235</v>
      </c>
      <c r="BQ220" s="21">
        <f>IF(BQ$3&lt;'Depr. Rate'!$B$1,('Depr. Rate'!$B$4*'KU Meter Schedule'!AA220)/12,IF(AA220=0,Z220/2*'Depr. Rate'!$C$4/12,('Depr. Rate'!$C$4*'KU Meter Schedule'!AA220)/12))</f>
        <v>135.2339235</v>
      </c>
      <c r="BR220" s="21">
        <f>IF(BR$3&lt;'Depr. Rate'!$B$1,('Depr. Rate'!$B$4*'KU Meter Schedule'!AB220)/12,IF(AB220=0,AA220/2*'Depr. Rate'!$C$4/12,('Depr. Rate'!$C$4*'KU Meter Schedule'!AB220)/12))</f>
        <v>135.2339235</v>
      </c>
      <c r="BS220" s="21">
        <f>IF(BS$3&lt;'Depr. Rate'!$B$1,('Depr. Rate'!$B$4*'KU Meter Schedule'!AC220)/12,IF(AC220=0,AB220/2*'Depr. Rate'!$C$4/12,('Depr. Rate'!$C$4*'KU Meter Schedule'!AC220)/12))</f>
        <v>135.2339235</v>
      </c>
      <c r="BT220" s="21">
        <f>IF(BT$3&lt;'Depr. Rate'!$B$1,('Depr. Rate'!$B$4*'KU Meter Schedule'!AD220)/12,IF(AD220=0,AC220/2*'Depr. Rate'!$C$4/12,('Depr. Rate'!$C$4*'KU Meter Schedule'!AD220)/12))</f>
        <v>135.2339235</v>
      </c>
      <c r="BU220" s="21">
        <f>IF(BU$3&lt;'Depr. Rate'!$B$1,('Depr. Rate'!$B$4*'KU Meter Schedule'!AE220)/12,IF(AE220=0,AD220/2*'Depr. Rate'!$C$4/12,('Depr. Rate'!$C$4*'KU Meter Schedule'!AE220)/12))</f>
        <v>135.2339235</v>
      </c>
      <c r="BV220" s="21">
        <f>IF(BV$3&lt;'Depr. Rate'!$B$1,('Depr. Rate'!$B$4*'KU Meter Schedule'!AF220)/12,IF(AF220=0,AE220/2*'Depr. Rate'!$C$4/12,('Depr. Rate'!$C$4*'KU Meter Schedule'!AF220)/12))</f>
        <v>135.2339235</v>
      </c>
      <c r="BW220" s="21">
        <f>IF(BW$3&lt;'Depr. Rate'!$B$1,('Depr. Rate'!$B$4*'KU Meter Schedule'!AG220)/12,IF(AG220=0,AF220/2*'Depr. Rate'!$C$4/12,('Depr. Rate'!$C$4*'KU Meter Schedule'!AG220)/12))</f>
        <v>135.2339235</v>
      </c>
      <c r="BX220" s="21">
        <f>IF(BX$3&lt;'Depr. Rate'!$B$1,('Depr. Rate'!$B$4*'KU Meter Schedule'!AH220)/12,IF(AH220=0,AG220/2*'Depr. Rate'!$C$4/12,('Depr. Rate'!$C$4*'KU Meter Schedule'!AH220)/12))</f>
        <v>135.2339235</v>
      </c>
      <c r="BY220" s="21">
        <f>IF(BY$3&lt;'Depr. Rate'!$B$1,('Depr. Rate'!$B$4*'KU Meter Schedule'!AI220)/12,IF(AI220=0,AH220/2*'Depr. Rate'!$C$4/12,('Depr. Rate'!$C$4*'KU Meter Schedule'!AI220)/12))</f>
        <v>135.2339235</v>
      </c>
      <c r="BZ220" s="21">
        <f>IF(BZ$3&lt;'Depr. Rate'!$B$1,('Depr. Rate'!$B$4*'KU Meter Schedule'!AJ220)/12,IF(AJ220=0,AI220/2*'Depr. Rate'!$C$4/12,('Depr. Rate'!$C$4*'KU Meter Schedule'!AJ220)/12))</f>
        <v>135.2339235</v>
      </c>
      <c r="CA220" s="21">
        <f>IF(CA$3&lt;'Depr. Rate'!$B$1,('Depr. Rate'!$B$4*'KU Meter Schedule'!AK220)/12,IF(AK220=0,AJ220/2*'Depr. Rate'!$C$4/12,('Depr. Rate'!$C$4*'KU Meter Schedule'!AK220)/12))</f>
        <v>135.2339235</v>
      </c>
      <c r="CB220" s="21">
        <f>IF(CB$3&lt;'Depr. Rate'!$B$1,('Depr. Rate'!$B$4*'KU Meter Schedule'!AL220)/12,IF(AL220=0,AK220/2*'Depr. Rate'!$C$4/12,('Depr. Rate'!$C$4*'KU Meter Schedule'!AL220)/12))</f>
        <v>135.2339235</v>
      </c>
      <c r="CC220" s="21">
        <f>IF(CC$3&lt;'Depr. Rate'!$B$1,('Depr. Rate'!$B$4*'KU Meter Schedule'!AM220)/12,IF(AM220=0,AL220/2*'Depr. Rate'!$C$4/12,('Depr. Rate'!$C$4*'KU Meter Schedule'!AM220)/12))</f>
        <v>135.2339235</v>
      </c>
      <c r="CD220" s="21">
        <f>IF(CD$3&lt;'Depr. Rate'!$B$1,('Depr. Rate'!$B$4*'KU Meter Schedule'!AN220)/12,IF(AN220=0,AM220/2*'Depr. Rate'!$C$4/12,('Depr. Rate'!$C$4*'KU Meter Schedule'!AN220)/12))</f>
        <v>135.2339235</v>
      </c>
      <c r="CE220" s="21">
        <f>IF(CE$3&lt;'Depr. Rate'!$B$1,('Depr. Rate'!$B$4*'KU Meter Schedule'!AO220)/12,IF(AO220=0,AN220/2*'Depr. Rate'!$C$4/12,('Depr. Rate'!$C$4*'KU Meter Schedule'!AO220)/12))</f>
        <v>135.2339235</v>
      </c>
      <c r="CF220" s="21">
        <f>IF(CF$3&lt;'Depr. Rate'!$B$1,('Depr. Rate'!$B$4*'KU Meter Schedule'!AP220)/12,IF(AP220=0,AO220/2*'Depr. Rate'!$C$4/12,('Depr. Rate'!$C$4*'KU Meter Schedule'!AP220)/12))</f>
        <v>135.2339235</v>
      </c>
      <c r="CG220" s="21">
        <f>IF(CG$3&lt;'Depr. Rate'!$B$1,('Depr. Rate'!$B$4*'KU Meter Schedule'!AQ220)/12,IF(AQ220=0,AP220/2*'Depr. Rate'!$C$4/12,('Depr. Rate'!$C$4*'KU Meter Schedule'!AQ220)/12))</f>
        <v>135.2339235</v>
      </c>
      <c r="CH220" s="21">
        <f>IF(CH$3&lt;'Depr. Rate'!$B$1,('Depr. Rate'!$B$4*'KU Meter Schedule'!AR220)/12,IF(AR220=0,AQ220/2*'Depr. Rate'!$C$4/12,('Depr. Rate'!$C$4*'KU Meter Schedule'!AR220)/12))</f>
        <v>135.2339235</v>
      </c>
      <c r="CI220" s="21">
        <f>IF(CI$3&lt;'Depr. Rate'!$B$1,('Depr. Rate'!$B$4*'KU Meter Schedule'!AS220)/12,IF(AS220=0,AR220/2*'Depr. Rate'!$C$4/12,('Depr. Rate'!$C$4*'KU Meter Schedule'!AS220)/12))</f>
        <v>135.2339235</v>
      </c>
      <c r="CJ220" s="21">
        <f>IF(CJ$3&lt;'Depr. Rate'!$B$1,('Depr. Rate'!$B$4*'KU Meter Schedule'!AT220)/12,IF(AT220=0,AS220/2*'Depr. Rate'!$C$4/12,('Depr. Rate'!$C$4*'KU Meter Schedule'!AT220)/12))</f>
        <v>135.2339235</v>
      </c>
      <c r="CK220" s="21">
        <f>IF(CK$3&lt;'Depr. Rate'!$B$1,('Depr. Rate'!$B$4*'KU Meter Schedule'!AU220)/12,IF(AU220=0,AT220/2*'Depr. Rate'!$C$4/12,('Depr. Rate'!$C$4*'KU Meter Schedule'!AU220)/12))</f>
        <v>135.2339235</v>
      </c>
      <c r="CL220" s="21">
        <f>IF(CL$3&lt;'Depr. Rate'!$B$1,('Depr. Rate'!$B$4*'KU Meter Schedule'!AV220)/12,IF(AV220=0,AU220/2*'Depr. Rate'!$C$4/12,('Depr. Rate'!$C$4*'KU Meter Schedule'!AV220)/12))</f>
        <v>135.2339235</v>
      </c>
      <c r="CM220" s="21">
        <f>IF(CM$3&lt;'Depr. Rate'!$B$1,('Depr. Rate'!$B$4*'KU Meter Schedule'!AW220)/12,IF(AW220=0,AV220/2*'Depr. Rate'!$C$4/12,('Depr. Rate'!$C$4*'KU Meter Schedule'!AW220)/12))</f>
        <v>67.616961750000002</v>
      </c>
      <c r="CN220" s="21">
        <f>IF(CN$3&lt;'Depr. Rate'!$B$1,('Depr. Rate'!$B$4*'KU Meter Schedule'!AX220)/12,IF(AX220=0,AW220/2*'Depr. Rate'!$C$4/12,('Depr. Rate'!$C$4*'KU Meter Schedule'!AX220)/12))</f>
        <v>0</v>
      </c>
      <c r="CP220" s="6">
        <f>IF(CP$3=$CP$3,$H220+AZ220,IF($F220='KU Meter Schedule'!CP$3,'KU Meter Schedule'!CO220+AZ220-$G220,SUM(CO220,AZ220)))</f>
        <v>38401.947898219929</v>
      </c>
      <c r="CQ220" s="6">
        <f>IF(CQ$3=$CP$3,$H220+BA220,IF($F220='KU Meter Schedule'!CQ$3,'KU Meter Schedule'!CP220+BA220-$G220,SUM(CP220,BA220)))</f>
        <v>38490.177438053259</v>
      </c>
      <c r="CR220" s="6">
        <f>IF(CR$3=$CP$3,$H220+BB220,IF($F220='KU Meter Schedule'!CR$3,'KU Meter Schedule'!CQ220+BB220-$G220,SUM(CQ220,BB220)))</f>
        <v>38578.406977886589</v>
      </c>
      <c r="CS220" s="6">
        <f>IF(CS$3=$CP$3,$H220+BC220,IF($F220='KU Meter Schedule'!CS$3,'KU Meter Schedule'!CR220+BC220-$G220,SUM(CR220,BC220)))</f>
        <v>38666.636517719919</v>
      </c>
      <c r="CT220" s="6">
        <f>IF(CT$3=$CP$3,$H220+BD220,IF($F220='KU Meter Schedule'!CT$3,'KU Meter Schedule'!CS220+BD220-$G220,SUM(CS220,BD220)))</f>
        <v>38754.866057553249</v>
      </c>
      <c r="CU220" s="6">
        <f>IF(CU$3=$CP$3,$H220+BE220,IF($F220='KU Meter Schedule'!CU$3,'KU Meter Schedule'!CT220+BE220-$G220,SUM(CT220,BE220)))</f>
        <v>38843.095597386578</v>
      </c>
      <c r="CV220" s="6">
        <f>IF(CV$3=$CP$3,$H220+BF220,IF($F220='KU Meter Schedule'!CV$3,'KU Meter Schedule'!CU220+BF220-$G220,SUM(CU220,BF220)))</f>
        <v>38931.325137219908</v>
      </c>
      <c r="CW220" s="6">
        <f>IF(CW$3=$CP$3,$H220+BG220,IF($F220='KU Meter Schedule'!CW$3,'KU Meter Schedule'!CV220+BG220-$G220,SUM(CV220,BG220)))</f>
        <v>39019.554677053238</v>
      </c>
      <c r="CX220" s="6">
        <f>IF(CX$3=$CP$3,$H220+BH220,IF($F220='KU Meter Schedule'!CX$3,'KU Meter Schedule'!CW220+BH220-$G220,SUM(CW220,BH220)))</f>
        <v>39107.784216886568</v>
      </c>
      <c r="CY220" s="6">
        <f>IF(CY$3=$CP$3,$H220+BI220,IF($F220='KU Meter Schedule'!CY$3,'KU Meter Schedule'!CX220+BI220-$G220,SUM(CX220,BI220)))</f>
        <v>39196.013756719898</v>
      </c>
      <c r="CZ220" s="6">
        <f>IF(CZ$3=$CP$3,$H220+BJ220,IF($F220='KU Meter Schedule'!CZ$3,'KU Meter Schedule'!CY220+BJ220-$G220,SUM(CY220,BJ220)))</f>
        <v>39284.243296553228</v>
      </c>
      <c r="DA220" s="6">
        <f>IF(DA$3=$CP$3,$H220+BK220,IF($F220='KU Meter Schedule'!DA$3,'KU Meter Schedule'!CZ220+BK220-$G220,SUM(CZ220,BK220)))</f>
        <v>39419.477220053232</v>
      </c>
      <c r="DB220" s="6">
        <f>IF(DB$3=$CP$3,$H220+BL220,IF($F220='KU Meter Schedule'!DB$3,'KU Meter Schedule'!DA220+BL220-$G220,SUM(DA220,BL220)))</f>
        <v>39554.711143553235</v>
      </c>
      <c r="DC220" s="6">
        <f>IF(DC$3=$CP$3,$H220+BM220,IF($F220='KU Meter Schedule'!DC$3,'KU Meter Schedule'!DB220+BM220-$G220,SUM(DB220,BM220)))</f>
        <v>39689.945067053239</v>
      </c>
      <c r="DD220" s="6">
        <f>IF(DD$3=$CP$3,$H220+BN220,IF($F220='KU Meter Schedule'!DD$3,'KU Meter Schedule'!DC220+BN220-$G220,SUM(DC220,BN220)))</f>
        <v>39825.178990553242</v>
      </c>
      <c r="DE220" s="6">
        <f>IF(DE$3=$CP$3,$H220+BO220,IF($F220='KU Meter Schedule'!DE$3,'KU Meter Schedule'!DD220+BO220-$G220,SUM(DD220,BO220)))</f>
        <v>39960.412914053246</v>
      </c>
      <c r="DF220" s="6">
        <f>IF(DF$3=$CP$3,$H220+BP220,IF($F220='KU Meter Schedule'!DF$3,'KU Meter Schedule'!DE220+BP220-$G220,SUM(DE220,BP220)))</f>
        <v>40095.646837553249</v>
      </c>
      <c r="DG220" s="6">
        <f>IF(DG$3=$CP$3,$H220+BQ220,IF($F220='KU Meter Schedule'!DG$3,'KU Meter Schedule'!DF220+BQ220-$G220,SUM(DF220,BQ220)))</f>
        <v>40230.880761053253</v>
      </c>
      <c r="DH220" s="6">
        <f>IF(DH$3=$CP$3,$H220+BR220,IF($F220='KU Meter Schedule'!DH$3,'KU Meter Schedule'!DG220+BR220-$G220,SUM(DG220,BR220)))</f>
        <v>40366.114684553257</v>
      </c>
      <c r="DI220" s="6">
        <f>IF(DI$3=$CP$3,$H220+BS220,IF($F220='KU Meter Schedule'!DI$3,'KU Meter Schedule'!DH220+BS220-$G220,SUM(DH220,BS220)))</f>
        <v>40501.34860805326</v>
      </c>
      <c r="DJ220" s="6">
        <f>IF(DJ$3=$CP$3,$H220+BT220,IF($F220='KU Meter Schedule'!DJ$3,'KU Meter Schedule'!DI220+BT220-$G220,SUM(DI220,BT220)))</f>
        <v>40636.582531553264</v>
      </c>
      <c r="DK220" s="6">
        <f>IF(DK$3=$CP$3,$H220+BU220,IF($F220='KU Meter Schedule'!DK$3,'KU Meter Schedule'!DJ220+BU220-$G220,SUM(DJ220,BU220)))</f>
        <v>40771.816455053267</v>
      </c>
      <c r="DL220" s="6">
        <f>IF(DL$3=$CP$3,$H220+BV220,IF($F220='KU Meter Schedule'!DL$3,'KU Meter Schedule'!DK220+BV220-$G220,SUM(DK220,BV220)))</f>
        <v>40907.050378553271</v>
      </c>
      <c r="DM220" s="6">
        <f>IF(DM$3=$CP$3,$H220+BW220,IF($F220='KU Meter Schedule'!DM$3,'KU Meter Schedule'!DL220+BW220-$G220,SUM(DL220,BW220)))</f>
        <v>41042.284302053275</v>
      </c>
      <c r="DN220" s="6">
        <f>IF(DN$3=$CP$3,$H220+BX220,IF($F220='KU Meter Schedule'!DN$3,'KU Meter Schedule'!DM220+BX220-$G220,SUM(DM220,BX220)))</f>
        <v>41177.518225553278</v>
      </c>
      <c r="DO220" s="6">
        <f>IF(DO$3=$CP$3,$H220+BY220,IF($F220='KU Meter Schedule'!DO$3,'KU Meter Schedule'!DN220+BY220-$G220,SUM(DN220,BY220)))</f>
        <v>41312.752149053282</v>
      </c>
      <c r="DP220" s="6">
        <f>IF(DP$3=$CP$3,$H220+BZ220,IF($F220='KU Meter Schedule'!DP$3,'KU Meter Schedule'!DO220+BZ220-$G220,SUM(DO220,BZ220)))</f>
        <v>41447.986072553285</v>
      </c>
      <c r="DQ220" s="6">
        <f>IF(DQ$3=$CP$3,$H220+CA220,IF($F220='KU Meter Schedule'!DQ$3,'KU Meter Schedule'!DP220+CA220-$G220,SUM(DP220,CA220)))</f>
        <v>41583.219996053289</v>
      </c>
      <c r="DR220" s="6">
        <f>IF(DR$3=$CP$3,$H220+CB220,IF($F220='KU Meter Schedule'!DR$3,'KU Meter Schedule'!DQ220+CB220-$G220,SUM(DQ220,CB220)))</f>
        <v>41718.453919553293</v>
      </c>
      <c r="DS220" s="6">
        <f>IF(DS$3=$CP$3,$H220+CC220,IF($F220='KU Meter Schedule'!DS$3,'KU Meter Schedule'!DR220+CC220-$G220,SUM(DR220,CC220)))</f>
        <v>41853.687843053296</v>
      </c>
      <c r="DT220" s="6">
        <f>IF(DT$3=$CP$3,$H220+CD220,IF($F220='KU Meter Schedule'!DT$3,'KU Meter Schedule'!DS220+CD220-$G220,SUM(DS220,CD220)))</f>
        <v>41988.9217665533</v>
      </c>
      <c r="DU220" s="6">
        <f>IF(DU$3=$CP$3,$H220+CE220,IF($F220='KU Meter Schedule'!DU$3,'KU Meter Schedule'!DT220+CE220-$G220,SUM(DT220,CE220)))</f>
        <v>42124.155690053303</v>
      </c>
      <c r="DV220" s="6">
        <f>IF(DV$3=$CP$3,$H220+CF220,IF($F220='KU Meter Schedule'!DV$3,'KU Meter Schedule'!DU220+CF220-$G220,SUM(DU220,CF220)))</f>
        <v>42259.389613553307</v>
      </c>
      <c r="DW220" s="6">
        <f>IF(DW$3=$CP$3,$H220+CG220,IF($F220='KU Meter Schedule'!DW$3,'KU Meter Schedule'!DV220+CG220-$G220,SUM(DV220,CG220)))</f>
        <v>42394.62353705331</v>
      </c>
      <c r="DX220" s="6">
        <f>IF(DX$3=$CP$3,$H220+CH220,IF($F220='KU Meter Schedule'!DX$3,'KU Meter Schedule'!DW220+CH220-$G220,SUM(DW220,CH220)))</f>
        <v>42529.857460553314</v>
      </c>
      <c r="DY220" s="6">
        <f>IF(DY$3=$CP$3,$H220+CI220,IF($F220='KU Meter Schedule'!DY$3,'KU Meter Schedule'!DX220+CI220-$G220,SUM(DX220,CI220)))</f>
        <v>42665.091384053318</v>
      </c>
      <c r="DZ220" s="6">
        <f>IF(DZ$3=$CP$3,$H220+CJ220,IF($F220='KU Meter Schedule'!DZ$3,'KU Meter Schedule'!DY220+CJ220-$G220,SUM(DY220,CJ220)))</f>
        <v>42800.325307553321</v>
      </c>
      <c r="EA220" s="6">
        <f>IF(EA$3=$CP$3,$H220+CK220,IF($F220='KU Meter Schedule'!EA$3,'KU Meter Schedule'!DZ220+CK220-$G220,SUM(DZ220,CK220)))</f>
        <v>42935.559231053325</v>
      </c>
      <c r="EB220" s="6">
        <f>IF(EB$3=$CP$3,$H220+CL220,IF($F220='KU Meter Schedule'!EB$3,'KU Meter Schedule'!EA220+CL220-$G220,SUM(EA220,CL220)))</f>
        <v>43070.793154553328</v>
      </c>
      <c r="EC220" s="6">
        <f>IF(EC$3=$CP$3,$H220+CM220,IF($F220='KU Meter Schedule'!EC$3,'KU Meter Schedule'!EB220+CM220-$G220,SUM(EB220,CM220)))</f>
        <v>-3095.4098836966732</v>
      </c>
      <c r="ED220" s="6">
        <f>IF(ED$3=$CP$3,$H220+CN220,IF($F220='KU Meter Schedule'!ED$3,'KU Meter Schedule'!EC220+CN220-$G220,SUM(EC220,CN220)))</f>
        <v>-3095.4098836966732</v>
      </c>
      <c r="EF220" s="8">
        <f t="shared" si="44"/>
        <v>7831.8721017800708</v>
      </c>
      <c r="EG220" s="8">
        <f t="shared" si="44"/>
        <v>7743.6425619467409</v>
      </c>
      <c r="EH220" s="8">
        <f t="shared" si="44"/>
        <v>7655.413022113411</v>
      </c>
      <c r="EI220" s="8">
        <f t="shared" si="44"/>
        <v>7567.1834822800811</v>
      </c>
      <c r="EJ220" s="8">
        <f t="shared" si="44"/>
        <v>7478.9539424467512</v>
      </c>
      <c r="EK220" s="8">
        <f t="shared" si="44"/>
        <v>7390.7244026134213</v>
      </c>
      <c r="EL220" s="8">
        <f t="shared" si="44"/>
        <v>7302.4948627800914</v>
      </c>
      <c r="EM220" s="8">
        <f t="shared" si="44"/>
        <v>7214.2653229467614</v>
      </c>
      <c r="EN220" s="8">
        <f t="shared" si="44"/>
        <v>7126.0357831134315</v>
      </c>
      <c r="EO220" s="8">
        <f t="shared" si="44"/>
        <v>7037.8062432801016</v>
      </c>
      <c r="EP220" s="8">
        <f t="shared" si="44"/>
        <v>6949.5767034467717</v>
      </c>
      <c r="EQ220" s="8">
        <f t="shared" si="44"/>
        <v>6814.3427799467681</v>
      </c>
      <c r="ER220" s="8">
        <f t="shared" si="44"/>
        <v>6679.1088564467645</v>
      </c>
      <c r="ES220" s="8">
        <f t="shared" si="44"/>
        <v>6543.874932946761</v>
      </c>
      <c r="ET220" s="8">
        <f t="shared" si="44"/>
        <v>6408.6410094467574</v>
      </c>
      <c r="EU220" s="8">
        <f t="shared" si="44"/>
        <v>6273.4070859467538</v>
      </c>
      <c r="EV220" s="8">
        <f t="shared" si="43"/>
        <v>6138.1731624467502</v>
      </c>
      <c r="EW220" s="8">
        <f t="shared" si="43"/>
        <v>6002.9392389467466</v>
      </c>
      <c r="EX220" s="8">
        <f t="shared" si="43"/>
        <v>5867.705315446743</v>
      </c>
      <c r="EY220" s="8">
        <f t="shared" si="43"/>
        <v>5732.4713919467395</v>
      </c>
      <c r="EZ220" s="8">
        <f t="shared" si="43"/>
        <v>5597.2374684467359</v>
      </c>
      <c r="FA220" s="8">
        <f t="shared" si="43"/>
        <v>5462.0035449467323</v>
      </c>
      <c r="FB220" s="8">
        <f t="shared" si="43"/>
        <v>5326.7696214467287</v>
      </c>
      <c r="FC220" s="8">
        <f t="shared" si="43"/>
        <v>5191.5356979467251</v>
      </c>
      <c r="FD220" s="8">
        <f t="shared" si="43"/>
        <v>5056.3017744467215</v>
      </c>
      <c r="FE220" s="8">
        <f t="shared" si="43"/>
        <v>4921.067850946718</v>
      </c>
      <c r="FF220" s="8">
        <f t="shared" si="43"/>
        <v>4785.8339274467144</v>
      </c>
      <c r="FG220" s="8">
        <f t="shared" si="43"/>
        <v>4650.6000039467108</v>
      </c>
      <c r="FH220" s="8">
        <f t="shared" si="43"/>
        <v>4515.3660804467072</v>
      </c>
      <c r="FI220" s="8">
        <f t="shared" si="43"/>
        <v>4380.1321569467036</v>
      </c>
      <c r="FJ220" s="8">
        <f t="shared" si="43"/>
        <v>4244.8982334467</v>
      </c>
      <c r="FK220" s="8">
        <f t="shared" si="46"/>
        <v>4109.6643099466964</v>
      </c>
      <c r="FL220" s="8">
        <f t="shared" si="46"/>
        <v>3974.4303864466929</v>
      </c>
      <c r="FM220" s="8">
        <f t="shared" si="46"/>
        <v>3839.1964629466893</v>
      </c>
      <c r="FN220" s="8">
        <f t="shared" si="46"/>
        <v>3703.9625394466857</v>
      </c>
      <c r="FO220" s="8">
        <f t="shared" si="46"/>
        <v>3568.7286159466821</v>
      </c>
      <c r="FP220" s="8">
        <f t="shared" si="46"/>
        <v>3433.4946924466785</v>
      </c>
      <c r="FQ220" s="8">
        <f t="shared" si="46"/>
        <v>3298.2607689466749</v>
      </c>
      <c r="FR220" s="8">
        <f t="shared" si="46"/>
        <v>3163.0268454466714</v>
      </c>
      <c r="FS220" s="8">
        <f t="shared" si="46"/>
        <v>3095.4098836966732</v>
      </c>
      <c r="FT220" s="8">
        <f t="shared" si="46"/>
        <v>3095.4098836966732</v>
      </c>
    </row>
    <row r="221" spans="1:176" x14ac:dyDescent="0.25">
      <c r="A221" s="3" t="s">
        <v>12</v>
      </c>
      <c r="B221" s="3" t="s">
        <v>2</v>
      </c>
      <c r="C221" s="3" t="s">
        <v>37</v>
      </c>
      <c r="D221" s="3" t="s">
        <v>5</v>
      </c>
      <c r="E221" s="3">
        <v>1981</v>
      </c>
      <c r="F221" s="24">
        <f>IFERROR(VLOOKUP(CONCATENATE(C221,E221),'KU Retirements'!$A$4:$E$150,5,FALSE),"N/A")</f>
        <v>43770</v>
      </c>
      <c r="G221" s="5">
        <v>4795.45</v>
      </c>
      <c r="H221" s="5">
        <v>3973.9636634335002</v>
      </c>
      <c r="J221" s="6">
        <f>IF(J$3=$J$3,$G221,IF($F221='KU Meter Schedule'!J$3,'KU Meter Schedule'!I221-'KU Meter Schedule'!$G221,I221))</f>
        <v>4795.45</v>
      </c>
      <c r="K221" s="6">
        <f>IF(K$3=$J$3,$G221,IF($F221='KU Meter Schedule'!K$3,'KU Meter Schedule'!J221-'KU Meter Schedule'!$G221,J221))</f>
        <v>4795.45</v>
      </c>
      <c r="L221" s="6">
        <f>IF(L$3=$J$3,$G221,IF($F221='KU Meter Schedule'!L$3,'KU Meter Schedule'!K221-'KU Meter Schedule'!$G221,K221))</f>
        <v>4795.45</v>
      </c>
      <c r="M221" s="6">
        <f>IF(M$3=$J$3,$G221,IF($F221='KU Meter Schedule'!M$3,'KU Meter Schedule'!L221-'KU Meter Schedule'!$G221,L221))</f>
        <v>4795.45</v>
      </c>
      <c r="N221" s="6">
        <f>IF(N$3=$J$3,$G221,IF($F221='KU Meter Schedule'!N$3,'KU Meter Schedule'!M221-'KU Meter Schedule'!$G221,M221))</f>
        <v>4795.45</v>
      </c>
      <c r="O221" s="6">
        <f>IF(O$3=$J$3,$G221,IF($F221='KU Meter Schedule'!O$3,'KU Meter Schedule'!N221-'KU Meter Schedule'!$G221,N221))</f>
        <v>4795.45</v>
      </c>
      <c r="P221" s="6">
        <f>IF(P$3=$J$3,$G221,IF($F221='KU Meter Schedule'!P$3,'KU Meter Schedule'!O221-'KU Meter Schedule'!$G221,O221))</f>
        <v>4795.45</v>
      </c>
      <c r="Q221" s="6">
        <f>IF(Q$3=$J$3,$G221,IF($F221='KU Meter Schedule'!Q$3,'KU Meter Schedule'!P221-'KU Meter Schedule'!$G221,P221))</f>
        <v>4795.45</v>
      </c>
      <c r="R221" s="6">
        <f>IF(R$3=$J$3,$G221,IF($F221='KU Meter Schedule'!R$3,'KU Meter Schedule'!Q221-'KU Meter Schedule'!$G221,Q221))</f>
        <v>4795.45</v>
      </c>
      <c r="S221" s="6">
        <f>IF(S$3=$J$3,$G221,IF($F221='KU Meter Schedule'!S$3,'KU Meter Schedule'!R221-'KU Meter Schedule'!$G221,R221))</f>
        <v>4795.45</v>
      </c>
      <c r="T221" s="6">
        <f>IF(T$3=$J$3,$G221,IF($F221='KU Meter Schedule'!T$3,'KU Meter Schedule'!S221-'KU Meter Schedule'!$G221,S221))</f>
        <v>4795.45</v>
      </c>
      <c r="U221" s="6">
        <f>IF(U$3=$J$3,$G221,IF($F221='KU Meter Schedule'!U$3,'KU Meter Schedule'!T221-'KU Meter Schedule'!$G221,T221))</f>
        <v>4795.45</v>
      </c>
      <c r="V221" s="6">
        <f>IF(V$3=$J$3,$G221,IF($F221='KU Meter Schedule'!V$3,'KU Meter Schedule'!U221-'KU Meter Schedule'!$G221,U221))</f>
        <v>4795.45</v>
      </c>
      <c r="W221" s="6">
        <f>IF(W$3=$J$3,$G221,IF($F221='KU Meter Schedule'!W$3,'KU Meter Schedule'!V221-'KU Meter Schedule'!$G221,V221))</f>
        <v>4795.45</v>
      </c>
      <c r="X221" s="6">
        <f>IF(X$3=$J$3,$G221,IF($F221='KU Meter Schedule'!X$3,'KU Meter Schedule'!W221-'KU Meter Schedule'!$G221,W221))</f>
        <v>4795.45</v>
      </c>
      <c r="Y221" s="6">
        <f>IF(Y$3=$J$3,$G221,IF($F221='KU Meter Schedule'!Y$3,'KU Meter Schedule'!X221-'KU Meter Schedule'!$G221,X221))</f>
        <v>4795.45</v>
      </c>
      <c r="Z221" s="6">
        <f>IF(Z$3=$J$3,$G221,IF($F221='KU Meter Schedule'!Z$3,'KU Meter Schedule'!Y221-'KU Meter Schedule'!$G221,Y221))</f>
        <v>4795.45</v>
      </c>
      <c r="AA221" s="6">
        <f>IF(AA$3=$J$3,$G221,IF($F221='KU Meter Schedule'!AA$3,'KU Meter Schedule'!Z221-'KU Meter Schedule'!$G221,Z221))</f>
        <v>4795.45</v>
      </c>
      <c r="AB221" s="6">
        <f>IF(AB$3=$J$3,$G221,IF($F221='KU Meter Schedule'!AB$3,'KU Meter Schedule'!AA221-'KU Meter Schedule'!$G221,AA221))</f>
        <v>4795.45</v>
      </c>
      <c r="AC221" s="6">
        <f>IF(AC$3=$J$3,$G221,IF($F221='KU Meter Schedule'!AC$3,'KU Meter Schedule'!AB221-'KU Meter Schedule'!$G221,AB221))</f>
        <v>4795.45</v>
      </c>
      <c r="AD221" s="6">
        <f>IF(AD$3=$J$3,$G221,IF($F221='KU Meter Schedule'!AD$3,'KU Meter Schedule'!AC221-'KU Meter Schedule'!$G221,AC221))</f>
        <v>4795.45</v>
      </c>
      <c r="AE221" s="6">
        <f>IF(AE$3=$J$3,$G221,IF($F221='KU Meter Schedule'!AE$3,'KU Meter Schedule'!AD221-'KU Meter Schedule'!$G221,AD221))</f>
        <v>4795.45</v>
      </c>
      <c r="AF221" s="6">
        <f>IF(AF$3=$J$3,$G221,IF($F221='KU Meter Schedule'!AF$3,'KU Meter Schedule'!AE221-'KU Meter Schedule'!$G221,AE221))</f>
        <v>4795.45</v>
      </c>
      <c r="AG221" s="6">
        <f>IF(AG$3=$J$3,$G221,IF($F221='KU Meter Schedule'!AG$3,'KU Meter Schedule'!AF221-'KU Meter Schedule'!$G221,AF221))</f>
        <v>4795.45</v>
      </c>
      <c r="AH221" s="6">
        <f>IF(AH$3=$J$3,$G221,IF($F221='KU Meter Schedule'!AH$3,'KU Meter Schedule'!AG221-'KU Meter Schedule'!$G221,AG221))</f>
        <v>4795.45</v>
      </c>
      <c r="AI221" s="6">
        <f>IF(AI$3=$J$3,$G221,IF($F221='KU Meter Schedule'!AI$3,'KU Meter Schedule'!AH221-'KU Meter Schedule'!$G221,AH221))</f>
        <v>4795.45</v>
      </c>
      <c r="AJ221" s="6">
        <f>IF(AJ$3=$J$3,$G221,IF($F221='KU Meter Schedule'!AJ$3,'KU Meter Schedule'!AI221-'KU Meter Schedule'!$G221,AI221))</f>
        <v>4795.45</v>
      </c>
      <c r="AK221" s="6">
        <f>IF(AK$3=$J$3,$G221,IF($F221='KU Meter Schedule'!AK$3,'KU Meter Schedule'!AJ221-'KU Meter Schedule'!$G221,AJ221))</f>
        <v>4795.45</v>
      </c>
      <c r="AL221" s="6">
        <f>IF(AL$3=$J$3,$G221,IF($F221='KU Meter Schedule'!AL$3,'KU Meter Schedule'!AK221-'KU Meter Schedule'!$G221,AK221))</f>
        <v>4795.45</v>
      </c>
      <c r="AM221" s="6">
        <f>IF(AM$3=$J$3,$G221,IF($F221='KU Meter Schedule'!AM$3,'KU Meter Schedule'!AL221-'KU Meter Schedule'!$G221,AL221))</f>
        <v>4795.45</v>
      </c>
      <c r="AN221" s="6">
        <f>IF(AN$3=$J$3,$G221,IF($F221='KU Meter Schedule'!AN$3,'KU Meter Schedule'!AM221-'KU Meter Schedule'!$G221,AM221))</f>
        <v>4795.45</v>
      </c>
      <c r="AO221" s="6">
        <f>IF(AO$3=$J$3,$G221,IF($F221='KU Meter Schedule'!AO$3,'KU Meter Schedule'!AN221-'KU Meter Schedule'!$G221,AN221))</f>
        <v>4795.45</v>
      </c>
      <c r="AP221" s="6">
        <f>IF(AP$3=$J$3,$G221,IF($F221='KU Meter Schedule'!AP$3,'KU Meter Schedule'!AO221-'KU Meter Schedule'!$G221,AO221))</f>
        <v>4795.45</v>
      </c>
      <c r="AQ221" s="6">
        <f>IF(AQ$3=$J$3,$G221,IF($F221='KU Meter Schedule'!AQ$3,'KU Meter Schedule'!AP221-'KU Meter Schedule'!$G221,AP221))</f>
        <v>4795.45</v>
      </c>
      <c r="AR221" s="6">
        <f>IF(AR$3=$J$3,$G221,IF($F221='KU Meter Schedule'!AR$3,'KU Meter Schedule'!AQ221-'KU Meter Schedule'!$G221,AQ221))</f>
        <v>4795.45</v>
      </c>
      <c r="AS221" s="6">
        <f>IF(AS$3=$J$3,$G221,IF($F221='KU Meter Schedule'!AS$3,'KU Meter Schedule'!AR221-'KU Meter Schedule'!$G221,AR221))</f>
        <v>4795.45</v>
      </c>
      <c r="AT221" s="6">
        <f>IF(AT$3=$J$3,$G221,IF($F221='KU Meter Schedule'!AT$3,'KU Meter Schedule'!AS221-'KU Meter Schedule'!$G221,AS221))</f>
        <v>4795.45</v>
      </c>
      <c r="AU221" s="6">
        <f>IF(AU$3=$J$3,$G221,IF($F221='KU Meter Schedule'!AU$3,'KU Meter Schedule'!AT221-'KU Meter Schedule'!$G221,AT221))</f>
        <v>4795.45</v>
      </c>
      <c r="AV221" s="6">
        <f>IF(AV$3=$J$3,$G221,IF($F221='KU Meter Schedule'!AV$3,'KU Meter Schedule'!AU221-'KU Meter Schedule'!$G221,AU221))</f>
        <v>4795.45</v>
      </c>
      <c r="AW221" s="6">
        <f>IF(AW$3=$J$3,$G221,IF($F221='KU Meter Schedule'!AW$3,'KU Meter Schedule'!AV221-'KU Meter Schedule'!$G221,AV221))</f>
        <v>0</v>
      </c>
      <c r="AX221" s="6">
        <f>IF(AX$3=$J$3,$G221,IF($F221='KU Meter Schedule'!AX$3,'KU Meter Schedule'!AW221-'KU Meter Schedule'!$G221,AW221))</f>
        <v>0</v>
      </c>
      <c r="AZ221" s="21">
        <f>IF(AZ$3&lt;'Depr. Rate'!$B$1,('Depr. Rate'!$B$4*'KU Meter Schedule'!J221)/12,IF(J221=0,I221/2*'Depr. Rate'!$C$4/12,('Depr. Rate'!$C$4*'KU Meter Schedule'!J221)/12))</f>
        <v>9.1513170833333337</v>
      </c>
      <c r="BA221" s="21">
        <f>IF(BA$3&lt;'Depr. Rate'!$B$1,('Depr. Rate'!$B$4*'KU Meter Schedule'!K221)/12,IF(K221=0,J221/2*'Depr. Rate'!$C$4/12,('Depr. Rate'!$C$4*'KU Meter Schedule'!K221)/12))</f>
        <v>9.1513170833333337</v>
      </c>
      <c r="BB221" s="21">
        <f>IF(BB$3&lt;'Depr. Rate'!$B$1,('Depr. Rate'!$B$4*'KU Meter Schedule'!L221)/12,IF(L221=0,K221/2*'Depr. Rate'!$C$4/12,('Depr. Rate'!$C$4*'KU Meter Schedule'!L221)/12))</f>
        <v>9.1513170833333337</v>
      </c>
      <c r="BC221" s="21">
        <f>IF(BC$3&lt;'Depr. Rate'!$B$1,('Depr. Rate'!$B$4*'KU Meter Schedule'!M221)/12,IF(M221=0,L221/2*'Depr. Rate'!$C$4/12,('Depr. Rate'!$C$4*'KU Meter Schedule'!M221)/12))</f>
        <v>9.1513170833333337</v>
      </c>
      <c r="BD221" s="21">
        <f>IF(BD$3&lt;'Depr. Rate'!$B$1,('Depr. Rate'!$B$4*'KU Meter Schedule'!N221)/12,IF(N221=0,M221/2*'Depr. Rate'!$C$4/12,('Depr. Rate'!$C$4*'KU Meter Schedule'!N221)/12))</f>
        <v>9.1513170833333337</v>
      </c>
      <c r="BE221" s="21">
        <f>IF(BE$3&lt;'Depr. Rate'!$B$1,('Depr. Rate'!$B$4*'KU Meter Schedule'!O221)/12,IF(O221=0,N221/2*'Depr. Rate'!$C$4/12,('Depr. Rate'!$C$4*'KU Meter Schedule'!O221)/12))</f>
        <v>9.1513170833333337</v>
      </c>
      <c r="BF221" s="21">
        <f>IF(BF$3&lt;'Depr. Rate'!$B$1,('Depr. Rate'!$B$4*'KU Meter Schedule'!P221)/12,IF(P221=0,O221/2*'Depr. Rate'!$C$4/12,('Depr. Rate'!$C$4*'KU Meter Schedule'!P221)/12))</f>
        <v>9.1513170833333337</v>
      </c>
      <c r="BG221" s="21">
        <f>IF(BG$3&lt;'Depr. Rate'!$B$1,('Depr. Rate'!$B$4*'KU Meter Schedule'!Q221)/12,IF(Q221=0,P221/2*'Depr. Rate'!$C$4/12,('Depr. Rate'!$C$4*'KU Meter Schedule'!Q221)/12))</f>
        <v>9.1513170833333337</v>
      </c>
      <c r="BH221" s="21">
        <f>IF(BH$3&lt;'Depr. Rate'!$B$1,('Depr. Rate'!$B$4*'KU Meter Schedule'!R221)/12,IF(R221=0,Q221/2*'Depr. Rate'!$C$4/12,('Depr. Rate'!$C$4*'KU Meter Schedule'!R221)/12))</f>
        <v>9.1513170833333337</v>
      </c>
      <c r="BI221" s="21">
        <f>IF(BI$3&lt;'Depr. Rate'!$B$1,('Depr. Rate'!$B$4*'KU Meter Schedule'!S221)/12,IF(S221=0,R221/2*'Depr. Rate'!$C$4/12,('Depr. Rate'!$C$4*'KU Meter Schedule'!S221)/12))</f>
        <v>9.1513170833333337</v>
      </c>
      <c r="BJ221" s="21">
        <f>IF(BJ$3&lt;'Depr. Rate'!$B$1,('Depr. Rate'!$B$4*'KU Meter Schedule'!T221)/12,IF(T221=0,S221/2*'Depr. Rate'!$C$4/12,('Depr. Rate'!$C$4*'KU Meter Schedule'!T221)/12))</f>
        <v>9.1513170833333337</v>
      </c>
      <c r="BK221" s="21">
        <f>IF(BK$3&lt;'Depr. Rate'!$B$1,('Depr. Rate'!$B$4*'KU Meter Schedule'!U221)/12,IF(U221=0,T221/2*'Depr. Rate'!$C$4/12,('Depr. Rate'!$C$4*'KU Meter Schedule'!U221)/12))</f>
        <v>14.026691249999999</v>
      </c>
      <c r="BL221" s="21">
        <f>IF(BL$3&lt;'Depr. Rate'!$B$1,('Depr. Rate'!$B$4*'KU Meter Schedule'!V221)/12,IF(V221=0,U221/2*'Depr. Rate'!$C$4/12,('Depr. Rate'!$C$4*'KU Meter Schedule'!V221)/12))</f>
        <v>14.026691249999999</v>
      </c>
      <c r="BM221" s="21">
        <f>IF(BM$3&lt;'Depr. Rate'!$B$1,('Depr. Rate'!$B$4*'KU Meter Schedule'!W221)/12,IF(W221=0,V221/2*'Depr. Rate'!$C$4/12,('Depr. Rate'!$C$4*'KU Meter Schedule'!W221)/12))</f>
        <v>14.026691249999999</v>
      </c>
      <c r="BN221" s="21">
        <f>IF(BN$3&lt;'Depr. Rate'!$B$1,('Depr. Rate'!$B$4*'KU Meter Schedule'!X221)/12,IF(X221=0,W221/2*'Depr. Rate'!$C$4/12,('Depr. Rate'!$C$4*'KU Meter Schedule'!X221)/12))</f>
        <v>14.026691249999999</v>
      </c>
      <c r="BO221" s="21">
        <f>IF(BO$3&lt;'Depr. Rate'!$B$1,('Depr. Rate'!$B$4*'KU Meter Schedule'!Y221)/12,IF(Y221=0,X221/2*'Depr. Rate'!$C$4/12,('Depr. Rate'!$C$4*'KU Meter Schedule'!Y221)/12))</f>
        <v>14.026691249999999</v>
      </c>
      <c r="BP221" s="21">
        <f>IF(BP$3&lt;'Depr. Rate'!$B$1,('Depr. Rate'!$B$4*'KU Meter Schedule'!Z221)/12,IF(Z221=0,Y221/2*'Depr. Rate'!$C$4/12,('Depr. Rate'!$C$4*'KU Meter Schedule'!Z221)/12))</f>
        <v>14.026691249999999</v>
      </c>
      <c r="BQ221" s="21">
        <f>IF(BQ$3&lt;'Depr. Rate'!$B$1,('Depr. Rate'!$B$4*'KU Meter Schedule'!AA221)/12,IF(AA221=0,Z221/2*'Depr. Rate'!$C$4/12,('Depr. Rate'!$C$4*'KU Meter Schedule'!AA221)/12))</f>
        <v>14.026691249999999</v>
      </c>
      <c r="BR221" s="21">
        <f>IF(BR$3&lt;'Depr. Rate'!$B$1,('Depr. Rate'!$B$4*'KU Meter Schedule'!AB221)/12,IF(AB221=0,AA221/2*'Depr. Rate'!$C$4/12,('Depr. Rate'!$C$4*'KU Meter Schedule'!AB221)/12))</f>
        <v>14.026691249999999</v>
      </c>
      <c r="BS221" s="21">
        <f>IF(BS$3&lt;'Depr. Rate'!$B$1,('Depr. Rate'!$B$4*'KU Meter Schedule'!AC221)/12,IF(AC221=0,AB221/2*'Depr. Rate'!$C$4/12,('Depr. Rate'!$C$4*'KU Meter Schedule'!AC221)/12))</f>
        <v>14.026691249999999</v>
      </c>
      <c r="BT221" s="21">
        <f>IF(BT$3&lt;'Depr. Rate'!$B$1,('Depr. Rate'!$B$4*'KU Meter Schedule'!AD221)/12,IF(AD221=0,AC221/2*'Depr. Rate'!$C$4/12,('Depr. Rate'!$C$4*'KU Meter Schedule'!AD221)/12))</f>
        <v>14.026691249999999</v>
      </c>
      <c r="BU221" s="21">
        <f>IF(BU$3&lt;'Depr. Rate'!$B$1,('Depr. Rate'!$B$4*'KU Meter Schedule'!AE221)/12,IF(AE221=0,AD221/2*'Depr. Rate'!$C$4/12,('Depr. Rate'!$C$4*'KU Meter Schedule'!AE221)/12))</f>
        <v>14.026691249999999</v>
      </c>
      <c r="BV221" s="21">
        <f>IF(BV$3&lt;'Depr. Rate'!$B$1,('Depr. Rate'!$B$4*'KU Meter Schedule'!AF221)/12,IF(AF221=0,AE221/2*'Depr. Rate'!$C$4/12,('Depr. Rate'!$C$4*'KU Meter Schedule'!AF221)/12))</f>
        <v>14.026691249999999</v>
      </c>
      <c r="BW221" s="21">
        <f>IF(BW$3&lt;'Depr. Rate'!$B$1,('Depr. Rate'!$B$4*'KU Meter Schedule'!AG221)/12,IF(AG221=0,AF221/2*'Depr. Rate'!$C$4/12,('Depr. Rate'!$C$4*'KU Meter Schedule'!AG221)/12))</f>
        <v>14.026691249999999</v>
      </c>
      <c r="BX221" s="21">
        <f>IF(BX$3&lt;'Depr. Rate'!$B$1,('Depr. Rate'!$B$4*'KU Meter Schedule'!AH221)/12,IF(AH221=0,AG221/2*'Depr. Rate'!$C$4/12,('Depr. Rate'!$C$4*'KU Meter Schedule'!AH221)/12))</f>
        <v>14.026691249999999</v>
      </c>
      <c r="BY221" s="21">
        <f>IF(BY$3&lt;'Depr. Rate'!$B$1,('Depr. Rate'!$B$4*'KU Meter Schedule'!AI221)/12,IF(AI221=0,AH221/2*'Depr. Rate'!$C$4/12,('Depr. Rate'!$C$4*'KU Meter Schedule'!AI221)/12))</f>
        <v>14.026691249999999</v>
      </c>
      <c r="BZ221" s="21">
        <f>IF(BZ$3&lt;'Depr. Rate'!$B$1,('Depr. Rate'!$B$4*'KU Meter Schedule'!AJ221)/12,IF(AJ221=0,AI221/2*'Depr. Rate'!$C$4/12,('Depr. Rate'!$C$4*'KU Meter Schedule'!AJ221)/12))</f>
        <v>14.026691249999999</v>
      </c>
      <c r="CA221" s="21">
        <f>IF(CA$3&lt;'Depr. Rate'!$B$1,('Depr. Rate'!$B$4*'KU Meter Schedule'!AK221)/12,IF(AK221=0,AJ221/2*'Depr. Rate'!$C$4/12,('Depr. Rate'!$C$4*'KU Meter Schedule'!AK221)/12))</f>
        <v>14.026691249999999</v>
      </c>
      <c r="CB221" s="21">
        <f>IF(CB$3&lt;'Depr. Rate'!$B$1,('Depr. Rate'!$B$4*'KU Meter Schedule'!AL221)/12,IF(AL221=0,AK221/2*'Depr. Rate'!$C$4/12,('Depr. Rate'!$C$4*'KU Meter Schedule'!AL221)/12))</f>
        <v>14.026691249999999</v>
      </c>
      <c r="CC221" s="21">
        <f>IF(CC$3&lt;'Depr. Rate'!$B$1,('Depr. Rate'!$B$4*'KU Meter Schedule'!AM221)/12,IF(AM221=0,AL221/2*'Depr. Rate'!$C$4/12,('Depr. Rate'!$C$4*'KU Meter Schedule'!AM221)/12))</f>
        <v>14.026691249999999</v>
      </c>
      <c r="CD221" s="21">
        <f>IF(CD$3&lt;'Depr. Rate'!$B$1,('Depr. Rate'!$B$4*'KU Meter Schedule'!AN221)/12,IF(AN221=0,AM221/2*'Depr. Rate'!$C$4/12,('Depr. Rate'!$C$4*'KU Meter Schedule'!AN221)/12))</f>
        <v>14.026691249999999</v>
      </c>
      <c r="CE221" s="21">
        <f>IF(CE$3&lt;'Depr. Rate'!$B$1,('Depr. Rate'!$B$4*'KU Meter Schedule'!AO221)/12,IF(AO221=0,AN221/2*'Depr. Rate'!$C$4/12,('Depr. Rate'!$C$4*'KU Meter Schedule'!AO221)/12))</f>
        <v>14.026691249999999</v>
      </c>
      <c r="CF221" s="21">
        <f>IF(CF$3&lt;'Depr. Rate'!$B$1,('Depr. Rate'!$B$4*'KU Meter Schedule'!AP221)/12,IF(AP221=0,AO221/2*'Depr. Rate'!$C$4/12,('Depr. Rate'!$C$4*'KU Meter Schedule'!AP221)/12))</f>
        <v>14.026691249999999</v>
      </c>
      <c r="CG221" s="21">
        <f>IF(CG$3&lt;'Depr. Rate'!$B$1,('Depr. Rate'!$B$4*'KU Meter Schedule'!AQ221)/12,IF(AQ221=0,AP221/2*'Depr. Rate'!$C$4/12,('Depr. Rate'!$C$4*'KU Meter Schedule'!AQ221)/12))</f>
        <v>14.026691249999999</v>
      </c>
      <c r="CH221" s="21">
        <f>IF(CH$3&lt;'Depr. Rate'!$B$1,('Depr. Rate'!$B$4*'KU Meter Schedule'!AR221)/12,IF(AR221=0,AQ221/2*'Depr. Rate'!$C$4/12,('Depr. Rate'!$C$4*'KU Meter Schedule'!AR221)/12))</f>
        <v>14.026691249999999</v>
      </c>
      <c r="CI221" s="21">
        <f>IF(CI$3&lt;'Depr. Rate'!$B$1,('Depr. Rate'!$B$4*'KU Meter Schedule'!AS221)/12,IF(AS221=0,AR221/2*'Depr. Rate'!$C$4/12,('Depr. Rate'!$C$4*'KU Meter Schedule'!AS221)/12))</f>
        <v>14.026691249999999</v>
      </c>
      <c r="CJ221" s="21">
        <f>IF(CJ$3&lt;'Depr. Rate'!$B$1,('Depr. Rate'!$B$4*'KU Meter Schedule'!AT221)/12,IF(AT221=0,AS221/2*'Depr. Rate'!$C$4/12,('Depr. Rate'!$C$4*'KU Meter Schedule'!AT221)/12))</f>
        <v>14.026691249999999</v>
      </c>
      <c r="CK221" s="21">
        <f>IF(CK$3&lt;'Depr. Rate'!$B$1,('Depr. Rate'!$B$4*'KU Meter Schedule'!AU221)/12,IF(AU221=0,AT221/2*'Depr. Rate'!$C$4/12,('Depr. Rate'!$C$4*'KU Meter Schedule'!AU221)/12))</f>
        <v>14.026691249999999</v>
      </c>
      <c r="CL221" s="21">
        <f>IF(CL$3&lt;'Depr. Rate'!$B$1,('Depr. Rate'!$B$4*'KU Meter Schedule'!AV221)/12,IF(AV221=0,AU221/2*'Depr. Rate'!$C$4/12,('Depr. Rate'!$C$4*'KU Meter Schedule'!AV221)/12))</f>
        <v>14.026691249999999</v>
      </c>
      <c r="CM221" s="21">
        <f>IF(CM$3&lt;'Depr. Rate'!$B$1,('Depr. Rate'!$B$4*'KU Meter Schedule'!AW221)/12,IF(AW221=0,AV221/2*'Depr. Rate'!$C$4/12,('Depr. Rate'!$C$4*'KU Meter Schedule'!AW221)/12))</f>
        <v>7.0133456249999995</v>
      </c>
      <c r="CN221" s="21">
        <f>IF(CN$3&lt;'Depr. Rate'!$B$1,('Depr. Rate'!$B$4*'KU Meter Schedule'!AX221)/12,IF(AX221=0,AW221/2*'Depr. Rate'!$C$4/12,('Depr. Rate'!$C$4*'KU Meter Schedule'!AX221)/12))</f>
        <v>0</v>
      </c>
      <c r="CP221" s="6">
        <f>IF(CP$3=$CP$3,$H221+AZ221,IF($F221='KU Meter Schedule'!CP$3,'KU Meter Schedule'!CO221+AZ221-$G221,SUM(CO221,AZ221)))</f>
        <v>3983.1149805168334</v>
      </c>
      <c r="CQ221" s="6">
        <f>IF(CQ$3=$CP$3,$H221+BA221,IF($F221='KU Meter Schedule'!CQ$3,'KU Meter Schedule'!CP221+BA221-$G221,SUM(CP221,BA221)))</f>
        <v>3992.2662976001666</v>
      </c>
      <c r="CR221" s="6">
        <f>IF(CR$3=$CP$3,$H221+BB221,IF($F221='KU Meter Schedule'!CR$3,'KU Meter Schedule'!CQ221+BB221-$G221,SUM(CQ221,BB221)))</f>
        <v>4001.4176146834998</v>
      </c>
      <c r="CS221" s="6">
        <f>IF(CS$3=$CP$3,$H221+BC221,IF($F221='KU Meter Schedule'!CS$3,'KU Meter Schedule'!CR221+BC221-$G221,SUM(CR221,BC221)))</f>
        <v>4010.568931766833</v>
      </c>
      <c r="CT221" s="6">
        <f>IF(CT$3=$CP$3,$H221+BD221,IF($F221='KU Meter Schedule'!CT$3,'KU Meter Schedule'!CS221+BD221-$G221,SUM(CS221,BD221)))</f>
        <v>4019.7202488501662</v>
      </c>
      <c r="CU221" s="6">
        <f>IF(CU$3=$CP$3,$H221+BE221,IF($F221='KU Meter Schedule'!CU$3,'KU Meter Schedule'!CT221+BE221-$G221,SUM(CT221,BE221)))</f>
        <v>4028.8715659334994</v>
      </c>
      <c r="CV221" s="6">
        <f>IF(CV$3=$CP$3,$H221+BF221,IF($F221='KU Meter Schedule'!CV$3,'KU Meter Schedule'!CU221+BF221-$G221,SUM(CU221,BF221)))</f>
        <v>4038.0228830168326</v>
      </c>
      <c r="CW221" s="6">
        <f>IF(CW$3=$CP$3,$H221+BG221,IF($F221='KU Meter Schedule'!CW$3,'KU Meter Schedule'!CV221+BG221-$G221,SUM(CV221,BG221)))</f>
        <v>4047.1742001001658</v>
      </c>
      <c r="CX221" s="6">
        <f>IF(CX$3=$CP$3,$H221+BH221,IF($F221='KU Meter Schedule'!CX$3,'KU Meter Schedule'!CW221+BH221-$G221,SUM(CW221,BH221)))</f>
        <v>4056.325517183499</v>
      </c>
      <c r="CY221" s="6">
        <f>IF(CY$3=$CP$3,$H221+BI221,IF($F221='KU Meter Schedule'!CY$3,'KU Meter Schedule'!CX221+BI221-$G221,SUM(CX221,BI221)))</f>
        <v>4065.4768342668322</v>
      </c>
      <c r="CZ221" s="6">
        <f>IF(CZ$3=$CP$3,$H221+BJ221,IF($F221='KU Meter Schedule'!CZ$3,'KU Meter Schedule'!CY221+BJ221-$G221,SUM(CY221,BJ221)))</f>
        <v>4074.6281513501654</v>
      </c>
      <c r="DA221" s="6">
        <f>IF(DA$3=$CP$3,$H221+BK221,IF($F221='KU Meter Schedule'!DA$3,'KU Meter Schedule'!CZ221+BK221-$G221,SUM(CZ221,BK221)))</f>
        <v>4088.6548426001655</v>
      </c>
      <c r="DB221" s="6">
        <f>IF(DB$3=$CP$3,$H221+BL221,IF($F221='KU Meter Schedule'!DB$3,'KU Meter Schedule'!DA221+BL221-$G221,SUM(DA221,BL221)))</f>
        <v>4102.6815338501656</v>
      </c>
      <c r="DC221" s="6">
        <f>IF(DC$3=$CP$3,$H221+BM221,IF($F221='KU Meter Schedule'!DC$3,'KU Meter Schedule'!DB221+BM221-$G221,SUM(DB221,BM221)))</f>
        <v>4116.7082251001657</v>
      </c>
      <c r="DD221" s="6">
        <f>IF(DD$3=$CP$3,$H221+BN221,IF($F221='KU Meter Schedule'!DD$3,'KU Meter Schedule'!DC221+BN221-$G221,SUM(DC221,BN221)))</f>
        <v>4130.7349163501658</v>
      </c>
      <c r="DE221" s="6">
        <f>IF(DE$3=$CP$3,$H221+BO221,IF($F221='KU Meter Schedule'!DE$3,'KU Meter Schedule'!DD221+BO221-$G221,SUM(DD221,BO221)))</f>
        <v>4144.7616076001659</v>
      </c>
      <c r="DF221" s="6">
        <f>IF(DF$3=$CP$3,$H221+BP221,IF($F221='KU Meter Schedule'!DF$3,'KU Meter Schedule'!DE221+BP221-$G221,SUM(DE221,BP221)))</f>
        <v>4158.788298850166</v>
      </c>
      <c r="DG221" s="6">
        <f>IF(DG$3=$CP$3,$H221+BQ221,IF($F221='KU Meter Schedule'!DG$3,'KU Meter Schedule'!DF221+BQ221-$G221,SUM(DF221,BQ221)))</f>
        <v>4172.8149901001661</v>
      </c>
      <c r="DH221" s="6">
        <f>IF(DH$3=$CP$3,$H221+BR221,IF($F221='KU Meter Schedule'!DH$3,'KU Meter Schedule'!DG221+BR221-$G221,SUM(DG221,BR221)))</f>
        <v>4186.8416813501663</v>
      </c>
      <c r="DI221" s="6">
        <f>IF(DI$3=$CP$3,$H221+BS221,IF($F221='KU Meter Schedule'!DI$3,'KU Meter Schedule'!DH221+BS221-$G221,SUM(DH221,BS221)))</f>
        <v>4200.8683726001664</v>
      </c>
      <c r="DJ221" s="6">
        <f>IF(DJ$3=$CP$3,$H221+BT221,IF($F221='KU Meter Schedule'!DJ$3,'KU Meter Schedule'!DI221+BT221-$G221,SUM(DI221,BT221)))</f>
        <v>4214.8950638501665</v>
      </c>
      <c r="DK221" s="6">
        <f>IF(DK$3=$CP$3,$H221+BU221,IF($F221='KU Meter Schedule'!DK$3,'KU Meter Schedule'!DJ221+BU221-$G221,SUM(DJ221,BU221)))</f>
        <v>4228.9217551001666</v>
      </c>
      <c r="DL221" s="6">
        <f>IF(DL$3=$CP$3,$H221+BV221,IF($F221='KU Meter Schedule'!DL$3,'KU Meter Schedule'!DK221+BV221-$G221,SUM(DK221,BV221)))</f>
        <v>4242.9484463501667</v>
      </c>
      <c r="DM221" s="6">
        <f>IF(DM$3=$CP$3,$H221+BW221,IF($F221='KU Meter Schedule'!DM$3,'KU Meter Schedule'!DL221+BW221-$G221,SUM(DL221,BW221)))</f>
        <v>4256.9751376001668</v>
      </c>
      <c r="DN221" s="6">
        <f>IF(DN$3=$CP$3,$H221+BX221,IF($F221='KU Meter Schedule'!DN$3,'KU Meter Schedule'!DM221+BX221-$G221,SUM(DM221,BX221)))</f>
        <v>4271.0018288501669</v>
      </c>
      <c r="DO221" s="6">
        <f>IF(DO$3=$CP$3,$H221+BY221,IF($F221='KU Meter Schedule'!DO$3,'KU Meter Schedule'!DN221+BY221-$G221,SUM(DN221,BY221)))</f>
        <v>4285.028520100167</v>
      </c>
      <c r="DP221" s="6">
        <f>IF(DP$3=$CP$3,$H221+BZ221,IF($F221='KU Meter Schedule'!DP$3,'KU Meter Schedule'!DO221+BZ221-$G221,SUM(DO221,BZ221)))</f>
        <v>4299.0552113501672</v>
      </c>
      <c r="DQ221" s="6">
        <f>IF(DQ$3=$CP$3,$H221+CA221,IF($F221='KU Meter Schedule'!DQ$3,'KU Meter Schedule'!DP221+CA221-$G221,SUM(DP221,CA221)))</f>
        <v>4313.0819026001673</v>
      </c>
      <c r="DR221" s="6">
        <f>IF(DR$3=$CP$3,$H221+CB221,IF($F221='KU Meter Schedule'!DR$3,'KU Meter Schedule'!DQ221+CB221-$G221,SUM(DQ221,CB221)))</f>
        <v>4327.1085938501674</v>
      </c>
      <c r="DS221" s="6">
        <f>IF(DS$3=$CP$3,$H221+CC221,IF($F221='KU Meter Schedule'!DS$3,'KU Meter Schedule'!DR221+CC221-$G221,SUM(DR221,CC221)))</f>
        <v>4341.1352851001675</v>
      </c>
      <c r="DT221" s="6">
        <f>IF(DT$3=$CP$3,$H221+CD221,IF($F221='KU Meter Schedule'!DT$3,'KU Meter Schedule'!DS221+CD221-$G221,SUM(DS221,CD221)))</f>
        <v>4355.1619763501676</v>
      </c>
      <c r="DU221" s="6">
        <f>IF(DU$3=$CP$3,$H221+CE221,IF($F221='KU Meter Schedule'!DU$3,'KU Meter Schedule'!DT221+CE221-$G221,SUM(DT221,CE221)))</f>
        <v>4369.1886676001677</v>
      </c>
      <c r="DV221" s="6">
        <f>IF(DV$3=$CP$3,$H221+CF221,IF($F221='KU Meter Schedule'!DV$3,'KU Meter Schedule'!DU221+CF221-$G221,SUM(DU221,CF221)))</f>
        <v>4383.2153588501678</v>
      </c>
      <c r="DW221" s="6">
        <f>IF(DW$3=$CP$3,$H221+CG221,IF($F221='KU Meter Schedule'!DW$3,'KU Meter Schedule'!DV221+CG221-$G221,SUM(DV221,CG221)))</f>
        <v>4397.2420501001679</v>
      </c>
      <c r="DX221" s="6">
        <f>IF(DX$3=$CP$3,$H221+CH221,IF($F221='KU Meter Schedule'!DX$3,'KU Meter Schedule'!DW221+CH221-$G221,SUM(DW221,CH221)))</f>
        <v>4411.2687413501681</v>
      </c>
      <c r="DY221" s="6">
        <f>IF(DY$3=$CP$3,$H221+CI221,IF($F221='KU Meter Schedule'!DY$3,'KU Meter Schedule'!DX221+CI221-$G221,SUM(DX221,CI221)))</f>
        <v>4425.2954326001682</v>
      </c>
      <c r="DZ221" s="6">
        <f>IF(DZ$3=$CP$3,$H221+CJ221,IF($F221='KU Meter Schedule'!DZ$3,'KU Meter Schedule'!DY221+CJ221-$G221,SUM(DY221,CJ221)))</f>
        <v>4439.3221238501683</v>
      </c>
      <c r="EA221" s="6">
        <f>IF(EA$3=$CP$3,$H221+CK221,IF($F221='KU Meter Schedule'!EA$3,'KU Meter Schedule'!DZ221+CK221-$G221,SUM(DZ221,CK221)))</f>
        <v>4453.3488151001684</v>
      </c>
      <c r="EB221" s="6">
        <f>IF(EB$3=$CP$3,$H221+CL221,IF($F221='KU Meter Schedule'!EB$3,'KU Meter Schedule'!EA221+CL221-$G221,SUM(EA221,CL221)))</f>
        <v>4467.3755063501685</v>
      </c>
      <c r="EC221" s="6">
        <f>IF(EC$3=$CP$3,$H221+CM221,IF($F221='KU Meter Schedule'!EC$3,'KU Meter Schedule'!EB221+CM221-$G221,SUM(EB221,CM221)))</f>
        <v>-321.06114802483171</v>
      </c>
      <c r="ED221" s="6">
        <f>IF(ED$3=$CP$3,$H221+CN221,IF($F221='KU Meter Schedule'!ED$3,'KU Meter Schedule'!EC221+CN221-$G221,SUM(EC221,CN221)))</f>
        <v>-321.06114802483171</v>
      </c>
      <c r="EF221" s="8">
        <f t="shared" si="44"/>
        <v>812.33501948316643</v>
      </c>
      <c r="EG221" s="8">
        <f t="shared" si="44"/>
        <v>803.18370239983324</v>
      </c>
      <c r="EH221" s="8">
        <f t="shared" si="44"/>
        <v>794.03238531650004</v>
      </c>
      <c r="EI221" s="8">
        <f t="shared" si="44"/>
        <v>784.88106823316684</v>
      </c>
      <c r="EJ221" s="8">
        <f t="shared" si="44"/>
        <v>775.72975114983365</v>
      </c>
      <c r="EK221" s="8">
        <f t="shared" si="44"/>
        <v>766.57843406650045</v>
      </c>
      <c r="EL221" s="8">
        <f t="shared" si="44"/>
        <v>757.42711698316725</v>
      </c>
      <c r="EM221" s="8">
        <f t="shared" si="44"/>
        <v>748.27579989983406</v>
      </c>
      <c r="EN221" s="8">
        <f t="shared" si="44"/>
        <v>739.12448281650086</v>
      </c>
      <c r="EO221" s="8">
        <f t="shared" si="44"/>
        <v>729.97316573316766</v>
      </c>
      <c r="EP221" s="8">
        <f t="shared" si="44"/>
        <v>720.82184864983446</v>
      </c>
      <c r="EQ221" s="8">
        <f t="shared" si="44"/>
        <v>706.79515739983435</v>
      </c>
      <c r="ER221" s="8">
        <f t="shared" si="44"/>
        <v>692.76846614983424</v>
      </c>
      <c r="ES221" s="8">
        <f t="shared" si="44"/>
        <v>678.74177489983413</v>
      </c>
      <c r="ET221" s="8">
        <f t="shared" si="44"/>
        <v>664.71508364983401</v>
      </c>
      <c r="EU221" s="8">
        <f t="shared" si="44"/>
        <v>650.6883923998339</v>
      </c>
      <c r="EV221" s="8">
        <f t="shared" si="43"/>
        <v>636.66170114983379</v>
      </c>
      <c r="EW221" s="8">
        <f t="shared" si="43"/>
        <v>622.63500989983368</v>
      </c>
      <c r="EX221" s="8">
        <f t="shared" si="43"/>
        <v>608.60831864983356</v>
      </c>
      <c r="EY221" s="8">
        <f t="shared" si="43"/>
        <v>594.58162739983345</v>
      </c>
      <c r="EZ221" s="8">
        <f t="shared" si="43"/>
        <v>580.55493614983334</v>
      </c>
      <c r="FA221" s="8">
        <f t="shared" si="43"/>
        <v>566.52824489983323</v>
      </c>
      <c r="FB221" s="8">
        <f t="shared" si="43"/>
        <v>552.50155364983311</v>
      </c>
      <c r="FC221" s="8">
        <f t="shared" si="43"/>
        <v>538.474862399833</v>
      </c>
      <c r="FD221" s="8">
        <f t="shared" si="43"/>
        <v>524.44817114983289</v>
      </c>
      <c r="FE221" s="8">
        <f t="shared" si="43"/>
        <v>510.42147989983278</v>
      </c>
      <c r="FF221" s="8">
        <f t="shared" si="43"/>
        <v>496.39478864983266</v>
      </c>
      <c r="FG221" s="8">
        <f t="shared" si="43"/>
        <v>482.36809739983255</v>
      </c>
      <c r="FH221" s="8">
        <f t="shared" si="43"/>
        <v>468.34140614983244</v>
      </c>
      <c r="FI221" s="8">
        <f t="shared" si="43"/>
        <v>454.31471489983232</v>
      </c>
      <c r="FJ221" s="8">
        <f t="shared" si="43"/>
        <v>440.28802364983221</v>
      </c>
      <c r="FK221" s="8">
        <f t="shared" si="46"/>
        <v>426.2613323998321</v>
      </c>
      <c r="FL221" s="8">
        <f t="shared" si="46"/>
        <v>412.23464114983199</v>
      </c>
      <c r="FM221" s="8">
        <f t="shared" si="46"/>
        <v>398.20794989983187</v>
      </c>
      <c r="FN221" s="8">
        <f t="shared" si="46"/>
        <v>384.18125864983176</v>
      </c>
      <c r="FO221" s="8">
        <f t="shared" si="46"/>
        <v>370.15456739983165</v>
      </c>
      <c r="FP221" s="8">
        <f t="shared" si="46"/>
        <v>356.12787614983154</v>
      </c>
      <c r="FQ221" s="8">
        <f t="shared" si="46"/>
        <v>342.10118489983142</v>
      </c>
      <c r="FR221" s="8">
        <f t="shared" si="46"/>
        <v>328.07449364983131</v>
      </c>
      <c r="FS221" s="8">
        <f t="shared" si="46"/>
        <v>321.06114802483171</v>
      </c>
      <c r="FT221" s="8">
        <f t="shared" si="46"/>
        <v>321.06114802483171</v>
      </c>
    </row>
    <row r="222" spans="1:176" x14ac:dyDescent="0.25">
      <c r="A222" s="3" t="s">
        <v>12</v>
      </c>
      <c r="B222" s="3" t="s">
        <v>2</v>
      </c>
      <c r="C222" s="3" t="s">
        <v>37</v>
      </c>
      <c r="D222" s="3" t="s">
        <v>4</v>
      </c>
      <c r="E222" s="3">
        <v>1982</v>
      </c>
      <c r="F222" s="24">
        <f>IFERROR(VLOOKUP(CONCATENATE(C222,E222),'KU Retirements'!$A$4:$E$150,5,FALSE),"N/A")</f>
        <v>43770</v>
      </c>
      <c r="G222" s="5">
        <v>39856.22</v>
      </c>
      <c r="H222" s="5">
        <v>32485.906164239001</v>
      </c>
      <c r="J222" s="6">
        <f>IF(J$3=$J$3,$G222,IF($F222='KU Meter Schedule'!J$3,'KU Meter Schedule'!I222-'KU Meter Schedule'!$G222,I222))</f>
        <v>39856.22</v>
      </c>
      <c r="K222" s="6">
        <f>IF(K$3=$J$3,$G222,IF($F222='KU Meter Schedule'!K$3,'KU Meter Schedule'!J222-'KU Meter Schedule'!$G222,J222))</f>
        <v>39856.22</v>
      </c>
      <c r="L222" s="6">
        <f>IF(L$3=$J$3,$G222,IF($F222='KU Meter Schedule'!L$3,'KU Meter Schedule'!K222-'KU Meter Schedule'!$G222,K222))</f>
        <v>39856.22</v>
      </c>
      <c r="M222" s="6">
        <f>IF(M$3=$J$3,$G222,IF($F222='KU Meter Schedule'!M$3,'KU Meter Schedule'!L222-'KU Meter Schedule'!$G222,L222))</f>
        <v>39856.22</v>
      </c>
      <c r="N222" s="6">
        <f>IF(N$3=$J$3,$G222,IF($F222='KU Meter Schedule'!N$3,'KU Meter Schedule'!M222-'KU Meter Schedule'!$G222,M222))</f>
        <v>39856.22</v>
      </c>
      <c r="O222" s="6">
        <f>IF(O$3=$J$3,$G222,IF($F222='KU Meter Schedule'!O$3,'KU Meter Schedule'!N222-'KU Meter Schedule'!$G222,N222))</f>
        <v>39856.22</v>
      </c>
      <c r="P222" s="6">
        <f>IF(P$3=$J$3,$G222,IF($F222='KU Meter Schedule'!P$3,'KU Meter Schedule'!O222-'KU Meter Schedule'!$G222,O222))</f>
        <v>39856.22</v>
      </c>
      <c r="Q222" s="6">
        <f>IF(Q$3=$J$3,$G222,IF($F222='KU Meter Schedule'!Q$3,'KU Meter Schedule'!P222-'KU Meter Schedule'!$G222,P222))</f>
        <v>39856.22</v>
      </c>
      <c r="R222" s="6">
        <f>IF(R$3=$J$3,$G222,IF($F222='KU Meter Schedule'!R$3,'KU Meter Schedule'!Q222-'KU Meter Schedule'!$G222,Q222))</f>
        <v>39856.22</v>
      </c>
      <c r="S222" s="6">
        <f>IF(S$3=$J$3,$G222,IF($F222='KU Meter Schedule'!S$3,'KU Meter Schedule'!R222-'KU Meter Schedule'!$G222,R222))</f>
        <v>39856.22</v>
      </c>
      <c r="T222" s="6">
        <f>IF(T$3=$J$3,$G222,IF($F222='KU Meter Schedule'!T$3,'KU Meter Schedule'!S222-'KU Meter Schedule'!$G222,S222))</f>
        <v>39856.22</v>
      </c>
      <c r="U222" s="6">
        <f>IF(U$3=$J$3,$G222,IF($F222='KU Meter Schedule'!U$3,'KU Meter Schedule'!T222-'KU Meter Schedule'!$G222,T222))</f>
        <v>39856.22</v>
      </c>
      <c r="V222" s="6">
        <f>IF(V$3=$J$3,$G222,IF($F222='KU Meter Schedule'!V$3,'KU Meter Schedule'!U222-'KU Meter Schedule'!$G222,U222))</f>
        <v>39856.22</v>
      </c>
      <c r="W222" s="6">
        <f>IF(W$3=$J$3,$G222,IF($F222='KU Meter Schedule'!W$3,'KU Meter Schedule'!V222-'KU Meter Schedule'!$G222,V222))</f>
        <v>39856.22</v>
      </c>
      <c r="X222" s="6">
        <f>IF(X$3=$J$3,$G222,IF($F222='KU Meter Schedule'!X$3,'KU Meter Schedule'!W222-'KU Meter Schedule'!$G222,W222))</f>
        <v>39856.22</v>
      </c>
      <c r="Y222" s="6">
        <f>IF(Y$3=$J$3,$G222,IF($F222='KU Meter Schedule'!Y$3,'KU Meter Schedule'!X222-'KU Meter Schedule'!$G222,X222))</f>
        <v>39856.22</v>
      </c>
      <c r="Z222" s="6">
        <f>IF(Z$3=$J$3,$G222,IF($F222='KU Meter Schedule'!Z$3,'KU Meter Schedule'!Y222-'KU Meter Schedule'!$G222,Y222))</f>
        <v>39856.22</v>
      </c>
      <c r="AA222" s="6">
        <f>IF(AA$3=$J$3,$G222,IF($F222='KU Meter Schedule'!AA$3,'KU Meter Schedule'!Z222-'KU Meter Schedule'!$G222,Z222))</f>
        <v>39856.22</v>
      </c>
      <c r="AB222" s="6">
        <f>IF(AB$3=$J$3,$G222,IF($F222='KU Meter Schedule'!AB$3,'KU Meter Schedule'!AA222-'KU Meter Schedule'!$G222,AA222))</f>
        <v>39856.22</v>
      </c>
      <c r="AC222" s="6">
        <f>IF(AC$3=$J$3,$G222,IF($F222='KU Meter Schedule'!AC$3,'KU Meter Schedule'!AB222-'KU Meter Schedule'!$G222,AB222))</f>
        <v>39856.22</v>
      </c>
      <c r="AD222" s="6">
        <f>IF(AD$3=$J$3,$G222,IF($F222='KU Meter Schedule'!AD$3,'KU Meter Schedule'!AC222-'KU Meter Schedule'!$G222,AC222))</f>
        <v>39856.22</v>
      </c>
      <c r="AE222" s="6">
        <f>IF(AE$3=$J$3,$G222,IF($F222='KU Meter Schedule'!AE$3,'KU Meter Schedule'!AD222-'KU Meter Schedule'!$G222,AD222))</f>
        <v>39856.22</v>
      </c>
      <c r="AF222" s="6">
        <f>IF(AF$3=$J$3,$G222,IF($F222='KU Meter Schedule'!AF$3,'KU Meter Schedule'!AE222-'KU Meter Schedule'!$G222,AE222))</f>
        <v>39856.22</v>
      </c>
      <c r="AG222" s="6">
        <f>IF(AG$3=$J$3,$G222,IF($F222='KU Meter Schedule'!AG$3,'KU Meter Schedule'!AF222-'KU Meter Schedule'!$G222,AF222))</f>
        <v>39856.22</v>
      </c>
      <c r="AH222" s="6">
        <f>IF(AH$3=$J$3,$G222,IF($F222='KU Meter Schedule'!AH$3,'KU Meter Schedule'!AG222-'KU Meter Schedule'!$G222,AG222))</f>
        <v>39856.22</v>
      </c>
      <c r="AI222" s="6">
        <f>IF(AI$3=$J$3,$G222,IF($F222='KU Meter Schedule'!AI$3,'KU Meter Schedule'!AH222-'KU Meter Schedule'!$G222,AH222))</f>
        <v>39856.22</v>
      </c>
      <c r="AJ222" s="6">
        <f>IF(AJ$3=$J$3,$G222,IF($F222='KU Meter Schedule'!AJ$3,'KU Meter Schedule'!AI222-'KU Meter Schedule'!$G222,AI222))</f>
        <v>39856.22</v>
      </c>
      <c r="AK222" s="6">
        <f>IF(AK$3=$J$3,$G222,IF($F222='KU Meter Schedule'!AK$3,'KU Meter Schedule'!AJ222-'KU Meter Schedule'!$G222,AJ222))</f>
        <v>39856.22</v>
      </c>
      <c r="AL222" s="6">
        <f>IF(AL$3=$J$3,$G222,IF($F222='KU Meter Schedule'!AL$3,'KU Meter Schedule'!AK222-'KU Meter Schedule'!$G222,AK222))</f>
        <v>39856.22</v>
      </c>
      <c r="AM222" s="6">
        <f>IF(AM$3=$J$3,$G222,IF($F222='KU Meter Schedule'!AM$3,'KU Meter Schedule'!AL222-'KU Meter Schedule'!$G222,AL222))</f>
        <v>39856.22</v>
      </c>
      <c r="AN222" s="6">
        <f>IF(AN$3=$J$3,$G222,IF($F222='KU Meter Schedule'!AN$3,'KU Meter Schedule'!AM222-'KU Meter Schedule'!$G222,AM222))</f>
        <v>39856.22</v>
      </c>
      <c r="AO222" s="6">
        <f>IF(AO$3=$J$3,$G222,IF($F222='KU Meter Schedule'!AO$3,'KU Meter Schedule'!AN222-'KU Meter Schedule'!$G222,AN222))</f>
        <v>39856.22</v>
      </c>
      <c r="AP222" s="6">
        <f>IF(AP$3=$J$3,$G222,IF($F222='KU Meter Schedule'!AP$3,'KU Meter Schedule'!AO222-'KU Meter Schedule'!$G222,AO222))</f>
        <v>39856.22</v>
      </c>
      <c r="AQ222" s="6">
        <f>IF(AQ$3=$J$3,$G222,IF($F222='KU Meter Schedule'!AQ$3,'KU Meter Schedule'!AP222-'KU Meter Schedule'!$G222,AP222))</f>
        <v>39856.22</v>
      </c>
      <c r="AR222" s="6">
        <f>IF(AR$3=$J$3,$G222,IF($F222='KU Meter Schedule'!AR$3,'KU Meter Schedule'!AQ222-'KU Meter Schedule'!$G222,AQ222))</f>
        <v>39856.22</v>
      </c>
      <c r="AS222" s="6">
        <f>IF(AS$3=$J$3,$G222,IF($F222='KU Meter Schedule'!AS$3,'KU Meter Schedule'!AR222-'KU Meter Schedule'!$G222,AR222))</f>
        <v>39856.22</v>
      </c>
      <c r="AT222" s="6">
        <f>IF(AT$3=$J$3,$G222,IF($F222='KU Meter Schedule'!AT$3,'KU Meter Schedule'!AS222-'KU Meter Schedule'!$G222,AS222))</f>
        <v>39856.22</v>
      </c>
      <c r="AU222" s="6">
        <f>IF(AU$3=$J$3,$G222,IF($F222='KU Meter Schedule'!AU$3,'KU Meter Schedule'!AT222-'KU Meter Schedule'!$G222,AT222))</f>
        <v>39856.22</v>
      </c>
      <c r="AV222" s="6">
        <f>IF(AV$3=$J$3,$G222,IF($F222='KU Meter Schedule'!AV$3,'KU Meter Schedule'!AU222-'KU Meter Schedule'!$G222,AU222))</f>
        <v>39856.22</v>
      </c>
      <c r="AW222" s="6">
        <f>IF(AW$3=$J$3,$G222,IF($F222='KU Meter Schedule'!AW$3,'KU Meter Schedule'!AV222-'KU Meter Schedule'!$G222,AV222))</f>
        <v>0</v>
      </c>
      <c r="AX222" s="6">
        <f>IF(AX$3=$J$3,$G222,IF($F222='KU Meter Schedule'!AX$3,'KU Meter Schedule'!AW222-'KU Meter Schedule'!$G222,AW222))</f>
        <v>0</v>
      </c>
      <c r="AZ222" s="21">
        <f>IF(AZ$3&lt;'Depr. Rate'!$B$1,('Depr. Rate'!$B$4*'KU Meter Schedule'!J222)/12,IF(J222=0,I222/2*'Depr. Rate'!$C$4/12,('Depr. Rate'!$C$4*'KU Meter Schedule'!J222)/12))</f>
        <v>76.058953166666669</v>
      </c>
      <c r="BA222" s="21">
        <f>IF(BA$3&lt;'Depr. Rate'!$B$1,('Depr. Rate'!$B$4*'KU Meter Schedule'!K222)/12,IF(K222=0,J222/2*'Depr. Rate'!$C$4/12,('Depr. Rate'!$C$4*'KU Meter Schedule'!K222)/12))</f>
        <v>76.058953166666669</v>
      </c>
      <c r="BB222" s="21">
        <f>IF(BB$3&lt;'Depr. Rate'!$B$1,('Depr. Rate'!$B$4*'KU Meter Schedule'!L222)/12,IF(L222=0,K222/2*'Depr. Rate'!$C$4/12,('Depr. Rate'!$C$4*'KU Meter Schedule'!L222)/12))</f>
        <v>76.058953166666669</v>
      </c>
      <c r="BC222" s="21">
        <f>IF(BC$3&lt;'Depr. Rate'!$B$1,('Depr. Rate'!$B$4*'KU Meter Schedule'!M222)/12,IF(M222=0,L222/2*'Depr. Rate'!$C$4/12,('Depr. Rate'!$C$4*'KU Meter Schedule'!M222)/12))</f>
        <v>76.058953166666669</v>
      </c>
      <c r="BD222" s="21">
        <f>IF(BD$3&lt;'Depr. Rate'!$B$1,('Depr. Rate'!$B$4*'KU Meter Schedule'!N222)/12,IF(N222=0,M222/2*'Depr. Rate'!$C$4/12,('Depr. Rate'!$C$4*'KU Meter Schedule'!N222)/12))</f>
        <v>76.058953166666669</v>
      </c>
      <c r="BE222" s="21">
        <f>IF(BE$3&lt;'Depr. Rate'!$B$1,('Depr. Rate'!$B$4*'KU Meter Schedule'!O222)/12,IF(O222=0,N222/2*'Depr. Rate'!$C$4/12,('Depr. Rate'!$C$4*'KU Meter Schedule'!O222)/12))</f>
        <v>76.058953166666669</v>
      </c>
      <c r="BF222" s="21">
        <f>IF(BF$3&lt;'Depr. Rate'!$B$1,('Depr. Rate'!$B$4*'KU Meter Schedule'!P222)/12,IF(P222=0,O222/2*'Depr. Rate'!$C$4/12,('Depr. Rate'!$C$4*'KU Meter Schedule'!P222)/12))</f>
        <v>76.058953166666669</v>
      </c>
      <c r="BG222" s="21">
        <f>IF(BG$3&lt;'Depr. Rate'!$B$1,('Depr. Rate'!$B$4*'KU Meter Schedule'!Q222)/12,IF(Q222=0,P222/2*'Depr. Rate'!$C$4/12,('Depr. Rate'!$C$4*'KU Meter Schedule'!Q222)/12))</f>
        <v>76.058953166666669</v>
      </c>
      <c r="BH222" s="21">
        <f>IF(BH$3&lt;'Depr. Rate'!$B$1,('Depr. Rate'!$B$4*'KU Meter Schedule'!R222)/12,IF(R222=0,Q222/2*'Depr. Rate'!$C$4/12,('Depr. Rate'!$C$4*'KU Meter Schedule'!R222)/12))</f>
        <v>76.058953166666669</v>
      </c>
      <c r="BI222" s="21">
        <f>IF(BI$3&lt;'Depr. Rate'!$B$1,('Depr. Rate'!$B$4*'KU Meter Schedule'!S222)/12,IF(S222=0,R222/2*'Depr. Rate'!$C$4/12,('Depr. Rate'!$C$4*'KU Meter Schedule'!S222)/12))</f>
        <v>76.058953166666669</v>
      </c>
      <c r="BJ222" s="21">
        <f>IF(BJ$3&lt;'Depr. Rate'!$B$1,('Depr. Rate'!$B$4*'KU Meter Schedule'!T222)/12,IF(T222=0,S222/2*'Depr. Rate'!$C$4/12,('Depr. Rate'!$C$4*'KU Meter Schedule'!T222)/12))</f>
        <v>76.058953166666669</v>
      </c>
      <c r="BK222" s="21">
        <f>IF(BK$3&lt;'Depr. Rate'!$B$1,('Depr. Rate'!$B$4*'KU Meter Schedule'!U222)/12,IF(U222=0,T222/2*'Depr. Rate'!$C$4/12,('Depr. Rate'!$C$4*'KU Meter Schedule'!U222)/12))</f>
        <v>116.57944350000001</v>
      </c>
      <c r="BL222" s="21">
        <f>IF(BL$3&lt;'Depr. Rate'!$B$1,('Depr. Rate'!$B$4*'KU Meter Schedule'!V222)/12,IF(V222=0,U222/2*'Depr. Rate'!$C$4/12,('Depr. Rate'!$C$4*'KU Meter Schedule'!V222)/12))</f>
        <v>116.57944350000001</v>
      </c>
      <c r="BM222" s="21">
        <f>IF(BM$3&lt;'Depr. Rate'!$B$1,('Depr. Rate'!$B$4*'KU Meter Schedule'!W222)/12,IF(W222=0,V222/2*'Depr. Rate'!$C$4/12,('Depr. Rate'!$C$4*'KU Meter Schedule'!W222)/12))</f>
        <v>116.57944350000001</v>
      </c>
      <c r="BN222" s="21">
        <f>IF(BN$3&lt;'Depr. Rate'!$B$1,('Depr. Rate'!$B$4*'KU Meter Schedule'!X222)/12,IF(X222=0,W222/2*'Depr. Rate'!$C$4/12,('Depr. Rate'!$C$4*'KU Meter Schedule'!X222)/12))</f>
        <v>116.57944350000001</v>
      </c>
      <c r="BO222" s="21">
        <f>IF(BO$3&lt;'Depr. Rate'!$B$1,('Depr. Rate'!$B$4*'KU Meter Schedule'!Y222)/12,IF(Y222=0,X222/2*'Depr. Rate'!$C$4/12,('Depr. Rate'!$C$4*'KU Meter Schedule'!Y222)/12))</f>
        <v>116.57944350000001</v>
      </c>
      <c r="BP222" s="21">
        <f>IF(BP$3&lt;'Depr. Rate'!$B$1,('Depr. Rate'!$B$4*'KU Meter Schedule'!Z222)/12,IF(Z222=0,Y222/2*'Depr. Rate'!$C$4/12,('Depr. Rate'!$C$4*'KU Meter Schedule'!Z222)/12))</f>
        <v>116.57944350000001</v>
      </c>
      <c r="BQ222" s="21">
        <f>IF(BQ$3&lt;'Depr. Rate'!$B$1,('Depr. Rate'!$B$4*'KU Meter Schedule'!AA222)/12,IF(AA222=0,Z222/2*'Depr. Rate'!$C$4/12,('Depr. Rate'!$C$4*'KU Meter Schedule'!AA222)/12))</f>
        <v>116.57944350000001</v>
      </c>
      <c r="BR222" s="21">
        <f>IF(BR$3&lt;'Depr. Rate'!$B$1,('Depr. Rate'!$B$4*'KU Meter Schedule'!AB222)/12,IF(AB222=0,AA222/2*'Depr. Rate'!$C$4/12,('Depr. Rate'!$C$4*'KU Meter Schedule'!AB222)/12))</f>
        <v>116.57944350000001</v>
      </c>
      <c r="BS222" s="21">
        <f>IF(BS$3&lt;'Depr. Rate'!$B$1,('Depr. Rate'!$B$4*'KU Meter Schedule'!AC222)/12,IF(AC222=0,AB222/2*'Depr. Rate'!$C$4/12,('Depr. Rate'!$C$4*'KU Meter Schedule'!AC222)/12))</f>
        <v>116.57944350000001</v>
      </c>
      <c r="BT222" s="21">
        <f>IF(BT$3&lt;'Depr. Rate'!$B$1,('Depr. Rate'!$B$4*'KU Meter Schedule'!AD222)/12,IF(AD222=0,AC222/2*'Depr. Rate'!$C$4/12,('Depr. Rate'!$C$4*'KU Meter Schedule'!AD222)/12))</f>
        <v>116.57944350000001</v>
      </c>
      <c r="BU222" s="21">
        <f>IF(BU$3&lt;'Depr. Rate'!$B$1,('Depr. Rate'!$B$4*'KU Meter Schedule'!AE222)/12,IF(AE222=0,AD222/2*'Depr. Rate'!$C$4/12,('Depr. Rate'!$C$4*'KU Meter Schedule'!AE222)/12))</f>
        <v>116.57944350000001</v>
      </c>
      <c r="BV222" s="21">
        <f>IF(BV$3&lt;'Depr. Rate'!$B$1,('Depr. Rate'!$B$4*'KU Meter Schedule'!AF222)/12,IF(AF222=0,AE222/2*'Depr. Rate'!$C$4/12,('Depr. Rate'!$C$4*'KU Meter Schedule'!AF222)/12))</f>
        <v>116.57944350000001</v>
      </c>
      <c r="BW222" s="21">
        <f>IF(BW$3&lt;'Depr. Rate'!$B$1,('Depr. Rate'!$B$4*'KU Meter Schedule'!AG222)/12,IF(AG222=0,AF222/2*'Depr. Rate'!$C$4/12,('Depr. Rate'!$C$4*'KU Meter Schedule'!AG222)/12))</f>
        <v>116.57944350000001</v>
      </c>
      <c r="BX222" s="21">
        <f>IF(BX$3&lt;'Depr. Rate'!$B$1,('Depr. Rate'!$B$4*'KU Meter Schedule'!AH222)/12,IF(AH222=0,AG222/2*'Depr. Rate'!$C$4/12,('Depr. Rate'!$C$4*'KU Meter Schedule'!AH222)/12))</f>
        <v>116.57944350000001</v>
      </c>
      <c r="BY222" s="21">
        <f>IF(BY$3&lt;'Depr. Rate'!$B$1,('Depr. Rate'!$B$4*'KU Meter Schedule'!AI222)/12,IF(AI222=0,AH222/2*'Depr. Rate'!$C$4/12,('Depr. Rate'!$C$4*'KU Meter Schedule'!AI222)/12))</f>
        <v>116.57944350000001</v>
      </c>
      <c r="BZ222" s="21">
        <f>IF(BZ$3&lt;'Depr. Rate'!$B$1,('Depr. Rate'!$B$4*'KU Meter Schedule'!AJ222)/12,IF(AJ222=0,AI222/2*'Depr. Rate'!$C$4/12,('Depr. Rate'!$C$4*'KU Meter Schedule'!AJ222)/12))</f>
        <v>116.57944350000001</v>
      </c>
      <c r="CA222" s="21">
        <f>IF(CA$3&lt;'Depr. Rate'!$B$1,('Depr. Rate'!$B$4*'KU Meter Schedule'!AK222)/12,IF(AK222=0,AJ222/2*'Depr. Rate'!$C$4/12,('Depr. Rate'!$C$4*'KU Meter Schedule'!AK222)/12))</f>
        <v>116.57944350000001</v>
      </c>
      <c r="CB222" s="21">
        <f>IF(CB$3&lt;'Depr. Rate'!$B$1,('Depr. Rate'!$B$4*'KU Meter Schedule'!AL222)/12,IF(AL222=0,AK222/2*'Depr. Rate'!$C$4/12,('Depr. Rate'!$C$4*'KU Meter Schedule'!AL222)/12))</f>
        <v>116.57944350000001</v>
      </c>
      <c r="CC222" s="21">
        <f>IF(CC$3&lt;'Depr. Rate'!$B$1,('Depr. Rate'!$B$4*'KU Meter Schedule'!AM222)/12,IF(AM222=0,AL222/2*'Depr. Rate'!$C$4/12,('Depr. Rate'!$C$4*'KU Meter Schedule'!AM222)/12))</f>
        <v>116.57944350000001</v>
      </c>
      <c r="CD222" s="21">
        <f>IF(CD$3&lt;'Depr. Rate'!$B$1,('Depr. Rate'!$B$4*'KU Meter Schedule'!AN222)/12,IF(AN222=0,AM222/2*'Depr. Rate'!$C$4/12,('Depr. Rate'!$C$4*'KU Meter Schedule'!AN222)/12))</f>
        <v>116.57944350000001</v>
      </c>
      <c r="CE222" s="21">
        <f>IF(CE$3&lt;'Depr. Rate'!$B$1,('Depr. Rate'!$B$4*'KU Meter Schedule'!AO222)/12,IF(AO222=0,AN222/2*'Depr. Rate'!$C$4/12,('Depr. Rate'!$C$4*'KU Meter Schedule'!AO222)/12))</f>
        <v>116.57944350000001</v>
      </c>
      <c r="CF222" s="21">
        <f>IF(CF$3&lt;'Depr. Rate'!$B$1,('Depr. Rate'!$B$4*'KU Meter Schedule'!AP222)/12,IF(AP222=0,AO222/2*'Depr. Rate'!$C$4/12,('Depr. Rate'!$C$4*'KU Meter Schedule'!AP222)/12))</f>
        <v>116.57944350000001</v>
      </c>
      <c r="CG222" s="21">
        <f>IF(CG$3&lt;'Depr. Rate'!$B$1,('Depr. Rate'!$B$4*'KU Meter Schedule'!AQ222)/12,IF(AQ222=0,AP222/2*'Depr. Rate'!$C$4/12,('Depr. Rate'!$C$4*'KU Meter Schedule'!AQ222)/12))</f>
        <v>116.57944350000001</v>
      </c>
      <c r="CH222" s="21">
        <f>IF(CH$3&lt;'Depr. Rate'!$B$1,('Depr. Rate'!$B$4*'KU Meter Schedule'!AR222)/12,IF(AR222=0,AQ222/2*'Depr. Rate'!$C$4/12,('Depr. Rate'!$C$4*'KU Meter Schedule'!AR222)/12))</f>
        <v>116.57944350000001</v>
      </c>
      <c r="CI222" s="21">
        <f>IF(CI$3&lt;'Depr. Rate'!$B$1,('Depr. Rate'!$B$4*'KU Meter Schedule'!AS222)/12,IF(AS222=0,AR222/2*'Depr. Rate'!$C$4/12,('Depr. Rate'!$C$4*'KU Meter Schedule'!AS222)/12))</f>
        <v>116.57944350000001</v>
      </c>
      <c r="CJ222" s="21">
        <f>IF(CJ$3&lt;'Depr. Rate'!$B$1,('Depr. Rate'!$B$4*'KU Meter Schedule'!AT222)/12,IF(AT222=0,AS222/2*'Depr. Rate'!$C$4/12,('Depr. Rate'!$C$4*'KU Meter Schedule'!AT222)/12))</f>
        <v>116.57944350000001</v>
      </c>
      <c r="CK222" s="21">
        <f>IF(CK$3&lt;'Depr. Rate'!$B$1,('Depr. Rate'!$B$4*'KU Meter Schedule'!AU222)/12,IF(AU222=0,AT222/2*'Depr. Rate'!$C$4/12,('Depr. Rate'!$C$4*'KU Meter Schedule'!AU222)/12))</f>
        <v>116.57944350000001</v>
      </c>
      <c r="CL222" s="21">
        <f>IF(CL$3&lt;'Depr. Rate'!$B$1,('Depr. Rate'!$B$4*'KU Meter Schedule'!AV222)/12,IF(AV222=0,AU222/2*'Depr. Rate'!$C$4/12,('Depr. Rate'!$C$4*'KU Meter Schedule'!AV222)/12))</f>
        <v>116.57944350000001</v>
      </c>
      <c r="CM222" s="21">
        <f>IF(CM$3&lt;'Depr. Rate'!$B$1,('Depr. Rate'!$B$4*'KU Meter Schedule'!AW222)/12,IF(AW222=0,AV222/2*'Depr. Rate'!$C$4/12,('Depr. Rate'!$C$4*'KU Meter Schedule'!AW222)/12))</f>
        <v>58.289721750000005</v>
      </c>
      <c r="CN222" s="21">
        <f>IF(CN$3&lt;'Depr. Rate'!$B$1,('Depr. Rate'!$B$4*'KU Meter Schedule'!AX222)/12,IF(AX222=0,AW222/2*'Depr. Rate'!$C$4/12,('Depr. Rate'!$C$4*'KU Meter Schedule'!AX222)/12))</f>
        <v>0</v>
      </c>
      <c r="CP222" s="6">
        <f>IF(CP$3=$CP$3,$H222+AZ222,IF($F222='KU Meter Schedule'!CP$3,'KU Meter Schedule'!CO222+AZ222-$G222,SUM(CO222,AZ222)))</f>
        <v>32561.965117405667</v>
      </c>
      <c r="CQ222" s="6">
        <f>IF(CQ$3=$CP$3,$H222+BA222,IF($F222='KU Meter Schedule'!CQ$3,'KU Meter Schedule'!CP222+BA222-$G222,SUM(CP222,BA222)))</f>
        <v>32638.024070572334</v>
      </c>
      <c r="CR222" s="6">
        <f>IF(CR$3=$CP$3,$H222+BB222,IF($F222='KU Meter Schedule'!CR$3,'KU Meter Schedule'!CQ222+BB222-$G222,SUM(CQ222,BB222)))</f>
        <v>32714.083023739</v>
      </c>
      <c r="CS222" s="6">
        <f>IF(CS$3=$CP$3,$H222+BC222,IF($F222='KU Meter Schedule'!CS$3,'KU Meter Schedule'!CR222+BC222-$G222,SUM(CR222,BC222)))</f>
        <v>32790.141976905667</v>
      </c>
      <c r="CT222" s="6">
        <f>IF(CT$3=$CP$3,$H222+BD222,IF($F222='KU Meter Schedule'!CT$3,'KU Meter Schedule'!CS222+BD222-$G222,SUM(CS222,BD222)))</f>
        <v>32866.200930072337</v>
      </c>
      <c r="CU222" s="6">
        <f>IF(CU$3=$CP$3,$H222+BE222,IF($F222='KU Meter Schedule'!CU$3,'KU Meter Schedule'!CT222+BE222-$G222,SUM(CT222,BE222)))</f>
        <v>32942.259883239007</v>
      </c>
      <c r="CV222" s="6">
        <f>IF(CV$3=$CP$3,$H222+BF222,IF($F222='KU Meter Schedule'!CV$3,'KU Meter Schedule'!CU222+BF222-$G222,SUM(CU222,BF222)))</f>
        <v>33018.318836405677</v>
      </c>
      <c r="CW222" s="6">
        <f>IF(CW$3=$CP$3,$H222+BG222,IF($F222='KU Meter Schedule'!CW$3,'KU Meter Schedule'!CV222+BG222-$G222,SUM(CV222,BG222)))</f>
        <v>33094.377789572347</v>
      </c>
      <c r="CX222" s="6">
        <f>IF(CX$3=$CP$3,$H222+BH222,IF($F222='KU Meter Schedule'!CX$3,'KU Meter Schedule'!CW222+BH222-$G222,SUM(CW222,BH222)))</f>
        <v>33170.436742739017</v>
      </c>
      <c r="CY222" s="6">
        <f>IF(CY$3=$CP$3,$H222+BI222,IF($F222='KU Meter Schedule'!CY$3,'KU Meter Schedule'!CX222+BI222-$G222,SUM(CX222,BI222)))</f>
        <v>33246.495695905687</v>
      </c>
      <c r="CZ222" s="6">
        <f>IF(CZ$3=$CP$3,$H222+BJ222,IF($F222='KU Meter Schedule'!CZ$3,'KU Meter Schedule'!CY222+BJ222-$G222,SUM(CY222,BJ222)))</f>
        <v>33322.554649072357</v>
      </c>
      <c r="DA222" s="6">
        <f>IF(DA$3=$CP$3,$H222+BK222,IF($F222='KU Meter Schedule'!DA$3,'KU Meter Schedule'!CZ222+BK222-$G222,SUM(CZ222,BK222)))</f>
        <v>33439.134092572356</v>
      </c>
      <c r="DB222" s="6">
        <f>IF(DB$3=$CP$3,$H222+BL222,IF($F222='KU Meter Schedule'!DB$3,'KU Meter Schedule'!DA222+BL222-$G222,SUM(DA222,BL222)))</f>
        <v>33555.713536072355</v>
      </c>
      <c r="DC222" s="6">
        <f>IF(DC$3=$CP$3,$H222+BM222,IF($F222='KU Meter Schedule'!DC$3,'KU Meter Schedule'!DB222+BM222-$G222,SUM(DB222,BM222)))</f>
        <v>33672.292979572354</v>
      </c>
      <c r="DD222" s="6">
        <f>IF(DD$3=$CP$3,$H222+BN222,IF($F222='KU Meter Schedule'!DD$3,'KU Meter Schedule'!DC222+BN222-$G222,SUM(DC222,BN222)))</f>
        <v>33788.872423072353</v>
      </c>
      <c r="DE222" s="6">
        <f>IF(DE$3=$CP$3,$H222+BO222,IF($F222='KU Meter Schedule'!DE$3,'KU Meter Schedule'!DD222+BO222-$G222,SUM(DD222,BO222)))</f>
        <v>33905.451866572352</v>
      </c>
      <c r="DF222" s="6">
        <f>IF(DF$3=$CP$3,$H222+BP222,IF($F222='KU Meter Schedule'!DF$3,'KU Meter Schedule'!DE222+BP222-$G222,SUM(DE222,BP222)))</f>
        <v>34022.031310072351</v>
      </c>
      <c r="DG222" s="6">
        <f>IF(DG$3=$CP$3,$H222+BQ222,IF($F222='KU Meter Schedule'!DG$3,'KU Meter Schedule'!DF222+BQ222-$G222,SUM(DF222,BQ222)))</f>
        <v>34138.610753572349</v>
      </c>
      <c r="DH222" s="6">
        <f>IF(DH$3=$CP$3,$H222+BR222,IF($F222='KU Meter Schedule'!DH$3,'KU Meter Schedule'!DG222+BR222-$G222,SUM(DG222,BR222)))</f>
        <v>34255.190197072348</v>
      </c>
      <c r="DI222" s="6">
        <f>IF(DI$3=$CP$3,$H222+BS222,IF($F222='KU Meter Schedule'!DI$3,'KU Meter Schedule'!DH222+BS222-$G222,SUM(DH222,BS222)))</f>
        <v>34371.769640572347</v>
      </c>
      <c r="DJ222" s="6">
        <f>IF(DJ$3=$CP$3,$H222+BT222,IF($F222='KU Meter Schedule'!DJ$3,'KU Meter Schedule'!DI222+BT222-$G222,SUM(DI222,BT222)))</f>
        <v>34488.349084072346</v>
      </c>
      <c r="DK222" s="6">
        <f>IF(DK$3=$CP$3,$H222+BU222,IF($F222='KU Meter Schedule'!DK$3,'KU Meter Schedule'!DJ222+BU222-$G222,SUM(DJ222,BU222)))</f>
        <v>34604.928527572345</v>
      </c>
      <c r="DL222" s="6">
        <f>IF(DL$3=$CP$3,$H222+BV222,IF($F222='KU Meter Schedule'!DL$3,'KU Meter Schedule'!DK222+BV222-$G222,SUM(DK222,BV222)))</f>
        <v>34721.507971072344</v>
      </c>
      <c r="DM222" s="6">
        <f>IF(DM$3=$CP$3,$H222+BW222,IF($F222='KU Meter Schedule'!DM$3,'KU Meter Schedule'!DL222+BW222-$G222,SUM(DL222,BW222)))</f>
        <v>34838.087414572343</v>
      </c>
      <c r="DN222" s="6">
        <f>IF(DN$3=$CP$3,$H222+BX222,IF($F222='KU Meter Schedule'!DN$3,'KU Meter Schedule'!DM222+BX222-$G222,SUM(DM222,BX222)))</f>
        <v>34954.666858072342</v>
      </c>
      <c r="DO222" s="6">
        <f>IF(DO$3=$CP$3,$H222+BY222,IF($F222='KU Meter Schedule'!DO$3,'KU Meter Schedule'!DN222+BY222-$G222,SUM(DN222,BY222)))</f>
        <v>35071.246301572341</v>
      </c>
      <c r="DP222" s="6">
        <f>IF(DP$3=$CP$3,$H222+BZ222,IF($F222='KU Meter Schedule'!DP$3,'KU Meter Schedule'!DO222+BZ222-$G222,SUM(DO222,BZ222)))</f>
        <v>35187.825745072339</v>
      </c>
      <c r="DQ222" s="6">
        <f>IF(DQ$3=$CP$3,$H222+CA222,IF($F222='KU Meter Schedule'!DQ$3,'KU Meter Schedule'!DP222+CA222-$G222,SUM(DP222,CA222)))</f>
        <v>35304.405188572338</v>
      </c>
      <c r="DR222" s="6">
        <f>IF(DR$3=$CP$3,$H222+CB222,IF($F222='KU Meter Schedule'!DR$3,'KU Meter Schedule'!DQ222+CB222-$G222,SUM(DQ222,CB222)))</f>
        <v>35420.984632072337</v>
      </c>
      <c r="DS222" s="6">
        <f>IF(DS$3=$CP$3,$H222+CC222,IF($F222='KU Meter Schedule'!DS$3,'KU Meter Schedule'!DR222+CC222-$G222,SUM(DR222,CC222)))</f>
        <v>35537.564075572336</v>
      </c>
      <c r="DT222" s="6">
        <f>IF(DT$3=$CP$3,$H222+CD222,IF($F222='KU Meter Schedule'!DT$3,'KU Meter Schedule'!DS222+CD222-$G222,SUM(DS222,CD222)))</f>
        <v>35654.143519072335</v>
      </c>
      <c r="DU222" s="6">
        <f>IF(DU$3=$CP$3,$H222+CE222,IF($F222='KU Meter Schedule'!DU$3,'KU Meter Schedule'!DT222+CE222-$G222,SUM(DT222,CE222)))</f>
        <v>35770.722962572334</v>
      </c>
      <c r="DV222" s="6">
        <f>IF(DV$3=$CP$3,$H222+CF222,IF($F222='KU Meter Schedule'!DV$3,'KU Meter Schedule'!DU222+CF222-$G222,SUM(DU222,CF222)))</f>
        <v>35887.302406072333</v>
      </c>
      <c r="DW222" s="6">
        <f>IF(DW$3=$CP$3,$H222+CG222,IF($F222='KU Meter Schedule'!DW$3,'KU Meter Schedule'!DV222+CG222-$G222,SUM(DV222,CG222)))</f>
        <v>36003.881849572332</v>
      </c>
      <c r="DX222" s="6">
        <f>IF(DX$3=$CP$3,$H222+CH222,IF($F222='KU Meter Schedule'!DX$3,'KU Meter Schedule'!DW222+CH222-$G222,SUM(DW222,CH222)))</f>
        <v>36120.461293072331</v>
      </c>
      <c r="DY222" s="6">
        <f>IF(DY$3=$CP$3,$H222+CI222,IF($F222='KU Meter Schedule'!DY$3,'KU Meter Schedule'!DX222+CI222-$G222,SUM(DX222,CI222)))</f>
        <v>36237.040736572329</v>
      </c>
      <c r="DZ222" s="6">
        <f>IF(DZ$3=$CP$3,$H222+CJ222,IF($F222='KU Meter Schedule'!DZ$3,'KU Meter Schedule'!DY222+CJ222-$G222,SUM(DY222,CJ222)))</f>
        <v>36353.620180072328</v>
      </c>
      <c r="EA222" s="6">
        <f>IF(EA$3=$CP$3,$H222+CK222,IF($F222='KU Meter Schedule'!EA$3,'KU Meter Schedule'!DZ222+CK222-$G222,SUM(DZ222,CK222)))</f>
        <v>36470.199623572327</v>
      </c>
      <c r="EB222" s="6">
        <f>IF(EB$3=$CP$3,$H222+CL222,IF($F222='KU Meter Schedule'!EB$3,'KU Meter Schedule'!EA222+CL222-$G222,SUM(EA222,CL222)))</f>
        <v>36586.779067072326</v>
      </c>
      <c r="EC222" s="6">
        <f>IF(EC$3=$CP$3,$H222+CM222,IF($F222='KU Meter Schedule'!EC$3,'KU Meter Schedule'!EB222+CM222-$G222,SUM(EB222,CM222)))</f>
        <v>-3211.1512111776756</v>
      </c>
      <c r="ED222" s="6">
        <f>IF(ED$3=$CP$3,$H222+CN222,IF($F222='KU Meter Schedule'!ED$3,'KU Meter Schedule'!EC222+CN222-$G222,SUM(EC222,CN222)))</f>
        <v>-3211.1512111776756</v>
      </c>
      <c r="EF222" s="8">
        <f t="shared" si="44"/>
        <v>7294.254882594334</v>
      </c>
      <c r="EG222" s="8">
        <f t="shared" si="44"/>
        <v>7218.1959294276676</v>
      </c>
      <c r="EH222" s="8">
        <f t="shared" si="44"/>
        <v>7142.1369762610011</v>
      </c>
      <c r="EI222" s="8">
        <f t="shared" si="44"/>
        <v>7066.0780230943346</v>
      </c>
      <c r="EJ222" s="8">
        <f t="shared" si="44"/>
        <v>6990.0190699276645</v>
      </c>
      <c r="EK222" s="8">
        <f t="shared" si="44"/>
        <v>6913.9601167609944</v>
      </c>
      <c r="EL222" s="8">
        <f t="shared" si="44"/>
        <v>6837.9011635943243</v>
      </c>
      <c r="EM222" s="8">
        <f t="shared" si="44"/>
        <v>6761.8422104276542</v>
      </c>
      <c r="EN222" s="8">
        <f t="shared" si="44"/>
        <v>6685.7832572609841</v>
      </c>
      <c r="EO222" s="8">
        <f t="shared" si="44"/>
        <v>6609.724304094314</v>
      </c>
      <c r="EP222" s="8">
        <f t="shared" si="44"/>
        <v>6533.6653509276439</v>
      </c>
      <c r="EQ222" s="8">
        <f t="shared" si="44"/>
        <v>6417.085907427645</v>
      </c>
      <c r="ER222" s="8">
        <f t="shared" si="44"/>
        <v>6300.5064639276461</v>
      </c>
      <c r="ES222" s="8">
        <f t="shared" si="44"/>
        <v>6183.9270204276472</v>
      </c>
      <c r="ET222" s="8">
        <f t="shared" si="44"/>
        <v>6067.3475769276483</v>
      </c>
      <c r="EU222" s="8">
        <f t="shared" si="44"/>
        <v>5950.7681334276494</v>
      </c>
      <c r="EV222" s="8">
        <f t="shared" si="43"/>
        <v>5834.1886899276506</v>
      </c>
      <c r="EW222" s="8">
        <f t="shared" si="43"/>
        <v>5717.6092464276517</v>
      </c>
      <c r="EX222" s="8">
        <f t="shared" si="43"/>
        <v>5601.0298029276528</v>
      </c>
      <c r="EY222" s="8">
        <f t="shared" si="43"/>
        <v>5484.4503594276539</v>
      </c>
      <c r="EZ222" s="8">
        <f t="shared" si="43"/>
        <v>5367.870915927655</v>
      </c>
      <c r="FA222" s="8">
        <f t="shared" si="43"/>
        <v>5251.2914724276561</v>
      </c>
      <c r="FB222" s="8">
        <f t="shared" si="43"/>
        <v>5134.7120289276572</v>
      </c>
      <c r="FC222" s="8">
        <f t="shared" si="43"/>
        <v>5018.1325854276583</v>
      </c>
      <c r="FD222" s="8">
        <f t="shared" si="43"/>
        <v>4901.5531419276595</v>
      </c>
      <c r="FE222" s="8">
        <f t="shared" si="43"/>
        <v>4784.9736984276606</v>
      </c>
      <c r="FF222" s="8">
        <f t="shared" si="43"/>
        <v>4668.3942549276617</v>
      </c>
      <c r="FG222" s="8">
        <f t="shared" si="43"/>
        <v>4551.8148114276628</v>
      </c>
      <c r="FH222" s="8">
        <f t="shared" si="43"/>
        <v>4435.2353679276639</v>
      </c>
      <c r="FI222" s="8">
        <f t="shared" si="43"/>
        <v>4318.655924427665</v>
      </c>
      <c r="FJ222" s="8">
        <f t="shared" si="43"/>
        <v>4202.0764809276661</v>
      </c>
      <c r="FK222" s="8">
        <f t="shared" si="46"/>
        <v>4085.4970374276672</v>
      </c>
      <c r="FL222" s="8">
        <f t="shared" si="46"/>
        <v>3968.9175939276683</v>
      </c>
      <c r="FM222" s="8">
        <f t="shared" si="46"/>
        <v>3852.3381504276695</v>
      </c>
      <c r="FN222" s="8">
        <f t="shared" si="46"/>
        <v>3735.7587069276706</v>
      </c>
      <c r="FO222" s="8">
        <f t="shared" si="46"/>
        <v>3619.1792634276717</v>
      </c>
      <c r="FP222" s="8">
        <f t="shared" si="46"/>
        <v>3502.5998199276728</v>
      </c>
      <c r="FQ222" s="8">
        <f t="shared" si="46"/>
        <v>3386.0203764276739</v>
      </c>
      <c r="FR222" s="8">
        <f t="shared" si="46"/>
        <v>3269.440932927675</v>
      </c>
      <c r="FS222" s="8">
        <f t="shared" si="46"/>
        <v>3211.1512111776756</v>
      </c>
      <c r="FT222" s="8">
        <f t="shared" si="46"/>
        <v>3211.1512111776756</v>
      </c>
    </row>
    <row r="223" spans="1:176" x14ac:dyDescent="0.25">
      <c r="A223" s="3" t="s">
        <v>12</v>
      </c>
      <c r="B223" s="3" t="s">
        <v>2</v>
      </c>
      <c r="C223" s="3" t="s">
        <v>37</v>
      </c>
      <c r="D223" s="3" t="s">
        <v>5</v>
      </c>
      <c r="E223" s="3">
        <v>1982</v>
      </c>
      <c r="F223" s="24">
        <f>IFERROR(VLOOKUP(CONCATENATE(C223,E223),'KU Retirements'!$A$4:$E$150,5,FALSE),"N/A")</f>
        <v>43770</v>
      </c>
      <c r="G223" s="5">
        <v>9625.81</v>
      </c>
      <c r="H223" s="5">
        <v>7845.7806689845002</v>
      </c>
      <c r="J223" s="6">
        <f>IF(J$3=$J$3,$G223,IF($F223='KU Meter Schedule'!J$3,'KU Meter Schedule'!I223-'KU Meter Schedule'!$G223,I223))</f>
        <v>9625.81</v>
      </c>
      <c r="K223" s="6">
        <f>IF(K$3=$J$3,$G223,IF($F223='KU Meter Schedule'!K$3,'KU Meter Schedule'!J223-'KU Meter Schedule'!$G223,J223))</f>
        <v>9625.81</v>
      </c>
      <c r="L223" s="6">
        <f>IF(L$3=$J$3,$G223,IF($F223='KU Meter Schedule'!L$3,'KU Meter Schedule'!K223-'KU Meter Schedule'!$G223,K223))</f>
        <v>9625.81</v>
      </c>
      <c r="M223" s="6">
        <f>IF(M$3=$J$3,$G223,IF($F223='KU Meter Schedule'!M$3,'KU Meter Schedule'!L223-'KU Meter Schedule'!$G223,L223))</f>
        <v>9625.81</v>
      </c>
      <c r="N223" s="6">
        <f>IF(N$3=$J$3,$G223,IF($F223='KU Meter Schedule'!N$3,'KU Meter Schedule'!M223-'KU Meter Schedule'!$G223,M223))</f>
        <v>9625.81</v>
      </c>
      <c r="O223" s="6">
        <f>IF(O$3=$J$3,$G223,IF($F223='KU Meter Schedule'!O$3,'KU Meter Schedule'!N223-'KU Meter Schedule'!$G223,N223))</f>
        <v>9625.81</v>
      </c>
      <c r="P223" s="6">
        <f>IF(P$3=$J$3,$G223,IF($F223='KU Meter Schedule'!P$3,'KU Meter Schedule'!O223-'KU Meter Schedule'!$G223,O223))</f>
        <v>9625.81</v>
      </c>
      <c r="Q223" s="6">
        <f>IF(Q$3=$J$3,$G223,IF($F223='KU Meter Schedule'!Q$3,'KU Meter Schedule'!P223-'KU Meter Schedule'!$G223,P223))</f>
        <v>9625.81</v>
      </c>
      <c r="R223" s="6">
        <f>IF(R$3=$J$3,$G223,IF($F223='KU Meter Schedule'!R$3,'KU Meter Schedule'!Q223-'KU Meter Schedule'!$G223,Q223))</f>
        <v>9625.81</v>
      </c>
      <c r="S223" s="6">
        <f>IF(S$3=$J$3,$G223,IF($F223='KU Meter Schedule'!S$3,'KU Meter Schedule'!R223-'KU Meter Schedule'!$G223,R223))</f>
        <v>9625.81</v>
      </c>
      <c r="T223" s="6">
        <f>IF(T$3=$J$3,$G223,IF($F223='KU Meter Schedule'!T$3,'KU Meter Schedule'!S223-'KU Meter Schedule'!$G223,S223))</f>
        <v>9625.81</v>
      </c>
      <c r="U223" s="6">
        <f>IF(U$3=$J$3,$G223,IF($F223='KU Meter Schedule'!U$3,'KU Meter Schedule'!T223-'KU Meter Schedule'!$G223,T223))</f>
        <v>9625.81</v>
      </c>
      <c r="V223" s="6">
        <f>IF(V$3=$J$3,$G223,IF($F223='KU Meter Schedule'!V$3,'KU Meter Schedule'!U223-'KU Meter Schedule'!$G223,U223))</f>
        <v>9625.81</v>
      </c>
      <c r="W223" s="6">
        <f>IF(W$3=$J$3,$G223,IF($F223='KU Meter Schedule'!W$3,'KU Meter Schedule'!V223-'KU Meter Schedule'!$G223,V223))</f>
        <v>9625.81</v>
      </c>
      <c r="X223" s="6">
        <f>IF(X$3=$J$3,$G223,IF($F223='KU Meter Schedule'!X$3,'KU Meter Schedule'!W223-'KU Meter Schedule'!$G223,W223))</f>
        <v>9625.81</v>
      </c>
      <c r="Y223" s="6">
        <f>IF(Y$3=$J$3,$G223,IF($F223='KU Meter Schedule'!Y$3,'KU Meter Schedule'!X223-'KU Meter Schedule'!$G223,X223))</f>
        <v>9625.81</v>
      </c>
      <c r="Z223" s="6">
        <f>IF(Z$3=$J$3,$G223,IF($F223='KU Meter Schedule'!Z$3,'KU Meter Schedule'!Y223-'KU Meter Schedule'!$G223,Y223))</f>
        <v>9625.81</v>
      </c>
      <c r="AA223" s="6">
        <f>IF(AA$3=$J$3,$G223,IF($F223='KU Meter Schedule'!AA$3,'KU Meter Schedule'!Z223-'KU Meter Schedule'!$G223,Z223))</f>
        <v>9625.81</v>
      </c>
      <c r="AB223" s="6">
        <f>IF(AB$3=$J$3,$G223,IF($F223='KU Meter Schedule'!AB$3,'KU Meter Schedule'!AA223-'KU Meter Schedule'!$G223,AA223))</f>
        <v>9625.81</v>
      </c>
      <c r="AC223" s="6">
        <f>IF(AC$3=$J$3,$G223,IF($F223='KU Meter Schedule'!AC$3,'KU Meter Schedule'!AB223-'KU Meter Schedule'!$G223,AB223))</f>
        <v>9625.81</v>
      </c>
      <c r="AD223" s="6">
        <f>IF(AD$3=$J$3,$G223,IF($F223='KU Meter Schedule'!AD$3,'KU Meter Schedule'!AC223-'KU Meter Schedule'!$G223,AC223))</f>
        <v>9625.81</v>
      </c>
      <c r="AE223" s="6">
        <f>IF(AE$3=$J$3,$G223,IF($F223='KU Meter Schedule'!AE$3,'KU Meter Schedule'!AD223-'KU Meter Schedule'!$G223,AD223))</f>
        <v>9625.81</v>
      </c>
      <c r="AF223" s="6">
        <f>IF(AF$3=$J$3,$G223,IF($F223='KU Meter Schedule'!AF$3,'KU Meter Schedule'!AE223-'KU Meter Schedule'!$G223,AE223))</f>
        <v>9625.81</v>
      </c>
      <c r="AG223" s="6">
        <f>IF(AG$3=$J$3,$G223,IF($F223='KU Meter Schedule'!AG$3,'KU Meter Schedule'!AF223-'KU Meter Schedule'!$G223,AF223))</f>
        <v>9625.81</v>
      </c>
      <c r="AH223" s="6">
        <f>IF(AH$3=$J$3,$G223,IF($F223='KU Meter Schedule'!AH$3,'KU Meter Schedule'!AG223-'KU Meter Schedule'!$G223,AG223))</f>
        <v>9625.81</v>
      </c>
      <c r="AI223" s="6">
        <f>IF(AI$3=$J$3,$G223,IF($F223='KU Meter Schedule'!AI$3,'KU Meter Schedule'!AH223-'KU Meter Schedule'!$G223,AH223))</f>
        <v>9625.81</v>
      </c>
      <c r="AJ223" s="6">
        <f>IF(AJ$3=$J$3,$G223,IF($F223='KU Meter Schedule'!AJ$3,'KU Meter Schedule'!AI223-'KU Meter Schedule'!$G223,AI223))</f>
        <v>9625.81</v>
      </c>
      <c r="AK223" s="6">
        <f>IF(AK$3=$J$3,$G223,IF($F223='KU Meter Schedule'!AK$3,'KU Meter Schedule'!AJ223-'KU Meter Schedule'!$G223,AJ223))</f>
        <v>9625.81</v>
      </c>
      <c r="AL223" s="6">
        <f>IF(AL$3=$J$3,$G223,IF($F223='KU Meter Schedule'!AL$3,'KU Meter Schedule'!AK223-'KU Meter Schedule'!$G223,AK223))</f>
        <v>9625.81</v>
      </c>
      <c r="AM223" s="6">
        <f>IF(AM$3=$J$3,$G223,IF($F223='KU Meter Schedule'!AM$3,'KU Meter Schedule'!AL223-'KU Meter Schedule'!$G223,AL223))</f>
        <v>9625.81</v>
      </c>
      <c r="AN223" s="6">
        <f>IF(AN$3=$J$3,$G223,IF($F223='KU Meter Schedule'!AN$3,'KU Meter Schedule'!AM223-'KU Meter Schedule'!$G223,AM223))</f>
        <v>9625.81</v>
      </c>
      <c r="AO223" s="6">
        <f>IF(AO$3=$J$3,$G223,IF($F223='KU Meter Schedule'!AO$3,'KU Meter Schedule'!AN223-'KU Meter Schedule'!$G223,AN223))</f>
        <v>9625.81</v>
      </c>
      <c r="AP223" s="6">
        <f>IF(AP$3=$J$3,$G223,IF($F223='KU Meter Schedule'!AP$3,'KU Meter Schedule'!AO223-'KU Meter Schedule'!$G223,AO223))</f>
        <v>9625.81</v>
      </c>
      <c r="AQ223" s="6">
        <f>IF(AQ$3=$J$3,$G223,IF($F223='KU Meter Schedule'!AQ$3,'KU Meter Schedule'!AP223-'KU Meter Schedule'!$G223,AP223))</f>
        <v>9625.81</v>
      </c>
      <c r="AR223" s="6">
        <f>IF(AR$3=$J$3,$G223,IF($F223='KU Meter Schedule'!AR$3,'KU Meter Schedule'!AQ223-'KU Meter Schedule'!$G223,AQ223))</f>
        <v>9625.81</v>
      </c>
      <c r="AS223" s="6">
        <f>IF(AS$3=$J$3,$G223,IF($F223='KU Meter Schedule'!AS$3,'KU Meter Schedule'!AR223-'KU Meter Schedule'!$G223,AR223))</f>
        <v>9625.81</v>
      </c>
      <c r="AT223" s="6">
        <f>IF(AT$3=$J$3,$G223,IF($F223='KU Meter Schedule'!AT$3,'KU Meter Schedule'!AS223-'KU Meter Schedule'!$G223,AS223))</f>
        <v>9625.81</v>
      </c>
      <c r="AU223" s="6">
        <f>IF(AU$3=$J$3,$G223,IF($F223='KU Meter Schedule'!AU$3,'KU Meter Schedule'!AT223-'KU Meter Schedule'!$G223,AT223))</f>
        <v>9625.81</v>
      </c>
      <c r="AV223" s="6">
        <f>IF(AV$3=$J$3,$G223,IF($F223='KU Meter Schedule'!AV$3,'KU Meter Schedule'!AU223-'KU Meter Schedule'!$G223,AU223))</f>
        <v>9625.81</v>
      </c>
      <c r="AW223" s="6">
        <f>IF(AW$3=$J$3,$G223,IF($F223='KU Meter Schedule'!AW$3,'KU Meter Schedule'!AV223-'KU Meter Schedule'!$G223,AV223))</f>
        <v>0</v>
      </c>
      <c r="AX223" s="6">
        <f>IF(AX$3=$J$3,$G223,IF($F223='KU Meter Schedule'!AX$3,'KU Meter Schedule'!AW223-'KU Meter Schedule'!$G223,AW223))</f>
        <v>0</v>
      </c>
      <c r="AZ223" s="21">
        <f>IF(AZ$3&lt;'Depr. Rate'!$B$1,('Depr. Rate'!$B$4*'KU Meter Schedule'!J223)/12,IF(J223=0,I223/2*'Depr. Rate'!$C$4/12,('Depr. Rate'!$C$4*'KU Meter Schedule'!J223)/12))</f>
        <v>18.369254083333335</v>
      </c>
      <c r="BA223" s="21">
        <f>IF(BA$3&lt;'Depr. Rate'!$B$1,('Depr. Rate'!$B$4*'KU Meter Schedule'!K223)/12,IF(K223=0,J223/2*'Depr. Rate'!$C$4/12,('Depr. Rate'!$C$4*'KU Meter Schedule'!K223)/12))</f>
        <v>18.369254083333335</v>
      </c>
      <c r="BB223" s="21">
        <f>IF(BB$3&lt;'Depr. Rate'!$B$1,('Depr. Rate'!$B$4*'KU Meter Schedule'!L223)/12,IF(L223=0,K223/2*'Depr. Rate'!$C$4/12,('Depr. Rate'!$C$4*'KU Meter Schedule'!L223)/12))</f>
        <v>18.369254083333335</v>
      </c>
      <c r="BC223" s="21">
        <f>IF(BC$3&lt;'Depr. Rate'!$B$1,('Depr. Rate'!$B$4*'KU Meter Schedule'!M223)/12,IF(M223=0,L223/2*'Depr. Rate'!$C$4/12,('Depr. Rate'!$C$4*'KU Meter Schedule'!M223)/12))</f>
        <v>18.369254083333335</v>
      </c>
      <c r="BD223" s="21">
        <f>IF(BD$3&lt;'Depr. Rate'!$B$1,('Depr. Rate'!$B$4*'KU Meter Schedule'!N223)/12,IF(N223=0,M223/2*'Depr. Rate'!$C$4/12,('Depr. Rate'!$C$4*'KU Meter Schedule'!N223)/12))</f>
        <v>18.369254083333335</v>
      </c>
      <c r="BE223" s="21">
        <f>IF(BE$3&lt;'Depr. Rate'!$B$1,('Depr. Rate'!$B$4*'KU Meter Schedule'!O223)/12,IF(O223=0,N223/2*'Depr. Rate'!$C$4/12,('Depr. Rate'!$C$4*'KU Meter Schedule'!O223)/12))</f>
        <v>18.369254083333335</v>
      </c>
      <c r="BF223" s="21">
        <f>IF(BF$3&lt;'Depr. Rate'!$B$1,('Depr. Rate'!$B$4*'KU Meter Schedule'!P223)/12,IF(P223=0,O223/2*'Depr. Rate'!$C$4/12,('Depr. Rate'!$C$4*'KU Meter Schedule'!P223)/12))</f>
        <v>18.369254083333335</v>
      </c>
      <c r="BG223" s="21">
        <f>IF(BG$3&lt;'Depr. Rate'!$B$1,('Depr. Rate'!$B$4*'KU Meter Schedule'!Q223)/12,IF(Q223=0,P223/2*'Depr. Rate'!$C$4/12,('Depr. Rate'!$C$4*'KU Meter Schedule'!Q223)/12))</f>
        <v>18.369254083333335</v>
      </c>
      <c r="BH223" s="21">
        <f>IF(BH$3&lt;'Depr. Rate'!$B$1,('Depr. Rate'!$B$4*'KU Meter Schedule'!R223)/12,IF(R223=0,Q223/2*'Depr. Rate'!$C$4/12,('Depr. Rate'!$C$4*'KU Meter Schedule'!R223)/12))</f>
        <v>18.369254083333335</v>
      </c>
      <c r="BI223" s="21">
        <f>IF(BI$3&lt;'Depr. Rate'!$B$1,('Depr. Rate'!$B$4*'KU Meter Schedule'!S223)/12,IF(S223=0,R223/2*'Depr. Rate'!$C$4/12,('Depr. Rate'!$C$4*'KU Meter Schedule'!S223)/12))</f>
        <v>18.369254083333335</v>
      </c>
      <c r="BJ223" s="21">
        <f>IF(BJ$3&lt;'Depr. Rate'!$B$1,('Depr. Rate'!$B$4*'KU Meter Schedule'!T223)/12,IF(T223=0,S223/2*'Depr. Rate'!$C$4/12,('Depr. Rate'!$C$4*'KU Meter Schedule'!T223)/12))</f>
        <v>18.369254083333335</v>
      </c>
      <c r="BK223" s="21">
        <f>IF(BK$3&lt;'Depr. Rate'!$B$1,('Depr. Rate'!$B$4*'KU Meter Schedule'!U223)/12,IF(U223=0,T223/2*'Depr. Rate'!$C$4/12,('Depr. Rate'!$C$4*'KU Meter Schedule'!U223)/12))</f>
        <v>28.15549425</v>
      </c>
      <c r="BL223" s="21">
        <f>IF(BL$3&lt;'Depr. Rate'!$B$1,('Depr. Rate'!$B$4*'KU Meter Schedule'!V223)/12,IF(V223=0,U223/2*'Depr. Rate'!$C$4/12,('Depr. Rate'!$C$4*'KU Meter Schedule'!V223)/12))</f>
        <v>28.15549425</v>
      </c>
      <c r="BM223" s="21">
        <f>IF(BM$3&lt;'Depr. Rate'!$B$1,('Depr. Rate'!$B$4*'KU Meter Schedule'!W223)/12,IF(W223=0,V223/2*'Depr. Rate'!$C$4/12,('Depr. Rate'!$C$4*'KU Meter Schedule'!W223)/12))</f>
        <v>28.15549425</v>
      </c>
      <c r="BN223" s="21">
        <f>IF(BN$3&lt;'Depr. Rate'!$B$1,('Depr. Rate'!$B$4*'KU Meter Schedule'!X223)/12,IF(X223=0,W223/2*'Depr. Rate'!$C$4/12,('Depr. Rate'!$C$4*'KU Meter Schedule'!X223)/12))</f>
        <v>28.15549425</v>
      </c>
      <c r="BO223" s="21">
        <f>IF(BO$3&lt;'Depr. Rate'!$B$1,('Depr. Rate'!$B$4*'KU Meter Schedule'!Y223)/12,IF(Y223=0,X223/2*'Depr. Rate'!$C$4/12,('Depr. Rate'!$C$4*'KU Meter Schedule'!Y223)/12))</f>
        <v>28.15549425</v>
      </c>
      <c r="BP223" s="21">
        <f>IF(BP$3&lt;'Depr. Rate'!$B$1,('Depr. Rate'!$B$4*'KU Meter Schedule'!Z223)/12,IF(Z223=0,Y223/2*'Depr. Rate'!$C$4/12,('Depr. Rate'!$C$4*'KU Meter Schedule'!Z223)/12))</f>
        <v>28.15549425</v>
      </c>
      <c r="BQ223" s="21">
        <f>IF(BQ$3&lt;'Depr. Rate'!$B$1,('Depr. Rate'!$B$4*'KU Meter Schedule'!AA223)/12,IF(AA223=0,Z223/2*'Depr. Rate'!$C$4/12,('Depr. Rate'!$C$4*'KU Meter Schedule'!AA223)/12))</f>
        <v>28.15549425</v>
      </c>
      <c r="BR223" s="21">
        <f>IF(BR$3&lt;'Depr. Rate'!$B$1,('Depr. Rate'!$B$4*'KU Meter Schedule'!AB223)/12,IF(AB223=0,AA223/2*'Depr. Rate'!$C$4/12,('Depr. Rate'!$C$4*'KU Meter Schedule'!AB223)/12))</f>
        <v>28.15549425</v>
      </c>
      <c r="BS223" s="21">
        <f>IF(BS$3&lt;'Depr. Rate'!$B$1,('Depr. Rate'!$B$4*'KU Meter Schedule'!AC223)/12,IF(AC223=0,AB223/2*'Depr. Rate'!$C$4/12,('Depr. Rate'!$C$4*'KU Meter Schedule'!AC223)/12))</f>
        <v>28.15549425</v>
      </c>
      <c r="BT223" s="21">
        <f>IF(BT$3&lt;'Depr. Rate'!$B$1,('Depr. Rate'!$B$4*'KU Meter Schedule'!AD223)/12,IF(AD223=0,AC223/2*'Depr. Rate'!$C$4/12,('Depr. Rate'!$C$4*'KU Meter Schedule'!AD223)/12))</f>
        <v>28.15549425</v>
      </c>
      <c r="BU223" s="21">
        <f>IF(BU$3&lt;'Depr. Rate'!$B$1,('Depr. Rate'!$B$4*'KU Meter Schedule'!AE223)/12,IF(AE223=0,AD223/2*'Depr. Rate'!$C$4/12,('Depr. Rate'!$C$4*'KU Meter Schedule'!AE223)/12))</f>
        <v>28.15549425</v>
      </c>
      <c r="BV223" s="21">
        <f>IF(BV$3&lt;'Depr. Rate'!$B$1,('Depr. Rate'!$B$4*'KU Meter Schedule'!AF223)/12,IF(AF223=0,AE223/2*'Depr. Rate'!$C$4/12,('Depr. Rate'!$C$4*'KU Meter Schedule'!AF223)/12))</f>
        <v>28.15549425</v>
      </c>
      <c r="BW223" s="21">
        <f>IF(BW$3&lt;'Depr. Rate'!$B$1,('Depr. Rate'!$B$4*'KU Meter Schedule'!AG223)/12,IF(AG223=0,AF223/2*'Depr. Rate'!$C$4/12,('Depr. Rate'!$C$4*'KU Meter Schedule'!AG223)/12))</f>
        <v>28.15549425</v>
      </c>
      <c r="BX223" s="21">
        <f>IF(BX$3&lt;'Depr. Rate'!$B$1,('Depr. Rate'!$B$4*'KU Meter Schedule'!AH223)/12,IF(AH223=0,AG223/2*'Depr. Rate'!$C$4/12,('Depr. Rate'!$C$4*'KU Meter Schedule'!AH223)/12))</f>
        <v>28.15549425</v>
      </c>
      <c r="BY223" s="21">
        <f>IF(BY$3&lt;'Depr. Rate'!$B$1,('Depr. Rate'!$B$4*'KU Meter Schedule'!AI223)/12,IF(AI223=0,AH223/2*'Depr. Rate'!$C$4/12,('Depr. Rate'!$C$4*'KU Meter Schedule'!AI223)/12))</f>
        <v>28.15549425</v>
      </c>
      <c r="BZ223" s="21">
        <f>IF(BZ$3&lt;'Depr. Rate'!$B$1,('Depr. Rate'!$B$4*'KU Meter Schedule'!AJ223)/12,IF(AJ223=0,AI223/2*'Depr. Rate'!$C$4/12,('Depr. Rate'!$C$4*'KU Meter Schedule'!AJ223)/12))</f>
        <v>28.15549425</v>
      </c>
      <c r="CA223" s="21">
        <f>IF(CA$3&lt;'Depr. Rate'!$B$1,('Depr. Rate'!$B$4*'KU Meter Schedule'!AK223)/12,IF(AK223=0,AJ223/2*'Depr. Rate'!$C$4/12,('Depr. Rate'!$C$4*'KU Meter Schedule'!AK223)/12))</f>
        <v>28.15549425</v>
      </c>
      <c r="CB223" s="21">
        <f>IF(CB$3&lt;'Depr. Rate'!$B$1,('Depr. Rate'!$B$4*'KU Meter Schedule'!AL223)/12,IF(AL223=0,AK223/2*'Depr. Rate'!$C$4/12,('Depr. Rate'!$C$4*'KU Meter Schedule'!AL223)/12))</f>
        <v>28.15549425</v>
      </c>
      <c r="CC223" s="21">
        <f>IF(CC$3&lt;'Depr. Rate'!$B$1,('Depr. Rate'!$B$4*'KU Meter Schedule'!AM223)/12,IF(AM223=0,AL223/2*'Depr. Rate'!$C$4/12,('Depr. Rate'!$C$4*'KU Meter Schedule'!AM223)/12))</f>
        <v>28.15549425</v>
      </c>
      <c r="CD223" s="21">
        <f>IF(CD$3&lt;'Depr. Rate'!$B$1,('Depr. Rate'!$B$4*'KU Meter Schedule'!AN223)/12,IF(AN223=0,AM223/2*'Depr. Rate'!$C$4/12,('Depr. Rate'!$C$4*'KU Meter Schedule'!AN223)/12))</f>
        <v>28.15549425</v>
      </c>
      <c r="CE223" s="21">
        <f>IF(CE$3&lt;'Depr. Rate'!$B$1,('Depr. Rate'!$B$4*'KU Meter Schedule'!AO223)/12,IF(AO223=0,AN223/2*'Depr. Rate'!$C$4/12,('Depr. Rate'!$C$4*'KU Meter Schedule'!AO223)/12))</f>
        <v>28.15549425</v>
      </c>
      <c r="CF223" s="21">
        <f>IF(CF$3&lt;'Depr. Rate'!$B$1,('Depr. Rate'!$B$4*'KU Meter Schedule'!AP223)/12,IF(AP223=0,AO223/2*'Depr. Rate'!$C$4/12,('Depr. Rate'!$C$4*'KU Meter Schedule'!AP223)/12))</f>
        <v>28.15549425</v>
      </c>
      <c r="CG223" s="21">
        <f>IF(CG$3&lt;'Depr. Rate'!$B$1,('Depr. Rate'!$B$4*'KU Meter Schedule'!AQ223)/12,IF(AQ223=0,AP223/2*'Depr. Rate'!$C$4/12,('Depr. Rate'!$C$4*'KU Meter Schedule'!AQ223)/12))</f>
        <v>28.15549425</v>
      </c>
      <c r="CH223" s="21">
        <f>IF(CH$3&lt;'Depr. Rate'!$B$1,('Depr. Rate'!$B$4*'KU Meter Schedule'!AR223)/12,IF(AR223=0,AQ223/2*'Depr. Rate'!$C$4/12,('Depr. Rate'!$C$4*'KU Meter Schedule'!AR223)/12))</f>
        <v>28.15549425</v>
      </c>
      <c r="CI223" s="21">
        <f>IF(CI$3&lt;'Depr. Rate'!$B$1,('Depr. Rate'!$B$4*'KU Meter Schedule'!AS223)/12,IF(AS223=0,AR223/2*'Depr. Rate'!$C$4/12,('Depr. Rate'!$C$4*'KU Meter Schedule'!AS223)/12))</f>
        <v>28.15549425</v>
      </c>
      <c r="CJ223" s="21">
        <f>IF(CJ$3&lt;'Depr. Rate'!$B$1,('Depr. Rate'!$B$4*'KU Meter Schedule'!AT223)/12,IF(AT223=0,AS223/2*'Depr. Rate'!$C$4/12,('Depr. Rate'!$C$4*'KU Meter Schedule'!AT223)/12))</f>
        <v>28.15549425</v>
      </c>
      <c r="CK223" s="21">
        <f>IF(CK$3&lt;'Depr. Rate'!$B$1,('Depr. Rate'!$B$4*'KU Meter Schedule'!AU223)/12,IF(AU223=0,AT223/2*'Depr. Rate'!$C$4/12,('Depr. Rate'!$C$4*'KU Meter Schedule'!AU223)/12))</f>
        <v>28.15549425</v>
      </c>
      <c r="CL223" s="21">
        <f>IF(CL$3&lt;'Depr. Rate'!$B$1,('Depr. Rate'!$B$4*'KU Meter Schedule'!AV223)/12,IF(AV223=0,AU223/2*'Depr. Rate'!$C$4/12,('Depr. Rate'!$C$4*'KU Meter Schedule'!AV223)/12))</f>
        <v>28.15549425</v>
      </c>
      <c r="CM223" s="21">
        <f>IF(CM$3&lt;'Depr. Rate'!$B$1,('Depr. Rate'!$B$4*'KU Meter Schedule'!AW223)/12,IF(AW223=0,AV223/2*'Depr. Rate'!$C$4/12,('Depr. Rate'!$C$4*'KU Meter Schedule'!AW223)/12))</f>
        <v>14.077747125</v>
      </c>
      <c r="CN223" s="21">
        <f>IF(CN$3&lt;'Depr. Rate'!$B$1,('Depr. Rate'!$B$4*'KU Meter Schedule'!AX223)/12,IF(AX223=0,AW223/2*'Depr. Rate'!$C$4/12,('Depr. Rate'!$C$4*'KU Meter Schedule'!AX223)/12))</f>
        <v>0</v>
      </c>
      <c r="CP223" s="6">
        <f>IF(CP$3=$CP$3,$H223+AZ223,IF($F223='KU Meter Schedule'!CP$3,'KU Meter Schedule'!CO223+AZ223-$G223,SUM(CO223,AZ223)))</f>
        <v>7864.1499230678337</v>
      </c>
      <c r="CQ223" s="6">
        <f>IF(CQ$3=$CP$3,$H223+BA223,IF($F223='KU Meter Schedule'!CQ$3,'KU Meter Schedule'!CP223+BA223-$G223,SUM(CP223,BA223)))</f>
        <v>7882.5191771511672</v>
      </c>
      <c r="CR223" s="6">
        <f>IF(CR$3=$CP$3,$H223+BB223,IF($F223='KU Meter Schedule'!CR$3,'KU Meter Schedule'!CQ223+BB223-$G223,SUM(CQ223,BB223)))</f>
        <v>7900.8884312345008</v>
      </c>
      <c r="CS223" s="6">
        <f>IF(CS$3=$CP$3,$H223+BC223,IF($F223='KU Meter Schedule'!CS$3,'KU Meter Schedule'!CR223+BC223-$G223,SUM(CR223,BC223)))</f>
        <v>7919.2576853178343</v>
      </c>
      <c r="CT223" s="6">
        <f>IF(CT$3=$CP$3,$H223+BD223,IF($F223='KU Meter Schedule'!CT$3,'KU Meter Schedule'!CS223+BD223-$G223,SUM(CS223,BD223)))</f>
        <v>7937.6269394011679</v>
      </c>
      <c r="CU223" s="6">
        <f>IF(CU$3=$CP$3,$H223+BE223,IF($F223='KU Meter Schedule'!CU$3,'KU Meter Schedule'!CT223+BE223-$G223,SUM(CT223,BE223)))</f>
        <v>7955.9961934845014</v>
      </c>
      <c r="CV223" s="6">
        <f>IF(CV$3=$CP$3,$H223+BF223,IF($F223='KU Meter Schedule'!CV$3,'KU Meter Schedule'!CU223+BF223-$G223,SUM(CU223,BF223)))</f>
        <v>7974.365447567835</v>
      </c>
      <c r="CW223" s="6">
        <f>IF(CW$3=$CP$3,$H223+BG223,IF($F223='KU Meter Schedule'!CW$3,'KU Meter Schedule'!CV223+BG223-$G223,SUM(CV223,BG223)))</f>
        <v>7992.7347016511685</v>
      </c>
      <c r="CX223" s="6">
        <f>IF(CX$3=$CP$3,$H223+BH223,IF($F223='KU Meter Schedule'!CX$3,'KU Meter Schedule'!CW223+BH223-$G223,SUM(CW223,BH223)))</f>
        <v>8011.1039557345021</v>
      </c>
      <c r="CY223" s="6">
        <f>IF(CY$3=$CP$3,$H223+BI223,IF($F223='KU Meter Schedule'!CY$3,'KU Meter Schedule'!CX223+BI223-$G223,SUM(CX223,BI223)))</f>
        <v>8029.4732098178356</v>
      </c>
      <c r="CZ223" s="6">
        <f>IF(CZ$3=$CP$3,$H223+BJ223,IF($F223='KU Meter Schedule'!CZ$3,'KU Meter Schedule'!CY223+BJ223-$G223,SUM(CY223,BJ223)))</f>
        <v>8047.8424639011691</v>
      </c>
      <c r="DA223" s="6">
        <f>IF(DA$3=$CP$3,$H223+BK223,IF($F223='KU Meter Schedule'!DA$3,'KU Meter Schedule'!CZ223+BK223-$G223,SUM(CZ223,BK223)))</f>
        <v>8075.9979581511689</v>
      </c>
      <c r="DB223" s="6">
        <f>IF(DB$3=$CP$3,$H223+BL223,IF($F223='KU Meter Schedule'!DB$3,'KU Meter Schedule'!DA223+BL223-$G223,SUM(DA223,BL223)))</f>
        <v>8104.1534524011686</v>
      </c>
      <c r="DC223" s="6">
        <f>IF(DC$3=$CP$3,$H223+BM223,IF($F223='KU Meter Schedule'!DC$3,'KU Meter Schedule'!DB223+BM223-$G223,SUM(DB223,BM223)))</f>
        <v>8132.3089466511683</v>
      </c>
      <c r="DD223" s="6">
        <f>IF(DD$3=$CP$3,$H223+BN223,IF($F223='KU Meter Schedule'!DD$3,'KU Meter Schedule'!DC223+BN223-$G223,SUM(DC223,BN223)))</f>
        <v>8160.464440901168</v>
      </c>
      <c r="DE223" s="6">
        <f>IF(DE$3=$CP$3,$H223+BO223,IF($F223='KU Meter Schedule'!DE$3,'KU Meter Schedule'!DD223+BO223-$G223,SUM(DD223,BO223)))</f>
        <v>8188.6199351511677</v>
      </c>
      <c r="DF223" s="6">
        <f>IF(DF$3=$CP$3,$H223+BP223,IF($F223='KU Meter Schedule'!DF$3,'KU Meter Schedule'!DE223+BP223-$G223,SUM(DE223,BP223)))</f>
        <v>8216.7754294011684</v>
      </c>
      <c r="DG223" s="6">
        <f>IF(DG$3=$CP$3,$H223+BQ223,IF($F223='KU Meter Schedule'!DG$3,'KU Meter Schedule'!DF223+BQ223-$G223,SUM(DF223,BQ223)))</f>
        <v>8244.930923651169</v>
      </c>
      <c r="DH223" s="6">
        <f>IF(DH$3=$CP$3,$H223+BR223,IF($F223='KU Meter Schedule'!DH$3,'KU Meter Schedule'!DG223+BR223-$G223,SUM(DG223,BR223)))</f>
        <v>8273.0864179011696</v>
      </c>
      <c r="DI223" s="6">
        <f>IF(DI$3=$CP$3,$H223+BS223,IF($F223='KU Meter Schedule'!DI$3,'KU Meter Schedule'!DH223+BS223-$G223,SUM(DH223,BS223)))</f>
        <v>8301.2419121511703</v>
      </c>
      <c r="DJ223" s="6">
        <f>IF(DJ$3=$CP$3,$H223+BT223,IF($F223='KU Meter Schedule'!DJ$3,'KU Meter Schedule'!DI223+BT223-$G223,SUM(DI223,BT223)))</f>
        <v>8329.3974064011709</v>
      </c>
      <c r="DK223" s="6">
        <f>IF(DK$3=$CP$3,$H223+BU223,IF($F223='KU Meter Schedule'!DK$3,'KU Meter Schedule'!DJ223+BU223-$G223,SUM(DJ223,BU223)))</f>
        <v>8357.5529006511715</v>
      </c>
      <c r="DL223" s="6">
        <f>IF(DL$3=$CP$3,$H223+BV223,IF($F223='KU Meter Schedule'!DL$3,'KU Meter Schedule'!DK223+BV223-$G223,SUM(DK223,BV223)))</f>
        <v>8385.7083949011721</v>
      </c>
      <c r="DM223" s="6">
        <f>IF(DM$3=$CP$3,$H223+BW223,IF($F223='KU Meter Schedule'!DM$3,'KU Meter Schedule'!DL223+BW223-$G223,SUM(DL223,BW223)))</f>
        <v>8413.8638891511728</v>
      </c>
      <c r="DN223" s="6">
        <f>IF(DN$3=$CP$3,$H223+BX223,IF($F223='KU Meter Schedule'!DN$3,'KU Meter Schedule'!DM223+BX223-$G223,SUM(DM223,BX223)))</f>
        <v>8442.0193834011734</v>
      </c>
      <c r="DO223" s="6">
        <f>IF(DO$3=$CP$3,$H223+BY223,IF($F223='KU Meter Schedule'!DO$3,'KU Meter Schedule'!DN223+BY223-$G223,SUM(DN223,BY223)))</f>
        <v>8470.174877651174</v>
      </c>
      <c r="DP223" s="6">
        <f>IF(DP$3=$CP$3,$H223+BZ223,IF($F223='KU Meter Schedule'!DP$3,'KU Meter Schedule'!DO223+BZ223-$G223,SUM(DO223,BZ223)))</f>
        <v>8498.3303719011747</v>
      </c>
      <c r="DQ223" s="6">
        <f>IF(DQ$3=$CP$3,$H223+CA223,IF($F223='KU Meter Schedule'!DQ$3,'KU Meter Schedule'!DP223+CA223-$G223,SUM(DP223,CA223)))</f>
        <v>8526.4858661511753</v>
      </c>
      <c r="DR223" s="6">
        <f>IF(DR$3=$CP$3,$H223+CB223,IF($F223='KU Meter Schedule'!DR$3,'KU Meter Schedule'!DQ223+CB223-$G223,SUM(DQ223,CB223)))</f>
        <v>8554.6413604011759</v>
      </c>
      <c r="DS223" s="6">
        <f>IF(DS$3=$CP$3,$H223+CC223,IF($F223='KU Meter Schedule'!DS$3,'KU Meter Schedule'!DR223+CC223-$G223,SUM(DR223,CC223)))</f>
        <v>8582.7968546511765</v>
      </c>
      <c r="DT223" s="6">
        <f>IF(DT$3=$CP$3,$H223+CD223,IF($F223='KU Meter Schedule'!DT$3,'KU Meter Schedule'!DS223+CD223-$G223,SUM(DS223,CD223)))</f>
        <v>8610.9523489011772</v>
      </c>
      <c r="DU223" s="6">
        <f>IF(DU$3=$CP$3,$H223+CE223,IF($F223='KU Meter Schedule'!DU$3,'KU Meter Schedule'!DT223+CE223-$G223,SUM(DT223,CE223)))</f>
        <v>8639.1078431511778</v>
      </c>
      <c r="DV223" s="6">
        <f>IF(DV$3=$CP$3,$H223+CF223,IF($F223='KU Meter Schedule'!DV$3,'KU Meter Schedule'!DU223+CF223-$G223,SUM(DU223,CF223)))</f>
        <v>8667.2633374011784</v>
      </c>
      <c r="DW223" s="6">
        <f>IF(DW$3=$CP$3,$H223+CG223,IF($F223='KU Meter Schedule'!DW$3,'KU Meter Schedule'!DV223+CG223-$G223,SUM(DV223,CG223)))</f>
        <v>8695.4188316511791</v>
      </c>
      <c r="DX223" s="6">
        <f>IF(DX$3=$CP$3,$H223+CH223,IF($F223='KU Meter Schedule'!DX$3,'KU Meter Schedule'!DW223+CH223-$G223,SUM(DW223,CH223)))</f>
        <v>8723.5743259011797</v>
      </c>
      <c r="DY223" s="6">
        <f>IF(DY$3=$CP$3,$H223+CI223,IF($F223='KU Meter Schedule'!DY$3,'KU Meter Schedule'!DX223+CI223-$G223,SUM(DX223,CI223)))</f>
        <v>8751.7298201511803</v>
      </c>
      <c r="DZ223" s="6">
        <f>IF(DZ$3=$CP$3,$H223+CJ223,IF($F223='KU Meter Schedule'!DZ$3,'KU Meter Schedule'!DY223+CJ223-$G223,SUM(DY223,CJ223)))</f>
        <v>8779.8853144011809</v>
      </c>
      <c r="EA223" s="6">
        <f>IF(EA$3=$CP$3,$H223+CK223,IF($F223='KU Meter Schedule'!EA$3,'KU Meter Schedule'!DZ223+CK223-$G223,SUM(DZ223,CK223)))</f>
        <v>8808.0408086511816</v>
      </c>
      <c r="EB223" s="6">
        <f>IF(EB$3=$CP$3,$H223+CL223,IF($F223='KU Meter Schedule'!EB$3,'KU Meter Schedule'!EA223+CL223-$G223,SUM(EA223,CL223)))</f>
        <v>8836.1963029011822</v>
      </c>
      <c r="EC223" s="6">
        <f>IF(EC$3=$CP$3,$H223+CM223,IF($F223='KU Meter Schedule'!EC$3,'KU Meter Schedule'!EB223+CM223-$G223,SUM(EB223,CM223)))</f>
        <v>-775.53594997381697</v>
      </c>
      <c r="ED223" s="6">
        <f>IF(ED$3=$CP$3,$H223+CN223,IF($F223='KU Meter Schedule'!ED$3,'KU Meter Schedule'!EC223+CN223-$G223,SUM(EC223,CN223)))</f>
        <v>-775.53594997381697</v>
      </c>
      <c r="EF223" s="8">
        <f t="shared" si="44"/>
        <v>1761.6600769321658</v>
      </c>
      <c r="EG223" s="8">
        <f t="shared" si="44"/>
        <v>1743.2908228488322</v>
      </c>
      <c r="EH223" s="8">
        <f t="shared" si="44"/>
        <v>1724.9215687654987</v>
      </c>
      <c r="EI223" s="8">
        <f t="shared" si="44"/>
        <v>1706.5523146821652</v>
      </c>
      <c r="EJ223" s="8">
        <f t="shared" si="44"/>
        <v>1688.1830605988316</v>
      </c>
      <c r="EK223" s="8">
        <f t="shared" si="44"/>
        <v>1669.8138065154981</v>
      </c>
      <c r="EL223" s="8">
        <f t="shared" si="44"/>
        <v>1651.4445524321645</v>
      </c>
      <c r="EM223" s="8">
        <f t="shared" si="44"/>
        <v>1633.075298348831</v>
      </c>
      <c r="EN223" s="8">
        <f t="shared" si="44"/>
        <v>1614.7060442654974</v>
      </c>
      <c r="EO223" s="8">
        <f t="shared" si="44"/>
        <v>1596.3367901821639</v>
      </c>
      <c r="EP223" s="8">
        <f t="shared" si="44"/>
        <v>1577.9675360988304</v>
      </c>
      <c r="EQ223" s="8">
        <f t="shared" si="44"/>
        <v>1549.8120418488306</v>
      </c>
      <c r="ER223" s="8">
        <f t="shared" si="44"/>
        <v>1521.6565475988309</v>
      </c>
      <c r="ES223" s="8">
        <f t="shared" si="44"/>
        <v>1493.5010533488312</v>
      </c>
      <c r="ET223" s="8">
        <f t="shared" si="44"/>
        <v>1465.3455590988315</v>
      </c>
      <c r="EU223" s="8">
        <f t="shared" si="44"/>
        <v>1437.1900648488318</v>
      </c>
      <c r="EV223" s="8">
        <f t="shared" si="43"/>
        <v>1409.0345705988311</v>
      </c>
      <c r="EW223" s="8">
        <f t="shared" si="43"/>
        <v>1380.8790763488305</v>
      </c>
      <c r="EX223" s="8">
        <f t="shared" si="43"/>
        <v>1352.7235820988299</v>
      </c>
      <c r="EY223" s="8">
        <f t="shared" si="43"/>
        <v>1324.5680878488292</v>
      </c>
      <c r="EZ223" s="8">
        <f t="shared" si="43"/>
        <v>1296.4125935988286</v>
      </c>
      <c r="FA223" s="8">
        <f t="shared" si="43"/>
        <v>1268.257099348828</v>
      </c>
      <c r="FB223" s="8">
        <f t="shared" si="43"/>
        <v>1240.1016050988273</v>
      </c>
      <c r="FC223" s="8">
        <f t="shared" si="43"/>
        <v>1211.9461108488267</v>
      </c>
      <c r="FD223" s="8">
        <f t="shared" si="43"/>
        <v>1183.7906165988261</v>
      </c>
      <c r="FE223" s="8">
        <f t="shared" si="43"/>
        <v>1155.6351223488255</v>
      </c>
      <c r="FF223" s="8">
        <f t="shared" si="43"/>
        <v>1127.4796280988248</v>
      </c>
      <c r="FG223" s="8">
        <f t="shared" si="43"/>
        <v>1099.3241338488242</v>
      </c>
      <c r="FH223" s="8">
        <f t="shared" si="43"/>
        <v>1071.1686395988236</v>
      </c>
      <c r="FI223" s="8">
        <f t="shared" si="43"/>
        <v>1043.0131453488229</v>
      </c>
      <c r="FJ223" s="8">
        <f t="shared" si="43"/>
        <v>1014.8576510988223</v>
      </c>
      <c r="FK223" s="8">
        <f t="shared" si="46"/>
        <v>986.70215684882169</v>
      </c>
      <c r="FL223" s="8">
        <f t="shared" si="46"/>
        <v>958.54666259882106</v>
      </c>
      <c r="FM223" s="8">
        <f t="shared" si="46"/>
        <v>930.39116834882043</v>
      </c>
      <c r="FN223" s="8">
        <f t="shared" si="46"/>
        <v>902.2356740988198</v>
      </c>
      <c r="FO223" s="8">
        <f t="shared" si="46"/>
        <v>874.08017984881917</v>
      </c>
      <c r="FP223" s="8">
        <f t="shared" si="46"/>
        <v>845.92468559881854</v>
      </c>
      <c r="FQ223" s="8">
        <f t="shared" si="46"/>
        <v>817.76919134881791</v>
      </c>
      <c r="FR223" s="8">
        <f t="shared" si="46"/>
        <v>789.61369709881728</v>
      </c>
      <c r="FS223" s="8">
        <f t="shared" si="46"/>
        <v>775.53594997381697</v>
      </c>
      <c r="FT223" s="8">
        <f t="shared" si="46"/>
        <v>775.53594997381697</v>
      </c>
    </row>
    <row r="224" spans="1:176" x14ac:dyDescent="0.25">
      <c r="A224" s="3" t="s">
        <v>12</v>
      </c>
      <c r="B224" s="3" t="s">
        <v>2</v>
      </c>
      <c r="C224" s="3" t="s">
        <v>37</v>
      </c>
      <c r="D224" s="3" t="s">
        <v>4</v>
      </c>
      <c r="E224" s="3">
        <v>1983</v>
      </c>
      <c r="F224" s="24">
        <f>IFERROR(VLOOKUP(CONCATENATE(C224,E224),'KU Retirements'!$A$4:$E$150,5,FALSE),"N/A")</f>
        <v>43770</v>
      </c>
      <c r="G224" s="5">
        <v>77947.34</v>
      </c>
      <c r="H224" s="5">
        <v>62409.636049020599</v>
      </c>
      <c r="J224" s="6">
        <f>IF(J$3=$J$3,$G224,IF($F224='KU Meter Schedule'!J$3,'KU Meter Schedule'!I224-'KU Meter Schedule'!$G224,I224))</f>
        <v>77947.34</v>
      </c>
      <c r="K224" s="6">
        <f>IF(K$3=$J$3,$G224,IF($F224='KU Meter Schedule'!K$3,'KU Meter Schedule'!J224-'KU Meter Schedule'!$G224,J224))</f>
        <v>77947.34</v>
      </c>
      <c r="L224" s="6">
        <f>IF(L$3=$J$3,$G224,IF($F224='KU Meter Schedule'!L$3,'KU Meter Schedule'!K224-'KU Meter Schedule'!$G224,K224))</f>
        <v>77947.34</v>
      </c>
      <c r="M224" s="6">
        <f>IF(M$3=$J$3,$G224,IF($F224='KU Meter Schedule'!M$3,'KU Meter Schedule'!L224-'KU Meter Schedule'!$G224,L224))</f>
        <v>77947.34</v>
      </c>
      <c r="N224" s="6">
        <f>IF(N$3=$J$3,$G224,IF($F224='KU Meter Schedule'!N$3,'KU Meter Schedule'!M224-'KU Meter Schedule'!$G224,M224))</f>
        <v>77947.34</v>
      </c>
      <c r="O224" s="6">
        <f>IF(O$3=$J$3,$G224,IF($F224='KU Meter Schedule'!O$3,'KU Meter Schedule'!N224-'KU Meter Schedule'!$G224,N224))</f>
        <v>77947.34</v>
      </c>
      <c r="P224" s="6">
        <f>IF(P$3=$J$3,$G224,IF($F224='KU Meter Schedule'!P$3,'KU Meter Schedule'!O224-'KU Meter Schedule'!$G224,O224))</f>
        <v>77947.34</v>
      </c>
      <c r="Q224" s="6">
        <f>IF(Q$3=$J$3,$G224,IF($F224='KU Meter Schedule'!Q$3,'KU Meter Schedule'!P224-'KU Meter Schedule'!$G224,P224))</f>
        <v>77947.34</v>
      </c>
      <c r="R224" s="6">
        <f>IF(R$3=$J$3,$G224,IF($F224='KU Meter Schedule'!R$3,'KU Meter Schedule'!Q224-'KU Meter Schedule'!$G224,Q224))</f>
        <v>77947.34</v>
      </c>
      <c r="S224" s="6">
        <f>IF(S$3=$J$3,$G224,IF($F224='KU Meter Schedule'!S$3,'KU Meter Schedule'!R224-'KU Meter Schedule'!$G224,R224))</f>
        <v>77947.34</v>
      </c>
      <c r="T224" s="6">
        <f>IF(T$3=$J$3,$G224,IF($F224='KU Meter Schedule'!T$3,'KU Meter Schedule'!S224-'KU Meter Schedule'!$G224,S224))</f>
        <v>77947.34</v>
      </c>
      <c r="U224" s="6">
        <f>IF(U$3=$J$3,$G224,IF($F224='KU Meter Schedule'!U$3,'KU Meter Schedule'!T224-'KU Meter Schedule'!$G224,T224))</f>
        <v>77947.34</v>
      </c>
      <c r="V224" s="6">
        <f>IF(V$3=$J$3,$G224,IF($F224='KU Meter Schedule'!V$3,'KU Meter Schedule'!U224-'KU Meter Schedule'!$G224,U224))</f>
        <v>77947.34</v>
      </c>
      <c r="W224" s="6">
        <f>IF(W$3=$J$3,$G224,IF($F224='KU Meter Schedule'!W$3,'KU Meter Schedule'!V224-'KU Meter Schedule'!$G224,V224))</f>
        <v>77947.34</v>
      </c>
      <c r="X224" s="6">
        <f>IF(X$3=$J$3,$G224,IF($F224='KU Meter Schedule'!X$3,'KU Meter Schedule'!W224-'KU Meter Schedule'!$G224,W224))</f>
        <v>77947.34</v>
      </c>
      <c r="Y224" s="6">
        <f>IF(Y$3=$J$3,$G224,IF($F224='KU Meter Schedule'!Y$3,'KU Meter Schedule'!X224-'KU Meter Schedule'!$G224,X224))</f>
        <v>77947.34</v>
      </c>
      <c r="Z224" s="6">
        <f>IF(Z$3=$J$3,$G224,IF($F224='KU Meter Schedule'!Z$3,'KU Meter Schedule'!Y224-'KU Meter Schedule'!$G224,Y224))</f>
        <v>77947.34</v>
      </c>
      <c r="AA224" s="6">
        <f>IF(AA$3=$J$3,$G224,IF($F224='KU Meter Schedule'!AA$3,'KU Meter Schedule'!Z224-'KU Meter Schedule'!$G224,Z224))</f>
        <v>77947.34</v>
      </c>
      <c r="AB224" s="6">
        <f>IF(AB$3=$J$3,$G224,IF($F224='KU Meter Schedule'!AB$3,'KU Meter Schedule'!AA224-'KU Meter Schedule'!$G224,AA224))</f>
        <v>77947.34</v>
      </c>
      <c r="AC224" s="6">
        <f>IF(AC$3=$J$3,$G224,IF($F224='KU Meter Schedule'!AC$3,'KU Meter Schedule'!AB224-'KU Meter Schedule'!$G224,AB224))</f>
        <v>77947.34</v>
      </c>
      <c r="AD224" s="6">
        <f>IF(AD$3=$J$3,$G224,IF($F224='KU Meter Schedule'!AD$3,'KU Meter Schedule'!AC224-'KU Meter Schedule'!$G224,AC224))</f>
        <v>77947.34</v>
      </c>
      <c r="AE224" s="6">
        <f>IF(AE$3=$J$3,$G224,IF($F224='KU Meter Schedule'!AE$3,'KU Meter Schedule'!AD224-'KU Meter Schedule'!$G224,AD224))</f>
        <v>77947.34</v>
      </c>
      <c r="AF224" s="6">
        <f>IF(AF$3=$J$3,$G224,IF($F224='KU Meter Schedule'!AF$3,'KU Meter Schedule'!AE224-'KU Meter Schedule'!$G224,AE224))</f>
        <v>77947.34</v>
      </c>
      <c r="AG224" s="6">
        <f>IF(AG$3=$J$3,$G224,IF($F224='KU Meter Schedule'!AG$3,'KU Meter Schedule'!AF224-'KU Meter Schedule'!$G224,AF224))</f>
        <v>77947.34</v>
      </c>
      <c r="AH224" s="6">
        <f>IF(AH$3=$J$3,$G224,IF($F224='KU Meter Schedule'!AH$3,'KU Meter Schedule'!AG224-'KU Meter Schedule'!$G224,AG224))</f>
        <v>77947.34</v>
      </c>
      <c r="AI224" s="6">
        <f>IF(AI$3=$J$3,$G224,IF($F224='KU Meter Schedule'!AI$3,'KU Meter Schedule'!AH224-'KU Meter Schedule'!$G224,AH224))</f>
        <v>77947.34</v>
      </c>
      <c r="AJ224" s="6">
        <f>IF(AJ$3=$J$3,$G224,IF($F224='KU Meter Schedule'!AJ$3,'KU Meter Schedule'!AI224-'KU Meter Schedule'!$G224,AI224))</f>
        <v>77947.34</v>
      </c>
      <c r="AK224" s="6">
        <f>IF(AK$3=$J$3,$G224,IF($F224='KU Meter Schedule'!AK$3,'KU Meter Schedule'!AJ224-'KU Meter Schedule'!$G224,AJ224))</f>
        <v>77947.34</v>
      </c>
      <c r="AL224" s="6">
        <f>IF(AL$3=$J$3,$G224,IF($F224='KU Meter Schedule'!AL$3,'KU Meter Schedule'!AK224-'KU Meter Schedule'!$G224,AK224))</f>
        <v>77947.34</v>
      </c>
      <c r="AM224" s="6">
        <f>IF(AM$3=$J$3,$G224,IF($F224='KU Meter Schedule'!AM$3,'KU Meter Schedule'!AL224-'KU Meter Schedule'!$G224,AL224))</f>
        <v>77947.34</v>
      </c>
      <c r="AN224" s="6">
        <f>IF(AN$3=$J$3,$G224,IF($F224='KU Meter Schedule'!AN$3,'KU Meter Schedule'!AM224-'KU Meter Schedule'!$G224,AM224))</f>
        <v>77947.34</v>
      </c>
      <c r="AO224" s="6">
        <f>IF(AO$3=$J$3,$G224,IF($F224='KU Meter Schedule'!AO$3,'KU Meter Schedule'!AN224-'KU Meter Schedule'!$G224,AN224))</f>
        <v>77947.34</v>
      </c>
      <c r="AP224" s="6">
        <f>IF(AP$3=$J$3,$G224,IF($F224='KU Meter Schedule'!AP$3,'KU Meter Schedule'!AO224-'KU Meter Schedule'!$G224,AO224))</f>
        <v>77947.34</v>
      </c>
      <c r="AQ224" s="6">
        <f>IF(AQ$3=$J$3,$G224,IF($F224='KU Meter Schedule'!AQ$3,'KU Meter Schedule'!AP224-'KU Meter Schedule'!$G224,AP224))</f>
        <v>77947.34</v>
      </c>
      <c r="AR224" s="6">
        <f>IF(AR$3=$J$3,$G224,IF($F224='KU Meter Schedule'!AR$3,'KU Meter Schedule'!AQ224-'KU Meter Schedule'!$G224,AQ224))</f>
        <v>77947.34</v>
      </c>
      <c r="AS224" s="6">
        <f>IF(AS$3=$J$3,$G224,IF($F224='KU Meter Schedule'!AS$3,'KU Meter Schedule'!AR224-'KU Meter Schedule'!$G224,AR224))</f>
        <v>77947.34</v>
      </c>
      <c r="AT224" s="6">
        <f>IF(AT$3=$J$3,$G224,IF($F224='KU Meter Schedule'!AT$3,'KU Meter Schedule'!AS224-'KU Meter Schedule'!$G224,AS224))</f>
        <v>77947.34</v>
      </c>
      <c r="AU224" s="6">
        <f>IF(AU$3=$J$3,$G224,IF($F224='KU Meter Schedule'!AU$3,'KU Meter Schedule'!AT224-'KU Meter Schedule'!$G224,AT224))</f>
        <v>77947.34</v>
      </c>
      <c r="AV224" s="6">
        <f>IF(AV$3=$J$3,$G224,IF($F224='KU Meter Schedule'!AV$3,'KU Meter Schedule'!AU224-'KU Meter Schedule'!$G224,AU224))</f>
        <v>77947.34</v>
      </c>
      <c r="AW224" s="6">
        <f>IF(AW$3=$J$3,$G224,IF($F224='KU Meter Schedule'!AW$3,'KU Meter Schedule'!AV224-'KU Meter Schedule'!$G224,AV224))</f>
        <v>0</v>
      </c>
      <c r="AX224" s="6">
        <f>IF(AX$3=$J$3,$G224,IF($F224='KU Meter Schedule'!AX$3,'KU Meter Schedule'!AW224-'KU Meter Schedule'!$G224,AW224))</f>
        <v>0</v>
      </c>
      <c r="AZ224" s="21">
        <f>IF(AZ$3&lt;'Depr. Rate'!$B$1,('Depr. Rate'!$B$4*'KU Meter Schedule'!J224)/12,IF(J224=0,I224/2*'Depr. Rate'!$C$4/12,('Depr. Rate'!$C$4*'KU Meter Schedule'!J224)/12))</f>
        <v>148.74950716666666</v>
      </c>
      <c r="BA224" s="21">
        <f>IF(BA$3&lt;'Depr. Rate'!$B$1,('Depr. Rate'!$B$4*'KU Meter Schedule'!K224)/12,IF(K224=0,J224/2*'Depr. Rate'!$C$4/12,('Depr. Rate'!$C$4*'KU Meter Schedule'!K224)/12))</f>
        <v>148.74950716666666</v>
      </c>
      <c r="BB224" s="21">
        <f>IF(BB$3&lt;'Depr. Rate'!$B$1,('Depr. Rate'!$B$4*'KU Meter Schedule'!L224)/12,IF(L224=0,K224/2*'Depr. Rate'!$C$4/12,('Depr. Rate'!$C$4*'KU Meter Schedule'!L224)/12))</f>
        <v>148.74950716666666</v>
      </c>
      <c r="BC224" s="21">
        <f>IF(BC$3&lt;'Depr. Rate'!$B$1,('Depr. Rate'!$B$4*'KU Meter Schedule'!M224)/12,IF(M224=0,L224/2*'Depr. Rate'!$C$4/12,('Depr. Rate'!$C$4*'KU Meter Schedule'!M224)/12))</f>
        <v>148.74950716666666</v>
      </c>
      <c r="BD224" s="21">
        <f>IF(BD$3&lt;'Depr. Rate'!$B$1,('Depr. Rate'!$B$4*'KU Meter Schedule'!N224)/12,IF(N224=0,M224/2*'Depr. Rate'!$C$4/12,('Depr. Rate'!$C$4*'KU Meter Schedule'!N224)/12))</f>
        <v>148.74950716666666</v>
      </c>
      <c r="BE224" s="21">
        <f>IF(BE$3&lt;'Depr. Rate'!$B$1,('Depr. Rate'!$B$4*'KU Meter Schedule'!O224)/12,IF(O224=0,N224/2*'Depr. Rate'!$C$4/12,('Depr. Rate'!$C$4*'KU Meter Schedule'!O224)/12))</f>
        <v>148.74950716666666</v>
      </c>
      <c r="BF224" s="21">
        <f>IF(BF$3&lt;'Depr. Rate'!$B$1,('Depr. Rate'!$B$4*'KU Meter Schedule'!P224)/12,IF(P224=0,O224/2*'Depr. Rate'!$C$4/12,('Depr. Rate'!$C$4*'KU Meter Schedule'!P224)/12))</f>
        <v>148.74950716666666</v>
      </c>
      <c r="BG224" s="21">
        <f>IF(BG$3&lt;'Depr. Rate'!$B$1,('Depr. Rate'!$B$4*'KU Meter Schedule'!Q224)/12,IF(Q224=0,P224/2*'Depr. Rate'!$C$4/12,('Depr. Rate'!$C$4*'KU Meter Schedule'!Q224)/12))</f>
        <v>148.74950716666666</v>
      </c>
      <c r="BH224" s="21">
        <f>IF(BH$3&lt;'Depr. Rate'!$B$1,('Depr. Rate'!$B$4*'KU Meter Schedule'!R224)/12,IF(R224=0,Q224/2*'Depr. Rate'!$C$4/12,('Depr. Rate'!$C$4*'KU Meter Schedule'!R224)/12))</f>
        <v>148.74950716666666</v>
      </c>
      <c r="BI224" s="21">
        <f>IF(BI$3&lt;'Depr. Rate'!$B$1,('Depr. Rate'!$B$4*'KU Meter Schedule'!S224)/12,IF(S224=0,R224/2*'Depr. Rate'!$C$4/12,('Depr. Rate'!$C$4*'KU Meter Schedule'!S224)/12))</f>
        <v>148.74950716666666</v>
      </c>
      <c r="BJ224" s="21">
        <f>IF(BJ$3&lt;'Depr. Rate'!$B$1,('Depr. Rate'!$B$4*'KU Meter Schedule'!T224)/12,IF(T224=0,S224/2*'Depr. Rate'!$C$4/12,('Depr. Rate'!$C$4*'KU Meter Schedule'!T224)/12))</f>
        <v>148.74950716666666</v>
      </c>
      <c r="BK224" s="21">
        <f>IF(BK$3&lt;'Depr. Rate'!$B$1,('Depr. Rate'!$B$4*'KU Meter Schedule'!U224)/12,IF(U224=0,T224/2*'Depr. Rate'!$C$4/12,('Depr. Rate'!$C$4*'KU Meter Schedule'!U224)/12))</f>
        <v>227.9959695</v>
      </c>
      <c r="BL224" s="21">
        <f>IF(BL$3&lt;'Depr. Rate'!$B$1,('Depr. Rate'!$B$4*'KU Meter Schedule'!V224)/12,IF(V224=0,U224/2*'Depr. Rate'!$C$4/12,('Depr. Rate'!$C$4*'KU Meter Schedule'!V224)/12))</f>
        <v>227.9959695</v>
      </c>
      <c r="BM224" s="21">
        <f>IF(BM$3&lt;'Depr. Rate'!$B$1,('Depr. Rate'!$B$4*'KU Meter Schedule'!W224)/12,IF(W224=0,V224/2*'Depr. Rate'!$C$4/12,('Depr. Rate'!$C$4*'KU Meter Schedule'!W224)/12))</f>
        <v>227.9959695</v>
      </c>
      <c r="BN224" s="21">
        <f>IF(BN$3&lt;'Depr. Rate'!$B$1,('Depr. Rate'!$B$4*'KU Meter Schedule'!X224)/12,IF(X224=0,W224/2*'Depr. Rate'!$C$4/12,('Depr. Rate'!$C$4*'KU Meter Schedule'!X224)/12))</f>
        <v>227.9959695</v>
      </c>
      <c r="BO224" s="21">
        <f>IF(BO$3&lt;'Depr. Rate'!$B$1,('Depr. Rate'!$B$4*'KU Meter Schedule'!Y224)/12,IF(Y224=0,X224/2*'Depr. Rate'!$C$4/12,('Depr. Rate'!$C$4*'KU Meter Schedule'!Y224)/12))</f>
        <v>227.9959695</v>
      </c>
      <c r="BP224" s="21">
        <f>IF(BP$3&lt;'Depr. Rate'!$B$1,('Depr. Rate'!$B$4*'KU Meter Schedule'!Z224)/12,IF(Z224=0,Y224/2*'Depr. Rate'!$C$4/12,('Depr. Rate'!$C$4*'KU Meter Schedule'!Z224)/12))</f>
        <v>227.9959695</v>
      </c>
      <c r="BQ224" s="21">
        <f>IF(BQ$3&lt;'Depr. Rate'!$B$1,('Depr. Rate'!$B$4*'KU Meter Schedule'!AA224)/12,IF(AA224=0,Z224/2*'Depr. Rate'!$C$4/12,('Depr. Rate'!$C$4*'KU Meter Schedule'!AA224)/12))</f>
        <v>227.9959695</v>
      </c>
      <c r="BR224" s="21">
        <f>IF(BR$3&lt;'Depr. Rate'!$B$1,('Depr. Rate'!$B$4*'KU Meter Schedule'!AB224)/12,IF(AB224=0,AA224/2*'Depr. Rate'!$C$4/12,('Depr. Rate'!$C$4*'KU Meter Schedule'!AB224)/12))</f>
        <v>227.9959695</v>
      </c>
      <c r="BS224" s="21">
        <f>IF(BS$3&lt;'Depr. Rate'!$B$1,('Depr. Rate'!$B$4*'KU Meter Schedule'!AC224)/12,IF(AC224=0,AB224/2*'Depr. Rate'!$C$4/12,('Depr. Rate'!$C$4*'KU Meter Schedule'!AC224)/12))</f>
        <v>227.9959695</v>
      </c>
      <c r="BT224" s="21">
        <f>IF(BT$3&lt;'Depr. Rate'!$B$1,('Depr. Rate'!$B$4*'KU Meter Schedule'!AD224)/12,IF(AD224=0,AC224/2*'Depr. Rate'!$C$4/12,('Depr. Rate'!$C$4*'KU Meter Schedule'!AD224)/12))</f>
        <v>227.9959695</v>
      </c>
      <c r="BU224" s="21">
        <f>IF(BU$3&lt;'Depr. Rate'!$B$1,('Depr. Rate'!$B$4*'KU Meter Schedule'!AE224)/12,IF(AE224=0,AD224/2*'Depr. Rate'!$C$4/12,('Depr. Rate'!$C$4*'KU Meter Schedule'!AE224)/12))</f>
        <v>227.9959695</v>
      </c>
      <c r="BV224" s="21">
        <f>IF(BV$3&lt;'Depr. Rate'!$B$1,('Depr. Rate'!$B$4*'KU Meter Schedule'!AF224)/12,IF(AF224=0,AE224/2*'Depr. Rate'!$C$4/12,('Depr. Rate'!$C$4*'KU Meter Schedule'!AF224)/12))</f>
        <v>227.9959695</v>
      </c>
      <c r="BW224" s="21">
        <f>IF(BW$3&lt;'Depr. Rate'!$B$1,('Depr. Rate'!$B$4*'KU Meter Schedule'!AG224)/12,IF(AG224=0,AF224/2*'Depr. Rate'!$C$4/12,('Depr. Rate'!$C$4*'KU Meter Schedule'!AG224)/12))</f>
        <v>227.9959695</v>
      </c>
      <c r="BX224" s="21">
        <f>IF(BX$3&lt;'Depr. Rate'!$B$1,('Depr. Rate'!$B$4*'KU Meter Schedule'!AH224)/12,IF(AH224=0,AG224/2*'Depr. Rate'!$C$4/12,('Depr. Rate'!$C$4*'KU Meter Schedule'!AH224)/12))</f>
        <v>227.9959695</v>
      </c>
      <c r="BY224" s="21">
        <f>IF(BY$3&lt;'Depr. Rate'!$B$1,('Depr. Rate'!$B$4*'KU Meter Schedule'!AI224)/12,IF(AI224=0,AH224/2*'Depr. Rate'!$C$4/12,('Depr. Rate'!$C$4*'KU Meter Schedule'!AI224)/12))</f>
        <v>227.9959695</v>
      </c>
      <c r="BZ224" s="21">
        <f>IF(BZ$3&lt;'Depr. Rate'!$B$1,('Depr. Rate'!$B$4*'KU Meter Schedule'!AJ224)/12,IF(AJ224=0,AI224/2*'Depr. Rate'!$C$4/12,('Depr. Rate'!$C$4*'KU Meter Schedule'!AJ224)/12))</f>
        <v>227.9959695</v>
      </c>
      <c r="CA224" s="21">
        <f>IF(CA$3&lt;'Depr. Rate'!$B$1,('Depr. Rate'!$B$4*'KU Meter Schedule'!AK224)/12,IF(AK224=0,AJ224/2*'Depr. Rate'!$C$4/12,('Depr. Rate'!$C$4*'KU Meter Schedule'!AK224)/12))</f>
        <v>227.9959695</v>
      </c>
      <c r="CB224" s="21">
        <f>IF(CB$3&lt;'Depr. Rate'!$B$1,('Depr. Rate'!$B$4*'KU Meter Schedule'!AL224)/12,IF(AL224=0,AK224/2*'Depr. Rate'!$C$4/12,('Depr. Rate'!$C$4*'KU Meter Schedule'!AL224)/12))</f>
        <v>227.9959695</v>
      </c>
      <c r="CC224" s="21">
        <f>IF(CC$3&lt;'Depr. Rate'!$B$1,('Depr. Rate'!$B$4*'KU Meter Schedule'!AM224)/12,IF(AM224=0,AL224/2*'Depr. Rate'!$C$4/12,('Depr. Rate'!$C$4*'KU Meter Schedule'!AM224)/12))</f>
        <v>227.9959695</v>
      </c>
      <c r="CD224" s="21">
        <f>IF(CD$3&lt;'Depr. Rate'!$B$1,('Depr. Rate'!$B$4*'KU Meter Schedule'!AN224)/12,IF(AN224=0,AM224/2*'Depr. Rate'!$C$4/12,('Depr. Rate'!$C$4*'KU Meter Schedule'!AN224)/12))</f>
        <v>227.9959695</v>
      </c>
      <c r="CE224" s="21">
        <f>IF(CE$3&lt;'Depr. Rate'!$B$1,('Depr. Rate'!$B$4*'KU Meter Schedule'!AO224)/12,IF(AO224=0,AN224/2*'Depr. Rate'!$C$4/12,('Depr. Rate'!$C$4*'KU Meter Schedule'!AO224)/12))</f>
        <v>227.9959695</v>
      </c>
      <c r="CF224" s="21">
        <f>IF(CF$3&lt;'Depr. Rate'!$B$1,('Depr. Rate'!$B$4*'KU Meter Schedule'!AP224)/12,IF(AP224=0,AO224/2*'Depr. Rate'!$C$4/12,('Depr. Rate'!$C$4*'KU Meter Schedule'!AP224)/12))</f>
        <v>227.9959695</v>
      </c>
      <c r="CG224" s="21">
        <f>IF(CG$3&lt;'Depr. Rate'!$B$1,('Depr. Rate'!$B$4*'KU Meter Schedule'!AQ224)/12,IF(AQ224=0,AP224/2*'Depr. Rate'!$C$4/12,('Depr. Rate'!$C$4*'KU Meter Schedule'!AQ224)/12))</f>
        <v>227.9959695</v>
      </c>
      <c r="CH224" s="21">
        <f>IF(CH$3&lt;'Depr. Rate'!$B$1,('Depr. Rate'!$B$4*'KU Meter Schedule'!AR224)/12,IF(AR224=0,AQ224/2*'Depr. Rate'!$C$4/12,('Depr. Rate'!$C$4*'KU Meter Schedule'!AR224)/12))</f>
        <v>227.9959695</v>
      </c>
      <c r="CI224" s="21">
        <f>IF(CI$3&lt;'Depr. Rate'!$B$1,('Depr. Rate'!$B$4*'KU Meter Schedule'!AS224)/12,IF(AS224=0,AR224/2*'Depr. Rate'!$C$4/12,('Depr. Rate'!$C$4*'KU Meter Schedule'!AS224)/12))</f>
        <v>227.9959695</v>
      </c>
      <c r="CJ224" s="21">
        <f>IF(CJ$3&lt;'Depr. Rate'!$B$1,('Depr. Rate'!$B$4*'KU Meter Schedule'!AT224)/12,IF(AT224=0,AS224/2*'Depr. Rate'!$C$4/12,('Depr. Rate'!$C$4*'KU Meter Schedule'!AT224)/12))</f>
        <v>227.9959695</v>
      </c>
      <c r="CK224" s="21">
        <f>IF(CK$3&lt;'Depr. Rate'!$B$1,('Depr. Rate'!$B$4*'KU Meter Schedule'!AU224)/12,IF(AU224=0,AT224/2*'Depr. Rate'!$C$4/12,('Depr. Rate'!$C$4*'KU Meter Schedule'!AU224)/12))</f>
        <v>227.9959695</v>
      </c>
      <c r="CL224" s="21">
        <f>IF(CL$3&lt;'Depr. Rate'!$B$1,('Depr. Rate'!$B$4*'KU Meter Schedule'!AV224)/12,IF(AV224=0,AU224/2*'Depr. Rate'!$C$4/12,('Depr. Rate'!$C$4*'KU Meter Schedule'!AV224)/12))</f>
        <v>227.9959695</v>
      </c>
      <c r="CM224" s="21">
        <f>IF(CM$3&lt;'Depr. Rate'!$B$1,('Depr. Rate'!$B$4*'KU Meter Schedule'!AW224)/12,IF(AW224=0,AV224/2*'Depr. Rate'!$C$4/12,('Depr. Rate'!$C$4*'KU Meter Schedule'!AW224)/12))</f>
        <v>113.99798475</v>
      </c>
      <c r="CN224" s="21">
        <f>IF(CN$3&lt;'Depr. Rate'!$B$1,('Depr. Rate'!$B$4*'KU Meter Schedule'!AX224)/12,IF(AX224=0,AW224/2*'Depr. Rate'!$C$4/12,('Depr. Rate'!$C$4*'KU Meter Schedule'!AX224)/12))</f>
        <v>0</v>
      </c>
      <c r="CP224" s="6">
        <f>IF(CP$3=$CP$3,$H224+AZ224,IF($F224='KU Meter Schedule'!CP$3,'KU Meter Schedule'!CO224+AZ224-$G224,SUM(CO224,AZ224)))</f>
        <v>62558.385556187262</v>
      </c>
      <c r="CQ224" s="6">
        <f>IF(CQ$3=$CP$3,$H224+BA224,IF($F224='KU Meter Schedule'!CQ$3,'KU Meter Schedule'!CP224+BA224-$G224,SUM(CP224,BA224)))</f>
        <v>62707.135063353926</v>
      </c>
      <c r="CR224" s="6">
        <f>IF(CR$3=$CP$3,$H224+BB224,IF($F224='KU Meter Schedule'!CR$3,'KU Meter Schedule'!CQ224+BB224-$G224,SUM(CQ224,BB224)))</f>
        <v>62855.884570520589</v>
      </c>
      <c r="CS224" s="6">
        <f>IF(CS$3=$CP$3,$H224+BC224,IF($F224='KU Meter Schedule'!CS$3,'KU Meter Schedule'!CR224+BC224-$G224,SUM(CR224,BC224)))</f>
        <v>63004.634077687253</v>
      </c>
      <c r="CT224" s="6">
        <f>IF(CT$3=$CP$3,$H224+BD224,IF($F224='KU Meter Schedule'!CT$3,'KU Meter Schedule'!CS224+BD224-$G224,SUM(CS224,BD224)))</f>
        <v>63153.383584853917</v>
      </c>
      <c r="CU224" s="6">
        <f>IF(CU$3=$CP$3,$H224+BE224,IF($F224='KU Meter Schedule'!CU$3,'KU Meter Schedule'!CT224+BE224-$G224,SUM(CT224,BE224)))</f>
        <v>63302.13309202058</v>
      </c>
      <c r="CV224" s="6">
        <f>IF(CV$3=$CP$3,$H224+BF224,IF($F224='KU Meter Schedule'!CV$3,'KU Meter Schedule'!CU224+BF224-$G224,SUM(CU224,BF224)))</f>
        <v>63450.882599187244</v>
      </c>
      <c r="CW224" s="6">
        <f>IF(CW$3=$CP$3,$H224+BG224,IF($F224='KU Meter Schedule'!CW$3,'KU Meter Schedule'!CV224+BG224-$G224,SUM(CV224,BG224)))</f>
        <v>63599.632106353907</v>
      </c>
      <c r="CX224" s="6">
        <f>IF(CX$3=$CP$3,$H224+BH224,IF($F224='KU Meter Schedule'!CX$3,'KU Meter Schedule'!CW224+BH224-$G224,SUM(CW224,BH224)))</f>
        <v>63748.381613520571</v>
      </c>
      <c r="CY224" s="6">
        <f>IF(CY$3=$CP$3,$H224+BI224,IF($F224='KU Meter Schedule'!CY$3,'KU Meter Schedule'!CX224+BI224-$G224,SUM(CX224,BI224)))</f>
        <v>63897.131120687234</v>
      </c>
      <c r="CZ224" s="6">
        <f>IF(CZ$3=$CP$3,$H224+BJ224,IF($F224='KU Meter Schedule'!CZ$3,'KU Meter Schedule'!CY224+BJ224-$G224,SUM(CY224,BJ224)))</f>
        <v>64045.880627853898</v>
      </c>
      <c r="DA224" s="6">
        <f>IF(DA$3=$CP$3,$H224+BK224,IF($F224='KU Meter Schedule'!DA$3,'KU Meter Schedule'!CZ224+BK224-$G224,SUM(CZ224,BK224)))</f>
        <v>64273.876597353898</v>
      </c>
      <c r="DB224" s="6">
        <f>IF(DB$3=$CP$3,$H224+BL224,IF($F224='KU Meter Schedule'!DB$3,'KU Meter Schedule'!DA224+BL224-$G224,SUM(DA224,BL224)))</f>
        <v>64501.872566853897</v>
      </c>
      <c r="DC224" s="6">
        <f>IF(DC$3=$CP$3,$H224+BM224,IF($F224='KU Meter Schedule'!DC$3,'KU Meter Schedule'!DB224+BM224-$G224,SUM(DB224,BM224)))</f>
        <v>64729.868536353897</v>
      </c>
      <c r="DD224" s="6">
        <f>IF(DD$3=$CP$3,$H224+BN224,IF($F224='KU Meter Schedule'!DD$3,'KU Meter Schedule'!DC224+BN224-$G224,SUM(DC224,BN224)))</f>
        <v>64957.864505853897</v>
      </c>
      <c r="DE224" s="6">
        <f>IF(DE$3=$CP$3,$H224+BO224,IF($F224='KU Meter Schedule'!DE$3,'KU Meter Schedule'!DD224+BO224-$G224,SUM(DD224,BO224)))</f>
        <v>65185.860475353897</v>
      </c>
      <c r="DF224" s="6">
        <f>IF(DF$3=$CP$3,$H224+BP224,IF($F224='KU Meter Schedule'!DF$3,'KU Meter Schedule'!DE224+BP224-$G224,SUM(DE224,BP224)))</f>
        <v>65413.856444853896</v>
      </c>
      <c r="DG224" s="6">
        <f>IF(DG$3=$CP$3,$H224+BQ224,IF($F224='KU Meter Schedule'!DG$3,'KU Meter Schedule'!DF224+BQ224-$G224,SUM(DF224,BQ224)))</f>
        <v>65641.852414353896</v>
      </c>
      <c r="DH224" s="6">
        <f>IF(DH$3=$CP$3,$H224+BR224,IF($F224='KU Meter Schedule'!DH$3,'KU Meter Schedule'!DG224+BR224-$G224,SUM(DG224,BR224)))</f>
        <v>65869.848383853896</v>
      </c>
      <c r="DI224" s="6">
        <f>IF(DI$3=$CP$3,$H224+BS224,IF($F224='KU Meter Schedule'!DI$3,'KU Meter Schedule'!DH224+BS224-$G224,SUM(DH224,BS224)))</f>
        <v>66097.844353353896</v>
      </c>
      <c r="DJ224" s="6">
        <f>IF(DJ$3=$CP$3,$H224+BT224,IF($F224='KU Meter Schedule'!DJ$3,'KU Meter Schedule'!DI224+BT224-$G224,SUM(DI224,BT224)))</f>
        <v>66325.840322853895</v>
      </c>
      <c r="DK224" s="6">
        <f>IF(DK$3=$CP$3,$H224+BU224,IF($F224='KU Meter Schedule'!DK$3,'KU Meter Schedule'!DJ224+BU224-$G224,SUM(DJ224,BU224)))</f>
        <v>66553.836292353895</v>
      </c>
      <c r="DL224" s="6">
        <f>IF(DL$3=$CP$3,$H224+BV224,IF($F224='KU Meter Schedule'!DL$3,'KU Meter Schedule'!DK224+BV224-$G224,SUM(DK224,BV224)))</f>
        <v>66781.832261853895</v>
      </c>
      <c r="DM224" s="6">
        <f>IF(DM$3=$CP$3,$H224+BW224,IF($F224='KU Meter Schedule'!DM$3,'KU Meter Schedule'!DL224+BW224-$G224,SUM(DL224,BW224)))</f>
        <v>67009.828231353895</v>
      </c>
      <c r="DN224" s="6">
        <f>IF(DN$3=$CP$3,$H224+BX224,IF($F224='KU Meter Schedule'!DN$3,'KU Meter Schedule'!DM224+BX224-$G224,SUM(DM224,BX224)))</f>
        <v>67237.824200853895</v>
      </c>
      <c r="DO224" s="6">
        <f>IF(DO$3=$CP$3,$H224+BY224,IF($F224='KU Meter Schedule'!DO$3,'KU Meter Schedule'!DN224+BY224-$G224,SUM(DN224,BY224)))</f>
        <v>67465.820170353894</v>
      </c>
      <c r="DP224" s="6">
        <f>IF(DP$3=$CP$3,$H224+BZ224,IF($F224='KU Meter Schedule'!DP$3,'KU Meter Schedule'!DO224+BZ224-$G224,SUM(DO224,BZ224)))</f>
        <v>67693.816139853894</v>
      </c>
      <c r="DQ224" s="6">
        <f>IF(DQ$3=$CP$3,$H224+CA224,IF($F224='KU Meter Schedule'!DQ$3,'KU Meter Schedule'!DP224+CA224-$G224,SUM(DP224,CA224)))</f>
        <v>67921.812109353894</v>
      </c>
      <c r="DR224" s="6">
        <f>IF(DR$3=$CP$3,$H224+CB224,IF($F224='KU Meter Schedule'!DR$3,'KU Meter Schedule'!DQ224+CB224-$G224,SUM(DQ224,CB224)))</f>
        <v>68149.808078853894</v>
      </c>
      <c r="DS224" s="6">
        <f>IF(DS$3=$CP$3,$H224+CC224,IF($F224='KU Meter Schedule'!DS$3,'KU Meter Schedule'!DR224+CC224-$G224,SUM(DR224,CC224)))</f>
        <v>68377.804048353893</v>
      </c>
      <c r="DT224" s="6">
        <f>IF(DT$3=$CP$3,$H224+CD224,IF($F224='KU Meter Schedule'!DT$3,'KU Meter Schedule'!DS224+CD224-$G224,SUM(DS224,CD224)))</f>
        <v>68605.800017853893</v>
      </c>
      <c r="DU224" s="6">
        <f>IF(DU$3=$CP$3,$H224+CE224,IF($F224='KU Meter Schedule'!DU$3,'KU Meter Schedule'!DT224+CE224-$G224,SUM(DT224,CE224)))</f>
        <v>68833.795987353893</v>
      </c>
      <c r="DV224" s="6">
        <f>IF(DV$3=$CP$3,$H224+CF224,IF($F224='KU Meter Schedule'!DV$3,'KU Meter Schedule'!DU224+CF224-$G224,SUM(DU224,CF224)))</f>
        <v>69061.791956853893</v>
      </c>
      <c r="DW224" s="6">
        <f>IF(DW$3=$CP$3,$H224+CG224,IF($F224='KU Meter Schedule'!DW$3,'KU Meter Schedule'!DV224+CG224-$G224,SUM(DV224,CG224)))</f>
        <v>69289.787926353893</v>
      </c>
      <c r="DX224" s="6">
        <f>IF(DX$3=$CP$3,$H224+CH224,IF($F224='KU Meter Schedule'!DX$3,'KU Meter Schedule'!DW224+CH224-$G224,SUM(DW224,CH224)))</f>
        <v>69517.783895853892</v>
      </c>
      <c r="DY224" s="6">
        <f>IF(DY$3=$CP$3,$H224+CI224,IF($F224='KU Meter Schedule'!DY$3,'KU Meter Schedule'!DX224+CI224-$G224,SUM(DX224,CI224)))</f>
        <v>69745.779865353892</v>
      </c>
      <c r="DZ224" s="6">
        <f>IF(DZ$3=$CP$3,$H224+CJ224,IF($F224='KU Meter Schedule'!DZ$3,'KU Meter Schedule'!DY224+CJ224-$G224,SUM(DY224,CJ224)))</f>
        <v>69973.775834853892</v>
      </c>
      <c r="EA224" s="6">
        <f>IF(EA$3=$CP$3,$H224+CK224,IF($F224='KU Meter Schedule'!EA$3,'KU Meter Schedule'!DZ224+CK224-$G224,SUM(DZ224,CK224)))</f>
        <v>70201.771804353892</v>
      </c>
      <c r="EB224" s="6">
        <f>IF(EB$3=$CP$3,$H224+CL224,IF($F224='KU Meter Schedule'!EB$3,'KU Meter Schedule'!EA224+CL224-$G224,SUM(EA224,CL224)))</f>
        <v>70429.767773853891</v>
      </c>
      <c r="EC224" s="6">
        <f>IF(EC$3=$CP$3,$H224+CM224,IF($F224='KU Meter Schedule'!EC$3,'KU Meter Schedule'!EB224+CM224-$G224,SUM(EB224,CM224)))</f>
        <v>-7403.5742413960979</v>
      </c>
      <c r="ED224" s="6">
        <f>IF(ED$3=$CP$3,$H224+CN224,IF($F224='KU Meter Schedule'!ED$3,'KU Meter Schedule'!EC224+CN224-$G224,SUM(EC224,CN224)))</f>
        <v>-7403.5742413960979</v>
      </c>
      <c r="EF224" s="8">
        <f t="shared" si="44"/>
        <v>15388.954443812734</v>
      </c>
      <c r="EG224" s="8">
        <f t="shared" si="44"/>
        <v>15240.204936646071</v>
      </c>
      <c r="EH224" s="8">
        <f t="shared" si="44"/>
        <v>15091.455429479407</v>
      </c>
      <c r="EI224" s="8">
        <f t="shared" si="44"/>
        <v>14942.705922312743</v>
      </c>
      <c r="EJ224" s="8">
        <f t="shared" si="44"/>
        <v>14793.95641514608</v>
      </c>
      <c r="EK224" s="8">
        <f t="shared" si="44"/>
        <v>14645.206907979416</v>
      </c>
      <c r="EL224" s="8">
        <f t="shared" si="44"/>
        <v>14496.457400812753</v>
      </c>
      <c r="EM224" s="8">
        <f t="shared" si="44"/>
        <v>14347.707893646089</v>
      </c>
      <c r="EN224" s="8">
        <f t="shared" si="44"/>
        <v>14198.958386479426</v>
      </c>
      <c r="EO224" s="8">
        <f t="shared" si="44"/>
        <v>14050.208879312762</v>
      </c>
      <c r="EP224" s="8">
        <f t="shared" si="44"/>
        <v>13901.459372146099</v>
      </c>
      <c r="EQ224" s="8">
        <f t="shared" si="44"/>
        <v>13673.463402646099</v>
      </c>
      <c r="ER224" s="8">
        <f t="shared" si="44"/>
        <v>13445.467433146099</v>
      </c>
      <c r="ES224" s="8">
        <f t="shared" si="44"/>
        <v>13217.471463646099</v>
      </c>
      <c r="ET224" s="8">
        <f t="shared" si="44"/>
        <v>12989.4754941461</v>
      </c>
      <c r="EU224" s="8">
        <f t="shared" si="44"/>
        <v>12761.4795246461</v>
      </c>
      <c r="EV224" s="8">
        <f t="shared" si="43"/>
        <v>12533.4835551461</v>
      </c>
      <c r="EW224" s="8">
        <f t="shared" si="43"/>
        <v>12305.4875856461</v>
      </c>
      <c r="EX224" s="8">
        <f t="shared" si="43"/>
        <v>12077.491616146101</v>
      </c>
      <c r="EY224" s="8">
        <f t="shared" si="43"/>
        <v>11849.495646646101</v>
      </c>
      <c r="EZ224" s="8">
        <f t="shared" si="43"/>
        <v>11621.499677146101</v>
      </c>
      <c r="FA224" s="8">
        <f t="shared" si="43"/>
        <v>11393.503707646101</v>
      </c>
      <c r="FB224" s="8">
        <f t="shared" si="43"/>
        <v>11165.507738146101</v>
      </c>
      <c r="FC224" s="8">
        <f t="shared" si="43"/>
        <v>10937.511768646102</v>
      </c>
      <c r="FD224" s="8">
        <f t="shared" si="43"/>
        <v>10709.515799146102</v>
      </c>
      <c r="FE224" s="8">
        <f t="shared" si="43"/>
        <v>10481.519829646102</v>
      </c>
      <c r="FF224" s="8">
        <f t="shared" si="43"/>
        <v>10253.523860146102</v>
      </c>
      <c r="FG224" s="8">
        <f t="shared" si="43"/>
        <v>10025.527890646103</v>
      </c>
      <c r="FH224" s="8">
        <f t="shared" si="43"/>
        <v>9797.5319211461028</v>
      </c>
      <c r="FI224" s="8">
        <f t="shared" si="43"/>
        <v>9569.5359516461031</v>
      </c>
      <c r="FJ224" s="8">
        <f t="shared" si="43"/>
        <v>9341.5399821461033</v>
      </c>
      <c r="FK224" s="8">
        <f t="shared" si="46"/>
        <v>9113.5440126461035</v>
      </c>
      <c r="FL224" s="8">
        <f t="shared" si="46"/>
        <v>8885.5480431461037</v>
      </c>
      <c r="FM224" s="8">
        <f t="shared" si="46"/>
        <v>8657.552073646104</v>
      </c>
      <c r="FN224" s="8">
        <f t="shared" si="46"/>
        <v>8429.5561041461042</v>
      </c>
      <c r="FO224" s="8">
        <f t="shared" si="46"/>
        <v>8201.5601346461044</v>
      </c>
      <c r="FP224" s="8">
        <f t="shared" si="46"/>
        <v>7973.5641651461046</v>
      </c>
      <c r="FQ224" s="8">
        <f t="shared" si="46"/>
        <v>7745.5681956461049</v>
      </c>
      <c r="FR224" s="8">
        <f t="shared" si="46"/>
        <v>7517.5722261461051</v>
      </c>
      <c r="FS224" s="8">
        <f t="shared" si="46"/>
        <v>7403.5742413960979</v>
      </c>
      <c r="FT224" s="8">
        <f t="shared" si="46"/>
        <v>7403.5742413960979</v>
      </c>
    </row>
    <row r="225" spans="1:176" x14ac:dyDescent="0.25">
      <c r="A225" s="3" t="s">
        <v>12</v>
      </c>
      <c r="B225" s="3" t="s">
        <v>2</v>
      </c>
      <c r="C225" s="3" t="s">
        <v>37</v>
      </c>
      <c r="D225" s="3" t="s">
        <v>5</v>
      </c>
      <c r="E225" s="3">
        <v>1985</v>
      </c>
      <c r="F225" s="24">
        <f>IFERROR(VLOOKUP(CONCATENATE(C225,E225),'KU Retirements'!$A$4:$E$150,5,FALSE),"N/A")</f>
        <v>43770</v>
      </c>
      <c r="G225" s="5">
        <v>64568.87</v>
      </c>
      <c r="H225" s="5">
        <v>49678.436914604703</v>
      </c>
      <c r="J225" s="6">
        <f>IF(J$3=$J$3,$G225,IF($F225='KU Meter Schedule'!J$3,'KU Meter Schedule'!I225-'KU Meter Schedule'!$G225,I225))</f>
        <v>64568.87</v>
      </c>
      <c r="K225" s="6">
        <f>IF(K$3=$J$3,$G225,IF($F225='KU Meter Schedule'!K$3,'KU Meter Schedule'!J225-'KU Meter Schedule'!$G225,J225))</f>
        <v>64568.87</v>
      </c>
      <c r="L225" s="6">
        <f>IF(L$3=$J$3,$G225,IF($F225='KU Meter Schedule'!L$3,'KU Meter Schedule'!K225-'KU Meter Schedule'!$G225,K225))</f>
        <v>64568.87</v>
      </c>
      <c r="M225" s="6">
        <f>IF(M$3=$J$3,$G225,IF($F225='KU Meter Schedule'!M$3,'KU Meter Schedule'!L225-'KU Meter Schedule'!$G225,L225))</f>
        <v>64568.87</v>
      </c>
      <c r="N225" s="6">
        <f>IF(N$3=$J$3,$G225,IF($F225='KU Meter Schedule'!N$3,'KU Meter Schedule'!M225-'KU Meter Schedule'!$G225,M225))</f>
        <v>64568.87</v>
      </c>
      <c r="O225" s="6">
        <f>IF(O$3=$J$3,$G225,IF($F225='KU Meter Schedule'!O$3,'KU Meter Schedule'!N225-'KU Meter Schedule'!$G225,N225))</f>
        <v>64568.87</v>
      </c>
      <c r="P225" s="6">
        <f>IF(P$3=$J$3,$G225,IF($F225='KU Meter Schedule'!P$3,'KU Meter Schedule'!O225-'KU Meter Schedule'!$G225,O225))</f>
        <v>64568.87</v>
      </c>
      <c r="Q225" s="6">
        <f>IF(Q$3=$J$3,$G225,IF($F225='KU Meter Schedule'!Q$3,'KU Meter Schedule'!P225-'KU Meter Schedule'!$G225,P225))</f>
        <v>64568.87</v>
      </c>
      <c r="R225" s="6">
        <f>IF(R$3=$J$3,$G225,IF($F225='KU Meter Schedule'!R$3,'KU Meter Schedule'!Q225-'KU Meter Schedule'!$G225,Q225))</f>
        <v>64568.87</v>
      </c>
      <c r="S225" s="6">
        <f>IF(S$3=$J$3,$G225,IF($F225='KU Meter Schedule'!S$3,'KU Meter Schedule'!R225-'KU Meter Schedule'!$G225,R225))</f>
        <v>64568.87</v>
      </c>
      <c r="T225" s="6">
        <f>IF(T$3=$J$3,$G225,IF($F225='KU Meter Schedule'!T$3,'KU Meter Schedule'!S225-'KU Meter Schedule'!$G225,S225))</f>
        <v>64568.87</v>
      </c>
      <c r="U225" s="6">
        <f>IF(U$3=$J$3,$G225,IF($F225='KU Meter Schedule'!U$3,'KU Meter Schedule'!T225-'KU Meter Schedule'!$G225,T225))</f>
        <v>64568.87</v>
      </c>
      <c r="V225" s="6">
        <f>IF(V$3=$J$3,$G225,IF($F225='KU Meter Schedule'!V$3,'KU Meter Schedule'!U225-'KU Meter Schedule'!$G225,U225))</f>
        <v>64568.87</v>
      </c>
      <c r="W225" s="6">
        <f>IF(W$3=$J$3,$G225,IF($F225='KU Meter Schedule'!W$3,'KU Meter Schedule'!V225-'KU Meter Schedule'!$G225,V225))</f>
        <v>64568.87</v>
      </c>
      <c r="X225" s="6">
        <f>IF(X$3=$J$3,$G225,IF($F225='KU Meter Schedule'!X$3,'KU Meter Schedule'!W225-'KU Meter Schedule'!$G225,W225))</f>
        <v>64568.87</v>
      </c>
      <c r="Y225" s="6">
        <f>IF(Y$3=$J$3,$G225,IF($F225='KU Meter Schedule'!Y$3,'KU Meter Schedule'!X225-'KU Meter Schedule'!$G225,X225))</f>
        <v>64568.87</v>
      </c>
      <c r="Z225" s="6">
        <f>IF(Z$3=$J$3,$G225,IF($F225='KU Meter Schedule'!Z$3,'KU Meter Schedule'!Y225-'KU Meter Schedule'!$G225,Y225))</f>
        <v>64568.87</v>
      </c>
      <c r="AA225" s="6">
        <f>IF(AA$3=$J$3,$G225,IF($F225='KU Meter Schedule'!AA$3,'KU Meter Schedule'!Z225-'KU Meter Schedule'!$G225,Z225))</f>
        <v>64568.87</v>
      </c>
      <c r="AB225" s="6">
        <f>IF(AB$3=$J$3,$G225,IF($F225='KU Meter Schedule'!AB$3,'KU Meter Schedule'!AA225-'KU Meter Schedule'!$G225,AA225))</f>
        <v>64568.87</v>
      </c>
      <c r="AC225" s="6">
        <f>IF(AC$3=$J$3,$G225,IF($F225='KU Meter Schedule'!AC$3,'KU Meter Schedule'!AB225-'KU Meter Schedule'!$G225,AB225))</f>
        <v>64568.87</v>
      </c>
      <c r="AD225" s="6">
        <f>IF(AD$3=$J$3,$G225,IF($F225='KU Meter Schedule'!AD$3,'KU Meter Schedule'!AC225-'KU Meter Schedule'!$G225,AC225))</f>
        <v>64568.87</v>
      </c>
      <c r="AE225" s="6">
        <f>IF(AE$3=$J$3,$G225,IF($F225='KU Meter Schedule'!AE$3,'KU Meter Schedule'!AD225-'KU Meter Schedule'!$G225,AD225))</f>
        <v>64568.87</v>
      </c>
      <c r="AF225" s="6">
        <f>IF(AF$3=$J$3,$G225,IF($F225='KU Meter Schedule'!AF$3,'KU Meter Schedule'!AE225-'KU Meter Schedule'!$G225,AE225))</f>
        <v>64568.87</v>
      </c>
      <c r="AG225" s="6">
        <f>IF(AG$3=$J$3,$G225,IF($F225='KU Meter Schedule'!AG$3,'KU Meter Schedule'!AF225-'KU Meter Schedule'!$G225,AF225))</f>
        <v>64568.87</v>
      </c>
      <c r="AH225" s="6">
        <f>IF(AH$3=$J$3,$G225,IF($F225='KU Meter Schedule'!AH$3,'KU Meter Schedule'!AG225-'KU Meter Schedule'!$G225,AG225))</f>
        <v>64568.87</v>
      </c>
      <c r="AI225" s="6">
        <f>IF(AI$3=$J$3,$G225,IF($F225='KU Meter Schedule'!AI$3,'KU Meter Schedule'!AH225-'KU Meter Schedule'!$G225,AH225))</f>
        <v>64568.87</v>
      </c>
      <c r="AJ225" s="6">
        <f>IF(AJ$3=$J$3,$G225,IF($F225='KU Meter Schedule'!AJ$3,'KU Meter Schedule'!AI225-'KU Meter Schedule'!$G225,AI225))</f>
        <v>64568.87</v>
      </c>
      <c r="AK225" s="6">
        <f>IF(AK$3=$J$3,$G225,IF($F225='KU Meter Schedule'!AK$3,'KU Meter Schedule'!AJ225-'KU Meter Schedule'!$G225,AJ225))</f>
        <v>64568.87</v>
      </c>
      <c r="AL225" s="6">
        <f>IF(AL$3=$J$3,$G225,IF($F225='KU Meter Schedule'!AL$3,'KU Meter Schedule'!AK225-'KU Meter Schedule'!$G225,AK225))</f>
        <v>64568.87</v>
      </c>
      <c r="AM225" s="6">
        <f>IF(AM$3=$J$3,$G225,IF($F225='KU Meter Schedule'!AM$3,'KU Meter Schedule'!AL225-'KU Meter Schedule'!$G225,AL225))</f>
        <v>64568.87</v>
      </c>
      <c r="AN225" s="6">
        <f>IF(AN$3=$J$3,$G225,IF($F225='KU Meter Schedule'!AN$3,'KU Meter Schedule'!AM225-'KU Meter Schedule'!$G225,AM225))</f>
        <v>64568.87</v>
      </c>
      <c r="AO225" s="6">
        <f>IF(AO$3=$J$3,$G225,IF($F225='KU Meter Schedule'!AO$3,'KU Meter Schedule'!AN225-'KU Meter Schedule'!$G225,AN225))</f>
        <v>64568.87</v>
      </c>
      <c r="AP225" s="6">
        <f>IF(AP$3=$J$3,$G225,IF($F225='KU Meter Schedule'!AP$3,'KU Meter Schedule'!AO225-'KU Meter Schedule'!$G225,AO225))</f>
        <v>64568.87</v>
      </c>
      <c r="AQ225" s="6">
        <f>IF(AQ$3=$J$3,$G225,IF($F225='KU Meter Schedule'!AQ$3,'KU Meter Schedule'!AP225-'KU Meter Schedule'!$G225,AP225))</f>
        <v>64568.87</v>
      </c>
      <c r="AR225" s="6">
        <f>IF(AR$3=$J$3,$G225,IF($F225='KU Meter Schedule'!AR$3,'KU Meter Schedule'!AQ225-'KU Meter Schedule'!$G225,AQ225))</f>
        <v>64568.87</v>
      </c>
      <c r="AS225" s="6">
        <f>IF(AS$3=$J$3,$G225,IF($F225='KU Meter Schedule'!AS$3,'KU Meter Schedule'!AR225-'KU Meter Schedule'!$G225,AR225))</f>
        <v>64568.87</v>
      </c>
      <c r="AT225" s="6">
        <f>IF(AT$3=$J$3,$G225,IF($F225='KU Meter Schedule'!AT$3,'KU Meter Schedule'!AS225-'KU Meter Schedule'!$G225,AS225))</f>
        <v>64568.87</v>
      </c>
      <c r="AU225" s="6">
        <f>IF(AU$3=$J$3,$G225,IF($F225='KU Meter Schedule'!AU$3,'KU Meter Schedule'!AT225-'KU Meter Schedule'!$G225,AT225))</f>
        <v>64568.87</v>
      </c>
      <c r="AV225" s="6">
        <f>IF(AV$3=$J$3,$G225,IF($F225='KU Meter Schedule'!AV$3,'KU Meter Schedule'!AU225-'KU Meter Schedule'!$G225,AU225))</f>
        <v>64568.87</v>
      </c>
      <c r="AW225" s="6">
        <f>IF(AW$3=$J$3,$G225,IF($F225='KU Meter Schedule'!AW$3,'KU Meter Schedule'!AV225-'KU Meter Schedule'!$G225,AV225))</f>
        <v>0</v>
      </c>
      <c r="AX225" s="6">
        <f>IF(AX$3=$J$3,$G225,IF($F225='KU Meter Schedule'!AX$3,'KU Meter Schedule'!AW225-'KU Meter Schedule'!$G225,AW225))</f>
        <v>0</v>
      </c>
      <c r="AZ225" s="21">
        <f>IF(AZ$3&lt;'Depr. Rate'!$B$1,('Depr. Rate'!$B$4*'KU Meter Schedule'!J225)/12,IF(J225=0,I225/2*'Depr. Rate'!$C$4/12,('Depr. Rate'!$C$4*'KU Meter Schedule'!J225)/12))</f>
        <v>123.21892691666666</v>
      </c>
      <c r="BA225" s="21">
        <f>IF(BA$3&lt;'Depr. Rate'!$B$1,('Depr. Rate'!$B$4*'KU Meter Schedule'!K225)/12,IF(K225=0,J225/2*'Depr. Rate'!$C$4/12,('Depr. Rate'!$C$4*'KU Meter Schedule'!K225)/12))</f>
        <v>123.21892691666666</v>
      </c>
      <c r="BB225" s="21">
        <f>IF(BB$3&lt;'Depr. Rate'!$B$1,('Depr. Rate'!$B$4*'KU Meter Schedule'!L225)/12,IF(L225=0,K225/2*'Depr. Rate'!$C$4/12,('Depr. Rate'!$C$4*'KU Meter Schedule'!L225)/12))</f>
        <v>123.21892691666666</v>
      </c>
      <c r="BC225" s="21">
        <f>IF(BC$3&lt;'Depr. Rate'!$B$1,('Depr. Rate'!$B$4*'KU Meter Schedule'!M225)/12,IF(M225=0,L225/2*'Depr. Rate'!$C$4/12,('Depr. Rate'!$C$4*'KU Meter Schedule'!M225)/12))</f>
        <v>123.21892691666666</v>
      </c>
      <c r="BD225" s="21">
        <f>IF(BD$3&lt;'Depr. Rate'!$B$1,('Depr. Rate'!$B$4*'KU Meter Schedule'!N225)/12,IF(N225=0,M225/2*'Depr. Rate'!$C$4/12,('Depr. Rate'!$C$4*'KU Meter Schedule'!N225)/12))</f>
        <v>123.21892691666666</v>
      </c>
      <c r="BE225" s="21">
        <f>IF(BE$3&lt;'Depr. Rate'!$B$1,('Depr. Rate'!$B$4*'KU Meter Schedule'!O225)/12,IF(O225=0,N225/2*'Depr. Rate'!$C$4/12,('Depr. Rate'!$C$4*'KU Meter Schedule'!O225)/12))</f>
        <v>123.21892691666666</v>
      </c>
      <c r="BF225" s="21">
        <f>IF(BF$3&lt;'Depr. Rate'!$B$1,('Depr. Rate'!$B$4*'KU Meter Schedule'!P225)/12,IF(P225=0,O225/2*'Depr. Rate'!$C$4/12,('Depr. Rate'!$C$4*'KU Meter Schedule'!P225)/12))</f>
        <v>123.21892691666666</v>
      </c>
      <c r="BG225" s="21">
        <f>IF(BG$3&lt;'Depr. Rate'!$B$1,('Depr. Rate'!$B$4*'KU Meter Schedule'!Q225)/12,IF(Q225=0,P225/2*'Depr. Rate'!$C$4/12,('Depr. Rate'!$C$4*'KU Meter Schedule'!Q225)/12))</f>
        <v>123.21892691666666</v>
      </c>
      <c r="BH225" s="21">
        <f>IF(BH$3&lt;'Depr. Rate'!$B$1,('Depr. Rate'!$B$4*'KU Meter Schedule'!R225)/12,IF(R225=0,Q225/2*'Depr. Rate'!$C$4/12,('Depr. Rate'!$C$4*'KU Meter Schedule'!R225)/12))</f>
        <v>123.21892691666666</v>
      </c>
      <c r="BI225" s="21">
        <f>IF(BI$3&lt;'Depr. Rate'!$B$1,('Depr. Rate'!$B$4*'KU Meter Schedule'!S225)/12,IF(S225=0,R225/2*'Depr. Rate'!$C$4/12,('Depr. Rate'!$C$4*'KU Meter Schedule'!S225)/12))</f>
        <v>123.21892691666666</v>
      </c>
      <c r="BJ225" s="21">
        <f>IF(BJ$3&lt;'Depr. Rate'!$B$1,('Depr. Rate'!$B$4*'KU Meter Schedule'!T225)/12,IF(T225=0,S225/2*'Depr. Rate'!$C$4/12,('Depr. Rate'!$C$4*'KU Meter Schedule'!T225)/12))</f>
        <v>123.21892691666666</v>
      </c>
      <c r="BK225" s="21">
        <f>IF(BK$3&lt;'Depr. Rate'!$B$1,('Depr. Rate'!$B$4*'KU Meter Schedule'!U225)/12,IF(U225=0,T225/2*'Depr. Rate'!$C$4/12,('Depr. Rate'!$C$4*'KU Meter Schedule'!U225)/12))</f>
        <v>188.86394475</v>
      </c>
      <c r="BL225" s="21">
        <f>IF(BL$3&lt;'Depr. Rate'!$B$1,('Depr. Rate'!$B$4*'KU Meter Schedule'!V225)/12,IF(V225=0,U225/2*'Depr. Rate'!$C$4/12,('Depr. Rate'!$C$4*'KU Meter Schedule'!V225)/12))</f>
        <v>188.86394475</v>
      </c>
      <c r="BM225" s="21">
        <f>IF(BM$3&lt;'Depr. Rate'!$B$1,('Depr. Rate'!$B$4*'KU Meter Schedule'!W225)/12,IF(W225=0,V225/2*'Depr. Rate'!$C$4/12,('Depr. Rate'!$C$4*'KU Meter Schedule'!W225)/12))</f>
        <v>188.86394475</v>
      </c>
      <c r="BN225" s="21">
        <f>IF(BN$3&lt;'Depr. Rate'!$B$1,('Depr. Rate'!$B$4*'KU Meter Schedule'!X225)/12,IF(X225=0,W225/2*'Depr. Rate'!$C$4/12,('Depr. Rate'!$C$4*'KU Meter Schedule'!X225)/12))</f>
        <v>188.86394475</v>
      </c>
      <c r="BO225" s="21">
        <f>IF(BO$3&lt;'Depr. Rate'!$B$1,('Depr. Rate'!$B$4*'KU Meter Schedule'!Y225)/12,IF(Y225=0,X225/2*'Depr. Rate'!$C$4/12,('Depr. Rate'!$C$4*'KU Meter Schedule'!Y225)/12))</f>
        <v>188.86394475</v>
      </c>
      <c r="BP225" s="21">
        <f>IF(BP$3&lt;'Depr. Rate'!$B$1,('Depr. Rate'!$B$4*'KU Meter Schedule'!Z225)/12,IF(Z225=0,Y225/2*'Depr. Rate'!$C$4/12,('Depr. Rate'!$C$4*'KU Meter Schedule'!Z225)/12))</f>
        <v>188.86394475</v>
      </c>
      <c r="BQ225" s="21">
        <f>IF(BQ$3&lt;'Depr. Rate'!$B$1,('Depr. Rate'!$B$4*'KU Meter Schedule'!AA225)/12,IF(AA225=0,Z225/2*'Depr. Rate'!$C$4/12,('Depr. Rate'!$C$4*'KU Meter Schedule'!AA225)/12))</f>
        <v>188.86394475</v>
      </c>
      <c r="BR225" s="21">
        <f>IF(BR$3&lt;'Depr. Rate'!$B$1,('Depr. Rate'!$B$4*'KU Meter Schedule'!AB225)/12,IF(AB225=0,AA225/2*'Depr. Rate'!$C$4/12,('Depr. Rate'!$C$4*'KU Meter Schedule'!AB225)/12))</f>
        <v>188.86394475</v>
      </c>
      <c r="BS225" s="21">
        <f>IF(BS$3&lt;'Depr. Rate'!$B$1,('Depr. Rate'!$B$4*'KU Meter Schedule'!AC225)/12,IF(AC225=0,AB225/2*'Depr. Rate'!$C$4/12,('Depr. Rate'!$C$4*'KU Meter Schedule'!AC225)/12))</f>
        <v>188.86394475</v>
      </c>
      <c r="BT225" s="21">
        <f>IF(BT$3&lt;'Depr. Rate'!$B$1,('Depr. Rate'!$B$4*'KU Meter Schedule'!AD225)/12,IF(AD225=0,AC225/2*'Depr. Rate'!$C$4/12,('Depr. Rate'!$C$4*'KU Meter Schedule'!AD225)/12))</f>
        <v>188.86394475</v>
      </c>
      <c r="BU225" s="21">
        <f>IF(BU$3&lt;'Depr. Rate'!$B$1,('Depr. Rate'!$B$4*'KU Meter Schedule'!AE225)/12,IF(AE225=0,AD225/2*'Depr. Rate'!$C$4/12,('Depr. Rate'!$C$4*'KU Meter Schedule'!AE225)/12))</f>
        <v>188.86394475</v>
      </c>
      <c r="BV225" s="21">
        <f>IF(BV$3&lt;'Depr. Rate'!$B$1,('Depr. Rate'!$B$4*'KU Meter Schedule'!AF225)/12,IF(AF225=0,AE225/2*'Depr. Rate'!$C$4/12,('Depr. Rate'!$C$4*'KU Meter Schedule'!AF225)/12))</f>
        <v>188.86394475</v>
      </c>
      <c r="BW225" s="21">
        <f>IF(BW$3&lt;'Depr. Rate'!$B$1,('Depr. Rate'!$B$4*'KU Meter Schedule'!AG225)/12,IF(AG225=0,AF225/2*'Depr. Rate'!$C$4/12,('Depr. Rate'!$C$4*'KU Meter Schedule'!AG225)/12))</f>
        <v>188.86394475</v>
      </c>
      <c r="BX225" s="21">
        <f>IF(BX$3&lt;'Depr. Rate'!$B$1,('Depr. Rate'!$B$4*'KU Meter Schedule'!AH225)/12,IF(AH225=0,AG225/2*'Depr. Rate'!$C$4/12,('Depr. Rate'!$C$4*'KU Meter Schedule'!AH225)/12))</f>
        <v>188.86394475</v>
      </c>
      <c r="BY225" s="21">
        <f>IF(BY$3&lt;'Depr. Rate'!$B$1,('Depr. Rate'!$B$4*'KU Meter Schedule'!AI225)/12,IF(AI225=0,AH225/2*'Depr. Rate'!$C$4/12,('Depr. Rate'!$C$4*'KU Meter Schedule'!AI225)/12))</f>
        <v>188.86394475</v>
      </c>
      <c r="BZ225" s="21">
        <f>IF(BZ$3&lt;'Depr. Rate'!$B$1,('Depr. Rate'!$B$4*'KU Meter Schedule'!AJ225)/12,IF(AJ225=0,AI225/2*'Depr. Rate'!$C$4/12,('Depr. Rate'!$C$4*'KU Meter Schedule'!AJ225)/12))</f>
        <v>188.86394475</v>
      </c>
      <c r="CA225" s="21">
        <f>IF(CA$3&lt;'Depr. Rate'!$B$1,('Depr. Rate'!$B$4*'KU Meter Schedule'!AK225)/12,IF(AK225=0,AJ225/2*'Depr. Rate'!$C$4/12,('Depr. Rate'!$C$4*'KU Meter Schedule'!AK225)/12))</f>
        <v>188.86394475</v>
      </c>
      <c r="CB225" s="21">
        <f>IF(CB$3&lt;'Depr. Rate'!$B$1,('Depr. Rate'!$B$4*'KU Meter Schedule'!AL225)/12,IF(AL225=0,AK225/2*'Depr. Rate'!$C$4/12,('Depr. Rate'!$C$4*'KU Meter Schedule'!AL225)/12))</f>
        <v>188.86394475</v>
      </c>
      <c r="CC225" s="21">
        <f>IF(CC$3&lt;'Depr. Rate'!$B$1,('Depr. Rate'!$B$4*'KU Meter Schedule'!AM225)/12,IF(AM225=0,AL225/2*'Depr. Rate'!$C$4/12,('Depr. Rate'!$C$4*'KU Meter Schedule'!AM225)/12))</f>
        <v>188.86394475</v>
      </c>
      <c r="CD225" s="21">
        <f>IF(CD$3&lt;'Depr. Rate'!$B$1,('Depr. Rate'!$B$4*'KU Meter Schedule'!AN225)/12,IF(AN225=0,AM225/2*'Depr. Rate'!$C$4/12,('Depr. Rate'!$C$4*'KU Meter Schedule'!AN225)/12))</f>
        <v>188.86394475</v>
      </c>
      <c r="CE225" s="21">
        <f>IF(CE$3&lt;'Depr. Rate'!$B$1,('Depr. Rate'!$B$4*'KU Meter Schedule'!AO225)/12,IF(AO225=0,AN225/2*'Depr. Rate'!$C$4/12,('Depr. Rate'!$C$4*'KU Meter Schedule'!AO225)/12))</f>
        <v>188.86394475</v>
      </c>
      <c r="CF225" s="21">
        <f>IF(CF$3&lt;'Depr. Rate'!$B$1,('Depr. Rate'!$B$4*'KU Meter Schedule'!AP225)/12,IF(AP225=0,AO225/2*'Depr. Rate'!$C$4/12,('Depr. Rate'!$C$4*'KU Meter Schedule'!AP225)/12))</f>
        <v>188.86394475</v>
      </c>
      <c r="CG225" s="21">
        <f>IF(CG$3&lt;'Depr. Rate'!$B$1,('Depr. Rate'!$B$4*'KU Meter Schedule'!AQ225)/12,IF(AQ225=0,AP225/2*'Depr. Rate'!$C$4/12,('Depr. Rate'!$C$4*'KU Meter Schedule'!AQ225)/12))</f>
        <v>188.86394475</v>
      </c>
      <c r="CH225" s="21">
        <f>IF(CH$3&lt;'Depr. Rate'!$B$1,('Depr. Rate'!$B$4*'KU Meter Schedule'!AR225)/12,IF(AR225=0,AQ225/2*'Depr. Rate'!$C$4/12,('Depr. Rate'!$C$4*'KU Meter Schedule'!AR225)/12))</f>
        <v>188.86394475</v>
      </c>
      <c r="CI225" s="21">
        <f>IF(CI$3&lt;'Depr. Rate'!$B$1,('Depr. Rate'!$B$4*'KU Meter Schedule'!AS225)/12,IF(AS225=0,AR225/2*'Depr. Rate'!$C$4/12,('Depr. Rate'!$C$4*'KU Meter Schedule'!AS225)/12))</f>
        <v>188.86394475</v>
      </c>
      <c r="CJ225" s="21">
        <f>IF(CJ$3&lt;'Depr. Rate'!$B$1,('Depr. Rate'!$B$4*'KU Meter Schedule'!AT225)/12,IF(AT225=0,AS225/2*'Depr. Rate'!$C$4/12,('Depr. Rate'!$C$4*'KU Meter Schedule'!AT225)/12))</f>
        <v>188.86394475</v>
      </c>
      <c r="CK225" s="21">
        <f>IF(CK$3&lt;'Depr. Rate'!$B$1,('Depr. Rate'!$B$4*'KU Meter Schedule'!AU225)/12,IF(AU225=0,AT225/2*'Depr. Rate'!$C$4/12,('Depr. Rate'!$C$4*'KU Meter Schedule'!AU225)/12))</f>
        <v>188.86394475</v>
      </c>
      <c r="CL225" s="21">
        <f>IF(CL$3&lt;'Depr. Rate'!$B$1,('Depr. Rate'!$B$4*'KU Meter Schedule'!AV225)/12,IF(AV225=0,AU225/2*'Depr. Rate'!$C$4/12,('Depr. Rate'!$C$4*'KU Meter Schedule'!AV225)/12))</f>
        <v>188.86394475</v>
      </c>
      <c r="CM225" s="21">
        <f>IF(CM$3&lt;'Depr. Rate'!$B$1,('Depr. Rate'!$B$4*'KU Meter Schedule'!AW225)/12,IF(AW225=0,AV225/2*'Depr. Rate'!$C$4/12,('Depr. Rate'!$C$4*'KU Meter Schedule'!AW225)/12))</f>
        <v>94.431972375000001</v>
      </c>
      <c r="CN225" s="21">
        <f>IF(CN$3&lt;'Depr. Rate'!$B$1,('Depr. Rate'!$B$4*'KU Meter Schedule'!AX225)/12,IF(AX225=0,AW225/2*'Depr. Rate'!$C$4/12,('Depr. Rate'!$C$4*'KU Meter Schedule'!AX225)/12))</f>
        <v>0</v>
      </c>
      <c r="CP225" s="6">
        <f>IF(CP$3=$CP$3,$H225+AZ225,IF($F225='KU Meter Schedule'!CP$3,'KU Meter Schedule'!CO225+AZ225-$G225,SUM(CO225,AZ225)))</f>
        <v>49801.655841521373</v>
      </c>
      <c r="CQ225" s="6">
        <f>IF(CQ$3=$CP$3,$H225+BA225,IF($F225='KU Meter Schedule'!CQ$3,'KU Meter Schedule'!CP225+BA225-$G225,SUM(CP225,BA225)))</f>
        <v>49924.874768438043</v>
      </c>
      <c r="CR225" s="6">
        <f>IF(CR$3=$CP$3,$H225+BB225,IF($F225='KU Meter Schedule'!CR$3,'KU Meter Schedule'!CQ225+BB225-$G225,SUM(CQ225,BB225)))</f>
        <v>50048.093695354713</v>
      </c>
      <c r="CS225" s="6">
        <f>IF(CS$3=$CP$3,$H225+BC225,IF($F225='KU Meter Schedule'!CS$3,'KU Meter Schedule'!CR225+BC225-$G225,SUM(CR225,BC225)))</f>
        <v>50171.312622271384</v>
      </c>
      <c r="CT225" s="6">
        <f>IF(CT$3=$CP$3,$H225+BD225,IF($F225='KU Meter Schedule'!CT$3,'KU Meter Schedule'!CS225+BD225-$G225,SUM(CS225,BD225)))</f>
        <v>50294.531549188054</v>
      </c>
      <c r="CU225" s="6">
        <f>IF(CU$3=$CP$3,$H225+BE225,IF($F225='KU Meter Schedule'!CU$3,'KU Meter Schedule'!CT225+BE225-$G225,SUM(CT225,BE225)))</f>
        <v>50417.750476104724</v>
      </c>
      <c r="CV225" s="6">
        <f>IF(CV$3=$CP$3,$H225+BF225,IF($F225='KU Meter Schedule'!CV$3,'KU Meter Schedule'!CU225+BF225-$G225,SUM(CU225,BF225)))</f>
        <v>50540.969403021394</v>
      </c>
      <c r="CW225" s="6">
        <f>IF(CW$3=$CP$3,$H225+BG225,IF($F225='KU Meter Schedule'!CW$3,'KU Meter Schedule'!CV225+BG225-$G225,SUM(CV225,BG225)))</f>
        <v>50664.188329938064</v>
      </c>
      <c r="CX225" s="6">
        <f>IF(CX$3=$CP$3,$H225+BH225,IF($F225='KU Meter Schedule'!CX$3,'KU Meter Schedule'!CW225+BH225-$G225,SUM(CW225,BH225)))</f>
        <v>50787.407256854734</v>
      </c>
      <c r="CY225" s="6">
        <f>IF(CY$3=$CP$3,$H225+BI225,IF($F225='KU Meter Schedule'!CY$3,'KU Meter Schedule'!CX225+BI225-$G225,SUM(CX225,BI225)))</f>
        <v>50910.626183771405</v>
      </c>
      <c r="CZ225" s="6">
        <f>IF(CZ$3=$CP$3,$H225+BJ225,IF($F225='KU Meter Schedule'!CZ$3,'KU Meter Schedule'!CY225+BJ225-$G225,SUM(CY225,BJ225)))</f>
        <v>51033.845110688075</v>
      </c>
      <c r="DA225" s="6">
        <f>IF(DA$3=$CP$3,$H225+BK225,IF($F225='KU Meter Schedule'!DA$3,'KU Meter Schedule'!CZ225+BK225-$G225,SUM(CZ225,BK225)))</f>
        <v>51222.709055438077</v>
      </c>
      <c r="DB225" s="6">
        <f>IF(DB$3=$CP$3,$H225+BL225,IF($F225='KU Meter Schedule'!DB$3,'KU Meter Schedule'!DA225+BL225-$G225,SUM(DA225,BL225)))</f>
        <v>51411.57300018808</v>
      </c>
      <c r="DC225" s="6">
        <f>IF(DC$3=$CP$3,$H225+BM225,IF($F225='KU Meter Schedule'!DC$3,'KU Meter Schedule'!DB225+BM225-$G225,SUM(DB225,BM225)))</f>
        <v>51600.436944938083</v>
      </c>
      <c r="DD225" s="6">
        <f>IF(DD$3=$CP$3,$H225+BN225,IF($F225='KU Meter Schedule'!DD$3,'KU Meter Schedule'!DC225+BN225-$G225,SUM(DC225,BN225)))</f>
        <v>51789.300889688086</v>
      </c>
      <c r="DE225" s="6">
        <f>IF(DE$3=$CP$3,$H225+BO225,IF($F225='KU Meter Schedule'!DE$3,'KU Meter Schedule'!DD225+BO225-$G225,SUM(DD225,BO225)))</f>
        <v>51978.164834438088</v>
      </c>
      <c r="DF225" s="6">
        <f>IF(DF$3=$CP$3,$H225+BP225,IF($F225='KU Meter Schedule'!DF$3,'KU Meter Schedule'!DE225+BP225-$G225,SUM(DE225,BP225)))</f>
        <v>52167.028779188091</v>
      </c>
      <c r="DG225" s="6">
        <f>IF(DG$3=$CP$3,$H225+BQ225,IF($F225='KU Meter Schedule'!DG$3,'KU Meter Schedule'!DF225+BQ225-$G225,SUM(DF225,BQ225)))</f>
        <v>52355.892723938094</v>
      </c>
      <c r="DH225" s="6">
        <f>IF(DH$3=$CP$3,$H225+BR225,IF($F225='KU Meter Schedule'!DH$3,'KU Meter Schedule'!DG225+BR225-$G225,SUM(DG225,BR225)))</f>
        <v>52544.756668688096</v>
      </c>
      <c r="DI225" s="6">
        <f>IF(DI$3=$CP$3,$H225+BS225,IF($F225='KU Meter Schedule'!DI$3,'KU Meter Schedule'!DH225+BS225-$G225,SUM(DH225,BS225)))</f>
        <v>52733.620613438099</v>
      </c>
      <c r="DJ225" s="6">
        <f>IF(DJ$3=$CP$3,$H225+BT225,IF($F225='KU Meter Schedule'!DJ$3,'KU Meter Schedule'!DI225+BT225-$G225,SUM(DI225,BT225)))</f>
        <v>52922.484558188102</v>
      </c>
      <c r="DK225" s="6">
        <f>IF(DK$3=$CP$3,$H225+BU225,IF($F225='KU Meter Schedule'!DK$3,'KU Meter Schedule'!DJ225+BU225-$G225,SUM(DJ225,BU225)))</f>
        <v>53111.348502938105</v>
      </c>
      <c r="DL225" s="6">
        <f>IF(DL$3=$CP$3,$H225+BV225,IF($F225='KU Meter Schedule'!DL$3,'KU Meter Schedule'!DK225+BV225-$G225,SUM(DK225,BV225)))</f>
        <v>53300.212447688107</v>
      </c>
      <c r="DM225" s="6">
        <f>IF(DM$3=$CP$3,$H225+BW225,IF($F225='KU Meter Schedule'!DM$3,'KU Meter Schedule'!DL225+BW225-$G225,SUM(DL225,BW225)))</f>
        <v>53489.07639243811</v>
      </c>
      <c r="DN225" s="6">
        <f>IF(DN$3=$CP$3,$H225+BX225,IF($F225='KU Meter Schedule'!DN$3,'KU Meter Schedule'!DM225+BX225-$G225,SUM(DM225,BX225)))</f>
        <v>53677.940337188113</v>
      </c>
      <c r="DO225" s="6">
        <f>IF(DO$3=$CP$3,$H225+BY225,IF($F225='KU Meter Schedule'!DO$3,'KU Meter Schedule'!DN225+BY225-$G225,SUM(DN225,BY225)))</f>
        <v>53866.804281938115</v>
      </c>
      <c r="DP225" s="6">
        <f>IF(DP$3=$CP$3,$H225+BZ225,IF($F225='KU Meter Schedule'!DP$3,'KU Meter Schedule'!DO225+BZ225-$G225,SUM(DO225,BZ225)))</f>
        <v>54055.668226688118</v>
      </c>
      <c r="DQ225" s="6">
        <f>IF(DQ$3=$CP$3,$H225+CA225,IF($F225='KU Meter Schedule'!DQ$3,'KU Meter Schedule'!DP225+CA225-$G225,SUM(DP225,CA225)))</f>
        <v>54244.532171438121</v>
      </c>
      <c r="DR225" s="6">
        <f>IF(DR$3=$CP$3,$H225+CB225,IF($F225='KU Meter Schedule'!DR$3,'KU Meter Schedule'!DQ225+CB225-$G225,SUM(DQ225,CB225)))</f>
        <v>54433.396116188123</v>
      </c>
      <c r="DS225" s="6">
        <f>IF(DS$3=$CP$3,$H225+CC225,IF($F225='KU Meter Schedule'!DS$3,'KU Meter Schedule'!DR225+CC225-$G225,SUM(DR225,CC225)))</f>
        <v>54622.260060938126</v>
      </c>
      <c r="DT225" s="6">
        <f>IF(DT$3=$CP$3,$H225+CD225,IF($F225='KU Meter Schedule'!DT$3,'KU Meter Schedule'!DS225+CD225-$G225,SUM(DS225,CD225)))</f>
        <v>54811.124005688129</v>
      </c>
      <c r="DU225" s="6">
        <f>IF(DU$3=$CP$3,$H225+CE225,IF($F225='KU Meter Schedule'!DU$3,'KU Meter Schedule'!DT225+CE225-$G225,SUM(DT225,CE225)))</f>
        <v>54999.987950438132</v>
      </c>
      <c r="DV225" s="6">
        <f>IF(DV$3=$CP$3,$H225+CF225,IF($F225='KU Meter Schedule'!DV$3,'KU Meter Schedule'!DU225+CF225-$G225,SUM(DU225,CF225)))</f>
        <v>55188.851895188134</v>
      </c>
      <c r="DW225" s="6">
        <f>IF(DW$3=$CP$3,$H225+CG225,IF($F225='KU Meter Schedule'!DW$3,'KU Meter Schedule'!DV225+CG225-$G225,SUM(DV225,CG225)))</f>
        <v>55377.715839938137</v>
      </c>
      <c r="DX225" s="6">
        <f>IF(DX$3=$CP$3,$H225+CH225,IF($F225='KU Meter Schedule'!DX$3,'KU Meter Schedule'!DW225+CH225-$G225,SUM(DW225,CH225)))</f>
        <v>55566.57978468814</v>
      </c>
      <c r="DY225" s="6">
        <f>IF(DY$3=$CP$3,$H225+CI225,IF($F225='KU Meter Schedule'!DY$3,'KU Meter Schedule'!DX225+CI225-$G225,SUM(DX225,CI225)))</f>
        <v>55755.443729438142</v>
      </c>
      <c r="DZ225" s="6">
        <f>IF(DZ$3=$CP$3,$H225+CJ225,IF($F225='KU Meter Schedule'!DZ$3,'KU Meter Schedule'!DY225+CJ225-$G225,SUM(DY225,CJ225)))</f>
        <v>55944.307674188145</v>
      </c>
      <c r="EA225" s="6">
        <f>IF(EA$3=$CP$3,$H225+CK225,IF($F225='KU Meter Schedule'!EA$3,'KU Meter Schedule'!DZ225+CK225-$G225,SUM(DZ225,CK225)))</f>
        <v>56133.171618938148</v>
      </c>
      <c r="EB225" s="6">
        <f>IF(EB$3=$CP$3,$H225+CL225,IF($F225='KU Meter Schedule'!EB$3,'KU Meter Schedule'!EA225+CL225-$G225,SUM(EA225,CL225)))</f>
        <v>56322.03556368815</v>
      </c>
      <c r="EC225" s="6">
        <f>IF(EC$3=$CP$3,$H225+CM225,IF($F225='KU Meter Schedule'!EC$3,'KU Meter Schedule'!EB225+CM225-$G225,SUM(EB225,CM225)))</f>
        <v>-8152.4024639368508</v>
      </c>
      <c r="ED225" s="6">
        <f>IF(ED$3=$CP$3,$H225+CN225,IF($F225='KU Meter Schedule'!ED$3,'KU Meter Schedule'!EC225+CN225-$G225,SUM(EC225,CN225)))</f>
        <v>-8152.4024639368508</v>
      </c>
      <c r="EF225" s="8">
        <f t="shared" si="44"/>
        <v>14767.21415847863</v>
      </c>
      <c r="EG225" s="8">
        <f t="shared" si="44"/>
        <v>14643.995231561959</v>
      </c>
      <c r="EH225" s="8">
        <f t="shared" si="44"/>
        <v>14520.776304645289</v>
      </c>
      <c r="EI225" s="8">
        <f t="shared" si="44"/>
        <v>14397.557377728619</v>
      </c>
      <c r="EJ225" s="8">
        <f t="shared" si="44"/>
        <v>14274.338450811949</v>
      </c>
      <c r="EK225" s="8">
        <f t="shared" si="44"/>
        <v>14151.119523895279</v>
      </c>
      <c r="EL225" s="8">
        <f t="shared" si="44"/>
        <v>14027.900596978609</v>
      </c>
      <c r="EM225" s="8">
        <f t="shared" si="44"/>
        <v>13904.681670061938</v>
      </c>
      <c r="EN225" s="8">
        <f t="shared" si="44"/>
        <v>13781.462743145268</v>
      </c>
      <c r="EO225" s="8">
        <f t="shared" si="44"/>
        <v>13658.243816228598</v>
      </c>
      <c r="EP225" s="8">
        <f t="shared" si="44"/>
        <v>13535.024889311928</v>
      </c>
      <c r="EQ225" s="8">
        <f t="shared" si="44"/>
        <v>13346.160944561925</v>
      </c>
      <c r="ER225" s="8">
        <f t="shared" si="44"/>
        <v>13157.296999811922</v>
      </c>
      <c r="ES225" s="8">
        <f t="shared" si="44"/>
        <v>12968.43305506192</v>
      </c>
      <c r="ET225" s="8">
        <f t="shared" si="44"/>
        <v>12779.569110311917</v>
      </c>
      <c r="EU225" s="8">
        <f t="shared" si="44"/>
        <v>12590.705165561914</v>
      </c>
      <c r="EV225" s="8">
        <f t="shared" si="43"/>
        <v>12401.841220811912</v>
      </c>
      <c r="EW225" s="8">
        <f t="shared" si="43"/>
        <v>12212.977276061909</v>
      </c>
      <c r="EX225" s="8">
        <f t="shared" si="43"/>
        <v>12024.113331311906</v>
      </c>
      <c r="EY225" s="8">
        <f t="shared" si="43"/>
        <v>11835.249386561904</v>
      </c>
      <c r="EZ225" s="8">
        <f t="shared" si="43"/>
        <v>11646.385441811901</v>
      </c>
      <c r="FA225" s="8">
        <f t="shared" si="43"/>
        <v>11457.521497061898</v>
      </c>
      <c r="FB225" s="8">
        <f t="shared" si="43"/>
        <v>11268.657552311895</v>
      </c>
      <c r="FC225" s="8">
        <f t="shared" si="43"/>
        <v>11079.793607561893</v>
      </c>
      <c r="FD225" s="8">
        <f t="shared" si="43"/>
        <v>10890.92966281189</v>
      </c>
      <c r="FE225" s="8">
        <f t="shared" si="43"/>
        <v>10702.065718061887</v>
      </c>
      <c r="FF225" s="8">
        <f t="shared" si="43"/>
        <v>10513.201773311885</v>
      </c>
      <c r="FG225" s="8">
        <f t="shared" si="43"/>
        <v>10324.337828561882</v>
      </c>
      <c r="FH225" s="8">
        <f t="shared" si="43"/>
        <v>10135.473883811879</v>
      </c>
      <c r="FI225" s="8">
        <f t="shared" si="43"/>
        <v>9946.6099390618765</v>
      </c>
      <c r="FJ225" s="8">
        <f t="shared" si="43"/>
        <v>9757.7459943118738</v>
      </c>
      <c r="FK225" s="8">
        <f t="shared" si="46"/>
        <v>9568.8820495618711</v>
      </c>
      <c r="FL225" s="8">
        <f t="shared" si="46"/>
        <v>9380.0181048118684</v>
      </c>
      <c r="FM225" s="8">
        <f t="shared" si="46"/>
        <v>9191.1541600618657</v>
      </c>
      <c r="FN225" s="8">
        <f t="shared" si="46"/>
        <v>9002.290215311863</v>
      </c>
      <c r="FO225" s="8">
        <f t="shared" si="46"/>
        <v>8813.4262705618603</v>
      </c>
      <c r="FP225" s="8">
        <f t="shared" si="46"/>
        <v>8624.5623258118576</v>
      </c>
      <c r="FQ225" s="8">
        <f t="shared" si="46"/>
        <v>8435.6983810618549</v>
      </c>
      <c r="FR225" s="8">
        <f t="shared" si="46"/>
        <v>8246.8344363118522</v>
      </c>
      <c r="FS225" s="8">
        <f t="shared" si="46"/>
        <v>8152.4024639368508</v>
      </c>
      <c r="FT225" s="8">
        <f t="shared" si="46"/>
        <v>8152.4024639368508</v>
      </c>
    </row>
    <row r="226" spans="1:176" x14ac:dyDescent="0.25">
      <c r="A226" s="3" t="s">
        <v>12</v>
      </c>
      <c r="B226" s="3" t="s">
        <v>2</v>
      </c>
      <c r="C226" s="3" t="s">
        <v>37</v>
      </c>
      <c r="D226" s="3" t="s">
        <v>4</v>
      </c>
      <c r="E226" s="3">
        <v>1986</v>
      </c>
      <c r="F226" s="24">
        <f>IFERROR(VLOOKUP(CONCATENATE(C226,E226),'KU Retirements'!$A$4:$E$150,5,FALSE),"N/A")</f>
        <v>43770</v>
      </c>
      <c r="G226" s="5">
        <v>41380.1</v>
      </c>
      <c r="H226" s="5">
        <v>31138.858773606</v>
      </c>
      <c r="J226" s="6">
        <f>IF(J$3=$J$3,$G226,IF($F226='KU Meter Schedule'!J$3,'KU Meter Schedule'!I226-'KU Meter Schedule'!$G226,I226))</f>
        <v>41380.1</v>
      </c>
      <c r="K226" s="6">
        <f>IF(K$3=$J$3,$G226,IF($F226='KU Meter Schedule'!K$3,'KU Meter Schedule'!J226-'KU Meter Schedule'!$G226,J226))</f>
        <v>41380.1</v>
      </c>
      <c r="L226" s="6">
        <f>IF(L$3=$J$3,$G226,IF($F226='KU Meter Schedule'!L$3,'KU Meter Schedule'!K226-'KU Meter Schedule'!$G226,K226))</f>
        <v>41380.1</v>
      </c>
      <c r="M226" s="6">
        <f>IF(M$3=$J$3,$G226,IF($F226='KU Meter Schedule'!M$3,'KU Meter Schedule'!L226-'KU Meter Schedule'!$G226,L226))</f>
        <v>41380.1</v>
      </c>
      <c r="N226" s="6">
        <f>IF(N$3=$J$3,$G226,IF($F226='KU Meter Schedule'!N$3,'KU Meter Schedule'!M226-'KU Meter Schedule'!$G226,M226))</f>
        <v>41380.1</v>
      </c>
      <c r="O226" s="6">
        <f>IF(O$3=$J$3,$G226,IF($F226='KU Meter Schedule'!O$3,'KU Meter Schedule'!N226-'KU Meter Schedule'!$G226,N226))</f>
        <v>41380.1</v>
      </c>
      <c r="P226" s="6">
        <f>IF(P$3=$J$3,$G226,IF($F226='KU Meter Schedule'!P$3,'KU Meter Schedule'!O226-'KU Meter Schedule'!$G226,O226))</f>
        <v>41380.1</v>
      </c>
      <c r="Q226" s="6">
        <f>IF(Q$3=$J$3,$G226,IF($F226='KU Meter Schedule'!Q$3,'KU Meter Schedule'!P226-'KU Meter Schedule'!$G226,P226))</f>
        <v>41380.1</v>
      </c>
      <c r="R226" s="6">
        <f>IF(R$3=$J$3,$G226,IF($F226='KU Meter Schedule'!R$3,'KU Meter Schedule'!Q226-'KU Meter Schedule'!$G226,Q226))</f>
        <v>41380.1</v>
      </c>
      <c r="S226" s="6">
        <f>IF(S$3=$J$3,$G226,IF($F226='KU Meter Schedule'!S$3,'KU Meter Schedule'!R226-'KU Meter Schedule'!$G226,R226))</f>
        <v>41380.1</v>
      </c>
      <c r="T226" s="6">
        <f>IF(T$3=$J$3,$G226,IF($F226='KU Meter Schedule'!T$3,'KU Meter Schedule'!S226-'KU Meter Schedule'!$G226,S226))</f>
        <v>41380.1</v>
      </c>
      <c r="U226" s="6">
        <f>IF(U$3=$J$3,$G226,IF($F226='KU Meter Schedule'!U$3,'KU Meter Schedule'!T226-'KU Meter Schedule'!$G226,T226))</f>
        <v>41380.1</v>
      </c>
      <c r="V226" s="6">
        <f>IF(V$3=$J$3,$G226,IF($F226='KU Meter Schedule'!V$3,'KU Meter Schedule'!U226-'KU Meter Schedule'!$G226,U226))</f>
        <v>41380.1</v>
      </c>
      <c r="W226" s="6">
        <f>IF(W$3=$J$3,$G226,IF($F226='KU Meter Schedule'!W$3,'KU Meter Schedule'!V226-'KU Meter Schedule'!$G226,V226))</f>
        <v>41380.1</v>
      </c>
      <c r="X226" s="6">
        <f>IF(X$3=$J$3,$G226,IF($F226='KU Meter Schedule'!X$3,'KU Meter Schedule'!W226-'KU Meter Schedule'!$G226,W226))</f>
        <v>41380.1</v>
      </c>
      <c r="Y226" s="6">
        <f>IF(Y$3=$J$3,$G226,IF($F226='KU Meter Schedule'!Y$3,'KU Meter Schedule'!X226-'KU Meter Schedule'!$G226,X226))</f>
        <v>41380.1</v>
      </c>
      <c r="Z226" s="6">
        <f>IF(Z$3=$J$3,$G226,IF($F226='KU Meter Schedule'!Z$3,'KU Meter Schedule'!Y226-'KU Meter Schedule'!$G226,Y226))</f>
        <v>41380.1</v>
      </c>
      <c r="AA226" s="6">
        <f>IF(AA$3=$J$3,$G226,IF($F226='KU Meter Schedule'!AA$3,'KU Meter Schedule'!Z226-'KU Meter Schedule'!$G226,Z226))</f>
        <v>41380.1</v>
      </c>
      <c r="AB226" s="6">
        <f>IF(AB$3=$J$3,$G226,IF($F226='KU Meter Schedule'!AB$3,'KU Meter Schedule'!AA226-'KU Meter Schedule'!$G226,AA226))</f>
        <v>41380.1</v>
      </c>
      <c r="AC226" s="6">
        <f>IF(AC$3=$J$3,$G226,IF($F226='KU Meter Schedule'!AC$3,'KU Meter Schedule'!AB226-'KU Meter Schedule'!$G226,AB226))</f>
        <v>41380.1</v>
      </c>
      <c r="AD226" s="6">
        <f>IF(AD$3=$J$3,$G226,IF($F226='KU Meter Schedule'!AD$3,'KU Meter Schedule'!AC226-'KU Meter Schedule'!$G226,AC226))</f>
        <v>41380.1</v>
      </c>
      <c r="AE226" s="6">
        <f>IF(AE$3=$J$3,$G226,IF($F226='KU Meter Schedule'!AE$3,'KU Meter Schedule'!AD226-'KU Meter Schedule'!$G226,AD226))</f>
        <v>41380.1</v>
      </c>
      <c r="AF226" s="6">
        <f>IF(AF$3=$J$3,$G226,IF($F226='KU Meter Schedule'!AF$3,'KU Meter Schedule'!AE226-'KU Meter Schedule'!$G226,AE226))</f>
        <v>41380.1</v>
      </c>
      <c r="AG226" s="6">
        <f>IF(AG$3=$J$3,$G226,IF($F226='KU Meter Schedule'!AG$3,'KU Meter Schedule'!AF226-'KU Meter Schedule'!$G226,AF226))</f>
        <v>41380.1</v>
      </c>
      <c r="AH226" s="6">
        <f>IF(AH$3=$J$3,$G226,IF($F226='KU Meter Schedule'!AH$3,'KU Meter Schedule'!AG226-'KU Meter Schedule'!$G226,AG226))</f>
        <v>41380.1</v>
      </c>
      <c r="AI226" s="6">
        <f>IF(AI$3=$J$3,$G226,IF($F226='KU Meter Schedule'!AI$3,'KU Meter Schedule'!AH226-'KU Meter Schedule'!$G226,AH226))</f>
        <v>41380.1</v>
      </c>
      <c r="AJ226" s="6">
        <f>IF(AJ$3=$J$3,$G226,IF($F226='KU Meter Schedule'!AJ$3,'KU Meter Schedule'!AI226-'KU Meter Schedule'!$G226,AI226))</f>
        <v>41380.1</v>
      </c>
      <c r="AK226" s="6">
        <f>IF(AK$3=$J$3,$G226,IF($F226='KU Meter Schedule'!AK$3,'KU Meter Schedule'!AJ226-'KU Meter Schedule'!$G226,AJ226))</f>
        <v>41380.1</v>
      </c>
      <c r="AL226" s="6">
        <f>IF(AL$3=$J$3,$G226,IF($F226='KU Meter Schedule'!AL$3,'KU Meter Schedule'!AK226-'KU Meter Schedule'!$G226,AK226))</f>
        <v>41380.1</v>
      </c>
      <c r="AM226" s="6">
        <f>IF(AM$3=$J$3,$G226,IF($F226='KU Meter Schedule'!AM$3,'KU Meter Schedule'!AL226-'KU Meter Schedule'!$G226,AL226))</f>
        <v>41380.1</v>
      </c>
      <c r="AN226" s="6">
        <f>IF(AN$3=$J$3,$G226,IF($F226='KU Meter Schedule'!AN$3,'KU Meter Schedule'!AM226-'KU Meter Schedule'!$G226,AM226))</f>
        <v>41380.1</v>
      </c>
      <c r="AO226" s="6">
        <f>IF(AO$3=$J$3,$G226,IF($F226='KU Meter Schedule'!AO$3,'KU Meter Schedule'!AN226-'KU Meter Schedule'!$G226,AN226))</f>
        <v>41380.1</v>
      </c>
      <c r="AP226" s="6">
        <f>IF(AP$3=$J$3,$G226,IF($F226='KU Meter Schedule'!AP$3,'KU Meter Schedule'!AO226-'KU Meter Schedule'!$G226,AO226))</f>
        <v>41380.1</v>
      </c>
      <c r="AQ226" s="6">
        <f>IF(AQ$3=$J$3,$G226,IF($F226='KU Meter Schedule'!AQ$3,'KU Meter Schedule'!AP226-'KU Meter Schedule'!$G226,AP226))</f>
        <v>41380.1</v>
      </c>
      <c r="AR226" s="6">
        <f>IF(AR$3=$J$3,$G226,IF($F226='KU Meter Schedule'!AR$3,'KU Meter Schedule'!AQ226-'KU Meter Schedule'!$G226,AQ226))</f>
        <v>41380.1</v>
      </c>
      <c r="AS226" s="6">
        <f>IF(AS$3=$J$3,$G226,IF($F226='KU Meter Schedule'!AS$3,'KU Meter Schedule'!AR226-'KU Meter Schedule'!$G226,AR226))</f>
        <v>41380.1</v>
      </c>
      <c r="AT226" s="6">
        <f>IF(AT$3=$J$3,$G226,IF($F226='KU Meter Schedule'!AT$3,'KU Meter Schedule'!AS226-'KU Meter Schedule'!$G226,AS226))</f>
        <v>41380.1</v>
      </c>
      <c r="AU226" s="6">
        <f>IF(AU$3=$J$3,$G226,IF($F226='KU Meter Schedule'!AU$3,'KU Meter Schedule'!AT226-'KU Meter Schedule'!$G226,AT226))</f>
        <v>41380.1</v>
      </c>
      <c r="AV226" s="6">
        <f>IF(AV$3=$J$3,$G226,IF($F226='KU Meter Schedule'!AV$3,'KU Meter Schedule'!AU226-'KU Meter Schedule'!$G226,AU226))</f>
        <v>41380.1</v>
      </c>
      <c r="AW226" s="6">
        <f>IF(AW$3=$J$3,$G226,IF($F226='KU Meter Schedule'!AW$3,'KU Meter Schedule'!AV226-'KU Meter Schedule'!$G226,AV226))</f>
        <v>0</v>
      </c>
      <c r="AX226" s="6">
        <f>IF(AX$3=$J$3,$G226,IF($F226='KU Meter Schedule'!AX$3,'KU Meter Schedule'!AW226-'KU Meter Schedule'!$G226,AW226))</f>
        <v>0</v>
      </c>
      <c r="AZ226" s="21">
        <f>IF(AZ$3&lt;'Depr. Rate'!$B$1,('Depr. Rate'!$B$4*'KU Meter Schedule'!J226)/12,IF(J226=0,I226/2*'Depr. Rate'!$C$4/12,('Depr. Rate'!$C$4*'KU Meter Schedule'!J226)/12))</f>
        <v>78.967024166666661</v>
      </c>
      <c r="BA226" s="21">
        <f>IF(BA$3&lt;'Depr. Rate'!$B$1,('Depr. Rate'!$B$4*'KU Meter Schedule'!K226)/12,IF(K226=0,J226/2*'Depr. Rate'!$C$4/12,('Depr. Rate'!$C$4*'KU Meter Schedule'!K226)/12))</f>
        <v>78.967024166666661</v>
      </c>
      <c r="BB226" s="21">
        <f>IF(BB$3&lt;'Depr. Rate'!$B$1,('Depr. Rate'!$B$4*'KU Meter Schedule'!L226)/12,IF(L226=0,K226/2*'Depr. Rate'!$C$4/12,('Depr. Rate'!$C$4*'KU Meter Schedule'!L226)/12))</f>
        <v>78.967024166666661</v>
      </c>
      <c r="BC226" s="21">
        <f>IF(BC$3&lt;'Depr. Rate'!$B$1,('Depr. Rate'!$B$4*'KU Meter Schedule'!M226)/12,IF(M226=0,L226/2*'Depr. Rate'!$C$4/12,('Depr. Rate'!$C$4*'KU Meter Schedule'!M226)/12))</f>
        <v>78.967024166666661</v>
      </c>
      <c r="BD226" s="21">
        <f>IF(BD$3&lt;'Depr. Rate'!$B$1,('Depr. Rate'!$B$4*'KU Meter Schedule'!N226)/12,IF(N226=0,M226/2*'Depr. Rate'!$C$4/12,('Depr. Rate'!$C$4*'KU Meter Schedule'!N226)/12))</f>
        <v>78.967024166666661</v>
      </c>
      <c r="BE226" s="21">
        <f>IF(BE$3&lt;'Depr. Rate'!$B$1,('Depr. Rate'!$B$4*'KU Meter Schedule'!O226)/12,IF(O226=0,N226/2*'Depr. Rate'!$C$4/12,('Depr. Rate'!$C$4*'KU Meter Schedule'!O226)/12))</f>
        <v>78.967024166666661</v>
      </c>
      <c r="BF226" s="21">
        <f>IF(BF$3&lt;'Depr. Rate'!$B$1,('Depr. Rate'!$B$4*'KU Meter Schedule'!P226)/12,IF(P226=0,O226/2*'Depr. Rate'!$C$4/12,('Depr. Rate'!$C$4*'KU Meter Schedule'!P226)/12))</f>
        <v>78.967024166666661</v>
      </c>
      <c r="BG226" s="21">
        <f>IF(BG$3&lt;'Depr. Rate'!$B$1,('Depr. Rate'!$B$4*'KU Meter Schedule'!Q226)/12,IF(Q226=0,P226/2*'Depr. Rate'!$C$4/12,('Depr. Rate'!$C$4*'KU Meter Schedule'!Q226)/12))</f>
        <v>78.967024166666661</v>
      </c>
      <c r="BH226" s="21">
        <f>IF(BH$3&lt;'Depr. Rate'!$B$1,('Depr. Rate'!$B$4*'KU Meter Schedule'!R226)/12,IF(R226=0,Q226/2*'Depr. Rate'!$C$4/12,('Depr. Rate'!$C$4*'KU Meter Schedule'!R226)/12))</f>
        <v>78.967024166666661</v>
      </c>
      <c r="BI226" s="21">
        <f>IF(BI$3&lt;'Depr. Rate'!$B$1,('Depr. Rate'!$B$4*'KU Meter Schedule'!S226)/12,IF(S226=0,R226/2*'Depr. Rate'!$C$4/12,('Depr. Rate'!$C$4*'KU Meter Schedule'!S226)/12))</f>
        <v>78.967024166666661</v>
      </c>
      <c r="BJ226" s="21">
        <f>IF(BJ$3&lt;'Depr. Rate'!$B$1,('Depr. Rate'!$B$4*'KU Meter Schedule'!T226)/12,IF(T226=0,S226/2*'Depr. Rate'!$C$4/12,('Depr. Rate'!$C$4*'KU Meter Schedule'!T226)/12))</f>
        <v>78.967024166666661</v>
      </c>
      <c r="BK226" s="21">
        <f>IF(BK$3&lt;'Depr. Rate'!$B$1,('Depr. Rate'!$B$4*'KU Meter Schedule'!U226)/12,IF(U226=0,T226/2*'Depr. Rate'!$C$4/12,('Depr. Rate'!$C$4*'KU Meter Schedule'!U226)/12))</f>
        <v>121.03679249999999</v>
      </c>
      <c r="BL226" s="21">
        <f>IF(BL$3&lt;'Depr. Rate'!$B$1,('Depr. Rate'!$B$4*'KU Meter Schedule'!V226)/12,IF(V226=0,U226/2*'Depr. Rate'!$C$4/12,('Depr. Rate'!$C$4*'KU Meter Schedule'!V226)/12))</f>
        <v>121.03679249999999</v>
      </c>
      <c r="BM226" s="21">
        <f>IF(BM$3&lt;'Depr. Rate'!$B$1,('Depr. Rate'!$B$4*'KU Meter Schedule'!W226)/12,IF(W226=0,V226/2*'Depr. Rate'!$C$4/12,('Depr. Rate'!$C$4*'KU Meter Schedule'!W226)/12))</f>
        <v>121.03679249999999</v>
      </c>
      <c r="BN226" s="21">
        <f>IF(BN$3&lt;'Depr. Rate'!$B$1,('Depr. Rate'!$B$4*'KU Meter Schedule'!X226)/12,IF(X226=0,W226/2*'Depr. Rate'!$C$4/12,('Depr. Rate'!$C$4*'KU Meter Schedule'!X226)/12))</f>
        <v>121.03679249999999</v>
      </c>
      <c r="BO226" s="21">
        <f>IF(BO$3&lt;'Depr. Rate'!$B$1,('Depr. Rate'!$B$4*'KU Meter Schedule'!Y226)/12,IF(Y226=0,X226/2*'Depr. Rate'!$C$4/12,('Depr. Rate'!$C$4*'KU Meter Schedule'!Y226)/12))</f>
        <v>121.03679249999999</v>
      </c>
      <c r="BP226" s="21">
        <f>IF(BP$3&lt;'Depr. Rate'!$B$1,('Depr. Rate'!$B$4*'KU Meter Schedule'!Z226)/12,IF(Z226=0,Y226/2*'Depr. Rate'!$C$4/12,('Depr. Rate'!$C$4*'KU Meter Schedule'!Z226)/12))</f>
        <v>121.03679249999999</v>
      </c>
      <c r="BQ226" s="21">
        <f>IF(BQ$3&lt;'Depr. Rate'!$B$1,('Depr. Rate'!$B$4*'KU Meter Schedule'!AA226)/12,IF(AA226=0,Z226/2*'Depr. Rate'!$C$4/12,('Depr. Rate'!$C$4*'KU Meter Schedule'!AA226)/12))</f>
        <v>121.03679249999999</v>
      </c>
      <c r="BR226" s="21">
        <f>IF(BR$3&lt;'Depr. Rate'!$B$1,('Depr. Rate'!$B$4*'KU Meter Schedule'!AB226)/12,IF(AB226=0,AA226/2*'Depr. Rate'!$C$4/12,('Depr. Rate'!$C$4*'KU Meter Schedule'!AB226)/12))</f>
        <v>121.03679249999999</v>
      </c>
      <c r="BS226" s="21">
        <f>IF(BS$3&lt;'Depr. Rate'!$B$1,('Depr. Rate'!$B$4*'KU Meter Schedule'!AC226)/12,IF(AC226=0,AB226/2*'Depr. Rate'!$C$4/12,('Depr. Rate'!$C$4*'KU Meter Schedule'!AC226)/12))</f>
        <v>121.03679249999999</v>
      </c>
      <c r="BT226" s="21">
        <f>IF(BT$3&lt;'Depr. Rate'!$B$1,('Depr. Rate'!$B$4*'KU Meter Schedule'!AD226)/12,IF(AD226=0,AC226/2*'Depr. Rate'!$C$4/12,('Depr. Rate'!$C$4*'KU Meter Schedule'!AD226)/12))</f>
        <v>121.03679249999999</v>
      </c>
      <c r="BU226" s="21">
        <f>IF(BU$3&lt;'Depr. Rate'!$B$1,('Depr. Rate'!$B$4*'KU Meter Schedule'!AE226)/12,IF(AE226=0,AD226/2*'Depr. Rate'!$C$4/12,('Depr. Rate'!$C$4*'KU Meter Schedule'!AE226)/12))</f>
        <v>121.03679249999999</v>
      </c>
      <c r="BV226" s="21">
        <f>IF(BV$3&lt;'Depr. Rate'!$B$1,('Depr. Rate'!$B$4*'KU Meter Schedule'!AF226)/12,IF(AF226=0,AE226/2*'Depr. Rate'!$C$4/12,('Depr. Rate'!$C$4*'KU Meter Schedule'!AF226)/12))</f>
        <v>121.03679249999999</v>
      </c>
      <c r="BW226" s="21">
        <f>IF(BW$3&lt;'Depr. Rate'!$B$1,('Depr. Rate'!$B$4*'KU Meter Schedule'!AG226)/12,IF(AG226=0,AF226/2*'Depr. Rate'!$C$4/12,('Depr. Rate'!$C$4*'KU Meter Schedule'!AG226)/12))</f>
        <v>121.03679249999999</v>
      </c>
      <c r="BX226" s="21">
        <f>IF(BX$3&lt;'Depr. Rate'!$B$1,('Depr. Rate'!$B$4*'KU Meter Schedule'!AH226)/12,IF(AH226=0,AG226/2*'Depr. Rate'!$C$4/12,('Depr. Rate'!$C$4*'KU Meter Schedule'!AH226)/12))</f>
        <v>121.03679249999999</v>
      </c>
      <c r="BY226" s="21">
        <f>IF(BY$3&lt;'Depr. Rate'!$B$1,('Depr. Rate'!$B$4*'KU Meter Schedule'!AI226)/12,IF(AI226=0,AH226/2*'Depr. Rate'!$C$4/12,('Depr. Rate'!$C$4*'KU Meter Schedule'!AI226)/12))</f>
        <v>121.03679249999999</v>
      </c>
      <c r="BZ226" s="21">
        <f>IF(BZ$3&lt;'Depr. Rate'!$B$1,('Depr. Rate'!$B$4*'KU Meter Schedule'!AJ226)/12,IF(AJ226=0,AI226/2*'Depr. Rate'!$C$4/12,('Depr. Rate'!$C$4*'KU Meter Schedule'!AJ226)/12))</f>
        <v>121.03679249999999</v>
      </c>
      <c r="CA226" s="21">
        <f>IF(CA$3&lt;'Depr. Rate'!$B$1,('Depr. Rate'!$B$4*'KU Meter Schedule'!AK226)/12,IF(AK226=0,AJ226/2*'Depr. Rate'!$C$4/12,('Depr. Rate'!$C$4*'KU Meter Schedule'!AK226)/12))</f>
        <v>121.03679249999999</v>
      </c>
      <c r="CB226" s="21">
        <f>IF(CB$3&lt;'Depr. Rate'!$B$1,('Depr. Rate'!$B$4*'KU Meter Schedule'!AL226)/12,IF(AL226=0,AK226/2*'Depr. Rate'!$C$4/12,('Depr. Rate'!$C$4*'KU Meter Schedule'!AL226)/12))</f>
        <v>121.03679249999999</v>
      </c>
      <c r="CC226" s="21">
        <f>IF(CC$3&lt;'Depr. Rate'!$B$1,('Depr. Rate'!$B$4*'KU Meter Schedule'!AM226)/12,IF(AM226=0,AL226/2*'Depr. Rate'!$C$4/12,('Depr. Rate'!$C$4*'KU Meter Schedule'!AM226)/12))</f>
        <v>121.03679249999999</v>
      </c>
      <c r="CD226" s="21">
        <f>IF(CD$3&lt;'Depr. Rate'!$B$1,('Depr. Rate'!$B$4*'KU Meter Schedule'!AN226)/12,IF(AN226=0,AM226/2*'Depr. Rate'!$C$4/12,('Depr. Rate'!$C$4*'KU Meter Schedule'!AN226)/12))</f>
        <v>121.03679249999999</v>
      </c>
      <c r="CE226" s="21">
        <f>IF(CE$3&lt;'Depr. Rate'!$B$1,('Depr. Rate'!$B$4*'KU Meter Schedule'!AO226)/12,IF(AO226=0,AN226/2*'Depr. Rate'!$C$4/12,('Depr. Rate'!$C$4*'KU Meter Schedule'!AO226)/12))</f>
        <v>121.03679249999999</v>
      </c>
      <c r="CF226" s="21">
        <f>IF(CF$3&lt;'Depr. Rate'!$B$1,('Depr. Rate'!$B$4*'KU Meter Schedule'!AP226)/12,IF(AP226=0,AO226/2*'Depr. Rate'!$C$4/12,('Depr. Rate'!$C$4*'KU Meter Schedule'!AP226)/12))</f>
        <v>121.03679249999999</v>
      </c>
      <c r="CG226" s="21">
        <f>IF(CG$3&lt;'Depr. Rate'!$B$1,('Depr. Rate'!$B$4*'KU Meter Schedule'!AQ226)/12,IF(AQ226=0,AP226/2*'Depr. Rate'!$C$4/12,('Depr. Rate'!$C$4*'KU Meter Schedule'!AQ226)/12))</f>
        <v>121.03679249999999</v>
      </c>
      <c r="CH226" s="21">
        <f>IF(CH$3&lt;'Depr. Rate'!$B$1,('Depr. Rate'!$B$4*'KU Meter Schedule'!AR226)/12,IF(AR226=0,AQ226/2*'Depr. Rate'!$C$4/12,('Depr. Rate'!$C$4*'KU Meter Schedule'!AR226)/12))</f>
        <v>121.03679249999999</v>
      </c>
      <c r="CI226" s="21">
        <f>IF(CI$3&lt;'Depr. Rate'!$B$1,('Depr. Rate'!$B$4*'KU Meter Schedule'!AS226)/12,IF(AS226=0,AR226/2*'Depr. Rate'!$C$4/12,('Depr. Rate'!$C$4*'KU Meter Schedule'!AS226)/12))</f>
        <v>121.03679249999999</v>
      </c>
      <c r="CJ226" s="21">
        <f>IF(CJ$3&lt;'Depr. Rate'!$B$1,('Depr. Rate'!$B$4*'KU Meter Schedule'!AT226)/12,IF(AT226=0,AS226/2*'Depr. Rate'!$C$4/12,('Depr. Rate'!$C$4*'KU Meter Schedule'!AT226)/12))</f>
        <v>121.03679249999999</v>
      </c>
      <c r="CK226" s="21">
        <f>IF(CK$3&lt;'Depr. Rate'!$B$1,('Depr. Rate'!$B$4*'KU Meter Schedule'!AU226)/12,IF(AU226=0,AT226/2*'Depr. Rate'!$C$4/12,('Depr. Rate'!$C$4*'KU Meter Schedule'!AU226)/12))</f>
        <v>121.03679249999999</v>
      </c>
      <c r="CL226" s="21">
        <f>IF(CL$3&lt;'Depr. Rate'!$B$1,('Depr. Rate'!$B$4*'KU Meter Schedule'!AV226)/12,IF(AV226=0,AU226/2*'Depr. Rate'!$C$4/12,('Depr. Rate'!$C$4*'KU Meter Schedule'!AV226)/12))</f>
        <v>121.03679249999999</v>
      </c>
      <c r="CM226" s="21">
        <f>IF(CM$3&lt;'Depr. Rate'!$B$1,('Depr. Rate'!$B$4*'KU Meter Schedule'!AW226)/12,IF(AW226=0,AV226/2*'Depr. Rate'!$C$4/12,('Depr. Rate'!$C$4*'KU Meter Schedule'!AW226)/12))</f>
        <v>60.518396249999995</v>
      </c>
      <c r="CN226" s="21">
        <f>IF(CN$3&lt;'Depr. Rate'!$B$1,('Depr. Rate'!$B$4*'KU Meter Schedule'!AX226)/12,IF(AX226=0,AW226/2*'Depr. Rate'!$C$4/12,('Depr. Rate'!$C$4*'KU Meter Schedule'!AX226)/12))</f>
        <v>0</v>
      </c>
      <c r="CP226" s="6">
        <f>IF(CP$3=$CP$3,$H226+AZ226,IF($F226='KU Meter Schedule'!CP$3,'KU Meter Schedule'!CO226+AZ226-$G226,SUM(CO226,AZ226)))</f>
        <v>31217.825797772668</v>
      </c>
      <c r="CQ226" s="6">
        <f>IF(CQ$3=$CP$3,$H226+BA226,IF($F226='KU Meter Schedule'!CQ$3,'KU Meter Schedule'!CP226+BA226-$G226,SUM(CP226,BA226)))</f>
        <v>31296.792821939336</v>
      </c>
      <c r="CR226" s="6">
        <f>IF(CR$3=$CP$3,$H226+BB226,IF($F226='KU Meter Schedule'!CR$3,'KU Meter Schedule'!CQ226+BB226-$G226,SUM(CQ226,BB226)))</f>
        <v>31375.759846106004</v>
      </c>
      <c r="CS226" s="6">
        <f>IF(CS$3=$CP$3,$H226+BC226,IF($F226='KU Meter Schedule'!CS$3,'KU Meter Schedule'!CR226+BC226-$G226,SUM(CR226,BC226)))</f>
        <v>31454.726870272672</v>
      </c>
      <c r="CT226" s="6">
        <f>IF(CT$3=$CP$3,$H226+BD226,IF($F226='KU Meter Schedule'!CT$3,'KU Meter Schedule'!CS226+BD226-$G226,SUM(CS226,BD226)))</f>
        <v>31533.693894439341</v>
      </c>
      <c r="CU226" s="6">
        <f>IF(CU$3=$CP$3,$H226+BE226,IF($F226='KU Meter Schedule'!CU$3,'KU Meter Schedule'!CT226+BE226-$G226,SUM(CT226,BE226)))</f>
        <v>31612.660918606009</v>
      </c>
      <c r="CV226" s="6">
        <f>IF(CV$3=$CP$3,$H226+BF226,IF($F226='KU Meter Schedule'!CV$3,'KU Meter Schedule'!CU226+BF226-$G226,SUM(CU226,BF226)))</f>
        <v>31691.627942772677</v>
      </c>
      <c r="CW226" s="6">
        <f>IF(CW$3=$CP$3,$H226+BG226,IF($F226='KU Meter Schedule'!CW$3,'KU Meter Schedule'!CV226+BG226-$G226,SUM(CV226,BG226)))</f>
        <v>31770.594966939345</v>
      </c>
      <c r="CX226" s="6">
        <f>IF(CX$3=$CP$3,$H226+BH226,IF($F226='KU Meter Schedule'!CX$3,'KU Meter Schedule'!CW226+BH226-$G226,SUM(CW226,BH226)))</f>
        <v>31849.561991106013</v>
      </c>
      <c r="CY226" s="6">
        <f>IF(CY$3=$CP$3,$H226+BI226,IF($F226='KU Meter Schedule'!CY$3,'KU Meter Schedule'!CX226+BI226-$G226,SUM(CX226,BI226)))</f>
        <v>31928.529015272681</v>
      </c>
      <c r="CZ226" s="6">
        <f>IF(CZ$3=$CP$3,$H226+BJ226,IF($F226='KU Meter Schedule'!CZ$3,'KU Meter Schedule'!CY226+BJ226-$G226,SUM(CY226,BJ226)))</f>
        <v>32007.496039439349</v>
      </c>
      <c r="DA226" s="6">
        <f>IF(DA$3=$CP$3,$H226+BK226,IF($F226='KU Meter Schedule'!DA$3,'KU Meter Schedule'!CZ226+BK226-$G226,SUM(CZ226,BK226)))</f>
        <v>32128.532831939348</v>
      </c>
      <c r="DB226" s="6">
        <f>IF(DB$3=$CP$3,$H226+BL226,IF($F226='KU Meter Schedule'!DB$3,'KU Meter Schedule'!DA226+BL226-$G226,SUM(DA226,BL226)))</f>
        <v>32249.569624439348</v>
      </c>
      <c r="DC226" s="6">
        <f>IF(DC$3=$CP$3,$H226+BM226,IF($F226='KU Meter Schedule'!DC$3,'KU Meter Schedule'!DB226+BM226-$G226,SUM(DB226,BM226)))</f>
        <v>32370.606416939347</v>
      </c>
      <c r="DD226" s="6">
        <f>IF(DD$3=$CP$3,$H226+BN226,IF($F226='KU Meter Schedule'!DD$3,'KU Meter Schedule'!DC226+BN226-$G226,SUM(DC226,BN226)))</f>
        <v>32491.643209439346</v>
      </c>
      <c r="DE226" s="6">
        <f>IF(DE$3=$CP$3,$H226+BO226,IF($F226='KU Meter Schedule'!DE$3,'KU Meter Schedule'!DD226+BO226-$G226,SUM(DD226,BO226)))</f>
        <v>32612.680001939345</v>
      </c>
      <c r="DF226" s="6">
        <f>IF(DF$3=$CP$3,$H226+BP226,IF($F226='KU Meter Schedule'!DF$3,'KU Meter Schedule'!DE226+BP226-$G226,SUM(DE226,BP226)))</f>
        <v>32733.716794439344</v>
      </c>
      <c r="DG226" s="6">
        <f>IF(DG$3=$CP$3,$H226+BQ226,IF($F226='KU Meter Schedule'!DG$3,'KU Meter Schedule'!DF226+BQ226-$G226,SUM(DF226,BQ226)))</f>
        <v>32854.753586939347</v>
      </c>
      <c r="DH226" s="6">
        <f>IF(DH$3=$CP$3,$H226+BR226,IF($F226='KU Meter Schedule'!DH$3,'KU Meter Schedule'!DG226+BR226-$G226,SUM(DG226,BR226)))</f>
        <v>32975.79037943935</v>
      </c>
      <c r="DI226" s="6">
        <f>IF(DI$3=$CP$3,$H226+BS226,IF($F226='KU Meter Schedule'!DI$3,'KU Meter Schedule'!DH226+BS226-$G226,SUM(DH226,BS226)))</f>
        <v>33096.827171939352</v>
      </c>
      <c r="DJ226" s="6">
        <f>IF(DJ$3=$CP$3,$H226+BT226,IF($F226='KU Meter Schedule'!DJ$3,'KU Meter Schedule'!DI226+BT226-$G226,SUM(DI226,BT226)))</f>
        <v>33217.863964439355</v>
      </c>
      <c r="DK226" s="6">
        <f>IF(DK$3=$CP$3,$H226+BU226,IF($F226='KU Meter Schedule'!DK$3,'KU Meter Schedule'!DJ226+BU226-$G226,SUM(DJ226,BU226)))</f>
        <v>33338.900756939358</v>
      </c>
      <c r="DL226" s="6">
        <f>IF(DL$3=$CP$3,$H226+BV226,IF($F226='KU Meter Schedule'!DL$3,'KU Meter Schedule'!DK226+BV226-$G226,SUM(DK226,BV226)))</f>
        <v>33459.937549439361</v>
      </c>
      <c r="DM226" s="6">
        <f>IF(DM$3=$CP$3,$H226+BW226,IF($F226='KU Meter Schedule'!DM$3,'KU Meter Schedule'!DL226+BW226-$G226,SUM(DL226,BW226)))</f>
        <v>33580.974341939364</v>
      </c>
      <c r="DN226" s="6">
        <f>IF(DN$3=$CP$3,$H226+BX226,IF($F226='KU Meter Schedule'!DN$3,'KU Meter Schedule'!DM226+BX226-$G226,SUM(DM226,BX226)))</f>
        <v>33702.011134439366</v>
      </c>
      <c r="DO226" s="6">
        <f>IF(DO$3=$CP$3,$H226+BY226,IF($F226='KU Meter Schedule'!DO$3,'KU Meter Schedule'!DN226+BY226-$G226,SUM(DN226,BY226)))</f>
        <v>33823.047926939369</v>
      </c>
      <c r="DP226" s="6">
        <f>IF(DP$3=$CP$3,$H226+BZ226,IF($F226='KU Meter Schedule'!DP$3,'KU Meter Schedule'!DO226+BZ226-$G226,SUM(DO226,BZ226)))</f>
        <v>33944.084719439372</v>
      </c>
      <c r="DQ226" s="6">
        <f>IF(DQ$3=$CP$3,$H226+CA226,IF($F226='KU Meter Schedule'!DQ$3,'KU Meter Schedule'!DP226+CA226-$G226,SUM(DP226,CA226)))</f>
        <v>34065.121511939375</v>
      </c>
      <c r="DR226" s="6">
        <f>IF(DR$3=$CP$3,$H226+CB226,IF($F226='KU Meter Schedule'!DR$3,'KU Meter Schedule'!DQ226+CB226-$G226,SUM(DQ226,CB226)))</f>
        <v>34186.158304439377</v>
      </c>
      <c r="DS226" s="6">
        <f>IF(DS$3=$CP$3,$H226+CC226,IF($F226='KU Meter Schedule'!DS$3,'KU Meter Schedule'!DR226+CC226-$G226,SUM(DR226,CC226)))</f>
        <v>34307.19509693938</v>
      </c>
      <c r="DT226" s="6">
        <f>IF(DT$3=$CP$3,$H226+CD226,IF($F226='KU Meter Schedule'!DT$3,'KU Meter Schedule'!DS226+CD226-$G226,SUM(DS226,CD226)))</f>
        <v>34428.231889439383</v>
      </c>
      <c r="DU226" s="6">
        <f>IF(DU$3=$CP$3,$H226+CE226,IF($F226='KU Meter Schedule'!DU$3,'KU Meter Schedule'!DT226+CE226-$G226,SUM(DT226,CE226)))</f>
        <v>34549.268681939386</v>
      </c>
      <c r="DV226" s="6">
        <f>IF(DV$3=$CP$3,$H226+CF226,IF($F226='KU Meter Schedule'!DV$3,'KU Meter Schedule'!DU226+CF226-$G226,SUM(DU226,CF226)))</f>
        <v>34670.305474439388</v>
      </c>
      <c r="DW226" s="6">
        <f>IF(DW$3=$CP$3,$H226+CG226,IF($F226='KU Meter Schedule'!DW$3,'KU Meter Schedule'!DV226+CG226-$G226,SUM(DV226,CG226)))</f>
        <v>34791.342266939391</v>
      </c>
      <c r="DX226" s="6">
        <f>IF(DX$3=$CP$3,$H226+CH226,IF($F226='KU Meter Schedule'!DX$3,'KU Meter Schedule'!DW226+CH226-$G226,SUM(DW226,CH226)))</f>
        <v>34912.379059439394</v>
      </c>
      <c r="DY226" s="6">
        <f>IF(DY$3=$CP$3,$H226+CI226,IF($F226='KU Meter Schedule'!DY$3,'KU Meter Schedule'!DX226+CI226-$G226,SUM(DX226,CI226)))</f>
        <v>35033.415851939397</v>
      </c>
      <c r="DZ226" s="6">
        <f>IF(DZ$3=$CP$3,$H226+CJ226,IF($F226='KU Meter Schedule'!DZ$3,'KU Meter Schedule'!DY226+CJ226-$G226,SUM(DY226,CJ226)))</f>
        <v>35154.4526444394</v>
      </c>
      <c r="EA226" s="6">
        <f>IF(EA$3=$CP$3,$H226+CK226,IF($F226='KU Meter Schedule'!EA$3,'KU Meter Schedule'!DZ226+CK226-$G226,SUM(DZ226,CK226)))</f>
        <v>35275.489436939402</v>
      </c>
      <c r="EB226" s="6">
        <f>IF(EB$3=$CP$3,$H226+CL226,IF($F226='KU Meter Schedule'!EB$3,'KU Meter Schedule'!EA226+CL226-$G226,SUM(EA226,CL226)))</f>
        <v>35396.526229439405</v>
      </c>
      <c r="EC226" s="6">
        <f>IF(EC$3=$CP$3,$H226+CM226,IF($F226='KU Meter Schedule'!EC$3,'KU Meter Schedule'!EB226+CM226-$G226,SUM(EB226,CM226)))</f>
        <v>-5923.055374310592</v>
      </c>
      <c r="ED226" s="6">
        <f>IF(ED$3=$CP$3,$H226+CN226,IF($F226='KU Meter Schedule'!ED$3,'KU Meter Schedule'!EC226+CN226-$G226,SUM(EC226,CN226)))</f>
        <v>-5923.055374310592</v>
      </c>
      <c r="EF226" s="8">
        <f t="shared" si="44"/>
        <v>10162.274202227331</v>
      </c>
      <c r="EG226" s="8">
        <f t="shared" si="44"/>
        <v>10083.307178060662</v>
      </c>
      <c r="EH226" s="8">
        <f t="shared" si="44"/>
        <v>10004.340153893994</v>
      </c>
      <c r="EI226" s="8">
        <f t="shared" si="44"/>
        <v>9925.3731297273262</v>
      </c>
      <c r="EJ226" s="8">
        <f t="shared" si="44"/>
        <v>9846.406105560658</v>
      </c>
      <c r="EK226" s="8">
        <f t="shared" si="44"/>
        <v>9767.4390813939899</v>
      </c>
      <c r="EL226" s="8">
        <f t="shared" si="44"/>
        <v>9688.4720572273218</v>
      </c>
      <c r="EM226" s="8">
        <f t="shared" si="44"/>
        <v>9609.5050330606537</v>
      </c>
      <c r="EN226" s="8">
        <f t="shared" si="44"/>
        <v>9530.5380088939855</v>
      </c>
      <c r="EO226" s="8">
        <f t="shared" si="44"/>
        <v>9451.5709847273174</v>
      </c>
      <c r="EP226" s="8">
        <f t="shared" si="44"/>
        <v>9372.6039605606493</v>
      </c>
      <c r="EQ226" s="8">
        <f t="shared" si="44"/>
        <v>9251.5671680606501</v>
      </c>
      <c r="ER226" s="8">
        <f t="shared" si="44"/>
        <v>9130.530375560651</v>
      </c>
      <c r="ES226" s="8">
        <f t="shared" si="44"/>
        <v>9009.4935830606519</v>
      </c>
      <c r="ET226" s="8">
        <f t="shared" si="44"/>
        <v>8888.4567905606527</v>
      </c>
      <c r="EU226" s="8">
        <f t="shared" si="44"/>
        <v>8767.4199980606536</v>
      </c>
      <c r="EV226" s="8">
        <f t="shared" si="43"/>
        <v>8646.3832055606545</v>
      </c>
      <c r="EW226" s="8">
        <f t="shared" si="43"/>
        <v>8525.3464130606517</v>
      </c>
      <c r="EX226" s="8">
        <f t="shared" si="43"/>
        <v>8404.3096205606489</v>
      </c>
      <c r="EY226" s="8">
        <f t="shared" si="43"/>
        <v>8283.2728280606461</v>
      </c>
      <c r="EZ226" s="8">
        <f t="shared" si="43"/>
        <v>8162.2360355606434</v>
      </c>
      <c r="FA226" s="8">
        <f t="shared" si="43"/>
        <v>8041.1992430606406</v>
      </c>
      <c r="FB226" s="8">
        <f t="shared" si="43"/>
        <v>7920.1624505606378</v>
      </c>
      <c r="FC226" s="8">
        <f t="shared" si="43"/>
        <v>7799.125658060635</v>
      </c>
      <c r="FD226" s="8">
        <f t="shared" si="43"/>
        <v>7678.0888655606323</v>
      </c>
      <c r="FE226" s="8">
        <f t="shared" si="43"/>
        <v>7557.0520730606295</v>
      </c>
      <c r="FF226" s="8">
        <f t="shared" si="43"/>
        <v>7436.0152805606267</v>
      </c>
      <c r="FG226" s="8">
        <f t="shared" si="43"/>
        <v>7314.9784880606239</v>
      </c>
      <c r="FH226" s="8">
        <f t="shared" si="43"/>
        <v>7193.9416955606212</v>
      </c>
      <c r="FI226" s="8">
        <f t="shared" si="43"/>
        <v>7072.9049030606184</v>
      </c>
      <c r="FJ226" s="8">
        <f t="shared" si="43"/>
        <v>6951.8681105606156</v>
      </c>
      <c r="FK226" s="8">
        <f t="shared" si="46"/>
        <v>6830.8313180606128</v>
      </c>
      <c r="FL226" s="8">
        <f t="shared" si="46"/>
        <v>6709.7945255606101</v>
      </c>
      <c r="FM226" s="8">
        <f t="shared" si="46"/>
        <v>6588.7577330606073</v>
      </c>
      <c r="FN226" s="8">
        <f t="shared" si="46"/>
        <v>6467.7209405606045</v>
      </c>
      <c r="FO226" s="8">
        <f t="shared" si="46"/>
        <v>6346.6841480606017</v>
      </c>
      <c r="FP226" s="8">
        <f t="shared" si="46"/>
        <v>6225.647355560599</v>
      </c>
      <c r="FQ226" s="8">
        <f t="shared" si="46"/>
        <v>6104.6105630605962</v>
      </c>
      <c r="FR226" s="8">
        <f t="shared" si="46"/>
        <v>5983.5737705605934</v>
      </c>
      <c r="FS226" s="8">
        <f t="shared" si="46"/>
        <v>5923.055374310592</v>
      </c>
      <c r="FT226" s="8">
        <f t="shared" si="46"/>
        <v>5923.055374310592</v>
      </c>
    </row>
    <row r="227" spans="1:176" x14ac:dyDescent="0.25">
      <c r="A227" s="3" t="s">
        <v>12</v>
      </c>
      <c r="B227" s="3" t="s">
        <v>2</v>
      </c>
      <c r="C227" s="3" t="s">
        <v>37</v>
      </c>
      <c r="D227" s="3" t="s">
        <v>5</v>
      </c>
      <c r="E227" s="3">
        <v>1986</v>
      </c>
      <c r="F227" s="24">
        <f>IFERROR(VLOOKUP(CONCATENATE(C227,E227),'KU Retirements'!$A$4:$E$150,5,FALSE),"N/A")</f>
        <v>43770</v>
      </c>
      <c r="G227" s="5">
        <v>20154.88</v>
      </c>
      <c r="H227" s="5">
        <v>15166.7096483328</v>
      </c>
      <c r="J227" s="6">
        <f>IF(J$3=$J$3,$G227,IF($F227='KU Meter Schedule'!J$3,'KU Meter Schedule'!I227-'KU Meter Schedule'!$G227,I227))</f>
        <v>20154.88</v>
      </c>
      <c r="K227" s="6">
        <f>IF(K$3=$J$3,$G227,IF($F227='KU Meter Schedule'!K$3,'KU Meter Schedule'!J227-'KU Meter Schedule'!$G227,J227))</f>
        <v>20154.88</v>
      </c>
      <c r="L227" s="6">
        <f>IF(L$3=$J$3,$G227,IF($F227='KU Meter Schedule'!L$3,'KU Meter Schedule'!K227-'KU Meter Schedule'!$G227,K227))</f>
        <v>20154.88</v>
      </c>
      <c r="M227" s="6">
        <f>IF(M$3=$J$3,$G227,IF($F227='KU Meter Schedule'!M$3,'KU Meter Schedule'!L227-'KU Meter Schedule'!$G227,L227))</f>
        <v>20154.88</v>
      </c>
      <c r="N227" s="6">
        <f>IF(N$3=$J$3,$G227,IF($F227='KU Meter Schedule'!N$3,'KU Meter Schedule'!M227-'KU Meter Schedule'!$G227,M227))</f>
        <v>20154.88</v>
      </c>
      <c r="O227" s="6">
        <f>IF(O$3=$J$3,$G227,IF($F227='KU Meter Schedule'!O$3,'KU Meter Schedule'!N227-'KU Meter Schedule'!$G227,N227))</f>
        <v>20154.88</v>
      </c>
      <c r="P227" s="6">
        <f>IF(P$3=$J$3,$G227,IF($F227='KU Meter Schedule'!P$3,'KU Meter Schedule'!O227-'KU Meter Schedule'!$G227,O227))</f>
        <v>20154.88</v>
      </c>
      <c r="Q227" s="6">
        <f>IF(Q$3=$J$3,$G227,IF($F227='KU Meter Schedule'!Q$3,'KU Meter Schedule'!P227-'KU Meter Schedule'!$G227,P227))</f>
        <v>20154.88</v>
      </c>
      <c r="R227" s="6">
        <f>IF(R$3=$J$3,$G227,IF($F227='KU Meter Schedule'!R$3,'KU Meter Schedule'!Q227-'KU Meter Schedule'!$G227,Q227))</f>
        <v>20154.88</v>
      </c>
      <c r="S227" s="6">
        <f>IF(S$3=$J$3,$G227,IF($F227='KU Meter Schedule'!S$3,'KU Meter Schedule'!R227-'KU Meter Schedule'!$G227,R227))</f>
        <v>20154.88</v>
      </c>
      <c r="T227" s="6">
        <f>IF(T$3=$J$3,$G227,IF($F227='KU Meter Schedule'!T$3,'KU Meter Schedule'!S227-'KU Meter Schedule'!$G227,S227))</f>
        <v>20154.88</v>
      </c>
      <c r="U227" s="6">
        <f>IF(U$3=$J$3,$G227,IF($F227='KU Meter Schedule'!U$3,'KU Meter Schedule'!T227-'KU Meter Schedule'!$G227,T227))</f>
        <v>20154.88</v>
      </c>
      <c r="V227" s="6">
        <f>IF(V$3=$J$3,$G227,IF($F227='KU Meter Schedule'!V$3,'KU Meter Schedule'!U227-'KU Meter Schedule'!$G227,U227))</f>
        <v>20154.88</v>
      </c>
      <c r="W227" s="6">
        <f>IF(W$3=$J$3,$G227,IF($F227='KU Meter Schedule'!W$3,'KU Meter Schedule'!V227-'KU Meter Schedule'!$G227,V227))</f>
        <v>20154.88</v>
      </c>
      <c r="X227" s="6">
        <f>IF(X$3=$J$3,$G227,IF($F227='KU Meter Schedule'!X$3,'KU Meter Schedule'!W227-'KU Meter Schedule'!$G227,W227))</f>
        <v>20154.88</v>
      </c>
      <c r="Y227" s="6">
        <f>IF(Y$3=$J$3,$G227,IF($F227='KU Meter Schedule'!Y$3,'KU Meter Schedule'!X227-'KU Meter Schedule'!$G227,X227))</f>
        <v>20154.88</v>
      </c>
      <c r="Z227" s="6">
        <f>IF(Z$3=$J$3,$G227,IF($F227='KU Meter Schedule'!Z$3,'KU Meter Schedule'!Y227-'KU Meter Schedule'!$G227,Y227))</f>
        <v>20154.88</v>
      </c>
      <c r="AA227" s="6">
        <f>IF(AA$3=$J$3,$G227,IF($F227='KU Meter Schedule'!AA$3,'KU Meter Schedule'!Z227-'KU Meter Schedule'!$G227,Z227))</f>
        <v>20154.88</v>
      </c>
      <c r="AB227" s="6">
        <f>IF(AB$3=$J$3,$G227,IF($F227='KU Meter Schedule'!AB$3,'KU Meter Schedule'!AA227-'KU Meter Schedule'!$G227,AA227))</f>
        <v>20154.88</v>
      </c>
      <c r="AC227" s="6">
        <f>IF(AC$3=$J$3,$G227,IF($F227='KU Meter Schedule'!AC$3,'KU Meter Schedule'!AB227-'KU Meter Schedule'!$G227,AB227))</f>
        <v>20154.88</v>
      </c>
      <c r="AD227" s="6">
        <f>IF(AD$3=$J$3,$G227,IF($F227='KU Meter Schedule'!AD$3,'KU Meter Schedule'!AC227-'KU Meter Schedule'!$G227,AC227))</f>
        <v>20154.88</v>
      </c>
      <c r="AE227" s="6">
        <f>IF(AE$3=$J$3,$G227,IF($F227='KU Meter Schedule'!AE$3,'KU Meter Schedule'!AD227-'KU Meter Schedule'!$G227,AD227))</f>
        <v>20154.88</v>
      </c>
      <c r="AF227" s="6">
        <f>IF(AF$3=$J$3,$G227,IF($F227='KU Meter Schedule'!AF$3,'KU Meter Schedule'!AE227-'KU Meter Schedule'!$G227,AE227))</f>
        <v>20154.88</v>
      </c>
      <c r="AG227" s="6">
        <f>IF(AG$3=$J$3,$G227,IF($F227='KU Meter Schedule'!AG$3,'KU Meter Schedule'!AF227-'KU Meter Schedule'!$G227,AF227))</f>
        <v>20154.88</v>
      </c>
      <c r="AH227" s="6">
        <f>IF(AH$3=$J$3,$G227,IF($F227='KU Meter Schedule'!AH$3,'KU Meter Schedule'!AG227-'KU Meter Schedule'!$G227,AG227))</f>
        <v>20154.88</v>
      </c>
      <c r="AI227" s="6">
        <f>IF(AI$3=$J$3,$G227,IF($F227='KU Meter Schedule'!AI$3,'KU Meter Schedule'!AH227-'KU Meter Schedule'!$G227,AH227))</f>
        <v>20154.88</v>
      </c>
      <c r="AJ227" s="6">
        <f>IF(AJ$3=$J$3,$G227,IF($F227='KU Meter Schedule'!AJ$3,'KU Meter Schedule'!AI227-'KU Meter Schedule'!$G227,AI227))</f>
        <v>20154.88</v>
      </c>
      <c r="AK227" s="6">
        <f>IF(AK$3=$J$3,$G227,IF($F227='KU Meter Schedule'!AK$3,'KU Meter Schedule'!AJ227-'KU Meter Schedule'!$G227,AJ227))</f>
        <v>20154.88</v>
      </c>
      <c r="AL227" s="6">
        <f>IF(AL$3=$J$3,$G227,IF($F227='KU Meter Schedule'!AL$3,'KU Meter Schedule'!AK227-'KU Meter Schedule'!$G227,AK227))</f>
        <v>20154.88</v>
      </c>
      <c r="AM227" s="6">
        <f>IF(AM$3=$J$3,$G227,IF($F227='KU Meter Schedule'!AM$3,'KU Meter Schedule'!AL227-'KU Meter Schedule'!$G227,AL227))</f>
        <v>20154.88</v>
      </c>
      <c r="AN227" s="6">
        <f>IF(AN$3=$J$3,$G227,IF($F227='KU Meter Schedule'!AN$3,'KU Meter Schedule'!AM227-'KU Meter Schedule'!$G227,AM227))</f>
        <v>20154.88</v>
      </c>
      <c r="AO227" s="6">
        <f>IF(AO$3=$J$3,$G227,IF($F227='KU Meter Schedule'!AO$3,'KU Meter Schedule'!AN227-'KU Meter Schedule'!$G227,AN227))</f>
        <v>20154.88</v>
      </c>
      <c r="AP227" s="6">
        <f>IF(AP$3=$J$3,$G227,IF($F227='KU Meter Schedule'!AP$3,'KU Meter Schedule'!AO227-'KU Meter Schedule'!$G227,AO227))</f>
        <v>20154.88</v>
      </c>
      <c r="AQ227" s="6">
        <f>IF(AQ$3=$J$3,$G227,IF($F227='KU Meter Schedule'!AQ$3,'KU Meter Schedule'!AP227-'KU Meter Schedule'!$G227,AP227))</f>
        <v>20154.88</v>
      </c>
      <c r="AR227" s="6">
        <f>IF(AR$3=$J$3,$G227,IF($F227='KU Meter Schedule'!AR$3,'KU Meter Schedule'!AQ227-'KU Meter Schedule'!$G227,AQ227))</f>
        <v>20154.88</v>
      </c>
      <c r="AS227" s="6">
        <f>IF(AS$3=$J$3,$G227,IF($F227='KU Meter Schedule'!AS$3,'KU Meter Schedule'!AR227-'KU Meter Schedule'!$G227,AR227))</f>
        <v>20154.88</v>
      </c>
      <c r="AT227" s="6">
        <f>IF(AT$3=$J$3,$G227,IF($F227='KU Meter Schedule'!AT$3,'KU Meter Schedule'!AS227-'KU Meter Schedule'!$G227,AS227))</f>
        <v>20154.88</v>
      </c>
      <c r="AU227" s="6">
        <f>IF(AU$3=$J$3,$G227,IF($F227='KU Meter Schedule'!AU$3,'KU Meter Schedule'!AT227-'KU Meter Schedule'!$G227,AT227))</f>
        <v>20154.88</v>
      </c>
      <c r="AV227" s="6">
        <f>IF(AV$3=$J$3,$G227,IF($F227='KU Meter Schedule'!AV$3,'KU Meter Schedule'!AU227-'KU Meter Schedule'!$G227,AU227))</f>
        <v>20154.88</v>
      </c>
      <c r="AW227" s="6">
        <f>IF(AW$3=$J$3,$G227,IF($F227='KU Meter Schedule'!AW$3,'KU Meter Schedule'!AV227-'KU Meter Schedule'!$G227,AV227))</f>
        <v>0</v>
      </c>
      <c r="AX227" s="6">
        <f>IF(AX$3=$J$3,$G227,IF($F227='KU Meter Schedule'!AX$3,'KU Meter Schedule'!AW227-'KU Meter Schedule'!$G227,AW227))</f>
        <v>0</v>
      </c>
      <c r="AZ227" s="21">
        <f>IF(AZ$3&lt;'Depr. Rate'!$B$1,('Depr. Rate'!$B$4*'KU Meter Schedule'!J227)/12,IF(J227=0,I227/2*'Depr. Rate'!$C$4/12,('Depr. Rate'!$C$4*'KU Meter Schedule'!J227)/12))</f>
        <v>38.462229333333333</v>
      </c>
      <c r="BA227" s="21">
        <f>IF(BA$3&lt;'Depr. Rate'!$B$1,('Depr. Rate'!$B$4*'KU Meter Schedule'!K227)/12,IF(K227=0,J227/2*'Depr. Rate'!$C$4/12,('Depr. Rate'!$C$4*'KU Meter Schedule'!K227)/12))</f>
        <v>38.462229333333333</v>
      </c>
      <c r="BB227" s="21">
        <f>IF(BB$3&lt;'Depr. Rate'!$B$1,('Depr. Rate'!$B$4*'KU Meter Schedule'!L227)/12,IF(L227=0,K227/2*'Depr. Rate'!$C$4/12,('Depr. Rate'!$C$4*'KU Meter Schedule'!L227)/12))</f>
        <v>38.462229333333333</v>
      </c>
      <c r="BC227" s="21">
        <f>IF(BC$3&lt;'Depr. Rate'!$B$1,('Depr. Rate'!$B$4*'KU Meter Schedule'!M227)/12,IF(M227=0,L227/2*'Depr. Rate'!$C$4/12,('Depr. Rate'!$C$4*'KU Meter Schedule'!M227)/12))</f>
        <v>38.462229333333333</v>
      </c>
      <c r="BD227" s="21">
        <f>IF(BD$3&lt;'Depr. Rate'!$B$1,('Depr. Rate'!$B$4*'KU Meter Schedule'!N227)/12,IF(N227=0,M227/2*'Depr. Rate'!$C$4/12,('Depr. Rate'!$C$4*'KU Meter Schedule'!N227)/12))</f>
        <v>38.462229333333333</v>
      </c>
      <c r="BE227" s="21">
        <f>IF(BE$3&lt;'Depr. Rate'!$B$1,('Depr. Rate'!$B$4*'KU Meter Schedule'!O227)/12,IF(O227=0,N227/2*'Depr. Rate'!$C$4/12,('Depr. Rate'!$C$4*'KU Meter Schedule'!O227)/12))</f>
        <v>38.462229333333333</v>
      </c>
      <c r="BF227" s="21">
        <f>IF(BF$3&lt;'Depr. Rate'!$B$1,('Depr. Rate'!$B$4*'KU Meter Schedule'!P227)/12,IF(P227=0,O227/2*'Depr. Rate'!$C$4/12,('Depr. Rate'!$C$4*'KU Meter Schedule'!P227)/12))</f>
        <v>38.462229333333333</v>
      </c>
      <c r="BG227" s="21">
        <f>IF(BG$3&lt;'Depr. Rate'!$B$1,('Depr. Rate'!$B$4*'KU Meter Schedule'!Q227)/12,IF(Q227=0,P227/2*'Depr. Rate'!$C$4/12,('Depr. Rate'!$C$4*'KU Meter Schedule'!Q227)/12))</f>
        <v>38.462229333333333</v>
      </c>
      <c r="BH227" s="21">
        <f>IF(BH$3&lt;'Depr. Rate'!$B$1,('Depr. Rate'!$B$4*'KU Meter Schedule'!R227)/12,IF(R227=0,Q227/2*'Depr. Rate'!$C$4/12,('Depr. Rate'!$C$4*'KU Meter Schedule'!R227)/12))</f>
        <v>38.462229333333333</v>
      </c>
      <c r="BI227" s="21">
        <f>IF(BI$3&lt;'Depr. Rate'!$B$1,('Depr. Rate'!$B$4*'KU Meter Schedule'!S227)/12,IF(S227=0,R227/2*'Depr. Rate'!$C$4/12,('Depr. Rate'!$C$4*'KU Meter Schedule'!S227)/12))</f>
        <v>38.462229333333333</v>
      </c>
      <c r="BJ227" s="21">
        <f>IF(BJ$3&lt;'Depr. Rate'!$B$1,('Depr. Rate'!$B$4*'KU Meter Schedule'!T227)/12,IF(T227=0,S227/2*'Depr. Rate'!$C$4/12,('Depr. Rate'!$C$4*'KU Meter Schedule'!T227)/12))</f>
        <v>38.462229333333333</v>
      </c>
      <c r="BK227" s="21">
        <f>IF(BK$3&lt;'Depr. Rate'!$B$1,('Depr. Rate'!$B$4*'KU Meter Schedule'!U227)/12,IF(U227=0,T227/2*'Depr. Rate'!$C$4/12,('Depr. Rate'!$C$4*'KU Meter Schedule'!U227)/12))</f>
        <v>58.953023999999999</v>
      </c>
      <c r="BL227" s="21">
        <f>IF(BL$3&lt;'Depr. Rate'!$B$1,('Depr. Rate'!$B$4*'KU Meter Schedule'!V227)/12,IF(V227=0,U227/2*'Depr. Rate'!$C$4/12,('Depr. Rate'!$C$4*'KU Meter Schedule'!V227)/12))</f>
        <v>58.953023999999999</v>
      </c>
      <c r="BM227" s="21">
        <f>IF(BM$3&lt;'Depr. Rate'!$B$1,('Depr. Rate'!$B$4*'KU Meter Schedule'!W227)/12,IF(W227=0,V227/2*'Depr. Rate'!$C$4/12,('Depr. Rate'!$C$4*'KU Meter Schedule'!W227)/12))</f>
        <v>58.953023999999999</v>
      </c>
      <c r="BN227" s="21">
        <f>IF(BN$3&lt;'Depr. Rate'!$B$1,('Depr. Rate'!$B$4*'KU Meter Schedule'!X227)/12,IF(X227=0,W227/2*'Depr. Rate'!$C$4/12,('Depr. Rate'!$C$4*'KU Meter Schedule'!X227)/12))</f>
        <v>58.953023999999999</v>
      </c>
      <c r="BO227" s="21">
        <f>IF(BO$3&lt;'Depr. Rate'!$B$1,('Depr. Rate'!$B$4*'KU Meter Schedule'!Y227)/12,IF(Y227=0,X227/2*'Depr. Rate'!$C$4/12,('Depr. Rate'!$C$4*'KU Meter Schedule'!Y227)/12))</f>
        <v>58.953023999999999</v>
      </c>
      <c r="BP227" s="21">
        <f>IF(BP$3&lt;'Depr. Rate'!$B$1,('Depr. Rate'!$B$4*'KU Meter Schedule'!Z227)/12,IF(Z227=0,Y227/2*'Depr. Rate'!$C$4/12,('Depr. Rate'!$C$4*'KU Meter Schedule'!Z227)/12))</f>
        <v>58.953023999999999</v>
      </c>
      <c r="BQ227" s="21">
        <f>IF(BQ$3&lt;'Depr. Rate'!$B$1,('Depr. Rate'!$B$4*'KU Meter Schedule'!AA227)/12,IF(AA227=0,Z227/2*'Depr. Rate'!$C$4/12,('Depr. Rate'!$C$4*'KU Meter Schedule'!AA227)/12))</f>
        <v>58.953023999999999</v>
      </c>
      <c r="BR227" s="21">
        <f>IF(BR$3&lt;'Depr. Rate'!$B$1,('Depr. Rate'!$B$4*'KU Meter Schedule'!AB227)/12,IF(AB227=0,AA227/2*'Depr. Rate'!$C$4/12,('Depr. Rate'!$C$4*'KU Meter Schedule'!AB227)/12))</f>
        <v>58.953023999999999</v>
      </c>
      <c r="BS227" s="21">
        <f>IF(BS$3&lt;'Depr. Rate'!$B$1,('Depr. Rate'!$B$4*'KU Meter Schedule'!AC227)/12,IF(AC227=0,AB227/2*'Depr. Rate'!$C$4/12,('Depr. Rate'!$C$4*'KU Meter Schedule'!AC227)/12))</f>
        <v>58.953023999999999</v>
      </c>
      <c r="BT227" s="21">
        <f>IF(BT$3&lt;'Depr. Rate'!$B$1,('Depr. Rate'!$B$4*'KU Meter Schedule'!AD227)/12,IF(AD227=0,AC227/2*'Depr. Rate'!$C$4/12,('Depr. Rate'!$C$4*'KU Meter Schedule'!AD227)/12))</f>
        <v>58.953023999999999</v>
      </c>
      <c r="BU227" s="21">
        <f>IF(BU$3&lt;'Depr. Rate'!$B$1,('Depr. Rate'!$B$4*'KU Meter Schedule'!AE227)/12,IF(AE227=0,AD227/2*'Depr. Rate'!$C$4/12,('Depr. Rate'!$C$4*'KU Meter Schedule'!AE227)/12))</f>
        <v>58.953023999999999</v>
      </c>
      <c r="BV227" s="21">
        <f>IF(BV$3&lt;'Depr. Rate'!$B$1,('Depr. Rate'!$B$4*'KU Meter Schedule'!AF227)/12,IF(AF227=0,AE227/2*'Depr. Rate'!$C$4/12,('Depr. Rate'!$C$4*'KU Meter Schedule'!AF227)/12))</f>
        <v>58.953023999999999</v>
      </c>
      <c r="BW227" s="21">
        <f>IF(BW$3&lt;'Depr. Rate'!$B$1,('Depr. Rate'!$B$4*'KU Meter Schedule'!AG227)/12,IF(AG227=0,AF227/2*'Depr. Rate'!$C$4/12,('Depr. Rate'!$C$4*'KU Meter Schedule'!AG227)/12))</f>
        <v>58.953023999999999</v>
      </c>
      <c r="BX227" s="21">
        <f>IF(BX$3&lt;'Depr. Rate'!$B$1,('Depr. Rate'!$B$4*'KU Meter Schedule'!AH227)/12,IF(AH227=0,AG227/2*'Depr. Rate'!$C$4/12,('Depr. Rate'!$C$4*'KU Meter Schedule'!AH227)/12))</f>
        <v>58.953023999999999</v>
      </c>
      <c r="BY227" s="21">
        <f>IF(BY$3&lt;'Depr. Rate'!$B$1,('Depr. Rate'!$B$4*'KU Meter Schedule'!AI227)/12,IF(AI227=0,AH227/2*'Depr. Rate'!$C$4/12,('Depr. Rate'!$C$4*'KU Meter Schedule'!AI227)/12))</f>
        <v>58.953023999999999</v>
      </c>
      <c r="BZ227" s="21">
        <f>IF(BZ$3&lt;'Depr. Rate'!$B$1,('Depr. Rate'!$B$4*'KU Meter Schedule'!AJ227)/12,IF(AJ227=0,AI227/2*'Depr. Rate'!$C$4/12,('Depr. Rate'!$C$4*'KU Meter Schedule'!AJ227)/12))</f>
        <v>58.953023999999999</v>
      </c>
      <c r="CA227" s="21">
        <f>IF(CA$3&lt;'Depr. Rate'!$B$1,('Depr. Rate'!$B$4*'KU Meter Schedule'!AK227)/12,IF(AK227=0,AJ227/2*'Depr. Rate'!$C$4/12,('Depr. Rate'!$C$4*'KU Meter Schedule'!AK227)/12))</f>
        <v>58.953023999999999</v>
      </c>
      <c r="CB227" s="21">
        <f>IF(CB$3&lt;'Depr. Rate'!$B$1,('Depr. Rate'!$B$4*'KU Meter Schedule'!AL227)/12,IF(AL227=0,AK227/2*'Depr. Rate'!$C$4/12,('Depr. Rate'!$C$4*'KU Meter Schedule'!AL227)/12))</f>
        <v>58.953023999999999</v>
      </c>
      <c r="CC227" s="21">
        <f>IF(CC$3&lt;'Depr. Rate'!$B$1,('Depr. Rate'!$B$4*'KU Meter Schedule'!AM227)/12,IF(AM227=0,AL227/2*'Depr. Rate'!$C$4/12,('Depr. Rate'!$C$4*'KU Meter Schedule'!AM227)/12))</f>
        <v>58.953023999999999</v>
      </c>
      <c r="CD227" s="21">
        <f>IF(CD$3&lt;'Depr. Rate'!$B$1,('Depr. Rate'!$B$4*'KU Meter Schedule'!AN227)/12,IF(AN227=0,AM227/2*'Depr. Rate'!$C$4/12,('Depr. Rate'!$C$4*'KU Meter Schedule'!AN227)/12))</f>
        <v>58.953023999999999</v>
      </c>
      <c r="CE227" s="21">
        <f>IF(CE$3&lt;'Depr. Rate'!$B$1,('Depr. Rate'!$B$4*'KU Meter Schedule'!AO227)/12,IF(AO227=0,AN227/2*'Depr. Rate'!$C$4/12,('Depr. Rate'!$C$4*'KU Meter Schedule'!AO227)/12))</f>
        <v>58.953023999999999</v>
      </c>
      <c r="CF227" s="21">
        <f>IF(CF$3&lt;'Depr. Rate'!$B$1,('Depr. Rate'!$B$4*'KU Meter Schedule'!AP227)/12,IF(AP227=0,AO227/2*'Depr. Rate'!$C$4/12,('Depr. Rate'!$C$4*'KU Meter Schedule'!AP227)/12))</f>
        <v>58.953023999999999</v>
      </c>
      <c r="CG227" s="21">
        <f>IF(CG$3&lt;'Depr. Rate'!$B$1,('Depr. Rate'!$B$4*'KU Meter Schedule'!AQ227)/12,IF(AQ227=0,AP227/2*'Depr. Rate'!$C$4/12,('Depr. Rate'!$C$4*'KU Meter Schedule'!AQ227)/12))</f>
        <v>58.953023999999999</v>
      </c>
      <c r="CH227" s="21">
        <f>IF(CH$3&lt;'Depr. Rate'!$B$1,('Depr. Rate'!$B$4*'KU Meter Schedule'!AR227)/12,IF(AR227=0,AQ227/2*'Depr. Rate'!$C$4/12,('Depr. Rate'!$C$4*'KU Meter Schedule'!AR227)/12))</f>
        <v>58.953023999999999</v>
      </c>
      <c r="CI227" s="21">
        <f>IF(CI$3&lt;'Depr. Rate'!$B$1,('Depr. Rate'!$B$4*'KU Meter Schedule'!AS227)/12,IF(AS227=0,AR227/2*'Depr. Rate'!$C$4/12,('Depr. Rate'!$C$4*'KU Meter Schedule'!AS227)/12))</f>
        <v>58.953023999999999</v>
      </c>
      <c r="CJ227" s="21">
        <f>IF(CJ$3&lt;'Depr. Rate'!$B$1,('Depr. Rate'!$B$4*'KU Meter Schedule'!AT227)/12,IF(AT227=0,AS227/2*'Depr. Rate'!$C$4/12,('Depr. Rate'!$C$4*'KU Meter Schedule'!AT227)/12))</f>
        <v>58.953023999999999</v>
      </c>
      <c r="CK227" s="21">
        <f>IF(CK$3&lt;'Depr. Rate'!$B$1,('Depr. Rate'!$B$4*'KU Meter Schedule'!AU227)/12,IF(AU227=0,AT227/2*'Depr. Rate'!$C$4/12,('Depr. Rate'!$C$4*'KU Meter Schedule'!AU227)/12))</f>
        <v>58.953023999999999</v>
      </c>
      <c r="CL227" s="21">
        <f>IF(CL$3&lt;'Depr. Rate'!$B$1,('Depr. Rate'!$B$4*'KU Meter Schedule'!AV227)/12,IF(AV227=0,AU227/2*'Depr. Rate'!$C$4/12,('Depr. Rate'!$C$4*'KU Meter Schedule'!AV227)/12))</f>
        <v>58.953023999999999</v>
      </c>
      <c r="CM227" s="21">
        <f>IF(CM$3&lt;'Depr. Rate'!$B$1,('Depr. Rate'!$B$4*'KU Meter Schedule'!AW227)/12,IF(AW227=0,AV227/2*'Depr. Rate'!$C$4/12,('Depr. Rate'!$C$4*'KU Meter Schedule'!AW227)/12))</f>
        <v>29.476512</v>
      </c>
      <c r="CN227" s="21">
        <f>IF(CN$3&lt;'Depr. Rate'!$B$1,('Depr. Rate'!$B$4*'KU Meter Schedule'!AX227)/12,IF(AX227=0,AW227/2*'Depr. Rate'!$C$4/12,('Depr. Rate'!$C$4*'KU Meter Schedule'!AX227)/12))</f>
        <v>0</v>
      </c>
      <c r="CP227" s="6">
        <f>IF(CP$3=$CP$3,$H227+AZ227,IF($F227='KU Meter Schedule'!CP$3,'KU Meter Schedule'!CO227+AZ227-$G227,SUM(CO227,AZ227)))</f>
        <v>15205.171877666135</v>
      </c>
      <c r="CQ227" s="6">
        <f>IF(CQ$3=$CP$3,$H227+BA227,IF($F227='KU Meter Schedule'!CQ$3,'KU Meter Schedule'!CP227+BA227-$G227,SUM(CP227,BA227)))</f>
        <v>15243.634106999469</v>
      </c>
      <c r="CR227" s="6">
        <f>IF(CR$3=$CP$3,$H227+BB227,IF($F227='KU Meter Schedule'!CR$3,'KU Meter Schedule'!CQ227+BB227-$G227,SUM(CQ227,BB227)))</f>
        <v>15282.096336332803</v>
      </c>
      <c r="CS227" s="6">
        <f>IF(CS$3=$CP$3,$H227+BC227,IF($F227='KU Meter Schedule'!CS$3,'KU Meter Schedule'!CR227+BC227-$G227,SUM(CR227,BC227)))</f>
        <v>15320.558565666137</v>
      </c>
      <c r="CT227" s="6">
        <f>IF(CT$3=$CP$3,$H227+BD227,IF($F227='KU Meter Schedule'!CT$3,'KU Meter Schedule'!CS227+BD227-$G227,SUM(CS227,BD227)))</f>
        <v>15359.020794999471</v>
      </c>
      <c r="CU227" s="6">
        <f>IF(CU$3=$CP$3,$H227+BE227,IF($F227='KU Meter Schedule'!CU$3,'KU Meter Schedule'!CT227+BE227-$G227,SUM(CT227,BE227)))</f>
        <v>15397.483024332805</v>
      </c>
      <c r="CV227" s="6">
        <f>IF(CV$3=$CP$3,$H227+BF227,IF($F227='KU Meter Schedule'!CV$3,'KU Meter Schedule'!CU227+BF227-$G227,SUM(CU227,BF227)))</f>
        <v>15435.945253666139</v>
      </c>
      <c r="CW227" s="6">
        <f>IF(CW$3=$CP$3,$H227+BG227,IF($F227='KU Meter Schedule'!CW$3,'KU Meter Schedule'!CV227+BG227-$G227,SUM(CV227,BG227)))</f>
        <v>15474.407482999473</v>
      </c>
      <c r="CX227" s="6">
        <f>IF(CX$3=$CP$3,$H227+BH227,IF($F227='KU Meter Schedule'!CX$3,'KU Meter Schedule'!CW227+BH227-$G227,SUM(CW227,BH227)))</f>
        <v>15512.869712332807</v>
      </c>
      <c r="CY227" s="6">
        <f>IF(CY$3=$CP$3,$H227+BI227,IF($F227='KU Meter Schedule'!CY$3,'KU Meter Schedule'!CX227+BI227-$G227,SUM(CX227,BI227)))</f>
        <v>15551.331941666142</v>
      </c>
      <c r="CZ227" s="6">
        <f>IF(CZ$3=$CP$3,$H227+BJ227,IF($F227='KU Meter Schedule'!CZ$3,'KU Meter Schedule'!CY227+BJ227-$G227,SUM(CY227,BJ227)))</f>
        <v>15589.794170999476</v>
      </c>
      <c r="DA227" s="6">
        <f>IF(DA$3=$CP$3,$H227+BK227,IF($F227='KU Meter Schedule'!DA$3,'KU Meter Schedule'!CZ227+BK227-$G227,SUM(CZ227,BK227)))</f>
        <v>15648.747194999476</v>
      </c>
      <c r="DB227" s="6">
        <f>IF(DB$3=$CP$3,$H227+BL227,IF($F227='KU Meter Schedule'!DB$3,'KU Meter Schedule'!DA227+BL227-$G227,SUM(DA227,BL227)))</f>
        <v>15707.700218999476</v>
      </c>
      <c r="DC227" s="6">
        <f>IF(DC$3=$CP$3,$H227+BM227,IF($F227='KU Meter Schedule'!DC$3,'KU Meter Schedule'!DB227+BM227-$G227,SUM(DB227,BM227)))</f>
        <v>15766.653242999477</v>
      </c>
      <c r="DD227" s="6">
        <f>IF(DD$3=$CP$3,$H227+BN227,IF($F227='KU Meter Schedule'!DD$3,'KU Meter Schedule'!DC227+BN227-$G227,SUM(DC227,BN227)))</f>
        <v>15825.606266999477</v>
      </c>
      <c r="DE227" s="6">
        <f>IF(DE$3=$CP$3,$H227+BO227,IF($F227='KU Meter Schedule'!DE$3,'KU Meter Schedule'!DD227+BO227-$G227,SUM(DD227,BO227)))</f>
        <v>15884.559290999478</v>
      </c>
      <c r="DF227" s="6">
        <f>IF(DF$3=$CP$3,$H227+BP227,IF($F227='KU Meter Schedule'!DF$3,'KU Meter Schedule'!DE227+BP227-$G227,SUM(DE227,BP227)))</f>
        <v>15943.512314999478</v>
      </c>
      <c r="DG227" s="6">
        <f>IF(DG$3=$CP$3,$H227+BQ227,IF($F227='KU Meter Schedule'!DG$3,'KU Meter Schedule'!DF227+BQ227-$G227,SUM(DF227,BQ227)))</f>
        <v>16002.465338999478</v>
      </c>
      <c r="DH227" s="6">
        <f>IF(DH$3=$CP$3,$H227+BR227,IF($F227='KU Meter Schedule'!DH$3,'KU Meter Schedule'!DG227+BR227-$G227,SUM(DG227,BR227)))</f>
        <v>16061.418362999479</v>
      </c>
      <c r="DI227" s="6">
        <f>IF(DI$3=$CP$3,$H227+BS227,IF($F227='KU Meter Schedule'!DI$3,'KU Meter Schedule'!DH227+BS227-$G227,SUM(DH227,BS227)))</f>
        <v>16120.371386999479</v>
      </c>
      <c r="DJ227" s="6">
        <f>IF(DJ$3=$CP$3,$H227+BT227,IF($F227='KU Meter Schedule'!DJ$3,'KU Meter Schedule'!DI227+BT227-$G227,SUM(DI227,BT227)))</f>
        <v>16179.324410999479</v>
      </c>
      <c r="DK227" s="6">
        <f>IF(DK$3=$CP$3,$H227+BU227,IF($F227='KU Meter Schedule'!DK$3,'KU Meter Schedule'!DJ227+BU227-$G227,SUM(DJ227,BU227)))</f>
        <v>16238.27743499948</v>
      </c>
      <c r="DL227" s="6">
        <f>IF(DL$3=$CP$3,$H227+BV227,IF($F227='KU Meter Schedule'!DL$3,'KU Meter Schedule'!DK227+BV227-$G227,SUM(DK227,BV227)))</f>
        <v>16297.23045899948</v>
      </c>
      <c r="DM227" s="6">
        <f>IF(DM$3=$CP$3,$H227+BW227,IF($F227='KU Meter Schedule'!DM$3,'KU Meter Schedule'!DL227+BW227-$G227,SUM(DL227,BW227)))</f>
        <v>16356.18348299948</v>
      </c>
      <c r="DN227" s="6">
        <f>IF(DN$3=$CP$3,$H227+BX227,IF($F227='KU Meter Schedule'!DN$3,'KU Meter Schedule'!DM227+BX227-$G227,SUM(DM227,BX227)))</f>
        <v>16415.136506999479</v>
      </c>
      <c r="DO227" s="6">
        <f>IF(DO$3=$CP$3,$H227+BY227,IF($F227='KU Meter Schedule'!DO$3,'KU Meter Schedule'!DN227+BY227-$G227,SUM(DN227,BY227)))</f>
        <v>16474.089530999478</v>
      </c>
      <c r="DP227" s="6">
        <f>IF(DP$3=$CP$3,$H227+BZ227,IF($F227='KU Meter Schedule'!DP$3,'KU Meter Schedule'!DO227+BZ227-$G227,SUM(DO227,BZ227)))</f>
        <v>16533.042554999476</v>
      </c>
      <c r="DQ227" s="6">
        <f>IF(DQ$3=$CP$3,$H227+CA227,IF($F227='KU Meter Schedule'!DQ$3,'KU Meter Schedule'!DP227+CA227-$G227,SUM(DP227,CA227)))</f>
        <v>16591.995578999475</v>
      </c>
      <c r="DR227" s="6">
        <f>IF(DR$3=$CP$3,$H227+CB227,IF($F227='KU Meter Schedule'!DR$3,'KU Meter Schedule'!DQ227+CB227-$G227,SUM(DQ227,CB227)))</f>
        <v>16650.948602999473</v>
      </c>
      <c r="DS227" s="6">
        <f>IF(DS$3=$CP$3,$H227+CC227,IF($F227='KU Meter Schedule'!DS$3,'KU Meter Schedule'!DR227+CC227-$G227,SUM(DR227,CC227)))</f>
        <v>16709.901626999472</v>
      </c>
      <c r="DT227" s="6">
        <f>IF(DT$3=$CP$3,$H227+CD227,IF($F227='KU Meter Schedule'!DT$3,'KU Meter Schedule'!DS227+CD227-$G227,SUM(DS227,CD227)))</f>
        <v>16768.85465099947</v>
      </c>
      <c r="DU227" s="6">
        <f>IF(DU$3=$CP$3,$H227+CE227,IF($F227='KU Meter Schedule'!DU$3,'KU Meter Schedule'!DT227+CE227-$G227,SUM(DT227,CE227)))</f>
        <v>16827.807674999469</v>
      </c>
      <c r="DV227" s="6">
        <f>IF(DV$3=$CP$3,$H227+CF227,IF($F227='KU Meter Schedule'!DV$3,'KU Meter Schedule'!DU227+CF227-$G227,SUM(DU227,CF227)))</f>
        <v>16886.760698999467</v>
      </c>
      <c r="DW227" s="6">
        <f>IF(DW$3=$CP$3,$H227+CG227,IF($F227='KU Meter Schedule'!DW$3,'KU Meter Schedule'!DV227+CG227-$G227,SUM(DV227,CG227)))</f>
        <v>16945.713722999466</v>
      </c>
      <c r="DX227" s="6">
        <f>IF(DX$3=$CP$3,$H227+CH227,IF($F227='KU Meter Schedule'!DX$3,'KU Meter Schedule'!DW227+CH227-$G227,SUM(DW227,CH227)))</f>
        <v>17004.666746999465</v>
      </c>
      <c r="DY227" s="6">
        <f>IF(DY$3=$CP$3,$H227+CI227,IF($F227='KU Meter Schedule'!DY$3,'KU Meter Schedule'!DX227+CI227-$G227,SUM(DX227,CI227)))</f>
        <v>17063.619770999463</v>
      </c>
      <c r="DZ227" s="6">
        <f>IF(DZ$3=$CP$3,$H227+CJ227,IF($F227='KU Meter Schedule'!DZ$3,'KU Meter Schedule'!DY227+CJ227-$G227,SUM(DY227,CJ227)))</f>
        <v>17122.572794999462</v>
      </c>
      <c r="EA227" s="6">
        <f>IF(EA$3=$CP$3,$H227+CK227,IF($F227='KU Meter Schedule'!EA$3,'KU Meter Schedule'!DZ227+CK227-$G227,SUM(DZ227,CK227)))</f>
        <v>17181.52581899946</v>
      </c>
      <c r="EB227" s="6">
        <f>IF(EB$3=$CP$3,$H227+CL227,IF($F227='KU Meter Schedule'!EB$3,'KU Meter Schedule'!EA227+CL227-$G227,SUM(EA227,CL227)))</f>
        <v>17240.478842999459</v>
      </c>
      <c r="EC227" s="6">
        <f>IF(EC$3=$CP$3,$H227+CM227,IF($F227='KU Meter Schedule'!EC$3,'KU Meter Schedule'!EB227+CM227-$G227,SUM(EB227,CM227)))</f>
        <v>-2884.9246450005412</v>
      </c>
      <c r="ED227" s="6">
        <f>IF(ED$3=$CP$3,$H227+CN227,IF($F227='KU Meter Schedule'!ED$3,'KU Meter Schedule'!EC227+CN227-$G227,SUM(EC227,CN227)))</f>
        <v>-2884.9246450005412</v>
      </c>
      <c r="EF227" s="8">
        <f t="shared" si="44"/>
        <v>4949.7081223338664</v>
      </c>
      <c r="EG227" s="8">
        <f t="shared" si="44"/>
        <v>4911.2458930005323</v>
      </c>
      <c r="EH227" s="8">
        <f t="shared" si="44"/>
        <v>4872.7836636671982</v>
      </c>
      <c r="EI227" s="8">
        <f t="shared" si="44"/>
        <v>4834.3214343338641</v>
      </c>
      <c r="EJ227" s="8">
        <f t="shared" si="44"/>
        <v>4795.85920500053</v>
      </c>
      <c r="EK227" s="8">
        <f t="shared" si="44"/>
        <v>4757.3969756671959</v>
      </c>
      <c r="EL227" s="8">
        <f t="shared" si="44"/>
        <v>4718.9347463338618</v>
      </c>
      <c r="EM227" s="8">
        <f t="shared" si="44"/>
        <v>4680.4725170005277</v>
      </c>
      <c r="EN227" s="8">
        <f t="shared" si="44"/>
        <v>4642.0102876671936</v>
      </c>
      <c r="EO227" s="8">
        <f t="shared" si="44"/>
        <v>4603.5480583338594</v>
      </c>
      <c r="EP227" s="8">
        <f t="shared" si="44"/>
        <v>4565.0858290005253</v>
      </c>
      <c r="EQ227" s="8">
        <f t="shared" si="44"/>
        <v>4506.132805000525</v>
      </c>
      <c r="ER227" s="8">
        <f t="shared" si="44"/>
        <v>4447.1797810005246</v>
      </c>
      <c r="ES227" s="8">
        <f t="shared" si="44"/>
        <v>4388.2267570005242</v>
      </c>
      <c r="ET227" s="8">
        <f t="shared" si="44"/>
        <v>4329.2737330005239</v>
      </c>
      <c r="EU227" s="8">
        <f t="shared" si="44"/>
        <v>4270.3207090005235</v>
      </c>
      <c r="EV227" s="8">
        <f t="shared" si="43"/>
        <v>4211.3676850005231</v>
      </c>
      <c r="EW227" s="8">
        <f t="shared" si="43"/>
        <v>4152.4146610005228</v>
      </c>
      <c r="EX227" s="8">
        <f t="shared" si="43"/>
        <v>4093.4616370005224</v>
      </c>
      <c r="EY227" s="8">
        <f t="shared" si="43"/>
        <v>4034.508613000522</v>
      </c>
      <c r="EZ227" s="8">
        <f t="shared" si="43"/>
        <v>3975.5555890005216</v>
      </c>
      <c r="FA227" s="8">
        <f t="shared" si="43"/>
        <v>3916.6025650005213</v>
      </c>
      <c r="FB227" s="8">
        <f t="shared" si="43"/>
        <v>3857.6495410005209</v>
      </c>
      <c r="FC227" s="8">
        <f t="shared" si="43"/>
        <v>3798.6965170005205</v>
      </c>
      <c r="FD227" s="8">
        <f t="shared" si="43"/>
        <v>3739.743493000522</v>
      </c>
      <c r="FE227" s="8">
        <f t="shared" si="43"/>
        <v>3680.7904690005234</v>
      </c>
      <c r="FF227" s="8">
        <f t="shared" si="43"/>
        <v>3621.8374450005249</v>
      </c>
      <c r="FG227" s="8">
        <f t="shared" si="43"/>
        <v>3562.8844210005263</v>
      </c>
      <c r="FH227" s="8">
        <f t="shared" si="43"/>
        <v>3503.9313970005278</v>
      </c>
      <c r="FI227" s="8">
        <f t="shared" si="43"/>
        <v>3444.9783730005292</v>
      </c>
      <c r="FJ227" s="8">
        <f t="shared" si="43"/>
        <v>3386.0253490005307</v>
      </c>
      <c r="FK227" s="8">
        <f t="shared" si="46"/>
        <v>3327.0723250005321</v>
      </c>
      <c r="FL227" s="8">
        <f t="shared" si="46"/>
        <v>3268.1193010005336</v>
      </c>
      <c r="FM227" s="8">
        <f t="shared" si="46"/>
        <v>3209.166277000535</v>
      </c>
      <c r="FN227" s="8">
        <f t="shared" si="46"/>
        <v>3150.2132530005365</v>
      </c>
      <c r="FO227" s="8">
        <f t="shared" si="46"/>
        <v>3091.2602290005379</v>
      </c>
      <c r="FP227" s="8">
        <f t="shared" si="46"/>
        <v>3032.3072050005394</v>
      </c>
      <c r="FQ227" s="8">
        <f t="shared" si="46"/>
        <v>2973.3541810005408</v>
      </c>
      <c r="FR227" s="8">
        <f t="shared" si="46"/>
        <v>2914.4011570005423</v>
      </c>
      <c r="FS227" s="8">
        <f t="shared" si="46"/>
        <v>2884.9246450005412</v>
      </c>
      <c r="FT227" s="8">
        <f t="shared" si="46"/>
        <v>2884.9246450005412</v>
      </c>
    </row>
    <row r="228" spans="1:176" x14ac:dyDescent="0.25">
      <c r="A228" s="3" t="s">
        <v>12</v>
      </c>
      <c r="B228" s="3" t="s">
        <v>2</v>
      </c>
      <c r="C228" s="3" t="s">
        <v>37</v>
      </c>
      <c r="D228" s="3" t="s">
        <v>4</v>
      </c>
      <c r="E228" s="3">
        <v>1987</v>
      </c>
      <c r="F228" s="24">
        <f>IFERROR(VLOOKUP(CONCATENATE(C228,E228),'KU Retirements'!$A$4:$E$150,5,FALSE),"N/A")</f>
        <v>43770</v>
      </c>
      <c r="G228" s="5">
        <v>83191.97</v>
      </c>
      <c r="H228" s="5">
        <v>61129.252407994703</v>
      </c>
      <c r="J228" s="6">
        <f>IF(J$3=$J$3,$G228,IF($F228='KU Meter Schedule'!J$3,'KU Meter Schedule'!I228-'KU Meter Schedule'!$G228,I228))</f>
        <v>83191.97</v>
      </c>
      <c r="K228" s="6">
        <f>IF(K$3=$J$3,$G228,IF($F228='KU Meter Schedule'!K$3,'KU Meter Schedule'!J228-'KU Meter Schedule'!$G228,J228))</f>
        <v>83191.97</v>
      </c>
      <c r="L228" s="6">
        <f>IF(L$3=$J$3,$G228,IF($F228='KU Meter Schedule'!L$3,'KU Meter Schedule'!K228-'KU Meter Schedule'!$G228,K228))</f>
        <v>83191.97</v>
      </c>
      <c r="M228" s="6">
        <f>IF(M$3=$J$3,$G228,IF($F228='KU Meter Schedule'!M$3,'KU Meter Schedule'!L228-'KU Meter Schedule'!$G228,L228))</f>
        <v>83191.97</v>
      </c>
      <c r="N228" s="6">
        <f>IF(N$3=$J$3,$G228,IF($F228='KU Meter Schedule'!N$3,'KU Meter Schedule'!M228-'KU Meter Schedule'!$G228,M228))</f>
        <v>83191.97</v>
      </c>
      <c r="O228" s="6">
        <f>IF(O$3=$J$3,$G228,IF($F228='KU Meter Schedule'!O$3,'KU Meter Schedule'!N228-'KU Meter Schedule'!$G228,N228))</f>
        <v>83191.97</v>
      </c>
      <c r="P228" s="6">
        <f>IF(P$3=$J$3,$G228,IF($F228='KU Meter Schedule'!P$3,'KU Meter Schedule'!O228-'KU Meter Schedule'!$G228,O228))</f>
        <v>83191.97</v>
      </c>
      <c r="Q228" s="6">
        <f>IF(Q$3=$J$3,$G228,IF($F228='KU Meter Schedule'!Q$3,'KU Meter Schedule'!P228-'KU Meter Schedule'!$G228,P228))</f>
        <v>83191.97</v>
      </c>
      <c r="R228" s="6">
        <f>IF(R$3=$J$3,$G228,IF($F228='KU Meter Schedule'!R$3,'KU Meter Schedule'!Q228-'KU Meter Schedule'!$G228,Q228))</f>
        <v>83191.97</v>
      </c>
      <c r="S228" s="6">
        <f>IF(S$3=$J$3,$G228,IF($F228='KU Meter Schedule'!S$3,'KU Meter Schedule'!R228-'KU Meter Schedule'!$G228,R228))</f>
        <v>83191.97</v>
      </c>
      <c r="T228" s="6">
        <f>IF(T$3=$J$3,$G228,IF($F228='KU Meter Schedule'!T$3,'KU Meter Schedule'!S228-'KU Meter Schedule'!$G228,S228))</f>
        <v>83191.97</v>
      </c>
      <c r="U228" s="6">
        <f>IF(U$3=$J$3,$G228,IF($F228='KU Meter Schedule'!U$3,'KU Meter Schedule'!T228-'KU Meter Schedule'!$G228,T228))</f>
        <v>83191.97</v>
      </c>
      <c r="V228" s="6">
        <f>IF(V$3=$J$3,$G228,IF($F228='KU Meter Schedule'!V$3,'KU Meter Schedule'!U228-'KU Meter Schedule'!$G228,U228))</f>
        <v>83191.97</v>
      </c>
      <c r="W228" s="6">
        <f>IF(W$3=$J$3,$G228,IF($F228='KU Meter Schedule'!W$3,'KU Meter Schedule'!V228-'KU Meter Schedule'!$G228,V228))</f>
        <v>83191.97</v>
      </c>
      <c r="X228" s="6">
        <f>IF(X$3=$J$3,$G228,IF($F228='KU Meter Schedule'!X$3,'KU Meter Schedule'!W228-'KU Meter Schedule'!$G228,W228))</f>
        <v>83191.97</v>
      </c>
      <c r="Y228" s="6">
        <f>IF(Y$3=$J$3,$G228,IF($F228='KU Meter Schedule'!Y$3,'KU Meter Schedule'!X228-'KU Meter Schedule'!$G228,X228))</f>
        <v>83191.97</v>
      </c>
      <c r="Z228" s="6">
        <f>IF(Z$3=$J$3,$G228,IF($F228='KU Meter Schedule'!Z$3,'KU Meter Schedule'!Y228-'KU Meter Schedule'!$G228,Y228))</f>
        <v>83191.97</v>
      </c>
      <c r="AA228" s="6">
        <f>IF(AA$3=$J$3,$G228,IF($F228='KU Meter Schedule'!AA$3,'KU Meter Schedule'!Z228-'KU Meter Schedule'!$G228,Z228))</f>
        <v>83191.97</v>
      </c>
      <c r="AB228" s="6">
        <f>IF(AB$3=$J$3,$G228,IF($F228='KU Meter Schedule'!AB$3,'KU Meter Schedule'!AA228-'KU Meter Schedule'!$G228,AA228))</f>
        <v>83191.97</v>
      </c>
      <c r="AC228" s="6">
        <f>IF(AC$3=$J$3,$G228,IF($F228='KU Meter Schedule'!AC$3,'KU Meter Schedule'!AB228-'KU Meter Schedule'!$G228,AB228))</f>
        <v>83191.97</v>
      </c>
      <c r="AD228" s="6">
        <f>IF(AD$3=$J$3,$G228,IF($F228='KU Meter Schedule'!AD$3,'KU Meter Schedule'!AC228-'KU Meter Schedule'!$G228,AC228))</f>
        <v>83191.97</v>
      </c>
      <c r="AE228" s="6">
        <f>IF(AE$3=$J$3,$G228,IF($F228='KU Meter Schedule'!AE$3,'KU Meter Schedule'!AD228-'KU Meter Schedule'!$G228,AD228))</f>
        <v>83191.97</v>
      </c>
      <c r="AF228" s="6">
        <f>IF(AF$3=$J$3,$G228,IF($F228='KU Meter Schedule'!AF$3,'KU Meter Schedule'!AE228-'KU Meter Schedule'!$G228,AE228))</f>
        <v>83191.97</v>
      </c>
      <c r="AG228" s="6">
        <f>IF(AG$3=$J$3,$G228,IF($F228='KU Meter Schedule'!AG$3,'KU Meter Schedule'!AF228-'KU Meter Schedule'!$G228,AF228))</f>
        <v>83191.97</v>
      </c>
      <c r="AH228" s="6">
        <f>IF(AH$3=$J$3,$G228,IF($F228='KU Meter Schedule'!AH$3,'KU Meter Schedule'!AG228-'KU Meter Schedule'!$G228,AG228))</f>
        <v>83191.97</v>
      </c>
      <c r="AI228" s="6">
        <f>IF(AI$3=$J$3,$G228,IF($F228='KU Meter Schedule'!AI$3,'KU Meter Schedule'!AH228-'KU Meter Schedule'!$G228,AH228))</f>
        <v>83191.97</v>
      </c>
      <c r="AJ228" s="6">
        <f>IF(AJ$3=$J$3,$G228,IF($F228='KU Meter Schedule'!AJ$3,'KU Meter Schedule'!AI228-'KU Meter Schedule'!$G228,AI228))</f>
        <v>83191.97</v>
      </c>
      <c r="AK228" s="6">
        <f>IF(AK$3=$J$3,$G228,IF($F228='KU Meter Schedule'!AK$3,'KU Meter Schedule'!AJ228-'KU Meter Schedule'!$G228,AJ228))</f>
        <v>83191.97</v>
      </c>
      <c r="AL228" s="6">
        <f>IF(AL$3=$J$3,$G228,IF($F228='KU Meter Schedule'!AL$3,'KU Meter Schedule'!AK228-'KU Meter Schedule'!$G228,AK228))</f>
        <v>83191.97</v>
      </c>
      <c r="AM228" s="6">
        <f>IF(AM$3=$J$3,$G228,IF($F228='KU Meter Schedule'!AM$3,'KU Meter Schedule'!AL228-'KU Meter Schedule'!$G228,AL228))</f>
        <v>83191.97</v>
      </c>
      <c r="AN228" s="6">
        <f>IF(AN$3=$J$3,$G228,IF($F228='KU Meter Schedule'!AN$3,'KU Meter Schedule'!AM228-'KU Meter Schedule'!$G228,AM228))</f>
        <v>83191.97</v>
      </c>
      <c r="AO228" s="6">
        <f>IF(AO$3=$J$3,$G228,IF($F228='KU Meter Schedule'!AO$3,'KU Meter Schedule'!AN228-'KU Meter Schedule'!$G228,AN228))</f>
        <v>83191.97</v>
      </c>
      <c r="AP228" s="6">
        <f>IF(AP$3=$J$3,$G228,IF($F228='KU Meter Schedule'!AP$3,'KU Meter Schedule'!AO228-'KU Meter Schedule'!$G228,AO228))</f>
        <v>83191.97</v>
      </c>
      <c r="AQ228" s="6">
        <f>IF(AQ$3=$J$3,$G228,IF($F228='KU Meter Schedule'!AQ$3,'KU Meter Schedule'!AP228-'KU Meter Schedule'!$G228,AP228))</f>
        <v>83191.97</v>
      </c>
      <c r="AR228" s="6">
        <f>IF(AR$3=$J$3,$G228,IF($F228='KU Meter Schedule'!AR$3,'KU Meter Schedule'!AQ228-'KU Meter Schedule'!$G228,AQ228))</f>
        <v>83191.97</v>
      </c>
      <c r="AS228" s="6">
        <f>IF(AS$3=$J$3,$G228,IF($F228='KU Meter Schedule'!AS$3,'KU Meter Schedule'!AR228-'KU Meter Schedule'!$G228,AR228))</f>
        <v>83191.97</v>
      </c>
      <c r="AT228" s="6">
        <f>IF(AT$3=$J$3,$G228,IF($F228='KU Meter Schedule'!AT$3,'KU Meter Schedule'!AS228-'KU Meter Schedule'!$G228,AS228))</f>
        <v>83191.97</v>
      </c>
      <c r="AU228" s="6">
        <f>IF(AU$3=$J$3,$G228,IF($F228='KU Meter Schedule'!AU$3,'KU Meter Schedule'!AT228-'KU Meter Schedule'!$G228,AT228))</f>
        <v>83191.97</v>
      </c>
      <c r="AV228" s="6">
        <f>IF(AV$3=$J$3,$G228,IF($F228='KU Meter Schedule'!AV$3,'KU Meter Schedule'!AU228-'KU Meter Schedule'!$G228,AU228))</f>
        <v>83191.97</v>
      </c>
      <c r="AW228" s="6">
        <f>IF(AW$3=$J$3,$G228,IF($F228='KU Meter Schedule'!AW$3,'KU Meter Schedule'!AV228-'KU Meter Schedule'!$G228,AV228))</f>
        <v>0</v>
      </c>
      <c r="AX228" s="6">
        <f>IF(AX$3=$J$3,$G228,IF($F228='KU Meter Schedule'!AX$3,'KU Meter Schedule'!AW228-'KU Meter Schedule'!$G228,AW228))</f>
        <v>0</v>
      </c>
      <c r="AZ228" s="21">
        <f>IF(AZ$3&lt;'Depr. Rate'!$B$1,('Depr. Rate'!$B$4*'KU Meter Schedule'!J228)/12,IF(J228=0,I228/2*'Depr. Rate'!$C$4/12,('Depr. Rate'!$C$4*'KU Meter Schedule'!J228)/12))</f>
        <v>158.75800941666668</v>
      </c>
      <c r="BA228" s="21">
        <f>IF(BA$3&lt;'Depr. Rate'!$B$1,('Depr. Rate'!$B$4*'KU Meter Schedule'!K228)/12,IF(K228=0,J228/2*'Depr. Rate'!$C$4/12,('Depr. Rate'!$C$4*'KU Meter Schedule'!K228)/12))</f>
        <v>158.75800941666668</v>
      </c>
      <c r="BB228" s="21">
        <f>IF(BB$3&lt;'Depr. Rate'!$B$1,('Depr. Rate'!$B$4*'KU Meter Schedule'!L228)/12,IF(L228=0,K228/2*'Depr. Rate'!$C$4/12,('Depr. Rate'!$C$4*'KU Meter Schedule'!L228)/12))</f>
        <v>158.75800941666668</v>
      </c>
      <c r="BC228" s="21">
        <f>IF(BC$3&lt;'Depr. Rate'!$B$1,('Depr. Rate'!$B$4*'KU Meter Schedule'!M228)/12,IF(M228=0,L228/2*'Depr. Rate'!$C$4/12,('Depr. Rate'!$C$4*'KU Meter Schedule'!M228)/12))</f>
        <v>158.75800941666668</v>
      </c>
      <c r="BD228" s="21">
        <f>IF(BD$3&lt;'Depr. Rate'!$B$1,('Depr. Rate'!$B$4*'KU Meter Schedule'!N228)/12,IF(N228=0,M228/2*'Depr. Rate'!$C$4/12,('Depr. Rate'!$C$4*'KU Meter Schedule'!N228)/12))</f>
        <v>158.75800941666668</v>
      </c>
      <c r="BE228" s="21">
        <f>IF(BE$3&lt;'Depr. Rate'!$B$1,('Depr. Rate'!$B$4*'KU Meter Schedule'!O228)/12,IF(O228=0,N228/2*'Depr. Rate'!$C$4/12,('Depr. Rate'!$C$4*'KU Meter Schedule'!O228)/12))</f>
        <v>158.75800941666668</v>
      </c>
      <c r="BF228" s="21">
        <f>IF(BF$3&lt;'Depr. Rate'!$B$1,('Depr. Rate'!$B$4*'KU Meter Schedule'!P228)/12,IF(P228=0,O228/2*'Depr. Rate'!$C$4/12,('Depr. Rate'!$C$4*'KU Meter Schedule'!P228)/12))</f>
        <v>158.75800941666668</v>
      </c>
      <c r="BG228" s="21">
        <f>IF(BG$3&lt;'Depr. Rate'!$B$1,('Depr. Rate'!$B$4*'KU Meter Schedule'!Q228)/12,IF(Q228=0,P228/2*'Depr. Rate'!$C$4/12,('Depr. Rate'!$C$4*'KU Meter Schedule'!Q228)/12))</f>
        <v>158.75800941666668</v>
      </c>
      <c r="BH228" s="21">
        <f>IF(BH$3&lt;'Depr. Rate'!$B$1,('Depr. Rate'!$B$4*'KU Meter Schedule'!R228)/12,IF(R228=0,Q228/2*'Depr. Rate'!$C$4/12,('Depr. Rate'!$C$4*'KU Meter Schedule'!R228)/12))</f>
        <v>158.75800941666668</v>
      </c>
      <c r="BI228" s="21">
        <f>IF(BI$3&lt;'Depr. Rate'!$B$1,('Depr. Rate'!$B$4*'KU Meter Schedule'!S228)/12,IF(S228=0,R228/2*'Depr. Rate'!$C$4/12,('Depr. Rate'!$C$4*'KU Meter Schedule'!S228)/12))</f>
        <v>158.75800941666668</v>
      </c>
      <c r="BJ228" s="21">
        <f>IF(BJ$3&lt;'Depr. Rate'!$B$1,('Depr. Rate'!$B$4*'KU Meter Schedule'!T228)/12,IF(T228=0,S228/2*'Depr. Rate'!$C$4/12,('Depr. Rate'!$C$4*'KU Meter Schedule'!T228)/12))</f>
        <v>158.75800941666668</v>
      </c>
      <c r="BK228" s="21">
        <f>IF(BK$3&lt;'Depr. Rate'!$B$1,('Depr. Rate'!$B$4*'KU Meter Schedule'!U228)/12,IF(U228=0,T228/2*'Depr. Rate'!$C$4/12,('Depr. Rate'!$C$4*'KU Meter Schedule'!U228)/12))</f>
        <v>243.33651224999997</v>
      </c>
      <c r="BL228" s="21">
        <f>IF(BL$3&lt;'Depr. Rate'!$B$1,('Depr. Rate'!$B$4*'KU Meter Schedule'!V228)/12,IF(V228=0,U228/2*'Depr. Rate'!$C$4/12,('Depr. Rate'!$C$4*'KU Meter Schedule'!V228)/12))</f>
        <v>243.33651224999997</v>
      </c>
      <c r="BM228" s="21">
        <f>IF(BM$3&lt;'Depr. Rate'!$B$1,('Depr. Rate'!$B$4*'KU Meter Schedule'!W228)/12,IF(W228=0,V228/2*'Depr. Rate'!$C$4/12,('Depr. Rate'!$C$4*'KU Meter Schedule'!W228)/12))</f>
        <v>243.33651224999997</v>
      </c>
      <c r="BN228" s="21">
        <f>IF(BN$3&lt;'Depr. Rate'!$B$1,('Depr. Rate'!$B$4*'KU Meter Schedule'!X228)/12,IF(X228=0,W228/2*'Depr. Rate'!$C$4/12,('Depr. Rate'!$C$4*'KU Meter Schedule'!X228)/12))</f>
        <v>243.33651224999997</v>
      </c>
      <c r="BO228" s="21">
        <f>IF(BO$3&lt;'Depr. Rate'!$B$1,('Depr. Rate'!$B$4*'KU Meter Schedule'!Y228)/12,IF(Y228=0,X228/2*'Depr. Rate'!$C$4/12,('Depr. Rate'!$C$4*'KU Meter Schedule'!Y228)/12))</f>
        <v>243.33651224999997</v>
      </c>
      <c r="BP228" s="21">
        <f>IF(BP$3&lt;'Depr. Rate'!$B$1,('Depr. Rate'!$B$4*'KU Meter Schedule'!Z228)/12,IF(Z228=0,Y228/2*'Depr. Rate'!$C$4/12,('Depr. Rate'!$C$4*'KU Meter Schedule'!Z228)/12))</f>
        <v>243.33651224999997</v>
      </c>
      <c r="BQ228" s="21">
        <f>IF(BQ$3&lt;'Depr. Rate'!$B$1,('Depr. Rate'!$B$4*'KU Meter Schedule'!AA228)/12,IF(AA228=0,Z228/2*'Depr. Rate'!$C$4/12,('Depr. Rate'!$C$4*'KU Meter Schedule'!AA228)/12))</f>
        <v>243.33651224999997</v>
      </c>
      <c r="BR228" s="21">
        <f>IF(BR$3&lt;'Depr. Rate'!$B$1,('Depr. Rate'!$B$4*'KU Meter Schedule'!AB228)/12,IF(AB228=0,AA228/2*'Depr. Rate'!$C$4/12,('Depr. Rate'!$C$4*'KU Meter Schedule'!AB228)/12))</f>
        <v>243.33651224999997</v>
      </c>
      <c r="BS228" s="21">
        <f>IF(BS$3&lt;'Depr. Rate'!$B$1,('Depr. Rate'!$B$4*'KU Meter Schedule'!AC228)/12,IF(AC228=0,AB228/2*'Depr. Rate'!$C$4/12,('Depr. Rate'!$C$4*'KU Meter Schedule'!AC228)/12))</f>
        <v>243.33651224999997</v>
      </c>
      <c r="BT228" s="21">
        <f>IF(BT$3&lt;'Depr. Rate'!$B$1,('Depr. Rate'!$B$4*'KU Meter Schedule'!AD228)/12,IF(AD228=0,AC228/2*'Depr. Rate'!$C$4/12,('Depr. Rate'!$C$4*'KU Meter Schedule'!AD228)/12))</f>
        <v>243.33651224999997</v>
      </c>
      <c r="BU228" s="21">
        <f>IF(BU$3&lt;'Depr. Rate'!$B$1,('Depr. Rate'!$B$4*'KU Meter Schedule'!AE228)/12,IF(AE228=0,AD228/2*'Depr. Rate'!$C$4/12,('Depr. Rate'!$C$4*'KU Meter Schedule'!AE228)/12))</f>
        <v>243.33651224999997</v>
      </c>
      <c r="BV228" s="21">
        <f>IF(BV$3&lt;'Depr. Rate'!$B$1,('Depr. Rate'!$B$4*'KU Meter Schedule'!AF228)/12,IF(AF228=0,AE228/2*'Depr. Rate'!$C$4/12,('Depr. Rate'!$C$4*'KU Meter Schedule'!AF228)/12))</f>
        <v>243.33651224999997</v>
      </c>
      <c r="BW228" s="21">
        <f>IF(BW$3&lt;'Depr. Rate'!$B$1,('Depr. Rate'!$B$4*'KU Meter Schedule'!AG228)/12,IF(AG228=0,AF228/2*'Depr. Rate'!$C$4/12,('Depr. Rate'!$C$4*'KU Meter Schedule'!AG228)/12))</f>
        <v>243.33651224999997</v>
      </c>
      <c r="BX228" s="21">
        <f>IF(BX$3&lt;'Depr. Rate'!$B$1,('Depr. Rate'!$B$4*'KU Meter Schedule'!AH228)/12,IF(AH228=0,AG228/2*'Depr. Rate'!$C$4/12,('Depr. Rate'!$C$4*'KU Meter Schedule'!AH228)/12))</f>
        <v>243.33651224999997</v>
      </c>
      <c r="BY228" s="21">
        <f>IF(BY$3&lt;'Depr. Rate'!$B$1,('Depr. Rate'!$B$4*'KU Meter Schedule'!AI228)/12,IF(AI228=0,AH228/2*'Depr. Rate'!$C$4/12,('Depr. Rate'!$C$4*'KU Meter Schedule'!AI228)/12))</f>
        <v>243.33651224999997</v>
      </c>
      <c r="BZ228" s="21">
        <f>IF(BZ$3&lt;'Depr. Rate'!$B$1,('Depr. Rate'!$B$4*'KU Meter Schedule'!AJ228)/12,IF(AJ228=0,AI228/2*'Depr. Rate'!$C$4/12,('Depr. Rate'!$C$4*'KU Meter Schedule'!AJ228)/12))</f>
        <v>243.33651224999997</v>
      </c>
      <c r="CA228" s="21">
        <f>IF(CA$3&lt;'Depr. Rate'!$B$1,('Depr. Rate'!$B$4*'KU Meter Schedule'!AK228)/12,IF(AK228=0,AJ228/2*'Depr. Rate'!$C$4/12,('Depr. Rate'!$C$4*'KU Meter Schedule'!AK228)/12))</f>
        <v>243.33651224999997</v>
      </c>
      <c r="CB228" s="21">
        <f>IF(CB$3&lt;'Depr. Rate'!$B$1,('Depr. Rate'!$B$4*'KU Meter Schedule'!AL228)/12,IF(AL228=0,AK228/2*'Depr. Rate'!$C$4/12,('Depr. Rate'!$C$4*'KU Meter Schedule'!AL228)/12))</f>
        <v>243.33651224999997</v>
      </c>
      <c r="CC228" s="21">
        <f>IF(CC$3&lt;'Depr. Rate'!$B$1,('Depr. Rate'!$B$4*'KU Meter Schedule'!AM228)/12,IF(AM228=0,AL228/2*'Depr. Rate'!$C$4/12,('Depr. Rate'!$C$4*'KU Meter Schedule'!AM228)/12))</f>
        <v>243.33651224999997</v>
      </c>
      <c r="CD228" s="21">
        <f>IF(CD$3&lt;'Depr. Rate'!$B$1,('Depr. Rate'!$B$4*'KU Meter Schedule'!AN228)/12,IF(AN228=0,AM228/2*'Depr. Rate'!$C$4/12,('Depr. Rate'!$C$4*'KU Meter Schedule'!AN228)/12))</f>
        <v>243.33651224999997</v>
      </c>
      <c r="CE228" s="21">
        <f>IF(CE$3&lt;'Depr. Rate'!$B$1,('Depr. Rate'!$B$4*'KU Meter Schedule'!AO228)/12,IF(AO228=0,AN228/2*'Depr. Rate'!$C$4/12,('Depr. Rate'!$C$4*'KU Meter Schedule'!AO228)/12))</f>
        <v>243.33651224999997</v>
      </c>
      <c r="CF228" s="21">
        <f>IF(CF$3&lt;'Depr. Rate'!$B$1,('Depr. Rate'!$B$4*'KU Meter Schedule'!AP228)/12,IF(AP228=0,AO228/2*'Depr. Rate'!$C$4/12,('Depr. Rate'!$C$4*'KU Meter Schedule'!AP228)/12))</f>
        <v>243.33651224999997</v>
      </c>
      <c r="CG228" s="21">
        <f>IF(CG$3&lt;'Depr. Rate'!$B$1,('Depr. Rate'!$B$4*'KU Meter Schedule'!AQ228)/12,IF(AQ228=0,AP228/2*'Depr. Rate'!$C$4/12,('Depr. Rate'!$C$4*'KU Meter Schedule'!AQ228)/12))</f>
        <v>243.33651224999997</v>
      </c>
      <c r="CH228" s="21">
        <f>IF(CH$3&lt;'Depr. Rate'!$B$1,('Depr. Rate'!$B$4*'KU Meter Schedule'!AR228)/12,IF(AR228=0,AQ228/2*'Depr. Rate'!$C$4/12,('Depr. Rate'!$C$4*'KU Meter Schedule'!AR228)/12))</f>
        <v>243.33651224999997</v>
      </c>
      <c r="CI228" s="21">
        <f>IF(CI$3&lt;'Depr. Rate'!$B$1,('Depr. Rate'!$B$4*'KU Meter Schedule'!AS228)/12,IF(AS228=0,AR228/2*'Depr. Rate'!$C$4/12,('Depr. Rate'!$C$4*'KU Meter Schedule'!AS228)/12))</f>
        <v>243.33651224999997</v>
      </c>
      <c r="CJ228" s="21">
        <f>IF(CJ$3&lt;'Depr. Rate'!$B$1,('Depr. Rate'!$B$4*'KU Meter Schedule'!AT228)/12,IF(AT228=0,AS228/2*'Depr. Rate'!$C$4/12,('Depr. Rate'!$C$4*'KU Meter Schedule'!AT228)/12))</f>
        <v>243.33651224999997</v>
      </c>
      <c r="CK228" s="21">
        <f>IF(CK$3&lt;'Depr. Rate'!$B$1,('Depr. Rate'!$B$4*'KU Meter Schedule'!AU228)/12,IF(AU228=0,AT228/2*'Depr. Rate'!$C$4/12,('Depr. Rate'!$C$4*'KU Meter Schedule'!AU228)/12))</f>
        <v>243.33651224999997</v>
      </c>
      <c r="CL228" s="21">
        <f>IF(CL$3&lt;'Depr. Rate'!$B$1,('Depr. Rate'!$B$4*'KU Meter Schedule'!AV228)/12,IF(AV228=0,AU228/2*'Depr. Rate'!$C$4/12,('Depr. Rate'!$C$4*'KU Meter Schedule'!AV228)/12))</f>
        <v>243.33651224999997</v>
      </c>
      <c r="CM228" s="21">
        <f>IF(CM$3&lt;'Depr. Rate'!$B$1,('Depr. Rate'!$B$4*'KU Meter Schedule'!AW228)/12,IF(AW228=0,AV228/2*'Depr. Rate'!$C$4/12,('Depr. Rate'!$C$4*'KU Meter Schedule'!AW228)/12))</f>
        <v>121.66825612499998</v>
      </c>
      <c r="CN228" s="21">
        <f>IF(CN$3&lt;'Depr. Rate'!$B$1,('Depr. Rate'!$B$4*'KU Meter Schedule'!AX228)/12,IF(AX228=0,AW228/2*'Depr. Rate'!$C$4/12,('Depr. Rate'!$C$4*'KU Meter Schedule'!AX228)/12))</f>
        <v>0</v>
      </c>
      <c r="CP228" s="6">
        <f>IF(CP$3=$CP$3,$H228+AZ228,IF($F228='KU Meter Schedule'!CP$3,'KU Meter Schedule'!CO228+AZ228-$G228,SUM(CO228,AZ228)))</f>
        <v>61288.010417411373</v>
      </c>
      <c r="CQ228" s="6">
        <f>IF(CQ$3=$CP$3,$H228+BA228,IF($F228='KU Meter Schedule'!CQ$3,'KU Meter Schedule'!CP228+BA228-$G228,SUM(CP228,BA228)))</f>
        <v>61446.768426828043</v>
      </c>
      <c r="CR228" s="6">
        <f>IF(CR$3=$CP$3,$H228+BB228,IF($F228='KU Meter Schedule'!CR$3,'KU Meter Schedule'!CQ228+BB228-$G228,SUM(CQ228,BB228)))</f>
        <v>61605.526436244712</v>
      </c>
      <c r="CS228" s="6">
        <f>IF(CS$3=$CP$3,$H228+BC228,IF($F228='KU Meter Schedule'!CS$3,'KU Meter Schedule'!CR228+BC228-$G228,SUM(CR228,BC228)))</f>
        <v>61764.284445661382</v>
      </c>
      <c r="CT228" s="6">
        <f>IF(CT$3=$CP$3,$H228+BD228,IF($F228='KU Meter Schedule'!CT$3,'KU Meter Schedule'!CS228+BD228-$G228,SUM(CS228,BD228)))</f>
        <v>61923.042455078052</v>
      </c>
      <c r="CU228" s="6">
        <f>IF(CU$3=$CP$3,$H228+BE228,IF($F228='KU Meter Schedule'!CU$3,'KU Meter Schedule'!CT228+BE228-$G228,SUM(CT228,BE228)))</f>
        <v>62081.800464494721</v>
      </c>
      <c r="CV228" s="6">
        <f>IF(CV$3=$CP$3,$H228+BF228,IF($F228='KU Meter Schedule'!CV$3,'KU Meter Schedule'!CU228+BF228-$G228,SUM(CU228,BF228)))</f>
        <v>62240.558473911391</v>
      </c>
      <c r="CW228" s="6">
        <f>IF(CW$3=$CP$3,$H228+BG228,IF($F228='KU Meter Schedule'!CW$3,'KU Meter Schedule'!CV228+BG228-$G228,SUM(CV228,BG228)))</f>
        <v>62399.316483328061</v>
      </c>
      <c r="CX228" s="6">
        <f>IF(CX$3=$CP$3,$H228+BH228,IF($F228='KU Meter Schedule'!CX$3,'KU Meter Schedule'!CW228+BH228-$G228,SUM(CW228,BH228)))</f>
        <v>62558.07449274473</v>
      </c>
      <c r="CY228" s="6">
        <f>IF(CY$3=$CP$3,$H228+BI228,IF($F228='KU Meter Schedule'!CY$3,'KU Meter Schedule'!CX228+BI228-$G228,SUM(CX228,BI228)))</f>
        <v>62716.8325021614</v>
      </c>
      <c r="CZ228" s="6">
        <f>IF(CZ$3=$CP$3,$H228+BJ228,IF($F228='KU Meter Schedule'!CZ$3,'KU Meter Schedule'!CY228+BJ228-$G228,SUM(CY228,BJ228)))</f>
        <v>62875.59051157807</v>
      </c>
      <c r="DA228" s="6">
        <f>IF(DA$3=$CP$3,$H228+BK228,IF($F228='KU Meter Schedule'!DA$3,'KU Meter Schedule'!CZ228+BK228-$G228,SUM(CZ228,BK228)))</f>
        <v>63118.927023828073</v>
      </c>
      <c r="DB228" s="6">
        <f>IF(DB$3=$CP$3,$H228+BL228,IF($F228='KU Meter Schedule'!DB$3,'KU Meter Schedule'!DA228+BL228-$G228,SUM(DA228,BL228)))</f>
        <v>63362.263536078077</v>
      </c>
      <c r="DC228" s="6">
        <f>IF(DC$3=$CP$3,$H228+BM228,IF($F228='KU Meter Schedule'!DC$3,'KU Meter Schedule'!DB228+BM228-$G228,SUM(DB228,BM228)))</f>
        <v>63605.60004832808</v>
      </c>
      <c r="DD228" s="6">
        <f>IF(DD$3=$CP$3,$H228+BN228,IF($F228='KU Meter Schedule'!DD$3,'KU Meter Schedule'!DC228+BN228-$G228,SUM(DC228,BN228)))</f>
        <v>63848.936560578084</v>
      </c>
      <c r="DE228" s="6">
        <f>IF(DE$3=$CP$3,$H228+BO228,IF($F228='KU Meter Schedule'!DE$3,'KU Meter Schedule'!DD228+BO228-$G228,SUM(DD228,BO228)))</f>
        <v>64092.273072828088</v>
      </c>
      <c r="DF228" s="6">
        <f>IF(DF$3=$CP$3,$H228+BP228,IF($F228='KU Meter Schedule'!DF$3,'KU Meter Schedule'!DE228+BP228-$G228,SUM(DE228,BP228)))</f>
        <v>64335.609585078091</v>
      </c>
      <c r="DG228" s="6">
        <f>IF(DG$3=$CP$3,$H228+BQ228,IF($F228='KU Meter Schedule'!DG$3,'KU Meter Schedule'!DF228+BQ228-$G228,SUM(DF228,BQ228)))</f>
        <v>64578.946097328095</v>
      </c>
      <c r="DH228" s="6">
        <f>IF(DH$3=$CP$3,$H228+BR228,IF($F228='KU Meter Schedule'!DH$3,'KU Meter Schedule'!DG228+BR228-$G228,SUM(DG228,BR228)))</f>
        <v>64822.282609578098</v>
      </c>
      <c r="DI228" s="6">
        <f>IF(DI$3=$CP$3,$H228+BS228,IF($F228='KU Meter Schedule'!DI$3,'KU Meter Schedule'!DH228+BS228-$G228,SUM(DH228,BS228)))</f>
        <v>65065.619121828102</v>
      </c>
      <c r="DJ228" s="6">
        <f>IF(DJ$3=$CP$3,$H228+BT228,IF($F228='KU Meter Schedule'!DJ$3,'KU Meter Schedule'!DI228+BT228-$G228,SUM(DI228,BT228)))</f>
        <v>65308.955634078106</v>
      </c>
      <c r="DK228" s="6">
        <f>IF(DK$3=$CP$3,$H228+BU228,IF($F228='KU Meter Schedule'!DK$3,'KU Meter Schedule'!DJ228+BU228-$G228,SUM(DJ228,BU228)))</f>
        <v>65552.292146328109</v>
      </c>
      <c r="DL228" s="6">
        <f>IF(DL$3=$CP$3,$H228+BV228,IF($F228='KU Meter Schedule'!DL$3,'KU Meter Schedule'!DK228+BV228-$G228,SUM(DK228,BV228)))</f>
        <v>65795.628658578105</v>
      </c>
      <c r="DM228" s="6">
        <f>IF(DM$3=$CP$3,$H228+BW228,IF($F228='KU Meter Schedule'!DM$3,'KU Meter Schedule'!DL228+BW228-$G228,SUM(DL228,BW228)))</f>
        <v>66038.965170828102</v>
      </c>
      <c r="DN228" s="6">
        <f>IF(DN$3=$CP$3,$H228+BX228,IF($F228='KU Meter Schedule'!DN$3,'KU Meter Schedule'!DM228+BX228-$G228,SUM(DM228,BX228)))</f>
        <v>66282.301683078098</v>
      </c>
      <c r="DO228" s="6">
        <f>IF(DO$3=$CP$3,$H228+BY228,IF($F228='KU Meter Schedule'!DO$3,'KU Meter Schedule'!DN228+BY228-$G228,SUM(DN228,BY228)))</f>
        <v>66525.638195328094</v>
      </c>
      <c r="DP228" s="6">
        <f>IF(DP$3=$CP$3,$H228+BZ228,IF($F228='KU Meter Schedule'!DP$3,'KU Meter Schedule'!DO228+BZ228-$G228,SUM(DO228,BZ228)))</f>
        <v>66768.974707578091</v>
      </c>
      <c r="DQ228" s="6">
        <f>IF(DQ$3=$CP$3,$H228+CA228,IF($F228='KU Meter Schedule'!DQ$3,'KU Meter Schedule'!DP228+CA228-$G228,SUM(DP228,CA228)))</f>
        <v>67012.311219828087</v>
      </c>
      <c r="DR228" s="6">
        <f>IF(DR$3=$CP$3,$H228+CB228,IF($F228='KU Meter Schedule'!DR$3,'KU Meter Schedule'!DQ228+CB228-$G228,SUM(DQ228,CB228)))</f>
        <v>67255.647732078083</v>
      </c>
      <c r="DS228" s="6">
        <f>IF(DS$3=$CP$3,$H228+CC228,IF($F228='KU Meter Schedule'!DS$3,'KU Meter Schedule'!DR228+CC228-$G228,SUM(DR228,CC228)))</f>
        <v>67498.98424432808</v>
      </c>
      <c r="DT228" s="6">
        <f>IF(DT$3=$CP$3,$H228+CD228,IF($F228='KU Meter Schedule'!DT$3,'KU Meter Schedule'!DS228+CD228-$G228,SUM(DS228,CD228)))</f>
        <v>67742.320756578076</v>
      </c>
      <c r="DU228" s="6">
        <f>IF(DU$3=$CP$3,$H228+CE228,IF($F228='KU Meter Schedule'!DU$3,'KU Meter Schedule'!DT228+CE228-$G228,SUM(DT228,CE228)))</f>
        <v>67985.657268828072</v>
      </c>
      <c r="DV228" s="6">
        <f>IF(DV$3=$CP$3,$H228+CF228,IF($F228='KU Meter Schedule'!DV$3,'KU Meter Schedule'!DU228+CF228-$G228,SUM(DU228,CF228)))</f>
        <v>68228.993781078068</v>
      </c>
      <c r="DW228" s="6">
        <f>IF(DW$3=$CP$3,$H228+CG228,IF($F228='KU Meter Schedule'!DW$3,'KU Meter Schedule'!DV228+CG228-$G228,SUM(DV228,CG228)))</f>
        <v>68472.330293328065</v>
      </c>
      <c r="DX228" s="6">
        <f>IF(DX$3=$CP$3,$H228+CH228,IF($F228='KU Meter Schedule'!DX$3,'KU Meter Schedule'!DW228+CH228-$G228,SUM(DW228,CH228)))</f>
        <v>68715.666805578061</v>
      </c>
      <c r="DY228" s="6">
        <f>IF(DY$3=$CP$3,$H228+CI228,IF($F228='KU Meter Schedule'!DY$3,'KU Meter Schedule'!DX228+CI228-$G228,SUM(DX228,CI228)))</f>
        <v>68959.003317828057</v>
      </c>
      <c r="DZ228" s="6">
        <f>IF(DZ$3=$CP$3,$H228+CJ228,IF($F228='KU Meter Schedule'!DZ$3,'KU Meter Schedule'!DY228+CJ228-$G228,SUM(DY228,CJ228)))</f>
        <v>69202.339830078054</v>
      </c>
      <c r="EA228" s="6">
        <f>IF(EA$3=$CP$3,$H228+CK228,IF($F228='KU Meter Schedule'!EA$3,'KU Meter Schedule'!DZ228+CK228-$G228,SUM(DZ228,CK228)))</f>
        <v>69445.67634232805</v>
      </c>
      <c r="EB228" s="6">
        <f>IF(EB$3=$CP$3,$H228+CL228,IF($F228='KU Meter Schedule'!EB$3,'KU Meter Schedule'!EA228+CL228-$G228,SUM(EA228,CL228)))</f>
        <v>69689.012854578046</v>
      </c>
      <c r="EC228" s="6">
        <f>IF(EC$3=$CP$3,$H228+CM228,IF($F228='KU Meter Schedule'!EC$3,'KU Meter Schedule'!EB228+CM228-$G228,SUM(EB228,CM228)))</f>
        <v>-13381.288889296949</v>
      </c>
      <c r="ED228" s="6">
        <f>IF(ED$3=$CP$3,$H228+CN228,IF($F228='KU Meter Schedule'!ED$3,'KU Meter Schedule'!EC228+CN228-$G228,SUM(EC228,CN228)))</f>
        <v>-13381.288889296949</v>
      </c>
      <c r="EF228" s="8">
        <f t="shared" si="44"/>
        <v>21903.959582588628</v>
      </c>
      <c r="EG228" s="8">
        <f t="shared" si="44"/>
        <v>21745.201573171958</v>
      </c>
      <c r="EH228" s="8">
        <f t="shared" si="44"/>
        <v>21586.443563755289</v>
      </c>
      <c r="EI228" s="8">
        <f t="shared" si="44"/>
        <v>21427.685554338619</v>
      </c>
      <c r="EJ228" s="8">
        <f t="shared" si="44"/>
        <v>21268.927544921949</v>
      </c>
      <c r="EK228" s="8">
        <f t="shared" si="44"/>
        <v>21110.16953550528</v>
      </c>
      <c r="EL228" s="8">
        <f t="shared" si="44"/>
        <v>20951.41152608861</v>
      </c>
      <c r="EM228" s="8">
        <f t="shared" si="44"/>
        <v>20792.65351667194</v>
      </c>
      <c r="EN228" s="8">
        <f t="shared" si="44"/>
        <v>20633.895507255271</v>
      </c>
      <c r="EO228" s="8">
        <f t="shared" si="44"/>
        <v>20475.137497838601</v>
      </c>
      <c r="EP228" s="8">
        <f t="shared" si="44"/>
        <v>20316.379488421931</v>
      </c>
      <c r="EQ228" s="8">
        <f t="shared" si="44"/>
        <v>20073.042976171928</v>
      </c>
      <c r="ER228" s="8">
        <f t="shared" si="44"/>
        <v>19829.706463921924</v>
      </c>
      <c r="ES228" s="8">
        <f t="shared" si="44"/>
        <v>19586.369951671921</v>
      </c>
      <c r="ET228" s="8">
        <f t="shared" si="44"/>
        <v>19343.033439421917</v>
      </c>
      <c r="EU228" s="8">
        <f t="shared" ref="EU228:FJ243" si="47">Y228-DE228</f>
        <v>19099.696927171914</v>
      </c>
      <c r="EV228" s="8">
        <f t="shared" si="47"/>
        <v>18856.36041492191</v>
      </c>
      <c r="EW228" s="8">
        <f t="shared" si="47"/>
        <v>18613.023902671906</v>
      </c>
      <c r="EX228" s="8">
        <f t="shared" si="47"/>
        <v>18369.687390421903</v>
      </c>
      <c r="EY228" s="8">
        <f t="shared" si="47"/>
        <v>18126.350878171899</v>
      </c>
      <c r="EZ228" s="8">
        <f t="shared" si="47"/>
        <v>17883.014365921896</v>
      </c>
      <c r="FA228" s="8">
        <f t="shared" si="47"/>
        <v>17639.677853671892</v>
      </c>
      <c r="FB228" s="8">
        <f t="shared" si="47"/>
        <v>17396.341341421896</v>
      </c>
      <c r="FC228" s="8">
        <f t="shared" si="47"/>
        <v>17153.004829171899</v>
      </c>
      <c r="FD228" s="8">
        <f t="shared" si="47"/>
        <v>16909.668316921903</v>
      </c>
      <c r="FE228" s="8">
        <f t="shared" si="47"/>
        <v>16666.331804671907</v>
      </c>
      <c r="FF228" s="8">
        <f t="shared" si="47"/>
        <v>16422.995292421911</v>
      </c>
      <c r="FG228" s="8">
        <f t="shared" si="47"/>
        <v>16179.658780171914</v>
      </c>
      <c r="FH228" s="8">
        <f t="shared" si="47"/>
        <v>15936.322267921918</v>
      </c>
      <c r="FI228" s="8">
        <f t="shared" si="47"/>
        <v>15692.985755671922</v>
      </c>
      <c r="FJ228" s="8">
        <f t="shared" si="47"/>
        <v>15449.649243421925</v>
      </c>
      <c r="FK228" s="8">
        <f t="shared" si="46"/>
        <v>15206.312731171929</v>
      </c>
      <c r="FL228" s="8">
        <f t="shared" si="46"/>
        <v>14962.976218921933</v>
      </c>
      <c r="FM228" s="8">
        <f t="shared" si="46"/>
        <v>14719.639706671936</v>
      </c>
      <c r="FN228" s="8">
        <f t="shared" si="46"/>
        <v>14476.30319442194</v>
      </c>
      <c r="FO228" s="8">
        <f t="shared" si="46"/>
        <v>14232.966682171944</v>
      </c>
      <c r="FP228" s="8">
        <f t="shared" si="46"/>
        <v>13989.630169921948</v>
      </c>
      <c r="FQ228" s="8">
        <f t="shared" si="46"/>
        <v>13746.293657671951</v>
      </c>
      <c r="FR228" s="8">
        <f t="shared" si="46"/>
        <v>13502.957145421955</v>
      </c>
      <c r="FS228" s="8">
        <f t="shared" si="46"/>
        <v>13381.288889296949</v>
      </c>
      <c r="FT228" s="8">
        <f t="shared" si="46"/>
        <v>13381.288889296949</v>
      </c>
    </row>
    <row r="229" spans="1:176" x14ac:dyDescent="0.25">
      <c r="A229" s="3" t="s">
        <v>12</v>
      </c>
      <c r="B229" s="3" t="s">
        <v>2</v>
      </c>
      <c r="C229" s="3" t="s">
        <v>37</v>
      </c>
      <c r="D229" s="3" t="s">
        <v>5</v>
      </c>
      <c r="E229" s="3">
        <v>1987</v>
      </c>
      <c r="F229" s="24">
        <f>IFERROR(VLOOKUP(CONCATENATE(C229,E229),'KU Retirements'!$A$4:$E$150,5,FALSE),"N/A")</f>
        <v>43770</v>
      </c>
      <c r="G229" s="5">
        <v>5931.77</v>
      </c>
      <c r="H229" s="5">
        <v>4358.6498258927004</v>
      </c>
      <c r="J229" s="6">
        <f>IF(J$3=$J$3,$G229,IF($F229='KU Meter Schedule'!J$3,'KU Meter Schedule'!I229-'KU Meter Schedule'!$G229,I229))</f>
        <v>5931.77</v>
      </c>
      <c r="K229" s="6">
        <f>IF(K$3=$J$3,$G229,IF($F229='KU Meter Schedule'!K$3,'KU Meter Schedule'!J229-'KU Meter Schedule'!$G229,J229))</f>
        <v>5931.77</v>
      </c>
      <c r="L229" s="6">
        <f>IF(L$3=$J$3,$G229,IF($F229='KU Meter Schedule'!L$3,'KU Meter Schedule'!K229-'KU Meter Schedule'!$G229,K229))</f>
        <v>5931.77</v>
      </c>
      <c r="M229" s="6">
        <f>IF(M$3=$J$3,$G229,IF($F229='KU Meter Schedule'!M$3,'KU Meter Schedule'!L229-'KU Meter Schedule'!$G229,L229))</f>
        <v>5931.77</v>
      </c>
      <c r="N229" s="6">
        <f>IF(N$3=$J$3,$G229,IF($F229='KU Meter Schedule'!N$3,'KU Meter Schedule'!M229-'KU Meter Schedule'!$G229,M229))</f>
        <v>5931.77</v>
      </c>
      <c r="O229" s="6">
        <f>IF(O$3=$J$3,$G229,IF($F229='KU Meter Schedule'!O$3,'KU Meter Schedule'!N229-'KU Meter Schedule'!$G229,N229))</f>
        <v>5931.77</v>
      </c>
      <c r="P229" s="6">
        <f>IF(P$3=$J$3,$G229,IF($F229='KU Meter Schedule'!P$3,'KU Meter Schedule'!O229-'KU Meter Schedule'!$G229,O229))</f>
        <v>5931.77</v>
      </c>
      <c r="Q229" s="6">
        <f>IF(Q$3=$J$3,$G229,IF($F229='KU Meter Schedule'!Q$3,'KU Meter Schedule'!P229-'KU Meter Schedule'!$G229,P229))</f>
        <v>5931.77</v>
      </c>
      <c r="R229" s="6">
        <f>IF(R$3=$J$3,$G229,IF($F229='KU Meter Schedule'!R$3,'KU Meter Schedule'!Q229-'KU Meter Schedule'!$G229,Q229))</f>
        <v>5931.77</v>
      </c>
      <c r="S229" s="6">
        <f>IF(S$3=$J$3,$G229,IF($F229='KU Meter Schedule'!S$3,'KU Meter Schedule'!R229-'KU Meter Schedule'!$G229,R229))</f>
        <v>5931.77</v>
      </c>
      <c r="T229" s="6">
        <f>IF(T$3=$J$3,$G229,IF($F229='KU Meter Schedule'!T$3,'KU Meter Schedule'!S229-'KU Meter Schedule'!$G229,S229))</f>
        <v>5931.77</v>
      </c>
      <c r="U229" s="6">
        <f>IF(U$3=$J$3,$G229,IF($F229='KU Meter Schedule'!U$3,'KU Meter Schedule'!T229-'KU Meter Schedule'!$G229,T229))</f>
        <v>5931.77</v>
      </c>
      <c r="V229" s="6">
        <f>IF(V$3=$J$3,$G229,IF($F229='KU Meter Schedule'!V$3,'KU Meter Schedule'!U229-'KU Meter Schedule'!$G229,U229))</f>
        <v>5931.77</v>
      </c>
      <c r="W229" s="6">
        <f>IF(W$3=$J$3,$G229,IF($F229='KU Meter Schedule'!W$3,'KU Meter Schedule'!V229-'KU Meter Schedule'!$G229,V229))</f>
        <v>5931.77</v>
      </c>
      <c r="X229" s="6">
        <f>IF(X$3=$J$3,$G229,IF($F229='KU Meter Schedule'!X$3,'KU Meter Schedule'!W229-'KU Meter Schedule'!$G229,W229))</f>
        <v>5931.77</v>
      </c>
      <c r="Y229" s="6">
        <f>IF(Y$3=$J$3,$G229,IF($F229='KU Meter Schedule'!Y$3,'KU Meter Schedule'!X229-'KU Meter Schedule'!$G229,X229))</f>
        <v>5931.77</v>
      </c>
      <c r="Z229" s="6">
        <f>IF(Z$3=$J$3,$G229,IF($F229='KU Meter Schedule'!Z$3,'KU Meter Schedule'!Y229-'KU Meter Schedule'!$G229,Y229))</f>
        <v>5931.77</v>
      </c>
      <c r="AA229" s="6">
        <f>IF(AA$3=$J$3,$G229,IF($F229='KU Meter Schedule'!AA$3,'KU Meter Schedule'!Z229-'KU Meter Schedule'!$G229,Z229))</f>
        <v>5931.77</v>
      </c>
      <c r="AB229" s="6">
        <f>IF(AB$3=$J$3,$G229,IF($F229='KU Meter Schedule'!AB$3,'KU Meter Schedule'!AA229-'KU Meter Schedule'!$G229,AA229))</f>
        <v>5931.77</v>
      </c>
      <c r="AC229" s="6">
        <f>IF(AC$3=$J$3,$G229,IF($F229='KU Meter Schedule'!AC$3,'KU Meter Schedule'!AB229-'KU Meter Schedule'!$G229,AB229))</f>
        <v>5931.77</v>
      </c>
      <c r="AD229" s="6">
        <f>IF(AD$3=$J$3,$G229,IF($F229='KU Meter Schedule'!AD$3,'KU Meter Schedule'!AC229-'KU Meter Schedule'!$G229,AC229))</f>
        <v>5931.77</v>
      </c>
      <c r="AE229" s="6">
        <f>IF(AE$3=$J$3,$G229,IF($F229='KU Meter Schedule'!AE$3,'KU Meter Schedule'!AD229-'KU Meter Schedule'!$G229,AD229))</f>
        <v>5931.77</v>
      </c>
      <c r="AF229" s="6">
        <f>IF(AF$3=$J$3,$G229,IF($F229='KU Meter Schedule'!AF$3,'KU Meter Schedule'!AE229-'KU Meter Schedule'!$G229,AE229))</f>
        <v>5931.77</v>
      </c>
      <c r="AG229" s="6">
        <f>IF(AG$3=$J$3,$G229,IF($F229='KU Meter Schedule'!AG$3,'KU Meter Schedule'!AF229-'KU Meter Schedule'!$G229,AF229))</f>
        <v>5931.77</v>
      </c>
      <c r="AH229" s="6">
        <f>IF(AH$3=$J$3,$G229,IF($F229='KU Meter Schedule'!AH$3,'KU Meter Schedule'!AG229-'KU Meter Schedule'!$G229,AG229))</f>
        <v>5931.77</v>
      </c>
      <c r="AI229" s="6">
        <f>IF(AI$3=$J$3,$G229,IF($F229='KU Meter Schedule'!AI$3,'KU Meter Schedule'!AH229-'KU Meter Schedule'!$G229,AH229))</f>
        <v>5931.77</v>
      </c>
      <c r="AJ229" s="6">
        <f>IF(AJ$3=$J$3,$G229,IF($F229='KU Meter Schedule'!AJ$3,'KU Meter Schedule'!AI229-'KU Meter Schedule'!$G229,AI229))</f>
        <v>5931.77</v>
      </c>
      <c r="AK229" s="6">
        <f>IF(AK$3=$J$3,$G229,IF($F229='KU Meter Schedule'!AK$3,'KU Meter Schedule'!AJ229-'KU Meter Schedule'!$G229,AJ229))</f>
        <v>5931.77</v>
      </c>
      <c r="AL229" s="6">
        <f>IF(AL$3=$J$3,$G229,IF($F229='KU Meter Schedule'!AL$3,'KU Meter Schedule'!AK229-'KU Meter Schedule'!$G229,AK229))</f>
        <v>5931.77</v>
      </c>
      <c r="AM229" s="6">
        <f>IF(AM$3=$J$3,$G229,IF($F229='KU Meter Schedule'!AM$3,'KU Meter Schedule'!AL229-'KU Meter Schedule'!$G229,AL229))</f>
        <v>5931.77</v>
      </c>
      <c r="AN229" s="6">
        <f>IF(AN$3=$J$3,$G229,IF($F229='KU Meter Schedule'!AN$3,'KU Meter Schedule'!AM229-'KU Meter Schedule'!$G229,AM229))</f>
        <v>5931.77</v>
      </c>
      <c r="AO229" s="6">
        <f>IF(AO$3=$J$3,$G229,IF($F229='KU Meter Schedule'!AO$3,'KU Meter Schedule'!AN229-'KU Meter Schedule'!$G229,AN229))</f>
        <v>5931.77</v>
      </c>
      <c r="AP229" s="6">
        <f>IF(AP$3=$J$3,$G229,IF($F229='KU Meter Schedule'!AP$3,'KU Meter Schedule'!AO229-'KU Meter Schedule'!$G229,AO229))</f>
        <v>5931.77</v>
      </c>
      <c r="AQ229" s="6">
        <f>IF(AQ$3=$J$3,$G229,IF($F229='KU Meter Schedule'!AQ$3,'KU Meter Schedule'!AP229-'KU Meter Schedule'!$G229,AP229))</f>
        <v>5931.77</v>
      </c>
      <c r="AR229" s="6">
        <f>IF(AR$3=$J$3,$G229,IF($F229='KU Meter Schedule'!AR$3,'KU Meter Schedule'!AQ229-'KU Meter Schedule'!$G229,AQ229))</f>
        <v>5931.77</v>
      </c>
      <c r="AS229" s="6">
        <f>IF(AS$3=$J$3,$G229,IF($F229='KU Meter Schedule'!AS$3,'KU Meter Schedule'!AR229-'KU Meter Schedule'!$G229,AR229))</f>
        <v>5931.77</v>
      </c>
      <c r="AT229" s="6">
        <f>IF(AT$3=$J$3,$G229,IF($F229='KU Meter Schedule'!AT$3,'KU Meter Schedule'!AS229-'KU Meter Schedule'!$G229,AS229))</f>
        <v>5931.77</v>
      </c>
      <c r="AU229" s="6">
        <f>IF(AU$3=$J$3,$G229,IF($F229='KU Meter Schedule'!AU$3,'KU Meter Schedule'!AT229-'KU Meter Schedule'!$G229,AT229))</f>
        <v>5931.77</v>
      </c>
      <c r="AV229" s="6">
        <f>IF(AV$3=$J$3,$G229,IF($F229='KU Meter Schedule'!AV$3,'KU Meter Schedule'!AU229-'KU Meter Schedule'!$G229,AU229))</f>
        <v>5931.77</v>
      </c>
      <c r="AW229" s="6">
        <f>IF(AW$3=$J$3,$G229,IF($F229='KU Meter Schedule'!AW$3,'KU Meter Schedule'!AV229-'KU Meter Schedule'!$G229,AV229))</f>
        <v>0</v>
      </c>
      <c r="AX229" s="6">
        <f>IF(AX$3=$J$3,$G229,IF($F229='KU Meter Schedule'!AX$3,'KU Meter Schedule'!AW229-'KU Meter Schedule'!$G229,AW229))</f>
        <v>0</v>
      </c>
      <c r="AZ229" s="21">
        <f>IF(AZ$3&lt;'Depr. Rate'!$B$1,('Depr. Rate'!$B$4*'KU Meter Schedule'!J229)/12,IF(J229=0,I229/2*'Depr. Rate'!$C$4/12,('Depr. Rate'!$C$4*'KU Meter Schedule'!J229)/12))</f>
        <v>11.319794416666667</v>
      </c>
      <c r="BA229" s="21">
        <f>IF(BA$3&lt;'Depr. Rate'!$B$1,('Depr. Rate'!$B$4*'KU Meter Schedule'!K229)/12,IF(K229=0,J229/2*'Depr. Rate'!$C$4/12,('Depr. Rate'!$C$4*'KU Meter Schedule'!K229)/12))</f>
        <v>11.319794416666667</v>
      </c>
      <c r="BB229" s="21">
        <f>IF(BB$3&lt;'Depr. Rate'!$B$1,('Depr. Rate'!$B$4*'KU Meter Schedule'!L229)/12,IF(L229=0,K229/2*'Depr. Rate'!$C$4/12,('Depr. Rate'!$C$4*'KU Meter Schedule'!L229)/12))</f>
        <v>11.319794416666667</v>
      </c>
      <c r="BC229" s="21">
        <f>IF(BC$3&lt;'Depr. Rate'!$B$1,('Depr. Rate'!$B$4*'KU Meter Schedule'!M229)/12,IF(M229=0,L229/2*'Depr. Rate'!$C$4/12,('Depr. Rate'!$C$4*'KU Meter Schedule'!M229)/12))</f>
        <v>11.319794416666667</v>
      </c>
      <c r="BD229" s="21">
        <f>IF(BD$3&lt;'Depr. Rate'!$B$1,('Depr. Rate'!$B$4*'KU Meter Schedule'!N229)/12,IF(N229=0,M229/2*'Depr. Rate'!$C$4/12,('Depr. Rate'!$C$4*'KU Meter Schedule'!N229)/12))</f>
        <v>11.319794416666667</v>
      </c>
      <c r="BE229" s="21">
        <f>IF(BE$3&lt;'Depr. Rate'!$B$1,('Depr. Rate'!$B$4*'KU Meter Schedule'!O229)/12,IF(O229=0,N229/2*'Depr. Rate'!$C$4/12,('Depr. Rate'!$C$4*'KU Meter Schedule'!O229)/12))</f>
        <v>11.319794416666667</v>
      </c>
      <c r="BF229" s="21">
        <f>IF(BF$3&lt;'Depr. Rate'!$B$1,('Depr. Rate'!$B$4*'KU Meter Schedule'!P229)/12,IF(P229=0,O229/2*'Depr. Rate'!$C$4/12,('Depr. Rate'!$C$4*'KU Meter Schedule'!P229)/12))</f>
        <v>11.319794416666667</v>
      </c>
      <c r="BG229" s="21">
        <f>IF(BG$3&lt;'Depr. Rate'!$B$1,('Depr. Rate'!$B$4*'KU Meter Schedule'!Q229)/12,IF(Q229=0,P229/2*'Depr. Rate'!$C$4/12,('Depr. Rate'!$C$4*'KU Meter Schedule'!Q229)/12))</f>
        <v>11.319794416666667</v>
      </c>
      <c r="BH229" s="21">
        <f>IF(BH$3&lt;'Depr. Rate'!$B$1,('Depr. Rate'!$B$4*'KU Meter Schedule'!R229)/12,IF(R229=0,Q229/2*'Depr. Rate'!$C$4/12,('Depr. Rate'!$C$4*'KU Meter Schedule'!R229)/12))</f>
        <v>11.319794416666667</v>
      </c>
      <c r="BI229" s="21">
        <f>IF(BI$3&lt;'Depr. Rate'!$B$1,('Depr. Rate'!$B$4*'KU Meter Schedule'!S229)/12,IF(S229=0,R229/2*'Depr. Rate'!$C$4/12,('Depr. Rate'!$C$4*'KU Meter Schedule'!S229)/12))</f>
        <v>11.319794416666667</v>
      </c>
      <c r="BJ229" s="21">
        <f>IF(BJ$3&lt;'Depr. Rate'!$B$1,('Depr. Rate'!$B$4*'KU Meter Schedule'!T229)/12,IF(T229=0,S229/2*'Depr. Rate'!$C$4/12,('Depr. Rate'!$C$4*'KU Meter Schedule'!T229)/12))</f>
        <v>11.319794416666667</v>
      </c>
      <c r="BK229" s="21">
        <f>IF(BK$3&lt;'Depr. Rate'!$B$1,('Depr. Rate'!$B$4*'KU Meter Schedule'!U229)/12,IF(U229=0,T229/2*'Depr. Rate'!$C$4/12,('Depr. Rate'!$C$4*'KU Meter Schedule'!U229)/12))</f>
        <v>17.350427249999999</v>
      </c>
      <c r="BL229" s="21">
        <f>IF(BL$3&lt;'Depr. Rate'!$B$1,('Depr. Rate'!$B$4*'KU Meter Schedule'!V229)/12,IF(V229=0,U229/2*'Depr. Rate'!$C$4/12,('Depr. Rate'!$C$4*'KU Meter Schedule'!V229)/12))</f>
        <v>17.350427249999999</v>
      </c>
      <c r="BM229" s="21">
        <f>IF(BM$3&lt;'Depr. Rate'!$B$1,('Depr. Rate'!$B$4*'KU Meter Schedule'!W229)/12,IF(W229=0,V229/2*'Depr. Rate'!$C$4/12,('Depr. Rate'!$C$4*'KU Meter Schedule'!W229)/12))</f>
        <v>17.350427249999999</v>
      </c>
      <c r="BN229" s="21">
        <f>IF(BN$3&lt;'Depr. Rate'!$B$1,('Depr. Rate'!$B$4*'KU Meter Schedule'!X229)/12,IF(X229=0,W229/2*'Depr. Rate'!$C$4/12,('Depr. Rate'!$C$4*'KU Meter Schedule'!X229)/12))</f>
        <v>17.350427249999999</v>
      </c>
      <c r="BO229" s="21">
        <f>IF(BO$3&lt;'Depr. Rate'!$B$1,('Depr. Rate'!$B$4*'KU Meter Schedule'!Y229)/12,IF(Y229=0,X229/2*'Depr. Rate'!$C$4/12,('Depr. Rate'!$C$4*'KU Meter Schedule'!Y229)/12))</f>
        <v>17.350427249999999</v>
      </c>
      <c r="BP229" s="21">
        <f>IF(BP$3&lt;'Depr. Rate'!$B$1,('Depr. Rate'!$B$4*'KU Meter Schedule'!Z229)/12,IF(Z229=0,Y229/2*'Depr. Rate'!$C$4/12,('Depr. Rate'!$C$4*'KU Meter Schedule'!Z229)/12))</f>
        <v>17.350427249999999</v>
      </c>
      <c r="BQ229" s="21">
        <f>IF(BQ$3&lt;'Depr. Rate'!$B$1,('Depr. Rate'!$B$4*'KU Meter Schedule'!AA229)/12,IF(AA229=0,Z229/2*'Depr. Rate'!$C$4/12,('Depr. Rate'!$C$4*'KU Meter Schedule'!AA229)/12))</f>
        <v>17.350427249999999</v>
      </c>
      <c r="BR229" s="21">
        <f>IF(BR$3&lt;'Depr. Rate'!$B$1,('Depr. Rate'!$B$4*'KU Meter Schedule'!AB229)/12,IF(AB229=0,AA229/2*'Depr. Rate'!$C$4/12,('Depr. Rate'!$C$4*'KU Meter Schedule'!AB229)/12))</f>
        <v>17.350427249999999</v>
      </c>
      <c r="BS229" s="21">
        <f>IF(BS$3&lt;'Depr. Rate'!$B$1,('Depr. Rate'!$B$4*'KU Meter Schedule'!AC229)/12,IF(AC229=0,AB229/2*'Depr. Rate'!$C$4/12,('Depr. Rate'!$C$4*'KU Meter Schedule'!AC229)/12))</f>
        <v>17.350427249999999</v>
      </c>
      <c r="BT229" s="21">
        <f>IF(BT$3&lt;'Depr. Rate'!$B$1,('Depr. Rate'!$B$4*'KU Meter Schedule'!AD229)/12,IF(AD229=0,AC229/2*'Depr. Rate'!$C$4/12,('Depr. Rate'!$C$4*'KU Meter Schedule'!AD229)/12))</f>
        <v>17.350427249999999</v>
      </c>
      <c r="BU229" s="21">
        <f>IF(BU$3&lt;'Depr. Rate'!$B$1,('Depr. Rate'!$B$4*'KU Meter Schedule'!AE229)/12,IF(AE229=0,AD229/2*'Depr. Rate'!$C$4/12,('Depr. Rate'!$C$4*'KU Meter Schedule'!AE229)/12))</f>
        <v>17.350427249999999</v>
      </c>
      <c r="BV229" s="21">
        <f>IF(BV$3&lt;'Depr. Rate'!$B$1,('Depr. Rate'!$B$4*'KU Meter Schedule'!AF229)/12,IF(AF229=0,AE229/2*'Depr. Rate'!$C$4/12,('Depr. Rate'!$C$4*'KU Meter Schedule'!AF229)/12))</f>
        <v>17.350427249999999</v>
      </c>
      <c r="BW229" s="21">
        <f>IF(BW$3&lt;'Depr. Rate'!$B$1,('Depr. Rate'!$B$4*'KU Meter Schedule'!AG229)/12,IF(AG229=0,AF229/2*'Depr. Rate'!$C$4/12,('Depr. Rate'!$C$4*'KU Meter Schedule'!AG229)/12))</f>
        <v>17.350427249999999</v>
      </c>
      <c r="BX229" s="21">
        <f>IF(BX$3&lt;'Depr. Rate'!$B$1,('Depr. Rate'!$B$4*'KU Meter Schedule'!AH229)/12,IF(AH229=0,AG229/2*'Depr. Rate'!$C$4/12,('Depr. Rate'!$C$4*'KU Meter Schedule'!AH229)/12))</f>
        <v>17.350427249999999</v>
      </c>
      <c r="BY229" s="21">
        <f>IF(BY$3&lt;'Depr. Rate'!$B$1,('Depr. Rate'!$B$4*'KU Meter Schedule'!AI229)/12,IF(AI229=0,AH229/2*'Depr. Rate'!$C$4/12,('Depr. Rate'!$C$4*'KU Meter Schedule'!AI229)/12))</f>
        <v>17.350427249999999</v>
      </c>
      <c r="BZ229" s="21">
        <f>IF(BZ$3&lt;'Depr. Rate'!$B$1,('Depr. Rate'!$B$4*'KU Meter Schedule'!AJ229)/12,IF(AJ229=0,AI229/2*'Depr. Rate'!$C$4/12,('Depr. Rate'!$C$4*'KU Meter Schedule'!AJ229)/12))</f>
        <v>17.350427249999999</v>
      </c>
      <c r="CA229" s="21">
        <f>IF(CA$3&lt;'Depr. Rate'!$B$1,('Depr. Rate'!$B$4*'KU Meter Schedule'!AK229)/12,IF(AK229=0,AJ229/2*'Depr. Rate'!$C$4/12,('Depr. Rate'!$C$4*'KU Meter Schedule'!AK229)/12))</f>
        <v>17.350427249999999</v>
      </c>
      <c r="CB229" s="21">
        <f>IF(CB$3&lt;'Depr. Rate'!$B$1,('Depr. Rate'!$B$4*'KU Meter Schedule'!AL229)/12,IF(AL229=0,AK229/2*'Depr. Rate'!$C$4/12,('Depr. Rate'!$C$4*'KU Meter Schedule'!AL229)/12))</f>
        <v>17.350427249999999</v>
      </c>
      <c r="CC229" s="21">
        <f>IF(CC$3&lt;'Depr. Rate'!$B$1,('Depr. Rate'!$B$4*'KU Meter Schedule'!AM229)/12,IF(AM229=0,AL229/2*'Depr. Rate'!$C$4/12,('Depr. Rate'!$C$4*'KU Meter Schedule'!AM229)/12))</f>
        <v>17.350427249999999</v>
      </c>
      <c r="CD229" s="21">
        <f>IF(CD$3&lt;'Depr. Rate'!$B$1,('Depr. Rate'!$B$4*'KU Meter Schedule'!AN229)/12,IF(AN229=0,AM229/2*'Depr. Rate'!$C$4/12,('Depr. Rate'!$C$4*'KU Meter Schedule'!AN229)/12))</f>
        <v>17.350427249999999</v>
      </c>
      <c r="CE229" s="21">
        <f>IF(CE$3&lt;'Depr. Rate'!$B$1,('Depr. Rate'!$B$4*'KU Meter Schedule'!AO229)/12,IF(AO229=0,AN229/2*'Depr. Rate'!$C$4/12,('Depr. Rate'!$C$4*'KU Meter Schedule'!AO229)/12))</f>
        <v>17.350427249999999</v>
      </c>
      <c r="CF229" s="21">
        <f>IF(CF$3&lt;'Depr. Rate'!$B$1,('Depr. Rate'!$B$4*'KU Meter Schedule'!AP229)/12,IF(AP229=0,AO229/2*'Depr. Rate'!$C$4/12,('Depr. Rate'!$C$4*'KU Meter Schedule'!AP229)/12))</f>
        <v>17.350427249999999</v>
      </c>
      <c r="CG229" s="21">
        <f>IF(CG$3&lt;'Depr. Rate'!$B$1,('Depr. Rate'!$B$4*'KU Meter Schedule'!AQ229)/12,IF(AQ229=0,AP229/2*'Depr. Rate'!$C$4/12,('Depr. Rate'!$C$4*'KU Meter Schedule'!AQ229)/12))</f>
        <v>17.350427249999999</v>
      </c>
      <c r="CH229" s="21">
        <f>IF(CH$3&lt;'Depr. Rate'!$B$1,('Depr. Rate'!$B$4*'KU Meter Schedule'!AR229)/12,IF(AR229=0,AQ229/2*'Depr. Rate'!$C$4/12,('Depr. Rate'!$C$4*'KU Meter Schedule'!AR229)/12))</f>
        <v>17.350427249999999</v>
      </c>
      <c r="CI229" s="21">
        <f>IF(CI$3&lt;'Depr. Rate'!$B$1,('Depr. Rate'!$B$4*'KU Meter Schedule'!AS229)/12,IF(AS229=0,AR229/2*'Depr. Rate'!$C$4/12,('Depr. Rate'!$C$4*'KU Meter Schedule'!AS229)/12))</f>
        <v>17.350427249999999</v>
      </c>
      <c r="CJ229" s="21">
        <f>IF(CJ$3&lt;'Depr. Rate'!$B$1,('Depr. Rate'!$B$4*'KU Meter Schedule'!AT229)/12,IF(AT229=0,AS229/2*'Depr. Rate'!$C$4/12,('Depr. Rate'!$C$4*'KU Meter Schedule'!AT229)/12))</f>
        <v>17.350427249999999</v>
      </c>
      <c r="CK229" s="21">
        <f>IF(CK$3&lt;'Depr. Rate'!$B$1,('Depr. Rate'!$B$4*'KU Meter Schedule'!AU229)/12,IF(AU229=0,AT229/2*'Depr. Rate'!$C$4/12,('Depr. Rate'!$C$4*'KU Meter Schedule'!AU229)/12))</f>
        <v>17.350427249999999</v>
      </c>
      <c r="CL229" s="21">
        <f>IF(CL$3&lt;'Depr. Rate'!$B$1,('Depr. Rate'!$B$4*'KU Meter Schedule'!AV229)/12,IF(AV229=0,AU229/2*'Depr. Rate'!$C$4/12,('Depr. Rate'!$C$4*'KU Meter Schedule'!AV229)/12))</f>
        <v>17.350427249999999</v>
      </c>
      <c r="CM229" s="21">
        <f>IF(CM$3&lt;'Depr. Rate'!$B$1,('Depr. Rate'!$B$4*'KU Meter Schedule'!AW229)/12,IF(AW229=0,AV229/2*'Depr. Rate'!$C$4/12,('Depr. Rate'!$C$4*'KU Meter Schedule'!AW229)/12))</f>
        <v>8.6752136249999996</v>
      </c>
      <c r="CN229" s="21">
        <f>IF(CN$3&lt;'Depr. Rate'!$B$1,('Depr. Rate'!$B$4*'KU Meter Schedule'!AX229)/12,IF(AX229=0,AW229/2*'Depr. Rate'!$C$4/12,('Depr. Rate'!$C$4*'KU Meter Schedule'!AX229)/12))</f>
        <v>0</v>
      </c>
      <c r="CP229" s="6">
        <f>IF(CP$3=$CP$3,$H229+AZ229,IF($F229='KU Meter Schedule'!CP$3,'KU Meter Schedule'!CO229+AZ229-$G229,SUM(CO229,AZ229)))</f>
        <v>4369.9696203093672</v>
      </c>
      <c r="CQ229" s="6">
        <f>IF(CQ$3=$CP$3,$H229+BA229,IF($F229='KU Meter Schedule'!CQ$3,'KU Meter Schedule'!CP229+BA229-$G229,SUM(CP229,BA229)))</f>
        <v>4381.289414726034</v>
      </c>
      <c r="CR229" s="6">
        <f>IF(CR$3=$CP$3,$H229+BB229,IF($F229='KU Meter Schedule'!CR$3,'KU Meter Schedule'!CQ229+BB229-$G229,SUM(CQ229,BB229)))</f>
        <v>4392.6092091427008</v>
      </c>
      <c r="CS229" s="6">
        <f>IF(CS$3=$CP$3,$H229+BC229,IF($F229='KU Meter Schedule'!CS$3,'KU Meter Schedule'!CR229+BC229-$G229,SUM(CR229,BC229)))</f>
        <v>4403.9290035593676</v>
      </c>
      <c r="CT229" s="6">
        <f>IF(CT$3=$CP$3,$H229+BD229,IF($F229='KU Meter Schedule'!CT$3,'KU Meter Schedule'!CS229+BD229-$G229,SUM(CS229,BD229)))</f>
        <v>4415.2487979760344</v>
      </c>
      <c r="CU229" s="6">
        <f>IF(CU$3=$CP$3,$H229+BE229,IF($F229='KU Meter Schedule'!CU$3,'KU Meter Schedule'!CT229+BE229-$G229,SUM(CT229,BE229)))</f>
        <v>4426.5685923927012</v>
      </c>
      <c r="CV229" s="6">
        <f>IF(CV$3=$CP$3,$H229+BF229,IF($F229='KU Meter Schedule'!CV$3,'KU Meter Schedule'!CU229+BF229-$G229,SUM(CU229,BF229)))</f>
        <v>4437.8883868093681</v>
      </c>
      <c r="CW229" s="6">
        <f>IF(CW$3=$CP$3,$H229+BG229,IF($F229='KU Meter Schedule'!CW$3,'KU Meter Schedule'!CV229+BG229-$G229,SUM(CV229,BG229)))</f>
        <v>4449.2081812260349</v>
      </c>
      <c r="CX229" s="6">
        <f>IF(CX$3=$CP$3,$H229+BH229,IF($F229='KU Meter Schedule'!CX$3,'KU Meter Schedule'!CW229+BH229-$G229,SUM(CW229,BH229)))</f>
        <v>4460.5279756427017</v>
      </c>
      <c r="CY229" s="6">
        <f>IF(CY$3=$CP$3,$H229+BI229,IF($F229='KU Meter Schedule'!CY$3,'KU Meter Schedule'!CX229+BI229-$G229,SUM(CX229,BI229)))</f>
        <v>4471.8477700593685</v>
      </c>
      <c r="CZ229" s="6">
        <f>IF(CZ$3=$CP$3,$H229+BJ229,IF($F229='KU Meter Schedule'!CZ$3,'KU Meter Schedule'!CY229+BJ229-$G229,SUM(CY229,BJ229)))</f>
        <v>4483.1675644760353</v>
      </c>
      <c r="DA229" s="6">
        <f>IF(DA$3=$CP$3,$H229+BK229,IF($F229='KU Meter Schedule'!DA$3,'KU Meter Schedule'!CZ229+BK229-$G229,SUM(CZ229,BK229)))</f>
        <v>4500.5179917260357</v>
      </c>
      <c r="DB229" s="6">
        <f>IF(DB$3=$CP$3,$H229+BL229,IF($F229='KU Meter Schedule'!DB$3,'KU Meter Schedule'!DA229+BL229-$G229,SUM(DA229,BL229)))</f>
        <v>4517.8684189760361</v>
      </c>
      <c r="DC229" s="6">
        <f>IF(DC$3=$CP$3,$H229+BM229,IF($F229='KU Meter Schedule'!DC$3,'KU Meter Schedule'!DB229+BM229-$G229,SUM(DB229,BM229)))</f>
        <v>4535.2188462260365</v>
      </c>
      <c r="DD229" s="6">
        <f>IF(DD$3=$CP$3,$H229+BN229,IF($F229='KU Meter Schedule'!DD$3,'KU Meter Schedule'!DC229+BN229-$G229,SUM(DC229,BN229)))</f>
        <v>4552.5692734760369</v>
      </c>
      <c r="DE229" s="6">
        <f>IF(DE$3=$CP$3,$H229+BO229,IF($F229='KU Meter Schedule'!DE$3,'KU Meter Schedule'!DD229+BO229-$G229,SUM(DD229,BO229)))</f>
        <v>4569.9197007260373</v>
      </c>
      <c r="DF229" s="6">
        <f>IF(DF$3=$CP$3,$H229+BP229,IF($F229='KU Meter Schedule'!DF$3,'KU Meter Schedule'!DE229+BP229-$G229,SUM(DE229,BP229)))</f>
        <v>4587.2701279760377</v>
      </c>
      <c r="DG229" s="6">
        <f>IF(DG$3=$CP$3,$H229+BQ229,IF($F229='KU Meter Schedule'!DG$3,'KU Meter Schedule'!DF229+BQ229-$G229,SUM(DF229,BQ229)))</f>
        <v>4604.6205552260381</v>
      </c>
      <c r="DH229" s="6">
        <f>IF(DH$3=$CP$3,$H229+BR229,IF($F229='KU Meter Schedule'!DH$3,'KU Meter Schedule'!DG229+BR229-$G229,SUM(DG229,BR229)))</f>
        <v>4621.9709824760384</v>
      </c>
      <c r="DI229" s="6">
        <f>IF(DI$3=$CP$3,$H229+BS229,IF($F229='KU Meter Schedule'!DI$3,'KU Meter Schedule'!DH229+BS229-$G229,SUM(DH229,BS229)))</f>
        <v>4639.3214097260388</v>
      </c>
      <c r="DJ229" s="6">
        <f>IF(DJ$3=$CP$3,$H229+BT229,IF($F229='KU Meter Schedule'!DJ$3,'KU Meter Schedule'!DI229+BT229-$G229,SUM(DI229,BT229)))</f>
        <v>4656.6718369760392</v>
      </c>
      <c r="DK229" s="6">
        <f>IF(DK$3=$CP$3,$H229+BU229,IF($F229='KU Meter Schedule'!DK$3,'KU Meter Schedule'!DJ229+BU229-$G229,SUM(DJ229,BU229)))</f>
        <v>4674.0222642260396</v>
      </c>
      <c r="DL229" s="6">
        <f>IF(DL$3=$CP$3,$H229+BV229,IF($F229='KU Meter Schedule'!DL$3,'KU Meter Schedule'!DK229+BV229-$G229,SUM(DK229,BV229)))</f>
        <v>4691.37269147604</v>
      </c>
      <c r="DM229" s="6">
        <f>IF(DM$3=$CP$3,$H229+BW229,IF($F229='KU Meter Schedule'!DM$3,'KU Meter Schedule'!DL229+BW229-$G229,SUM(DL229,BW229)))</f>
        <v>4708.7231187260404</v>
      </c>
      <c r="DN229" s="6">
        <f>IF(DN$3=$CP$3,$H229+BX229,IF($F229='KU Meter Schedule'!DN$3,'KU Meter Schedule'!DM229+BX229-$G229,SUM(DM229,BX229)))</f>
        <v>4726.0735459760408</v>
      </c>
      <c r="DO229" s="6">
        <f>IF(DO$3=$CP$3,$H229+BY229,IF($F229='KU Meter Schedule'!DO$3,'KU Meter Schedule'!DN229+BY229-$G229,SUM(DN229,BY229)))</f>
        <v>4743.4239732260412</v>
      </c>
      <c r="DP229" s="6">
        <f>IF(DP$3=$CP$3,$H229+BZ229,IF($F229='KU Meter Schedule'!DP$3,'KU Meter Schedule'!DO229+BZ229-$G229,SUM(DO229,BZ229)))</f>
        <v>4760.7744004760416</v>
      </c>
      <c r="DQ229" s="6">
        <f>IF(DQ$3=$CP$3,$H229+CA229,IF($F229='KU Meter Schedule'!DQ$3,'KU Meter Schedule'!DP229+CA229-$G229,SUM(DP229,CA229)))</f>
        <v>4778.124827726042</v>
      </c>
      <c r="DR229" s="6">
        <f>IF(DR$3=$CP$3,$H229+CB229,IF($F229='KU Meter Schedule'!DR$3,'KU Meter Schedule'!DQ229+CB229-$G229,SUM(DQ229,CB229)))</f>
        <v>4795.4752549760424</v>
      </c>
      <c r="DS229" s="6">
        <f>IF(DS$3=$CP$3,$H229+CC229,IF($F229='KU Meter Schedule'!DS$3,'KU Meter Schedule'!DR229+CC229-$G229,SUM(DR229,CC229)))</f>
        <v>4812.8256822260428</v>
      </c>
      <c r="DT229" s="6">
        <f>IF(DT$3=$CP$3,$H229+CD229,IF($F229='KU Meter Schedule'!DT$3,'KU Meter Schedule'!DS229+CD229-$G229,SUM(DS229,CD229)))</f>
        <v>4830.1761094760432</v>
      </c>
      <c r="DU229" s="6">
        <f>IF(DU$3=$CP$3,$H229+CE229,IF($F229='KU Meter Schedule'!DU$3,'KU Meter Schedule'!DT229+CE229-$G229,SUM(DT229,CE229)))</f>
        <v>4847.5265367260436</v>
      </c>
      <c r="DV229" s="6">
        <f>IF(DV$3=$CP$3,$H229+CF229,IF($F229='KU Meter Schedule'!DV$3,'KU Meter Schedule'!DU229+CF229-$G229,SUM(DU229,CF229)))</f>
        <v>4864.876963976044</v>
      </c>
      <c r="DW229" s="6">
        <f>IF(DW$3=$CP$3,$H229+CG229,IF($F229='KU Meter Schedule'!DW$3,'KU Meter Schedule'!DV229+CG229-$G229,SUM(DV229,CG229)))</f>
        <v>4882.2273912260443</v>
      </c>
      <c r="DX229" s="6">
        <f>IF(DX$3=$CP$3,$H229+CH229,IF($F229='KU Meter Schedule'!DX$3,'KU Meter Schedule'!DW229+CH229-$G229,SUM(DW229,CH229)))</f>
        <v>4899.5778184760447</v>
      </c>
      <c r="DY229" s="6">
        <f>IF(DY$3=$CP$3,$H229+CI229,IF($F229='KU Meter Schedule'!DY$3,'KU Meter Schedule'!DX229+CI229-$G229,SUM(DX229,CI229)))</f>
        <v>4916.9282457260451</v>
      </c>
      <c r="DZ229" s="6">
        <f>IF(DZ$3=$CP$3,$H229+CJ229,IF($F229='KU Meter Schedule'!DZ$3,'KU Meter Schedule'!DY229+CJ229-$G229,SUM(DY229,CJ229)))</f>
        <v>4934.2786729760455</v>
      </c>
      <c r="EA229" s="6">
        <f>IF(EA$3=$CP$3,$H229+CK229,IF($F229='KU Meter Schedule'!EA$3,'KU Meter Schedule'!DZ229+CK229-$G229,SUM(DZ229,CK229)))</f>
        <v>4951.6291002260459</v>
      </c>
      <c r="EB229" s="6">
        <f>IF(EB$3=$CP$3,$H229+CL229,IF($F229='KU Meter Schedule'!EB$3,'KU Meter Schedule'!EA229+CL229-$G229,SUM(EA229,CL229)))</f>
        <v>4968.9795274760463</v>
      </c>
      <c r="EC229" s="6">
        <f>IF(EC$3=$CP$3,$H229+CM229,IF($F229='KU Meter Schedule'!EC$3,'KU Meter Schedule'!EB229+CM229-$G229,SUM(EB229,CM229)))</f>
        <v>-954.11525889895438</v>
      </c>
      <c r="ED229" s="6">
        <f>IF(ED$3=$CP$3,$H229+CN229,IF($F229='KU Meter Schedule'!ED$3,'KU Meter Schedule'!EC229+CN229-$G229,SUM(EC229,CN229)))</f>
        <v>-954.11525889895438</v>
      </c>
      <c r="EF229" s="8">
        <f t="shared" ref="EF229:EU244" si="48">J229-CP229</f>
        <v>1561.8003796906332</v>
      </c>
      <c r="EG229" s="8">
        <f t="shared" si="48"/>
        <v>1550.4805852739664</v>
      </c>
      <c r="EH229" s="8">
        <f t="shared" si="48"/>
        <v>1539.1607908572996</v>
      </c>
      <c r="EI229" s="8">
        <f t="shared" si="48"/>
        <v>1527.8409964406328</v>
      </c>
      <c r="EJ229" s="8">
        <f t="shared" si="48"/>
        <v>1516.521202023966</v>
      </c>
      <c r="EK229" s="8">
        <f t="shared" si="48"/>
        <v>1505.2014076072992</v>
      </c>
      <c r="EL229" s="8">
        <f t="shared" si="48"/>
        <v>1493.8816131906324</v>
      </c>
      <c r="EM229" s="8">
        <f t="shared" si="48"/>
        <v>1482.5618187739656</v>
      </c>
      <c r="EN229" s="8">
        <f t="shared" si="48"/>
        <v>1471.2420243572988</v>
      </c>
      <c r="EO229" s="8">
        <f t="shared" si="48"/>
        <v>1459.922229940632</v>
      </c>
      <c r="EP229" s="8">
        <f t="shared" si="48"/>
        <v>1448.6024355239651</v>
      </c>
      <c r="EQ229" s="8">
        <f t="shared" si="48"/>
        <v>1431.2520082739647</v>
      </c>
      <c r="ER229" s="8">
        <f t="shared" si="48"/>
        <v>1413.9015810239644</v>
      </c>
      <c r="ES229" s="8">
        <f t="shared" si="48"/>
        <v>1396.551153773964</v>
      </c>
      <c r="ET229" s="8">
        <f t="shared" si="48"/>
        <v>1379.2007265239636</v>
      </c>
      <c r="EU229" s="8">
        <f t="shared" si="48"/>
        <v>1361.8502992739632</v>
      </c>
      <c r="EV229" s="8">
        <f t="shared" si="47"/>
        <v>1344.4998720239628</v>
      </c>
      <c r="EW229" s="8">
        <f t="shared" si="47"/>
        <v>1327.1494447739624</v>
      </c>
      <c r="EX229" s="8">
        <f t="shared" si="47"/>
        <v>1309.799017523962</v>
      </c>
      <c r="EY229" s="8">
        <f t="shared" si="47"/>
        <v>1292.4485902739616</v>
      </c>
      <c r="EZ229" s="8">
        <f t="shared" si="47"/>
        <v>1275.0981630239612</v>
      </c>
      <c r="FA229" s="8">
        <f t="shared" si="47"/>
        <v>1257.7477357739608</v>
      </c>
      <c r="FB229" s="8">
        <f t="shared" si="47"/>
        <v>1240.3973085239604</v>
      </c>
      <c r="FC229" s="8">
        <f t="shared" si="47"/>
        <v>1223.04688127396</v>
      </c>
      <c r="FD229" s="8">
        <f t="shared" si="47"/>
        <v>1205.6964540239596</v>
      </c>
      <c r="FE229" s="8">
        <f t="shared" si="47"/>
        <v>1188.3460267739592</v>
      </c>
      <c r="FF229" s="8">
        <f t="shared" si="47"/>
        <v>1170.9955995239588</v>
      </c>
      <c r="FG229" s="8">
        <f t="shared" si="47"/>
        <v>1153.6451722739585</v>
      </c>
      <c r="FH229" s="8">
        <f t="shared" si="47"/>
        <v>1136.2947450239581</v>
      </c>
      <c r="FI229" s="8">
        <f t="shared" si="47"/>
        <v>1118.9443177739577</v>
      </c>
      <c r="FJ229" s="8">
        <f t="shared" si="47"/>
        <v>1101.5938905239573</v>
      </c>
      <c r="FK229" s="8">
        <f t="shared" si="46"/>
        <v>1084.2434632739569</v>
      </c>
      <c r="FL229" s="8">
        <f t="shared" si="46"/>
        <v>1066.8930360239565</v>
      </c>
      <c r="FM229" s="8">
        <f t="shared" si="46"/>
        <v>1049.5426087739561</v>
      </c>
      <c r="FN229" s="8">
        <f t="shared" si="46"/>
        <v>1032.1921815239557</v>
      </c>
      <c r="FO229" s="8">
        <f t="shared" si="46"/>
        <v>1014.8417542739553</v>
      </c>
      <c r="FP229" s="8">
        <f t="shared" si="46"/>
        <v>997.49132702395491</v>
      </c>
      <c r="FQ229" s="8">
        <f t="shared" si="46"/>
        <v>980.14089977395452</v>
      </c>
      <c r="FR229" s="8">
        <f t="shared" si="46"/>
        <v>962.79047252395412</v>
      </c>
      <c r="FS229" s="8">
        <f t="shared" si="46"/>
        <v>954.11525889895438</v>
      </c>
      <c r="FT229" s="8">
        <f t="shared" si="46"/>
        <v>954.11525889895438</v>
      </c>
    </row>
    <row r="230" spans="1:176" x14ac:dyDescent="0.25">
      <c r="A230" s="3" t="s">
        <v>12</v>
      </c>
      <c r="B230" s="3" t="s">
        <v>2</v>
      </c>
      <c r="C230" s="3" t="s">
        <v>37</v>
      </c>
      <c r="D230" s="3" t="s">
        <v>4</v>
      </c>
      <c r="E230" s="3">
        <v>1988</v>
      </c>
      <c r="F230" s="24">
        <f>IFERROR(VLOOKUP(CONCATENATE(C230,E230),'KU Retirements'!$A$4:$E$150,5,FALSE),"N/A")</f>
        <v>43770</v>
      </c>
      <c r="G230" s="5">
        <v>33014.080000000002</v>
      </c>
      <c r="H230" s="5">
        <v>23646.674184742398</v>
      </c>
      <c r="J230" s="6">
        <f>IF(J$3=$J$3,$G230,IF($F230='KU Meter Schedule'!J$3,'KU Meter Schedule'!I230-'KU Meter Schedule'!$G230,I230))</f>
        <v>33014.080000000002</v>
      </c>
      <c r="K230" s="6">
        <f>IF(K$3=$J$3,$G230,IF($F230='KU Meter Schedule'!K$3,'KU Meter Schedule'!J230-'KU Meter Schedule'!$G230,J230))</f>
        <v>33014.080000000002</v>
      </c>
      <c r="L230" s="6">
        <f>IF(L$3=$J$3,$G230,IF($F230='KU Meter Schedule'!L$3,'KU Meter Schedule'!K230-'KU Meter Schedule'!$G230,K230))</f>
        <v>33014.080000000002</v>
      </c>
      <c r="M230" s="6">
        <f>IF(M$3=$J$3,$G230,IF($F230='KU Meter Schedule'!M$3,'KU Meter Schedule'!L230-'KU Meter Schedule'!$G230,L230))</f>
        <v>33014.080000000002</v>
      </c>
      <c r="N230" s="6">
        <f>IF(N$3=$J$3,$G230,IF($F230='KU Meter Schedule'!N$3,'KU Meter Schedule'!M230-'KU Meter Schedule'!$G230,M230))</f>
        <v>33014.080000000002</v>
      </c>
      <c r="O230" s="6">
        <f>IF(O$3=$J$3,$G230,IF($F230='KU Meter Schedule'!O$3,'KU Meter Schedule'!N230-'KU Meter Schedule'!$G230,N230))</f>
        <v>33014.080000000002</v>
      </c>
      <c r="P230" s="6">
        <f>IF(P$3=$J$3,$G230,IF($F230='KU Meter Schedule'!P$3,'KU Meter Schedule'!O230-'KU Meter Schedule'!$G230,O230))</f>
        <v>33014.080000000002</v>
      </c>
      <c r="Q230" s="6">
        <f>IF(Q$3=$J$3,$G230,IF($F230='KU Meter Schedule'!Q$3,'KU Meter Schedule'!P230-'KU Meter Schedule'!$G230,P230))</f>
        <v>33014.080000000002</v>
      </c>
      <c r="R230" s="6">
        <f>IF(R$3=$J$3,$G230,IF($F230='KU Meter Schedule'!R$3,'KU Meter Schedule'!Q230-'KU Meter Schedule'!$G230,Q230))</f>
        <v>33014.080000000002</v>
      </c>
      <c r="S230" s="6">
        <f>IF(S$3=$J$3,$G230,IF($F230='KU Meter Schedule'!S$3,'KU Meter Schedule'!R230-'KU Meter Schedule'!$G230,R230))</f>
        <v>33014.080000000002</v>
      </c>
      <c r="T230" s="6">
        <f>IF(T$3=$J$3,$G230,IF($F230='KU Meter Schedule'!T$3,'KU Meter Schedule'!S230-'KU Meter Schedule'!$G230,S230))</f>
        <v>33014.080000000002</v>
      </c>
      <c r="U230" s="6">
        <f>IF(U$3=$J$3,$G230,IF($F230='KU Meter Schedule'!U$3,'KU Meter Schedule'!T230-'KU Meter Schedule'!$G230,T230))</f>
        <v>33014.080000000002</v>
      </c>
      <c r="V230" s="6">
        <f>IF(V$3=$J$3,$G230,IF($F230='KU Meter Schedule'!V$3,'KU Meter Schedule'!U230-'KU Meter Schedule'!$G230,U230))</f>
        <v>33014.080000000002</v>
      </c>
      <c r="W230" s="6">
        <f>IF(W$3=$J$3,$G230,IF($F230='KU Meter Schedule'!W$3,'KU Meter Schedule'!V230-'KU Meter Schedule'!$G230,V230))</f>
        <v>33014.080000000002</v>
      </c>
      <c r="X230" s="6">
        <f>IF(X$3=$J$3,$G230,IF($F230='KU Meter Schedule'!X$3,'KU Meter Schedule'!W230-'KU Meter Schedule'!$G230,W230))</f>
        <v>33014.080000000002</v>
      </c>
      <c r="Y230" s="6">
        <f>IF(Y$3=$J$3,$G230,IF($F230='KU Meter Schedule'!Y$3,'KU Meter Schedule'!X230-'KU Meter Schedule'!$G230,X230))</f>
        <v>33014.080000000002</v>
      </c>
      <c r="Z230" s="6">
        <f>IF(Z$3=$J$3,$G230,IF($F230='KU Meter Schedule'!Z$3,'KU Meter Schedule'!Y230-'KU Meter Schedule'!$G230,Y230))</f>
        <v>33014.080000000002</v>
      </c>
      <c r="AA230" s="6">
        <f>IF(AA$3=$J$3,$G230,IF($F230='KU Meter Schedule'!AA$3,'KU Meter Schedule'!Z230-'KU Meter Schedule'!$G230,Z230))</f>
        <v>33014.080000000002</v>
      </c>
      <c r="AB230" s="6">
        <f>IF(AB$3=$J$3,$G230,IF($F230='KU Meter Schedule'!AB$3,'KU Meter Schedule'!AA230-'KU Meter Schedule'!$G230,AA230))</f>
        <v>33014.080000000002</v>
      </c>
      <c r="AC230" s="6">
        <f>IF(AC$3=$J$3,$G230,IF($F230='KU Meter Schedule'!AC$3,'KU Meter Schedule'!AB230-'KU Meter Schedule'!$G230,AB230))</f>
        <v>33014.080000000002</v>
      </c>
      <c r="AD230" s="6">
        <f>IF(AD$3=$J$3,$G230,IF($F230='KU Meter Schedule'!AD$3,'KU Meter Schedule'!AC230-'KU Meter Schedule'!$G230,AC230))</f>
        <v>33014.080000000002</v>
      </c>
      <c r="AE230" s="6">
        <f>IF(AE$3=$J$3,$G230,IF($F230='KU Meter Schedule'!AE$3,'KU Meter Schedule'!AD230-'KU Meter Schedule'!$G230,AD230))</f>
        <v>33014.080000000002</v>
      </c>
      <c r="AF230" s="6">
        <f>IF(AF$3=$J$3,$G230,IF($F230='KU Meter Schedule'!AF$3,'KU Meter Schedule'!AE230-'KU Meter Schedule'!$G230,AE230))</f>
        <v>33014.080000000002</v>
      </c>
      <c r="AG230" s="6">
        <f>IF(AG$3=$J$3,$G230,IF($F230='KU Meter Schedule'!AG$3,'KU Meter Schedule'!AF230-'KU Meter Schedule'!$G230,AF230))</f>
        <v>33014.080000000002</v>
      </c>
      <c r="AH230" s="6">
        <f>IF(AH$3=$J$3,$G230,IF($F230='KU Meter Schedule'!AH$3,'KU Meter Schedule'!AG230-'KU Meter Schedule'!$G230,AG230))</f>
        <v>33014.080000000002</v>
      </c>
      <c r="AI230" s="6">
        <f>IF(AI$3=$J$3,$G230,IF($F230='KU Meter Schedule'!AI$3,'KU Meter Schedule'!AH230-'KU Meter Schedule'!$G230,AH230))</f>
        <v>33014.080000000002</v>
      </c>
      <c r="AJ230" s="6">
        <f>IF(AJ$3=$J$3,$G230,IF($F230='KU Meter Schedule'!AJ$3,'KU Meter Schedule'!AI230-'KU Meter Schedule'!$G230,AI230))</f>
        <v>33014.080000000002</v>
      </c>
      <c r="AK230" s="6">
        <f>IF(AK$3=$J$3,$G230,IF($F230='KU Meter Schedule'!AK$3,'KU Meter Schedule'!AJ230-'KU Meter Schedule'!$G230,AJ230))</f>
        <v>33014.080000000002</v>
      </c>
      <c r="AL230" s="6">
        <f>IF(AL$3=$J$3,$G230,IF($F230='KU Meter Schedule'!AL$3,'KU Meter Schedule'!AK230-'KU Meter Schedule'!$G230,AK230))</f>
        <v>33014.080000000002</v>
      </c>
      <c r="AM230" s="6">
        <f>IF(AM$3=$J$3,$G230,IF($F230='KU Meter Schedule'!AM$3,'KU Meter Schedule'!AL230-'KU Meter Schedule'!$G230,AL230))</f>
        <v>33014.080000000002</v>
      </c>
      <c r="AN230" s="6">
        <f>IF(AN$3=$J$3,$G230,IF($F230='KU Meter Schedule'!AN$3,'KU Meter Schedule'!AM230-'KU Meter Schedule'!$G230,AM230))</f>
        <v>33014.080000000002</v>
      </c>
      <c r="AO230" s="6">
        <f>IF(AO$3=$J$3,$G230,IF($F230='KU Meter Schedule'!AO$3,'KU Meter Schedule'!AN230-'KU Meter Schedule'!$G230,AN230))</f>
        <v>33014.080000000002</v>
      </c>
      <c r="AP230" s="6">
        <f>IF(AP$3=$J$3,$G230,IF($F230='KU Meter Schedule'!AP$3,'KU Meter Schedule'!AO230-'KU Meter Schedule'!$G230,AO230))</f>
        <v>33014.080000000002</v>
      </c>
      <c r="AQ230" s="6">
        <f>IF(AQ$3=$J$3,$G230,IF($F230='KU Meter Schedule'!AQ$3,'KU Meter Schedule'!AP230-'KU Meter Schedule'!$G230,AP230))</f>
        <v>33014.080000000002</v>
      </c>
      <c r="AR230" s="6">
        <f>IF(AR$3=$J$3,$G230,IF($F230='KU Meter Schedule'!AR$3,'KU Meter Schedule'!AQ230-'KU Meter Schedule'!$G230,AQ230))</f>
        <v>33014.080000000002</v>
      </c>
      <c r="AS230" s="6">
        <f>IF(AS$3=$J$3,$G230,IF($F230='KU Meter Schedule'!AS$3,'KU Meter Schedule'!AR230-'KU Meter Schedule'!$G230,AR230))</f>
        <v>33014.080000000002</v>
      </c>
      <c r="AT230" s="6">
        <f>IF(AT$3=$J$3,$G230,IF($F230='KU Meter Schedule'!AT$3,'KU Meter Schedule'!AS230-'KU Meter Schedule'!$G230,AS230))</f>
        <v>33014.080000000002</v>
      </c>
      <c r="AU230" s="6">
        <f>IF(AU$3=$J$3,$G230,IF($F230='KU Meter Schedule'!AU$3,'KU Meter Schedule'!AT230-'KU Meter Schedule'!$G230,AT230))</f>
        <v>33014.080000000002</v>
      </c>
      <c r="AV230" s="6">
        <f>IF(AV$3=$J$3,$G230,IF($F230='KU Meter Schedule'!AV$3,'KU Meter Schedule'!AU230-'KU Meter Schedule'!$G230,AU230))</f>
        <v>33014.080000000002</v>
      </c>
      <c r="AW230" s="6">
        <f>IF(AW$3=$J$3,$G230,IF($F230='KU Meter Schedule'!AW$3,'KU Meter Schedule'!AV230-'KU Meter Schedule'!$G230,AV230))</f>
        <v>0</v>
      </c>
      <c r="AX230" s="6">
        <f>IF(AX$3=$J$3,$G230,IF($F230='KU Meter Schedule'!AX$3,'KU Meter Schedule'!AW230-'KU Meter Schedule'!$G230,AW230))</f>
        <v>0</v>
      </c>
      <c r="AZ230" s="21">
        <f>IF(AZ$3&lt;'Depr. Rate'!$B$1,('Depr. Rate'!$B$4*'KU Meter Schedule'!J230)/12,IF(J230=0,I230/2*'Depr. Rate'!$C$4/12,('Depr. Rate'!$C$4*'KU Meter Schedule'!J230)/12))</f>
        <v>63.001869333333339</v>
      </c>
      <c r="BA230" s="21">
        <f>IF(BA$3&lt;'Depr. Rate'!$B$1,('Depr. Rate'!$B$4*'KU Meter Schedule'!K230)/12,IF(K230=0,J230/2*'Depr. Rate'!$C$4/12,('Depr. Rate'!$C$4*'KU Meter Schedule'!K230)/12))</f>
        <v>63.001869333333339</v>
      </c>
      <c r="BB230" s="21">
        <f>IF(BB$3&lt;'Depr. Rate'!$B$1,('Depr. Rate'!$B$4*'KU Meter Schedule'!L230)/12,IF(L230=0,K230/2*'Depr. Rate'!$C$4/12,('Depr. Rate'!$C$4*'KU Meter Schedule'!L230)/12))</f>
        <v>63.001869333333339</v>
      </c>
      <c r="BC230" s="21">
        <f>IF(BC$3&lt;'Depr. Rate'!$B$1,('Depr. Rate'!$B$4*'KU Meter Schedule'!M230)/12,IF(M230=0,L230/2*'Depr. Rate'!$C$4/12,('Depr. Rate'!$C$4*'KU Meter Schedule'!M230)/12))</f>
        <v>63.001869333333339</v>
      </c>
      <c r="BD230" s="21">
        <f>IF(BD$3&lt;'Depr. Rate'!$B$1,('Depr. Rate'!$B$4*'KU Meter Schedule'!N230)/12,IF(N230=0,M230/2*'Depr. Rate'!$C$4/12,('Depr. Rate'!$C$4*'KU Meter Schedule'!N230)/12))</f>
        <v>63.001869333333339</v>
      </c>
      <c r="BE230" s="21">
        <f>IF(BE$3&lt;'Depr. Rate'!$B$1,('Depr. Rate'!$B$4*'KU Meter Schedule'!O230)/12,IF(O230=0,N230/2*'Depr. Rate'!$C$4/12,('Depr. Rate'!$C$4*'KU Meter Schedule'!O230)/12))</f>
        <v>63.001869333333339</v>
      </c>
      <c r="BF230" s="21">
        <f>IF(BF$3&lt;'Depr. Rate'!$B$1,('Depr. Rate'!$B$4*'KU Meter Schedule'!P230)/12,IF(P230=0,O230/2*'Depr. Rate'!$C$4/12,('Depr. Rate'!$C$4*'KU Meter Schedule'!P230)/12))</f>
        <v>63.001869333333339</v>
      </c>
      <c r="BG230" s="21">
        <f>IF(BG$3&lt;'Depr. Rate'!$B$1,('Depr. Rate'!$B$4*'KU Meter Schedule'!Q230)/12,IF(Q230=0,P230/2*'Depr. Rate'!$C$4/12,('Depr. Rate'!$C$4*'KU Meter Schedule'!Q230)/12))</f>
        <v>63.001869333333339</v>
      </c>
      <c r="BH230" s="21">
        <f>IF(BH$3&lt;'Depr. Rate'!$B$1,('Depr. Rate'!$B$4*'KU Meter Schedule'!R230)/12,IF(R230=0,Q230/2*'Depr. Rate'!$C$4/12,('Depr. Rate'!$C$4*'KU Meter Schedule'!R230)/12))</f>
        <v>63.001869333333339</v>
      </c>
      <c r="BI230" s="21">
        <f>IF(BI$3&lt;'Depr. Rate'!$B$1,('Depr. Rate'!$B$4*'KU Meter Schedule'!S230)/12,IF(S230=0,R230/2*'Depr. Rate'!$C$4/12,('Depr. Rate'!$C$4*'KU Meter Schedule'!S230)/12))</f>
        <v>63.001869333333339</v>
      </c>
      <c r="BJ230" s="21">
        <f>IF(BJ$3&lt;'Depr. Rate'!$B$1,('Depr. Rate'!$B$4*'KU Meter Schedule'!T230)/12,IF(T230=0,S230/2*'Depr. Rate'!$C$4/12,('Depr. Rate'!$C$4*'KU Meter Schedule'!T230)/12))</f>
        <v>63.001869333333339</v>
      </c>
      <c r="BK230" s="21">
        <f>IF(BK$3&lt;'Depr. Rate'!$B$1,('Depr. Rate'!$B$4*'KU Meter Schedule'!U230)/12,IF(U230=0,T230/2*'Depr. Rate'!$C$4/12,('Depr. Rate'!$C$4*'KU Meter Schedule'!U230)/12))</f>
        <v>96.566184000000007</v>
      </c>
      <c r="BL230" s="21">
        <f>IF(BL$3&lt;'Depr. Rate'!$B$1,('Depr. Rate'!$B$4*'KU Meter Schedule'!V230)/12,IF(V230=0,U230/2*'Depr. Rate'!$C$4/12,('Depr. Rate'!$C$4*'KU Meter Schedule'!V230)/12))</f>
        <v>96.566184000000007</v>
      </c>
      <c r="BM230" s="21">
        <f>IF(BM$3&lt;'Depr. Rate'!$B$1,('Depr. Rate'!$B$4*'KU Meter Schedule'!W230)/12,IF(W230=0,V230/2*'Depr. Rate'!$C$4/12,('Depr. Rate'!$C$4*'KU Meter Schedule'!W230)/12))</f>
        <v>96.566184000000007</v>
      </c>
      <c r="BN230" s="21">
        <f>IF(BN$3&lt;'Depr. Rate'!$B$1,('Depr. Rate'!$B$4*'KU Meter Schedule'!X230)/12,IF(X230=0,W230/2*'Depr. Rate'!$C$4/12,('Depr. Rate'!$C$4*'KU Meter Schedule'!X230)/12))</f>
        <v>96.566184000000007</v>
      </c>
      <c r="BO230" s="21">
        <f>IF(BO$3&lt;'Depr. Rate'!$B$1,('Depr. Rate'!$B$4*'KU Meter Schedule'!Y230)/12,IF(Y230=0,X230/2*'Depr. Rate'!$C$4/12,('Depr. Rate'!$C$4*'KU Meter Schedule'!Y230)/12))</f>
        <v>96.566184000000007</v>
      </c>
      <c r="BP230" s="21">
        <f>IF(BP$3&lt;'Depr. Rate'!$B$1,('Depr. Rate'!$B$4*'KU Meter Schedule'!Z230)/12,IF(Z230=0,Y230/2*'Depr. Rate'!$C$4/12,('Depr. Rate'!$C$4*'KU Meter Schedule'!Z230)/12))</f>
        <v>96.566184000000007</v>
      </c>
      <c r="BQ230" s="21">
        <f>IF(BQ$3&lt;'Depr. Rate'!$B$1,('Depr. Rate'!$B$4*'KU Meter Schedule'!AA230)/12,IF(AA230=0,Z230/2*'Depr. Rate'!$C$4/12,('Depr. Rate'!$C$4*'KU Meter Schedule'!AA230)/12))</f>
        <v>96.566184000000007</v>
      </c>
      <c r="BR230" s="21">
        <f>IF(BR$3&lt;'Depr. Rate'!$B$1,('Depr. Rate'!$B$4*'KU Meter Schedule'!AB230)/12,IF(AB230=0,AA230/2*'Depr. Rate'!$C$4/12,('Depr. Rate'!$C$4*'KU Meter Schedule'!AB230)/12))</f>
        <v>96.566184000000007</v>
      </c>
      <c r="BS230" s="21">
        <f>IF(BS$3&lt;'Depr. Rate'!$B$1,('Depr. Rate'!$B$4*'KU Meter Schedule'!AC230)/12,IF(AC230=0,AB230/2*'Depr. Rate'!$C$4/12,('Depr. Rate'!$C$4*'KU Meter Schedule'!AC230)/12))</f>
        <v>96.566184000000007</v>
      </c>
      <c r="BT230" s="21">
        <f>IF(BT$3&lt;'Depr. Rate'!$B$1,('Depr. Rate'!$B$4*'KU Meter Schedule'!AD230)/12,IF(AD230=0,AC230/2*'Depr. Rate'!$C$4/12,('Depr. Rate'!$C$4*'KU Meter Schedule'!AD230)/12))</f>
        <v>96.566184000000007</v>
      </c>
      <c r="BU230" s="21">
        <f>IF(BU$3&lt;'Depr. Rate'!$B$1,('Depr. Rate'!$B$4*'KU Meter Schedule'!AE230)/12,IF(AE230=0,AD230/2*'Depr. Rate'!$C$4/12,('Depr. Rate'!$C$4*'KU Meter Schedule'!AE230)/12))</f>
        <v>96.566184000000007</v>
      </c>
      <c r="BV230" s="21">
        <f>IF(BV$3&lt;'Depr. Rate'!$B$1,('Depr. Rate'!$B$4*'KU Meter Schedule'!AF230)/12,IF(AF230=0,AE230/2*'Depr. Rate'!$C$4/12,('Depr. Rate'!$C$4*'KU Meter Schedule'!AF230)/12))</f>
        <v>96.566184000000007</v>
      </c>
      <c r="BW230" s="21">
        <f>IF(BW$3&lt;'Depr. Rate'!$B$1,('Depr. Rate'!$B$4*'KU Meter Schedule'!AG230)/12,IF(AG230=0,AF230/2*'Depr. Rate'!$C$4/12,('Depr. Rate'!$C$4*'KU Meter Schedule'!AG230)/12))</f>
        <v>96.566184000000007</v>
      </c>
      <c r="BX230" s="21">
        <f>IF(BX$3&lt;'Depr. Rate'!$B$1,('Depr. Rate'!$B$4*'KU Meter Schedule'!AH230)/12,IF(AH230=0,AG230/2*'Depr. Rate'!$C$4/12,('Depr. Rate'!$C$4*'KU Meter Schedule'!AH230)/12))</f>
        <v>96.566184000000007</v>
      </c>
      <c r="BY230" s="21">
        <f>IF(BY$3&lt;'Depr. Rate'!$B$1,('Depr. Rate'!$B$4*'KU Meter Schedule'!AI230)/12,IF(AI230=0,AH230/2*'Depr. Rate'!$C$4/12,('Depr. Rate'!$C$4*'KU Meter Schedule'!AI230)/12))</f>
        <v>96.566184000000007</v>
      </c>
      <c r="BZ230" s="21">
        <f>IF(BZ$3&lt;'Depr. Rate'!$B$1,('Depr. Rate'!$B$4*'KU Meter Schedule'!AJ230)/12,IF(AJ230=0,AI230/2*'Depr. Rate'!$C$4/12,('Depr. Rate'!$C$4*'KU Meter Schedule'!AJ230)/12))</f>
        <v>96.566184000000007</v>
      </c>
      <c r="CA230" s="21">
        <f>IF(CA$3&lt;'Depr. Rate'!$B$1,('Depr. Rate'!$B$4*'KU Meter Schedule'!AK230)/12,IF(AK230=0,AJ230/2*'Depr. Rate'!$C$4/12,('Depr. Rate'!$C$4*'KU Meter Schedule'!AK230)/12))</f>
        <v>96.566184000000007</v>
      </c>
      <c r="CB230" s="21">
        <f>IF(CB$3&lt;'Depr. Rate'!$B$1,('Depr. Rate'!$B$4*'KU Meter Schedule'!AL230)/12,IF(AL230=0,AK230/2*'Depr. Rate'!$C$4/12,('Depr. Rate'!$C$4*'KU Meter Schedule'!AL230)/12))</f>
        <v>96.566184000000007</v>
      </c>
      <c r="CC230" s="21">
        <f>IF(CC$3&lt;'Depr. Rate'!$B$1,('Depr. Rate'!$B$4*'KU Meter Schedule'!AM230)/12,IF(AM230=0,AL230/2*'Depr. Rate'!$C$4/12,('Depr. Rate'!$C$4*'KU Meter Schedule'!AM230)/12))</f>
        <v>96.566184000000007</v>
      </c>
      <c r="CD230" s="21">
        <f>IF(CD$3&lt;'Depr. Rate'!$B$1,('Depr. Rate'!$B$4*'KU Meter Schedule'!AN230)/12,IF(AN230=0,AM230/2*'Depr. Rate'!$C$4/12,('Depr. Rate'!$C$4*'KU Meter Schedule'!AN230)/12))</f>
        <v>96.566184000000007</v>
      </c>
      <c r="CE230" s="21">
        <f>IF(CE$3&lt;'Depr. Rate'!$B$1,('Depr. Rate'!$B$4*'KU Meter Schedule'!AO230)/12,IF(AO230=0,AN230/2*'Depr. Rate'!$C$4/12,('Depr. Rate'!$C$4*'KU Meter Schedule'!AO230)/12))</f>
        <v>96.566184000000007</v>
      </c>
      <c r="CF230" s="21">
        <f>IF(CF$3&lt;'Depr. Rate'!$B$1,('Depr. Rate'!$B$4*'KU Meter Schedule'!AP230)/12,IF(AP230=0,AO230/2*'Depr. Rate'!$C$4/12,('Depr. Rate'!$C$4*'KU Meter Schedule'!AP230)/12))</f>
        <v>96.566184000000007</v>
      </c>
      <c r="CG230" s="21">
        <f>IF(CG$3&lt;'Depr. Rate'!$B$1,('Depr. Rate'!$B$4*'KU Meter Schedule'!AQ230)/12,IF(AQ230=0,AP230/2*'Depr. Rate'!$C$4/12,('Depr. Rate'!$C$4*'KU Meter Schedule'!AQ230)/12))</f>
        <v>96.566184000000007</v>
      </c>
      <c r="CH230" s="21">
        <f>IF(CH$3&lt;'Depr. Rate'!$B$1,('Depr. Rate'!$B$4*'KU Meter Schedule'!AR230)/12,IF(AR230=0,AQ230/2*'Depr. Rate'!$C$4/12,('Depr. Rate'!$C$4*'KU Meter Schedule'!AR230)/12))</f>
        <v>96.566184000000007</v>
      </c>
      <c r="CI230" s="21">
        <f>IF(CI$3&lt;'Depr. Rate'!$B$1,('Depr. Rate'!$B$4*'KU Meter Schedule'!AS230)/12,IF(AS230=0,AR230/2*'Depr. Rate'!$C$4/12,('Depr. Rate'!$C$4*'KU Meter Schedule'!AS230)/12))</f>
        <v>96.566184000000007</v>
      </c>
      <c r="CJ230" s="21">
        <f>IF(CJ$3&lt;'Depr. Rate'!$B$1,('Depr. Rate'!$B$4*'KU Meter Schedule'!AT230)/12,IF(AT230=0,AS230/2*'Depr. Rate'!$C$4/12,('Depr. Rate'!$C$4*'KU Meter Schedule'!AT230)/12))</f>
        <v>96.566184000000007</v>
      </c>
      <c r="CK230" s="21">
        <f>IF(CK$3&lt;'Depr. Rate'!$B$1,('Depr. Rate'!$B$4*'KU Meter Schedule'!AU230)/12,IF(AU230=0,AT230/2*'Depr. Rate'!$C$4/12,('Depr. Rate'!$C$4*'KU Meter Schedule'!AU230)/12))</f>
        <v>96.566184000000007</v>
      </c>
      <c r="CL230" s="21">
        <f>IF(CL$3&lt;'Depr. Rate'!$B$1,('Depr. Rate'!$B$4*'KU Meter Schedule'!AV230)/12,IF(AV230=0,AU230/2*'Depr. Rate'!$C$4/12,('Depr. Rate'!$C$4*'KU Meter Schedule'!AV230)/12))</f>
        <v>96.566184000000007</v>
      </c>
      <c r="CM230" s="21">
        <f>IF(CM$3&lt;'Depr. Rate'!$B$1,('Depr. Rate'!$B$4*'KU Meter Schedule'!AW230)/12,IF(AW230=0,AV230/2*'Depr. Rate'!$C$4/12,('Depr. Rate'!$C$4*'KU Meter Schedule'!AW230)/12))</f>
        <v>48.283092000000003</v>
      </c>
      <c r="CN230" s="21">
        <f>IF(CN$3&lt;'Depr. Rate'!$B$1,('Depr. Rate'!$B$4*'KU Meter Schedule'!AX230)/12,IF(AX230=0,AW230/2*'Depr. Rate'!$C$4/12,('Depr. Rate'!$C$4*'KU Meter Schedule'!AX230)/12))</f>
        <v>0</v>
      </c>
      <c r="CP230" s="6">
        <f>IF(CP$3=$CP$3,$H230+AZ230,IF($F230='KU Meter Schedule'!CP$3,'KU Meter Schedule'!CO230+AZ230-$G230,SUM(CO230,AZ230)))</f>
        <v>23709.676054075731</v>
      </c>
      <c r="CQ230" s="6">
        <f>IF(CQ$3=$CP$3,$H230+BA230,IF($F230='KU Meter Schedule'!CQ$3,'KU Meter Schedule'!CP230+BA230-$G230,SUM(CP230,BA230)))</f>
        <v>23772.677923409065</v>
      </c>
      <c r="CR230" s="6">
        <f>IF(CR$3=$CP$3,$H230+BB230,IF($F230='KU Meter Schedule'!CR$3,'KU Meter Schedule'!CQ230+BB230-$G230,SUM(CQ230,BB230)))</f>
        <v>23835.679792742398</v>
      </c>
      <c r="CS230" s="6">
        <f>IF(CS$3=$CP$3,$H230+BC230,IF($F230='KU Meter Schedule'!CS$3,'KU Meter Schedule'!CR230+BC230-$G230,SUM(CR230,BC230)))</f>
        <v>23898.681662075731</v>
      </c>
      <c r="CT230" s="6">
        <f>IF(CT$3=$CP$3,$H230+BD230,IF($F230='KU Meter Schedule'!CT$3,'KU Meter Schedule'!CS230+BD230-$G230,SUM(CS230,BD230)))</f>
        <v>23961.683531409064</v>
      </c>
      <c r="CU230" s="6">
        <f>IF(CU$3=$CP$3,$H230+BE230,IF($F230='KU Meter Schedule'!CU$3,'KU Meter Schedule'!CT230+BE230-$G230,SUM(CT230,BE230)))</f>
        <v>24024.685400742397</v>
      </c>
      <c r="CV230" s="6">
        <f>IF(CV$3=$CP$3,$H230+BF230,IF($F230='KU Meter Schedule'!CV$3,'KU Meter Schedule'!CU230+BF230-$G230,SUM(CU230,BF230)))</f>
        <v>24087.68727007573</v>
      </c>
      <c r="CW230" s="6">
        <f>IF(CW$3=$CP$3,$H230+BG230,IF($F230='KU Meter Schedule'!CW$3,'KU Meter Schedule'!CV230+BG230-$G230,SUM(CV230,BG230)))</f>
        <v>24150.689139409064</v>
      </c>
      <c r="CX230" s="6">
        <f>IF(CX$3=$CP$3,$H230+BH230,IF($F230='KU Meter Schedule'!CX$3,'KU Meter Schedule'!CW230+BH230-$G230,SUM(CW230,BH230)))</f>
        <v>24213.691008742397</v>
      </c>
      <c r="CY230" s="6">
        <f>IF(CY$3=$CP$3,$H230+BI230,IF($F230='KU Meter Schedule'!CY$3,'KU Meter Schedule'!CX230+BI230-$G230,SUM(CX230,BI230)))</f>
        <v>24276.69287807573</v>
      </c>
      <c r="CZ230" s="6">
        <f>IF(CZ$3=$CP$3,$H230+BJ230,IF($F230='KU Meter Schedule'!CZ$3,'KU Meter Schedule'!CY230+BJ230-$G230,SUM(CY230,BJ230)))</f>
        <v>24339.694747409063</v>
      </c>
      <c r="DA230" s="6">
        <f>IF(DA$3=$CP$3,$H230+BK230,IF($F230='KU Meter Schedule'!DA$3,'KU Meter Schedule'!CZ230+BK230-$G230,SUM(CZ230,BK230)))</f>
        <v>24436.260931409062</v>
      </c>
      <c r="DB230" s="6">
        <f>IF(DB$3=$CP$3,$H230+BL230,IF($F230='KU Meter Schedule'!DB$3,'KU Meter Schedule'!DA230+BL230-$G230,SUM(DA230,BL230)))</f>
        <v>24532.827115409062</v>
      </c>
      <c r="DC230" s="6">
        <f>IF(DC$3=$CP$3,$H230+BM230,IF($F230='KU Meter Schedule'!DC$3,'KU Meter Schedule'!DB230+BM230-$G230,SUM(DB230,BM230)))</f>
        <v>24629.393299409061</v>
      </c>
      <c r="DD230" s="6">
        <f>IF(DD$3=$CP$3,$H230+BN230,IF($F230='KU Meter Schedule'!DD$3,'KU Meter Schedule'!DC230+BN230-$G230,SUM(DC230,BN230)))</f>
        <v>24725.95948340906</v>
      </c>
      <c r="DE230" s="6">
        <f>IF(DE$3=$CP$3,$H230+BO230,IF($F230='KU Meter Schedule'!DE$3,'KU Meter Schedule'!DD230+BO230-$G230,SUM(DD230,BO230)))</f>
        <v>24822.52566740906</v>
      </c>
      <c r="DF230" s="6">
        <f>IF(DF$3=$CP$3,$H230+BP230,IF($F230='KU Meter Schedule'!DF$3,'KU Meter Schedule'!DE230+BP230-$G230,SUM(DE230,BP230)))</f>
        <v>24919.091851409059</v>
      </c>
      <c r="DG230" s="6">
        <f>IF(DG$3=$CP$3,$H230+BQ230,IF($F230='KU Meter Schedule'!DG$3,'KU Meter Schedule'!DF230+BQ230-$G230,SUM(DF230,BQ230)))</f>
        <v>25015.658035409058</v>
      </c>
      <c r="DH230" s="6">
        <f>IF(DH$3=$CP$3,$H230+BR230,IF($F230='KU Meter Schedule'!DH$3,'KU Meter Schedule'!DG230+BR230-$G230,SUM(DG230,BR230)))</f>
        <v>25112.224219409058</v>
      </c>
      <c r="DI230" s="6">
        <f>IF(DI$3=$CP$3,$H230+BS230,IF($F230='KU Meter Schedule'!DI$3,'KU Meter Schedule'!DH230+BS230-$G230,SUM(DH230,BS230)))</f>
        <v>25208.790403409057</v>
      </c>
      <c r="DJ230" s="6">
        <f>IF(DJ$3=$CP$3,$H230+BT230,IF($F230='KU Meter Schedule'!DJ$3,'KU Meter Schedule'!DI230+BT230-$G230,SUM(DI230,BT230)))</f>
        <v>25305.356587409056</v>
      </c>
      <c r="DK230" s="6">
        <f>IF(DK$3=$CP$3,$H230+BU230,IF($F230='KU Meter Schedule'!DK$3,'KU Meter Schedule'!DJ230+BU230-$G230,SUM(DJ230,BU230)))</f>
        <v>25401.922771409056</v>
      </c>
      <c r="DL230" s="6">
        <f>IF(DL$3=$CP$3,$H230+BV230,IF($F230='KU Meter Schedule'!DL$3,'KU Meter Schedule'!DK230+BV230-$G230,SUM(DK230,BV230)))</f>
        <v>25498.488955409055</v>
      </c>
      <c r="DM230" s="6">
        <f>IF(DM$3=$CP$3,$H230+BW230,IF($F230='KU Meter Schedule'!DM$3,'KU Meter Schedule'!DL230+BW230-$G230,SUM(DL230,BW230)))</f>
        <v>25595.055139409054</v>
      </c>
      <c r="DN230" s="6">
        <f>IF(DN$3=$CP$3,$H230+BX230,IF($F230='KU Meter Schedule'!DN$3,'KU Meter Schedule'!DM230+BX230-$G230,SUM(DM230,BX230)))</f>
        <v>25691.621323409054</v>
      </c>
      <c r="DO230" s="6">
        <f>IF(DO$3=$CP$3,$H230+BY230,IF($F230='KU Meter Schedule'!DO$3,'KU Meter Schedule'!DN230+BY230-$G230,SUM(DN230,BY230)))</f>
        <v>25788.187507409053</v>
      </c>
      <c r="DP230" s="6">
        <f>IF(DP$3=$CP$3,$H230+BZ230,IF($F230='KU Meter Schedule'!DP$3,'KU Meter Schedule'!DO230+BZ230-$G230,SUM(DO230,BZ230)))</f>
        <v>25884.753691409052</v>
      </c>
      <c r="DQ230" s="6">
        <f>IF(DQ$3=$CP$3,$H230+CA230,IF($F230='KU Meter Schedule'!DQ$3,'KU Meter Schedule'!DP230+CA230-$G230,SUM(DP230,CA230)))</f>
        <v>25981.319875409052</v>
      </c>
      <c r="DR230" s="6">
        <f>IF(DR$3=$CP$3,$H230+CB230,IF($F230='KU Meter Schedule'!DR$3,'KU Meter Schedule'!DQ230+CB230-$G230,SUM(DQ230,CB230)))</f>
        <v>26077.886059409051</v>
      </c>
      <c r="DS230" s="6">
        <f>IF(DS$3=$CP$3,$H230+CC230,IF($F230='KU Meter Schedule'!DS$3,'KU Meter Schedule'!DR230+CC230-$G230,SUM(DR230,CC230)))</f>
        <v>26174.45224340905</v>
      </c>
      <c r="DT230" s="6">
        <f>IF(DT$3=$CP$3,$H230+CD230,IF($F230='KU Meter Schedule'!DT$3,'KU Meter Schedule'!DS230+CD230-$G230,SUM(DS230,CD230)))</f>
        <v>26271.01842740905</v>
      </c>
      <c r="DU230" s="6">
        <f>IF(DU$3=$CP$3,$H230+CE230,IF($F230='KU Meter Schedule'!DU$3,'KU Meter Schedule'!DT230+CE230-$G230,SUM(DT230,CE230)))</f>
        <v>26367.584611409049</v>
      </c>
      <c r="DV230" s="6">
        <f>IF(DV$3=$CP$3,$H230+CF230,IF($F230='KU Meter Schedule'!DV$3,'KU Meter Schedule'!DU230+CF230-$G230,SUM(DU230,CF230)))</f>
        <v>26464.150795409048</v>
      </c>
      <c r="DW230" s="6">
        <f>IF(DW$3=$CP$3,$H230+CG230,IF($F230='KU Meter Schedule'!DW$3,'KU Meter Schedule'!DV230+CG230-$G230,SUM(DV230,CG230)))</f>
        <v>26560.716979409048</v>
      </c>
      <c r="DX230" s="6">
        <f>IF(DX$3=$CP$3,$H230+CH230,IF($F230='KU Meter Schedule'!DX$3,'KU Meter Schedule'!DW230+CH230-$G230,SUM(DW230,CH230)))</f>
        <v>26657.283163409047</v>
      </c>
      <c r="DY230" s="6">
        <f>IF(DY$3=$CP$3,$H230+CI230,IF($F230='KU Meter Schedule'!DY$3,'KU Meter Schedule'!DX230+CI230-$G230,SUM(DX230,CI230)))</f>
        <v>26753.849347409046</v>
      </c>
      <c r="DZ230" s="6">
        <f>IF(DZ$3=$CP$3,$H230+CJ230,IF($F230='KU Meter Schedule'!DZ$3,'KU Meter Schedule'!DY230+CJ230-$G230,SUM(DY230,CJ230)))</f>
        <v>26850.415531409046</v>
      </c>
      <c r="EA230" s="6">
        <f>IF(EA$3=$CP$3,$H230+CK230,IF($F230='KU Meter Schedule'!EA$3,'KU Meter Schedule'!DZ230+CK230-$G230,SUM(DZ230,CK230)))</f>
        <v>26946.981715409045</v>
      </c>
      <c r="EB230" s="6">
        <f>IF(EB$3=$CP$3,$H230+CL230,IF($F230='KU Meter Schedule'!EB$3,'KU Meter Schedule'!EA230+CL230-$G230,SUM(EA230,CL230)))</f>
        <v>27043.547899409044</v>
      </c>
      <c r="EC230" s="6">
        <f>IF(EC$3=$CP$3,$H230+CM230,IF($F230='KU Meter Schedule'!EC$3,'KU Meter Schedule'!EB230+CM230-$G230,SUM(EB230,CM230)))</f>
        <v>-5922.2490085909558</v>
      </c>
      <c r="ED230" s="6">
        <f>IF(ED$3=$CP$3,$H230+CN230,IF($F230='KU Meter Schedule'!ED$3,'KU Meter Schedule'!EC230+CN230-$G230,SUM(EC230,CN230)))</f>
        <v>-5922.2490085909558</v>
      </c>
      <c r="EF230" s="8">
        <f t="shared" si="48"/>
        <v>9304.4039459242704</v>
      </c>
      <c r="EG230" s="8">
        <f t="shared" si="48"/>
        <v>9241.4020765909372</v>
      </c>
      <c r="EH230" s="8">
        <f t="shared" si="48"/>
        <v>9178.4002072576041</v>
      </c>
      <c r="EI230" s="8">
        <f t="shared" si="48"/>
        <v>9115.3983379242709</v>
      </c>
      <c r="EJ230" s="8">
        <f t="shared" si="48"/>
        <v>9052.3964685909377</v>
      </c>
      <c r="EK230" s="8">
        <f t="shared" si="48"/>
        <v>8989.3945992576046</v>
      </c>
      <c r="EL230" s="8">
        <f t="shared" si="48"/>
        <v>8926.3927299242714</v>
      </c>
      <c r="EM230" s="8">
        <f t="shared" si="48"/>
        <v>8863.3908605909382</v>
      </c>
      <c r="EN230" s="8">
        <f t="shared" si="48"/>
        <v>8800.3889912576051</v>
      </c>
      <c r="EO230" s="8">
        <f t="shared" si="48"/>
        <v>8737.3871219242719</v>
      </c>
      <c r="EP230" s="8">
        <f t="shared" si="48"/>
        <v>8674.3852525909388</v>
      </c>
      <c r="EQ230" s="8">
        <f t="shared" si="48"/>
        <v>8577.8190685909394</v>
      </c>
      <c r="ER230" s="8">
        <f t="shared" si="48"/>
        <v>8481.2528845909401</v>
      </c>
      <c r="ES230" s="8">
        <f t="shared" si="48"/>
        <v>8384.6867005909407</v>
      </c>
      <c r="ET230" s="8">
        <f t="shared" si="48"/>
        <v>8288.1205165909414</v>
      </c>
      <c r="EU230" s="8">
        <f t="shared" si="48"/>
        <v>8191.5543325909421</v>
      </c>
      <c r="EV230" s="8">
        <f t="shared" si="47"/>
        <v>8094.9881485909427</v>
      </c>
      <c r="EW230" s="8">
        <f t="shared" si="47"/>
        <v>7998.4219645909434</v>
      </c>
      <c r="EX230" s="8">
        <f t="shared" si="47"/>
        <v>7901.8557805909441</v>
      </c>
      <c r="EY230" s="8">
        <f t="shared" si="47"/>
        <v>7805.2895965909447</v>
      </c>
      <c r="EZ230" s="8">
        <f t="shared" si="47"/>
        <v>7708.7234125909454</v>
      </c>
      <c r="FA230" s="8">
        <f t="shared" si="47"/>
        <v>7612.157228590946</v>
      </c>
      <c r="FB230" s="8">
        <f t="shared" si="47"/>
        <v>7515.5910445909467</v>
      </c>
      <c r="FC230" s="8">
        <f t="shared" si="47"/>
        <v>7419.0248605909474</v>
      </c>
      <c r="FD230" s="8">
        <f t="shared" si="47"/>
        <v>7322.458676590948</v>
      </c>
      <c r="FE230" s="8">
        <f t="shared" si="47"/>
        <v>7225.8924925909487</v>
      </c>
      <c r="FF230" s="8">
        <f t="shared" si="47"/>
        <v>7129.3263085909493</v>
      </c>
      <c r="FG230" s="8">
        <f t="shared" si="47"/>
        <v>7032.76012459095</v>
      </c>
      <c r="FH230" s="8">
        <f t="shared" si="47"/>
        <v>6936.1939405909507</v>
      </c>
      <c r="FI230" s="8">
        <f t="shared" si="47"/>
        <v>6839.6277565909513</v>
      </c>
      <c r="FJ230" s="8">
        <f t="shared" si="47"/>
        <v>6743.061572590952</v>
      </c>
      <c r="FK230" s="8">
        <f t="shared" si="46"/>
        <v>6646.4953885909526</v>
      </c>
      <c r="FL230" s="8">
        <f t="shared" si="46"/>
        <v>6549.9292045909533</v>
      </c>
      <c r="FM230" s="8">
        <f t="shared" si="46"/>
        <v>6453.363020590954</v>
      </c>
      <c r="FN230" s="8">
        <f t="shared" si="46"/>
        <v>6356.7968365909546</v>
      </c>
      <c r="FO230" s="8">
        <f t="shared" si="46"/>
        <v>6260.2306525909553</v>
      </c>
      <c r="FP230" s="8">
        <f t="shared" si="46"/>
        <v>6163.6644685909559</v>
      </c>
      <c r="FQ230" s="8">
        <f t="shared" si="46"/>
        <v>6067.0982845909566</v>
      </c>
      <c r="FR230" s="8">
        <f t="shared" si="46"/>
        <v>5970.5321005909573</v>
      </c>
      <c r="FS230" s="8">
        <f t="shared" si="46"/>
        <v>5922.2490085909558</v>
      </c>
      <c r="FT230" s="8">
        <f t="shared" si="46"/>
        <v>5922.2490085909558</v>
      </c>
    </row>
    <row r="231" spans="1:176" x14ac:dyDescent="0.25">
      <c r="A231" s="3" t="s">
        <v>12</v>
      </c>
      <c r="B231" s="3" t="s">
        <v>2</v>
      </c>
      <c r="C231" s="3" t="s">
        <v>37</v>
      </c>
      <c r="D231" s="3" t="s">
        <v>5</v>
      </c>
      <c r="E231" s="3">
        <v>1988</v>
      </c>
      <c r="F231" s="24">
        <f>IFERROR(VLOOKUP(CONCATENATE(C231,E231),'KU Retirements'!$A$4:$E$150,5,FALSE),"N/A")</f>
        <v>43770</v>
      </c>
      <c r="G231" s="5">
        <v>15162.11</v>
      </c>
      <c r="H231" s="5">
        <v>10860.017153990801</v>
      </c>
      <c r="J231" s="6">
        <f>IF(J$3=$J$3,$G231,IF($F231='KU Meter Schedule'!J$3,'KU Meter Schedule'!I231-'KU Meter Schedule'!$G231,I231))</f>
        <v>15162.11</v>
      </c>
      <c r="K231" s="6">
        <f>IF(K$3=$J$3,$G231,IF($F231='KU Meter Schedule'!K$3,'KU Meter Schedule'!J231-'KU Meter Schedule'!$G231,J231))</f>
        <v>15162.11</v>
      </c>
      <c r="L231" s="6">
        <f>IF(L$3=$J$3,$G231,IF($F231='KU Meter Schedule'!L$3,'KU Meter Schedule'!K231-'KU Meter Schedule'!$G231,K231))</f>
        <v>15162.11</v>
      </c>
      <c r="M231" s="6">
        <f>IF(M$3=$J$3,$G231,IF($F231='KU Meter Schedule'!M$3,'KU Meter Schedule'!L231-'KU Meter Schedule'!$G231,L231))</f>
        <v>15162.11</v>
      </c>
      <c r="N231" s="6">
        <f>IF(N$3=$J$3,$G231,IF($F231='KU Meter Schedule'!N$3,'KU Meter Schedule'!M231-'KU Meter Schedule'!$G231,M231))</f>
        <v>15162.11</v>
      </c>
      <c r="O231" s="6">
        <f>IF(O$3=$J$3,$G231,IF($F231='KU Meter Schedule'!O$3,'KU Meter Schedule'!N231-'KU Meter Schedule'!$G231,N231))</f>
        <v>15162.11</v>
      </c>
      <c r="P231" s="6">
        <f>IF(P$3=$J$3,$G231,IF($F231='KU Meter Schedule'!P$3,'KU Meter Schedule'!O231-'KU Meter Schedule'!$G231,O231))</f>
        <v>15162.11</v>
      </c>
      <c r="Q231" s="6">
        <f>IF(Q$3=$J$3,$G231,IF($F231='KU Meter Schedule'!Q$3,'KU Meter Schedule'!P231-'KU Meter Schedule'!$G231,P231))</f>
        <v>15162.11</v>
      </c>
      <c r="R231" s="6">
        <f>IF(R$3=$J$3,$G231,IF($F231='KU Meter Schedule'!R$3,'KU Meter Schedule'!Q231-'KU Meter Schedule'!$G231,Q231))</f>
        <v>15162.11</v>
      </c>
      <c r="S231" s="6">
        <f>IF(S$3=$J$3,$G231,IF($F231='KU Meter Schedule'!S$3,'KU Meter Schedule'!R231-'KU Meter Schedule'!$G231,R231))</f>
        <v>15162.11</v>
      </c>
      <c r="T231" s="6">
        <f>IF(T$3=$J$3,$G231,IF($F231='KU Meter Schedule'!T$3,'KU Meter Schedule'!S231-'KU Meter Schedule'!$G231,S231))</f>
        <v>15162.11</v>
      </c>
      <c r="U231" s="6">
        <f>IF(U$3=$J$3,$G231,IF($F231='KU Meter Schedule'!U$3,'KU Meter Schedule'!T231-'KU Meter Schedule'!$G231,T231))</f>
        <v>15162.11</v>
      </c>
      <c r="V231" s="6">
        <f>IF(V$3=$J$3,$G231,IF($F231='KU Meter Schedule'!V$3,'KU Meter Schedule'!U231-'KU Meter Schedule'!$G231,U231))</f>
        <v>15162.11</v>
      </c>
      <c r="W231" s="6">
        <f>IF(W$3=$J$3,$G231,IF($F231='KU Meter Schedule'!W$3,'KU Meter Schedule'!V231-'KU Meter Schedule'!$G231,V231))</f>
        <v>15162.11</v>
      </c>
      <c r="X231" s="6">
        <f>IF(X$3=$J$3,$G231,IF($F231='KU Meter Schedule'!X$3,'KU Meter Schedule'!W231-'KU Meter Schedule'!$G231,W231))</f>
        <v>15162.11</v>
      </c>
      <c r="Y231" s="6">
        <f>IF(Y$3=$J$3,$G231,IF($F231='KU Meter Schedule'!Y$3,'KU Meter Schedule'!X231-'KU Meter Schedule'!$G231,X231))</f>
        <v>15162.11</v>
      </c>
      <c r="Z231" s="6">
        <f>IF(Z$3=$J$3,$G231,IF($F231='KU Meter Schedule'!Z$3,'KU Meter Schedule'!Y231-'KU Meter Schedule'!$G231,Y231))</f>
        <v>15162.11</v>
      </c>
      <c r="AA231" s="6">
        <f>IF(AA$3=$J$3,$G231,IF($F231='KU Meter Schedule'!AA$3,'KU Meter Schedule'!Z231-'KU Meter Schedule'!$G231,Z231))</f>
        <v>15162.11</v>
      </c>
      <c r="AB231" s="6">
        <f>IF(AB$3=$J$3,$G231,IF($F231='KU Meter Schedule'!AB$3,'KU Meter Schedule'!AA231-'KU Meter Schedule'!$G231,AA231))</f>
        <v>15162.11</v>
      </c>
      <c r="AC231" s="6">
        <f>IF(AC$3=$J$3,$G231,IF($F231='KU Meter Schedule'!AC$3,'KU Meter Schedule'!AB231-'KU Meter Schedule'!$G231,AB231))</f>
        <v>15162.11</v>
      </c>
      <c r="AD231" s="6">
        <f>IF(AD$3=$J$3,$G231,IF($F231='KU Meter Schedule'!AD$3,'KU Meter Schedule'!AC231-'KU Meter Schedule'!$G231,AC231))</f>
        <v>15162.11</v>
      </c>
      <c r="AE231" s="6">
        <f>IF(AE$3=$J$3,$G231,IF($F231='KU Meter Schedule'!AE$3,'KU Meter Schedule'!AD231-'KU Meter Schedule'!$G231,AD231))</f>
        <v>15162.11</v>
      </c>
      <c r="AF231" s="6">
        <f>IF(AF$3=$J$3,$G231,IF($F231='KU Meter Schedule'!AF$3,'KU Meter Schedule'!AE231-'KU Meter Schedule'!$G231,AE231))</f>
        <v>15162.11</v>
      </c>
      <c r="AG231" s="6">
        <f>IF(AG$3=$J$3,$G231,IF($F231='KU Meter Schedule'!AG$3,'KU Meter Schedule'!AF231-'KU Meter Schedule'!$G231,AF231))</f>
        <v>15162.11</v>
      </c>
      <c r="AH231" s="6">
        <f>IF(AH$3=$J$3,$G231,IF($F231='KU Meter Schedule'!AH$3,'KU Meter Schedule'!AG231-'KU Meter Schedule'!$G231,AG231))</f>
        <v>15162.11</v>
      </c>
      <c r="AI231" s="6">
        <f>IF(AI$3=$J$3,$G231,IF($F231='KU Meter Schedule'!AI$3,'KU Meter Schedule'!AH231-'KU Meter Schedule'!$G231,AH231))</f>
        <v>15162.11</v>
      </c>
      <c r="AJ231" s="6">
        <f>IF(AJ$3=$J$3,$G231,IF($F231='KU Meter Schedule'!AJ$3,'KU Meter Schedule'!AI231-'KU Meter Schedule'!$G231,AI231))</f>
        <v>15162.11</v>
      </c>
      <c r="AK231" s="6">
        <f>IF(AK$3=$J$3,$G231,IF($F231='KU Meter Schedule'!AK$3,'KU Meter Schedule'!AJ231-'KU Meter Schedule'!$G231,AJ231))</f>
        <v>15162.11</v>
      </c>
      <c r="AL231" s="6">
        <f>IF(AL$3=$J$3,$G231,IF($F231='KU Meter Schedule'!AL$3,'KU Meter Schedule'!AK231-'KU Meter Schedule'!$G231,AK231))</f>
        <v>15162.11</v>
      </c>
      <c r="AM231" s="6">
        <f>IF(AM$3=$J$3,$G231,IF($F231='KU Meter Schedule'!AM$3,'KU Meter Schedule'!AL231-'KU Meter Schedule'!$G231,AL231))</f>
        <v>15162.11</v>
      </c>
      <c r="AN231" s="6">
        <f>IF(AN$3=$J$3,$G231,IF($F231='KU Meter Schedule'!AN$3,'KU Meter Schedule'!AM231-'KU Meter Schedule'!$G231,AM231))</f>
        <v>15162.11</v>
      </c>
      <c r="AO231" s="6">
        <f>IF(AO$3=$J$3,$G231,IF($F231='KU Meter Schedule'!AO$3,'KU Meter Schedule'!AN231-'KU Meter Schedule'!$G231,AN231))</f>
        <v>15162.11</v>
      </c>
      <c r="AP231" s="6">
        <f>IF(AP$3=$J$3,$G231,IF($F231='KU Meter Schedule'!AP$3,'KU Meter Schedule'!AO231-'KU Meter Schedule'!$G231,AO231))</f>
        <v>15162.11</v>
      </c>
      <c r="AQ231" s="6">
        <f>IF(AQ$3=$J$3,$G231,IF($F231='KU Meter Schedule'!AQ$3,'KU Meter Schedule'!AP231-'KU Meter Schedule'!$G231,AP231))</f>
        <v>15162.11</v>
      </c>
      <c r="AR231" s="6">
        <f>IF(AR$3=$J$3,$G231,IF($F231='KU Meter Schedule'!AR$3,'KU Meter Schedule'!AQ231-'KU Meter Schedule'!$G231,AQ231))</f>
        <v>15162.11</v>
      </c>
      <c r="AS231" s="6">
        <f>IF(AS$3=$J$3,$G231,IF($F231='KU Meter Schedule'!AS$3,'KU Meter Schedule'!AR231-'KU Meter Schedule'!$G231,AR231))</f>
        <v>15162.11</v>
      </c>
      <c r="AT231" s="6">
        <f>IF(AT$3=$J$3,$G231,IF($F231='KU Meter Schedule'!AT$3,'KU Meter Schedule'!AS231-'KU Meter Schedule'!$G231,AS231))</f>
        <v>15162.11</v>
      </c>
      <c r="AU231" s="6">
        <f>IF(AU$3=$J$3,$G231,IF($F231='KU Meter Schedule'!AU$3,'KU Meter Schedule'!AT231-'KU Meter Schedule'!$G231,AT231))</f>
        <v>15162.11</v>
      </c>
      <c r="AV231" s="6">
        <f>IF(AV$3=$J$3,$G231,IF($F231='KU Meter Schedule'!AV$3,'KU Meter Schedule'!AU231-'KU Meter Schedule'!$G231,AU231))</f>
        <v>15162.11</v>
      </c>
      <c r="AW231" s="6">
        <f>IF(AW$3=$J$3,$G231,IF($F231='KU Meter Schedule'!AW$3,'KU Meter Schedule'!AV231-'KU Meter Schedule'!$G231,AV231))</f>
        <v>0</v>
      </c>
      <c r="AX231" s="6">
        <f>IF(AX$3=$J$3,$G231,IF($F231='KU Meter Schedule'!AX$3,'KU Meter Schedule'!AW231-'KU Meter Schedule'!$G231,AW231))</f>
        <v>0</v>
      </c>
      <c r="AZ231" s="21">
        <f>IF(AZ$3&lt;'Depr. Rate'!$B$1,('Depr. Rate'!$B$4*'KU Meter Schedule'!J231)/12,IF(J231=0,I231/2*'Depr. Rate'!$C$4/12,('Depr. Rate'!$C$4*'KU Meter Schedule'!J231)/12))</f>
        <v>28.934359916666669</v>
      </c>
      <c r="BA231" s="21">
        <f>IF(BA$3&lt;'Depr. Rate'!$B$1,('Depr. Rate'!$B$4*'KU Meter Schedule'!K231)/12,IF(K231=0,J231/2*'Depr. Rate'!$C$4/12,('Depr. Rate'!$C$4*'KU Meter Schedule'!K231)/12))</f>
        <v>28.934359916666669</v>
      </c>
      <c r="BB231" s="21">
        <f>IF(BB$3&lt;'Depr. Rate'!$B$1,('Depr. Rate'!$B$4*'KU Meter Schedule'!L231)/12,IF(L231=0,K231/2*'Depr. Rate'!$C$4/12,('Depr. Rate'!$C$4*'KU Meter Schedule'!L231)/12))</f>
        <v>28.934359916666669</v>
      </c>
      <c r="BC231" s="21">
        <f>IF(BC$3&lt;'Depr. Rate'!$B$1,('Depr. Rate'!$B$4*'KU Meter Schedule'!M231)/12,IF(M231=0,L231/2*'Depr. Rate'!$C$4/12,('Depr. Rate'!$C$4*'KU Meter Schedule'!M231)/12))</f>
        <v>28.934359916666669</v>
      </c>
      <c r="BD231" s="21">
        <f>IF(BD$3&lt;'Depr. Rate'!$B$1,('Depr. Rate'!$B$4*'KU Meter Schedule'!N231)/12,IF(N231=0,M231/2*'Depr. Rate'!$C$4/12,('Depr. Rate'!$C$4*'KU Meter Schedule'!N231)/12))</f>
        <v>28.934359916666669</v>
      </c>
      <c r="BE231" s="21">
        <f>IF(BE$3&lt;'Depr. Rate'!$B$1,('Depr. Rate'!$B$4*'KU Meter Schedule'!O231)/12,IF(O231=0,N231/2*'Depr. Rate'!$C$4/12,('Depr. Rate'!$C$4*'KU Meter Schedule'!O231)/12))</f>
        <v>28.934359916666669</v>
      </c>
      <c r="BF231" s="21">
        <f>IF(BF$3&lt;'Depr. Rate'!$B$1,('Depr. Rate'!$B$4*'KU Meter Schedule'!P231)/12,IF(P231=0,O231/2*'Depr. Rate'!$C$4/12,('Depr. Rate'!$C$4*'KU Meter Schedule'!P231)/12))</f>
        <v>28.934359916666669</v>
      </c>
      <c r="BG231" s="21">
        <f>IF(BG$3&lt;'Depr. Rate'!$B$1,('Depr. Rate'!$B$4*'KU Meter Schedule'!Q231)/12,IF(Q231=0,P231/2*'Depr. Rate'!$C$4/12,('Depr. Rate'!$C$4*'KU Meter Schedule'!Q231)/12))</f>
        <v>28.934359916666669</v>
      </c>
      <c r="BH231" s="21">
        <f>IF(BH$3&lt;'Depr. Rate'!$B$1,('Depr. Rate'!$B$4*'KU Meter Schedule'!R231)/12,IF(R231=0,Q231/2*'Depr. Rate'!$C$4/12,('Depr. Rate'!$C$4*'KU Meter Schedule'!R231)/12))</f>
        <v>28.934359916666669</v>
      </c>
      <c r="BI231" s="21">
        <f>IF(BI$3&lt;'Depr. Rate'!$B$1,('Depr. Rate'!$B$4*'KU Meter Schedule'!S231)/12,IF(S231=0,R231/2*'Depr. Rate'!$C$4/12,('Depr. Rate'!$C$4*'KU Meter Schedule'!S231)/12))</f>
        <v>28.934359916666669</v>
      </c>
      <c r="BJ231" s="21">
        <f>IF(BJ$3&lt;'Depr. Rate'!$B$1,('Depr. Rate'!$B$4*'KU Meter Schedule'!T231)/12,IF(T231=0,S231/2*'Depr. Rate'!$C$4/12,('Depr. Rate'!$C$4*'KU Meter Schedule'!T231)/12))</f>
        <v>28.934359916666669</v>
      </c>
      <c r="BK231" s="21">
        <f>IF(BK$3&lt;'Depr. Rate'!$B$1,('Depr. Rate'!$B$4*'KU Meter Schedule'!U231)/12,IF(U231=0,T231/2*'Depr. Rate'!$C$4/12,('Depr. Rate'!$C$4*'KU Meter Schedule'!U231)/12))</f>
        <v>44.349171750000004</v>
      </c>
      <c r="BL231" s="21">
        <f>IF(BL$3&lt;'Depr. Rate'!$B$1,('Depr. Rate'!$B$4*'KU Meter Schedule'!V231)/12,IF(V231=0,U231/2*'Depr. Rate'!$C$4/12,('Depr. Rate'!$C$4*'KU Meter Schedule'!V231)/12))</f>
        <v>44.349171750000004</v>
      </c>
      <c r="BM231" s="21">
        <f>IF(BM$3&lt;'Depr. Rate'!$B$1,('Depr. Rate'!$B$4*'KU Meter Schedule'!W231)/12,IF(W231=0,V231/2*'Depr. Rate'!$C$4/12,('Depr. Rate'!$C$4*'KU Meter Schedule'!W231)/12))</f>
        <v>44.349171750000004</v>
      </c>
      <c r="BN231" s="21">
        <f>IF(BN$3&lt;'Depr. Rate'!$B$1,('Depr. Rate'!$B$4*'KU Meter Schedule'!X231)/12,IF(X231=0,W231/2*'Depr. Rate'!$C$4/12,('Depr. Rate'!$C$4*'KU Meter Schedule'!X231)/12))</f>
        <v>44.349171750000004</v>
      </c>
      <c r="BO231" s="21">
        <f>IF(BO$3&lt;'Depr. Rate'!$B$1,('Depr. Rate'!$B$4*'KU Meter Schedule'!Y231)/12,IF(Y231=0,X231/2*'Depr. Rate'!$C$4/12,('Depr. Rate'!$C$4*'KU Meter Schedule'!Y231)/12))</f>
        <v>44.349171750000004</v>
      </c>
      <c r="BP231" s="21">
        <f>IF(BP$3&lt;'Depr. Rate'!$B$1,('Depr. Rate'!$B$4*'KU Meter Schedule'!Z231)/12,IF(Z231=0,Y231/2*'Depr. Rate'!$C$4/12,('Depr. Rate'!$C$4*'KU Meter Schedule'!Z231)/12))</f>
        <v>44.349171750000004</v>
      </c>
      <c r="BQ231" s="21">
        <f>IF(BQ$3&lt;'Depr. Rate'!$B$1,('Depr. Rate'!$B$4*'KU Meter Schedule'!AA231)/12,IF(AA231=0,Z231/2*'Depr. Rate'!$C$4/12,('Depr. Rate'!$C$4*'KU Meter Schedule'!AA231)/12))</f>
        <v>44.349171750000004</v>
      </c>
      <c r="BR231" s="21">
        <f>IF(BR$3&lt;'Depr. Rate'!$B$1,('Depr. Rate'!$B$4*'KU Meter Schedule'!AB231)/12,IF(AB231=0,AA231/2*'Depr. Rate'!$C$4/12,('Depr. Rate'!$C$4*'KU Meter Schedule'!AB231)/12))</f>
        <v>44.349171750000004</v>
      </c>
      <c r="BS231" s="21">
        <f>IF(BS$3&lt;'Depr. Rate'!$B$1,('Depr. Rate'!$B$4*'KU Meter Schedule'!AC231)/12,IF(AC231=0,AB231/2*'Depr. Rate'!$C$4/12,('Depr. Rate'!$C$4*'KU Meter Schedule'!AC231)/12))</f>
        <v>44.349171750000004</v>
      </c>
      <c r="BT231" s="21">
        <f>IF(BT$3&lt;'Depr. Rate'!$B$1,('Depr. Rate'!$B$4*'KU Meter Schedule'!AD231)/12,IF(AD231=0,AC231/2*'Depr. Rate'!$C$4/12,('Depr. Rate'!$C$4*'KU Meter Schedule'!AD231)/12))</f>
        <v>44.349171750000004</v>
      </c>
      <c r="BU231" s="21">
        <f>IF(BU$3&lt;'Depr. Rate'!$B$1,('Depr. Rate'!$B$4*'KU Meter Schedule'!AE231)/12,IF(AE231=0,AD231/2*'Depr. Rate'!$C$4/12,('Depr. Rate'!$C$4*'KU Meter Schedule'!AE231)/12))</f>
        <v>44.349171750000004</v>
      </c>
      <c r="BV231" s="21">
        <f>IF(BV$3&lt;'Depr. Rate'!$B$1,('Depr. Rate'!$B$4*'KU Meter Schedule'!AF231)/12,IF(AF231=0,AE231/2*'Depr. Rate'!$C$4/12,('Depr. Rate'!$C$4*'KU Meter Schedule'!AF231)/12))</f>
        <v>44.349171750000004</v>
      </c>
      <c r="BW231" s="21">
        <f>IF(BW$3&lt;'Depr. Rate'!$B$1,('Depr. Rate'!$B$4*'KU Meter Schedule'!AG231)/12,IF(AG231=0,AF231/2*'Depr. Rate'!$C$4/12,('Depr. Rate'!$C$4*'KU Meter Schedule'!AG231)/12))</f>
        <v>44.349171750000004</v>
      </c>
      <c r="BX231" s="21">
        <f>IF(BX$3&lt;'Depr. Rate'!$B$1,('Depr. Rate'!$B$4*'KU Meter Schedule'!AH231)/12,IF(AH231=0,AG231/2*'Depr. Rate'!$C$4/12,('Depr. Rate'!$C$4*'KU Meter Schedule'!AH231)/12))</f>
        <v>44.349171750000004</v>
      </c>
      <c r="BY231" s="21">
        <f>IF(BY$3&lt;'Depr. Rate'!$B$1,('Depr. Rate'!$B$4*'KU Meter Schedule'!AI231)/12,IF(AI231=0,AH231/2*'Depr. Rate'!$C$4/12,('Depr. Rate'!$C$4*'KU Meter Schedule'!AI231)/12))</f>
        <v>44.349171750000004</v>
      </c>
      <c r="BZ231" s="21">
        <f>IF(BZ$3&lt;'Depr. Rate'!$B$1,('Depr. Rate'!$B$4*'KU Meter Schedule'!AJ231)/12,IF(AJ231=0,AI231/2*'Depr. Rate'!$C$4/12,('Depr. Rate'!$C$4*'KU Meter Schedule'!AJ231)/12))</f>
        <v>44.349171750000004</v>
      </c>
      <c r="CA231" s="21">
        <f>IF(CA$3&lt;'Depr. Rate'!$B$1,('Depr. Rate'!$B$4*'KU Meter Schedule'!AK231)/12,IF(AK231=0,AJ231/2*'Depr. Rate'!$C$4/12,('Depr. Rate'!$C$4*'KU Meter Schedule'!AK231)/12))</f>
        <v>44.349171750000004</v>
      </c>
      <c r="CB231" s="21">
        <f>IF(CB$3&lt;'Depr. Rate'!$B$1,('Depr. Rate'!$B$4*'KU Meter Schedule'!AL231)/12,IF(AL231=0,AK231/2*'Depr. Rate'!$C$4/12,('Depr. Rate'!$C$4*'KU Meter Schedule'!AL231)/12))</f>
        <v>44.349171750000004</v>
      </c>
      <c r="CC231" s="21">
        <f>IF(CC$3&lt;'Depr. Rate'!$B$1,('Depr. Rate'!$B$4*'KU Meter Schedule'!AM231)/12,IF(AM231=0,AL231/2*'Depr. Rate'!$C$4/12,('Depr. Rate'!$C$4*'KU Meter Schedule'!AM231)/12))</f>
        <v>44.349171750000004</v>
      </c>
      <c r="CD231" s="21">
        <f>IF(CD$3&lt;'Depr. Rate'!$B$1,('Depr. Rate'!$B$4*'KU Meter Schedule'!AN231)/12,IF(AN231=0,AM231/2*'Depr. Rate'!$C$4/12,('Depr. Rate'!$C$4*'KU Meter Schedule'!AN231)/12))</f>
        <v>44.349171750000004</v>
      </c>
      <c r="CE231" s="21">
        <f>IF(CE$3&lt;'Depr. Rate'!$B$1,('Depr. Rate'!$B$4*'KU Meter Schedule'!AO231)/12,IF(AO231=0,AN231/2*'Depr. Rate'!$C$4/12,('Depr. Rate'!$C$4*'KU Meter Schedule'!AO231)/12))</f>
        <v>44.349171750000004</v>
      </c>
      <c r="CF231" s="21">
        <f>IF(CF$3&lt;'Depr. Rate'!$B$1,('Depr. Rate'!$B$4*'KU Meter Schedule'!AP231)/12,IF(AP231=0,AO231/2*'Depr. Rate'!$C$4/12,('Depr. Rate'!$C$4*'KU Meter Schedule'!AP231)/12))</f>
        <v>44.349171750000004</v>
      </c>
      <c r="CG231" s="21">
        <f>IF(CG$3&lt;'Depr. Rate'!$B$1,('Depr. Rate'!$B$4*'KU Meter Schedule'!AQ231)/12,IF(AQ231=0,AP231/2*'Depr. Rate'!$C$4/12,('Depr. Rate'!$C$4*'KU Meter Schedule'!AQ231)/12))</f>
        <v>44.349171750000004</v>
      </c>
      <c r="CH231" s="21">
        <f>IF(CH$3&lt;'Depr. Rate'!$B$1,('Depr. Rate'!$B$4*'KU Meter Schedule'!AR231)/12,IF(AR231=0,AQ231/2*'Depr. Rate'!$C$4/12,('Depr. Rate'!$C$4*'KU Meter Schedule'!AR231)/12))</f>
        <v>44.349171750000004</v>
      </c>
      <c r="CI231" s="21">
        <f>IF(CI$3&lt;'Depr. Rate'!$B$1,('Depr. Rate'!$B$4*'KU Meter Schedule'!AS231)/12,IF(AS231=0,AR231/2*'Depr. Rate'!$C$4/12,('Depr. Rate'!$C$4*'KU Meter Schedule'!AS231)/12))</f>
        <v>44.349171750000004</v>
      </c>
      <c r="CJ231" s="21">
        <f>IF(CJ$3&lt;'Depr. Rate'!$B$1,('Depr. Rate'!$B$4*'KU Meter Schedule'!AT231)/12,IF(AT231=0,AS231/2*'Depr. Rate'!$C$4/12,('Depr. Rate'!$C$4*'KU Meter Schedule'!AT231)/12))</f>
        <v>44.349171750000004</v>
      </c>
      <c r="CK231" s="21">
        <f>IF(CK$3&lt;'Depr. Rate'!$B$1,('Depr. Rate'!$B$4*'KU Meter Schedule'!AU231)/12,IF(AU231=0,AT231/2*'Depr. Rate'!$C$4/12,('Depr. Rate'!$C$4*'KU Meter Schedule'!AU231)/12))</f>
        <v>44.349171750000004</v>
      </c>
      <c r="CL231" s="21">
        <f>IF(CL$3&lt;'Depr. Rate'!$B$1,('Depr. Rate'!$B$4*'KU Meter Schedule'!AV231)/12,IF(AV231=0,AU231/2*'Depr. Rate'!$C$4/12,('Depr. Rate'!$C$4*'KU Meter Schedule'!AV231)/12))</f>
        <v>44.349171750000004</v>
      </c>
      <c r="CM231" s="21">
        <f>IF(CM$3&lt;'Depr. Rate'!$B$1,('Depr. Rate'!$B$4*'KU Meter Schedule'!AW231)/12,IF(AW231=0,AV231/2*'Depr. Rate'!$C$4/12,('Depr. Rate'!$C$4*'KU Meter Schedule'!AW231)/12))</f>
        <v>22.174585875000002</v>
      </c>
      <c r="CN231" s="21">
        <f>IF(CN$3&lt;'Depr. Rate'!$B$1,('Depr. Rate'!$B$4*'KU Meter Schedule'!AX231)/12,IF(AX231=0,AW231/2*'Depr. Rate'!$C$4/12,('Depr. Rate'!$C$4*'KU Meter Schedule'!AX231)/12))</f>
        <v>0</v>
      </c>
      <c r="CP231" s="6">
        <f>IF(CP$3=$CP$3,$H231+AZ231,IF($F231='KU Meter Schedule'!CP$3,'KU Meter Schedule'!CO231+AZ231-$G231,SUM(CO231,AZ231)))</f>
        <v>10888.951513907467</v>
      </c>
      <c r="CQ231" s="6">
        <f>IF(CQ$3=$CP$3,$H231+BA231,IF($F231='KU Meter Schedule'!CQ$3,'KU Meter Schedule'!CP231+BA231-$G231,SUM(CP231,BA231)))</f>
        <v>10917.885873824132</v>
      </c>
      <c r="CR231" s="6">
        <f>IF(CR$3=$CP$3,$H231+BB231,IF($F231='KU Meter Schedule'!CR$3,'KU Meter Schedule'!CQ231+BB231-$G231,SUM(CQ231,BB231)))</f>
        <v>10946.820233740798</v>
      </c>
      <c r="CS231" s="6">
        <f>IF(CS$3=$CP$3,$H231+BC231,IF($F231='KU Meter Schedule'!CS$3,'KU Meter Schedule'!CR231+BC231-$G231,SUM(CR231,BC231)))</f>
        <v>10975.754593657464</v>
      </c>
      <c r="CT231" s="6">
        <f>IF(CT$3=$CP$3,$H231+BD231,IF($F231='KU Meter Schedule'!CT$3,'KU Meter Schedule'!CS231+BD231-$G231,SUM(CS231,BD231)))</f>
        <v>11004.68895357413</v>
      </c>
      <c r="CU231" s="6">
        <f>IF(CU$3=$CP$3,$H231+BE231,IF($F231='KU Meter Schedule'!CU$3,'KU Meter Schedule'!CT231+BE231-$G231,SUM(CT231,BE231)))</f>
        <v>11033.623313490796</v>
      </c>
      <c r="CV231" s="6">
        <f>IF(CV$3=$CP$3,$H231+BF231,IF($F231='KU Meter Schedule'!CV$3,'KU Meter Schedule'!CU231+BF231-$G231,SUM(CU231,BF231)))</f>
        <v>11062.557673407462</v>
      </c>
      <c r="CW231" s="6">
        <f>IF(CW$3=$CP$3,$H231+BG231,IF($F231='KU Meter Schedule'!CW$3,'KU Meter Schedule'!CV231+BG231-$G231,SUM(CV231,BG231)))</f>
        <v>11091.492033324128</v>
      </c>
      <c r="CX231" s="6">
        <f>IF(CX$3=$CP$3,$H231+BH231,IF($F231='KU Meter Schedule'!CX$3,'KU Meter Schedule'!CW231+BH231-$G231,SUM(CW231,BH231)))</f>
        <v>11120.426393240794</v>
      </c>
      <c r="CY231" s="6">
        <f>IF(CY$3=$CP$3,$H231+BI231,IF($F231='KU Meter Schedule'!CY$3,'KU Meter Schedule'!CX231+BI231-$G231,SUM(CX231,BI231)))</f>
        <v>11149.36075315746</v>
      </c>
      <c r="CZ231" s="6">
        <f>IF(CZ$3=$CP$3,$H231+BJ231,IF($F231='KU Meter Schedule'!CZ$3,'KU Meter Schedule'!CY231+BJ231-$G231,SUM(CY231,BJ231)))</f>
        <v>11178.295113074126</v>
      </c>
      <c r="DA231" s="6">
        <f>IF(DA$3=$CP$3,$H231+BK231,IF($F231='KU Meter Schedule'!DA$3,'KU Meter Schedule'!CZ231+BK231-$G231,SUM(CZ231,BK231)))</f>
        <v>11222.644284824126</v>
      </c>
      <c r="DB231" s="6">
        <f>IF(DB$3=$CP$3,$H231+BL231,IF($F231='KU Meter Schedule'!DB$3,'KU Meter Schedule'!DA231+BL231-$G231,SUM(DA231,BL231)))</f>
        <v>11266.993456574126</v>
      </c>
      <c r="DC231" s="6">
        <f>IF(DC$3=$CP$3,$H231+BM231,IF($F231='KU Meter Schedule'!DC$3,'KU Meter Schedule'!DB231+BM231-$G231,SUM(DB231,BM231)))</f>
        <v>11311.342628324126</v>
      </c>
      <c r="DD231" s="6">
        <f>IF(DD$3=$CP$3,$H231+BN231,IF($F231='KU Meter Schedule'!DD$3,'KU Meter Schedule'!DC231+BN231-$G231,SUM(DC231,BN231)))</f>
        <v>11355.691800074126</v>
      </c>
      <c r="DE231" s="6">
        <f>IF(DE$3=$CP$3,$H231+BO231,IF($F231='KU Meter Schedule'!DE$3,'KU Meter Schedule'!DD231+BO231-$G231,SUM(DD231,BO231)))</f>
        <v>11400.040971824126</v>
      </c>
      <c r="DF231" s="6">
        <f>IF(DF$3=$CP$3,$H231+BP231,IF($F231='KU Meter Schedule'!DF$3,'KU Meter Schedule'!DE231+BP231-$G231,SUM(DE231,BP231)))</f>
        <v>11444.390143574126</v>
      </c>
      <c r="DG231" s="6">
        <f>IF(DG$3=$CP$3,$H231+BQ231,IF($F231='KU Meter Schedule'!DG$3,'KU Meter Schedule'!DF231+BQ231-$G231,SUM(DF231,BQ231)))</f>
        <v>11488.739315324126</v>
      </c>
      <c r="DH231" s="6">
        <f>IF(DH$3=$CP$3,$H231+BR231,IF($F231='KU Meter Schedule'!DH$3,'KU Meter Schedule'!DG231+BR231-$G231,SUM(DG231,BR231)))</f>
        <v>11533.088487074127</v>
      </c>
      <c r="DI231" s="6">
        <f>IF(DI$3=$CP$3,$H231+BS231,IF($F231='KU Meter Schedule'!DI$3,'KU Meter Schedule'!DH231+BS231-$G231,SUM(DH231,BS231)))</f>
        <v>11577.437658824127</v>
      </c>
      <c r="DJ231" s="6">
        <f>IF(DJ$3=$CP$3,$H231+BT231,IF($F231='KU Meter Schedule'!DJ$3,'KU Meter Schedule'!DI231+BT231-$G231,SUM(DI231,BT231)))</f>
        <v>11621.786830574127</v>
      </c>
      <c r="DK231" s="6">
        <f>IF(DK$3=$CP$3,$H231+BU231,IF($F231='KU Meter Schedule'!DK$3,'KU Meter Schedule'!DJ231+BU231-$G231,SUM(DJ231,BU231)))</f>
        <v>11666.136002324127</v>
      </c>
      <c r="DL231" s="6">
        <f>IF(DL$3=$CP$3,$H231+BV231,IF($F231='KU Meter Schedule'!DL$3,'KU Meter Schedule'!DK231+BV231-$G231,SUM(DK231,BV231)))</f>
        <v>11710.485174074127</v>
      </c>
      <c r="DM231" s="6">
        <f>IF(DM$3=$CP$3,$H231+BW231,IF($F231='KU Meter Schedule'!DM$3,'KU Meter Schedule'!DL231+BW231-$G231,SUM(DL231,BW231)))</f>
        <v>11754.834345824127</v>
      </c>
      <c r="DN231" s="6">
        <f>IF(DN$3=$CP$3,$H231+BX231,IF($F231='KU Meter Schedule'!DN$3,'KU Meter Schedule'!DM231+BX231-$G231,SUM(DM231,BX231)))</f>
        <v>11799.183517574127</v>
      </c>
      <c r="DO231" s="6">
        <f>IF(DO$3=$CP$3,$H231+BY231,IF($F231='KU Meter Schedule'!DO$3,'KU Meter Schedule'!DN231+BY231-$G231,SUM(DN231,BY231)))</f>
        <v>11843.532689324127</v>
      </c>
      <c r="DP231" s="6">
        <f>IF(DP$3=$CP$3,$H231+BZ231,IF($F231='KU Meter Schedule'!DP$3,'KU Meter Schedule'!DO231+BZ231-$G231,SUM(DO231,BZ231)))</f>
        <v>11887.881861074127</v>
      </c>
      <c r="DQ231" s="6">
        <f>IF(DQ$3=$CP$3,$H231+CA231,IF($F231='KU Meter Schedule'!DQ$3,'KU Meter Schedule'!DP231+CA231-$G231,SUM(DP231,CA231)))</f>
        <v>11932.231032824127</v>
      </c>
      <c r="DR231" s="6">
        <f>IF(DR$3=$CP$3,$H231+CB231,IF($F231='KU Meter Schedule'!DR$3,'KU Meter Schedule'!DQ231+CB231-$G231,SUM(DQ231,CB231)))</f>
        <v>11976.580204574127</v>
      </c>
      <c r="DS231" s="6">
        <f>IF(DS$3=$CP$3,$H231+CC231,IF($F231='KU Meter Schedule'!DS$3,'KU Meter Schedule'!DR231+CC231-$G231,SUM(DR231,CC231)))</f>
        <v>12020.929376324128</v>
      </c>
      <c r="DT231" s="6">
        <f>IF(DT$3=$CP$3,$H231+CD231,IF($F231='KU Meter Schedule'!DT$3,'KU Meter Schedule'!DS231+CD231-$G231,SUM(DS231,CD231)))</f>
        <v>12065.278548074128</v>
      </c>
      <c r="DU231" s="6">
        <f>IF(DU$3=$CP$3,$H231+CE231,IF($F231='KU Meter Schedule'!DU$3,'KU Meter Schedule'!DT231+CE231-$G231,SUM(DT231,CE231)))</f>
        <v>12109.627719824128</v>
      </c>
      <c r="DV231" s="6">
        <f>IF(DV$3=$CP$3,$H231+CF231,IF($F231='KU Meter Schedule'!DV$3,'KU Meter Schedule'!DU231+CF231-$G231,SUM(DU231,CF231)))</f>
        <v>12153.976891574128</v>
      </c>
      <c r="DW231" s="6">
        <f>IF(DW$3=$CP$3,$H231+CG231,IF($F231='KU Meter Schedule'!DW$3,'KU Meter Schedule'!DV231+CG231-$G231,SUM(DV231,CG231)))</f>
        <v>12198.326063324128</v>
      </c>
      <c r="DX231" s="6">
        <f>IF(DX$3=$CP$3,$H231+CH231,IF($F231='KU Meter Schedule'!DX$3,'KU Meter Schedule'!DW231+CH231-$G231,SUM(DW231,CH231)))</f>
        <v>12242.675235074128</v>
      </c>
      <c r="DY231" s="6">
        <f>IF(DY$3=$CP$3,$H231+CI231,IF($F231='KU Meter Schedule'!DY$3,'KU Meter Schedule'!DX231+CI231-$G231,SUM(DX231,CI231)))</f>
        <v>12287.024406824128</v>
      </c>
      <c r="DZ231" s="6">
        <f>IF(DZ$3=$CP$3,$H231+CJ231,IF($F231='KU Meter Schedule'!DZ$3,'KU Meter Schedule'!DY231+CJ231-$G231,SUM(DY231,CJ231)))</f>
        <v>12331.373578574128</v>
      </c>
      <c r="EA231" s="6">
        <f>IF(EA$3=$CP$3,$H231+CK231,IF($F231='KU Meter Schedule'!EA$3,'KU Meter Schedule'!DZ231+CK231-$G231,SUM(DZ231,CK231)))</f>
        <v>12375.722750324128</v>
      </c>
      <c r="EB231" s="6">
        <f>IF(EB$3=$CP$3,$H231+CL231,IF($F231='KU Meter Schedule'!EB$3,'KU Meter Schedule'!EA231+CL231-$G231,SUM(EA231,CL231)))</f>
        <v>12420.071922074128</v>
      </c>
      <c r="EC231" s="6">
        <f>IF(EC$3=$CP$3,$H231+CM231,IF($F231='KU Meter Schedule'!EC$3,'KU Meter Schedule'!EB231+CM231-$G231,SUM(EB231,CM231)))</f>
        <v>-2719.8634920508721</v>
      </c>
      <c r="ED231" s="6">
        <f>IF(ED$3=$CP$3,$H231+CN231,IF($F231='KU Meter Schedule'!ED$3,'KU Meter Schedule'!EC231+CN231-$G231,SUM(EC231,CN231)))</f>
        <v>-2719.8634920508721</v>
      </c>
      <c r="EF231" s="8">
        <f t="shared" si="48"/>
        <v>4273.1584860925341</v>
      </c>
      <c r="EG231" s="8">
        <f t="shared" si="48"/>
        <v>4244.2241261758682</v>
      </c>
      <c r="EH231" s="8">
        <f t="shared" si="48"/>
        <v>4215.2897662592022</v>
      </c>
      <c r="EI231" s="8">
        <f t="shared" si="48"/>
        <v>4186.3554063425363</v>
      </c>
      <c r="EJ231" s="8">
        <f t="shared" si="48"/>
        <v>4157.4210464258704</v>
      </c>
      <c r="EK231" s="8">
        <f t="shared" si="48"/>
        <v>4128.4866865092044</v>
      </c>
      <c r="EL231" s="8">
        <f t="shared" si="48"/>
        <v>4099.5523265925385</v>
      </c>
      <c r="EM231" s="8">
        <f t="shared" si="48"/>
        <v>4070.6179666758726</v>
      </c>
      <c r="EN231" s="8">
        <f t="shared" si="48"/>
        <v>4041.6836067592067</v>
      </c>
      <c r="EO231" s="8">
        <f t="shared" si="48"/>
        <v>4012.7492468425407</v>
      </c>
      <c r="EP231" s="8">
        <f t="shared" si="48"/>
        <v>3983.8148869258748</v>
      </c>
      <c r="EQ231" s="8">
        <f t="shared" si="48"/>
        <v>3939.4657151758747</v>
      </c>
      <c r="ER231" s="8">
        <f t="shared" si="48"/>
        <v>3895.1165434258746</v>
      </c>
      <c r="ES231" s="8">
        <f t="shared" si="48"/>
        <v>3850.7673716758745</v>
      </c>
      <c r="ET231" s="8">
        <f t="shared" si="48"/>
        <v>3806.4181999258744</v>
      </c>
      <c r="EU231" s="8">
        <f t="shared" si="48"/>
        <v>3762.0690281758743</v>
      </c>
      <c r="EV231" s="8">
        <f t="shared" si="47"/>
        <v>3717.7198564258742</v>
      </c>
      <c r="EW231" s="8">
        <f t="shared" si="47"/>
        <v>3673.3706846758741</v>
      </c>
      <c r="EX231" s="8">
        <f t="shared" si="47"/>
        <v>3629.021512925874</v>
      </c>
      <c r="EY231" s="8">
        <f t="shared" si="47"/>
        <v>3584.672341175874</v>
      </c>
      <c r="EZ231" s="8">
        <f t="shared" si="47"/>
        <v>3540.3231694258739</v>
      </c>
      <c r="FA231" s="8">
        <f t="shared" si="47"/>
        <v>3495.9739976758738</v>
      </c>
      <c r="FB231" s="8">
        <f t="shared" si="47"/>
        <v>3451.6248259258737</v>
      </c>
      <c r="FC231" s="8">
        <f t="shared" si="47"/>
        <v>3407.2756541758736</v>
      </c>
      <c r="FD231" s="8">
        <f t="shared" si="47"/>
        <v>3362.9264824258735</v>
      </c>
      <c r="FE231" s="8">
        <f t="shared" si="47"/>
        <v>3318.5773106758734</v>
      </c>
      <c r="FF231" s="8">
        <f t="shared" si="47"/>
        <v>3274.2281389258733</v>
      </c>
      <c r="FG231" s="8">
        <f t="shared" si="47"/>
        <v>3229.8789671758732</v>
      </c>
      <c r="FH231" s="8">
        <f t="shared" si="47"/>
        <v>3185.5297954258731</v>
      </c>
      <c r="FI231" s="8">
        <f t="shared" si="47"/>
        <v>3141.180623675873</v>
      </c>
      <c r="FJ231" s="8">
        <f t="shared" si="47"/>
        <v>3096.8314519258729</v>
      </c>
      <c r="FK231" s="8">
        <f t="shared" si="46"/>
        <v>3052.4822801758728</v>
      </c>
      <c r="FL231" s="8">
        <f t="shared" si="46"/>
        <v>3008.1331084258727</v>
      </c>
      <c r="FM231" s="8">
        <f t="shared" si="46"/>
        <v>2963.7839366758726</v>
      </c>
      <c r="FN231" s="8">
        <f t="shared" si="46"/>
        <v>2919.4347649258725</v>
      </c>
      <c r="FO231" s="8">
        <f t="shared" si="46"/>
        <v>2875.0855931758724</v>
      </c>
      <c r="FP231" s="8">
        <f t="shared" si="46"/>
        <v>2830.7364214258723</v>
      </c>
      <c r="FQ231" s="8">
        <f t="shared" si="46"/>
        <v>2786.3872496758722</v>
      </c>
      <c r="FR231" s="8">
        <f t="shared" si="46"/>
        <v>2742.0380779258721</v>
      </c>
      <c r="FS231" s="8">
        <f t="shared" si="46"/>
        <v>2719.8634920508721</v>
      </c>
      <c r="FT231" s="8">
        <f t="shared" si="46"/>
        <v>2719.8634920508721</v>
      </c>
    </row>
    <row r="232" spans="1:176" x14ac:dyDescent="0.25">
      <c r="A232" s="3" t="s">
        <v>12</v>
      </c>
      <c r="B232" s="3" t="s">
        <v>2</v>
      </c>
      <c r="C232" s="3" t="s">
        <v>37</v>
      </c>
      <c r="D232" s="3" t="s">
        <v>4</v>
      </c>
      <c r="E232" s="3">
        <v>1989</v>
      </c>
      <c r="F232" s="24">
        <f>IFERROR(VLOOKUP(CONCATENATE(C232,E232),'KU Retirements'!$A$4:$E$150,5,FALSE),"N/A")</f>
        <v>43770</v>
      </c>
      <c r="G232" s="5">
        <v>78563.41</v>
      </c>
      <c r="H232" s="5">
        <v>54750.4452550477</v>
      </c>
      <c r="J232" s="6">
        <f>IF(J$3=$J$3,$G232,IF($F232='KU Meter Schedule'!J$3,'KU Meter Schedule'!I232-'KU Meter Schedule'!$G232,I232))</f>
        <v>78563.41</v>
      </c>
      <c r="K232" s="6">
        <f>IF(K$3=$J$3,$G232,IF($F232='KU Meter Schedule'!K$3,'KU Meter Schedule'!J232-'KU Meter Schedule'!$G232,J232))</f>
        <v>78563.41</v>
      </c>
      <c r="L232" s="6">
        <f>IF(L$3=$J$3,$G232,IF($F232='KU Meter Schedule'!L$3,'KU Meter Schedule'!K232-'KU Meter Schedule'!$G232,K232))</f>
        <v>78563.41</v>
      </c>
      <c r="M232" s="6">
        <f>IF(M$3=$J$3,$G232,IF($F232='KU Meter Schedule'!M$3,'KU Meter Schedule'!L232-'KU Meter Schedule'!$G232,L232))</f>
        <v>78563.41</v>
      </c>
      <c r="N232" s="6">
        <f>IF(N$3=$J$3,$G232,IF($F232='KU Meter Schedule'!N$3,'KU Meter Schedule'!M232-'KU Meter Schedule'!$G232,M232))</f>
        <v>78563.41</v>
      </c>
      <c r="O232" s="6">
        <f>IF(O$3=$J$3,$G232,IF($F232='KU Meter Schedule'!O$3,'KU Meter Schedule'!N232-'KU Meter Schedule'!$G232,N232))</f>
        <v>78563.41</v>
      </c>
      <c r="P232" s="6">
        <f>IF(P$3=$J$3,$G232,IF($F232='KU Meter Schedule'!P$3,'KU Meter Schedule'!O232-'KU Meter Schedule'!$G232,O232))</f>
        <v>78563.41</v>
      </c>
      <c r="Q232" s="6">
        <f>IF(Q$3=$J$3,$G232,IF($F232='KU Meter Schedule'!Q$3,'KU Meter Schedule'!P232-'KU Meter Schedule'!$G232,P232))</f>
        <v>78563.41</v>
      </c>
      <c r="R232" s="6">
        <f>IF(R$3=$J$3,$G232,IF($F232='KU Meter Schedule'!R$3,'KU Meter Schedule'!Q232-'KU Meter Schedule'!$G232,Q232))</f>
        <v>78563.41</v>
      </c>
      <c r="S232" s="6">
        <f>IF(S$3=$J$3,$G232,IF($F232='KU Meter Schedule'!S$3,'KU Meter Schedule'!R232-'KU Meter Schedule'!$G232,R232))</f>
        <v>78563.41</v>
      </c>
      <c r="T232" s="6">
        <f>IF(T$3=$J$3,$G232,IF($F232='KU Meter Schedule'!T$3,'KU Meter Schedule'!S232-'KU Meter Schedule'!$G232,S232))</f>
        <v>78563.41</v>
      </c>
      <c r="U232" s="6">
        <f>IF(U$3=$J$3,$G232,IF($F232='KU Meter Schedule'!U$3,'KU Meter Schedule'!T232-'KU Meter Schedule'!$G232,T232))</f>
        <v>78563.41</v>
      </c>
      <c r="V232" s="6">
        <f>IF(V$3=$J$3,$G232,IF($F232='KU Meter Schedule'!V$3,'KU Meter Schedule'!U232-'KU Meter Schedule'!$G232,U232))</f>
        <v>78563.41</v>
      </c>
      <c r="W232" s="6">
        <f>IF(W$3=$J$3,$G232,IF($F232='KU Meter Schedule'!W$3,'KU Meter Schedule'!V232-'KU Meter Schedule'!$G232,V232))</f>
        <v>78563.41</v>
      </c>
      <c r="X232" s="6">
        <f>IF(X$3=$J$3,$G232,IF($F232='KU Meter Schedule'!X$3,'KU Meter Schedule'!W232-'KU Meter Schedule'!$G232,W232))</f>
        <v>78563.41</v>
      </c>
      <c r="Y232" s="6">
        <f>IF(Y$3=$J$3,$G232,IF($F232='KU Meter Schedule'!Y$3,'KU Meter Schedule'!X232-'KU Meter Schedule'!$G232,X232))</f>
        <v>78563.41</v>
      </c>
      <c r="Z232" s="6">
        <f>IF(Z$3=$J$3,$G232,IF($F232='KU Meter Schedule'!Z$3,'KU Meter Schedule'!Y232-'KU Meter Schedule'!$G232,Y232))</f>
        <v>78563.41</v>
      </c>
      <c r="AA232" s="6">
        <f>IF(AA$3=$J$3,$G232,IF($F232='KU Meter Schedule'!AA$3,'KU Meter Schedule'!Z232-'KU Meter Schedule'!$G232,Z232))</f>
        <v>78563.41</v>
      </c>
      <c r="AB232" s="6">
        <f>IF(AB$3=$J$3,$G232,IF($F232='KU Meter Schedule'!AB$3,'KU Meter Schedule'!AA232-'KU Meter Schedule'!$G232,AA232))</f>
        <v>78563.41</v>
      </c>
      <c r="AC232" s="6">
        <f>IF(AC$3=$J$3,$G232,IF($F232='KU Meter Schedule'!AC$3,'KU Meter Schedule'!AB232-'KU Meter Schedule'!$G232,AB232))</f>
        <v>78563.41</v>
      </c>
      <c r="AD232" s="6">
        <f>IF(AD$3=$J$3,$G232,IF($F232='KU Meter Schedule'!AD$3,'KU Meter Schedule'!AC232-'KU Meter Schedule'!$G232,AC232))</f>
        <v>78563.41</v>
      </c>
      <c r="AE232" s="6">
        <f>IF(AE$3=$J$3,$G232,IF($F232='KU Meter Schedule'!AE$3,'KU Meter Schedule'!AD232-'KU Meter Schedule'!$G232,AD232))</f>
        <v>78563.41</v>
      </c>
      <c r="AF232" s="6">
        <f>IF(AF$3=$J$3,$G232,IF($F232='KU Meter Schedule'!AF$3,'KU Meter Schedule'!AE232-'KU Meter Schedule'!$G232,AE232))</f>
        <v>78563.41</v>
      </c>
      <c r="AG232" s="6">
        <f>IF(AG$3=$J$3,$G232,IF($F232='KU Meter Schedule'!AG$3,'KU Meter Schedule'!AF232-'KU Meter Schedule'!$G232,AF232))</f>
        <v>78563.41</v>
      </c>
      <c r="AH232" s="6">
        <f>IF(AH$3=$J$3,$G232,IF($F232='KU Meter Schedule'!AH$3,'KU Meter Schedule'!AG232-'KU Meter Schedule'!$G232,AG232))</f>
        <v>78563.41</v>
      </c>
      <c r="AI232" s="6">
        <f>IF(AI$3=$J$3,$G232,IF($F232='KU Meter Schedule'!AI$3,'KU Meter Schedule'!AH232-'KU Meter Schedule'!$G232,AH232))</f>
        <v>78563.41</v>
      </c>
      <c r="AJ232" s="6">
        <f>IF(AJ$3=$J$3,$G232,IF($F232='KU Meter Schedule'!AJ$3,'KU Meter Schedule'!AI232-'KU Meter Schedule'!$G232,AI232))</f>
        <v>78563.41</v>
      </c>
      <c r="AK232" s="6">
        <f>IF(AK$3=$J$3,$G232,IF($F232='KU Meter Schedule'!AK$3,'KU Meter Schedule'!AJ232-'KU Meter Schedule'!$G232,AJ232))</f>
        <v>78563.41</v>
      </c>
      <c r="AL232" s="6">
        <f>IF(AL$3=$J$3,$G232,IF($F232='KU Meter Schedule'!AL$3,'KU Meter Schedule'!AK232-'KU Meter Schedule'!$G232,AK232))</f>
        <v>78563.41</v>
      </c>
      <c r="AM232" s="6">
        <f>IF(AM$3=$J$3,$G232,IF($F232='KU Meter Schedule'!AM$3,'KU Meter Schedule'!AL232-'KU Meter Schedule'!$G232,AL232))</f>
        <v>78563.41</v>
      </c>
      <c r="AN232" s="6">
        <f>IF(AN$3=$J$3,$G232,IF($F232='KU Meter Schedule'!AN$3,'KU Meter Schedule'!AM232-'KU Meter Schedule'!$G232,AM232))</f>
        <v>78563.41</v>
      </c>
      <c r="AO232" s="6">
        <f>IF(AO$3=$J$3,$G232,IF($F232='KU Meter Schedule'!AO$3,'KU Meter Schedule'!AN232-'KU Meter Schedule'!$G232,AN232))</f>
        <v>78563.41</v>
      </c>
      <c r="AP232" s="6">
        <f>IF(AP$3=$J$3,$G232,IF($F232='KU Meter Schedule'!AP$3,'KU Meter Schedule'!AO232-'KU Meter Schedule'!$G232,AO232))</f>
        <v>78563.41</v>
      </c>
      <c r="AQ232" s="6">
        <f>IF(AQ$3=$J$3,$G232,IF($F232='KU Meter Schedule'!AQ$3,'KU Meter Schedule'!AP232-'KU Meter Schedule'!$G232,AP232))</f>
        <v>78563.41</v>
      </c>
      <c r="AR232" s="6">
        <f>IF(AR$3=$J$3,$G232,IF($F232='KU Meter Schedule'!AR$3,'KU Meter Schedule'!AQ232-'KU Meter Schedule'!$G232,AQ232))</f>
        <v>78563.41</v>
      </c>
      <c r="AS232" s="6">
        <f>IF(AS$3=$J$3,$G232,IF($F232='KU Meter Schedule'!AS$3,'KU Meter Schedule'!AR232-'KU Meter Schedule'!$G232,AR232))</f>
        <v>78563.41</v>
      </c>
      <c r="AT232" s="6">
        <f>IF(AT$3=$J$3,$G232,IF($F232='KU Meter Schedule'!AT$3,'KU Meter Schedule'!AS232-'KU Meter Schedule'!$G232,AS232))</f>
        <v>78563.41</v>
      </c>
      <c r="AU232" s="6">
        <f>IF(AU$3=$J$3,$G232,IF($F232='KU Meter Schedule'!AU$3,'KU Meter Schedule'!AT232-'KU Meter Schedule'!$G232,AT232))</f>
        <v>78563.41</v>
      </c>
      <c r="AV232" s="6">
        <f>IF(AV$3=$J$3,$G232,IF($F232='KU Meter Schedule'!AV$3,'KU Meter Schedule'!AU232-'KU Meter Schedule'!$G232,AU232))</f>
        <v>78563.41</v>
      </c>
      <c r="AW232" s="6">
        <f>IF(AW$3=$J$3,$G232,IF($F232='KU Meter Schedule'!AW$3,'KU Meter Schedule'!AV232-'KU Meter Schedule'!$G232,AV232))</f>
        <v>0</v>
      </c>
      <c r="AX232" s="6">
        <f>IF(AX$3=$J$3,$G232,IF($F232='KU Meter Schedule'!AX$3,'KU Meter Schedule'!AW232-'KU Meter Schedule'!$G232,AW232))</f>
        <v>0</v>
      </c>
      <c r="AZ232" s="21">
        <f>IF(AZ$3&lt;'Depr. Rate'!$B$1,('Depr. Rate'!$B$4*'KU Meter Schedule'!J232)/12,IF(J232=0,I232/2*'Depr. Rate'!$C$4/12,('Depr. Rate'!$C$4*'KU Meter Schedule'!J232)/12))</f>
        <v>149.92517408333336</v>
      </c>
      <c r="BA232" s="21">
        <f>IF(BA$3&lt;'Depr. Rate'!$B$1,('Depr. Rate'!$B$4*'KU Meter Schedule'!K232)/12,IF(K232=0,J232/2*'Depr. Rate'!$C$4/12,('Depr. Rate'!$C$4*'KU Meter Schedule'!K232)/12))</f>
        <v>149.92517408333336</v>
      </c>
      <c r="BB232" s="21">
        <f>IF(BB$3&lt;'Depr. Rate'!$B$1,('Depr. Rate'!$B$4*'KU Meter Schedule'!L232)/12,IF(L232=0,K232/2*'Depr. Rate'!$C$4/12,('Depr. Rate'!$C$4*'KU Meter Schedule'!L232)/12))</f>
        <v>149.92517408333336</v>
      </c>
      <c r="BC232" s="21">
        <f>IF(BC$3&lt;'Depr. Rate'!$B$1,('Depr. Rate'!$B$4*'KU Meter Schedule'!M232)/12,IF(M232=0,L232/2*'Depr. Rate'!$C$4/12,('Depr. Rate'!$C$4*'KU Meter Schedule'!M232)/12))</f>
        <v>149.92517408333336</v>
      </c>
      <c r="BD232" s="21">
        <f>IF(BD$3&lt;'Depr. Rate'!$B$1,('Depr. Rate'!$B$4*'KU Meter Schedule'!N232)/12,IF(N232=0,M232/2*'Depr. Rate'!$C$4/12,('Depr. Rate'!$C$4*'KU Meter Schedule'!N232)/12))</f>
        <v>149.92517408333336</v>
      </c>
      <c r="BE232" s="21">
        <f>IF(BE$3&lt;'Depr. Rate'!$B$1,('Depr. Rate'!$B$4*'KU Meter Schedule'!O232)/12,IF(O232=0,N232/2*'Depr. Rate'!$C$4/12,('Depr. Rate'!$C$4*'KU Meter Schedule'!O232)/12))</f>
        <v>149.92517408333336</v>
      </c>
      <c r="BF232" s="21">
        <f>IF(BF$3&lt;'Depr. Rate'!$B$1,('Depr. Rate'!$B$4*'KU Meter Schedule'!P232)/12,IF(P232=0,O232/2*'Depr. Rate'!$C$4/12,('Depr. Rate'!$C$4*'KU Meter Schedule'!P232)/12))</f>
        <v>149.92517408333336</v>
      </c>
      <c r="BG232" s="21">
        <f>IF(BG$3&lt;'Depr. Rate'!$B$1,('Depr. Rate'!$B$4*'KU Meter Schedule'!Q232)/12,IF(Q232=0,P232/2*'Depr. Rate'!$C$4/12,('Depr. Rate'!$C$4*'KU Meter Schedule'!Q232)/12))</f>
        <v>149.92517408333336</v>
      </c>
      <c r="BH232" s="21">
        <f>IF(BH$3&lt;'Depr. Rate'!$B$1,('Depr. Rate'!$B$4*'KU Meter Schedule'!R232)/12,IF(R232=0,Q232/2*'Depr. Rate'!$C$4/12,('Depr. Rate'!$C$4*'KU Meter Schedule'!R232)/12))</f>
        <v>149.92517408333336</v>
      </c>
      <c r="BI232" s="21">
        <f>IF(BI$3&lt;'Depr. Rate'!$B$1,('Depr. Rate'!$B$4*'KU Meter Schedule'!S232)/12,IF(S232=0,R232/2*'Depr. Rate'!$C$4/12,('Depr. Rate'!$C$4*'KU Meter Schedule'!S232)/12))</f>
        <v>149.92517408333336</v>
      </c>
      <c r="BJ232" s="21">
        <f>IF(BJ$3&lt;'Depr. Rate'!$B$1,('Depr. Rate'!$B$4*'KU Meter Schedule'!T232)/12,IF(T232=0,S232/2*'Depr. Rate'!$C$4/12,('Depr. Rate'!$C$4*'KU Meter Schedule'!T232)/12))</f>
        <v>149.92517408333336</v>
      </c>
      <c r="BK232" s="21">
        <f>IF(BK$3&lt;'Depr. Rate'!$B$1,('Depr. Rate'!$B$4*'KU Meter Schedule'!U232)/12,IF(U232=0,T232/2*'Depr. Rate'!$C$4/12,('Depr. Rate'!$C$4*'KU Meter Schedule'!U232)/12))</f>
        <v>229.79797425000001</v>
      </c>
      <c r="BL232" s="21">
        <f>IF(BL$3&lt;'Depr. Rate'!$B$1,('Depr. Rate'!$B$4*'KU Meter Schedule'!V232)/12,IF(V232=0,U232/2*'Depr. Rate'!$C$4/12,('Depr. Rate'!$C$4*'KU Meter Schedule'!V232)/12))</f>
        <v>229.79797425000001</v>
      </c>
      <c r="BM232" s="21">
        <f>IF(BM$3&lt;'Depr. Rate'!$B$1,('Depr. Rate'!$B$4*'KU Meter Schedule'!W232)/12,IF(W232=0,V232/2*'Depr. Rate'!$C$4/12,('Depr. Rate'!$C$4*'KU Meter Schedule'!W232)/12))</f>
        <v>229.79797425000001</v>
      </c>
      <c r="BN232" s="21">
        <f>IF(BN$3&lt;'Depr. Rate'!$B$1,('Depr. Rate'!$B$4*'KU Meter Schedule'!X232)/12,IF(X232=0,W232/2*'Depr. Rate'!$C$4/12,('Depr. Rate'!$C$4*'KU Meter Schedule'!X232)/12))</f>
        <v>229.79797425000001</v>
      </c>
      <c r="BO232" s="21">
        <f>IF(BO$3&lt;'Depr. Rate'!$B$1,('Depr. Rate'!$B$4*'KU Meter Schedule'!Y232)/12,IF(Y232=0,X232/2*'Depr. Rate'!$C$4/12,('Depr. Rate'!$C$4*'KU Meter Schedule'!Y232)/12))</f>
        <v>229.79797425000001</v>
      </c>
      <c r="BP232" s="21">
        <f>IF(BP$3&lt;'Depr. Rate'!$B$1,('Depr. Rate'!$B$4*'KU Meter Schedule'!Z232)/12,IF(Z232=0,Y232/2*'Depr. Rate'!$C$4/12,('Depr. Rate'!$C$4*'KU Meter Schedule'!Z232)/12))</f>
        <v>229.79797425000001</v>
      </c>
      <c r="BQ232" s="21">
        <f>IF(BQ$3&lt;'Depr. Rate'!$B$1,('Depr. Rate'!$B$4*'KU Meter Schedule'!AA232)/12,IF(AA232=0,Z232/2*'Depr. Rate'!$C$4/12,('Depr. Rate'!$C$4*'KU Meter Schedule'!AA232)/12))</f>
        <v>229.79797425000001</v>
      </c>
      <c r="BR232" s="21">
        <f>IF(BR$3&lt;'Depr. Rate'!$B$1,('Depr. Rate'!$B$4*'KU Meter Schedule'!AB232)/12,IF(AB232=0,AA232/2*'Depr. Rate'!$C$4/12,('Depr. Rate'!$C$4*'KU Meter Schedule'!AB232)/12))</f>
        <v>229.79797425000001</v>
      </c>
      <c r="BS232" s="21">
        <f>IF(BS$3&lt;'Depr. Rate'!$B$1,('Depr. Rate'!$B$4*'KU Meter Schedule'!AC232)/12,IF(AC232=0,AB232/2*'Depr. Rate'!$C$4/12,('Depr. Rate'!$C$4*'KU Meter Schedule'!AC232)/12))</f>
        <v>229.79797425000001</v>
      </c>
      <c r="BT232" s="21">
        <f>IF(BT$3&lt;'Depr. Rate'!$B$1,('Depr. Rate'!$B$4*'KU Meter Schedule'!AD232)/12,IF(AD232=0,AC232/2*'Depr. Rate'!$C$4/12,('Depr. Rate'!$C$4*'KU Meter Schedule'!AD232)/12))</f>
        <v>229.79797425000001</v>
      </c>
      <c r="BU232" s="21">
        <f>IF(BU$3&lt;'Depr. Rate'!$B$1,('Depr. Rate'!$B$4*'KU Meter Schedule'!AE232)/12,IF(AE232=0,AD232/2*'Depr. Rate'!$C$4/12,('Depr. Rate'!$C$4*'KU Meter Schedule'!AE232)/12))</f>
        <v>229.79797425000001</v>
      </c>
      <c r="BV232" s="21">
        <f>IF(BV$3&lt;'Depr. Rate'!$B$1,('Depr. Rate'!$B$4*'KU Meter Schedule'!AF232)/12,IF(AF232=0,AE232/2*'Depr. Rate'!$C$4/12,('Depr. Rate'!$C$4*'KU Meter Schedule'!AF232)/12))</f>
        <v>229.79797425000001</v>
      </c>
      <c r="BW232" s="21">
        <f>IF(BW$3&lt;'Depr. Rate'!$B$1,('Depr. Rate'!$B$4*'KU Meter Schedule'!AG232)/12,IF(AG232=0,AF232/2*'Depr. Rate'!$C$4/12,('Depr. Rate'!$C$4*'KU Meter Schedule'!AG232)/12))</f>
        <v>229.79797425000001</v>
      </c>
      <c r="BX232" s="21">
        <f>IF(BX$3&lt;'Depr. Rate'!$B$1,('Depr. Rate'!$B$4*'KU Meter Schedule'!AH232)/12,IF(AH232=0,AG232/2*'Depr. Rate'!$C$4/12,('Depr. Rate'!$C$4*'KU Meter Schedule'!AH232)/12))</f>
        <v>229.79797425000001</v>
      </c>
      <c r="BY232" s="21">
        <f>IF(BY$3&lt;'Depr. Rate'!$B$1,('Depr. Rate'!$B$4*'KU Meter Schedule'!AI232)/12,IF(AI232=0,AH232/2*'Depr. Rate'!$C$4/12,('Depr. Rate'!$C$4*'KU Meter Schedule'!AI232)/12))</f>
        <v>229.79797425000001</v>
      </c>
      <c r="BZ232" s="21">
        <f>IF(BZ$3&lt;'Depr. Rate'!$B$1,('Depr. Rate'!$B$4*'KU Meter Schedule'!AJ232)/12,IF(AJ232=0,AI232/2*'Depr. Rate'!$C$4/12,('Depr. Rate'!$C$4*'KU Meter Schedule'!AJ232)/12))</f>
        <v>229.79797425000001</v>
      </c>
      <c r="CA232" s="21">
        <f>IF(CA$3&lt;'Depr. Rate'!$B$1,('Depr. Rate'!$B$4*'KU Meter Schedule'!AK232)/12,IF(AK232=0,AJ232/2*'Depr. Rate'!$C$4/12,('Depr. Rate'!$C$4*'KU Meter Schedule'!AK232)/12))</f>
        <v>229.79797425000001</v>
      </c>
      <c r="CB232" s="21">
        <f>IF(CB$3&lt;'Depr. Rate'!$B$1,('Depr. Rate'!$B$4*'KU Meter Schedule'!AL232)/12,IF(AL232=0,AK232/2*'Depr. Rate'!$C$4/12,('Depr. Rate'!$C$4*'KU Meter Schedule'!AL232)/12))</f>
        <v>229.79797425000001</v>
      </c>
      <c r="CC232" s="21">
        <f>IF(CC$3&lt;'Depr. Rate'!$B$1,('Depr. Rate'!$B$4*'KU Meter Schedule'!AM232)/12,IF(AM232=0,AL232/2*'Depr. Rate'!$C$4/12,('Depr. Rate'!$C$4*'KU Meter Schedule'!AM232)/12))</f>
        <v>229.79797425000001</v>
      </c>
      <c r="CD232" s="21">
        <f>IF(CD$3&lt;'Depr. Rate'!$B$1,('Depr. Rate'!$B$4*'KU Meter Schedule'!AN232)/12,IF(AN232=0,AM232/2*'Depr. Rate'!$C$4/12,('Depr. Rate'!$C$4*'KU Meter Schedule'!AN232)/12))</f>
        <v>229.79797425000001</v>
      </c>
      <c r="CE232" s="21">
        <f>IF(CE$3&lt;'Depr. Rate'!$B$1,('Depr. Rate'!$B$4*'KU Meter Schedule'!AO232)/12,IF(AO232=0,AN232/2*'Depr. Rate'!$C$4/12,('Depr. Rate'!$C$4*'KU Meter Schedule'!AO232)/12))</f>
        <v>229.79797425000001</v>
      </c>
      <c r="CF232" s="21">
        <f>IF(CF$3&lt;'Depr. Rate'!$B$1,('Depr. Rate'!$B$4*'KU Meter Schedule'!AP232)/12,IF(AP232=0,AO232/2*'Depr. Rate'!$C$4/12,('Depr. Rate'!$C$4*'KU Meter Schedule'!AP232)/12))</f>
        <v>229.79797425000001</v>
      </c>
      <c r="CG232" s="21">
        <f>IF(CG$3&lt;'Depr. Rate'!$B$1,('Depr. Rate'!$B$4*'KU Meter Schedule'!AQ232)/12,IF(AQ232=0,AP232/2*'Depr. Rate'!$C$4/12,('Depr. Rate'!$C$4*'KU Meter Schedule'!AQ232)/12))</f>
        <v>229.79797425000001</v>
      </c>
      <c r="CH232" s="21">
        <f>IF(CH$3&lt;'Depr. Rate'!$B$1,('Depr. Rate'!$B$4*'KU Meter Schedule'!AR232)/12,IF(AR232=0,AQ232/2*'Depr. Rate'!$C$4/12,('Depr. Rate'!$C$4*'KU Meter Schedule'!AR232)/12))</f>
        <v>229.79797425000001</v>
      </c>
      <c r="CI232" s="21">
        <f>IF(CI$3&lt;'Depr. Rate'!$B$1,('Depr. Rate'!$B$4*'KU Meter Schedule'!AS232)/12,IF(AS232=0,AR232/2*'Depr. Rate'!$C$4/12,('Depr. Rate'!$C$4*'KU Meter Schedule'!AS232)/12))</f>
        <v>229.79797425000001</v>
      </c>
      <c r="CJ232" s="21">
        <f>IF(CJ$3&lt;'Depr. Rate'!$B$1,('Depr. Rate'!$B$4*'KU Meter Schedule'!AT232)/12,IF(AT232=0,AS232/2*'Depr. Rate'!$C$4/12,('Depr. Rate'!$C$4*'KU Meter Schedule'!AT232)/12))</f>
        <v>229.79797425000001</v>
      </c>
      <c r="CK232" s="21">
        <f>IF(CK$3&lt;'Depr. Rate'!$B$1,('Depr. Rate'!$B$4*'KU Meter Schedule'!AU232)/12,IF(AU232=0,AT232/2*'Depr. Rate'!$C$4/12,('Depr. Rate'!$C$4*'KU Meter Schedule'!AU232)/12))</f>
        <v>229.79797425000001</v>
      </c>
      <c r="CL232" s="21">
        <f>IF(CL$3&lt;'Depr. Rate'!$B$1,('Depr. Rate'!$B$4*'KU Meter Schedule'!AV232)/12,IF(AV232=0,AU232/2*'Depr. Rate'!$C$4/12,('Depr. Rate'!$C$4*'KU Meter Schedule'!AV232)/12))</f>
        <v>229.79797425000001</v>
      </c>
      <c r="CM232" s="21">
        <f>IF(CM$3&lt;'Depr. Rate'!$B$1,('Depr. Rate'!$B$4*'KU Meter Schedule'!AW232)/12,IF(AW232=0,AV232/2*'Depr. Rate'!$C$4/12,('Depr. Rate'!$C$4*'KU Meter Schedule'!AW232)/12))</f>
        <v>114.898987125</v>
      </c>
      <c r="CN232" s="21">
        <f>IF(CN$3&lt;'Depr. Rate'!$B$1,('Depr. Rate'!$B$4*'KU Meter Schedule'!AX232)/12,IF(AX232=0,AW232/2*'Depr. Rate'!$C$4/12,('Depr. Rate'!$C$4*'KU Meter Schedule'!AX232)/12))</f>
        <v>0</v>
      </c>
      <c r="CP232" s="6">
        <f>IF(CP$3=$CP$3,$H232+AZ232,IF($F232='KU Meter Schedule'!CP$3,'KU Meter Schedule'!CO232+AZ232-$G232,SUM(CO232,AZ232)))</f>
        <v>54900.370429131035</v>
      </c>
      <c r="CQ232" s="6">
        <f>IF(CQ$3=$CP$3,$H232+BA232,IF($F232='KU Meter Schedule'!CQ$3,'KU Meter Schedule'!CP232+BA232-$G232,SUM(CP232,BA232)))</f>
        <v>55050.29560321437</v>
      </c>
      <c r="CR232" s="6">
        <f>IF(CR$3=$CP$3,$H232+BB232,IF($F232='KU Meter Schedule'!CR$3,'KU Meter Schedule'!CQ232+BB232-$G232,SUM(CQ232,BB232)))</f>
        <v>55200.220777297705</v>
      </c>
      <c r="CS232" s="6">
        <f>IF(CS$3=$CP$3,$H232+BC232,IF($F232='KU Meter Schedule'!CS$3,'KU Meter Schedule'!CR232+BC232-$G232,SUM(CR232,BC232)))</f>
        <v>55350.145951381041</v>
      </c>
      <c r="CT232" s="6">
        <f>IF(CT$3=$CP$3,$H232+BD232,IF($F232='KU Meter Schedule'!CT$3,'KU Meter Schedule'!CS232+BD232-$G232,SUM(CS232,BD232)))</f>
        <v>55500.071125464376</v>
      </c>
      <c r="CU232" s="6">
        <f>IF(CU$3=$CP$3,$H232+BE232,IF($F232='KU Meter Schedule'!CU$3,'KU Meter Schedule'!CT232+BE232-$G232,SUM(CT232,BE232)))</f>
        <v>55649.996299547711</v>
      </c>
      <c r="CV232" s="6">
        <f>IF(CV$3=$CP$3,$H232+BF232,IF($F232='KU Meter Schedule'!CV$3,'KU Meter Schedule'!CU232+BF232-$G232,SUM(CU232,BF232)))</f>
        <v>55799.921473631046</v>
      </c>
      <c r="CW232" s="6">
        <f>IF(CW$3=$CP$3,$H232+BG232,IF($F232='KU Meter Schedule'!CW$3,'KU Meter Schedule'!CV232+BG232-$G232,SUM(CV232,BG232)))</f>
        <v>55949.846647714381</v>
      </c>
      <c r="CX232" s="6">
        <f>IF(CX$3=$CP$3,$H232+BH232,IF($F232='KU Meter Schedule'!CX$3,'KU Meter Schedule'!CW232+BH232-$G232,SUM(CW232,BH232)))</f>
        <v>56099.771821797716</v>
      </c>
      <c r="CY232" s="6">
        <f>IF(CY$3=$CP$3,$H232+BI232,IF($F232='KU Meter Schedule'!CY$3,'KU Meter Schedule'!CX232+BI232-$G232,SUM(CX232,BI232)))</f>
        <v>56249.696995881051</v>
      </c>
      <c r="CZ232" s="6">
        <f>IF(CZ$3=$CP$3,$H232+BJ232,IF($F232='KU Meter Schedule'!CZ$3,'KU Meter Schedule'!CY232+BJ232-$G232,SUM(CY232,BJ232)))</f>
        <v>56399.622169964387</v>
      </c>
      <c r="DA232" s="6">
        <f>IF(DA$3=$CP$3,$H232+BK232,IF($F232='KU Meter Schedule'!DA$3,'KU Meter Schedule'!CZ232+BK232-$G232,SUM(CZ232,BK232)))</f>
        <v>56629.420144214389</v>
      </c>
      <c r="DB232" s="6">
        <f>IF(DB$3=$CP$3,$H232+BL232,IF($F232='KU Meter Schedule'!DB$3,'KU Meter Schedule'!DA232+BL232-$G232,SUM(DA232,BL232)))</f>
        <v>56859.218118464392</v>
      </c>
      <c r="DC232" s="6">
        <f>IF(DC$3=$CP$3,$H232+BM232,IF($F232='KU Meter Schedule'!DC$3,'KU Meter Schedule'!DB232+BM232-$G232,SUM(DB232,BM232)))</f>
        <v>57089.016092714395</v>
      </c>
      <c r="DD232" s="6">
        <f>IF(DD$3=$CP$3,$H232+BN232,IF($F232='KU Meter Schedule'!DD$3,'KU Meter Schedule'!DC232+BN232-$G232,SUM(DC232,BN232)))</f>
        <v>57318.814066964398</v>
      </c>
      <c r="DE232" s="6">
        <f>IF(DE$3=$CP$3,$H232+BO232,IF($F232='KU Meter Schedule'!DE$3,'KU Meter Schedule'!DD232+BO232-$G232,SUM(DD232,BO232)))</f>
        <v>57548.612041214401</v>
      </c>
      <c r="DF232" s="6">
        <f>IF(DF$3=$CP$3,$H232+BP232,IF($F232='KU Meter Schedule'!DF$3,'KU Meter Schedule'!DE232+BP232-$G232,SUM(DE232,BP232)))</f>
        <v>57778.410015464404</v>
      </c>
      <c r="DG232" s="6">
        <f>IF(DG$3=$CP$3,$H232+BQ232,IF($F232='KU Meter Schedule'!DG$3,'KU Meter Schedule'!DF232+BQ232-$G232,SUM(DF232,BQ232)))</f>
        <v>58008.207989714407</v>
      </c>
      <c r="DH232" s="6">
        <f>IF(DH$3=$CP$3,$H232+BR232,IF($F232='KU Meter Schedule'!DH$3,'KU Meter Schedule'!DG232+BR232-$G232,SUM(DG232,BR232)))</f>
        <v>58238.00596396441</v>
      </c>
      <c r="DI232" s="6">
        <f>IF(DI$3=$CP$3,$H232+BS232,IF($F232='KU Meter Schedule'!DI$3,'KU Meter Schedule'!DH232+BS232-$G232,SUM(DH232,BS232)))</f>
        <v>58467.803938214412</v>
      </c>
      <c r="DJ232" s="6">
        <f>IF(DJ$3=$CP$3,$H232+BT232,IF($F232='KU Meter Schedule'!DJ$3,'KU Meter Schedule'!DI232+BT232-$G232,SUM(DI232,BT232)))</f>
        <v>58697.601912464415</v>
      </c>
      <c r="DK232" s="6">
        <f>IF(DK$3=$CP$3,$H232+BU232,IF($F232='KU Meter Schedule'!DK$3,'KU Meter Schedule'!DJ232+BU232-$G232,SUM(DJ232,BU232)))</f>
        <v>58927.399886714418</v>
      </c>
      <c r="DL232" s="6">
        <f>IF(DL$3=$CP$3,$H232+BV232,IF($F232='KU Meter Schedule'!DL$3,'KU Meter Schedule'!DK232+BV232-$G232,SUM(DK232,BV232)))</f>
        <v>59157.197860964421</v>
      </c>
      <c r="DM232" s="6">
        <f>IF(DM$3=$CP$3,$H232+BW232,IF($F232='KU Meter Schedule'!DM$3,'KU Meter Schedule'!DL232+BW232-$G232,SUM(DL232,BW232)))</f>
        <v>59386.995835214424</v>
      </c>
      <c r="DN232" s="6">
        <f>IF(DN$3=$CP$3,$H232+BX232,IF($F232='KU Meter Schedule'!DN$3,'KU Meter Schedule'!DM232+BX232-$G232,SUM(DM232,BX232)))</f>
        <v>59616.793809464427</v>
      </c>
      <c r="DO232" s="6">
        <f>IF(DO$3=$CP$3,$H232+BY232,IF($F232='KU Meter Schedule'!DO$3,'KU Meter Schedule'!DN232+BY232-$G232,SUM(DN232,BY232)))</f>
        <v>59846.59178371443</v>
      </c>
      <c r="DP232" s="6">
        <f>IF(DP$3=$CP$3,$H232+BZ232,IF($F232='KU Meter Schedule'!DP$3,'KU Meter Schedule'!DO232+BZ232-$G232,SUM(DO232,BZ232)))</f>
        <v>60076.389757964433</v>
      </c>
      <c r="DQ232" s="6">
        <f>IF(DQ$3=$CP$3,$H232+CA232,IF($F232='KU Meter Schedule'!DQ$3,'KU Meter Schedule'!DP232+CA232-$G232,SUM(DP232,CA232)))</f>
        <v>60306.187732214436</v>
      </c>
      <c r="DR232" s="6">
        <f>IF(DR$3=$CP$3,$H232+CB232,IF($F232='KU Meter Schedule'!DR$3,'KU Meter Schedule'!DQ232+CB232-$G232,SUM(DQ232,CB232)))</f>
        <v>60535.985706464438</v>
      </c>
      <c r="DS232" s="6">
        <f>IF(DS$3=$CP$3,$H232+CC232,IF($F232='KU Meter Schedule'!DS$3,'KU Meter Schedule'!DR232+CC232-$G232,SUM(DR232,CC232)))</f>
        <v>60765.783680714441</v>
      </c>
      <c r="DT232" s="6">
        <f>IF(DT$3=$CP$3,$H232+CD232,IF($F232='KU Meter Schedule'!DT$3,'KU Meter Schedule'!DS232+CD232-$G232,SUM(DS232,CD232)))</f>
        <v>60995.581654964444</v>
      </c>
      <c r="DU232" s="6">
        <f>IF(DU$3=$CP$3,$H232+CE232,IF($F232='KU Meter Schedule'!DU$3,'KU Meter Schedule'!DT232+CE232-$G232,SUM(DT232,CE232)))</f>
        <v>61225.379629214447</v>
      </c>
      <c r="DV232" s="6">
        <f>IF(DV$3=$CP$3,$H232+CF232,IF($F232='KU Meter Schedule'!DV$3,'KU Meter Schedule'!DU232+CF232-$G232,SUM(DU232,CF232)))</f>
        <v>61455.17760346445</v>
      </c>
      <c r="DW232" s="6">
        <f>IF(DW$3=$CP$3,$H232+CG232,IF($F232='KU Meter Schedule'!DW$3,'KU Meter Schedule'!DV232+CG232-$G232,SUM(DV232,CG232)))</f>
        <v>61684.975577714453</v>
      </c>
      <c r="DX232" s="6">
        <f>IF(DX$3=$CP$3,$H232+CH232,IF($F232='KU Meter Schedule'!DX$3,'KU Meter Schedule'!DW232+CH232-$G232,SUM(DW232,CH232)))</f>
        <v>61914.773551964456</v>
      </c>
      <c r="DY232" s="6">
        <f>IF(DY$3=$CP$3,$H232+CI232,IF($F232='KU Meter Schedule'!DY$3,'KU Meter Schedule'!DX232+CI232-$G232,SUM(DX232,CI232)))</f>
        <v>62144.571526214459</v>
      </c>
      <c r="DZ232" s="6">
        <f>IF(DZ$3=$CP$3,$H232+CJ232,IF($F232='KU Meter Schedule'!DZ$3,'KU Meter Schedule'!DY232+CJ232-$G232,SUM(DY232,CJ232)))</f>
        <v>62374.369500464461</v>
      </c>
      <c r="EA232" s="6">
        <f>IF(EA$3=$CP$3,$H232+CK232,IF($F232='KU Meter Schedule'!EA$3,'KU Meter Schedule'!DZ232+CK232-$G232,SUM(DZ232,CK232)))</f>
        <v>62604.167474714464</v>
      </c>
      <c r="EB232" s="6">
        <f>IF(EB$3=$CP$3,$H232+CL232,IF($F232='KU Meter Schedule'!EB$3,'KU Meter Schedule'!EA232+CL232-$G232,SUM(EA232,CL232)))</f>
        <v>62833.965448964467</v>
      </c>
      <c r="EC232" s="6">
        <f>IF(EC$3=$CP$3,$H232+CM232,IF($F232='KU Meter Schedule'!EC$3,'KU Meter Schedule'!EB232+CM232-$G232,SUM(EB232,CM232)))</f>
        <v>-15614.545563910535</v>
      </c>
      <c r="ED232" s="6">
        <f>IF(ED$3=$CP$3,$H232+CN232,IF($F232='KU Meter Schedule'!ED$3,'KU Meter Schedule'!EC232+CN232-$G232,SUM(EC232,CN232)))</f>
        <v>-15614.545563910535</v>
      </c>
      <c r="EF232" s="8">
        <f t="shared" si="48"/>
        <v>23663.039570868968</v>
      </c>
      <c r="EG232" s="8">
        <f t="shared" si="48"/>
        <v>23513.114396785633</v>
      </c>
      <c r="EH232" s="8">
        <f t="shared" si="48"/>
        <v>23363.189222702298</v>
      </c>
      <c r="EI232" s="8">
        <f t="shared" si="48"/>
        <v>23213.264048618963</v>
      </c>
      <c r="EJ232" s="8">
        <f t="shared" si="48"/>
        <v>23063.338874535628</v>
      </c>
      <c r="EK232" s="8">
        <f t="shared" si="48"/>
        <v>22913.413700452293</v>
      </c>
      <c r="EL232" s="8">
        <f t="shared" si="48"/>
        <v>22763.488526368958</v>
      </c>
      <c r="EM232" s="8">
        <f t="shared" si="48"/>
        <v>22613.563352285622</v>
      </c>
      <c r="EN232" s="8">
        <f t="shared" si="48"/>
        <v>22463.638178202287</v>
      </c>
      <c r="EO232" s="8">
        <f t="shared" si="48"/>
        <v>22313.713004118952</v>
      </c>
      <c r="EP232" s="8">
        <f t="shared" si="48"/>
        <v>22163.787830035617</v>
      </c>
      <c r="EQ232" s="8">
        <f t="shared" si="48"/>
        <v>21933.989855785614</v>
      </c>
      <c r="ER232" s="8">
        <f t="shared" si="48"/>
        <v>21704.191881535611</v>
      </c>
      <c r="ES232" s="8">
        <f t="shared" si="48"/>
        <v>21474.393907285608</v>
      </c>
      <c r="ET232" s="8">
        <f t="shared" si="48"/>
        <v>21244.595933035605</v>
      </c>
      <c r="EU232" s="8">
        <f t="shared" si="48"/>
        <v>21014.797958785603</v>
      </c>
      <c r="EV232" s="8">
        <f t="shared" si="47"/>
        <v>20784.9999845356</v>
      </c>
      <c r="EW232" s="8">
        <f t="shared" si="47"/>
        <v>20555.202010285597</v>
      </c>
      <c r="EX232" s="8">
        <f t="shared" si="47"/>
        <v>20325.404036035594</v>
      </c>
      <c r="EY232" s="8">
        <f t="shared" si="47"/>
        <v>20095.606061785591</v>
      </c>
      <c r="EZ232" s="8">
        <f t="shared" si="47"/>
        <v>19865.808087535588</v>
      </c>
      <c r="FA232" s="8">
        <f t="shared" si="47"/>
        <v>19636.010113285585</v>
      </c>
      <c r="FB232" s="8">
        <f t="shared" si="47"/>
        <v>19406.212139035582</v>
      </c>
      <c r="FC232" s="8">
        <f t="shared" si="47"/>
        <v>19176.414164785579</v>
      </c>
      <c r="FD232" s="8">
        <f t="shared" si="47"/>
        <v>18946.616190535577</v>
      </c>
      <c r="FE232" s="8">
        <f t="shared" si="47"/>
        <v>18716.818216285574</v>
      </c>
      <c r="FF232" s="8">
        <f t="shared" si="47"/>
        <v>18487.020242035571</v>
      </c>
      <c r="FG232" s="8">
        <f t="shared" si="47"/>
        <v>18257.222267785568</v>
      </c>
      <c r="FH232" s="8">
        <f t="shared" si="47"/>
        <v>18027.424293535565</v>
      </c>
      <c r="FI232" s="8">
        <f t="shared" si="47"/>
        <v>17797.626319285562</v>
      </c>
      <c r="FJ232" s="8">
        <f t="shared" si="47"/>
        <v>17567.828345035559</v>
      </c>
      <c r="FK232" s="8">
        <f t="shared" si="46"/>
        <v>17338.030370785556</v>
      </c>
      <c r="FL232" s="8">
        <f t="shared" si="46"/>
        <v>17108.232396535554</v>
      </c>
      <c r="FM232" s="8">
        <f t="shared" si="46"/>
        <v>16878.434422285551</v>
      </c>
      <c r="FN232" s="8">
        <f t="shared" si="46"/>
        <v>16648.636448035548</v>
      </c>
      <c r="FO232" s="8">
        <f t="shared" si="46"/>
        <v>16418.838473785545</v>
      </c>
      <c r="FP232" s="8">
        <f t="shared" si="46"/>
        <v>16189.040499535542</v>
      </c>
      <c r="FQ232" s="8">
        <f t="shared" si="46"/>
        <v>15959.242525285539</v>
      </c>
      <c r="FR232" s="8">
        <f t="shared" si="46"/>
        <v>15729.444551035536</v>
      </c>
      <c r="FS232" s="8">
        <f t="shared" si="46"/>
        <v>15614.545563910535</v>
      </c>
      <c r="FT232" s="8">
        <f t="shared" si="46"/>
        <v>15614.545563910535</v>
      </c>
    </row>
    <row r="233" spans="1:176" x14ac:dyDescent="0.25">
      <c r="A233" s="3" t="s">
        <v>12</v>
      </c>
      <c r="B233" s="3" t="s">
        <v>2</v>
      </c>
      <c r="C233" s="3" t="s">
        <v>37</v>
      </c>
      <c r="D233" s="3" t="s">
        <v>5</v>
      </c>
      <c r="E233" s="3">
        <v>1989</v>
      </c>
      <c r="F233" s="24">
        <f>IFERROR(VLOOKUP(CONCATENATE(C233,E233),'KU Retirements'!$A$4:$E$150,5,FALSE),"N/A")</f>
        <v>43770</v>
      </c>
      <c r="G233" s="5">
        <v>27142.43</v>
      </c>
      <c r="H233" s="5">
        <v>18915.4229405771</v>
      </c>
      <c r="J233" s="6">
        <f>IF(J$3=$J$3,$G233,IF($F233='KU Meter Schedule'!J$3,'KU Meter Schedule'!I233-'KU Meter Schedule'!$G233,I233))</f>
        <v>27142.43</v>
      </c>
      <c r="K233" s="6">
        <f>IF(K$3=$J$3,$G233,IF($F233='KU Meter Schedule'!K$3,'KU Meter Schedule'!J233-'KU Meter Schedule'!$G233,J233))</f>
        <v>27142.43</v>
      </c>
      <c r="L233" s="6">
        <f>IF(L$3=$J$3,$G233,IF($F233='KU Meter Schedule'!L$3,'KU Meter Schedule'!K233-'KU Meter Schedule'!$G233,K233))</f>
        <v>27142.43</v>
      </c>
      <c r="M233" s="6">
        <f>IF(M$3=$J$3,$G233,IF($F233='KU Meter Schedule'!M$3,'KU Meter Schedule'!L233-'KU Meter Schedule'!$G233,L233))</f>
        <v>27142.43</v>
      </c>
      <c r="N233" s="6">
        <f>IF(N$3=$J$3,$G233,IF($F233='KU Meter Schedule'!N$3,'KU Meter Schedule'!M233-'KU Meter Schedule'!$G233,M233))</f>
        <v>27142.43</v>
      </c>
      <c r="O233" s="6">
        <f>IF(O$3=$J$3,$G233,IF($F233='KU Meter Schedule'!O$3,'KU Meter Schedule'!N233-'KU Meter Schedule'!$G233,N233))</f>
        <v>27142.43</v>
      </c>
      <c r="P233" s="6">
        <f>IF(P$3=$J$3,$G233,IF($F233='KU Meter Schedule'!P$3,'KU Meter Schedule'!O233-'KU Meter Schedule'!$G233,O233))</f>
        <v>27142.43</v>
      </c>
      <c r="Q233" s="6">
        <f>IF(Q$3=$J$3,$G233,IF($F233='KU Meter Schedule'!Q$3,'KU Meter Schedule'!P233-'KU Meter Schedule'!$G233,P233))</f>
        <v>27142.43</v>
      </c>
      <c r="R233" s="6">
        <f>IF(R$3=$J$3,$G233,IF($F233='KU Meter Schedule'!R$3,'KU Meter Schedule'!Q233-'KU Meter Schedule'!$G233,Q233))</f>
        <v>27142.43</v>
      </c>
      <c r="S233" s="6">
        <f>IF(S$3=$J$3,$G233,IF($F233='KU Meter Schedule'!S$3,'KU Meter Schedule'!R233-'KU Meter Schedule'!$G233,R233))</f>
        <v>27142.43</v>
      </c>
      <c r="T233" s="6">
        <f>IF(T$3=$J$3,$G233,IF($F233='KU Meter Schedule'!T$3,'KU Meter Schedule'!S233-'KU Meter Schedule'!$G233,S233))</f>
        <v>27142.43</v>
      </c>
      <c r="U233" s="6">
        <f>IF(U$3=$J$3,$G233,IF($F233='KU Meter Schedule'!U$3,'KU Meter Schedule'!T233-'KU Meter Schedule'!$G233,T233))</f>
        <v>27142.43</v>
      </c>
      <c r="V233" s="6">
        <f>IF(V$3=$J$3,$G233,IF($F233='KU Meter Schedule'!V$3,'KU Meter Schedule'!U233-'KU Meter Schedule'!$G233,U233))</f>
        <v>27142.43</v>
      </c>
      <c r="W233" s="6">
        <f>IF(W$3=$J$3,$G233,IF($F233='KU Meter Schedule'!W$3,'KU Meter Schedule'!V233-'KU Meter Schedule'!$G233,V233))</f>
        <v>27142.43</v>
      </c>
      <c r="X233" s="6">
        <f>IF(X$3=$J$3,$G233,IF($F233='KU Meter Schedule'!X$3,'KU Meter Schedule'!W233-'KU Meter Schedule'!$G233,W233))</f>
        <v>27142.43</v>
      </c>
      <c r="Y233" s="6">
        <f>IF(Y$3=$J$3,$G233,IF($F233='KU Meter Schedule'!Y$3,'KU Meter Schedule'!X233-'KU Meter Schedule'!$G233,X233))</f>
        <v>27142.43</v>
      </c>
      <c r="Z233" s="6">
        <f>IF(Z$3=$J$3,$G233,IF($F233='KU Meter Schedule'!Z$3,'KU Meter Schedule'!Y233-'KU Meter Schedule'!$G233,Y233))</f>
        <v>27142.43</v>
      </c>
      <c r="AA233" s="6">
        <f>IF(AA$3=$J$3,$G233,IF($F233='KU Meter Schedule'!AA$3,'KU Meter Schedule'!Z233-'KU Meter Schedule'!$G233,Z233))</f>
        <v>27142.43</v>
      </c>
      <c r="AB233" s="6">
        <f>IF(AB$3=$J$3,$G233,IF($F233='KU Meter Schedule'!AB$3,'KU Meter Schedule'!AA233-'KU Meter Schedule'!$G233,AA233))</f>
        <v>27142.43</v>
      </c>
      <c r="AC233" s="6">
        <f>IF(AC$3=$J$3,$G233,IF($F233='KU Meter Schedule'!AC$3,'KU Meter Schedule'!AB233-'KU Meter Schedule'!$G233,AB233))</f>
        <v>27142.43</v>
      </c>
      <c r="AD233" s="6">
        <f>IF(AD$3=$J$3,$G233,IF($F233='KU Meter Schedule'!AD$3,'KU Meter Schedule'!AC233-'KU Meter Schedule'!$G233,AC233))</f>
        <v>27142.43</v>
      </c>
      <c r="AE233" s="6">
        <f>IF(AE$3=$J$3,$G233,IF($F233='KU Meter Schedule'!AE$3,'KU Meter Schedule'!AD233-'KU Meter Schedule'!$G233,AD233))</f>
        <v>27142.43</v>
      </c>
      <c r="AF233" s="6">
        <f>IF(AF$3=$J$3,$G233,IF($F233='KU Meter Schedule'!AF$3,'KU Meter Schedule'!AE233-'KU Meter Schedule'!$G233,AE233))</f>
        <v>27142.43</v>
      </c>
      <c r="AG233" s="6">
        <f>IF(AG$3=$J$3,$G233,IF($F233='KU Meter Schedule'!AG$3,'KU Meter Schedule'!AF233-'KU Meter Schedule'!$G233,AF233))</f>
        <v>27142.43</v>
      </c>
      <c r="AH233" s="6">
        <f>IF(AH$3=$J$3,$G233,IF($F233='KU Meter Schedule'!AH$3,'KU Meter Schedule'!AG233-'KU Meter Schedule'!$G233,AG233))</f>
        <v>27142.43</v>
      </c>
      <c r="AI233" s="6">
        <f>IF(AI$3=$J$3,$G233,IF($F233='KU Meter Schedule'!AI$3,'KU Meter Schedule'!AH233-'KU Meter Schedule'!$G233,AH233))</f>
        <v>27142.43</v>
      </c>
      <c r="AJ233" s="6">
        <f>IF(AJ$3=$J$3,$G233,IF($F233='KU Meter Schedule'!AJ$3,'KU Meter Schedule'!AI233-'KU Meter Schedule'!$G233,AI233))</f>
        <v>27142.43</v>
      </c>
      <c r="AK233" s="6">
        <f>IF(AK$3=$J$3,$G233,IF($F233='KU Meter Schedule'!AK$3,'KU Meter Schedule'!AJ233-'KU Meter Schedule'!$G233,AJ233))</f>
        <v>27142.43</v>
      </c>
      <c r="AL233" s="6">
        <f>IF(AL$3=$J$3,$G233,IF($F233='KU Meter Schedule'!AL$3,'KU Meter Schedule'!AK233-'KU Meter Schedule'!$G233,AK233))</f>
        <v>27142.43</v>
      </c>
      <c r="AM233" s="6">
        <f>IF(AM$3=$J$3,$G233,IF($F233='KU Meter Schedule'!AM$3,'KU Meter Schedule'!AL233-'KU Meter Schedule'!$G233,AL233))</f>
        <v>27142.43</v>
      </c>
      <c r="AN233" s="6">
        <f>IF(AN$3=$J$3,$G233,IF($F233='KU Meter Schedule'!AN$3,'KU Meter Schedule'!AM233-'KU Meter Schedule'!$G233,AM233))</f>
        <v>27142.43</v>
      </c>
      <c r="AO233" s="6">
        <f>IF(AO$3=$J$3,$G233,IF($F233='KU Meter Schedule'!AO$3,'KU Meter Schedule'!AN233-'KU Meter Schedule'!$G233,AN233))</f>
        <v>27142.43</v>
      </c>
      <c r="AP233" s="6">
        <f>IF(AP$3=$J$3,$G233,IF($F233='KU Meter Schedule'!AP$3,'KU Meter Schedule'!AO233-'KU Meter Schedule'!$G233,AO233))</f>
        <v>27142.43</v>
      </c>
      <c r="AQ233" s="6">
        <f>IF(AQ$3=$J$3,$G233,IF($F233='KU Meter Schedule'!AQ$3,'KU Meter Schedule'!AP233-'KU Meter Schedule'!$G233,AP233))</f>
        <v>27142.43</v>
      </c>
      <c r="AR233" s="6">
        <f>IF(AR$3=$J$3,$G233,IF($F233='KU Meter Schedule'!AR$3,'KU Meter Schedule'!AQ233-'KU Meter Schedule'!$G233,AQ233))</f>
        <v>27142.43</v>
      </c>
      <c r="AS233" s="6">
        <f>IF(AS$3=$J$3,$G233,IF($F233='KU Meter Schedule'!AS$3,'KU Meter Schedule'!AR233-'KU Meter Schedule'!$G233,AR233))</f>
        <v>27142.43</v>
      </c>
      <c r="AT233" s="6">
        <f>IF(AT$3=$J$3,$G233,IF($F233='KU Meter Schedule'!AT$3,'KU Meter Schedule'!AS233-'KU Meter Schedule'!$G233,AS233))</f>
        <v>27142.43</v>
      </c>
      <c r="AU233" s="6">
        <f>IF(AU$3=$J$3,$G233,IF($F233='KU Meter Schedule'!AU$3,'KU Meter Schedule'!AT233-'KU Meter Schedule'!$G233,AT233))</f>
        <v>27142.43</v>
      </c>
      <c r="AV233" s="6">
        <f>IF(AV$3=$J$3,$G233,IF($F233='KU Meter Schedule'!AV$3,'KU Meter Schedule'!AU233-'KU Meter Schedule'!$G233,AU233))</f>
        <v>27142.43</v>
      </c>
      <c r="AW233" s="6">
        <f>IF(AW$3=$J$3,$G233,IF($F233='KU Meter Schedule'!AW$3,'KU Meter Schedule'!AV233-'KU Meter Schedule'!$G233,AV233))</f>
        <v>0</v>
      </c>
      <c r="AX233" s="6">
        <f>IF(AX$3=$J$3,$G233,IF($F233='KU Meter Schedule'!AX$3,'KU Meter Schedule'!AW233-'KU Meter Schedule'!$G233,AW233))</f>
        <v>0</v>
      </c>
      <c r="AZ233" s="21">
        <f>IF(AZ$3&lt;'Depr. Rate'!$B$1,('Depr. Rate'!$B$4*'KU Meter Schedule'!J233)/12,IF(J233=0,I233/2*'Depr. Rate'!$C$4/12,('Depr. Rate'!$C$4*'KU Meter Schedule'!J233)/12))</f>
        <v>51.796803916666668</v>
      </c>
      <c r="BA233" s="21">
        <f>IF(BA$3&lt;'Depr. Rate'!$B$1,('Depr. Rate'!$B$4*'KU Meter Schedule'!K233)/12,IF(K233=0,J233/2*'Depr. Rate'!$C$4/12,('Depr. Rate'!$C$4*'KU Meter Schedule'!K233)/12))</f>
        <v>51.796803916666668</v>
      </c>
      <c r="BB233" s="21">
        <f>IF(BB$3&lt;'Depr. Rate'!$B$1,('Depr. Rate'!$B$4*'KU Meter Schedule'!L233)/12,IF(L233=0,K233/2*'Depr. Rate'!$C$4/12,('Depr. Rate'!$C$4*'KU Meter Schedule'!L233)/12))</f>
        <v>51.796803916666668</v>
      </c>
      <c r="BC233" s="21">
        <f>IF(BC$3&lt;'Depr. Rate'!$B$1,('Depr. Rate'!$B$4*'KU Meter Schedule'!M233)/12,IF(M233=0,L233/2*'Depr. Rate'!$C$4/12,('Depr. Rate'!$C$4*'KU Meter Schedule'!M233)/12))</f>
        <v>51.796803916666668</v>
      </c>
      <c r="BD233" s="21">
        <f>IF(BD$3&lt;'Depr. Rate'!$B$1,('Depr. Rate'!$B$4*'KU Meter Schedule'!N233)/12,IF(N233=0,M233/2*'Depr. Rate'!$C$4/12,('Depr. Rate'!$C$4*'KU Meter Schedule'!N233)/12))</f>
        <v>51.796803916666668</v>
      </c>
      <c r="BE233" s="21">
        <f>IF(BE$3&lt;'Depr. Rate'!$B$1,('Depr. Rate'!$B$4*'KU Meter Schedule'!O233)/12,IF(O233=0,N233/2*'Depr. Rate'!$C$4/12,('Depr. Rate'!$C$4*'KU Meter Schedule'!O233)/12))</f>
        <v>51.796803916666668</v>
      </c>
      <c r="BF233" s="21">
        <f>IF(BF$3&lt;'Depr. Rate'!$B$1,('Depr. Rate'!$B$4*'KU Meter Schedule'!P233)/12,IF(P233=0,O233/2*'Depr. Rate'!$C$4/12,('Depr. Rate'!$C$4*'KU Meter Schedule'!P233)/12))</f>
        <v>51.796803916666668</v>
      </c>
      <c r="BG233" s="21">
        <f>IF(BG$3&lt;'Depr. Rate'!$B$1,('Depr. Rate'!$B$4*'KU Meter Schedule'!Q233)/12,IF(Q233=0,P233/2*'Depr. Rate'!$C$4/12,('Depr. Rate'!$C$4*'KU Meter Schedule'!Q233)/12))</f>
        <v>51.796803916666668</v>
      </c>
      <c r="BH233" s="21">
        <f>IF(BH$3&lt;'Depr. Rate'!$B$1,('Depr. Rate'!$B$4*'KU Meter Schedule'!R233)/12,IF(R233=0,Q233/2*'Depr. Rate'!$C$4/12,('Depr. Rate'!$C$4*'KU Meter Schedule'!R233)/12))</f>
        <v>51.796803916666668</v>
      </c>
      <c r="BI233" s="21">
        <f>IF(BI$3&lt;'Depr. Rate'!$B$1,('Depr. Rate'!$B$4*'KU Meter Schedule'!S233)/12,IF(S233=0,R233/2*'Depr. Rate'!$C$4/12,('Depr. Rate'!$C$4*'KU Meter Schedule'!S233)/12))</f>
        <v>51.796803916666668</v>
      </c>
      <c r="BJ233" s="21">
        <f>IF(BJ$3&lt;'Depr. Rate'!$B$1,('Depr. Rate'!$B$4*'KU Meter Schedule'!T233)/12,IF(T233=0,S233/2*'Depr. Rate'!$C$4/12,('Depr. Rate'!$C$4*'KU Meter Schedule'!T233)/12))</f>
        <v>51.796803916666668</v>
      </c>
      <c r="BK233" s="21">
        <f>IF(BK$3&lt;'Depr. Rate'!$B$1,('Depr. Rate'!$B$4*'KU Meter Schedule'!U233)/12,IF(U233=0,T233/2*'Depr. Rate'!$C$4/12,('Depr. Rate'!$C$4*'KU Meter Schedule'!U233)/12))</f>
        <v>79.391607750000006</v>
      </c>
      <c r="BL233" s="21">
        <f>IF(BL$3&lt;'Depr. Rate'!$B$1,('Depr. Rate'!$B$4*'KU Meter Schedule'!V233)/12,IF(V233=0,U233/2*'Depr. Rate'!$C$4/12,('Depr. Rate'!$C$4*'KU Meter Schedule'!V233)/12))</f>
        <v>79.391607750000006</v>
      </c>
      <c r="BM233" s="21">
        <f>IF(BM$3&lt;'Depr. Rate'!$B$1,('Depr. Rate'!$B$4*'KU Meter Schedule'!W233)/12,IF(W233=0,V233/2*'Depr. Rate'!$C$4/12,('Depr. Rate'!$C$4*'KU Meter Schedule'!W233)/12))</f>
        <v>79.391607750000006</v>
      </c>
      <c r="BN233" s="21">
        <f>IF(BN$3&lt;'Depr. Rate'!$B$1,('Depr. Rate'!$B$4*'KU Meter Schedule'!X233)/12,IF(X233=0,W233/2*'Depr. Rate'!$C$4/12,('Depr. Rate'!$C$4*'KU Meter Schedule'!X233)/12))</f>
        <v>79.391607750000006</v>
      </c>
      <c r="BO233" s="21">
        <f>IF(BO$3&lt;'Depr. Rate'!$B$1,('Depr. Rate'!$B$4*'KU Meter Schedule'!Y233)/12,IF(Y233=0,X233/2*'Depr. Rate'!$C$4/12,('Depr. Rate'!$C$4*'KU Meter Schedule'!Y233)/12))</f>
        <v>79.391607750000006</v>
      </c>
      <c r="BP233" s="21">
        <f>IF(BP$3&lt;'Depr. Rate'!$B$1,('Depr. Rate'!$B$4*'KU Meter Schedule'!Z233)/12,IF(Z233=0,Y233/2*'Depr. Rate'!$C$4/12,('Depr. Rate'!$C$4*'KU Meter Schedule'!Z233)/12))</f>
        <v>79.391607750000006</v>
      </c>
      <c r="BQ233" s="21">
        <f>IF(BQ$3&lt;'Depr. Rate'!$B$1,('Depr. Rate'!$B$4*'KU Meter Schedule'!AA233)/12,IF(AA233=0,Z233/2*'Depr. Rate'!$C$4/12,('Depr. Rate'!$C$4*'KU Meter Schedule'!AA233)/12))</f>
        <v>79.391607750000006</v>
      </c>
      <c r="BR233" s="21">
        <f>IF(BR$3&lt;'Depr. Rate'!$B$1,('Depr. Rate'!$B$4*'KU Meter Schedule'!AB233)/12,IF(AB233=0,AA233/2*'Depr. Rate'!$C$4/12,('Depr. Rate'!$C$4*'KU Meter Schedule'!AB233)/12))</f>
        <v>79.391607750000006</v>
      </c>
      <c r="BS233" s="21">
        <f>IF(BS$3&lt;'Depr. Rate'!$B$1,('Depr. Rate'!$B$4*'KU Meter Schedule'!AC233)/12,IF(AC233=0,AB233/2*'Depr. Rate'!$C$4/12,('Depr. Rate'!$C$4*'KU Meter Schedule'!AC233)/12))</f>
        <v>79.391607750000006</v>
      </c>
      <c r="BT233" s="21">
        <f>IF(BT$3&lt;'Depr. Rate'!$B$1,('Depr. Rate'!$B$4*'KU Meter Schedule'!AD233)/12,IF(AD233=0,AC233/2*'Depr. Rate'!$C$4/12,('Depr. Rate'!$C$4*'KU Meter Schedule'!AD233)/12))</f>
        <v>79.391607750000006</v>
      </c>
      <c r="BU233" s="21">
        <f>IF(BU$3&lt;'Depr. Rate'!$B$1,('Depr. Rate'!$B$4*'KU Meter Schedule'!AE233)/12,IF(AE233=0,AD233/2*'Depr. Rate'!$C$4/12,('Depr. Rate'!$C$4*'KU Meter Schedule'!AE233)/12))</f>
        <v>79.391607750000006</v>
      </c>
      <c r="BV233" s="21">
        <f>IF(BV$3&lt;'Depr. Rate'!$B$1,('Depr. Rate'!$B$4*'KU Meter Schedule'!AF233)/12,IF(AF233=0,AE233/2*'Depr. Rate'!$C$4/12,('Depr. Rate'!$C$4*'KU Meter Schedule'!AF233)/12))</f>
        <v>79.391607750000006</v>
      </c>
      <c r="BW233" s="21">
        <f>IF(BW$3&lt;'Depr. Rate'!$B$1,('Depr. Rate'!$B$4*'KU Meter Schedule'!AG233)/12,IF(AG233=0,AF233/2*'Depr. Rate'!$C$4/12,('Depr. Rate'!$C$4*'KU Meter Schedule'!AG233)/12))</f>
        <v>79.391607750000006</v>
      </c>
      <c r="BX233" s="21">
        <f>IF(BX$3&lt;'Depr. Rate'!$B$1,('Depr. Rate'!$B$4*'KU Meter Schedule'!AH233)/12,IF(AH233=0,AG233/2*'Depr. Rate'!$C$4/12,('Depr. Rate'!$C$4*'KU Meter Schedule'!AH233)/12))</f>
        <v>79.391607750000006</v>
      </c>
      <c r="BY233" s="21">
        <f>IF(BY$3&lt;'Depr. Rate'!$B$1,('Depr. Rate'!$B$4*'KU Meter Schedule'!AI233)/12,IF(AI233=0,AH233/2*'Depr. Rate'!$C$4/12,('Depr. Rate'!$C$4*'KU Meter Schedule'!AI233)/12))</f>
        <v>79.391607750000006</v>
      </c>
      <c r="BZ233" s="21">
        <f>IF(BZ$3&lt;'Depr. Rate'!$B$1,('Depr. Rate'!$B$4*'KU Meter Schedule'!AJ233)/12,IF(AJ233=0,AI233/2*'Depr. Rate'!$C$4/12,('Depr. Rate'!$C$4*'KU Meter Schedule'!AJ233)/12))</f>
        <v>79.391607750000006</v>
      </c>
      <c r="CA233" s="21">
        <f>IF(CA$3&lt;'Depr. Rate'!$B$1,('Depr. Rate'!$B$4*'KU Meter Schedule'!AK233)/12,IF(AK233=0,AJ233/2*'Depr. Rate'!$C$4/12,('Depr. Rate'!$C$4*'KU Meter Schedule'!AK233)/12))</f>
        <v>79.391607750000006</v>
      </c>
      <c r="CB233" s="21">
        <f>IF(CB$3&lt;'Depr. Rate'!$B$1,('Depr. Rate'!$B$4*'KU Meter Schedule'!AL233)/12,IF(AL233=0,AK233/2*'Depr. Rate'!$C$4/12,('Depr. Rate'!$C$4*'KU Meter Schedule'!AL233)/12))</f>
        <v>79.391607750000006</v>
      </c>
      <c r="CC233" s="21">
        <f>IF(CC$3&lt;'Depr. Rate'!$B$1,('Depr. Rate'!$B$4*'KU Meter Schedule'!AM233)/12,IF(AM233=0,AL233/2*'Depr. Rate'!$C$4/12,('Depr. Rate'!$C$4*'KU Meter Schedule'!AM233)/12))</f>
        <v>79.391607750000006</v>
      </c>
      <c r="CD233" s="21">
        <f>IF(CD$3&lt;'Depr. Rate'!$B$1,('Depr. Rate'!$B$4*'KU Meter Schedule'!AN233)/12,IF(AN233=0,AM233/2*'Depr. Rate'!$C$4/12,('Depr. Rate'!$C$4*'KU Meter Schedule'!AN233)/12))</f>
        <v>79.391607750000006</v>
      </c>
      <c r="CE233" s="21">
        <f>IF(CE$3&lt;'Depr. Rate'!$B$1,('Depr. Rate'!$B$4*'KU Meter Schedule'!AO233)/12,IF(AO233=0,AN233/2*'Depr. Rate'!$C$4/12,('Depr. Rate'!$C$4*'KU Meter Schedule'!AO233)/12))</f>
        <v>79.391607750000006</v>
      </c>
      <c r="CF233" s="21">
        <f>IF(CF$3&lt;'Depr. Rate'!$B$1,('Depr. Rate'!$B$4*'KU Meter Schedule'!AP233)/12,IF(AP233=0,AO233/2*'Depr. Rate'!$C$4/12,('Depr. Rate'!$C$4*'KU Meter Schedule'!AP233)/12))</f>
        <v>79.391607750000006</v>
      </c>
      <c r="CG233" s="21">
        <f>IF(CG$3&lt;'Depr. Rate'!$B$1,('Depr. Rate'!$B$4*'KU Meter Schedule'!AQ233)/12,IF(AQ233=0,AP233/2*'Depr. Rate'!$C$4/12,('Depr. Rate'!$C$4*'KU Meter Schedule'!AQ233)/12))</f>
        <v>79.391607750000006</v>
      </c>
      <c r="CH233" s="21">
        <f>IF(CH$3&lt;'Depr. Rate'!$B$1,('Depr. Rate'!$B$4*'KU Meter Schedule'!AR233)/12,IF(AR233=0,AQ233/2*'Depr. Rate'!$C$4/12,('Depr. Rate'!$C$4*'KU Meter Schedule'!AR233)/12))</f>
        <v>79.391607750000006</v>
      </c>
      <c r="CI233" s="21">
        <f>IF(CI$3&lt;'Depr. Rate'!$B$1,('Depr. Rate'!$B$4*'KU Meter Schedule'!AS233)/12,IF(AS233=0,AR233/2*'Depr. Rate'!$C$4/12,('Depr. Rate'!$C$4*'KU Meter Schedule'!AS233)/12))</f>
        <v>79.391607750000006</v>
      </c>
      <c r="CJ233" s="21">
        <f>IF(CJ$3&lt;'Depr. Rate'!$B$1,('Depr. Rate'!$B$4*'KU Meter Schedule'!AT233)/12,IF(AT233=0,AS233/2*'Depr. Rate'!$C$4/12,('Depr. Rate'!$C$4*'KU Meter Schedule'!AT233)/12))</f>
        <v>79.391607750000006</v>
      </c>
      <c r="CK233" s="21">
        <f>IF(CK$3&lt;'Depr. Rate'!$B$1,('Depr. Rate'!$B$4*'KU Meter Schedule'!AU233)/12,IF(AU233=0,AT233/2*'Depr. Rate'!$C$4/12,('Depr. Rate'!$C$4*'KU Meter Schedule'!AU233)/12))</f>
        <v>79.391607750000006</v>
      </c>
      <c r="CL233" s="21">
        <f>IF(CL$3&lt;'Depr. Rate'!$B$1,('Depr. Rate'!$B$4*'KU Meter Schedule'!AV233)/12,IF(AV233=0,AU233/2*'Depr. Rate'!$C$4/12,('Depr. Rate'!$C$4*'KU Meter Schedule'!AV233)/12))</f>
        <v>79.391607750000006</v>
      </c>
      <c r="CM233" s="21">
        <f>IF(CM$3&lt;'Depr. Rate'!$B$1,('Depr. Rate'!$B$4*'KU Meter Schedule'!AW233)/12,IF(AW233=0,AV233/2*'Depr. Rate'!$C$4/12,('Depr. Rate'!$C$4*'KU Meter Schedule'!AW233)/12))</f>
        <v>39.695803875000003</v>
      </c>
      <c r="CN233" s="21">
        <f>IF(CN$3&lt;'Depr. Rate'!$B$1,('Depr. Rate'!$B$4*'KU Meter Schedule'!AX233)/12,IF(AX233=0,AW233/2*'Depr. Rate'!$C$4/12,('Depr. Rate'!$C$4*'KU Meter Schedule'!AX233)/12))</f>
        <v>0</v>
      </c>
      <c r="CP233" s="6">
        <f>IF(CP$3=$CP$3,$H233+AZ233,IF($F233='KU Meter Schedule'!CP$3,'KU Meter Schedule'!CO233+AZ233-$G233,SUM(CO233,AZ233)))</f>
        <v>18967.219744493766</v>
      </c>
      <c r="CQ233" s="6">
        <f>IF(CQ$3=$CP$3,$H233+BA233,IF($F233='KU Meter Schedule'!CQ$3,'KU Meter Schedule'!CP233+BA233-$G233,SUM(CP233,BA233)))</f>
        <v>19019.016548410433</v>
      </c>
      <c r="CR233" s="6">
        <f>IF(CR$3=$CP$3,$H233+BB233,IF($F233='KU Meter Schedule'!CR$3,'KU Meter Schedule'!CQ233+BB233-$G233,SUM(CQ233,BB233)))</f>
        <v>19070.813352327099</v>
      </c>
      <c r="CS233" s="6">
        <f>IF(CS$3=$CP$3,$H233+BC233,IF($F233='KU Meter Schedule'!CS$3,'KU Meter Schedule'!CR233+BC233-$G233,SUM(CR233,BC233)))</f>
        <v>19122.610156243765</v>
      </c>
      <c r="CT233" s="6">
        <f>IF(CT$3=$CP$3,$H233+BD233,IF($F233='KU Meter Schedule'!CT$3,'KU Meter Schedule'!CS233+BD233-$G233,SUM(CS233,BD233)))</f>
        <v>19174.406960160431</v>
      </c>
      <c r="CU233" s="6">
        <f>IF(CU$3=$CP$3,$H233+BE233,IF($F233='KU Meter Schedule'!CU$3,'KU Meter Schedule'!CT233+BE233-$G233,SUM(CT233,BE233)))</f>
        <v>19226.203764077098</v>
      </c>
      <c r="CV233" s="6">
        <f>IF(CV$3=$CP$3,$H233+BF233,IF($F233='KU Meter Schedule'!CV$3,'KU Meter Schedule'!CU233+BF233-$G233,SUM(CU233,BF233)))</f>
        <v>19278.000567993764</v>
      </c>
      <c r="CW233" s="6">
        <f>IF(CW$3=$CP$3,$H233+BG233,IF($F233='KU Meter Schedule'!CW$3,'KU Meter Schedule'!CV233+BG233-$G233,SUM(CV233,BG233)))</f>
        <v>19329.79737191043</v>
      </c>
      <c r="CX233" s="6">
        <f>IF(CX$3=$CP$3,$H233+BH233,IF($F233='KU Meter Schedule'!CX$3,'KU Meter Schedule'!CW233+BH233-$G233,SUM(CW233,BH233)))</f>
        <v>19381.594175827096</v>
      </c>
      <c r="CY233" s="6">
        <f>IF(CY$3=$CP$3,$H233+BI233,IF($F233='KU Meter Schedule'!CY$3,'KU Meter Schedule'!CX233+BI233-$G233,SUM(CX233,BI233)))</f>
        <v>19433.390979743763</v>
      </c>
      <c r="CZ233" s="6">
        <f>IF(CZ$3=$CP$3,$H233+BJ233,IF($F233='KU Meter Schedule'!CZ$3,'KU Meter Schedule'!CY233+BJ233-$G233,SUM(CY233,BJ233)))</f>
        <v>19485.187783660429</v>
      </c>
      <c r="DA233" s="6">
        <f>IF(DA$3=$CP$3,$H233+BK233,IF($F233='KU Meter Schedule'!DA$3,'KU Meter Schedule'!CZ233+BK233-$G233,SUM(CZ233,BK233)))</f>
        <v>19564.579391410429</v>
      </c>
      <c r="DB233" s="6">
        <f>IF(DB$3=$CP$3,$H233+BL233,IF($F233='KU Meter Schedule'!DB$3,'KU Meter Schedule'!DA233+BL233-$G233,SUM(DA233,BL233)))</f>
        <v>19643.970999160429</v>
      </c>
      <c r="DC233" s="6">
        <f>IF(DC$3=$CP$3,$H233+BM233,IF($F233='KU Meter Schedule'!DC$3,'KU Meter Schedule'!DB233+BM233-$G233,SUM(DB233,BM233)))</f>
        <v>19723.362606910428</v>
      </c>
      <c r="DD233" s="6">
        <f>IF(DD$3=$CP$3,$H233+BN233,IF($F233='KU Meter Schedule'!DD$3,'KU Meter Schedule'!DC233+BN233-$G233,SUM(DC233,BN233)))</f>
        <v>19802.754214660428</v>
      </c>
      <c r="DE233" s="6">
        <f>IF(DE$3=$CP$3,$H233+BO233,IF($F233='KU Meter Schedule'!DE$3,'KU Meter Schedule'!DD233+BO233-$G233,SUM(DD233,BO233)))</f>
        <v>19882.145822410428</v>
      </c>
      <c r="DF233" s="6">
        <f>IF(DF$3=$CP$3,$H233+BP233,IF($F233='KU Meter Schedule'!DF$3,'KU Meter Schedule'!DE233+BP233-$G233,SUM(DE233,BP233)))</f>
        <v>19961.537430160428</v>
      </c>
      <c r="DG233" s="6">
        <f>IF(DG$3=$CP$3,$H233+BQ233,IF($F233='KU Meter Schedule'!DG$3,'KU Meter Schedule'!DF233+BQ233-$G233,SUM(DF233,BQ233)))</f>
        <v>20040.929037910428</v>
      </c>
      <c r="DH233" s="6">
        <f>IF(DH$3=$CP$3,$H233+BR233,IF($F233='KU Meter Schedule'!DH$3,'KU Meter Schedule'!DG233+BR233-$G233,SUM(DG233,BR233)))</f>
        <v>20120.320645660428</v>
      </c>
      <c r="DI233" s="6">
        <f>IF(DI$3=$CP$3,$H233+BS233,IF($F233='KU Meter Schedule'!DI$3,'KU Meter Schedule'!DH233+BS233-$G233,SUM(DH233,BS233)))</f>
        <v>20199.712253410427</v>
      </c>
      <c r="DJ233" s="6">
        <f>IF(DJ$3=$CP$3,$H233+BT233,IF($F233='KU Meter Schedule'!DJ$3,'KU Meter Schedule'!DI233+BT233-$G233,SUM(DI233,BT233)))</f>
        <v>20279.103861160427</v>
      </c>
      <c r="DK233" s="6">
        <f>IF(DK$3=$CP$3,$H233+BU233,IF($F233='KU Meter Schedule'!DK$3,'KU Meter Schedule'!DJ233+BU233-$G233,SUM(DJ233,BU233)))</f>
        <v>20358.495468910427</v>
      </c>
      <c r="DL233" s="6">
        <f>IF(DL$3=$CP$3,$H233+BV233,IF($F233='KU Meter Schedule'!DL$3,'KU Meter Schedule'!DK233+BV233-$G233,SUM(DK233,BV233)))</f>
        <v>20437.887076660427</v>
      </c>
      <c r="DM233" s="6">
        <f>IF(DM$3=$CP$3,$H233+BW233,IF($F233='KU Meter Schedule'!DM$3,'KU Meter Schedule'!DL233+BW233-$G233,SUM(DL233,BW233)))</f>
        <v>20517.278684410427</v>
      </c>
      <c r="DN233" s="6">
        <f>IF(DN$3=$CP$3,$H233+BX233,IF($F233='KU Meter Schedule'!DN$3,'KU Meter Schedule'!DM233+BX233-$G233,SUM(DM233,BX233)))</f>
        <v>20596.670292160426</v>
      </c>
      <c r="DO233" s="6">
        <f>IF(DO$3=$CP$3,$H233+BY233,IF($F233='KU Meter Schedule'!DO$3,'KU Meter Schedule'!DN233+BY233-$G233,SUM(DN233,BY233)))</f>
        <v>20676.061899910426</v>
      </c>
      <c r="DP233" s="6">
        <f>IF(DP$3=$CP$3,$H233+BZ233,IF($F233='KU Meter Schedule'!DP$3,'KU Meter Schedule'!DO233+BZ233-$G233,SUM(DO233,BZ233)))</f>
        <v>20755.453507660426</v>
      </c>
      <c r="DQ233" s="6">
        <f>IF(DQ$3=$CP$3,$H233+CA233,IF($F233='KU Meter Schedule'!DQ$3,'KU Meter Schedule'!DP233+CA233-$G233,SUM(DP233,CA233)))</f>
        <v>20834.845115410426</v>
      </c>
      <c r="DR233" s="6">
        <f>IF(DR$3=$CP$3,$H233+CB233,IF($F233='KU Meter Schedule'!DR$3,'KU Meter Schedule'!DQ233+CB233-$G233,SUM(DQ233,CB233)))</f>
        <v>20914.236723160426</v>
      </c>
      <c r="DS233" s="6">
        <f>IF(DS$3=$CP$3,$H233+CC233,IF($F233='KU Meter Schedule'!DS$3,'KU Meter Schedule'!DR233+CC233-$G233,SUM(DR233,CC233)))</f>
        <v>20993.628330910426</v>
      </c>
      <c r="DT233" s="6">
        <f>IF(DT$3=$CP$3,$H233+CD233,IF($F233='KU Meter Schedule'!DT$3,'KU Meter Schedule'!DS233+CD233-$G233,SUM(DS233,CD233)))</f>
        <v>21073.019938660425</v>
      </c>
      <c r="DU233" s="6">
        <f>IF(DU$3=$CP$3,$H233+CE233,IF($F233='KU Meter Schedule'!DU$3,'KU Meter Schedule'!DT233+CE233-$G233,SUM(DT233,CE233)))</f>
        <v>21152.411546410425</v>
      </c>
      <c r="DV233" s="6">
        <f>IF(DV$3=$CP$3,$H233+CF233,IF($F233='KU Meter Schedule'!DV$3,'KU Meter Schedule'!DU233+CF233-$G233,SUM(DU233,CF233)))</f>
        <v>21231.803154160425</v>
      </c>
      <c r="DW233" s="6">
        <f>IF(DW$3=$CP$3,$H233+CG233,IF($F233='KU Meter Schedule'!DW$3,'KU Meter Schedule'!DV233+CG233-$G233,SUM(DV233,CG233)))</f>
        <v>21311.194761910425</v>
      </c>
      <c r="DX233" s="6">
        <f>IF(DX$3=$CP$3,$H233+CH233,IF($F233='KU Meter Schedule'!DX$3,'KU Meter Schedule'!DW233+CH233-$G233,SUM(DW233,CH233)))</f>
        <v>21390.586369660425</v>
      </c>
      <c r="DY233" s="6">
        <f>IF(DY$3=$CP$3,$H233+CI233,IF($F233='KU Meter Schedule'!DY$3,'KU Meter Schedule'!DX233+CI233-$G233,SUM(DX233,CI233)))</f>
        <v>21469.977977410425</v>
      </c>
      <c r="DZ233" s="6">
        <f>IF(DZ$3=$CP$3,$H233+CJ233,IF($F233='KU Meter Schedule'!DZ$3,'KU Meter Schedule'!DY233+CJ233-$G233,SUM(DY233,CJ233)))</f>
        <v>21549.369585160424</v>
      </c>
      <c r="EA233" s="6">
        <f>IF(EA$3=$CP$3,$H233+CK233,IF($F233='KU Meter Schedule'!EA$3,'KU Meter Schedule'!DZ233+CK233-$G233,SUM(DZ233,CK233)))</f>
        <v>21628.761192910424</v>
      </c>
      <c r="EB233" s="6">
        <f>IF(EB$3=$CP$3,$H233+CL233,IF($F233='KU Meter Schedule'!EB$3,'KU Meter Schedule'!EA233+CL233-$G233,SUM(EA233,CL233)))</f>
        <v>21708.152800660424</v>
      </c>
      <c r="EC233" s="6">
        <f>IF(EC$3=$CP$3,$H233+CM233,IF($F233='KU Meter Schedule'!EC$3,'KU Meter Schedule'!EB233+CM233-$G233,SUM(EB233,CM233)))</f>
        <v>-5394.5813954645746</v>
      </c>
      <c r="ED233" s="6">
        <f>IF(ED$3=$CP$3,$H233+CN233,IF($F233='KU Meter Schedule'!ED$3,'KU Meter Schedule'!EC233+CN233-$G233,SUM(EC233,CN233)))</f>
        <v>-5394.5813954645746</v>
      </c>
      <c r="EF233" s="8">
        <f t="shared" si="48"/>
        <v>8175.2102555062338</v>
      </c>
      <c r="EG233" s="8">
        <f t="shared" si="48"/>
        <v>8123.4134515895676</v>
      </c>
      <c r="EH233" s="8">
        <f t="shared" si="48"/>
        <v>8071.6166476729013</v>
      </c>
      <c r="EI233" s="8">
        <f t="shared" si="48"/>
        <v>8019.8198437562351</v>
      </c>
      <c r="EJ233" s="8">
        <f t="shared" si="48"/>
        <v>7968.0230398395688</v>
      </c>
      <c r="EK233" s="8">
        <f t="shared" si="48"/>
        <v>7916.2262359229026</v>
      </c>
      <c r="EL233" s="8">
        <f t="shared" si="48"/>
        <v>7864.4294320062363</v>
      </c>
      <c r="EM233" s="8">
        <f t="shared" si="48"/>
        <v>7812.6326280895701</v>
      </c>
      <c r="EN233" s="8">
        <f t="shared" si="48"/>
        <v>7760.8358241729038</v>
      </c>
      <c r="EO233" s="8">
        <f t="shared" si="48"/>
        <v>7709.0390202562376</v>
      </c>
      <c r="EP233" s="8">
        <f t="shared" si="48"/>
        <v>7657.2422163395713</v>
      </c>
      <c r="EQ233" s="8">
        <f t="shared" si="48"/>
        <v>7577.8506085895715</v>
      </c>
      <c r="ER233" s="8">
        <f t="shared" si="48"/>
        <v>7498.4590008395717</v>
      </c>
      <c r="ES233" s="8">
        <f t="shared" si="48"/>
        <v>7419.0673930895719</v>
      </c>
      <c r="ET233" s="8">
        <f t="shared" si="48"/>
        <v>7339.675785339572</v>
      </c>
      <c r="EU233" s="8">
        <f t="shared" si="48"/>
        <v>7260.2841775895722</v>
      </c>
      <c r="EV233" s="8">
        <f t="shared" si="47"/>
        <v>7180.8925698395724</v>
      </c>
      <c r="EW233" s="8">
        <f t="shared" si="47"/>
        <v>7101.5009620895726</v>
      </c>
      <c r="EX233" s="8">
        <f t="shared" si="47"/>
        <v>7022.1093543395727</v>
      </c>
      <c r="EY233" s="8">
        <f t="shared" si="47"/>
        <v>6942.7177465895729</v>
      </c>
      <c r="EZ233" s="8">
        <f t="shared" si="47"/>
        <v>6863.3261388395731</v>
      </c>
      <c r="FA233" s="8">
        <f t="shared" si="47"/>
        <v>6783.9345310895733</v>
      </c>
      <c r="FB233" s="8">
        <f t="shared" si="47"/>
        <v>6704.5429233395735</v>
      </c>
      <c r="FC233" s="8">
        <f t="shared" si="47"/>
        <v>6625.1513155895736</v>
      </c>
      <c r="FD233" s="8">
        <f t="shared" si="47"/>
        <v>6545.7597078395738</v>
      </c>
      <c r="FE233" s="8">
        <f t="shared" si="47"/>
        <v>6466.368100089574</v>
      </c>
      <c r="FF233" s="8">
        <f t="shared" si="47"/>
        <v>6386.9764923395742</v>
      </c>
      <c r="FG233" s="8">
        <f t="shared" si="47"/>
        <v>6307.5848845895744</v>
      </c>
      <c r="FH233" s="8">
        <f t="shared" si="47"/>
        <v>6228.1932768395745</v>
      </c>
      <c r="FI233" s="8">
        <f t="shared" si="47"/>
        <v>6148.8016690895747</v>
      </c>
      <c r="FJ233" s="8">
        <f t="shared" si="47"/>
        <v>6069.4100613395749</v>
      </c>
      <c r="FK233" s="8">
        <f t="shared" si="46"/>
        <v>5990.0184535895751</v>
      </c>
      <c r="FL233" s="8">
        <f t="shared" si="46"/>
        <v>5910.6268458395753</v>
      </c>
      <c r="FM233" s="8">
        <f t="shared" si="46"/>
        <v>5831.2352380895754</v>
      </c>
      <c r="FN233" s="8">
        <f t="shared" si="46"/>
        <v>5751.8436303395756</v>
      </c>
      <c r="FO233" s="8">
        <f t="shared" si="46"/>
        <v>5672.4520225895758</v>
      </c>
      <c r="FP233" s="8">
        <f t="shared" si="46"/>
        <v>5593.060414839576</v>
      </c>
      <c r="FQ233" s="8">
        <f t="shared" si="46"/>
        <v>5513.6688070895761</v>
      </c>
      <c r="FR233" s="8">
        <f t="shared" si="46"/>
        <v>5434.2771993395763</v>
      </c>
      <c r="FS233" s="8">
        <f t="shared" si="46"/>
        <v>5394.5813954645746</v>
      </c>
      <c r="FT233" s="8">
        <f t="shared" si="46"/>
        <v>5394.5813954645746</v>
      </c>
    </row>
    <row r="234" spans="1:176" x14ac:dyDescent="0.25">
      <c r="A234" s="3" t="s">
        <v>12</v>
      </c>
      <c r="B234" s="3" t="s">
        <v>2</v>
      </c>
      <c r="C234" s="3" t="s">
        <v>37</v>
      </c>
      <c r="D234" s="3" t="s">
        <v>4</v>
      </c>
      <c r="E234" s="3">
        <v>1990</v>
      </c>
      <c r="F234" s="24">
        <f>IFERROR(VLOOKUP(CONCATENATE(C234,E234),'KU Retirements'!$A$4:$E$150,5,FALSE),"N/A")</f>
        <v>43770</v>
      </c>
      <c r="G234" s="5">
        <v>47613.38</v>
      </c>
      <c r="H234" s="5">
        <v>32220.6517843974</v>
      </c>
      <c r="J234" s="6">
        <f>IF(J$3=$J$3,$G234,IF($F234='KU Meter Schedule'!J$3,'KU Meter Schedule'!I234-'KU Meter Schedule'!$G234,I234))</f>
        <v>47613.38</v>
      </c>
      <c r="K234" s="6">
        <f>IF(K$3=$J$3,$G234,IF($F234='KU Meter Schedule'!K$3,'KU Meter Schedule'!J234-'KU Meter Schedule'!$G234,J234))</f>
        <v>47613.38</v>
      </c>
      <c r="L234" s="6">
        <f>IF(L$3=$J$3,$G234,IF($F234='KU Meter Schedule'!L$3,'KU Meter Schedule'!K234-'KU Meter Schedule'!$G234,K234))</f>
        <v>47613.38</v>
      </c>
      <c r="M234" s="6">
        <f>IF(M$3=$J$3,$G234,IF($F234='KU Meter Schedule'!M$3,'KU Meter Schedule'!L234-'KU Meter Schedule'!$G234,L234))</f>
        <v>47613.38</v>
      </c>
      <c r="N234" s="6">
        <f>IF(N$3=$J$3,$G234,IF($F234='KU Meter Schedule'!N$3,'KU Meter Schedule'!M234-'KU Meter Schedule'!$G234,M234))</f>
        <v>47613.38</v>
      </c>
      <c r="O234" s="6">
        <f>IF(O$3=$J$3,$G234,IF($F234='KU Meter Schedule'!O$3,'KU Meter Schedule'!N234-'KU Meter Schedule'!$G234,N234))</f>
        <v>47613.38</v>
      </c>
      <c r="P234" s="6">
        <f>IF(P$3=$J$3,$G234,IF($F234='KU Meter Schedule'!P$3,'KU Meter Schedule'!O234-'KU Meter Schedule'!$G234,O234))</f>
        <v>47613.38</v>
      </c>
      <c r="Q234" s="6">
        <f>IF(Q$3=$J$3,$G234,IF($F234='KU Meter Schedule'!Q$3,'KU Meter Schedule'!P234-'KU Meter Schedule'!$G234,P234))</f>
        <v>47613.38</v>
      </c>
      <c r="R234" s="6">
        <f>IF(R$3=$J$3,$G234,IF($F234='KU Meter Schedule'!R$3,'KU Meter Schedule'!Q234-'KU Meter Schedule'!$G234,Q234))</f>
        <v>47613.38</v>
      </c>
      <c r="S234" s="6">
        <f>IF(S$3=$J$3,$G234,IF($F234='KU Meter Schedule'!S$3,'KU Meter Schedule'!R234-'KU Meter Schedule'!$G234,R234))</f>
        <v>47613.38</v>
      </c>
      <c r="T234" s="6">
        <f>IF(T$3=$J$3,$G234,IF($F234='KU Meter Schedule'!T$3,'KU Meter Schedule'!S234-'KU Meter Schedule'!$G234,S234))</f>
        <v>47613.38</v>
      </c>
      <c r="U234" s="6">
        <f>IF(U$3=$J$3,$G234,IF($F234='KU Meter Schedule'!U$3,'KU Meter Schedule'!T234-'KU Meter Schedule'!$G234,T234))</f>
        <v>47613.38</v>
      </c>
      <c r="V234" s="6">
        <f>IF(V$3=$J$3,$G234,IF($F234='KU Meter Schedule'!V$3,'KU Meter Schedule'!U234-'KU Meter Schedule'!$G234,U234))</f>
        <v>47613.38</v>
      </c>
      <c r="W234" s="6">
        <f>IF(W$3=$J$3,$G234,IF($F234='KU Meter Schedule'!W$3,'KU Meter Schedule'!V234-'KU Meter Schedule'!$G234,V234))</f>
        <v>47613.38</v>
      </c>
      <c r="X234" s="6">
        <f>IF(X$3=$J$3,$G234,IF($F234='KU Meter Schedule'!X$3,'KU Meter Schedule'!W234-'KU Meter Schedule'!$G234,W234))</f>
        <v>47613.38</v>
      </c>
      <c r="Y234" s="6">
        <f>IF(Y$3=$J$3,$G234,IF($F234='KU Meter Schedule'!Y$3,'KU Meter Schedule'!X234-'KU Meter Schedule'!$G234,X234))</f>
        <v>47613.38</v>
      </c>
      <c r="Z234" s="6">
        <f>IF(Z$3=$J$3,$G234,IF($F234='KU Meter Schedule'!Z$3,'KU Meter Schedule'!Y234-'KU Meter Schedule'!$G234,Y234))</f>
        <v>47613.38</v>
      </c>
      <c r="AA234" s="6">
        <f>IF(AA$3=$J$3,$G234,IF($F234='KU Meter Schedule'!AA$3,'KU Meter Schedule'!Z234-'KU Meter Schedule'!$G234,Z234))</f>
        <v>47613.38</v>
      </c>
      <c r="AB234" s="6">
        <f>IF(AB$3=$J$3,$G234,IF($F234='KU Meter Schedule'!AB$3,'KU Meter Schedule'!AA234-'KU Meter Schedule'!$G234,AA234))</f>
        <v>47613.38</v>
      </c>
      <c r="AC234" s="6">
        <f>IF(AC$3=$J$3,$G234,IF($F234='KU Meter Schedule'!AC$3,'KU Meter Schedule'!AB234-'KU Meter Schedule'!$G234,AB234))</f>
        <v>47613.38</v>
      </c>
      <c r="AD234" s="6">
        <f>IF(AD$3=$J$3,$G234,IF($F234='KU Meter Schedule'!AD$3,'KU Meter Schedule'!AC234-'KU Meter Schedule'!$G234,AC234))</f>
        <v>47613.38</v>
      </c>
      <c r="AE234" s="6">
        <f>IF(AE$3=$J$3,$G234,IF($F234='KU Meter Schedule'!AE$3,'KU Meter Schedule'!AD234-'KU Meter Schedule'!$G234,AD234))</f>
        <v>47613.38</v>
      </c>
      <c r="AF234" s="6">
        <f>IF(AF$3=$J$3,$G234,IF($F234='KU Meter Schedule'!AF$3,'KU Meter Schedule'!AE234-'KU Meter Schedule'!$G234,AE234))</f>
        <v>47613.38</v>
      </c>
      <c r="AG234" s="6">
        <f>IF(AG$3=$J$3,$G234,IF($F234='KU Meter Schedule'!AG$3,'KU Meter Schedule'!AF234-'KU Meter Schedule'!$G234,AF234))</f>
        <v>47613.38</v>
      </c>
      <c r="AH234" s="6">
        <f>IF(AH$3=$J$3,$G234,IF($F234='KU Meter Schedule'!AH$3,'KU Meter Schedule'!AG234-'KU Meter Schedule'!$G234,AG234))</f>
        <v>47613.38</v>
      </c>
      <c r="AI234" s="6">
        <f>IF(AI$3=$J$3,$G234,IF($F234='KU Meter Schedule'!AI$3,'KU Meter Schedule'!AH234-'KU Meter Schedule'!$G234,AH234))</f>
        <v>47613.38</v>
      </c>
      <c r="AJ234" s="6">
        <f>IF(AJ$3=$J$3,$G234,IF($F234='KU Meter Schedule'!AJ$3,'KU Meter Schedule'!AI234-'KU Meter Schedule'!$G234,AI234))</f>
        <v>47613.38</v>
      </c>
      <c r="AK234" s="6">
        <f>IF(AK$3=$J$3,$G234,IF($F234='KU Meter Schedule'!AK$3,'KU Meter Schedule'!AJ234-'KU Meter Schedule'!$G234,AJ234))</f>
        <v>47613.38</v>
      </c>
      <c r="AL234" s="6">
        <f>IF(AL$3=$J$3,$G234,IF($F234='KU Meter Schedule'!AL$3,'KU Meter Schedule'!AK234-'KU Meter Schedule'!$G234,AK234))</f>
        <v>47613.38</v>
      </c>
      <c r="AM234" s="6">
        <f>IF(AM$3=$J$3,$G234,IF($F234='KU Meter Schedule'!AM$3,'KU Meter Schedule'!AL234-'KU Meter Schedule'!$G234,AL234))</f>
        <v>47613.38</v>
      </c>
      <c r="AN234" s="6">
        <f>IF(AN$3=$J$3,$G234,IF($F234='KU Meter Schedule'!AN$3,'KU Meter Schedule'!AM234-'KU Meter Schedule'!$G234,AM234))</f>
        <v>47613.38</v>
      </c>
      <c r="AO234" s="6">
        <f>IF(AO$3=$J$3,$G234,IF($F234='KU Meter Schedule'!AO$3,'KU Meter Schedule'!AN234-'KU Meter Schedule'!$G234,AN234))</f>
        <v>47613.38</v>
      </c>
      <c r="AP234" s="6">
        <f>IF(AP$3=$J$3,$G234,IF($F234='KU Meter Schedule'!AP$3,'KU Meter Schedule'!AO234-'KU Meter Schedule'!$G234,AO234))</f>
        <v>47613.38</v>
      </c>
      <c r="AQ234" s="6">
        <f>IF(AQ$3=$J$3,$G234,IF($F234='KU Meter Schedule'!AQ$3,'KU Meter Schedule'!AP234-'KU Meter Schedule'!$G234,AP234))</f>
        <v>47613.38</v>
      </c>
      <c r="AR234" s="6">
        <f>IF(AR$3=$J$3,$G234,IF($F234='KU Meter Schedule'!AR$3,'KU Meter Schedule'!AQ234-'KU Meter Schedule'!$G234,AQ234))</f>
        <v>47613.38</v>
      </c>
      <c r="AS234" s="6">
        <f>IF(AS$3=$J$3,$G234,IF($F234='KU Meter Schedule'!AS$3,'KU Meter Schedule'!AR234-'KU Meter Schedule'!$G234,AR234))</f>
        <v>47613.38</v>
      </c>
      <c r="AT234" s="6">
        <f>IF(AT$3=$J$3,$G234,IF($F234='KU Meter Schedule'!AT$3,'KU Meter Schedule'!AS234-'KU Meter Schedule'!$G234,AS234))</f>
        <v>47613.38</v>
      </c>
      <c r="AU234" s="6">
        <f>IF(AU$3=$J$3,$G234,IF($F234='KU Meter Schedule'!AU$3,'KU Meter Schedule'!AT234-'KU Meter Schedule'!$G234,AT234))</f>
        <v>47613.38</v>
      </c>
      <c r="AV234" s="6">
        <f>IF(AV$3=$J$3,$G234,IF($F234='KU Meter Schedule'!AV$3,'KU Meter Schedule'!AU234-'KU Meter Schedule'!$G234,AU234))</f>
        <v>47613.38</v>
      </c>
      <c r="AW234" s="6">
        <f>IF(AW$3=$J$3,$G234,IF($F234='KU Meter Schedule'!AW$3,'KU Meter Schedule'!AV234-'KU Meter Schedule'!$G234,AV234))</f>
        <v>0</v>
      </c>
      <c r="AX234" s="6">
        <f>IF(AX$3=$J$3,$G234,IF($F234='KU Meter Schedule'!AX$3,'KU Meter Schedule'!AW234-'KU Meter Schedule'!$G234,AW234))</f>
        <v>0</v>
      </c>
      <c r="AZ234" s="21">
        <f>IF(AZ$3&lt;'Depr. Rate'!$B$1,('Depr. Rate'!$B$4*'KU Meter Schedule'!J234)/12,IF(J234=0,I234/2*'Depr. Rate'!$C$4/12,('Depr. Rate'!$C$4*'KU Meter Schedule'!J234)/12))</f>
        <v>90.862200166666653</v>
      </c>
      <c r="BA234" s="21">
        <f>IF(BA$3&lt;'Depr. Rate'!$B$1,('Depr. Rate'!$B$4*'KU Meter Schedule'!K234)/12,IF(K234=0,J234/2*'Depr. Rate'!$C$4/12,('Depr. Rate'!$C$4*'KU Meter Schedule'!K234)/12))</f>
        <v>90.862200166666653</v>
      </c>
      <c r="BB234" s="21">
        <f>IF(BB$3&lt;'Depr. Rate'!$B$1,('Depr. Rate'!$B$4*'KU Meter Schedule'!L234)/12,IF(L234=0,K234/2*'Depr. Rate'!$C$4/12,('Depr. Rate'!$C$4*'KU Meter Schedule'!L234)/12))</f>
        <v>90.862200166666653</v>
      </c>
      <c r="BC234" s="21">
        <f>IF(BC$3&lt;'Depr. Rate'!$B$1,('Depr. Rate'!$B$4*'KU Meter Schedule'!M234)/12,IF(M234=0,L234/2*'Depr. Rate'!$C$4/12,('Depr. Rate'!$C$4*'KU Meter Schedule'!M234)/12))</f>
        <v>90.862200166666653</v>
      </c>
      <c r="BD234" s="21">
        <f>IF(BD$3&lt;'Depr. Rate'!$B$1,('Depr. Rate'!$B$4*'KU Meter Schedule'!N234)/12,IF(N234=0,M234/2*'Depr. Rate'!$C$4/12,('Depr. Rate'!$C$4*'KU Meter Schedule'!N234)/12))</f>
        <v>90.862200166666653</v>
      </c>
      <c r="BE234" s="21">
        <f>IF(BE$3&lt;'Depr. Rate'!$B$1,('Depr. Rate'!$B$4*'KU Meter Schedule'!O234)/12,IF(O234=0,N234/2*'Depr. Rate'!$C$4/12,('Depr. Rate'!$C$4*'KU Meter Schedule'!O234)/12))</f>
        <v>90.862200166666653</v>
      </c>
      <c r="BF234" s="21">
        <f>IF(BF$3&lt;'Depr. Rate'!$B$1,('Depr. Rate'!$B$4*'KU Meter Schedule'!P234)/12,IF(P234=0,O234/2*'Depr. Rate'!$C$4/12,('Depr. Rate'!$C$4*'KU Meter Schedule'!P234)/12))</f>
        <v>90.862200166666653</v>
      </c>
      <c r="BG234" s="21">
        <f>IF(BG$3&lt;'Depr. Rate'!$B$1,('Depr. Rate'!$B$4*'KU Meter Schedule'!Q234)/12,IF(Q234=0,P234/2*'Depr. Rate'!$C$4/12,('Depr. Rate'!$C$4*'KU Meter Schedule'!Q234)/12))</f>
        <v>90.862200166666653</v>
      </c>
      <c r="BH234" s="21">
        <f>IF(BH$3&lt;'Depr. Rate'!$B$1,('Depr. Rate'!$B$4*'KU Meter Schedule'!R234)/12,IF(R234=0,Q234/2*'Depr. Rate'!$C$4/12,('Depr. Rate'!$C$4*'KU Meter Schedule'!R234)/12))</f>
        <v>90.862200166666653</v>
      </c>
      <c r="BI234" s="21">
        <f>IF(BI$3&lt;'Depr. Rate'!$B$1,('Depr. Rate'!$B$4*'KU Meter Schedule'!S234)/12,IF(S234=0,R234/2*'Depr. Rate'!$C$4/12,('Depr. Rate'!$C$4*'KU Meter Schedule'!S234)/12))</f>
        <v>90.862200166666653</v>
      </c>
      <c r="BJ234" s="21">
        <f>IF(BJ$3&lt;'Depr. Rate'!$B$1,('Depr. Rate'!$B$4*'KU Meter Schedule'!T234)/12,IF(T234=0,S234/2*'Depr. Rate'!$C$4/12,('Depr. Rate'!$C$4*'KU Meter Schedule'!T234)/12))</f>
        <v>90.862200166666653</v>
      </c>
      <c r="BK234" s="21">
        <f>IF(BK$3&lt;'Depr. Rate'!$B$1,('Depr. Rate'!$B$4*'KU Meter Schedule'!U234)/12,IF(U234=0,T234/2*'Depr. Rate'!$C$4/12,('Depr. Rate'!$C$4*'KU Meter Schedule'!U234)/12))</f>
        <v>139.26913649999997</v>
      </c>
      <c r="BL234" s="21">
        <f>IF(BL$3&lt;'Depr. Rate'!$B$1,('Depr. Rate'!$B$4*'KU Meter Schedule'!V234)/12,IF(V234=0,U234/2*'Depr. Rate'!$C$4/12,('Depr. Rate'!$C$4*'KU Meter Schedule'!V234)/12))</f>
        <v>139.26913649999997</v>
      </c>
      <c r="BM234" s="21">
        <f>IF(BM$3&lt;'Depr. Rate'!$B$1,('Depr. Rate'!$B$4*'KU Meter Schedule'!W234)/12,IF(W234=0,V234/2*'Depr. Rate'!$C$4/12,('Depr. Rate'!$C$4*'KU Meter Schedule'!W234)/12))</f>
        <v>139.26913649999997</v>
      </c>
      <c r="BN234" s="21">
        <f>IF(BN$3&lt;'Depr. Rate'!$B$1,('Depr. Rate'!$B$4*'KU Meter Schedule'!X234)/12,IF(X234=0,W234/2*'Depr. Rate'!$C$4/12,('Depr. Rate'!$C$4*'KU Meter Schedule'!X234)/12))</f>
        <v>139.26913649999997</v>
      </c>
      <c r="BO234" s="21">
        <f>IF(BO$3&lt;'Depr. Rate'!$B$1,('Depr. Rate'!$B$4*'KU Meter Schedule'!Y234)/12,IF(Y234=0,X234/2*'Depr. Rate'!$C$4/12,('Depr. Rate'!$C$4*'KU Meter Schedule'!Y234)/12))</f>
        <v>139.26913649999997</v>
      </c>
      <c r="BP234" s="21">
        <f>IF(BP$3&lt;'Depr. Rate'!$B$1,('Depr. Rate'!$B$4*'KU Meter Schedule'!Z234)/12,IF(Z234=0,Y234/2*'Depr. Rate'!$C$4/12,('Depr. Rate'!$C$4*'KU Meter Schedule'!Z234)/12))</f>
        <v>139.26913649999997</v>
      </c>
      <c r="BQ234" s="21">
        <f>IF(BQ$3&lt;'Depr. Rate'!$B$1,('Depr. Rate'!$B$4*'KU Meter Schedule'!AA234)/12,IF(AA234=0,Z234/2*'Depr. Rate'!$C$4/12,('Depr. Rate'!$C$4*'KU Meter Schedule'!AA234)/12))</f>
        <v>139.26913649999997</v>
      </c>
      <c r="BR234" s="21">
        <f>IF(BR$3&lt;'Depr. Rate'!$B$1,('Depr. Rate'!$B$4*'KU Meter Schedule'!AB234)/12,IF(AB234=0,AA234/2*'Depr. Rate'!$C$4/12,('Depr. Rate'!$C$4*'KU Meter Schedule'!AB234)/12))</f>
        <v>139.26913649999997</v>
      </c>
      <c r="BS234" s="21">
        <f>IF(BS$3&lt;'Depr. Rate'!$B$1,('Depr. Rate'!$B$4*'KU Meter Schedule'!AC234)/12,IF(AC234=0,AB234/2*'Depr. Rate'!$C$4/12,('Depr. Rate'!$C$4*'KU Meter Schedule'!AC234)/12))</f>
        <v>139.26913649999997</v>
      </c>
      <c r="BT234" s="21">
        <f>IF(BT$3&lt;'Depr. Rate'!$B$1,('Depr. Rate'!$B$4*'KU Meter Schedule'!AD234)/12,IF(AD234=0,AC234/2*'Depr. Rate'!$C$4/12,('Depr. Rate'!$C$4*'KU Meter Schedule'!AD234)/12))</f>
        <v>139.26913649999997</v>
      </c>
      <c r="BU234" s="21">
        <f>IF(BU$3&lt;'Depr. Rate'!$B$1,('Depr. Rate'!$B$4*'KU Meter Schedule'!AE234)/12,IF(AE234=0,AD234/2*'Depr. Rate'!$C$4/12,('Depr. Rate'!$C$4*'KU Meter Schedule'!AE234)/12))</f>
        <v>139.26913649999997</v>
      </c>
      <c r="BV234" s="21">
        <f>IF(BV$3&lt;'Depr. Rate'!$B$1,('Depr. Rate'!$B$4*'KU Meter Schedule'!AF234)/12,IF(AF234=0,AE234/2*'Depr. Rate'!$C$4/12,('Depr. Rate'!$C$4*'KU Meter Schedule'!AF234)/12))</f>
        <v>139.26913649999997</v>
      </c>
      <c r="BW234" s="21">
        <f>IF(BW$3&lt;'Depr. Rate'!$B$1,('Depr. Rate'!$B$4*'KU Meter Schedule'!AG234)/12,IF(AG234=0,AF234/2*'Depr. Rate'!$C$4/12,('Depr. Rate'!$C$4*'KU Meter Schedule'!AG234)/12))</f>
        <v>139.26913649999997</v>
      </c>
      <c r="BX234" s="21">
        <f>IF(BX$3&lt;'Depr. Rate'!$B$1,('Depr. Rate'!$B$4*'KU Meter Schedule'!AH234)/12,IF(AH234=0,AG234/2*'Depr. Rate'!$C$4/12,('Depr. Rate'!$C$4*'KU Meter Schedule'!AH234)/12))</f>
        <v>139.26913649999997</v>
      </c>
      <c r="BY234" s="21">
        <f>IF(BY$3&lt;'Depr. Rate'!$B$1,('Depr. Rate'!$B$4*'KU Meter Schedule'!AI234)/12,IF(AI234=0,AH234/2*'Depr. Rate'!$C$4/12,('Depr. Rate'!$C$4*'KU Meter Schedule'!AI234)/12))</f>
        <v>139.26913649999997</v>
      </c>
      <c r="BZ234" s="21">
        <f>IF(BZ$3&lt;'Depr. Rate'!$B$1,('Depr. Rate'!$B$4*'KU Meter Schedule'!AJ234)/12,IF(AJ234=0,AI234/2*'Depr. Rate'!$C$4/12,('Depr. Rate'!$C$4*'KU Meter Schedule'!AJ234)/12))</f>
        <v>139.26913649999997</v>
      </c>
      <c r="CA234" s="21">
        <f>IF(CA$3&lt;'Depr. Rate'!$B$1,('Depr. Rate'!$B$4*'KU Meter Schedule'!AK234)/12,IF(AK234=0,AJ234/2*'Depr. Rate'!$C$4/12,('Depr. Rate'!$C$4*'KU Meter Schedule'!AK234)/12))</f>
        <v>139.26913649999997</v>
      </c>
      <c r="CB234" s="21">
        <f>IF(CB$3&lt;'Depr. Rate'!$B$1,('Depr. Rate'!$B$4*'KU Meter Schedule'!AL234)/12,IF(AL234=0,AK234/2*'Depr. Rate'!$C$4/12,('Depr. Rate'!$C$4*'KU Meter Schedule'!AL234)/12))</f>
        <v>139.26913649999997</v>
      </c>
      <c r="CC234" s="21">
        <f>IF(CC$3&lt;'Depr. Rate'!$B$1,('Depr. Rate'!$B$4*'KU Meter Schedule'!AM234)/12,IF(AM234=0,AL234/2*'Depr. Rate'!$C$4/12,('Depr. Rate'!$C$4*'KU Meter Schedule'!AM234)/12))</f>
        <v>139.26913649999997</v>
      </c>
      <c r="CD234" s="21">
        <f>IF(CD$3&lt;'Depr. Rate'!$B$1,('Depr. Rate'!$B$4*'KU Meter Schedule'!AN234)/12,IF(AN234=0,AM234/2*'Depr. Rate'!$C$4/12,('Depr. Rate'!$C$4*'KU Meter Schedule'!AN234)/12))</f>
        <v>139.26913649999997</v>
      </c>
      <c r="CE234" s="21">
        <f>IF(CE$3&lt;'Depr. Rate'!$B$1,('Depr. Rate'!$B$4*'KU Meter Schedule'!AO234)/12,IF(AO234=0,AN234/2*'Depr. Rate'!$C$4/12,('Depr. Rate'!$C$4*'KU Meter Schedule'!AO234)/12))</f>
        <v>139.26913649999997</v>
      </c>
      <c r="CF234" s="21">
        <f>IF(CF$3&lt;'Depr. Rate'!$B$1,('Depr. Rate'!$B$4*'KU Meter Schedule'!AP234)/12,IF(AP234=0,AO234/2*'Depr. Rate'!$C$4/12,('Depr. Rate'!$C$4*'KU Meter Schedule'!AP234)/12))</f>
        <v>139.26913649999997</v>
      </c>
      <c r="CG234" s="21">
        <f>IF(CG$3&lt;'Depr. Rate'!$B$1,('Depr. Rate'!$B$4*'KU Meter Schedule'!AQ234)/12,IF(AQ234=0,AP234/2*'Depr. Rate'!$C$4/12,('Depr. Rate'!$C$4*'KU Meter Schedule'!AQ234)/12))</f>
        <v>139.26913649999997</v>
      </c>
      <c r="CH234" s="21">
        <f>IF(CH$3&lt;'Depr. Rate'!$B$1,('Depr. Rate'!$B$4*'KU Meter Schedule'!AR234)/12,IF(AR234=0,AQ234/2*'Depr. Rate'!$C$4/12,('Depr. Rate'!$C$4*'KU Meter Schedule'!AR234)/12))</f>
        <v>139.26913649999997</v>
      </c>
      <c r="CI234" s="21">
        <f>IF(CI$3&lt;'Depr. Rate'!$B$1,('Depr. Rate'!$B$4*'KU Meter Schedule'!AS234)/12,IF(AS234=0,AR234/2*'Depr. Rate'!$C$4/12,('Depr. Rate'!$C$4*'KU Meter Schedule'!AS234)/12))</f>
        <v>139.26913649999997</v>
      </c>
      <c r="CJ234" s="21">
        <f>IF(CJ$3&lt;'Depr. Rate'!$B$1,('Depr. Rate'!$B$4*'KU Meter Schedule'!AT234)/12,IF(AT234=0,AS234/2*'Depr. Rate'!$C$4/12,('Depr. Rate'!$C$4*'KU Meter Schedule'!AT234)/12))</f>
        <v>139.26913649999997</v>
      </c>
      <c r="CK234" s="21">
        <f>IF(CK$3&lt;'Depr. Rate'!$B$1,('Depr. Rate'!$B$4*'KU Meter Schedule'!AU234)/12,IF(AU234=0,AT234/2*'Depr. Rate'!$C$4/12,('Depr. Rate'!$C$4*'KU Meter Schedule'!AU234)/12))</f>
        <v>139.26913649999997</v>
      </c>
      <c r="CL234" s="21">
        <f>IF(CL$3&lt;'Depr. Rate'!$B$1,('Depr. Rate'!$B$4*'KU Meter Schedule'!AV234)/12,IF(AV234=0,AU234/2*'Depr. Rate'!$C$4/12,('Depr. Rate'!$C$4*'KU Meter Schedule'!AV234)/12))</f>
        <v>139.26913649999997</v>
      </c>
      <c r="CM234" s="21">
        <f>IF(CM$3&lt;'Depr. Rate'!$B$1,('Depr. Rate'!$B$4*'KU Meter Schedule'!AW234)/12,IF(AW234=0,AV234/2*'Depr. Rate'!$C$4/12,('Depr. Rate'!$C$4*'KU Meter Schedule'!AW234)/12))</f>
        <v>69.634568249999987</v>
      </c>
      <c r="CN234" s="21">
        <f>IF(CN$3&lt;'Depr. Rate'!$B$1,('Depr. Rate'!$B$4*'KU Meter Schedule'!AX234)/12,IF(AX234=0,AW234/2*'Depr. Rate'!$C$4/12,('Depr. Rate'!$C$4*'KU Meter Schedule'!AX234)/12))</f>
        <v>0</v>
      </c>
      <c r="CP234" s="6">
        <f>IF(CP$3=$CP$3,$H234+AZ234,IF($F234='KU Meter Schedule'!CP$3,'KU Meter Schedule'!CO234+AZ234-$G234,SUM(CO234,AZ234)))</f>
        <v>32311.513984564066</v>
      </c>
      <c r="CQ234" s="6">
        <f>IF(CQ$3=$CP$3,$H234+BA234,IF($F234='KU Meter Schedule'!CQ$3,'KU Meter Schedule'!CP234+BA234-$G234,SUM(CP234,BA234)))</f>
        <v>32402.376184730732</v>
      </c>
      <c r="CR234" s="6">
        <f>IF(CR$3=$CP$3,$H234+BB234,IF($F234='KU Meter Schedule'!CR$3,'KU Meter Schedule'!CQ234+BB234-$G234,SUM(CQ234,BB234)))</f>
        <v>32493.238384897399</v>
      </c>
      <c r="CS234" s="6">
        <f>IF(CS$3=$CP$3,$H234+BC234,IF($F234='KU Meter Schedule'!CS$3,'KU Meter Schedule'!CR234+BC234-$G234,SUM(CR234,BC234)))</f>
        <v>32584.100585064065</v>
      </c>
      <c r="CT234" s="6">
        <f>IF(CT$3=$CP$3,$H234+BD234,IF($F234='KU Meter Schedule'!CT$3,'KU Meter Schedule'!CS234+BD234-$G234,SUM(CS234,BD234)))</f>
        <v>32674.962785230731</v>
      </c>
      <c r="CU234" s="6">
        <f>IF(CU$3=$CP$3,$H234+BE234,IF($F234='KU Meter Schedule'!CU$3,'KU Meter Schedule'!CT234+BE234-$G234,SUM(CT234,BE234)))</f>
        <v>32765.824985397398</v>
      </c>
      <c r="CV234" s="6">
        <f>IF(CV$3=$CP$3,$H234+BF234,IF($F234='KU Meter Schedule'!CV$3,'KU Meter Schedule'!CU234+BF234-$G234,SUM(CU234,BF234)))</f>
        <v>32856.687185564064</v>
      </c>
      <c r="CW234" s="6">
        <f>IF(CW$3=$CP$3,$H234+BG234,IF($F234='KU Meter Schedule'!CW$3,'KU Meter Schedule'!CV234+BG234-$G234,SUM(CV234,BG234)))</f>
        <v>32947.54938573073</v>
      </c>
      <c r="CX234" s="6">
        <f>IF(CX$3=$CP$3,$H234+BH234,IF($F234='KU Meter Schedule'!CX$3,'KU Meter Schedule'!CW234+BH234-$G234,SUM(CW234,BH234)))</f>
        <v>33038.411585897396</v>
      </c>
      <c r="CY234" s="6">
        <f>IF(CY$3=$CP$3,$H234+BI234,IF($F234='KU Meter Schedule'!CY$3,'KU Meter Schedule'!CX234+BI234-$G234,SUM(CX234,BI234)))</f>
        <v>33129.273786064063</v>
      </c>
      <c r="CZ234" s="6">
        <f>IF(CZ$3=$CP$3,$H234+BJ234,IF($F234='KU Meter Schedule'!CZ$3,'KU Meter Schedule'!CY234+BJ234-$G234,SUM(CY234,BJ234)))</f>
        <v>33220.135986230729</v>
      </c>
      <c r="DA234" s="6">
        <f>IF(DA$3=$CP$3,$H234+BK234,IF($F234='KU Meter Schedule'!DA$3,'KU Meter Schedule'!CZ234+BK234-$G234,SUM(CZ234,BK234)))</f>
        <v>33359.405122730728</v>
      </c>
      <c r="DB234" s="6">
        <f>IF(DB$3=$CP$3,$H234+BL234,IF($F234='KU Meter Schedule'!DB$3,'KU Meter Schedule'!DA234+BL234-$G234,SUM(DA234,BL234)))</f>
        <v>33498.674259230727</v>
      </c>
      <c r="DC234" s="6">
        <f>IF(DC$3=$CP$3,$H234+BM234,IF($F234='KU Meter Schedule'!DC$3,'KU Meter Schedule'!DB234+BM234-$G234,SUM(DB234,BM234)))</f>
        <v>33637.943395730726</v>
      </c>
      <c r="DD234" s="6">
        <f>IF(DD$3=$CP$3,$H234+BN234,IF($F234='KU Meter Schedule'!DD$3,'KU Meter Schedule'!DC234+BN234-$G234,SUM(DC234,BN234)))</f>
        <v>33777.212532230726</v>
      </c>
      <c r="DE234" s="6">
        <f>IF(DE$3=$CP$3,$H234+BO234,IF($F234='KU Meter Schedule'!DE$3,'KU Meter Schedule'!DD234+BO234-$G234,SUM(DD234,BO234)))</f>
        <v>33916.481668730725</v>
      </c>
      <c r="DF234" s="6">
        <f>IF(DF$3=$CP$3,$H234+BP234,IF($F234='KU Meter Schedule'!DF$3,'KU Meter Schedule'!DE234+BP234-$G234,SUM(DE234,BP234)))</f>
        <v>34055.750805230724</v>
      </c>
      <c r="DG234" s="6">
        <f>IF(DG$3=$CP$3,$H234+BQ234,IF($F234='KU Meter Schedule'!DG$3,'KU Meter Schedule'!DF234+BQ234-$G234,SUM(DF234,BQ234)))</f>
        <v>34195.019941730723</v>
      </c>
      <c r="DH234" s="6">
        <f>IF(DH$3=$CP$3,$H234+BR234,IF($F234='KU Meter Schedule'!DH$3,'KU Meter Schedule'!DG234+BR234-$G234,SUM(DG234,BR234)))</f>
        <v>34334.289078230722</v>
      </c>
      <c r="DI234" s="6">
        <f>IF(DI$3=$CP$3,$H234+BS234,IF($F234='KU Meter Schedule'!DI$3,'KU Meter Schedule'!DH234+BS234-$G234,SUM(DH234,BS234)))</f>
        <v>34473.558214730721</v>
      </c>
      <c r="DJ234" s="6">
        <f>IF(DJ$3=$CP$3,$H234+BT234,IF($F234='KU Meter Schedule'!DJ$3,'KU Meter Schedule'!DI234+BT234-$G234,SUM(DI234,BT234)))</f>
        <v>34612.827351230721</v>
      </c>
      <c r="DK234" s="6">
        <f>IF(DK$3=$CP$3,$H234+BU234,IF($F234='KU Meter Schedule'!DK$3,'KU Meter Schedule'!DJ234+BU234-$G234,SUM(DJ234,BU234)))</f>
        <v>34752.09648773072</v>
      </c>
      <c r="DL234" s="6">
        <f>IF(DL$3=$CP$3,$H234+BV234,IF($F234='KU Meter Schedule'!DL$3,'KU Meter Schedule'!DK234+BV234-$G234,SUM(DK234,BV234)))</f>
        <v>34891.365624230719</v>
      </c>
      <c r="DM234" s="6">
        <f>IF(DM$3=$CP$3,$H234+BW234,IF($F234='KU Meter Schedule'!DM$3,'KU Meter Schedule'!DL234+BW234-$G234,SUM(DL234,BW234)))</f>
        <v>35030.634760730718</v>
      </c>
      <c r="DN234" s="6">
        <f>IF(DN$3=$CP$3,$H234+BX234,IF($F234='KU Meter Schedule'!DN$3,'KU Meter Schedule'!DM234+BX234-$G234,SUM(DM234,BX234)))</f>
        <v>35169.903897230717</v>
      </c>
      <c r="DO234" s="6">
        <f>IF(DO$3=$CP$3,$H234+BY234,IF($F234='KU Meter Schedule'!DO$3,'KU Meter Schedule'!DN234+BY234-$G234,SUM(DN234,BY234)))</f>
        <v>35309.173033730716</v>
      </c>
      <c r="DP234" s="6">
        <f>IF(DP$3=$CP$3,$H234+BZ234,IF($F234='KU Meter Schedule'!DP$3,'KU Meter Schedule'!DO234+BZ234-$G234,SUM(DO234,BZ234)))</f>
        <v>35448.442170230715</v>
      </c>
      <c r="DQ234" s="6">
        <f>IF(DQ$3=$CP$3,$H234+CA234,IF($F234='KU Meter Schedule'!DQ$3,'KU Meter Schedule'!DP234+CA234-$G234,SUM(DP234,CA234)))</f>
        <v>35587.711306730715</v>
      </c>
      <c r="DR234" s="6">
        <f>IF(DR$3=$CP$3,$H234+CB234,IF($F234='KU Meter Schedule'!DR$3,'KU Meter Schedule'!DQ234+CB234-$G234,SUM(DQ234,CB234)))</f>
        <v>35726.980443230714</v>
      </c>
      <c r="DS234" s="6">
        <f>IF(DS$3=$CP$3,$H234+CC234,IF($F234='KU Meter Schedule'!DS$3,'KU Meter Schedule'!DR234+CC234-$G234,SUM(DR234,CC234)))</f>
        <v>35866.249579730713</v>
      </c>
      <c r="DT234" s="6">
        <f>IF(DT$3=$CP$3,$H234+CD234,IF($F234='KU Meter Schedule'!DT$3,'KU Meter Schedule'!DS234+CD234-$G234,SUM(DS234,CD234)))</f>
        <v>36005.518716230712</v>
      </c>
      <c r="DU234" s="6">
        <f>IF(DU$3=$CP$3,$H234+CE234,IF($F234='KU Meter Schedule'!DU$3,'KU Meter Schedule'!DT234+CE234-$G234,SUM(DT234,CE234)))</f>
        <v>36144.787852730711</v>
      </c>
      <c r="DV234" s="6">
        <f>IF(DV$3=$CP$3,$H234+CF234,IF($F234='KU Meter Schedule'!DV$3,'KU Meter Schedule'!DU234+CF234-$G234,SUM(DU234,CF234)))</f>
        <v>36284.05698923071</v>
      </c>
      <c r="DW234" s="6">
        <f>IF(DW$3=$CP$3,$H234+CG234,IF($F234='KU Meter Schedule'!DW$3,'KU Meter Schedule'!DV234+CG234-$G234,SUM(DV234,CG234)))</f>
        <v>36423.326125730709</v>
      </c>
      <c r="DX234" s="6">
        <f>IF(DX$3=$CP$3,$H234+CH234,IF($F234='KU Meter Schedule'!DX$3,'KU Meter Schedule'!DW234+CH234-$G234,SUM(DW234,CH234)))</f>
        <v>36562.595262230709</v>
      </c>
      <c r="DY234" s="6">
        <f>IF(DY$3=$CP$3,$H234+CI234,IF($F234='KU Meter Schedule'!DY$3,'KU Meter Schedule'!DX234+CI234-$G234,SUM(DX234,CI234)))</f>
        <v>36701.864398730708</v>
      </c>
      <c r="DZ234" s="6">
        <f>IF(DZ$3=$CP$3,$H234+CJ234,IF($F234='KU Meter Schedule'!DZ$3,'KU Meter Schedule'!DY234+CJ234-$G234,SUM(DY234,CJ234)))</f>
        <v>36841.133535230707</v>
      </c>
      <c r="EA234" s="6">
        <f>IF(EA$3=$CP$3,$H234+CK234,IF($F234='KU Meter Schedule'!EA$3,'KU Meter Schedule'!DZ234+CK234-$G234,SUM(DZ234,CK234)))</f>
        <v>36980.402671730706</v>
      </c>
      <c r="EB234" s="6">
        <f>IF(EB$3=$CP$3,$H234+CL234,IF($F234='KU Meter Schedule'!EB$3,'KU Meter Schedule'!EA234+CL234-$G234,SUM(EA234,CL234)))</f>
        <v>37119.671808230705</v>
      </c>
      <c r="EC234" s="6">
        <f>IF(EC$3=$CP$3,$H234+CM234,IF($F234='KU Meter Schedule'!EC$3,'KU Meter Schedule'!EB234+CM234-$G234,SUM(EB234,CM234)))</f>
        <v>-10424.073623519289</v>
      </c>
      <c r="ED234" s="6">
        <f>IF(ED$3=$CP$3,$H234+CN234,IF($F234='KU Meter Schedule'!ED$3,'KU Meter Schedule'!EC234+CN234-$G234,SUM(EC234,CN234)))</f>
        <v>-10424.073623519289</v>
      </c>
      <c r="EF234" s="8">
        <f t="shared" si="48"/>
        <v>15301.866015435931</v>
      </c>
      <c r="EG234" s="8">
        <f t="shared" si="48"/>
        <v>15211.003815269265</v>
      </c>
      <c r="EH234" s="8">
        <f t="shared" si="48"/>
        <v>15120.141615102599</v>
      </c>
      <c r="EI234" s="8">
        <f t="shared" si="48"/>
        <v>15029.279414935932</v>
      </c>
      <c r="EJ234" s="8">
        <f t="shared" si="48"/>
        <v>14938.417214769266</v>
      </c>
      <c r="EK234" s="8">
        <f t="shared" si="48"/>
        <v>14847.5550146026</v>
      </c>
      <c r="EL234" s="8">
        <f t="shared" si="48"/>
        <v>14756.692814435934</v>
      </c>
      <c r="EM234" s="8">
        <f t="shared" si="48"/>
        <v>14665.830614269267</v>
      </c>
      <c r="EN234" s="8">
        <f t="shared" si="48"/>
        <v>14574.968414102601</v>
      </c>
      <c r="EO234" s="8">
        <f t="shared" si="48"/>
        <v>14484.106213935935</v>
      </c>
      <c r="EP234" s="8">
        <f t="shared" si="48"/>
        <v>14393.244013769268</v>
      </c>
      <c r="EQ234" s="8">
        <f t="shared" si="48"/>
        <v>14253.974877269269</v>
      </c>
      <c r="ER234" s="8">
        <f t="shared" si="48"/>
        <v>14114.70574076927</v>
      </c>
      <c r="ES234" s="8">
        <f t="shared" si="48"/>
        <v>13975.436604269271</v>
      </c>
      <c r="ET234" s="8">
        <f t="shared" si="48"/>
        <v>13836.167467769272</v>
      </c>
      <c r="EU234" s="8">
        <f t="shared" si="48"/>
        <v>13696.898331269273</v>
      </c>
      <c r="EV234" s="8">
        <f t="shared" si="47"/>
        <v>13557.629194769273</v>
      </c>
      <c r="EW234" s="8">
        <f t="shared" si="47"/>
        <v>13418.360058269274</v>
      </c>
      <c r="EX234" s="8">
        <f t="shared" si="47"/>
        <v>13279.090921769275</v>
      </c>
      <c r="EY234" s="8">
        <f t="shared" si="47"/>
        <v>13139.821785269276</v>
      </c>
      <c r="EZ234" s="8">
        <f t="shared" si="47"/>
        <v>13000.552648769277</v>
      </c>
      <c r="FA234" s="8">
        <f t="shared" si="47"/>
        <v>12861.283512269278</v>
      </c>
      <c r="FB234" s="8">
        <f t="shared" si="47"/>
        <v>12722.014375769279</v>
      </c>
      <c r="FC234" s="8">
        <f t="shared" si="47"/>
        <v>12582.745239269279</v>
      </c>
      <c r="FD234" s="8">
        <f t="shared" si="47"/>
        <v>12443.47610276928</v>
      </c>
      <c r="FE234" s="8">
        <f t="shared" si="47"/>
        <v>12304.206966269281</v>
      </c>
      <c r="FF234" s="8">
        <f t="shared" si="47"/>
        <v>12164.937829769282</v>
      </c>
      <c r="FG234" s="8">
        <f t="shared" si="47"/>
        <v>12025.668693269283</v>
      </c>
      <c r="FH234" s="8">
        <f t="shared" si="47"/>
        <v>11886.399556769284</v>
      </c>
      <c r="FI234" s="8">
        <f t="shared" si="47"/>
        <v>11747.130420269285</v>
      </c>
      <c r="FJ234" s="8">
        <f t="shared" si="47"/>
        <v>11607.861283769285</v>
      </c>
      <c r="FK234" s="8">
        <f t="shared" si="46"/>
        <v>11468.592147269286</v>
      </c>
      <c r="FL234" s="8">
        <f t="shared" si="46"/>
        <v>11329.323010769287</v>
      </c>
      <c r="FM234" s="8">
        <f t="shared" si="46"/>
        <v>11190.053874269288</v>
      </c>
      <c r="FN234" s="8">
        <f t="shared" si="46"/>
        <v>11050.784737769289</v>
      </c>
      <c r="FO234" s="8">
        <f t="shared" si="46"/>
        <v>10911.51560126929</v>
      </c>
      <c r="FP234" s="8">
        <f t="shared" si="46"/>
        <v>10772.24646476929</v>
      </c>
      <c r="FQ234" s="8">
        <f t="shared" si="46"/>
        <v>10632.977328269291</v>
      </c>
      <c r="FR234" s="8">
        <f t="shared" si="46"/>
        <v>10493.708191769292</v>
      </c>
      <c r="FS234" s="8">
        <f t="shared" si="46"/>
        <v>10424.073623519289</v>
      </c>
      <c r="FT234" s="8">
        <f t="shared" si="46"/>
        <v>10424.073623519289</v>
      </c>
    </row>
    <row r="235" spans="1:176" x14ac:dyDescent="0.25">
      <c r="A235" s="3" t="s">
        <v>12</v>
      </c>
      <c r="B235" s="3" t="s">
        <v>2</v>
      </c>
      <c r="C235" s="3" t="s">
        <v>37</v>
      </c>
      <c r="D235" s="3" t="s">
        <v>5</v>
      </c>
      <c r="E235" s="3">
        <v>1990</v>
      </c>
      <c r="F235" s="24">
        <f>IFERROR(VLOOKUP(CONCATENATE(C235,E235),'KU Retirements'!$A$4:$E$150,5,FALSE),"N/A")</f>
        <v>43770</v>
      </c>
      <c r="G235" s="5">
        <v>22481.79</v>
      </c>
      <c r="H235" s="5">
        <v>15213.7472088717</v>
      </c>
      <c r="J235" s="6">
        <f>IF(J$3=$J$3,$G235,IF($F235='KU Meter Schedule'!J$3,'KU Meter Schedule'!I235-'KU Meter Schedule'!$G235,I235))</f>
        <v>22481.79</v>
      </c>
      <c r="K235" s="6">
        <f>IF(K$3=$J$3,$G235,IF($F235='KU Meter Schedule'!K$3,'KU Meter Schedule'!J235-'KU Meter Schedule'!$G235,J235))</f>
        <v>22481.79</v>
      </c>
      <c r="L235" s="6">
        <f>IF(L$3=$J$3,$G235,IF($F235='KU Meter Schedule'!L$3,'KU Meter Schedule'!K235-'KU Meter Schedule'!$G235,K235))</f>
        <v>22481.79</v>
      </c>
      <c r="M235" s="6">
        <f>IF(M$3=$J$3,$G235,IF($F235='KU Meter Schedule'!M$3,'KU Meter Schedule'!L235-'KU Meter Schedule'!$G235,L235))</f>
        <v>22481.79</v>
      </c>
      <c r="N235" s="6">
        <f>IF(N$3=$J$3,$G235,IF($F235='KU Meter Schedule'!N$3,'KU Meter Schedule'!M235-'KU Meter Schedule'!$G235,M235))</f>
        <v>22481.79</v>
      </c>
      <c r="O235" s="6">
        <f>IF(O$3=$J$3,$G235,IF($F235='KU Meter Schedule'!O$3,'KU Meter Schedule'!N235-'KU Meter Schedule'!$G235,N235))</f>
        <v>22481.79</v>
      </c>
      <c r="P235" s="6">
        <f>IF(P$3=$J$3,$G235,IF($F235='KU Meter Schedule'!P$3,'KU Meter Schedule'!O235-'KU Meter Schedule'!$G235,O235))</f>
        <v>22481.79</v>
      </c>
      <c r="Q235" s="6">
        <f>IF(Q$3=$J$3,$G235,IF($F235='KU Meter Schedule'!Q$3,'KU Meter Schedule'!P235-'KU Meter Schedule'!$G235,P235))</f>
        <v>22481.79</v>
      </c>
      <c r="R235" s="6">
        <f>IF(R$3=$J$3,$G235,IF($F235='KU Meter Schedule'!R$3,'KU Meter Schedule'!Q235-'KU Meter Schedule'!$G235,Q235))</f>
        <v>22481.79</v>
      </c>
      <c r="S235" s="6">
        <f>IF(S$3=$J$3,$G235,IF($F235='KU Meter Schedule'!S$3,'KU Meter Schedule'!R235-'KU Meter Schedule'!$G235,R235))</f>
        <v>22481.79</v>
      </c>
      <c r="T235" s="6">
        <f>IF(T$3=$J$3,$G235,IF($F235='KU Meter Schedule'!T$3,'KU Meter Schedule'!S235-'KU Meter Schedule'!$G235,S235))</f>
        <v>22481.79</v>
      </c>
      <c r="U235" s="6">
        <f>IF(U$3=$J$3,$G235,IF($F235='KU Meter Schedule'!U$3,'KU Meter Schedule'!T235-'KU Meter Schedule'!$G235,T235))</f>
        <v>22481.79</v>
      </c>
      <c r="V235" s="6">
        <f>IF(V$3=$J$3,$G235,IF($F235='KU Meter Schedule'!V$3,'KU Meter Schedule'!U235-'KU Meter Schedule'!$G235,U235))</f>
        <v>22481.79</v>
      </c>
      <c r="W235" s="6">
        <f>IF(W$3=$J$3,$G235,IF($F235='KU Meter Schedule'!W$3,'KU Meter Schedule'!V235-'KU Meter Schedule'!$G235,V235))</f>
        <v>22481.79</v>
      </c>
      <c r="X235" s="6">
        <f>IF(X$3=$J$3,$G235,IF($F235='KU Meter Schedule'!X$3,'KU Meter Schedule'!W235-'KU Meter Schedule'!$G235,W235))</f>
        <v>22481.79</v>
      </c>
      <c r="Y235" s="6">
        <f>IF(Y$3=$J$3,$G235,IF($F235='KU Meter Schedule'!Y$3,'KU Meter Schedule'!X235-'KU Meter Schedule'!$G235,X235))</f>
        <v>22481.79</v>
      </c>
      <c r="Z235" s="6">
        <f>IF(Z$3=$J$3,$G235,IF($F235='KU Meter Schedule'!Z$3,'KU Meter Schedule'!Y235-'KU Meter Schedule'!$G235,Y235))</f>
        <v>22481.79</v>
      </c>
      <c r="AA235" s="6">
        <f>IF(AA$3=$J$3,$G235,IF($F235='KU Meter Schedule'!AA$3,'KU Meter Schedule'!Z235-'KU Meter Schedule'!$G235,Z235))</f>
        <v>22481.79</v>
      </c>
      <c r="AB235" s="6">
        <f>IF(AB$3=$J$3,$G235,IF($F235='KU Meter Schedule'!AB$3,'KU Meter Schedule'!AA235-'KU Meter Schedule'!$G235,AA235))</f>
        <v>22481.79</v>
      </c>
      <c r="AC235" s="6">
        <f>IF(AC$3=$J$3,$G235,IF($F235='KU Meter Schedule'!AC$3,'KU Meter Schedule'!AB235-'KU Meter Schedule'!$G235,AB235))</f>
        <v>22481.79</v>
      </c>
      <c r="AD235" s="6">
        <f>IF(AD$3=$J$3,$G235,IF($F235='KU Meter Schedule'!AD$3,'KU Meter Schedule'!AC235-'KU Meter Schedule'!$G235,AC235))</f>
        <v>22481.79</v>
      </c>
      <c r="AE235" s="6">
        <f>IF(AE$3=$J$3,$G235,IF($F235='KU Meter Schedule'!AE$3,'KU Meter Schedule'!AD235-'KU Meter Schedule'!$G235,AD235))</f>
        <v>22481.79</v>
      </c>
      <c r="AF235" s="6">
        <f>IF(AF$3=$J$3,$G235,IF($F235='KU Meter Schedule'!AF$3,'KU Meter Schedule'!AE235-'KU Meter Schedule'!$G235,AE235))</f>
        <v>22481.79</v>
      </c>
      <c r="AG235" s="6">
        <f>IF(AG$3=$J$3,$G235,IF($F235='KU Meter Schedule'!AG$3,'KU Meter Schedule'!AF235-'KU Meter Schedule'!$G235,AF235))</f>
        <v>22481.79</v>
      </c>
      <c r="AH235" s="6">
        <f>IF(AH$3=$J$3,$G235,IF($F235='KU Meter Schedule'!AH$3,'KU Meter Schedule'!AG235-'KU Meter Schedule'!$G235,AG235))</f>
        <v>22481.79</v>
      </c>
      <c r="AI235" s="6">
        <f>IF(AI$3=$J$3,$G235,IF($F235='KU Meter Schedule'!AI$3,'KU Meter Schedule'!AH235-'KU Meter Schedule'!$G235,AH235))</f>
        <v>22481.79</v>
      </c>
      <c r="AJ235" s="6">
        <f>IF(AJ$3=$J$3,$G235,IF($F235='KU Meter Schedule'!AJ$3,'KU Meter Schedule'!AI235-'KU Meter Schedule'!$G235,AI235))</f>
        <v>22481.79</v>
      </c>
      <c r="AK235" s="6">
        <f>IF(AK$3=$J$3,$G235,IF($F235='KU Meter Schedule'!AK$3,'KU Meter Schedule'!AJ235-'KU Meter Schedule'!$G235,AJ235))</f>
        <v>22481.79</v>
      </c>
      <c r="AL235" s="6">
        <f>IF(AL$3=$J$3,$G235,IF($F235='KU Meter Schedule'!AL$3,'KU Meter Schedule'!AK235-'KU Meter Schedule'!$G235,AK235))</f>
        <v>22481.79</v>
      </c>
      <c r="AM235" s="6">
        <f>IF(AM$3=$J$3,$G235,IF($F235='KU Meter Schedule'!AM$3,'KU Meter Schedule'!AL235-'KU Meter Schedule'!$G235,AL235))</f>
        <v>22481.79</v>
      </c>
      <c r="AN235" s="6">
        <f>IF(AN$3=$J$3,$G235,IF($F235='KU Meter Schedule'!AN$3,'KU Meter Schedule'!AM235-'KU Meter Schedule'!$G235,AM235))</f>
        <v>22481.79</v>
      </c>
      <c r="AO235" s="6">
        <f>IF(AO$3=$J$3,$G235,IF($F235='KU Meter Schedule'!AO$3,'KU Meter Schedule'!AN235-'KU Meter Schedule'!$G235,AN235))</f>
        <v>22481.79</v>
      </c>
      <c r="AP235" s="6">
        <f>IF(AP$3=$J$3,$G235,IF($F235='KU Meter Schedule'!AP$3,'KU Meter Schedule'!AO235-'KU Meter Schedule'!$G235,AO235))</f>
        <v>22481.79</v>
      </c>
      <c r="AQ235" s="6">
        <f>IF(AQ$3=$J$3,$G235,IF($F235='KU Meter Schedule'!AQ$3,'KU Meter Schedule'!AP235-'KU Meter Schedule'!$G235,AP235))</f>
        <v>22481.79</v>
      </c>
      <c r="AR235" s="6">
        <f>IF(AR$3=$J$3,$G235,IF($F235='KU Meter Schedule'!AR$3,'KU Meter Schedule'!AQ235-'KU Meter Schedule'!$G235,AQ235))</f>
        <v>22481.79</v>
      </c>
      <c r="AS235" s="6">
        <f>IF(AS$3=$J$3,$G235,IF($F235='KU Meter Schedule'!AS$3,'KU Meter Schedule'!AR235-'KU Meter Schedule'!$G235,AR235))</f>
        <v>22481.79</v>
      </c>
      <c r="AT235" s="6">
        <f>IF(AT$3=$J$3,$G235,IF($F235='KU Meter Schedule'!AT$3,'KU Meter Schedule'!AS235-'KU Meter Schedule'!$G235,AS235))</f>
        <v>22481.79</v>
      </c>
      <c r="AU235" s="6">
        <f>IF(AU$3=$J$3,$G235,IF($F235='KU Meter Schedule'!AU$3,'KU Meter Schedule'!AT235-'KU Meter Schedule'!$G235,AT235))</f>
        <v>22481.79</v>
      </c>
      <c r="AV235" s="6">
        <f>IF(AV$3=$J$3,$G235,IF($F235='KU Meter Schedule'!AV$3,'KU Meter Schedule'!AU235-'KU Meter Schedule'!$G235,AU235))</f>
        <v>22481.79</v>
      </c>
      <c r="AW235" s="6">
        <f>IF(AW$3=$J$3,$G235,IF($F235='KU Meter Schedule'!AW$3,'KU Meter Schedule'!AV235-'KU Meter Schedule'!$G235,AV235))</f>
        <v>0</v>
      </c>
      <c r="AX235" s="6">
        <f>IF(AX$3=$J$3,$G235,IF($F235='KU Meter Schedule'!AX$3,'KU Meter Schedule'!AW235-'KU Meter Schedule'!$G235,AW235))</f>
        <v>0</v>
      </c>
      <c r="AZ235" s="21">
        <f>IF(AZ$3&lt;'Depr. Rate'!$B$1,('Depr. Rate'!$B$4*'KU Meter Schedule'!J235)/12,IF(J235=0,I235/2*'Depr. Rate'!$C$4/12,('Depr. Rate'!$C$4*'KU Meter Schedule'!J235)/12))</f>
        <v>42.902749249999999</v>
      </c>
      <c r="BA235" s="21">
        <f>IF(BA$3&lt;'Depr. Rate'!$B$1,('Depr. Rate'!$B$4*'KU Meter Schedule'!K235)/12,IF(K235=0,J235/2*'Depr. Rate'!$C$4/12,('Depr. Rate'!$C$4*'KU Meter Schedule'!K235)/12))</f>
        <v>42.902749249999999</v>
      </c>
      <c r="BB235" s="21">
        <f>IF(BB$3&lt;'Depr. Rate'!$B$1,('Depr. Rate'!$B$4*'KU Meter Schedule'!L235)/12,IF(L235=0,K235/2*'Depr. Rate'!$C$4/12,('Depr. Rate'!$C$4*'KU Meter Schedule'!L235)/12))</f>
        <v>42.902749249999999</v>
      </c>
      <c r="BC235" s="21">
        <f>IF(BC$3&lt;'Depr. Rate'!$B$1,('Depr. Rate'!$B$4*'KU Meter Schedule'!M235)/12,IF(M235=0,L235/2*'Depr. Rate'!$C$4/12,('Depr. Rate'!$C$4*'KU Meter Schedule'!M235)/12))</f>
        <v>42.902749249999999</v>
      </c>
      <c r="BD235" s="21">
        <f>IF(BD$3&lt;'Depr. Rate'!$B$1,('Depr. Rate'!$B$4*'KU Meter Schedule'!N235)/12,IF(N235=0,M235/2*'Depr. Rate'!$C$4/12,('Depr. Rate'!$C$4*'KU Meter Schedule'!N235)/12))</f>
        <v>42.902749249999999</v>
      </c>
      <c r="BE235" s="21">
        <f>IF(BE$3&lt;'Depr. Rate'!$B$1,('Depr. Rate'!$B$4*'KU Meter Schedule'!O235)/12,IF(O235=0,N235/2*'Depr. Rate'!$C$4/12,('Depr. Rate'!$C$4*'KU Meter Schedule'!O235)/12))</f>
        <v>42.902749249999999</v>
      </c>
      <c r="BF235" s="21">
        <f>IF(BF$3&lt;'Depr. Rate'!$B$1,('Depr. Rate'!$B$4*'KU Meter Schedule'!P235)/12,IF(P235=0,O235/2*'Depr. Rate'!$C$4/12,('Depr. Rate'!$C$4*'KU Meter Schedule'!P235)/12))</f>
        <v>42.902749249999999</v>
      </c>
      <c r="BG235" s="21">
        <f>IF(BG$3&lt;'Depr. Rate'!$B$1,('Depr. Rate'!$B$4*'KU Meter Schedule'!Q235)/12,IF(Q235=0,P235/2*'Depr. Rate'!$C$4/12,('Depr. Rate'!$C$4*'KU Meter Schedule'!Q235)/12))</f>
        <v>42.902749249999999</v>
      </c>
      <c r="BH235" s="21">
        <f>IF(BH$3&lt;'Depr. Rate'!$B$1,('Depr. Rate'!$B$4*'KU Meter Schedule'!R235)/12,IF(R235=0,Q235/2*'Depr. Rate'!$C$4/12,('Depr. Rate'!$C$4*'KU Meter Schedule'!R235)/12))</f>
        <v>42.902749249999999</v>
      </c>
      <c r="BI235" s="21">
        <f>IF(BI$3&lt;'Depr. Rate'!$B$1,('Depr. Rate'!$B$4*'KU Meter Schedule'!S235)/12,IF(S235=0,R235/2*'Depr. Rate'!$C$4/12,('Depr. Rate'!$C$4*'KU Meter Schedule'!S235)/12))</f>
        <v>42.902749249999999</v>
      </c>
      <c r="BJ235" s="21">
        <f>IF(BJ$3&lt;'Depr. Rate'!$B$1,('Depr. Rate'!$B$4*'KU Meter Schedule'!T235)/12,IF(T235=0,S235/2*'Depr. Rate'!$C$4/12,('Depr. Rate'!$C$4*'KU Meter Schedule'!T235)/12))</f>
        <v>42.902749249999999</v>
      </c>
      <c r="BK235" s="21">
        <f>IF(BK$3&lt;'Depr. Rate'!$B$1,('Depr. Rate'!$B$4*'KU Meter Schedule'!U235)/12,IF(U235=0,T235/2*'Depr. Rate'!$C$4/12,('Depr. Rate'!$C$4*'KU Meter Schedule'!U235)/12))</f>
        <v>65.759235750000002</v>
      </c>
      <c r="BL235" s="21">
        <f>IF(BL$3&lt;'Depr. Rate'!$B$1,('Depr. Rate'!$B$4*'KU Meter Schedule'!V235)/12,IF(V235=0,U235/2*'Depr. Rate'!$C$4/12,('Depr. Rate'!$C$4*'KU Meter Schedule'!V235)/12))</f>
        <v>65.759235750000002</v>
      </c>
      <c r="BM235" s="21">
        <f>IF(BM$3&lt;'Depr. Rate'!$B$1,('Depr. Rate'!$B$4*'KU Meter Schedule'!W235)/12,IF(W235=0,V235/2*'Depr. Rate'!$C$4/12,('Depr. Rate'!$C$4*'KU Meter Schedule'!W235)/12))</f>
        <v>65.759235750000002</v>
      </c>
      <c r="BN235" s="21">
        <f>IF(BN$3&lt;'Depr. Rate'!$B$1,('Depr. Rate'!$B$4*'KU Meter Schedule'!X235)/12,IF(X235=0,W235/2*'Depr. Rate'!$C$4/12,('Depr. Rate'!$C$4*'KU Meter Schedule'!X235)/12))</f>
        <v>65.759235750000002</v>
      </c>
      <c r="BO235" s="21">
        <f>IF(BO$3&lt;'Depr. Rate'!$B$1,('Depr. Rate'!$B$4*'KU Meter Schedule'!Y235)/12,IF(Y235=0,X235/2*'Depr. Rate'!$C$4/12,('Depr. Rate'!$C$4*'KU Meter Schedule'!Y235)/12))</f>
        <v>65.759235750000002</v>
      </c>
      <c r="BP235" s="21">
        <f>IF(BP$3&lt;'Depr. Rate'!$B$1,('Depr. Rate'!$B$4*'KU Meter Schedule'!Z235)/12,IF(Z235=0,Y235/2*'Depr. Rate'!$C$4/12,('Depr. Rate'!$C$4*'KU Meter Schedule'!Z235)/12))</f>
        <v>65.759235750000002</v>
      </c>
      <c r="BQ235" s="21">
        <f>IF(BQ$3&lt;'Depr. Rate'!$B$1,('Depr. Rate'!$B$4*'KU Meter Schedule'!AA235)/12,IF(AA235=0,Z235/2*'Depr. Rate'!$C$4/12,('Depr. Rate'!$C$4*'KU Meter Schedule'!AA235)/12))</f>
        <v>65.759235750000002</v>
      </c>
      <c r="BR235" s="21">
        <f>IF(BR$3&lt;'Depr. Rate'!$B$1,('Depr. Rate'!$B$4*'KU Meter Schedule'!AB235)/12,IF(AB235=0,AA235/2*'Depr. Rate'!$C$4/12,('Depr. Rate'!$C$4*'KU Meter Schedule'!AB235)/12))</f>
        <v>65.759235750000002</v>
      </c>
      <c r="BS235" s="21">
        <f>IF(BS$3&lt;'Depr. Rate'!$B$1,('Depr. Rate'!$B$4*'KU Meter Schedule'!AC235)/12,IF(AC235=0,AB235/2*'Depr. Rate'!$C$4/12,('Depr. Rate'!$C$4*'KU Meter Schedule'!AC235)/12))</f>
        <v>65.759235750000002</v>
      </c>
      <c r="BT235" s="21">
        <f>IF(BT$3&lt;'Depr. Rate'!$B$1,('Depr. Rate'!$B$4*'KU Meter Schedule'!AD235)/12,IF(AD235=0,AC235/2*'Depr. Rate'!$C$4/12,('Depr. Rate'!$C$4*'KU Meter Schedule'!AD235)/12))</f>
        <v>65.759235750000002</v>
      </c>
      <c r="BU235" s="21">
        <f>IF(BU$3&lt;'Depr. Rate'!$B$1,('Depr. Rate'!$B$4*'KU Meter Schedule'!AE235)/12,IF(AE235=0,AD235/2*'Depr. Rate'!$C$4/12,('Depr. Rate'!$C$4*'KU Meter Schedule'!AE235)/12))</f>
        <v>65.759235750000002</v>
      </c>
      <c r="BV235" s="21">
        <f>IF(BV$3&lt;'Depr. Rate'!$B$1,('Depr. Rate'!$B$4*'KU Meter Schedule'!AF235)/12,IF(AF235=0,AE235/2*'Depr. Rate'!$C$4/12,('Depr. Rate'!$C$4*'KU Meter Schedule'!AF235)/12))</f>
        <v>65.759235750000002</v>
      </c>
      <c r="BW235" s="21">
        <f>IF(BW$3&lt;'Depr. Rate'!$B$1,('Depr. Rate'!$B$4*'KU Meter Schedule'!AG235)/12,IF(AG235=0,AF235/2*'Depr. Rate'!$C$4/12,('Depr. Rate'!$C$4*'KU Meter Schedule'!AG235)/12))</f>
        <v>65.759235750000002</v>
      </c>
      <c r="BX235" s="21">
        <f>IF(BX$3&lt;'Depr. Rate'!$B$1,('Depr. Rate'!$B$4*'KU Meter Schedule'!AH235)/12,IF(AH235=0,AG235/2*'Depr. Rate'!$C$4/12,('Depr. Rate'!$C$4*'KU Meter Schedule'!AH235)/12))</f>
        <v>65.759235750000002</v>
      </c>
      <c r="BY235" s="21">
        <f>IF(BY$3&lt;'Depr. Rate'!$B$1,('Depr. Rate'!$B$4*'KU Meter Schedule'!AI235)/12,IF(AI235=0,AH235/2*'Depr. Rate'!$C$4/12,('Depr. Rate'!$C$4*'KU Meter Schedule'!AI235)/12))</f>
        <v>65.759235750000002</v>
      </c>
      <c r="BZ235" s="21">
        <f>IF(BZ$3&lt;'Depr. Rate'!$B$1,('Depr. Rate'!$B$4*'KU Meter Schedule'!AJ235)/12,IF(AJ235=0,AI235/2*'Depr. Rate'!$C$4/12,('Depr. Rate'!$C$4*'KU Meter Schedule'!AJ235)/12))</f>
        <v>65.759235750000002</v>
      </c>
      <c r="CA235" s="21">
        <f>IF(CA$3&lt;'Depr. Rate'!$B$1,('Depr. Rate'!$B$4*'KU Meter Schedule'!AK235)/12,IF(AK235=0,AJ235/2*'Depr. Rate'!$C$4/12,('Depr. Rate'!$C$4*'KU Meter Schedule'!AK235)/12))</f>
        <v>65.759235750000002</v>
      </c>
      <c r="CB235" s="21">
        <f>IF(CB$3&lt;'Depr. Rate'!$B$1,('Depr. Rate'!$B$4*'KU Meter Schedule'!AL235)/12,IF(AL235=0,AK235/2*'Depr. Rate'!$C$4/12,('Depr. Rate'!$C$4*'KU Meter Schedule'!AL235)/12))</f>
        <v>65.759235750000002</v>
      </c>
      <c r="CC235" s="21">
        <f>IF(CC$3&lt;'Depr. Rate'!$B$1,('Depr. Rate'!$B$4*'KU Meter Schedule'!AM235)/12,IF(AM235=0,AL235/2*'Depr. Rate'!$C$4/12,('Depr. Rate'!$C$4*'KU Meter Schedule'!AM235)/12))</f>
        <v>65.759235750000002</v>
      </c>
      <c r="CD235" s="21">
        <f>IF(CD$3&lt;'Depr. Rate'!$B$1,('Depr. Rate'!$B$4*'KU Meter Schedule'!AN235)/12,IF(AN235=0,AM235/2*'Depr. Rate'!$C$4/12,('Depr. Rate'!$C$4*'KU Meter Schedule'!AN235)/12))</f>
        <v>65.759235750000002</v>
      </c>
      <c r="CE235" s="21">
        <f>IF(CE$3&lt;'Depr. Rate'!$B$1,('Depr. Rate'!$B$4*'KU Meter Schedule'!AO235)/12,IF(AO235=0,AN235/2*'Depr. Rate'!$C$4/12,('Depr. Rate'!$C$4*'KU Meter Schedule'!AO235)/12))</f>
        <v>65.759235750000002</v>
      </c>
      <c r="CF235" s="21">
        <f>IF(CF$3&lt;'Depr. Rate'!$B$1,('Depr. Rate'!$B$4*'KU Meter Schedule'!AP235)/12,IF(AP235=0,AO235/2*'Depr. Rate'!$C$4/12,('Depr. Rate'!$C$4*'KU Meter Schedule'!AP235)/12))</f>
        <v>65.759235750000002</v>
      </c>
      <c r="CG235" s="21">
        <f>IF(CG$3&lt;'Depr. Rate'!$B$1,('Depr. Rate'!$B$4*'KU Meter Schedule'!AQ235)/12,IF(AQ235=0,AP235/2*'Depr. Rate'!$C$4/12,('Depr. Rate'!$C$4*'KU Meter Schedule'!AQ235)/12))</f>
        <v>65.759235750000002</v>
      </c>
      <c r="CH235" s="21">
        <f>IF(CH$3&lt;'Depr. Rate'!$B$1,('Depr. Rate'!$B$4*'KU Meter Schedule'!AR235)/12,IF(AR235=0,AQ235/2*'Depr. Rate'!$C$4/12,('Depr. Rate'!$C$4*'KU Meter Schedule'!AR235)/12))</f>
        <v>65.759235750000002</v>
      </c>
      <c r="CI235" s="21">
        <f>IF(CI$3&lt;'Depr. Rate'!$B$1,('Depr. Rate'!$B$4*'KU Meter Schedule'!AS235)/12,IF(AS235=0,AR235/2*'Depr. Rate'!$C$4/12,('Depr. Rate'!$C$4*'KU Meter Schedule'!AS235)/12))</f>
        <v>65.759235750000002</v>
      </c>
      <c r="CJ235" s="21">
        <f>IF(CJ$3&lt;'Depr. Rate'!$B$1,('Depr. Rate'!$B$4*'KU Meter Schedule'!AT235)/12,IF(AT235=0,AS235/2*'Depr. Rate'!$C$4/12,('Depr. Rate'!$C$4*'KU Meter Schedule'!AT235)/12))</f>
        <v>65.759235750000002</v>
      </c>
      <c r="CK235" s="21">
        <f>IF(CK$3&lt;'Depr. Rate'!$B$1,('Depr. Rate'!$B$4*'KU Meter Schedule'!AU235)/12,IF(AU235=0,AT235/2*'Depr. Rate'!$C$4/12,('Depr. Rate'!$C$4*'KU Meter Schedule'!AU235)/12))</f>
        <v>65.759235750000002</v>
      </c>
      <c r="CL235" s="21">
        <f>IF(CL$3&lt;'Depr. Rate'!$B$1,('Depr. Rate'!$B$4*'KU Meter Schedule'!AV235)/12,IF(AV235=0,AU235/2*'Depr. Rate'!$C$4/12,('Depr. Rate'!$C$4*'KU Meter Schedule'!AV235)/12))</f>
        <v>65.759235750000002</v>
      </c>
      <c r="CM235" s="21">
        <f>IF(CM$3&lt;'Depr. Rate'!$B$1,('Depr. Rate'!$B$4*'KU Meter Schedule'!AW235)/12,IF(AW235=0,AV235/2*'Depr. Rate'!$C$4/12,('Depr. Rate'!$C$4*'KU Meter Schedule'!AW235)/12))</f>
        <v>32.879617875000001</v>
      </c>
      <c r="CN235" s="21">
        <f>IF(CN$3&lt;'Depr. Rate'!$B$1,('Depr. Rate'!$B$4*'KU Meter Schedule'!AX235)/12,IF(AX235=0,AW235/2*'Depr. Rate'!$C$4/12,('Depr. Rate'!$C$4*'KU Meter Schedule'!AX235)/12))</f>
        <v>0</v>
      </c>
      <c r="CP235" s="6">
        <f>IF(CP$3=$CP$3,$H235+AZ235,IF($F235='KU Meter Schedule'!CP$3,'KU Meter Schedule'!CO235+AZ235-$G235,SUM(CO235,AZ235)))</f>
        <v>15256.649958121701</v>
      </c>
      <c r="CQ235" s="6">
        <f>IF(CQ$3=$CP$3,$H235+BA235,IF($F235='KU Meter Schedule'!CQ$3,'KU Meter Schedule'!CP235+BA235-$G235,SUM(CP235,BA235)))</f>
        <v>15299.552707371702</v>
      </c>
      <c r="CR235" s="6">
        <f>IF(CR$3=$CP$3,$H235+BB235,IF($F235='KU Meter Schedule'!CR$3,'KU Meter Schedule'!CQ235+BB235-$G235,SUM(CQ235,BB235)))</f>
        <v>15342.455456621703</v>
      </c>
      <c r="CS235" s="6">
        <f>IF(CS$3=$CP$3,$H235+BC235,IF($F235='KU Meter Schedule'!CS$3,'KU Meter Schedule'!CR235+BC235-$G235,SUM(CR235,BC235)))</f>
        <v>15385.358205871704</v>
      </c>
      <c r="CT235" s="6">
        <f>IF(CT$3=$CP$3,$H235+BD235,IF($F235='KU Meter Schedule'!CT$3,'KU Meter Schedule'!CS235+BD235-$G235,SUM(CS235,BD235)))</f>
        <v>15428.260955121705</v>
      </c>
      <c r="CU235" s="6">
        <f>IF(CU$3=$CP$3,$H235+BE235,IF($F235='KU Meter Schedule'!CU$3,'KU Meter Schedule'!CT235+BE235-$G235,SUM(CT235,BE235)))</f>
        <v>15471.163704371706</v>
      </c>
      <c r="CV235" s="6">
        <f>IF(CV$3=$CP$3,$H235+BF235,IF($F235='KU Meter Schedule'!CV$3,'KU Meter Schedule'!CU235+BF235-$G235,SUM(CU235,BF235)))</f>
        <v>15514.066453621706</v>
      </c>
      <c r="CW235" s="6">
        <f>IF(CW$3=$CP$3,$H235+BG235,IF($F235='KU Meter Schedule'!CW$3,'KU Meter Schedule'!CV235+BG235-$G235,SUM(CV235,BG235)))</f>
        <v>15556.969202871707</v>
      </c>
      <c r="CX235" s="6">
        <f>IF(CX$3=$CP$3,$H235+BH235,IF($F235='KU Meter Schedule'!CX$3,'KU Meter Schedule'!CW235+BH235-$G235,SUM(CW235,BH235)))</f>
        <v>15599.871952121708</v>
      </c>
      <c r="CY235" s="6">
        <f>IF(CY$3=$CP$3,$H235+BI235,IF($F235='KU Meter Schedule'!CY$3,'KU Meter Schedule'!CX235+BI235-$G235,SUM(CX235,BI235)))</f>
        <v>15642.774701371709</v>
      </c>
      <c r="CZ235" s="6">
        <f>IF(CZ$3=$CP$3,$H235+BJ235,IF($F235='KU Meter Schedule'!CZ$3,'KU Meter Schedule'!CY235+BJ235-$G235,SUM(CY235,BJ235)))</f>
        <v>15685.67745062171</v>
      </c>
      <c r="DA235" s="6">
        <f>IF(DA$3=$CP$3,$H235+BK235,IF($F235='KU Meter Schedule'!DA$3,'KU Meter Schedule'!CZ235+BK235-$G235,SUM(CZ235,BK235)))</f>
        <v>15751.43668637171</v>
      </c>
      <c r="DB235" s="6">
        <f>IF(DB$3=$CP$3,$H235+BL235,IF($F235='KU Meter Schedule'!DB$3,'KU Meter Schedule'!DA235+BL235-$G235,SUM(DA235,BL235)))</f>
        <v>15817.195922121709</v>
      </c>
      <c r="DC235" s="6">
        <f>IF(DC$3=$CP$3,$H235+BM235,IF($F235='KU Meter Schedule'!DC$3,'KU Meter Schedule'!DB235+BM235-$G235,SUM(DB235,BM235)))</f>
        <v>15882.955157871709</v>
      </c>
      <c r="DD235" s="6">
        <f>IF(DD$3=$CP$3,$H235+BN235,IF($F235='KU Meter Schedule'!DD$3,'KU Meter Schedule'!DC235+BN235-$G235,SUM(DC235,BN235)))</f>
        <v>15948.714393621709</v>
      </c>
      <c r="DE235" s="6">
        <f>IF(DE$3=$CP$3,$H235+BO235,IF($F235='KU Meter Schedule'!DE$3,'KU Meter Schedule'!DD235+BO235-$G235,SUM(DD235,BO235)))</f>
        <v>16014.473629371709</v>
      </c>
      <c r="DF235" s="6">
        <f>IF(DF$3=$CP$3,$H235+BP235,IF($F235='KU Meter Schedule'!DF$3,'KU Meter Schedule'!DE235+BP235-$G235,SUM(DE235,BP235)))</f>
        <v>16080.232865121709</v>
      </c>
      <c r="DG235" s="6">
        <f>IF(DG$3=$CP$3,$H235+BQ235,IF($F235='KU Meter Schedule'!DG$3,'KU Meter Schedule'!DF235+BQ235-$G235,SUM(DF235,BQ235)))</f>
        <v>16145.992100871708</v>
      </c>
      <c r="DH235" s="6">
        <f>IF(DH$3=$CP$3,$H235+BR235,IF($F235='KU Meter Schedule'!DH$3,'KU Meter Schedule'!DG235+BR235-$G235,SUM(DG235,BR235)))</f>
        <v>16211.751336621708</v>
      </c>
      <c r="DI235" s="6">
        <f>IF(DI$3=$CP$3,$H235+BS235,IF($F235='KU Meter Schedule'!DI$3,'KU Meter Schedule'!DH235+BS235-$G235,SUM(DH235,BS235)))</f>
        <v>16277.510572371708</v>
      </c>
      <c r="DJ235" s="6">
        <f>IF(DJ$3=$CP$3,$H235+BT235,IF($F235='KU Meter Schedule'!DJ$3,'KU Meter Schedule'!DI235+BT235-$G235,SUM(DI235,BT235)))</f>
        <v>16343.269808121708</v>
      </c>
      <c r="DK235" s="6">
        <f>IF(DK$3=$CP$3,$H235+BU235,IF($F235='KU Meter Schedule'!DK$3,'KU Meter Schedule'!DJ235+BU235-$G235,SUM(DJ235,BU235)))</f>
        <v>16409.029043871709</v>
      </c>
      <c r="DL235" s="6">
        <f>IF(DL$3=$CP$3,$H235+BV235,IF($F235='KU Meter Schedule'!DL$3,'KU Meter Schedule'!DK235+BV235-$G235,SUM(DK235,BV235)))</f>
        <v>16474.788279621709</v>
      </c>
      <c r="DM235" s="6">
        <f>IF(DM$3=$CP$3,$H235+BW235,IF($F235='KU Meter Schedule'!DM$3,'KU Meter Schedule'!DL235+BW235-$G235,SUM(DL235,BW235)))</f>
        <v>16540.547515371709</v>
      </c>
      <c r="DN235" s="6">
        <f>IF(DN$3=$CP$3,$H235+BX235,IF($F235='KU Meter Schedule'!DN$3,'KU Meter Schedule'!DM235+BX235-$G235,SUM(DM235,BX235)))</f>
        <v>16606.306751121709</v>
      </c>
      <c r="DO235" s="6">
        <f>IF(DO$3=$CP$3,$H235+BY235,IF($F235='KU Meter Schedule'!DO$3,'KU Meter Schedule'!DN235+BY235-$G235,SUM(DN235,BY235)))</f>
        <v>16672.065986871708</v>
      </c>
      <c r="DP235" s="6">
        <f>IF(DP$3=$CP$3,$H235+BZ235,IF($F235='KU Meter Schedule'!DP$3,'KU Meter Schedule'!DO235+BZ235-$G235,SUM(DO235,BZ235)))</f>
        <v>16737.825222621708</v>
      </c>
      <c r="DQ235" s="6">
        <f>IF(DQ$3=$CP$3,$H235+CA235,IF($F235='KU Meter Schedule'!DQ$3,'KU Meter Schedule'!DP235+CA235-$G235,SUM(DP235,CA235)))</f>
        <v>16803.584458371708</v>
      </c>
      <c r="DR235" s="6">
        <f>IF(DR$3=$CP$3,$H235+CB235,IF($F235='KU Meter Schedule'!DR$3,'KU Meter Schedule'!DQ235+CB235-$G235,SUM(DQ235,CB235)))</f>
        <v>16869.343694121708</v>
      </c>
      <c r="DS235" s="6">
        <f>IF(DS$3=$CP$3,$H235+CC235,IF($F235='KU Meter Schedule'!DS$3,'KU Meter Schedule'!DR235+CC235-$G235,SUM(DR235,CC235)))</f>
        <v>16935.102929871708</v>
      </c>
      <c r="DT235" s="6">
        <f>IF(DT$3=$CP$3,$H235+CD235,IF($F235='KU Meter Schedule'!DT$3,'KU Meter Schedule'!DS235+CD235-$G235,SUM(DS235,CD235)))</f>
        <v>17000.862165621707</v>
      </c>
      <c r="DU235" s="6">
        <f>IF(DU$3=$CP$3,$H235+CE235,IF($F235='KU Meter Schedule'!DU$3,'KU Meter Schedule'!DT235+CE235-$G235,SUM(DT235,CE235)))</f>
        <v>17066.621401371707</v>
      </c>
      <c r="DV235" s="6">
        <f>IF(DV$3=$CP$3,$H235+CF235,IF($F235='KU Meter Schedule'!DV$3,'KU Meter Schedule'!DU235+CF235-$G235,SUM(DU235,CF235)))</f>
        <v>17132.380637121707</v>
      </c>
      <c r="DW235" s="6">
        <f>IF(DW$3=$CP$3,$H235+CG235,IF($F235='KU Meter Schedule'!DW$3,'KU Meter Schedule'!DV235+CG235-$G235,SUM(DV235,CG235)))</f>
        <v>17198.139872871707</v>
      </c>
      <c r="DX235" s="6">
        <f>IF(DX$3=$CP$3,$H235+CH235,IF($F235='KU Meter Schedule'!DX$3,'KU Meter Schedule'!DW235+CH235-$G235,SUM(DW235,CH235)))</f>
        <v>17263.899108621707</v>
      </c>
      <c r="DY235" s="6">
        <f>IF(DY$3=$CP$3,$H235+CI235,IF($F235='KU Meter Schedule'!DY$3,'KU Meter Schedule'!DX235+CI235-$G235,SUM(DX235,CI235)))</f>
        <v>17329.658344371706</v>
      </c>
      <c r="DZ235" s="6">
        <f>IF(DZ$3=$CP$3,$H235+CJ235,IF($F235='KU Meter Schedule'!DZ$3,'KU Meter Schedule'!DY235+CJ235-$G235,SUM(DY235,CJ235)))</f>
        <v>17395.417580121706</v>
      </c>
      <c r="EA235" s="6">
        <f>IF(EA$3=$CP$3,$H235+CK235,IF($F235='KU Meter Schedule'!EA$3,'KU Meter Schedule'!DZ235+CK235-$G235,SUM(DZ235,CK235)))</f>
        <v>17461.176815871706</v>
      </c>
      <c r="EB235" s="6">
        <f>IF(EB$3=$CP$3,$H235+CL235,IF($F235='KU Meter Schedule'!EB$3,'KU Meter Schedule'!EA235+CL235-$G235,SUM(EA235,CL235)))</f>
        <v>17526.936051621706</v>
      </c>
      <c r="EC235" s="6">
        <f>IF(EC$3=$CP$3,$H235+CM235,IF($F235='KU Meter Schedule'!EC$3,'KU Meter Schedule'!EB235+CM235-$G235,SUM(EB235,CM235)))</f>
        <v>-4921.9743305032935</v>
      </c>
      <c r="ED235" s="6">
        <f>IF(ED$3=$CP$3,$H235+CN235,IF($F235='KU Meter Schedule'!ED$3,'KU Meter Schedule'!EC235+CN235-$G235,SUM(EC235,CN235)))</f>
        <v>-4921.9743305032935</v>
      </c>
      <c r="EF235" s="8">
        <f t="shared" si="48"/>
        <v>7225.1400418782996</v>
      </c>
      <c r="EG235" s="8">
        <f t="shared" si="48"/>
        <v>7182.2372926282987</v>
      </c>
      <c r="EH235" s="8">
        <f t="shared" si="48"/>
        <v>7139.3345433782979</v>
      </c>
      <c r="EI235" s="8">
        <f t="shared" si="48"/>
        <v>7096.431794128297</v>
      </c>
      <c r="EJ235" s="8">
        <f t="shared" si="48"/>
        <v>7053.5290448782962</v>
      </c>
      <c r="EK235" s="8">
        <f t="shared" si="48"/>
        <v>7010.6262956282953</v>
      </c>
      <c r="EL235" s="8">
        <f t="shared" si="48"/>
        <v>6967.7235463782945</v>
      </c>
      <c r="EM235" s="8">
        <f t="shared" si="48"/>
        <v>6924.8207971282936</v>
      </c>
      <c r="EN235" s="8">
        <f t="shared" si="48"/>
        <v>6881.9180478782928</v>
      </c>
      <c r="EO235" s="8">
        <f t="shared" si="48"/>
        <v>6839.0152986282919</v>
      </c>
      <c r="EP235" s="8">
        <f t="shared" si="48"/>
        <v>6796.1125493782911</v>
      </c>
      <c r="EQ235" s="8">
        <f t="shared" si="48"/>
        <v>6730.3533136282913</v>
      </c>
      <c r="ER235" s="8">
        <f t="shared" si="48"/>
        <v>6664.5940778782915</v>
      </c>
      <c r="ES235" s="8">
        <f t="shared" si="48"/>
        <v>6598.8348421282917</v>
      </c>
      <c r="ET235" s="8">
        <f t="shared" si="48"/>
        <v>6533.0756063782919</v>
      </c>
      <c r="EU235" s="8">
        <f t="shared" si="48"/>
        <v>6467.3163706282921</v>
      </c>
      <c r="EV235" s="8">
        <f t="shared" si="47"/>
        <v>6401.5571348782923</v>
      </c>
      <c r="EW235" s="8">
        <f t="shared" si="47"/>
        <v>6335.7978991282926</v>
      </c>
      <c r="EX235" s="8">
        <f t="shared" si="47"/>
        <v>6270.0386633782928</v>
      </c>
      <c r="EY235" s="8">
        <f t="shared" si="47"/>
        <v>6204.279427628293</v>
      </c>
      <c r="EZ235" s="8">
        <f t="shared" si="47"/>
        <v>6138.5201918782932</v>
      </c>
      <c r="FA235" s="8">
        <f t="shared" si="47"/>
        <v>6072.7609561282916</v>
      </c>
      <c r="FB235" s="8">
        <f t="shared" si="47"/>
        <v>6007.0017203782918</v>
      </c>
      <c r="FC235" s="8">
        <f t="shared" si="47"/>
        <v>5941.242484628292</v>
      </c>
      <c r="FD235" s="8">
        <f t="shared" si="47"/>
        <v>5875.4832488782922</v>
      </c>
      <c r="FE235" s="8">
        <f t="shared" si="47"/>
        <v>5809.7240131282924</v>
      </c>
      <c r="FF235" s="8">
        <f t="shared" si="47"/>
        <v>5743.9647773782926</v>
      </c>
      <c r="FG235" s="8">
        <f t="shared" si="47"/>
        <v>5678.2055416282928</v>
      </c>
      <c r="FH235" s="8">
        <f t="shared" si="47"/>
        <v>5612.4463058782931</v>
      </c>
      <c r="FI235" s="8">
        <f t="shared" si="47"/>
        <v>5546.6870701282933</v>
      </c>
      <c r="FJ235" s="8">
        <f t="shared" si="47"/>
        <v>5480.9278343782935</v>
      </c>
      <c r="FK235" s="8">
        <f t="shared" si="46"/>
        <v>5415.1685986282937</v>
      </c>
      <c r="FL235" s="8">
        <f t="shared" si="46"/>
        <v>5349.4093628782939</v>
      </c>
      <c r="FM235" s="8">
        <f t="shared" si="46"/>
        <v>5283.6501271282941</v>
      </c>
      <c r="FN235" s="8">
        <f t="shared" si="46"/>
        <v>5217.8908913782943</v>
      </c>
      <c r="FO235" s="8">
        <f t="shared" si="46"/>
        <v>5152.1316556282945</v>
      </c>
      <c r="FP235" s="8">
        <f t="shared" si="46"/>
        <v>5086.3724198782947</v>
      </c>
      <c r="FQ235" s="8">
        <f t="shared" si="46"/>
        <v>5020.613184128295</v>
      </c>
      <c r="FR235" s="8">
        <f t="shared" si="46"/>
        <v>4954.8539483782952</v>
      </c>
      <c r="FS235" s="8">
        <f t="shared" si="46"/>
        <v>4921.9743305032935</v>
      </c>
      <c r="FT235" s="8">
        <f t="shared" si="46"/>
        <v>4921.9743305032935</v>
      </c>
    </row>
    <row r="236" spans="1:176" x14ac:dyDescent="0.25">
      <c r="A236" s="3" t="s">
        <v>12</v>
      </c>
      <c r="B236" s="3" t="s">
        <v>2</v>
      </c>
      <c r="C236" s="3" t="s">
        <v>37</v>
      </c>
      <c r="D236" s="3" t="s">
        <v>4</v>
      </c>
      <c r="E236" s="3">
        <v>1991</v>
      </c>
      <c r="F236" s="24">
        <f>IFERROR(VLOOKUP(CONCATENATE(C236,E236),'KU Retirements'!$A$4:$E$150,5,FALSE),"N/A")</f>
        <v>43770</v>
      </c>
      <c r="G236" s="5">
        <v>109414.6</v>
      </c>
      <c r="H236" s="5">
        <v>71746.177439544001</v>
      </c>
      <c r="J236" s="6">
        <f>IF(J$3=$J$3,$G236,IF($F236='KU Meter Schedule'!J$3,'KU Meter Schedule'!I236-'KU Meter Schedule'!$G236,I236))</f>
        <v>109414.6</v>
      </c>
      <c r="K236" s="6">
        <f>IF(K$3=$J$3,$G236,IF($F236='KU Meter Schedule'!K$3,'KU Meter Schedule'!J236-'KU Meter Schedule'!$G236,J236))</f>
        <v>109414.6</v>
      </c>
      <c r="L236" s="6">
        <f>IF(L$3=$J$3,$G236,IF($F236='KU Meter Schedule'!L$3,'KU Meter Schedule'!K236-'KU Meter Schedule'!$G236,K236))</f>
        <v>109414.6</v>
      </c>
      <c r="M236" s="6">
        <f>IF(M$3=$J$3,$G236,IF($F236='KU Meter Schedule'!M$3,'KU Meter Schedule'!L236-'KU Meter Schedule'!$G236,L236))</f>
        <v>109414.6</v>
      </c>
      <c r="N236" s="6">
        <f>IF(N$3=$J$3,$G236,IF($F236='KU Meter Schedule'!N$3,'KU Meter Schedule'!M236-'KU Meter Schedule'!$G236,M236))</f>
        <v>109414.6</v>
      </c>
      <c r="O236" s="6">
        <f>IF(O$3=$J$3,$G236,IF($F236='KU Meter Schedule'!O$3,'KU Meter Schedule'!N236-'KU Meter Schedule'!$G236,N236))</f>
        <v>109414.6</v>
      </c>
      <c r="P236" s="6">
        <f>IF(P$3=$J$3,$G236,IF($F236='KU Meter Schedule'!P$3,'KU Meter Schedule'!O236-'KU Meter Schedule'!$G236,O236))</f>
        <v>109414.6</v>
      </c>
      <c r="Q236" s="6">
        <f>IF(Q$3=$J$3,$G236,IF($F236='KU Meter Schedule'!Q$3,'KU Meter Schedule'!P236-'KU Meter Schedule'!$G236,P236))</f>
        <v>109414.6</v>
      </c>
      <c r="R236" s="6">
        <f>IF(R$3=$J$3,$G236,IF($F236='KU Meter Schedule'!R$3,'KU Meter Schedule'!Q236-'KU Meter Schedule'!$G236,Q236))</f>
        <v>109414.6</v>
      </c>
      <c r="S236" s="6">
        <f>IF(S$3=$J$3,$G236,IF($F236='KU Meter Schedule'!S$3,'KU Meter Schedule'!R236-'KU Meter Schedule'!$G236,R236))</f>
        <v>109414.6</v>
      </c>
      <c r="T236" s="6">
        <f>IF(T$3=$J$3,$G236,IF($F236='KU Meter Schedule'!T$3,'KU Meter Schedule'!S236-'KU Meter Schedule'!$G236,S236))</f>
        <v>109414.6</v>
      </c>
      <c r="U236" s="6">
        <f>IF(U$3=$J$3,$G236,IF($F236='KU Meter Schedule'!U$3,'KU Meter Schedule'!T236-'KU Meter Schedule'!$G236,T236))</f>
        <v>109414.6</v>
      </c>
      <c r="V236" s="6">
        <f>IF(V$3=$J$3,$G236,IF($F236='KU Meter Schedule'!V$3,'KU Meter Schedule'!U236-'KU Meter Schedule'!$G236,U236))</f>
        <v>109414.6</v>
      </c>
      <c r="W236" s="6">
        <f>IF(W$3=$J$3,$G236,IF($F236='KU Meter Schedule'!W$3,'KU Meter Schedule'!V236-'KU Meter Schedule'!$G236,V236))</f>
        <v>109414.6</v>
      </c>
      <c r="X236" s="6">
        <f>IF(X$3=$J$3,$G236,IF($F236='KU Meter Schedule'!X$3,'KU Meter Schedule'!W236-'KU Meter Schedule'!$G236,W236))</f>
        <v>109414.6</v>
      </c>
      <c r="Y236" s="6">
        <f>IF(Y$3=$J$3,$G236,IF($F236='KU Meter Schedule'!Y$3,'KU Meter Schedule'!X236-'KU Meter Schedule'!$G236,X236))</f>
        <v>109414.6</v>
      </c>
      <c r="Z236" s="6">
        <f>IF(Z$3=$J$3,$G236,IF($F236='KU Meter Schedule'!Z$3,'KU Meter Schedule'!Y236-'KU Meter Schedule'!$G236,Y236))</f>
        <v>109414.6</v>
      </c>
      <c r="AA236" s="6">
        <f>IF(AA$3=$J$3,$G236,IF($F236='KU Meter Schedule'!AA$3,'KU Meter Schedule'!Z236-'KU Meter Schedule'!$G236,Z236))</f>
        <v>109414.6</v>
      </c>
      <c r="AB236" s="6">
        <f>IF(AB$3=$J$3,$G236,IF($F236='KU Meter Schedule'!AB$3,'KU Meter Schedule'!AA236-'KU Meter Schedule'!$G236,AA236))</f>
        <v>109414.6</v>
      </c>
      <c r="AC236" s="6">
        <f>IF(AC$3=$J$3,$G236,IF($F236='KU Meter Schedule'!AC$3,'KU Meter Schedule'!AB236-'KU Meter Schedule'!$G236,AB236))</f>
        <v>109414.6</v>
      </c>
      <c r="AD236" s="6">
        <f>IF(AD$3=$J$3,$G236,IF($F236='KU Meter Schedule'!AD$3,'KU Meter Schedule'!AC236-'KU Meter Schedule'!$G236,AC236))</f>
        <v>109414.6</v>
      </c>
      <c r="AE236" s="6">
        <f>IF(AE$3=$J$3,$G236,IF($F236='KU Meter Schedule'!AE$3,'KU Meter Schedule'!AD236-'KU Meter Schedule'!$G236,AD236))</f>
        <v>109414.6</v>
      </c>
      <c r="AF236" s="6">
        <f>IF(AF$3=$J$3,$G236,IF($F236='KU Meter Schedule'!AF$3,'KU Meter Schedule'!AE236-'KU Meter Schedule'!$G236,AE236))</f>
        <v>109414.6</v>
      </c>
      <c r="AG236" s="6">
        <f>IF(AG$3=$J$3,$G236,IF($F236='KU Meter Schedule'!AG$3,'KU Meter Schedule'!AF236-'KU Meter Schedule'!$G236,AF236))</f>
        <v>109414.6</v>
      </c>
      <c r="AH236" s="6">
        <f>IF(AH$3=$J$3,$G236,IF($F236='KU Meter Schedule'!AH$3,'KU Meter Schedule'!AG236-'KU Meter Schedule'!$G236,AG236))</f>
        <v>109414.6</v>
      </c>
      <c r="AI236" s="6">
        <f>IF(AI$3=$J$3,$G236,IF($F236='KU Meter Schedule'!AI$3,'KU Meter Schedule'!AH236-'KU Meter Schedule'!$G236,AH236))</f>
        <v>109414.6</v>
      </c>
      <c r="AJ236" s="6">
        <f>IF(AJ$3=$J$3,$G236,IF($F236='KU Meter Schedule'!AJ$3,'KU Meter Schedule'!AI236-'KU Meter Schedule'!$G236,AI236))</f>
        <v>109414.6</v>
      </c>
      <c r="AK236" s="6">
        <f>IF(AK$3=$J$3,$G236,IF($F236='KU Meter Schedule'!AK$3,'KU Meter Schedule'!AJ236-'KU Meter Schedule'!$G236,AJ236))</f>
        <v>109414.6</v>
      </c>
      <c r="AL236" s="6">
        <f>IF(AL$3=$J$3,$G236,IF($F236='KU Meter Schedule'!AL$3,'KU Meter Schedule'!AK236-'KU Meter Schedule'!$G236,AK236))</f>
        <v>109414.6</v>
      </c>
      <c r="AM236" s="6">
        <f>IF(AM$3=$J$3,$G236,IF($F236='KU Meter Schedule'!AM$3,'KU Meter Schedule'!AL236-'KU Meter Schedule'!$G236,AL236))</f>
        <v>109414.6</v>
      </c>
      <c r="AN236" s="6">
        <f>IF(AN$3=$J$3,$G236,IF($F236='KU Meter Schedule'!AN$3,'KU Meter Schedule'!AM236-'KU Meter Schedule'!$G236,AM236))</f>
        <v>109414.6</v>
      </c>
      <c r="AO236" s="6">
        <f>IF(AO$3=$J$3,$G236,IF($F236='KU Meter Schedule'!AO$3,'KU Meter Schedule'!AN236-'KU Meter Schedule'!$G236,AN236))</f>
        <v>109414.6</v>
      </c>
      <c r="AP236" s="6">
        <f>IF(AP$3=$J$3,$G236,IF($F236='KU Meter Schedule'!AP$3,'KU Meter Schedule'!AO236-'KU Meter Schedule'!$G236,AO236))</f>
        <v>109414.6</v>
      </c>
      <c r="AQ236" s="6">
        <f>IF(AQ$3=$J$3,$G236,IF($F236='KU Meter Schedule'!AQ$3,'KU Meter Schedule'!AP236-'KU Meter Schedule'!$G236,AP236))</f>
        <v>109414.6</v>
      </c>
      <c r="AR236" s="6">
        <f>IF(AR$3=$J$3,$G236,IF($F236='KU Meter Schedule'!AR$3,'KU Meter Schedule'!AQ236-'KU Meter Schedule'!$G236,AQ236))</f>
        <v>109414.6</v>
      </c>
      <c r="AS236" s="6">
        <f>IF(AS$3=$J$3,$G236,IF($F236='KU Meter Schedule'!AS$3,'KU Meter Schedule'!AR236-'KU Meter Schedule'!$G236,AR236))</f>
        <v>109414.6</v>
      </c>
      <c r="AT236" s="6">
        <f>IF(AT$3=$J$3,$G236,IF($F236='KU Meter Schedule'!AT$3,'KU Meter Schedule'!AS236-'KU Meter Schedule'!$G236,AS236))</f>
        <v>109414.6</v>
      </c>
      <c r="AU236" s="6">
        <f>IF(AU$3=$J$3,$G236,IF($F236='KU Meter Schedule'!AU$3,'KU Meter Schedule'!AT236-'KU Meter Schedule'!$G236,AT236))</f>
        <v>109414.6</v>
      </c>
      <c r="AV236" s="6">
        <f>IF(AV$3=$J$3,$G236,IF($F236='KU Meter Schedule'!AV$3,'KU Meter Schedule'!AU236-'KU Meter Schedule'!$G236,AU236))</f>
        <v>109414.6</v>
      </c>
      <c r="AW236" s="6">
        <f>IF(AW$3=$J$3,$G236,IF($F236='KU Meter Schedule'!AW$3,'KU Meter Schedule'!AV236-'KU Meter Schedule'!$G236,AV236))</f>
        <v>0</v>
      </c>
      <c r="AX236" s="6">
        <f>IF(AX$3=$J$3,$G236,IF($F236='KU Meter Schedule'!AX$3,'KU Meter Schedule'!AW236-'KU Meter Schedule'!$G236,AW236))</f>
        <v>0</v>
      </c>
      <c r="AZ236" s="21">
        <f>IF(AZ$3&lt;'Depr. Rate'!$B$1,('Depr. Rate'!$B$4*'KU Meter Schedule'!J236)/12,IF(J236=0,I236/2*'Depr. Rate'!$C$4/12,('Depr. Rate'!$C$4*'KU Meter Schedule'!J236)/12))</f>
        <v>208.79952833333334</v>
      </c>
      <c r="BA236" s="21">
        <f>IF(BA$3&lt;'Depr. Rate'!$B$1,('Depr. Rate'!$B$4*'KU Meter Schedule'!K236)/12,IF(K236=0,J236/2*'Depr. Rate'!$C$4/12,('Depr. Rate'!$C$4*'KU Meter Schedule'!K236)/12))</f>
        <v>208.79952833333334</v>
      </c>
      <c r="BB236" s="21">
        <f>IF(BB$3&lt;'Depr. Rate'!$B$1,('Depr. Rate'!$B$4*'KU Meter Schedule'!L236)/12,IF(L236=0,K236/2*'Depr. Rate'!$C$4/12,('Depr. Rate'!$C$4*'KU Meter Schedule'!L236)/12))</f>
        <v>208.79952833333334</v>
      </c>
      <c r="BC236" s="21">
        <f>IF(BC$3&lt;'Depr. Rate'!$B$1,('Depr. Rate'!$B$4*'KU Meter Schedule'!M236)/12,IF(M236=0,L236/2*'Depr. Rate'!$C$4/12,('Depr. Rate'!$C$4*'KU Meter Schedule'!M236)/12))</f>
        <v>208.79952833333334</v>
      </c>
      <c r="BD236" s="21">
        <f>IF(BD$3&lt;'Depr. Rate'!$B$1,('Depr. Rate'!$B$4*'KU Meter Schedule'!N236)/12,IF(N236=0,M236/2*'Depr. Rate'!$C$4/12,('Depr. Rate'!$C$4*'KU Meter Schedule'!N236)/12))</f>
        <v>208.79952833333334</v>
      </c>
      <c r="BE236" s="21">
        <f>IF(BE$3&lt;'Depr. Rate'!$B$1,('Depr. Rate'!$B$4*'KU Meter Schedule'!O236)/12,IF(O236=0,N236/2*'Depr. Rate'!$C$4/12,('Depr. Rate'!$C$4*'KU Meter Schedule'!O236)/12))</f>
        <v>208.79952833333334</v>
      </c>
      <c r="BF236" s="21">
        <f>IF(BF$3&lt;'Depr. Rate'!$B$1,('Depr. Rate'!$B$4*'KU Meter Schedule'!P236)/12,IF(P236=0,O236/2*'Depr. Rate'!$C$4/12,('Depr. Rate'!$C$4*'KU Meter Schedule'!P236)/12))</f>
        <v>208.79952833333334</v>
      </c>
      <c r="BG236" s="21">
        <f>IF(BG$3&lt;'Depr. Rate'!$B$1,('Depr. Rate'!$B$4*'KU Meter Schedule'!Q236)/12,IF(Q236=0,P236/2*'Depr. Rate'!$C$4/12,('Depr. Rate'!$C$4*'KU Meter Schedule'!Q236)/12))</f>
        <v>208.79952833333334</v>
      </c>
      <c r="BH236" s="21">
        <f>IF(BH$3&lt;'Depr. Rate'!$B$1,('Depr. Rate'!$B$4*'KU Meter Schedule'!R236)/12,IF(R236=0,Q236/2*'Depr. Rate'!$C$4/12,('Depr. Rate'!$C$4*'KU Meter Schedule'!R236)/12))</f>
        <v>208.79952833333334</v>
      </c>
      <c r="BI236" s="21">
        <f>IF(BI$3&lt;'Depr. Rate'!$B$1,('Depr. Rate'!$B$4*'KU Meter Schedule'!S236)/12,IF(S236=0,R236/2*'Depr. Rate'!$C$4/12,('Depr. Rate'!$C$4*'KU Meter Schedule'!S236)/12))</f>
        <v>208.79952833333334</v>
      </c>
      <c r="BJ236" s="21">
        <f>IF(BJ$3&lt;'Depr. Rate'!$B$1,('Depr. Rate'!$B$4*'KU Meter Schedule'!T236)/12,IF(T236=0,S236/2*'Depr. Rate'!$C$4/12,('Depr. Rate'!$C$4*'KU Meter Schedule'!T236)/12))</f>
        <v>208.79952833333334</v>
      </c>
      <c r="BK236" s="21">
        <f>IF(BK$3&lt;'Depr. Rate'!$B$1,('Depr. Rate'!$B$4*'KU Meter Schedule'!U236)/12,IF(U236=0,T236/2*'Depr. Rate'!$C$4/12,('Depr. Rate'!$C$4*'KU Meter Schedule'!U236)/12))</f>
        <v>320.03770500000002</v>
      </c>
      <c r="BL236" s="21">
        <f>IF(BL$3&lt;'Depr. Rate'!$B$1,('Depr. Rate'!$B$4*'KU Meter Schedule'!V236)/12,IF(V236=0,U236/2*'Depr. Rate'!$C$4/12,('Depr. Rate'!$C$4*'KU Meter Schedule'!V236)/12))</f>
        <v>320.03770500000002</v>
      </c>
      <c r="BM236" s="21">
        <f>IF(BM$3&lt;'Depr. Rate'!$B$1,('Depr. Rate'!$B$4*'KU Meter Schedule'!W236)/12,IF(W236=0,V236/2*'Depr. Rate'!$C$4/12,('Depr. Rate'!$C$4*'KU Meter Schedule'!W236)/12))</f>
        <v>320.03770500000002</v>
      </c>
      <c r="BN236" s="21">
        <f>IF(BN$3&lt;'Depr. Rate'!$B$1,('Depr. Rate'!$B$4*'KU Meter Schedule'!X236)/12,IF(X236=0,W236/2*'Depr. Rate'!$C$4/12,('Depr. Rate'!$C$4*'KU Meter Schedule'!X236)/12))</f>
        <v>320.03770500000002</v>
      </c>
      <c r="BO236" s="21">
        <f>IF(BO$3&lt;'Depr. Rate'!$B$1,('Depr. Rate'!$B$4*'KU Meter Schedule'!Y236)/12,IF(Y236=0,X236/2*'Depr. Rate'!$C$4/12,('Depr. Rate'!$C$4*'KU Meter Schedule'!Y236)/12))</f>
        <v>320.03770500000002</v>
      </c>
      <c r="BP236" s="21">
        <f>IF(BP$3&lt;'Depr. Rate'!$B$1,('Depr. Rate'!$B$4*'KU Meter Schedule'!Z236)/12,IF(Z236=0,Y236/2*'Depr. Rate'!$C$4/12,('Depr. Rate'!$C$4*'KU Meter Schedule'!Z236)/12))</f>
        <v>320.03770500000002</v>
      </c>
      <c r="BQ236" s="21">
        <f>IF(BQ$3&lt;'Depr. Rate'!$B$1,('Depr. Rate'!$B$4*'KU Meter Schedule'!AA236)/12,IF(AA236=0,Z236/2*'Depr. Rate'!$C$4/12,('Depr. Rate'!$C$4*'KU Meter Schedule'!AA236)/12))</f>
        <v>320.03770500000002</v>
      </c>
      <c r="BR236" s="21">
        <f>IF(BR$3&lt;'Depr. Rate'!$B$1,('Depr. Rate'!$B$4*'KU Meter Schedule'!AB236)/12,IF(AB236=0,AA236/2*'Depr. Rate'!$C$4/12,('Depr. Rate'!$C$4*'KU Meter Schedule'!AB236)/12))</f>
        <v>320.03770500000002</v>
      </c>
      <c r="BS236" s="21">
        <f>IF(BS$3&lt;'Depr. Rate'!$B$1,('Depr. Rate'!$B$4*'KU Meter Schedule'!AC236)/12,IF(AC236=0,AB236/2*'Depr. Rate'!$C$4/12,('Depr. Rate'!$C$4*'KU Meter Schedule'!AC236)/12))</f>
        <v>320.03770500000002</v>
      </c>
      <c r="BT236" s="21">
        <f>IF(BT$3&lt;'Depr. Rate'!$B$1,('Depr. Rate'!$B$4*'KU Meter Schedule'!AD236)/12,IF(AD236=0,AC236/2*'Depr. Rate'!$C$4/12,('Depr. Rate'!$C$4*'KU Meter Schedule'!AD236)/12))</f>
        <v>320.03770500000002</v>
      </c>
      <c r="BU236" s="21">
        <f>IF(BU$3&lt;'Depr. Rate'!$B$1,('Depr. Rate'!$B$4*'KU Meter Schedule'!AE236)/12,IF(AE236=0,AD236/2*'Depr. Rate'!$C$4/12,('Depr. Rate'!$C$4*'KU Meter Schedule'!AE236)/12))</f>
        <v>320.03770500000002</v>
      </c>
      <c r="BV236" s="21">
        <f>IF(BV$3&lt;'Depr. Rate'!$B$1,('Depr. Rate'!$B$4*'KU Meter Schedule'!AF236)/12,IF(AF236=0,AE236/2*'Depr. Rate'!$C$4/12,('Depr. Rate'!$C$4*'KU Meter Schedule'!AF236)/12))</f>
        <v>320.03770500000002</v>
      </c>
      <c r="BW236" s="21">
        <f>IF(BW$3&lt;'Depr. Rate'!$B$1,('Depr. Rate'!$B$4*'KU Meter Schedule'!AG236)/12,IF(AG236=0,AF236/2*'Depr. Rate'!$C$4/12,('Depr. Rate'!$C$4*'KU Meter Schedule'!AG236)/12))</f>
        <v>320.03770500000002</v>
      </c>
      <c r="BX236" s="21">
        <f>IF(BX$3&lt;'Depr. Rate'!$B$1,('Depr. Rate'!$B$4*'KU Meter Schedule'!AH236)/12,IF(AH236=0,AG236/2*'Depr. Rate'!$C$4/12,('Depr. Rate'!$C$4*'KU Meter Schedule'!AH236)/12))</f>
        <v>320.03770500000002</v>
      </c>
      <c r="BY236" s="21">
        <f>IF(BY$3&lt;'Depr. Rate'!$B$1,('Depr. Rate'!$B$4*'KU Meter Schedule'!AI236)/12,IF(AI236=0,AH236/2*'Depr. Rate'!$C$4/12,('Depr. Rate'!$C$4*'KU Meter Schedule'!AI236)/12))</f>
        <v>320.03770500000002</v>
      </c>
      <c r="BZ236" s="21">
        <f>IF(BZ$3&lt;'Depr. Rate'!$B$1,('Depr. Rate'!$B$4*'KU Meter Schedule'!AJ236)/12,IF(AJ236=0,AI236/2*'Depr. Rate'!$C$4/12,('Depr. Rate'!$C$4*'KU Meter Schedule'!AJ236)/12))</f>
        <v>320.03770500000002</v>
      </c>
      <c r="CA236" s="21">
        <f>IF(CA$3&lt;'Depr. Rate'!$B$1,('Depr. Rate'!$B$4*'KU Meter Schedule'!AK236)/12,IF(AK236=0,AJ236/2*'Depr. Rate'!$C$4/12,('Depr. Rate'!$C$4*'KU Meter Schedule'!AK236)/12))</f>
        <v>320.03770500000002</v>
      </c>
      <c r="CB236" s="21">
        <f>IF(CB$3&lt;'Depr. Rate'!$B$1,('Depr. Rate'!$B$4*'KU Meter Schedule'!AL236)/12,IF(AL236=0,AK236/2*'Depr. Rate'!$C$4/12,('Depr. Rate'!$C$4*'KU Meter Schedule'!AL236)/12))</f>
        <v>320.03770500000002</v>
      </c>
      <c r="CC236" s="21">
        <f>IF(CC$3&lt;'Depr. Rate'!$B$1,('Depr. Rate'!$B$4*'KU Meter Schedule'!AM236)/12,IF(AM236=0,AL236/2*'Depr. Rate'!$C$4/12,('Depr. Rate'!$C$4*'KU Meter Schedule'!AM236)/12))</f>
        <v>320.03770500000002</v>
      </c>
      <c r="CD236" s="21">
        <f>IF(CD$3&lt;'Depr. Rate'!$B$1,('Depr. Rate'!$B$4*'KU Meter Schedule'!AN236)/12,IF(AN236=0,AM236/2*'Depr. Rate'!$C$4/12,('Depr. Rate'!$C$4*'KU Meter Schedule'!AN236)/12))</f>
        <v>320.03770500000002</v>
      </c>
      <c r="CE236" s="21">
        <f>IF(CE$3&lt;'Depr. Rate'!$B$1,('Depr. Rate'!$B$4*'KU Meter Schedule'!AO236)/12,IF(AO236=0,AN236/2*'Depr. Rate'!$C$4/12,('Depr. Rate'!$C$4*'KU Meter Schedule'!AO236)/12))</f>
        <v>320.03770500000002</v>
      </c>
      <c r="CF236" s="21">
        <f>IF(CF$3&lt;'Depr. Rate'!$B$1,('Depr. Rate'!$B$4*'KU Meter Schedule'!AP236)/12,IF(AP236=0,AO236/2*'Depr. Rate'!$C$4/12,('Depr. Rate'!$C$4*'KU Meter Schedule'!AP236)/12))</f>
        <v>320.03770500000002</v>
      </c>
      <c r="CG236" s="21">
        <f>IF(CG$3&lt;'Depr. Rate'!$B$1,('Depr. Rate'!$B$4*'KU Meter Schedule'!AQ236)/12,IF(AQ236=0,AP236/2*'Depr. Rate'!$C$4/12,('Depr. Rate'!$C$4*'KU Meter Schedule'!AQ236)/12))</f>
        <v>320.03770500000002</v>
      </c>
      <c r="CH236" s="21">
        <f>IF(CH$3&lt;'Depr. Rate'!$B$1,('Depr. Rate'!$B$4*'KU Meter Schedule'!AR236)/12,IF(AR236=0,AQ236/2*'Depr. Rate'!$C$4/12,('Depr. Rate'!$C$4*'KU Meter Schedule'!AR236)/12))</f>
        <v>320.03770500000002</v>
      </c>
      <c r="CI236" s="21">
        <f>IF(CI$3&lt;'Depr. Rate'!$B$1,('Depr. Rate'!$B$4*'KU Meter Schedule'!AS236)/12,IF(AS236=0,AR236/2*'Depr. Rate'!$C$4/12,('Depr. Rate'!$C$4*'KU Meter Schedule'!AS236)/12))</f>
        <v>320.03770500000002</v>
      </c>
      <c r="CJ236" s="21">
        <f>IF(CJ$3&lt;'Depr. Rate'!$B$1,('Depr. Rate'!$B$4*'KU Meter Schedule'!AT236)/12,IF(AT236=0,AS236/2*'Depr. Rate'!$C$4/12,('Depr. Rate'!$C$4*'KU Meter Schedule'!AT236)/12))</f>
        <v>320.03770500000002</v>
      </c>
      <c r="CK236" s="21">
        <f>IF(CK$3&lt;'Depr. Rate'!$B$1,('Depr. Rate'!$B$4*'KU Meter Schedule'!AU236)/12,IF(AU236=0,AT236/2*'Depr. Rate'!$C$4/12,('Depr. Rate'!$C$4*'KU Meter Schedule'!AU236)/12))</f>
        <v>320.03770500000002</v>
      </c>
      <c r="CL236" s="21">
        <f>IF(CL$3&lt;'Depr. Rate'!$B$1,('Depr. Rate'!$B$4*'KU Meter Schedule'!AV236)/12,IF(AV236=0,AU236/2*'Depr. Rate'!$C$4/12,('Depr. Rate'!$C$4*'KU Meter Schedule'!AV236)/12))</f>
        <v>320.03770500000002</v>
      </c>
      <c r="CM236" s="21">
        <f>IF(CM$3&lt;'Depr. Rate'!$B$1,('Depr. Rate'!$B$4*'KU Meter Schedule'!AW236)/12,IF(AW236=0,AV236/2*'Depr. Rate'!$C$4/12,('Depr. Rate'!$C$4*'KU Meter Schedule'!AW236)/12))</f>
        <v>160.01885250000001</v>
      </c>
      <c r="CN236" s="21">
        <f>IF(CN$3&lt;'Depr. Rate'!$B$1,('Depr. Rate'!$B$4*'KU Meter Schedule'!AX236)/12,IF(AX236=0,AW236/2*'Depr. Rate'!$C$4/12,('Depr. Rate'!$C$4*'KU Meter Schedule'!AX236)/12))</f>
        <v>0</v>
      </c>
      <c r="CP236" s="6">
        <f>IF(CP$3=$CP$3,$H236+AZ236,IF($F236='KU Meter Schedule'!CP$3,'KU Meter Schedule'!CO236+AZ236-$G236,SUM(CO236,AZ236)))</f>
        <v>71954.97696787733</v>
      </c>
      <c r="CQ236" s="6">
        <f>IF(CQ$3=$CP$3,$H236+BA236,IF($F236='KU Meter Schedule'!CQ$3,'KU Meter Schedule'!CP236+BA236-$G236,SUM(CP236,BA236)))</f>
        <v>72163.776496210659</v>
      </c>
      <c r="CR236" s="6">
        <f>IF(CR$3=$CP$3,$H236+BB236,IF($F236='KU Meter Schedule'!CR$3,'KU Meter Schedule'!CQ236+BB236-$G236,SUM(CQ236,BB236)))</f>
        <v>72372.576024543989</v>
      </c>
      <c r="CS236" s="6">
        <f>IF(CS$3=$CP$3,$H236+BC236,IF($F236='KU Meter Schedule'!CS$3,'KU Meter Schedule'!CR236+BC236-$G236,SUM(CR236,BC236)))</f>
        <v>72581.375552877318</v>
      </c>
      <c r="CT236" s="6">
        <f>IF(CT$3=$CP$3,$H236+BD236,IF($F236='KU Meter Schedule'!CT$3,'KU Meter Schedule'!CS236+BD236-$G236,SUM(CS236,BD236)))</f>
        <v>72790.175081210647</v>
      </c>
      <c r="CU236" s="6">
        <f>IF(CU$3=$CP$3,$H236+BE236,IF($F236='KU Meter Schedule'!CU$3,'KU Meter Schedule'!CT236+BE236-$G236,SUM(CT236,BE236)))</f>
        <v>72998.974609543977</v>
      </c>
      <c r="CV236" s="6">
        <f>IF(CV$3=$CP$3,$H236+BF236,IF($F236='KU Meter Schedule'!CV$3,'KU Meter Schedule'!CU236+BF236-$G236,SUM(CU236,BF236)))</f>
        <v>73207.774137877306</v>
      </c>
      <c r="CW236" s="6">
        <f>IF(CW$3=$CP$3,$H236+BG236,IF($F236='KU Meter Schedule'!CW$3,'KU Meter Schedule'!CV236+BG236-$G236,SUM(CV236,BG236)))</f>
        <v>73416.573666210636</v>
      </c>
      <c r="CX236" s="6">
        <f>IF(CX$3=$CP$3,$H236+BH236,IF($F236='KU Meter Schedule'!CX$3,'KU Meter Schedule'!CW236+BH236-$G236,SUM(CW236,BH236)))</f>
        <v>73625.373194543965</v>
      </c>
      <c r="CY236" s="6">
        <f>IF(CY$3=$CP$3,$H236+BI236,IF($F236='KU Meter Schedule'!CY$3,'KU Meter Schedule'!CX236+BI236-$G236,SUM(CX236,BI236)))</f>
        <v>73834.172722877294</v>
      </c>
      <c r="CZ236" s="6">
        <f>IF(CZ$3=$CP$3,$H236+BJ236,IF($F236='KU Meter Schedule'!CZ$3,'KU Meter Schedule'!CY236+BJ236-$G236,SUM(CY236,BJ236)))</f>
        <v>74042.972251210624</v>
      </c>
      <c r="DA236" s="6">
        <f>IF(DA$3=$CP$3,$H236+BK236,IF($F236='KU Meter Schedule'!DA$3,'KU Meter Schedule'!CZ236+BK236-$G236,SUM(CZ236,BK236)))</f>
        <v>74363.009956210619</v>
      </c>
      <c r="DB236" s="6">
        <f>IF(DB$3=$CP$3,$H236+BL236,IF($F236='KU Meter Schedule'!DB$3,'KU Meter Schedule'!DA236+BL236-$G236,SUM(DA236,BL236)))</f>
        <v>74683.047661210614</v>
      </c>
      <c r="DC236" s="6">
        <f>IF(DC$3=$CP$3,$H236+BM236,IF($F236='KU Meter Schedule'!DC$3,'KU Meter Schedule'!DB236+BM236-$G236,SUM(DB236,BM236)))</f>
        <v>75003.085366210609</v>
      </c>
      <c r="DD236" s="6">
        <f>IF(DD$3=$CP$3,$H236+BN236,IF($F236='KU Meter Schedule'!DD$3,'KU Meter Schedule'!DC236+BN236-$G236,SUM(DC236,BN236)))</f>
        <v>75323.123071210604</v>
      </c>
      <c r="DE236" s="6">
        <f>IF(DE$3=$CP$3,$H236+BO236,IF($F236='KU Meter Schedule'!DE$3,'KU Meter Schedule'!DD236+BO236-$G236,SUM(DD236,BO236)))</f>
        <v>75643.1607762106</v>
      </c>
      <c r="DF236" s="6">
        <f>IF(DF$3=$CP$3,$H236+BP236,IF($F236='KU Meter Schedule'!DF$3,'KU Meter Schedule'!DE236+BP236-$G236,SUM(DE236,BP236)))</f>
        <v>75963.198481210595</v>
      </c>
      <c r="DG236" s="6">
        <f>IF(DG$3=$CP$3,$H236+BQ236,IF($F236='KU Meter Schedule'!DG$3,'KU Meter Schedule'!DF236+BQ236-$G236,SUM(DF236,BQ236)))</f>
        <v>76283.23618621059</v>
      </c>
      <c r="DH236" s="6">
        <f>IF(DH$3=$CP$3,$H236+BR236,IF($F236='KU Meter Schedule'!DH$3,'KU Meter Schedule'!DG236+BR236-$G236,SUM(DG236,BR236)))</f>
        <v>76603.273891210585</v>
      </c>
      <c r="DI236" s="6">
        <f>IF(DI$3=$CP$3,$H236+BS236,IF($F236='KU Meter Schedule'!DI$3,'KU Meter Schedule'!DH236+BS236-$G236,SUM(DH236,BS236)))</f>
        <v>76923.31159621058</v>
      </c>
      <c r="DJ236" s="6">
        <f>IF(DJ$3=$CP$3,$H236+BT236,IF($F236='KU Meter Schedule'!DJ$3,'KU Meter Schedule'!DI236+BT236-$G236,SUM(DI236,BT236)))</f>
        <v>77243.349301210576</v>
      </c>
      <c r="DK236" s="6">
        <f>IF(DK$3=$CP$3,$H236+BU236,IF($F236='KU Meter Schedule'!DK$3,'KU Meter Schedule'!DJ236+BU236-$G236,SUM(DJ236,BU236)))</f>
        <v>77563.387006210571</v>
      </c>
      <c r="DL236" s="6">
        <f>IF(DL$3=$CP$3,$H236+BV236,IF($F236='KU Meter Schedule'!DL$3,'KU Meter Schedule'!DK236+BV236-$G236,SUM(DK236,BV236)))</f>
        <v>77883.424711210566</v>
      </c>
      <c r="DM236" s="6">
        <f>IF(DM$3=$CP$3,$H236+BW236,IF($F236='KU Meter Schedule'!DM$3,'KU Meter Schedule'!DL236+BW236-$G236,SUM(DL236,BW236)))</f>
        <v>78203.462416210561</v>
      </c>
      <c r="DN236" s="6">
        <f>IF(DN$3=$CP$3,$H236+BX236,IF($F236='KU Meter Schedule'!DN$3,'KU Meter Schedule'!DM236+BX236-$G236,SUM(DM236,BX236)))</f>
        <v>78523.500121210556</v>
      </c>
      <c r="DO236" s="6">
        <f>IF(DO$3=$CP$3,$H236+BY236,IF($F236='KU Meter Schedule'!DO$3,'KU Meter Schedule'!DN236+BY236-$G236,SUM(DN236,BY236)))</f>
        <v>78843.537826210551</v>
      </c>
      <c r="DP236" s="6">
        <f>IF(DP$3=$CP$3,$H236+BZ236,IF($F236='KU Meter Schedule'!DP$3,'KU Meter Schedule'!DO236+BZ236-$G236,SUM(DO236,BZ236)))</f>
        <v>79163.575531210547</v>
      </c>
      <c r="DQ236" s="6">
        <f>IF(DQ$3=$CP$3,$H236+CA236,IF($F236='KU Meter Schedule'!DQ$3,'KU Meter Schedule'!DP236+CA236-$G236,SUM(DP236,CA236)))</f>
        <v>79483.613236210542</v>
      </c>
      <c r="DR236" s="6">
        <f>IF(DR$3=$CP$3,$H236+CB236,IF($F236='KU Meter Schedule'!DR$3,'KU Meter Schedule'!DQ236+CB236-$G236,SUM(DQ236,CB236)))</f>
        <v>79803.650941210537</v>
      </c>
      <c r="DS236" s="6">
        <f>IF(DS$3=$CP$3,$H236+CC236,IF($F236='KU Meter Schedule'!DS$3,'KU Meter Schedule'!DR236+CC236-$G236,SUM(DR236,CC236)))</f>
        <v>80123.688646210532</v>
      </c>
      <c r="DT236" s="6">
        <f>IF(DT$3=$CP$3,$H236+CD236,IF($F236='KU Meter Schedule'!DT$3,'KU Meter Schedule'!DS236+CD236-$G236,SUM(DS236,CD236)))</f>
        <v>80443.726351210527</v>
      </c>
      <c r="DU236" s="6">
        <f>IF(DU$3=$CP$3,$H236+CE236,IF($F236='KU Meter Schedule'!DU$3,'KU Meter Schedule'!DT236+CE236-$G236,SUM(DT236,CE236)))</f>
        <v>80763.764056210523</v>
      </c>
      <c r="DV236" s="6">
        <f>IF(DV$3=$CP$3,$H236+CF236,IF($F236='KU Meter Schedule'!DV$3,'KU Meter Schedule'!DU236+CF236-$G236,SUM(DU236,CF236)))</f>
        <v>81083.801761210518</v>
      </c>
      <c r="DW236" s="6">
        <f>IF(DW$3=$CP$3,$H236+CG236,IF($F236='KU Meter Schedule'!DW$3,'KU Meter Schedule'!DV236+CG236-$G236,SUM(DV236,CG236)))</f>
        <v>81403.839466210513</v>
      </c>
      <c r="DX236" s="6">
        <f>IF(DX$3=$CP$3,$H236+CH236,IF($F236='KU Meter Schedule'!DX$3,'KU Meter Schedule'!DW236+CH236-$G236,SUM(DW236,CH236)))</f>
        <v>81723.877171210508</v>
      </c>
      <c r="DY236" s="6">
        <f>IF(DY$3=$CP$3,$H236+CI236,IF($F236='KU Meter Schedule'!DY$3,'KU Meter Schedule'!DX236+CI236-$G236,SUM(DX236,CI236)))</f>
        <v>82043.914876210503</v>
      </c>
      <c r="DZ236" s="6">
        <f>IF(DZ$3=$CP$3,$H236+CJ236,IF($F236='KU Meter Schedule'!DZ$3,'KU Meter Schedule'!DY236+CJ236-$G236,SUM(DY236,CJ236)))</f>
        <v>82363.952581210498</v>
      </c>
      <c r="EA236" s="6">
        <f>IF(EA$3=$CP$3,$H236+CK236,IF($F236='KU Meter Schedule'!EA$3,'KU Meter Schedule'!DZ236+CK236-$G236,SUM(DZ236,CK236)))</f>
        <v>82683.990286210494</v>
      </c>
      <c r="EB236" s="6">
        <f>IF(EB$3=$CP$3,$H236+CL236,IF($F236='KU Meter Schedule'!EB$3,'KU Meter Schedule'!EA236+CL236-$G236,SUM(EA236,CL236)))</f>
        <v>83004.027991210489</v>
      </c>
      <c r="EC236" s="6">
        <f>IF(EC$3=$CP$3,$H236+CM236,IF($F236='KU Meter Schedule'!EC$3,'KU Meter Schedule'!EB236+CM236-$G236,SUM(EB236,CM236)))</f>
        <v>-26250.553156289519</v>
      </c>
      <c r="ED236" s="6">
        <f>IF(ED$3=$CP$3,$H236+CN236,IF($F236='KU Meter Schedule'!ED$3,'KU Meter Schedule'!EC236+CN236-$G236,SUM(EC236,CN236)))</f>
        <v>-26250.553156289519</v>
      </c>
      <c r="EF236" s="8">
        <f t="shared" si="48"/>
        <v>37459.623032122676</v>
      </c>
      <c r="EG236" s="8">
        <f t="shared" si="48"/>
        <v>37250.823503789346</v>
      </c>
      <c r="EH236" s="8">
        <f t="shared" si="48"/>
        <v>37042.023975456017</v>
      </c>
      <c r="EI236" s="8">
        <f t="shared" si="48"/>
        <v>36833.224447122688</v>
      </c>
      <c r="EJ236" s="8">
        <f t="shared" si="48"/>
        <v>36624.424918789358</v>
      </c>
      <c r="EK236" s="8">
        <f t="shared" si="48"/>
        <v>36415.625390456029</v>
      </c>
      <c r="EL236" s="8">
        <f t="shared" si="48"/>
        <v>36206.8258621227</v>
      </c>
      <c r="EM236" s="8">
        <f t="shared" si="48"/>
        <v>35998.02633378937</v>
      </c>
      <c r="EN236" s="8">
        <f t="shared" si="48"/>
        <v>35789.226805456041</v>
      </c>
      <c r="EO236" s="8">
        <f t="shared" si="48"/>
        <v>35580.427277122712</v>
      </c>
      <c r="EP236" s="8">
        <f t="shared" si="48"/>
        <v>35371.627748789382</v>
      </c>
      <c r="EQ236" s="8">
        <f t="shared" si="48"/>
        <v>35051.590043789387</v>
      </c>
      <c r="ER236" s="8">
        <f t="shared" si="48"/>
        <v>34731.552338789392</v>
      </c>
      <c r="ES236" s="8">
        <f t="shared" si="48"/>
        <v>34411.514633789397</v>
      </c>
      <c r="ET236" s="8">
        <f t="shared" si="48"/>
        <v>34091.476928789401</v>
      </c>
      <c r="EU236" s="8">
        <f t="shared" si="48"/>
        <v>33771.439223789406</v>
      </c>
      <c r="EV236" s="8">
        <f t="shared" si="47"/>
        <v>33451.401518789411</v>
      </c>
      <c r="EW236" s="8">
        <f t="shared" si="47"/>
        <v>33131.363813789416</v>
      </c>
      <c r="EX236" s="8">
        <f t="shared" si="47"/>
        <v>32811.326108789421</v>
      </c>
      <c r="EY236" s="8">
        <f t="shared" si="47"/>
        <v>32491.288403789426</v>
      </c>
      <c r="EZ236" s="8">
        <f t="shared" si="47"/>
        <v>32171.25069878943</v>
      </c>
      <c r="FA236" s="8">
        <f t="shared" si="47"/>
        <v>31851.212993789435</v>
      </c>
      <c r="FB236" s="8">
        <f t="shared" si="47"/>
        <v>31531.17528878944</v>
      </c>
      <c r="FC236" s="8">
        <f t="shared" si="47"/>
        <v>31211.137583789445</v>
      </c>
      <c r="FD236" s="8">
        <f t="shared" si="47"/>
        <v>30891.09987878945</v>
      </c>
      <c r="FE236" s="8">
        <f t="shared" si="47"/>
        <v>30571.062173789454</v>
      </c>
      <c r="FF236" s="8">
        <f t="shared" si="47"/>
        <v>30251.024468789459</v>
      </c>
      <c r="FG236" s="8">
        <f t="shared" si="47"/>
        <v>29930.986763789464</v>
      </c>
      <c r="FH236" s="8">
        <f t="shared" si="47"/>
        <v>29610.949058789469</v>
      </c>
      <c r="FI236" s="8">
        <f t="shared" si="47"/>
        <v>29290.911353789474</v>
      </c>
      <c r="FJ236" s="8">
        <f t="shared" si="47"/>
        <v>28970.873648789478</v>
      </c>
      <c r="FK236" s="8">
        <f t="shared" si="46"/>
        <v>28650.835943789483</v>
      </c>
      <c r="FL236" s="8">
        <f t="shared" si="46"/>
        <v>28330.798238789488</v>
      </c>
      <c r="FM236" s="8">
        <f t="shared" si="46"/>
        <v>28010.760533789493</v>
      </c>
      <c r="FN236" s="8">
        <f t="shared" si="46"/>
        <v>27690.722828789498</v>
      </c>
      <c r="FO236" s="8">
        <f t="shared" si="46"/>
        <v>27370.685123789503</v>
      </c>
      <c r="FP236" s="8">
        <f t="shared" si="46"/>
        <v>27050.647418789507</v>
      </c>
      <c r="FQ236" s="8">
        <f t="shared" si="46"/>
        <v>26730.609713789512</v>
      </c>
      <c r="FR236" s="8">
        <f t="shared" si="46"/>
        <v>26410.572008789517</v>
      </c>
      <c r="FS236" s="8">
        <f t="shared" si="46"/>
        <v>26250.553156289519</v>
      </c>
      <c r="FT236" s="8">
        <f t="shared" si="46"/>
        <v>26250.553156289519</v>
      </c>
    </row>
    <row r="237" spans="1:176" x14ac:dyDescent="0.25">
      <c r="A237" s="3" t="s">
        <v>12</v>
      </c>
      <c r="B237" s="3" t="s">
        <v>2</v>
      </c>
      <c r="C237" s="3" t="s">
        <v>37</v>
      </c>
      <c r="D237" s="3" t="s">
        <v>5</v>
      </c>
      <c r="E237" s="3">
        <v>1991</v>
      </c>
      <c r="F237" s="24">
        <f>IFERROR(VLOOKUP(CONCATENATE(C237,E237),'KU Retirements'!$A$4:$E$150,5,FALSE),"N/A")</f>
        <v>43770</v>
      </c>
      <c r="G237" s="5">
        <v>33550.449999999997</v>
      </c>
      <c r="H237" s="5">
        <v>21999.957399438001</v>
      </c>
      <c r="J237" s="6">
        <f>IF(J$3=$J$3,$G237,IF($F237='KU Meter Schedule'!J$3,'KU Meter Schedule'!I237-'KU Meter Schedule'!$G237,I237))</f>
        <v>33550.449999999997</v>
      </c>
      <c r="K237" s="6">
        <f>IF(K$3=$J$3,$G237,IF($F237='KU Meter Schedule'!K$3,'KU Meter Schedule'!J237-'KU Meter Schedule'!$G237,J237))</f>
        <v>33550.449999999997</v>
      </c>
      <c r="L237" s="6">
        <f>IF(L$3=$J$3,$G237,IF($F237='KU Meter Schedule'!L$3,'KU Meter Schedule'!K237-'KU Meter Schedule'!$G237,K237))</f>
        <v>33550.449999999997</v>
      </c>
      <c r="M237" s="6">
        <f>IF(M$3=$J$3,$G237,IF($F237='KU Meter Schedule'!M$3,'KU Meter Schedule'!L237-'KU Meter Schedule'!$G237,L237))</f>
        <v>33550.449999999997</v>
      </c>
      <c r="N237" s="6">
        <f>IF(N$3=$J$3,$G237,IF($F237='KU Meter Schedule'!N$3,'KU Meter Schedule'!M237-'KU Meter Schedule'!$G237,M237))</f>
        <v>33550.449999999997</v>
      </c>
      <c r="O237" s="6">
        <f>IF(O$3=$J$3,$G237,IF($F237='KU Meter Schedule'!O$3,'KU Meter Schedule'!N237-'KU Meter Schedule'!$G237,N237))</f>
        <v>33550.449999999997</v>
      </c>
      <c r="P237" s="6">
        <f>IF(P$3=$J$3,$G237,IF($F237='KU Meter Schedule'!P$3,'KU Meter Schedule'!O237-'KU Meter Schedule'!$G237,O237))</f>
        <v>33550.449999999997</v>
      </c>
      <c r="Q237" s="6">
        <f>IF(Q$3=$J$3,$G237,IF($F237='KU Meter Schedule'!Q$3,'KU Meter Schedule'!P237-'KU Meter Schedule'!$G237,P237))</f>
        <v>33550.449999999997</v>
      </c>
      <c r="R237" s="6">
        <f>IF(R$3=$J$3,$G237,IF($F237='KU Meter Schedule'!R$3,'KU Meter Schedule'!Q237-'KU Meter Schedule'!$G237,Q237))</f>
        <v>33550.449999999997</v>
      </c>
      <c r="S237" s="6">
        <f>IF(S$3=$J$3,$G237,IF($F237='KU Meter Schedule'!S$3,'KU Meter Schedule'!R237-'KU Meter Schedule'!$G237,R237))</f>
        <v>33550.449999999997</v>
      </c>
      <c r="T237" s="6">
        <f>IF(T$3=$J$3,$G237,IF($F237='KU Meter Schedule'!T$3,'KU Meter Schedule'!S237-'KU Meter Schedule'!$G237,S237))</f>
        <v>33550.449999999997</v>
      </c>
      <c r="U237" s="6">
        <f>IF(U$3=$J$3,$G237,IF($F237='KU Meter Schedule'!U$3,'KU Meter Schedule'!T237-'KU Meter Schedule'!$G237,T237))</f>
        <v>33550.449999999997</v>
      </c>
      <c r="V237" s="6">
        <f>IF(V$3=$J$3,$G237,IF($F237='KU Meter Schedule'!V$3,'KU Meter Schedule'!U237-'KU Meter Schedule'!$G237,U237))</f>
        <v>33550.449999999997</v>
      </c>
      <c r="W237" s="6">
        <f>IF(W$3=$J$3,$G237,IF($F237='KU Meter Schedule'!W$3,'KU Meter Schedule'!V237-'KU Meter Schedule'!$G237,V237))</f>
        <v>33550.449999999997</v>
      </c>
      <c r="X237" s="6">
        <f>IF(X$3=$J$3,$G237,IF($F237='KU Meter Schedule'!X$3,'KU Meter Schedule'!W237-'KU Meter Schedule'!$G237,W237))</f>
        <v>33550.449999999997</v>
      </c>
      <c r="Y237" s="6">
        <f>IF(Y$3=$J$3,$G237,IF($F237='KU Meter Schedule'!Y$3,'KU Meter Schedule'!X237-'KU Meter Schedule'!$G237,X237))</f>
        <v>33550.449999999997</v>
      </c>
      <c r="Z237" s="6">
        <f>IF(Z$3=$J$3,$G237,IF($F237='KU Meter Schedule'!Z$3,'KU Meter Schedule'!Y237-'KU Meter Schedule'!$G237,Y237))</f>
        <v>33550.449999999997</v>
      </c>
      <c r="AA237" s="6">
        <f>IF(AA$3=$J$3,$G237,IF($F237='KU Meter Schedule'!AA$3,'KU Meter Schedule'!Z237-'KU Meter Schedule'!$G237,Z237))</f>
        <v>33550.449999999997</v>
      </c>
      <c r="AB237" s="6">
        <f>IF(AB$3=$J$3,$G237,IF($F237='KU Meter Schedule'!AB$3,'KU Meter Schedule'!AA237-'KU Meter Schedule'!$G237,AA237))</f>
        <v>33550.449999999997</v>
      </c>
      <c r="AC237" s="6">
        <f>IF(AC$3=$J$3,$G237,IF($F237='KU Meter Schedule'!AC$3,'KU Meter Schedule'!AB237-'KU Meter Schedule'!$G237,AB237))</f>
        <v>33550.449999999997</v>
      </c>
      <c r="AD237" s="6">
        <f>IF(AD$3=$J$3,$G237,IF($F237='KU Meter Schedule'!AD$3,'KU Meter Schedule'!AC237-'KU Meter Schedule'!$G237,AC237))</f>
        <v>33550.449999999997</v>
      </c>
      <c r="AE237" s="6">
        <f>IF(AE$3=$J$3,$G237,IF($F237='KU Meter Schedule'!AE$3,'KU Meter Schedule'!AD237-'KU Meter Schedule'!$G237,AD237))</f>
        <v>33550.449999999997</v>
      </c>
      <c r="AF237" s="6">
        <f>IF(AF$3=$J$3,$G237,IF($F237='KU Meter Schedule'!AF$3,'KU Meter Schedule'!AE237-'KU Meter Schedule'!$G237,AE237))</f>
        <v>33550.449999999997</v>
      </c>
      <c r="AG237" s="6">
        <f>IF(AG$3=$J$3,$G237,IF($F237='KU Meter Schedule'!AG$3,'KU Meter Schedule'!AF237-'KU Meter Schedule'!$G237,AF237))</f>
        <v>33550.449999999997</v>
      </c>
      <c r="AH237" s="6">
        <f>IF(AH$3=$J$3,$G237,IF($F237='KU Meter Schedule'!AH$3,'KU Meter Schedule'!AG237-'KU Meter Schedule'!$G237,AG237))</f>
        <v>33550.449999999997</v>
      </c>
      <c r="AI237" s="6">
        <f>IF(AI$3=$J$3,$G237,IF($F237='KU Meter Schedule'!AI$3,'KU Meter Schedule'!AH237-'KU Meter Schedule'!$G237,AH237))</f>
        <v>33550.449999999997</v>
      </c>
      <c r="AJ237" s="6">
        <f>IF(AJ$3=$J$3,$G237,IF($F237='KU Meter Schedule'!AJ$3,'KU Meter Schedule'!AI237-'KU Meter Schedule'!$G237,AI237))</f>
        <v>33550.449999999997</v>
      </c>
      <c r="AK237" s="6">
        <f>IF(AK$3=$J$3,$G237,IF($F237='KU Meter Schedule'!AK$3,'KU Meter Schedule'!AJ237-'KU Meter Schedule'!$G237,AJ237))</f>
        <v>33550.449999999997</v>
      </c>
      <c r="AL237" s="6">
        <f>IF(AL$3=$J$3,$G237,IF($F237='KU Meter Schedule'!AL$3,'KU Meter Schedule'!AK237-'KU Meter Schedule'!$G237,AK237))</f>
        <v>33550.449999999997</v>
      </c>
      <c r="AM237" s="6">
        <f>IF(AM$3=$J$3,$G237,IF($F237='KU Meter Schedule'!AM$3,'KU Meter Schedule'!AL237-'KU Meter Schedule'!$G237,AL237))</f>
        <v>33550.449999999997</v>
      </c>
      <c r="AN237" s="6">
        <f>IF(AN$3=$J$3,$G237,IF($F237='KU Meter Schedule'!AN$3,'KU Meter Schedule'!AM237-'KU Meter Schedule'!$G237,AM237))</f>
        <v>33550.449999999997</v>
      </c>
      <c r="AO237" s="6">
        <f>IF(AO$3=$J$3,$G237,IF($F237='KU Meter Schedule'!AO$3,'KU Meter Schedule'!AN237-'KU Meter Schedule'!$G237,AN237))</f>
        <v>33550.449999999997</v>
      </c>
      <c r="AP237" s="6">
        <f>IF(AP$3=$J$3,$G237,IF($F237='KU Meter Schedule'!AP$3,'KU Meter Schedule'!AO237-'KU Meter Schedule'!$G237,AO237))</f>
        <v>33550.449999999997</v>
      </c>
      <c r="AQ237" s="6">
        <f>IF(AQ$3=$J$3,$G237,IF($F237='KU Meter Schedule'!AQ$3,'KU Meter Schedule'!AP237-'KU Meter Schedule'!$G237,AP237))</f>
        <v>33550.449999999997</v>
      </c>
      <c r="AR237" s="6">
        <f>IF(AR$3=$J$3,$G237,IF($F237='KU Meter Schedule'!AR$3,'KU Meter Schedule'!AQ237-'KU Meter Schedule'!$G237,AQ237))</f>
        <v>33550.449999999997</v>
      </c>
      <c r="AS237" s="6">
        <f>IF(AS$3=$J$3,$G237,IF($F237='KU Meter Schedule'!AS$3,'KU Meter Schedule'!AR237-'KU Meter Schedule'!$G237,AR237))</f>
        <v>33550.449999999997</v>
      </c>
      <c r="AT237" s="6">
        <f>IF(AT$3=$J$3,$G237,IF($F237='KU Meter Schedule'!AT$3,'KU Meter Schedule'!AS237-'KU Meter Schedule'!$G237,AS237))</f>
        <v>33550.449999999997</v>
      </c>
      <c r="AU237" s="6">
        <f>IF(AU$3=$J$3,$G237,IF($F237='KU Meter Schedule'!AU$3,'KU Meter Schedule'!AT237-'KU Meter Schedule'!$G237,AT237))</f>
        <v>33550.449999999997</v>
      </c>
      <c r="AV237" s="6">
        <f>IF(AV$3=$J$3,$G237,IF($F237='KU Meter Schedule'!AV$3,'KU Meter Schedule'!AU237-'KU Meter Schedule'!$G237,AU237))</f>
        <v>33550.449999999997</v>
      </c>
      <c r="AW237" s="6">
        <f>IF(AW$3=$J$3,$G237,IF($F237='KU Meter Schedule'!AW$3,'KU Meter Schedule'!AV237-'KU Meter Schedule'!$G237,AV237))</f>
        <v>0</v>
      </c>
      <c r="AX237" s="6">
        <f>IF(AX$3=$J$3,$G237,IF($F237='KU Meter Schedule'!AX$3,'KU Meter Schedule'!AW237-'KU Meter Schedule'!$G237,AW237))</f>
        <v>0</v>
      </c>
      <c r="AZ237" s="21">
        <f>IF(AZ$3&lt;'Depr. Rate'!$B$1,('Depr. Rate'!$B$4*'KU Meter Schedule'!J237)/12,IF(J237=0,I237/2*'Depr. Rate'!$C$4/12,('Depr. Rate'!$C$4*'KU Meter Schedule'!J237)/12))</f>
        <v>64.025442083333331</v>
      </c>
      <c r="BA237" s="21">
        <f>IF(BA$3&lt;'Depr. Rate'!$B$1,('Depr. Rate'!$B$4*'KU Meter Schedule'!K237)/12,IF(K237=0,J237/2*'Depr. Rate'!$C$4/12,('Depr. Rate'!$C$4*'KU Meter Schedule'!K237)/12))</f>
        <v>64.025442083333331</v>
      </c>
      <c r="BB237" s="21">
        <f>IF(BB$3&lt;'Depr. Rate'!$B$1,('Depr. Rate'!$B$4*'KU Meter Schedule'!L237)/12,IF(L237=0,K237/2*'Depr. Rate'!$C$4/12,('Depr. Rate'!$C$4*'KU Meter Schedule'!L237)/12))</f>
        <v>64.025442083333331</v>
      </c>
      <c r="BC237" s="21">
        <f>IF(BC$3&lt;'Depr. Rate'!$B$1,('Depr. Rate'!$B$4*'KU Meter Schedule'!M237)/12,IF(M237=0,L237/2*'Depr. Rate'!$C$4/12,('Depr. Rate'!$C$4*'KU Meter Schedule'!M237)/12))</f>
        <v>64.025442083333331</v>
      </c>
      <c r="BD237" s="21">
        <f>IF(BD$3&lt;'Depr. Rate'!$B$1,('Depr. Rate'!$B$4*'KU Meter Schedule'!N237)/12,IF(N237=0,M237/2*'Depr. Rate'!$C$4/12,('Depr. Rate'!$C$4*'KU Meter Schedule'!N237)/12))</f>
        <v>64.025442083333331</v>
      </c>
      <c r="BE237" s="21">
        <f>IF(BE$3&lt;'Depr. Rate'!$B$1,('Depr. Rate'!$B$4*'KU Meter Schedule'!O237)/12,IF(O237=0,N237/2*'Depr. Rate'!$C$4/12,('Depr. Rate'!$C$4*'KU Meter Schedule'!O237)/12))</f>
        <v>64.025442083333331</v>
      </c>
      <c r="BF237" s="21">
        <f>IF(BF$3&lt;'Depr. Rate'!$B$1,('Depr. Rate'!$B$4*'KU Meter Schedule'!P237)/12,IF(P237=0,O237/2*'Depr. Rate'!$C$4/12,('Depr. Rate'!$C$4*'KU Meter Schedule'!P237)/12))</f>
        <v>64.025442083333331</v>
      </c>
      <c r="BG237" s="21">
        <f>IF(BG$3&lt;'Depr. Rate'!$B$1,('Depr. Rate'!$B$4*'KU Meter Schedule'!Q237)/12,IF(Q237=0,P237/2*'Depr. Rate'!$C$4/12,('Depr. Rate'!$C$4*'KU Meter Schedule'!Q237)/12))</f>
        <v>64.025442083333331</v>
      </c>
      <c r="BH237" s="21">
        <f>IF(BH$3&lt;'Depr. Rate'!$B$1,('Depr. Rate'!$B$4*'KU Meter Schedule'!R237)/12,IF(R237=0,Q237/2*'Depr. Rate'!$C$4/12,('Depr. Rate'!$C$4*'KU Meter Schedule'!R237)/12))</f>
        <v>64.025442083333331</v>
      </c>
      <c r="BI237" s="21">
        <f>IF(BI$3&lt;'Depr. Rate'!$B$1,('Depr. Rate'!$B$4*'KU Meter Schedule'!S237)/12,IF(S237=0,R237/2*'Depr. Rate'!$C$4/12,('Depr. Rate'!$C$4*'KU Meter Schedule'!S237)/12))</f>
        <v>64.025442083333331</v>
      </c>
      <c r="BJ237" s="21">
        <f>IF(BJ$3&lt;'Depr. Rate'!$B$1,('Depr. Rate'!$B$4*'KU Meter Schedule'!T237)/12,IF(T237=0,S237/2*'Depr. Rate'!$C$4/12,('Depr. Rate'!$C$4*'KU Meter Schedule'!T237)/12))</f>
        <v>64.025442083333331</v>
      </c>
      <c r="BK237" s="21">
        <f>IF(BK$3&lt;'Depr. Rate'!$B$1,('Depr. Rate'!$B$4*'KU Meter Schedule'!U237)/12,IF(U237=0,T237/2*'Depr. Rate'!$C$4/12,('Depr. Rate'!$C$4*'KU Meter Schedule'!U237)/12))</f>
        <v>98.13506624999998</v>
      </c>
      <c r="BL237" s="21">
        <f>IF(BL$3&lt;'Depr. Rate'!$B$1,('Depr. Rate'!$B$4*'KU Meter Schedule'!V237)/12,IF(V237=0,U237/2*'Depr. Rate'!$C$4/12,('Depr. Rate'!$C$4*'KU Meter Schedule'!V237)/12))</f>
        <v>98.13506624999998</v>
      </c>
      <c r="BM237" s="21">
        <f>IF(BM$3&lt;'Depr. Rate'!$B$1,('Depr. Rate'!$B$4*'KU Meter Schedule'!W237)/12,IF(W237=0,V237/2*'Depr. Rate'!$C$4/12,('Depr. Rate'!$C$4*'KU Meter Schedule'!W237)/12))</f>
        <v>98.13506624999998</v>
      </c>
      <c r="BN237" s="21">
        <f>IF(BN$3&lt;'Depr. Rate'!$B$1,('Depr. Rate'!$B$4*'KU Meter Schedule'!X237)/12,IF(X237=0,W237/2*'Depr. Rate'!$C$4/12,('Depr. Rate'!$C$4*'KU Meter Schedule'!X237)/12))</f>
        <v>98.13506624999998</v>
      </c>
      <c r="BO237" s="21">
        <f>IF(BO$3&lt;'Depr. Rate'!$B$1,('Depr. Rate'!$B$4*'KU Meter Schedule'!Y237)/12,IF(Y237=0,X237/2*'Depr. Rate'!$C$4/12,('Depr. Rate'!$C$4*'KU Meter Schedule'!Y237)/12))</f>
        <v>98.13506624999998</v>
      </c>
      <c r="BP237" s="21">
        <f>IF(BP$3&lt;'Depr. Rate'!$B$1,('Depr. Rate'!$B$4*'KU Meter Schedule'!Z237)/12,IF(Z237=0,Y237/2*'Depr. Rate'!$C$4/12,('Depr. Rate'!$C$4*'KU Meter Schedule'!Z237)/12))</f>
        <v>98.13506624999998</v>
      </c>
      <c r="BQ237" s="21">
        <f>IF(BQ$3&lt;'Depr. Rate'!$B$1,('Depr. Rate'!$B$4*'KU Meter Schedule'!AA237)/12,IF(AA237=0,Z237/2*'Depr. Rate'!$C$4/12,('Depr. Rate'!$C$4*'KU Meter Schedule'!AA237)/12))</f>
        <v>98.13506624999998</v>
      </c>
      <c r="BR237" s="21">
        <f>IF(BR$3&lt;'Depr. Rate'!$B$1,('Depr. Rate'!$B$4*'KU Meter Schedule'!AB237)/12,IF(AB237=0,AA237/2*'Depr. Rate'!$C$4/12,('Depr. Rate'!$C$4*'KU Meter Schedule'!AB237)/12))</f>
        <v>98.13506624999998</v>
      </c>
      <c r="BS237" s="21">
        <f>IF(BS$3&lt;'Depr. Rate'!$B$1,('Depr. Rate'!$B$4*'KU Meter Schedule'!AC237)/12,IF(AC237=0,AB237/2*'Depr. Rate'!$C$4/12,('Depr. Rate'!$C$4*'KU Meter Schedule'!AC237)/12))</f>
        <v>98.13506624999998</v>
      </c>
      <c r="BT237" s="21">
        <f>IF(BT$3&lt;'Depr. Rate'!$B$1,('Depr. Rate'!$B$4*'KU Meter Schedule'!AD237)/12,IF(AD237=0,AC237/2*'Depr. Rate'!$C$4/12,('Depr. Rate'!$C$4*'KU Meter Schedule'!AD237)/12))</f>
        <v>98.13506624999998</v>
      </c>
      <c r="BU237" s="21">
        <f>IF(BU$3&lt;'Depr. Rate'!$B$1,('Depr. Rate'!$B$4*'KU Meter Schedule'!AE237)/12,IF(AE237=0,AD237/2*'Depr. Rate'!$C$4/12,('Depr. Rate'!$C$4*'KU Meter Schedule'!AE237)/12))</f>
        <v>98.13506624999998</v>
      </c>
      <c r="BV237" s="21">
        <f>IF(BV$3&lt;'Depr. Rate'!$B$1,('Depr. Rate'!$B$4*'KU Meter Schedule'!AF237)/12,IF(AF237=0,AE237/2*'Depr. Rate'!$C$4/12,('Depr. Rate'!$C$4*'KU Meter Schedule'!AF237)/12))</f>
        <v>98.13506624999998</v>
      </c>
      <c r="BW237" s="21">
        <f>IF(BW$3&lt;'Depr. Rate'!$B$1,('Depr. Rate'!$B$4*'KU Meter Schedule'!AG237)/12,IF(AG237=0,AF237/2*'Depr. Rate'!$C$4/12,('Depr. Rate'!$C$4*'KU Meter Schedule'!AG237)/12))</f>
        <v>98.13506624999998</v>
      </c>
      <c r="BX237" s="21">
        <f>IF(BX$3&lt;'Depr. Rate'!$B$1,('Depr. Rate'!$B$4*'KU Meter Schedule'!AH237)/12,IF(AH237=0,AG237/2*'Depr. Rate'!$C$4/12,('Depr. Rate'!$C$4*'KU Meter Schedule'!AH237)/12))</f>
        <v>98.13506624999998</v>
      </c>
      <c r="BY237" s="21">
        <f>IF(BY$3&lt;'Depr. Rate'!$B$1,('Depr. Rate'!$B$4*'KU Meter Schedule'!AI237)/12,IF(AI237=0,AH237/2*'Depr. Rate'!$C$4/12,('Depr. Rate'!$C$4*'KU Meter Schedule'!AI237)/12))</f>
        <v>98.13506624999998</v>
      </c>
      <c r="BZ237" s="21">
        <f>IF(BZ$3&lt;'Depr. Rate'!$B$1,('Depr. Rate'!$B$4*'KU Meter Schedule'!AJ237)/12,IF(AJ237=0,AI237/2*'Depr. Rate'!$C$4/12,('Depr. Rate'!$C$4*'KU Meter Schedule'!AJ237)/12))</f>
        <v>98.13506624999998</v>
      </c>
      <c r="CA237" s="21">
        <f>IF(CA$3&lt;'Depr. Rate'!$B$1,('Depr. Rate'!$B$4*'KU Meter Schedule'!AK237)/12,IF(AK237=0,AJ237/2*'Depr. Rate'!$C$4/12,('Depr. Rate'!$C$4*'KU Meter Schedule'!AK237)/12))</f>
        <v>98.13506624999998</v>
      </c>
      <c r="CB237" s="21">
        <f>IF(CB$3&lt;'Depr. Rate'!$B$1,('Depr. Rate'!$B$4*'KU Meter Schedule'!AL237)/12,IF(AL237=0,AK237/2*'Depr. Rate'!$C$4/12,('Depr. Rate'!$C$4*'KU Meter Schedule'!AL237)/12))</f>
        <v>98.13506624999998</v>
      </c>
      <c r="CC237" s="21">
        <f>IF(CC$3&lt;'Depr. Rate'!$B$1,('Depr. Rate'!$B$4*'KU Meter Schedule'!AM237)/12,IF(AM237=0,AL237/2*'Depr. Rate'!$C$4/12,('Depr. Rate'!$C$4*'KU Meter Schedule'!AM237)/12))</f>
        <v>98.13506624999998</v>
      </c>
      <c r="CD237" s="21">
        <f>IF(CD$3&lt;'Depr. Rate'!$B$1,('Depr. Rate'!$B$4*'KU Meter Schedule'!AN237)/12,IF(AN237=0,AM237/2*'Depr. Rate'!$C$4/12,('Depr. Rate'!$C$4*'KU Meter Schedule'!AN237)/12))</f>
        <v>98.13506624999998</v>
      </c>
      <c r="CE237" s="21">
        <f>IF(CE$3&lt;'Depr. Rate'!$B$1,('Depr. Rate'!$B$4*'KU Meter Schedule'!AO237)/12,IF(AO237=0,AN237/2*'Depr. Rate'!$C$4/12,('Depr. Rate'!$C$4*'KU Meter Schedule'!AO237)/12))</f>
        <v>98.13506624999998</v>
      </c>
      <c r="CF237" s="21">
        <f>IF(CF$3&lt;'Depr. Rate'!$B$1,('Depr. Rate'!$B$4*'KU Meter Schedule'!AP237)/12,IF(AP237=0,AO237/2*'Depr. Rate'!$C$4/12,('Depr. Rate'!$C$4*'KU Meter Schedule'!AP237)/12))</f>
        <v>98.13506624999998</v>
      </c>
      <c r="CG237" s="21">
        <f>IF(CG$3&lt;'Depr. Rate'!$B$1,('Depr. Rate'!$B$4*'KU Meter Schedule'!AQ237)/12,IF(AQ237=0,AP237/2*'Depr. Rate'!$C$4/12,('Depr. Rate'!$C$4*'KU Meter Schedule'!AQ237)/12))</f>
        <v>98.13506624999998</v>
      </c>
      <c r="CH237" s="21">
        <f>IF(CH$3&lt;'Depr. Rate'!$B$1,('Depr. Rate'!$B$4*'KU Meter Schedule'!AR237)/12,IF(AR237=0,AQ237/2*'Depr. Rate'!$C$4/12,('Depr. Rate'!$C$4*'KU Meter Schedule'!AR237)/12))</f>
        <v>98.13506624999998</v>
      </c>
      <c r="CI237" s="21">
        <f>IF(CI$3&lt;'Depr. Rate'!$B$1,('Depr. Rate'!$B$4*'KU Meter Schedule'!AS237)/12,IF(AS237=0,AR237/2*'Depr. Rate'!$C$4/12,('Depr. Rate'!$C$4*'KU Meter Schedule'!AS237)/12))</f>
        <v>98.13506624999998</v>
      </c>
      <c r="CJ237" s="21">
        <f>IF(CJ$3&lt;'Depr. Rate'!$B$1,('Depr. Rate'!$B$4*'KU Meter Schedule'!AT237)/12,IF(AT237=0,AS237/2*'Depr. Rate'!$C$4/12,('Depr. Rate'!$C$4*'KU Meter Schedule'!AT237)/12))</f>
        <v>98.13506624999998</v>
      </c>
      <c r="CK237" s="21">
        <f>IF(CK$3&lt;'Depr. Rate'!$B$1,('Depr. Rate'!$B$4*'KU Meter Schedule'!AU237)/12,IF(AU237=0,AT237/2*'Depr. Rate'!$C$4/12,('Depr. Rate'!$C$4*'KU Meter Schedule'!AU237)/12))</f>
        <v>98.13506624999998</v>
      </c>
      <c r="CL237" s="21">
        <f>IF(CL$3&lt;'Depr. Rate'!$B$1,('Depr. Rate'!$B$4*'KU Meter Schedule'!AV237)/12,IF(AV237=0,AU237/2*'Depr. Rate'!$C$4/12,('Depr. Rate'!$C$4*'KU Meter Schedule'!AV237)/12))</f>
        <v>98.13506624999998</v>
      </c>
      <c r="CM237" s="21">
        <f>IF(CM$3&lt;'Depr. Rate'!$B$1,('Depr. Rate'!$B$4*'KU Meter Schedule'!AW237)/12,IF(AW237=0,AV237/2*'Depr. Rate'!$C$4/12,('Depr. Rate'!$C$4*'KU Meter Schedule'!AW237)/12))</f>
        <v>49.06753312499999</v>
      </c>
      <c r="CN237" s="21">
        <f>IF(CN$3&lt;'Depr. Rate'!$B$1,('Depr. Rate'!$B$4*'KU Meter Schedule'!AX237)/12,IF(AX237=0,AW237/2*'Depr. Rate'!$C$4/12,('Depr. Rate'!$C$4*'KU Meter Schedule'!AX237)/12))</f>
        <v>0</v>
      </c>
      <c r="CP237" s="6">
        <f>IF(CP$3=$CP$3,$H237+AZ237,IF($F237='KU Meter Schedule'!CP$3,'KU Meter Schedule'!CO237+AZ237-$G237,SUM(CO237,AZ237)))</f>
        <v>22063.982841521334</v>
      </c>
      <c r="CQ237" s="6">
        <f>IF(CQ$3=$CP$3,$H237+BA237,IF($F237='KU Meter Schedule'!CQ$3,'KU Meter Schedule'!CP237+BA237-$G237,SUM(CP237,BA237)))</f>
        <v>22128.008283604668</v>
      </c>
      <c r="CR237" s="6">
        <f>IF(CR$3=$CP$3,$H237+BB237,IF($F237='KU Meter Schedule'!CR$3,'KU Meter Schedule'!CQ237+BB237-$G237,SUM(CQ237,BB237)))</f>
        <v>22192.033725688001</v>
      </c>
      <c r="CS237" s="6">
        <f>IF(CS$3=$CP$3,$H237+BC237,IF($F237='KU Meter Schedule'!CS$3,'KU Meter Schedule'!CR237+BC237-$G237,SUM(CR237,BC237)))</f>
        <v>22256.059167771335</v>
      </c>
      <c r="CT237" s="6">
        <f>IF(CT$3=$CP$3,$H237+BD237,IF($F237='KU Meter Schedule'!CT$3,'KU Meter Schedule'!CS237+BD237-$G237,SUM(CS237,BD237)))</f>
        <v>22320.084609854668</v>
      </c>
      <c r="CU237" s="6">
        <f>IF(CU$3=$CP$3,$H237+BE237,IF($F237='KU Meter Schedule'!CU$3,'KU Meter Schedule'!CT237+BE237-$G237,SUM(CT237,BE237)))</f>
        <v>22384.110051938002</v>
      </c>
      <c r="CV237" s="6">
        <f>IF(CV$3=$CP$3,$H237+BF237,IF($F237='KU Meter Schedule'!CV$3,'KU Meter Schedule'!CU237+BF237-$G237,SUM(CU237,BF237)))</f>
        <v>22448.135494021335</v>
      </c>
      <c r="CW237" s="6">
        <f>IF(CW$3=$CP$3,$H237+BG237,IF($F237='KU Meter Schedule'!CW$3,'KU Meter Schedule'!CV237+BG237-$G237,SUM(CV237,BG237)))</f>
        <v>22512.160936104669</v>
      </c>
      <c r="CX237" s="6">
        <f>IF(CX$3=$CP$3,$H237+BH237,IF($F237='KU Meter Schedule'!CX$3,'KU Meter Schedule'!CW237+BH237-$G237,SUM(CW237,BH237)))</f>
        <v>22576.186378188002</v>
      </c>
      <c r="CY237" s="6">
        <f>IF(CY$3=$CP$3,$H237+BI237,IF($F237='KU Meter Schedule'!CY$3,'KU Meter Schedule'!CX237+BI237-$G237,SUM(CX237,BI237)))</f>
        <v>22640.211820271335</v>
      </c>
      <c r="CZ237" s="6">
        <f>IF(CZ$3=$CP$3,$H237+BJ237,IF($F237='KU Meter Schedule'!CZ$3,'KU Meter Schedule'!CY237+BJ237-$G237,SUM(CY237,BJ237)))</f>
        <v>22704.237262354669</v>
      </c>
      <c r="DA237" s="6">
        <f>IF(DA$3=$CP$3,$H237+BK237,IF($F237='KU Meter Schedule'!DA$3,'KU Meter Schedule'!CZ237+BK237-$G237,SUM(CZ237,BK237)))</f>
        <v>22802.37232860467</v>
      </c>
      <c r="DB237" s="6">
        <f>IF(DB$3=$CP$3,$H237+BL237,IF($F237='KU Meter Schedule'!DB$3,'KU Meter Schedule'!DA237+BL237-$G237,SUM(DA237,BL237)))</f>
        <v>22900.507394854671</v>
      </c>
      <c r="DC237" s="6">
        <f>IF(DC$3=$CP$3,$H237+BM237,IF($F237='KU Meter Schedule'!DC$3,'KU Meter Schedule'!DB237+BM237-$G237,SUM(DB237,BM237)))</f>
        <v>22998.642461104671</v>
      </c>
      <c r="DD237" s="6">
        <f>IF(DD$3=$CP$3,$H237+BN237,IF($F237='KU Meter Schedule'!DD$3,'KU Meter Schedule'!DC237+BN237-$G237,SUM(DC237,BN237)))</f>
        <v>23096.777527354672</v>
      </c>
      <c r="DE237" s="6">
        <f>IF(DE$3=$CP$3,$H237+BO237,IF($F237='KU Meter Schedule'!DE$3,'KU Meter Schedule'!DD237+BO237-$G237,SUM(DD237,BO237)))</f>
        <v>23194.912593604673</v>
      </c>
      <c r="DF237" s="6">
        <f>IF(DF$3=$CP$3,$H237+BP237,IF($F237='KU Meter Schedule'!DF$3,'KU Meter Schedule'!DE237+BP237-$G237,SUM(DE237,BP237)))</f>
        <v>23293.047659854674</v>
      </c>
      <c r="DG237" s="6">
        <f>IF(DG$3=$CP$3,$H237+BQ237,IF($F237='KU Meter Schedule'!DG$3,'KU Meter Schedule'!DF237+BQ237-$G237,SUM(DF237,BQ237)))</f>
        <v>23391.182726104675</v>
      </c>
      <c r="DH237" s="6">
        <f>IF(DH$3=$CP$3,$H237+BR237,IF($F237='KU Meter Schedule'!DH$3,'KU Meter Schedule'!DG237+BR237-$G237,SUM(DG237,BR237)))</f>
        <v>23489.317792354675</v>
      </c>
      <c r="DI237" s="6">
        <f>IF(DI$3=$CP$3,$H237+BS237,IF($F237='KU Meter Schedule'!DI$3,'KU Meter Schedule'!DH237+BS237-$G237,SUM(DH237,BS237)))</f>
        <v>23587.452858604676</v>
      </c>
      <c r="DJ237" s="6">
        <f>IF(DJ$3=$CP$3,$H237+BT237,IF($F237='KU Meter Schedule'!DJ$3,'KU Meter Schedule'!DI237+BT237-$G237,SUM(DI237,BT237)))</f>
        <v>23685.587924854677</v>
      </c>
      <c r="DK237" s="6">
        <f>IF(DK$3=$CP$3,$H237+BU237,IF($F237='KU Meter Schedule'!DK$3,'KU Meter Schedule'!DJ237+BU237-$G237,SUM(DJ237,BU237)))</f>
        <v>23783.722991104678</v>
      </c>
      <c r="DL237" s="6">
        <f>IF(DL$3=$CP$3,$H237+BV237,IF($F237='KU Meter Schedule'!DL$3,'KU Meter Schedule'!DK237+BV237-$G237,SUM(DK237,BV237)))</f>
        <v>23881.858057354679</v>
      </c>
      <c r="DM237" s="6">
        <f>IF(DM$3=$CP$3,$H237+BW237,IF($F237='KU Meter Schedule'!DM$3,'KU Meter Schedule'!DL237+BW237-$G237,SUM(DL237,BW237)))</f>
        <v>23979.99312360468</v>
      </c>
      <c r="DN237" s="6">
        <f>IF(DN$3=$CP$3,$H237+BX237,IF($F237='KU Meter Schedule'!DN$3,'KU Meter Schedule'!DM237+BX237-$G237,SUM(DM237,BX237)))</f>
        <v>24078.12818985468</v>
      </c>
      <c r="DO237" s="6">
        <f>IF(DO$3=$CP$3,$H237+BY237,IF($F237='KU Meter Schedule'!DO$3,'KU Meter Schedule'!DN237+BY237-$G237,SUM(DN237,BY237)))</f>
        <v>24176.263256104681</v>
      </c>
      <c r="DP237" s="6">
        <f>IF(DP$3=$CP$3,$H237+BZ237,IF($F237='KU Meter Schedule'!DP$3,'KU Meter Schedule'!DO237+BZ237-$G237,SUM(DO237,BZ237)))</f>
        <v>24274.398322354682</v>
      </c>
      <c r="DQ237" s="6">
        <f>IF(DQ$3=$CP$3,$H237+CA237,IF($F237='KU Meter Schedule'!DQ$3,'KU Meter Schedule'!DP237+CA237-$G237,SUM(DP237,CA237)))</f>
        <v>24372.533388604683</v>
      </c>
      <c r="DR237" s="6">
        <f>IF(DR$3=$CP$3,$H237+CB237,IF($F237='KU Meter Schedule'!DR$3,'KU Meter Schedule'!DQ237+CB237-$G237,SUM(DQ237,CB237)))</f>
        <v>24470.668454854684</v>
      </c>
      <c r="DS237" s="6">
        <f>IF(DS$3=$CP$3,$H237+CC237,IF($F237='KU Meter Schedule'!DS$3,'KU Meter Schedule'!DR237+CC237-$G237,SUM(DR237,CC237)))</f>
        <v>24568.803521104684</v>
      </c>
      <c r="DT237" s="6">
        <f>IF(DT$3=$CP$3,$H237+CD237,IF($F237='KU Meter Schedule'!DT$3,'KU Meter Schedule'!DS237+CD237-$G237,SUM(DS237,CD237)))</f>
        <v>24666.938587354685</v>
      </c>
      <c r="DU237" s="6">
        <f>IF(DU$3=$CP$3,$H237+CE237,IF($F237='KU Meter Schedule'!DU$3,'KU Meter Schedule'!DT237+CE237-$G237,SUM(DT237,CE237)))</f>
        <v>24765.073653604686</v>
      </c>
      <c r="DV237" s="6">
        <f>IF(DV$3=$CP$3,$H237+CF237,IF($F237='KU Meter Schedule'!DV$3,'KU Meter Schedule'!DU237+CF237-$G237,SUM(DU237,CF237)))</f>
        <v>24863.208719854687</v>
      </c>
      <c r="DW237" s="6">
        <f>IF(DW$3=$CP$3,$H237+CG237,IF($F237='KU Meter Schedule'!DW$3,'KU Meter Schedule'!DV237+CG237-$G237,SUM(DV237,CG237)))</f>
        <v>24961.343786104688</v>
      </c>
      <c r="DX237" s="6">
        <f>IF(DX$3=$CP$3,$H237+CH237,IF($F237='KU Meter Schedule'!DX$3,'KU Meter Schedule'!DW237+CH237-$G237,SUM(DW237,CH237)))</f>
        <v>25059.478852354689</v>
      </c>
      <c r="DY237" s="6">
        <f>IF(DY$3=$CP$3,$H237+CI237,IF($F237='KU Meter Schedule'!DY$3,'KU Meter Schedule'!DX237+CI237-$G237,SUM(DX237,CI237)))</f>
        <v>25157.613918604689</v>
      </c>
      <c r="DZ237" s="6">
        <f>IF(DZ$3=$CP$3,$H237+CJ237,IF($F237='KU Meter Schedule'!DZ$3,'KU Meter Schedule'!DY237+CJ237-$G237,SUM(DY237,CJ237)))</f>
        <v>25255.74898485469</v>
      </c>
      <c r="EA237" s="6">
        <f>IF(EA$3=$CP$3,$H237+CK237,IF($F237='KU Meter Schedule'!EA$3,'KU Meter Schedule'!DZ237+CK237-$G237,SUM(DZ237,CK237)))</f>
        <v>25353.884051104691</v>
      </c>
      <c r="EB237" s="6">
        <f>IF(EB$3=$CP$3,$H237+CL237,IF($F237='KU Meter Schedule'!EB$3,'KU Meter Schedule'!EA237+CL237-$G237,SUM(EA237,CL237)))</f>
        <v>25452.019117354692</v>
      </c>
      <c r="EC237" s="6">
        <f>IF(EC$3=$CP$3,$H237+CM237,IF($F237='KU Meter Schedule'!EC$3,'KU Meter Schedule'!EB237+CM237-$G237,SUM(EB237,CM237)))</f>
        <v>-8049.3633495203067</v>
      </c>
      <c r="ED237" s="6">
        <f>IF(ED$3=$CP$3,$H237+CN237,IF($F237='KU Meter Schedule'!ED$3,'KU Meter Schedule'!EC237+CN237-$G237,SUM(EC237,CN237)))</f>
        <v>-8049.3633495203067</v>
      </c>
      <c r="EF237" s="8">
        <f t="shared" si="48"/>
        <v>11486.467158478663</v>
      </c>
      <c r="EG237" s="8">
        <f t="shared" si="48"/>
        <v>11422.441716395329</v>
      </c>
      <c r="EH237" s="8">
        <f t="shared" si="48"/>
        <v>11358.416274311996</v>
      </c>
      <c r="EI237" s="8">
        <f t="shared" si="48"/>
        <v>11294.390832228662</v>
      </c>
      <c r="EJ237" s="8">
        <f t="shared" si="48"/>
        <v>11230.365390145329</v>
      </c>
      <c r="EK237" s="8">
        <f t="shared" si="48"/>
        <v>11166.339948061996</v>
      </c>
      <c r="EL237" s="8">
        <f t="shared" si="48"/>
        <v>11102.314505978662</v>
      </c>
      <c r="EM237" s="8">
        <f t="shared" si="48"/>
        <v>11038.289063895329</v>
      </c>
      <c r="EN237" s="8">
        <f t="shared" si="48"/>
        <v>10974.263621811995</v>
      </c>
      <c r="EO237" s="8">
        <f t="shared" si="48"/>
        <v>10910.238179728662</v>
      </c>
      <c r="EP237" s="8">
        <f t="shared" si="48"/>
        <v>10846.212737645328</v>
      </c>
      <c r="EQ237" s="8">
        <f t="shared" si="48"/>
        <v>10748.077671395327</v>
      </c>
      <c r="ER237" s="8">
        <f t="shared" si="48"/>
        <v>10649.942605145327</v>
      </c>
      <c r="ES237" s="8">
        <f t="shared" si="48"/>
        <v>10551.807538895326</v>
      </c>
      <c r="ET237" s="8">
        <f t="shared" si="48"/>
        <v>10453.672472645325</v>
      </c>
      <c r="EU237" s="8">
        <f t="shared" si="48"/>
        <v>10355.537406395324</v>
      </c>
      <c r="EV237" s="8">
        <f t="shared" si="47"/>
        <v>10257.402340145323</v>
      </c>
      <c r="EW237" s="8">
        <f t="shared" si="47"/>
        <v>10159.267273895322</v>
      </c>
      <c r="EX237" s="8">
        <f t="shared" si="47"/>
        <v>10061.132207645322</v>
      </c>
      <c r="EY237" s="8">
        <f t="shared" si="47"/>
        <v>9962.9971413953208</v>
      </c>
      <c r="EZ237" s="8">
        <f t="shared" si="47"/>
        <v>9864.86207514532</v>
      </c>
      <c r="FA237" s="8">
        <f t="shared" si="47"/>
        <v>9766.7270088953192</v>
      </c>
      <c r="FB237" s="8">
        <f t="shared" si="47"/>
        <v>9668.5919426453183</v>
      </c>
      <c r="FC237" s="8">
        <f t="shared" si="47"/>
        <v>9570.4568763953175</v>
      </c>
      <c r="FD237" s="8">
        <f t="shared" si="47"/>
        <v>9472.3218101453167</v>
      </c>
      <c r="FE237" s="8">
        <f t="shared" si="47"/>
        <v>9374.1867438953159</v>
      </c>
      <c r="FF237" s="8">
        <f t="shared" si="47"/>
        <v>9276.0516776453151</v>
      </c>
      <c r="FG237" s="8">
        <f t="shared" si="47"/>
        <v>9177.9166113953142</v>
      </c>
      <c r="FH237" s="8">
        <f t="shared" si="47"/>
        <v>9079.7815451453134</v>
      </c>
      <c r="FI237" s="8">
        <f t="shared" si="47"/>
        <v>8981.6464788953126</v>
      </c>
      <c r="FJ237" s="8">
        <f t="shared" si="47"/>
        <v>8883.5114126453118</v>
      </c>
      <c r="FK237" s="8">
        <f t="shared" si="46"/>
        <v>8785.376346395311</v>
      </c>
      <c r="FL237" s="8">
        <f t="shared" si="46"/>
        <v>8687.2412801453102</v>
      </c>
      <c r="FM237" s="8">
        <f t="shared" si="46"/>
        <v>8589.1062138953093</v>
      </c>
      <c r="FN237" s="8">
        <f t="shared" si="46"/>
        <v>8490.9711476453085</v>
      </c>
      <c r="FO237" s="8">
        <f t="shared" si="46"/>
        <v>8392.8360813953077</v>
      </c>
      <c r="FP237" s="8">
        <f t="shared" si="46"/>
        <v>8294.7010151453069</v>
      </c>
      <c r="FQ237" s="8">
        <f t="shared" si="46"/>
        <v>8196.5659488953061</v>
      </c>
      <c r="FR237" s="8">
        <f t="shared" si="46"/>
        <v>8098.4308826453052</v>
      </c>
      <c r="FS237" s="8">
        <f t="shared" si="46"/>
        <v>8049.3633495203067</v>
      </c>
      <c r="FT237" s="8">
        <f t="shared" si="46"/>
        <v>8049.3633495203067</v>
      </c>
    </row>
    <row r="238" spans="1:176" x14ac:dyDescent="0.25">
      <c r="A238" s="3" t="s">
        <v>12</v>
      </c>
      <c r="B238" s="3" t="s">
        <v>2</v>
      </c>
      <c r="C238" s="3" t="s">
        <v>37</v>
      </c>
      <c r="D238" s="3" t="s">
        <v>4</v>
      </c>
      <c r="E238" s="3">
        <v>1992</v>
      </c>
      <c r="F238" s="24">
        <f>IFERROR(VLOOKUP(CONCATENATE(C238,E238),'KU Retirements'!$A$4:$E$150,5,FALSE),"N/A")</f>
        <v>43770</v>
      </c>
      <c r="G238" s="5">
        <v>35457.96</v>
      </c>
      <c r="H238" s="5">
        <v>22479.0627072684</v>
      </c>
      <c r="J238" s="6">
        <f>IF(J$3=$J$3,$G238,IF($F238='KU Meter Schedule'!J$3,'KU Meter Schedule'!I238-'KU Meter Schedule'!$G238,I238))</f>
        <v>35457.96</v>
      </c>
      <c r="K238" s="6">
        <f>IF(K$3=$J$3,$G238,IF($F238='KU Meter Schedule'!K$3,'KU Meter Schedule'!J238-'KU Meter Schedule'!$G238,J238))</f>
        <v>35457.96</v>
      </c>
      <c r="L238" s="6">
        <f>IF(L$3=$J$3,$G238,IF($F238='KU Meter Schedule'!L$3,'KU Meter Schedule'!K238-'KU Meter Schedule'!$G238,K238))</f>
        <v>35457.96</v>
      </c>
      <c r="M238" s="6">
        <f>IF(M$3=$J$3,$G238,IF($F238='KU Meter Schedule'!M$3,'KU Meter Schedule'!L238-'KU Meter Schedule'!$G238,L238))</f>
        <v>35457.96</v>
      </c>
      <c r="N238" s="6">
        <f>IF(N$3=$J$3,$G238,IF($F238='KU Meter Schedule'!N$3,'KU Meter Schedule'!M238-'KU Meter Schedule'!$G238,M238))</f>
        <v>35457.96</v>
      </c>
      <c r="O238" s="6">
        <f>IF(O$3=$J$3,$G238,IF($F238='KU Meter Schedule'!O$3,'KU Meter Schedule'!N238-'KU Meter Schedule'!$G238,N238))</f>
        <v>35457.96</v>
      </c>
      <c r="P238" s="6">
        <f>IF(P$3=$J$3,$G238,IF($F238='KU Meter Schedule'!P$3,'KU Meter Schedule'!O238-'KU Meter Schedule'!$G238,O238))</f>
        <v>35457.96</v>
      </c>
      <c r="Q238" s="6">
        <f>IF(Q$3=$J$3,$G238,IF($F238='KU Meter Schedule'!Q$3,'KU Meter Schedule'!P238-'KU Meter Schedule'!$G238,P238))</f>
        <v>35457.96</v>
      </c>
      <c r="R238" s="6">
        <f>IF(R$3=$J$3,$G238,IF($F238='KU Meter Schedule'!R$3,'KU Meter Schedule'!Q238-'KU Meter Schedule'!$G238,Q238))</f>
        <v>35457.96</v>
      </c>
      <c r="S238" s="6">
        <f>IF(S$3=$J$3,$G238,IF($F238='KU Meter Schedule'!S$3,'KU Meter Schedule'!R238-'KU Meter Schedule'!$G238,R238))</f>
        <v>35457.96</v>
      </c>
      <c r="T238" s="6">
        <f>IF(T$3=$J$3,$G238,IF($F238='KU Meter Schedule'!T$3,'KU Meter Schedule'!S238-'KU Meter Schedule'!$G238,S238))</f>
        <v>35457.96</v>
      </c>
      <c r="U238" s="6">
        <f>IF(U$3=$J$3,$G238,IF($F238='KU Meter Schedule'!U$3,'KU Meter Schedule'!T238-'KU Meter Schedule'!$G238,T238))</f>
        <v>35457.96</v>
      </c>
      <c r="V238" s="6">
        <f>IF(V$3=$J$3,$G238,IF($F238='KU Meter Schedule'!V$3,'KU Meter Schedule'!U238-'KU Meter Schedule'!$G238,U238))</f>
        <v>35457.96</v>
      </c>
      <c r="W238" s="6">
        <f>IF(W$3=$J$3,$G238,IF($F238='KU Meter Schedule'!W$3,'KU Meter Schedule'!V238-'KU Meter Schedule'!$G238,V238))</f>
        <v>35457.96</v>
      </c>
      <c r="X238" s="6">
        <f>IF(X$3=$J$3,$G238,IF($F238='KU Meter Schedule'!X$3,'KU Meter Schedule'!W238-'KU Meter Schedule'!$G238,W238))</f>
        <v>35457.96</v>
      </c>
      <c r="Y238" s="6">
        <f>IF(Y$3=$J$3,$G238,IF($F238='KU Meter Schedule'!Y$3,'KU Meter Schedule'!X238-'KU Meter Schedule'!$G238,X238))</f>
        <v>35457.96</v>
      </c>
      <c r="Z238" s="6">
        <f>IF(Z$3=$J$3,$G238,IF($F238='KU Meter Schedule'!Z$3,'KU Meter Schedule'!Y238-'KU Meter Schedule'!$G238,Y238))</f>
        <v>35457.96</v>
      </c>
      <c r="AA238" s="6">
        <f>IF(AA$3=$J$3,$G238,IF($F238='KU Meter Schedule'!AA$3,'KU Meter Schedule'!Z238-'KU Meter Schedule'!$G238,Z238))</f>
        <v>35457.96</v>
      </c>
      <c r="AB238" s="6">
        <f>IF(AB$3=$J$3,$G238,IF($F238='KU Meter Schedule'!AB$3,'KU Meter Schedule'!AA238-'KU Meter Schedule'!$G238,AA238))</f>
        <v>35457.96</v>
      </c>
      <c r="AC238" s="6">
        <f>IF(AC$3=$J$3,$G238,IF($F238='KU Meter Schedule'!AC$3,'KU Meter Schedule'!AB238-'KU Meter Schedule'!$G238,AB238))</f>
        <v>35457.96</v>
      </c>
      <c r="AD238" s="6">
        <f>IF(AD$3=$J$3,$G238,IF($F238='KU Meter Schedule'!AD$3,'KU Meter Schedule'!AC238-'KU Meter Schedule'!$G238,AC238))</f>
        <v>35457.96</v>
      </c>
      <c r="AE238" s="6">
        <f>IF(AE$3=$J$3,$G238,IF($F238='KU Meter Schedule'!AE$3,'KU Meter Schedule'!AD238-'KU Meter Schedule'!$G238,AD238))</f>
        <v>35457.96</v>
      </c>
      <c r="AF238" s="6">
        <f>IF(AF$3=$J$3,$G238,IF($F238='KU Meter Schedule'!AF$3,'KU Meter Schedule'!AE238-'KU Meter Schedule'!$G238,AE238))</f>
        <v>35457.96</v>
      </c>
      <c r="AG238" s="6">
        <f>IF(AG$3=$J$3,$G238,IF($F238='KU Meter Schedule'!AG$3,'KU Meter Schedule'!AF238-'KU Meter Schedule'!$G238,AF238))</f>
        <v>35457.96</v>
      </c>
      <c r="AH238" s="6">
        <f>IF(AH$3=$J$3,$G238,IF($F238='KU Meter Schedule'!AH$3,'KU Meter Schedule'!AG238-'KU Meter Schedule'!$G238,AG238))</f>
        <v>35457.96</v>
      </c>
      <c r="AI238" s="6">
        <f>IF(AI$3=$J$3,$G238,IF($F238='KU Meter Schedule'!AI$3,'KU Meter Schedule'!AH238-'KU Meter Schedule'!$G238,AH238))</f>
        <v>35457.96</v>
      </c>
      <c r="AJ238" s="6">
        <f>IF(AJ$3=$J$3,$G238,IF($F238='KU Meter Schedule'!AJ$3,'KU Meter Schedule'!AI238-'KU Meter Schedule'!$G238,AI238))</f>
        <v>35457.96</v>
      </c>
      <c r="AK238" s="6">
        <f>IF(AK$3=$J$3,$G238,IF($F238='KU Meter Schedule'!AK$3,'KU Meter Schedule'!AJ238-'KU Meter Schedule'!$G238,AJ238))</f>
        <v>35457.96</v>
      </c>
      <c r="AL238" s="6">
        <f>IF(AL$3=$J$3,$G238,IF($F238='KU Meter Schedule'!AL$3,'KU Meter Schedule'!AK238-'KU Meter Schedule'!$G238,AK238))</f>
        <v>35457.96</v>
      </c>
      <c r="AM238" s="6">
        <f>IF(AM$3=$J$3,$G238,IF($F238='KU Meter Schedule'!AM$3,'KU Meter Schedule'!AL238-'KU Meter Schedule'!$G238,AL238))</f>
        <v>35457.96</v>
      </c>
      <c r="AN238" s="6">
        <f>IF(AN$3=$J$3,$G238,IF($F238='KU Meter Schedule'!AN$3,'KU Meter Schedule'!AM238-'KU Meter Schedule'!$G238,AM238))</f>
        <v>35457.96</v>
      </c>
      <c r="AO238" s="6">
        <f>IF(AO$3=$J$3,$G238,IF($F238='KU Meter Schedule'!AO$3,'KU Meter Schedule'!AN238-'KU Meter Schedule'!$G238,AN238))</f>
        <v>35457.96</v>
      </c>
      <c r="AP238" s="6">
        <f>IF(AP$3=$J$3,$G238,IF($F238='KU Meter Schedule'!AP$3,'KU Meter Schedule'!AO238-'KU Meter Schedule'!$G238,AO238))</f>
        <v>35457.96</v>
      </c>
      <c r="AQ238" s="6">
        <f>IF(AQ$3=$J$3,$G238,IF($F238='KU Meter Schedule'!AQ$3,'KU Meter Schedule'!AP238-'KU Meter Schedule'!$G238,AP238))</f>
        <v>35457.96</v>
      </c>
      <c r="AR238" s="6">
        <f>IF(AR$3=$J$3,$G238,IF($F238='KU Meter Schedule'!AR$3,'KU Meter Schedule'!AQ238-'KU Meter Schedule'!$G238,AQ238))</f>
        <v>35457.96</v>
      </c>
      <c r="AS238" s="6">
        <f>IF(AS$3=$J$3,$G238,IF($F238='KU Meter Schedule'!AS$3,'KU Meter Schedule'!AR238-'KU Meter Schedule'!$G238,AR238))</f>
        <v>35457.96</v>
      </c>
      <c r="AT238" s="6">
        <f>IF(AT$3=$J$3,$G238,IF($F238='KU Meter Schedule'!AT$3,'KU Meter Schedule'!AS238-'KU Meter Schedule'!$G238,AS238))</f>
        <v>35457.96</v>
      </c>
      <c r="AU238" s="6">
        <f>IF(AU$3=$J$3,$G238,IF($F238='KU Meter Schedule'!AU$3,'KU Meter Schedule'!AT238-'KU Meter Schedule'!$G238,AT238))</f>
        <v>35457.96</v>
      </c>
      <c r="AV238" s="6">
        <f>IF(AV$3=$J$3,$G238,IF($F238='KU Meter Schedule'!AV$3,'KU Meter Schedule'!AU238-'KU Meter Schedule'!$G238,AU238))</f>
        <v>35457.96</v>
      </c>
      <c r="AW238" s="6">
        <f>IF(AW$3=$J$3,$G238,IF($F238='KU Meter Schedule'!AW$3,'KU Meter Schedule'!AV238-'KU Meter Schedule'!$G238,AV238))</f>
        <v>0</v>
      </c>
      <c r="AX238" s="6">
        <f>IF(AX$3=$J$3,$G238,IF($F238='KU Meter Schedule'!AX$3,'KU Meter Schedule'!AW238-'KU Meter Schedule'!$G238,AW238))</f>
        <v>0</v>
      </c>
      <c r="AZ238" s="21">
        <f>IF(AZ$3&lt;'Depr. Rate'!$B$1,('Depr. Rate'!$B$4*'KU Meter Schedule'!J238)/12,IF(J238=0,I238/2*'Depr. Rate'!$C$4/12,('Depr. Rate'!$C$4*'KU Meter Schedule'!J238)/12))</f>
        <v>67.665606999999994</v>
      </c>
      <c r="BA238" s="21">
        <f>IF(BA$3&lt;'Depr. Rate'!$B$1,('Depr. Rate'!$B$4*'KU Meter Schedule'!K238)/12,IF(K238=0,J238/2*'Depr. Rate'!$C$4/12,('Depr. Rate'!$C$4*'KU Meter Schedule'!K238)/12))</f>
        <v>67.665606999999994</v>
      </c>
      <c r="BB238" s="21">
        <f>IF(BB$3&lt;'Depr. Rate'!$B$1,('Depr. Rate'!$B$4*'KU Meter Schedule'!L238)/12,IF(L238=0,K238/2*'Depr. Rate'!$C$4/12,('Depr. Rate'!$C$4*'KU Meter Schedule'!L238)/12))</f>
        <v>67.665606999999994</v>
      </c>
      <c r="BC238" s="21">
        <f>IF(BC$3&lt;'Depr. Rate'!$B$1,('Depr. Rate'!$B$4*'KU Meter Schedule'!M238)/12,IF(M238=0,L238/2*'Depr. Rate'!$C$4/12,('Depr. Rate'!$C$4*'KU Meter Schedule'!M238)/12))</f>
        <v>67.665606999999994</v>
      </c>
      <c r="BD238" s="21">
        <f>IF(BD$3&lt;'Depr. Rate'!$B$1,('Depr. Rate'!$B$4*'KU Meter Schedule'!N238)/12,IF(N238=0,M238/2*'Depr. Rate'!$C$4/12,('Depr. Rate'!$C$4*'KU Meter Schedule'!N238)/12))</f>
        <v>67.665606999999994</v>
      </c>
      <c r="BE238" s="21">
        <f>IF(BE$3&lt;'Depr. Rate'!$B$1,('Depr. Rate'!$B$4*'KU Meter Schedule'!O238)/12,IF(O238=0,N238/2*'Depr. Rate'!$C$4/12,('Depr. Rate'!$C$4*'KU Meter Schedule'!O238)/12))</f>
        <v>67.665606999999994</v>
      </c>
      <c r="BF238" s="21">
        <f>IF(BF$3&lt;'Depr. Rate'!$B$1,('Depr. Rate'!$B$4*'KU Meter Schedule'!P238)/12,IF(P238=0,O238/2*'Depr. Rate'!$C$4/12,('Depr. Rate'!$C$4*'KU Meter Schedule'!P238)/12))</f>
        <v>67.665606999999994</v>
      </c>
      <c r="BG238" s="21">
        <f>IF(BG$3&lt;'Depr. Rate'!$B$1,('Depr. Rate'!$B$4*'KU Meter Schedule'!Q238)/12,IF(Q238=0,P238/2*'Depr. Rate'!$C$4/12,('Depr. Rate'!$C$4*'KU Meter Schedule'!Q238)/12))</f>
        <v>67.665606999999994</v>
      </c>
      <c r="BH238" s="21">
        <f>IF(BH$3&lt;'Depr. Rate'!$B$1,('Depr. Rate'!$B$4*'KU Meter Schedule'!R238)/12,IF(R238=0,Q238/2*'Depr. Rate'!$C$4/12,('Depr. Rate'!$C$4*'KU Meter Schedule'!R238)/12))</f>
        <v>67.665606999999994</v>
      </c>
      <c r="BI238" s="21">
        <f>IF(BI$3&lt;'Depr. Rate'!$B$1,('Depr. Rate'!$B$4*'KU Meter Schedule'!S238)/12,IF(S238=0,R238/2*'Depr. Rate'!$C$4/12,('Depr. Rate'!$C$4*'KU Meter Schedule'!S238)/12))</f>
        <v>67.665606999999994</v>
      </c>
      <c r="BJ238" s="21">
        <f>IF(BJ$3&lt;'Depr. Rate'!$B$1,('Depr. Rate'!$B$4*'KU Meter Schedule'!T238)/12,IF(T238=0,S238/2*'Depr. Rate'!$C$4/12,('Depr. Rate'!$C$4*'KU Meter Schedule'!T238)/12))</f>
        <v>67.665606999999994</v>
      </c>
      <c r="BK238" s="21">
        <f>IF(BK$3&lt;'Depr. Rate'!$B$1,('Depr. Rate'!$B$4*'KU Meter Schedule'!U238)/12,IF(U238=0,T238/2*'Depr. Rate'!$C$4/12,('Depr. Rate'!$C$4*'KU Meter Schedule'!U238)/12))</f>
        <v>103.714533</v>
      </c>
      <c r="BL238" s="21">
        <f>IF(BL$3&lt;'Depr. Rate'!$B$1,('Depr. Rate'!$B$4*'KU Meter Schedule'!V238)/12,IF(V238=0,U238/2*'Depr. Rate'!$C$4/12,('Depr. Rate'!$C$4*'KU Meter Schedule'!V238)/12))</f>
        <v>103.714533</v>
      </c>
      <c r="BM238" s="21">
        <f>IF(BM$3&lt;'Depr. Rate'!$B$1,('Depr. Rate'!$B$4*'KU Meter Schedule'!W238)/12,IF(W238=0,V238/2*'Depr. Rate'!$C$4/12,('Depr. Rate'!$C$4*'KU Meter Schedule'!W238)/12))</f>
        <v>103.714533</v>
      </c>
      <c r="BN238" s="21">
        <f>IF(BN$3&lt;'Depr. Rate'!$B$1,('Depr. Rate'!$B$4*'KU Meter Schedule'!X238)/12,IF(X238=0,W238/2*'Depr. Rate'!$C$4/12,('Depr. Rate'!$C$4*'KU Meter Schedule'!X238)/12))</f>
        <v>103.714533</v>
      </c>
      <c r="BO238" s="21">
        <f>IF(BO$3&lt;'Depr. Rate'!$B$1,('Depr. Rate'!$B$4*'KU Meter Schedule'!Y238)/12,IF(Y238=0,X238/2*'Depr. Rate'!$C$4/12,('Depr. Rate'!$C$4*'KU Meter Schedule'!Y238)/12))</f>
        <v>103.714533</v>
      </c>
      <c r="BP238" s="21">
        <f>IF(BP$3&lt;'Depr. Rate'!$B$1,('Depr. Rate'!$B$4*'KU Meter Schedule'!Z238)/12,IF(Z238=0,Y238/2*'Depr. Rate'!$C$4/12,('Depr. Rate'!$C$4*'KU Meter Schedule'!Z238)/12))</f>
        <v>103.714533</v>
      </c>
      <c r="BQ238" s="21">
        <f>IF(BQ$3&lt;'Depr. Rate'!$B$1,('Depr. Rate'!$B$4*'KU Meter Schedule'!AA238)/12,IF(AA238=0,Z238/2*'Depr. Rate'!$C$4/12,('Depr. Rate'!$C$4*'KU Meter Schedule'!AA238)/12))</f>
        <v>103.714533</v>
      </c>
      <c r="BR238" s="21">
        <f>IF(BR$3&lt;'Depr. Rate'!$B$1,('Depr. Rate'!$B$4*'KU Meter Schedule'!AB238)/12,IF(AB238=0,AA238/2*'Depr. Rate'!$C$4/12,('Depr. Rate'!$C$4*'KU Meter Schedule'!AB238)/12))</f>
        <v>103.714533</v>
      </c>
      <c r="BS238" s="21">
        <f>IF(BS$3&lt;'Depr. Rate'!$B$1,('Depr. Rate'!$B$4*'KU Meter Schedule'!AC238)/12,IF(AC238=0,AB238/2*'Depr. Rate'!$C$4/12,('Depr. Rate'!$C$4*'KU Meter Schedule'!AC238)/12))</f>
        <v>103.714533</v>
      </c>
      <c r="BT238" s="21">
        <f>IF(BT$3&lt;'Depr. Rate'!$B$1,('Depr. Rate'!$B$4*'KU Meter Schedule'!AD238)/12,IF(AD238=0,AC238/2*'Depr. Rate'!$C$4/12,('Depr. Rate'!$C$4*'KU Meter Schedule'!AD238)/12))</f>
        <v>103.714533</v>
      </c>
      <c r="BU238" s="21">
        <f>IF(BU$3&lt;'Depr. Rate'!$B$1,('Depr. Rate'!$B$4*'KU Meter Schedule'!AE238)/12,IF(AE238=0,AD238/2*'Depr. Rate'!$C$4/12,('Depr. Rate'!$C$4*'KU Meter Schedule'!AE238)/12))</f>
        <v>103.714533</v>
      </c>
      <c r="BV238" s="21">
        <f>IF(BV$3&lt;'Depr. Rate'!$B$1,('Depr. Rate'!$B$4*'KU Meter Schedule'!AF238)/12,IF(AF238=0,AE238/2*'Depr. Rate'!$C$4/12,('Depr. Rate'!$C$4*'KU Meter Schedule'!AF238)/12))</f>
        <v>103.714533</v>
      </c>
      <c r="BW238" s="21">
        <f>IF(BW$3&lt;'Depr. Rate'!$B$1,('Depr. Rate'!$B$4*'KU Meter Schedule'!AG238)/12,IF(AG238=0,AF238/2*'Depr. Rate'!$C$4/12,('Depr. Rate'!$C$4*'KU Meter Schedule'!AG238)/12))</f>
        <v>103.714533</v>
      </c>
      <c r="BX238" s="21">
        <f>IF(BX$3&lt;'Depr. Rate'!$B$1,('Depr. Rate'!$B$4*'KU Meter Schedule'!AH238)/12,IF(AH238=0,AG238/2*'Depr. Rate'!$C$4/12,('Depr. Rate'!$C$4*'KU Meter Schedule'!AH238)/12))</f>
        <v>103.714533</v>
      </c>
      <c r="BY238" s="21">
        <f>IF(BY$3&lt;'Depr. Rate'!$B$1,('Depr. Rate'!$B$4*'KU Meter Schedule'!AI238)/12,IF(AI238=0,AH238/2*'Depr. Rate'!$C$4/12,('Depr. Rate'!$C$4*'KU Meter Schedule'!AI238)/12))</f>
        <v>103.714533</v>
      </c>
      <c r="BZ238" s="21">
        <f>IF(BZ$3&lt;'Depr. Rate'!$B$1,('Depr. Rate'!$B$4*'KU Meter Schedule'!AJ238)/12,IF(AJ238=0,AI238/2*'Depr. Rate'!$C$4/12,('Depr. Rate'!$C$4*'KU Meter Schedule'!AJ238)/12))</f>
        <v>103.714533</v>
      </c>
      <c r="CA238" s="21">
        <f>IF(CA$3&lt;'Depr. Rate'!$B$1,('Depr. Rate'!$B$4*'KU Meter Schedule'!AK238)/12,IF(AK238=0,AJ238/2*'Depr. Rate'!$C$4/12,('Depr. Rate'!$C$4*'KU Meter Schedule'!AK238)/12))</f>
        <v>103.714533</v>
      </c>
      <c r="CB238" s="21">
        <f>IF(CB$3&lt;'Depr. Rate'!$B$1,('Depr. Rate'!$B$4*'KU Meter Schedule'!AL238)/12,IF(AL238=0,AK238/2*'Depr. Rate'!$C$4/12,('Depr. Rate'!$C$4*'KU Meter Schedule'!AL238)/12))</f>
        <v>103.714533</v>
      </c>
      <c r="CC238" s="21">
        <f>IF(CC$3&lt;'Depr. Rate'!$B$1,('Depr. Rate'!$B$4*'KU Meter Schedule'!AM238)/12,IF(AM238=0,AL238/2*'Depr. Rate'!$C$4/12,('Depr. Rate'!$C$4*'KU Meter Schedule'!AM238)/12))</f>
        <v>103.714533</v>
      </c>
      <c r="CD238" s="21">
        <f>IF(CD$3&lt;'Depr. Rate'!$B$1,('Depr. Rate'!$B$4*'KU Meter Schedule'!AN238)/12,IF(AN238=0,AM238/2*'Depr. Rate'!$C$4/12,('Depr. Rate'!$C$4*'KU Meter Schedule'!AN238)/12))</f>
        <v>103.714533</v>
      </c>
      <c r="CE238" s="21">
        <f>IF(CE$3&lt;'Depr. Rate'!$B$1,('Depr. Rate'!$B$4*'KU Meter Schedule'!AO238)/12,IF(AO238=0,AN238/2*'Depr. Rate'!$C$4/12,('Depr. Rate'!$C$4*'KU Meter Schedule'!AO238)/12))</f>
        <v>103.714533</v>
      </c>
      <c r="CF238" s="21">
        <f>IF(CF$3&lt;'Depr. Rate'!$B$1,('Depr. Rate'!$B$4*'KU Meter Schedule'!AP238)/12,IF(AP238=0,AO238/2*'Depr. Rate'!$C$4/12,('Depr. Rate'!$C$4*'KU Meter Schedule'!AP238)/12))</f>
        <v>103.714533</v>
      </c>
      <c r="CG238" s="21">
        <f>IF(CG$3&lt;'Depr. Rate'!$B$1,('Depr. Rate'!$B$4*'KU Meter Schedule'!AQ238)/12,IF(AQ238=0,AP238/2*'Depr. Rate'!$C$4/12,('Depr. Rate'!$C$4*'KU Meter Schedule'!AQ238)/12))</f>
        <v>103.714533</v>
      </c>
      <c r="CH238" s="21">
        <f>IF(CH$3&lt;'Depr. Rate'!$B$1,('Depr. Rate'!$B$4*'KU Meter Schedule'!AR238)/12,IF(AR238=0,AQ238/2*'Depr. Rate'!$C$4/12,('Depr. Rate'!$C$4*'KU Meter Schedule'!AR238)/12))</f>
        <v>103.714533</v>
      </c>
      <c r="CI238" s="21">
        <f>IF(CI$3&lt;'Depr. Rate'!$B$1,('Depr. Rate'!$B$4*'KU Meter Schedule'!AS238)/12,IF(AS238=0,AR238/2*'Depr. Rate'!$C$4/12,('Depr. Rate'!$C$4*'KU Meter Schedule'!AS238)/12))</f>
        <v>103.714533</v>
      </c>
      <c r="CJ238" s="21">
        <f>IF(CJ$3&lt;'Depr. Rate'!$B$1,('Depr. Rate'!$B$4*'KU Meter Schedule'!AT238)/12,IF(AT238=0,AS238/2*'Depr. Rate'!$C$4/12,('Depr. Rate'!$C$4*'KU Meter Schedule'!AT238)/12))</f>
        <v>103.714533</v>
      </c>
      <c r="CK238" s="21">
        <f>IF(CK$3&lt;'Depr. Rate'!$B$1,('Depr. Rate'!$B$4*'KU Meter Schedule'!AU238)/12,IF(AU238=0,AT238/2*'Depr. Rate'!$C$4/12,('Depr. Rate'!$C$4*'KU Meter Schedule'!AU238)/12))</f>
        <v>103.714533</v>
      </c>
      <c r="CL238" s="21">
        <f>IF(CL$3&lt;'Depr. Rate'!$B$1,('Depr. Rate'!$B$4*'KU Meter Schedule'!AV238)/12,IF(AV238=0,AU238/2*'Depr. Rate'!$C$4/12,('Depr. Rate'!$C$4*'KU Meter Schedule'!AV238)/12))</f>
        <v>103.714533</v>
      </c>
      <c r="CM238" s="21">
        <f>IF(CM$3&lt;'Depr. Rate'!$B$1,('Depr. Rate'!$B$4*'KU Meter Schedule'!AW238)/12,IF(AW238=0,AV238/2*'Depr. Rate'!$C$4/12,('Depr. Rate'!$C$4*'KU Meter Schedule'!AW238)/12))</f>
        <v>51.857266500000001</v>
      </c>
      <c r="CN238" s="21">
        <f>IF(CN$3&lt;'Depr. Rate'!$B$1,('Depr. Rate'!$B$4*'KU Meter Schedule'!AX238)/12,IF(AX238=0,AW238/2*'Depr. Rate'!$C$4/12,('Depr. Rate'!$C$4*'KU Meter Schedule'!AX238)/12))</f>
        <v>0</v>
      </c>
      <c r="CP238" s="6">
        <f>IF(CP$3=$CP$3,$H238+AZ238,IF($F238='KU Meter Schedule'!CP$3,'KU Meter Schedule'!CO238+AZ238-$G238,SUM(CO238,AZ238)))</f>
        <v>22546.728314268399</v>
      </c>
      <c r="CQ238" s="6">
        <f>IF(CQ$3=$CP$3,$H238+BA238,IF($F238='KU Meter Schedule'!CQ$3,'KU Meter Schedule'!CP238+BA238-$G238,SUM(CP238,BA238)))</f>
        <v>22614.393921268398</v>
      </c>
      <c r="CR238" s="6">
        <f>IF(CR$3=$CP$3,$H238+BB238,IF($F238='KU Meter Schedule'!CR$3,'KU Meter Schedule'!CQ238+BB238-$G238,SUM(CQ238,BB238)))</f>
        <v>22682.059528268397</v>
      </c>
      <c r="CS238" s="6">
        <f>IF(CS$3=$CP$3,$H238+BC238,IF($F238='KU Meter Schedule'!CS$3,'KU Meter Schedule'!CR238+BC238-$G238,SUM(CR238,BC238)))</f>
        <v>22749.725135268396</v>
      </c>
      <c r="CT238" s="6">
        <f>IF(CT$3=$CP$3,$H238+BD238,IF($F238='KU Meter Schedule'!CT$3,'KU Meter Schedule'!CS238+BD238-$G238,SUM(CS238,BD238)))</f>
        <v>22817.390742268395</v>
      </c>
      <c r="CU238" s="6">
        <f>IF(CU$3=$CP$3,$H238+BE238,IF($F238='KU Meter Schedule'!CU$3,'KU Meter Schedule'!CT238+BE238-$G238,SUM(CT238,BE238)))</f>
        <v>22885.056349268394</v>
      </c>
      <c r="CV238" s="6">
        <f>IF(CV$3=$CP$3,$H238+BF238,IF($F238='KU Meter Schedule'!CV$3,'KU Meter Schedule'!CU238+BF238-$G238,SUM(CU238,BF238)))</f>
        <v>22952.721956268393</v>
      </c>
      <c r="CW238" s="6">
        <f>IF(CW$3=$CP$3,$H238+BG238,IF($F238='KU Meter Schedule'!CW$3,'KU Meter Schedule'!CV238+BG238-$G238,SUM(CV238,BG238)))</f>
        <v>23020.387563268392</v>
      </c>
      <c r="CX238" s="6">
        <f>IF(CX$3=$CP$3,$H238+BH238,IF($F238='KU Meter Schedule'!CX$3,'KU Meter Schedule'!CW238+BH238-$G238,SUM(CW238,BH238)))</f>
        <v>23088.053170268391</v>
      </c>
      <c r="CY238" s="6">
        <f>IF(CY$3=$CP$3,$H238+BI238,IF($F238='KU Meter Schedule'!CY$3,'KU Meter Schedule'!CX238+BI238-$G238,SUM(CX238,BI238)))</f>
        <v>23155.71877726839</v>
      </c>
      <c r="CZ238" s="6">
        <f>IF(CZ$3=$CP$3,$H238+BJ238,IF($F238='KU Meter Schedule'!CZ$3,'KU Meter Schedule'!CY238+BJ238-$G238,SUM(CY238,BJ238)))</f>
        <v>23223.384384268389</v>
      </c>
      <c r="DA238" s="6">
        <f>IF(DA$3=$CP$3,$H238+BK238,IF($F238='KU Meter Schedule'!DA$3,'KU Meter Schedule'!CZ238+BK238-$G238,SUM(CZ238,BK238)))</f>
        <v>23327.098917268388</v>
      </c>
      <c r="DB238" s="6">
        <f>IF(DB$3=$CP$3,$H238+BL238,IF($F238='KU Meter Schedule'!DB$3,'KU Meter Schedule'!DA238+BL238-$G238,SUM(DA238,BL238)))</f>
        <v>23430.813450268386</v>
      </c>
      <c r="DC238" s="6">
        <f>IF(DC$3=$CP$3,$H238+BM238,IF($F238='KU Meter Schedule'!DC$3,'KU Meter Schedule'!DB238+BM238-$G238,SUM(DB238,BM238)))</f>
        <v>23534.527983268385</v>
      </c>
      <c r="DD238" s="6">
        <f>IF(DD$3=$CP$3,$H238+BN238,IF($F238='KU Meter Schedule'!DD$3,'KU Meter Schedule'!DC238+BN238-$G238,SUM(DC238,BN238)))</f>
        <v>23638.242516268383</v>
      </c>
      <c r="DE238" s="6">
        <f>IF(DE$3=$CP$3,$H238+BO238,IF($F238='KU Meter Schedule'!DE$3,'KU Meter Schedule'!DD238+BO238-$G238,SUM(DD238,BO238)))</f>
        <v>23741.957049268382</v>
      </c>
      <c r="DF238" s="6">
        <f>IF(DF$3=$CP$3,$H238+BP238,IF($F238='KU Meter Schedule'!DF$3,'KU Meter Schedule'!DE238+BP238-$G238,SUM(DE238,BP238)))</f>
        <v>23845.67158226838</v>
      </c>
      <c r="DG238" s="6">
        <f>IF(DG$3=$CP$3,$H238+BQ238,IF($F238='KU Meter Schedule'!DG$3,'KU Meter Schedule'!DF238+BQ238-$G238,SUM(DF238,BQ238)))</f>
        <v>23949.386115268378</v>
      </c>
      <c r="DH238" s="6">
        <f>IF(DH$3=$CP$3,$H238+BR238,IF($F238='KU Meter Schedule'!DH$3,'KU Meter Schedule'!DG238+BR238-$G238,SUM(DG238,BR238)))</f>
        <v>24053.100648268377</v>
      </c>
      <c r="DI238" s="6">
        <f>IF(DI$3=$CP$3,$H238+BS238,IF($F238='KU Meter Schedule'!DI$3,'KU Meter Schedule'!DH238+BS238-$G238,SUM(DH238,BS238)))</f>
        <v>24156.815181268375</v>
      </c>
      <c r="DJ238" s="6">
        <f>IF(DJ$3=$CP$3,$H238+BT238,IF($F238='KU Meter Schedule'!DJ$3,'KU Meter Schedule'!DI238+BT238-$G238,SUM(DI238,BT238)))</f>
        <v>24260.529714268374</v>
      </c>
      <c r="DK238" s="6">
        <f>IF(DK$3=$CP$3,$H238+BU238,IF($F238='KU Meter Schedule'!DK$3,'KU Meter Schedule'!DJ238+BU238-$G238,SUM(DJ238,BU238)))</f>
        <v>24364.244247268372</v>
      </c>
      <c r="DL238" s="6">
        <f>IF(DL$3=$CP$3,$H238+BV238,IF($F238='KU Meter Schedule'!DL$3,'KU Meter Schedule'!DK238+BV238-$G238,SUM(DK238,BV238)))</f>
        <v>24467.958780268371</v>
      </c>
      <c r="DM238" s="6">
        <f>IF(DM$3=$CP$3,$H238+BW238,IF($F238='KU Meter Schedule'!DM$3,'KU Meter Schedule'!DL238+BW238-$G238,SUM(DL238,BW238)))</f>
        <v>24571.673313268369</v>
      </c>
      <c r="DN238" s="6">
        <f>IF(DN$3=$CP$3,$H238+BX238,IF($F238='KU Meter Schedule'!DN$3,'KU Meter Schedule'!DM238+BX238-$G238,SUM(DM238,BX238)))</f>
        <v>24675.387846268368</v>
      </c>
      <c r="DO238" s="6">
        <f>IF(DO$3=$CP$3,$H238+BY238,IF($F238='KU Meter Schedule'!DO$3,'KU Meter Schedule'!DN238+BY238-$G238,SUM(DN238,BY238)))</f>
        <v>24779.102379268366</v>
      </c>
      <c r="DP238" s="6">
        <f>IF(DP$3=$CP$3,$H238+BZ238,IF($F238='KU Meter Schedule'!DP$3,'KU Meter Schedule'!DO238+BZ238-$G238,SUM(DO238,BZ238)))</f>
        <v>24882.816912268365</v>
      </c>
      <c r="DQ238" s="6">
        <f>IF(DQ$3=$CP$3,$H238+CA238,IF($F238='KU Meter Schedule'!DQ$3,'KU Meter Schedule'!DP238+CA238-$G238,SUM(DP238,CA238)))</f>
        <v>24986.531445268363</v>
      </c>
      <c r="DR238" s="6">
        <f>IF(DR$3=$CP$3,$H238+CB238,IF($F238='KU Meter Schedule'!DR$3,'KU Meter Schedule'!DQ238+CB238-$G238,SUM(DQ238,CB238)))</f>
        <v>25090.245978268362</v>
      </c>
      <c r="DS238" s="6">
        <f>IF(DS$3=$CP$3,$H238+CC238,IF($F238='KU Meter Schedule'!DS$3,'KU Meter Schedule'!DR238+CC238-$G238,SUM(DR238,CC238)))</f>
        <v>25193.96051126836</v>
      </c>
      <c r="DT238" s="6">
        <f>IF(DT$3=$CP$3,$H238+CD238,IF($F238='KU Meter Schedule'!DT$3,'KU Meter Schedule'!DS238+CD238-$G238,SUM(DS238,CD238)))</f>
        <v>25297.675044268359</v>
      </c>
      <c r="DU238" s="6">
        <f>IF(DU$3=$CP$3,$H238+CE238,IF($F238='KU Meter Schedule'!DU$3,'KU Meter Schedule'!DT238+CE238-$G238,SUM(DT238,CE238)))</f>
        <v>25401.389577268357</v>
      </c>
      <c r="DV238" s="6">
        <f>IF(DV$3=$CP$3,$H238+CF238,IF($F238='KU Meter Schedule'!DV$3,'KU Meter Schedule'!DU238+CF238-$G238,SUM(DU238,CF238)))</f>
        <v>25505.104110268356</v>
      </c>
      <c r="DW238" s="6">
        <f>IF(DW$3=$CP$3,$H238+CG238,IF($F238='KU Meter Schedule'!DW$3,'KU Meter Schedule'!DV238+CG238-$G238,SUM(DV238,CG238)))</f>
        <v>25608.818643268354</v>
      </c>
      <c r="DX238" s="6">
        <f>IF(DX$3=$CP$3,$H238+CH238,IF($F238='KU Meter Schedule'!DX$3,'KU Meter Schedule'!DW238+CH238-$G238,SUM(DW238,CH238)))</f>
        <v>25712.533176268353</v>
      </c>
      <c r="DY238" s="6">
        <f>IF(DY$3=$CP$3,$H238+CI238,IF($F238='KU Meter Schedule'!DY$3,'KU Meter Schedule'!DX238+CI238-$G238,SUM(DX238,CI238)))</f>
        <v>25816.247709268351</v>
      </c>
      <c r="DZ238" s="6">
        <f>IF(DZ$3=$CP$3,$H238+CJ238,IF($F238='KU Meter Schedule'!DZ$3,'KU Meter Schedule'!DY238+CJ238-$G238,SUM(DY238,CJ238)))</f>
        <v>25919.96224226835</v>
      </c>
      <c r="EA238" s="6">
        <f>IF(EA$3=$CP$3,$H238+CK238,IF($F238='KU Meter Schedule'!EA$3,'KU Meter Schedule'!DZ238+CK238-$G238,SUM(DZ238,CK238)))</f>
        <v>26023.676775268348</v>
      </c>
      <c r="EB238" s="6">
        <f>IF(EB$3=$CP$3,$H238+CL238,IF($F238='KU Meter Schedule'!EB$3,'KU Meter Schedule'!EA238+CL238-$G238,SUM(EA238,CL238)))</f>
        <v>26127.391308268347</v>
      </c>
      <c r="EC238" s="6">
        <f>IF(EC$3=$CP$3,$H238+CM238,IF($F238='KU Meter Schedule'!EC$3,'KU Meter Schedule'!EB238+CM238-$G238,SUM(EB238,CM238)))</f>
        <v>-9278.7114252316533</v>
      </c>
      <c r="ED238" s="6">
        <f>IF(ED$3=$CP$3,$H238+CN238,IF($F238='KU Meter Schedule'!ED$3,'KU Meter Schedule'!EC238+CN238-$G238,SUM(EC238,CN238)))</f>
        <v>-9278.7114252316533</v>
      </c>
      <c r="EF238" s="8">
        <f t="shared" si="48"/>
        <v>12911.2316857316</v>
      </c>
      <c r="EG238" s="8">
        <f t="shared" si="48"/>
        <v>12843.566078731601</v>
      </c>
      <c r="EH238" s="8">
        <f t="shared" si="48"/>
        <v>12775.900471731602</v>
      </c>
      <c r="EI238" s="8">
        <f t="shared" si="48"/>
        <v>12708.234864731603</v>
      </c>
      <c r="EJ238" s="8">
        <f t="shared" si="48"/>
        <v>12640.569257731604</v>
      </c>
      <c r="EK238" s="8">
        <f t="shared" si="48"/>
        <v>12572.903650731605</v>
      </c>
      <c r="EL238" s="8">
        <f t="shared" si="48"/>
        <v>12505.238043731606</v>
      </c>
      <c r="EM238" s="8">
        <f t="shared" si="48"/>
        <v>12437.572436731607</v>
      </c>
      <c r="EN238" s="8">
        <f t="shared" si="48"/>
        <v>12369.906829731608</v>
      </c>
      <c r="EO238" s="8">
        <f t="shared" si="48"/>
        <v>12302.241222731609</v>
      </c>
      <c r="EP238" s="8">
        <f t="shared" si="48"/>
        <v>12234.57561573161</v>
      </c>
      <c r="EQ238" s="8">
        <f t="shared" si="48"/>
        <v>12130.861082731612</v>
      </c>
      <c r="ER238" s="8">
        <f t="shared" si="48"/>
        <v>12027.146549731613</v>
      </c>
      <c r="ES238" s="8">
        <f t="shared" si="48"/>
        <v>11923.432016731615</v>
      </c>
      <c r="ET238" s="8">
        <f t="shared" si="48"/>
        <v>11819.717483731616</v>
      </c>
      <c r="EU238" s="8">
        <f t="shared" si="48"/>
        <v>11716.002950731618</v>
      </c>
      <c r="EV238" s="8">
        <f t="shared" si="47"/>
        <v>11612.288417731619</v>
      </c>
      <c r="EW238" s="8">
        <f t="shared" si="47"/>
        <v>11508.573884731621</v>
      </c>
      <c r="EX238" s="8">
        <f t="shared" si="47"/>
        <v>11404.859351731622</v>
      </c>
      <c r="EY238" s="8">
        <f t="shared" si="47"/>
        <v>11301.144818731624</v>
      </c>
      <c r="EZ238" s="8">
        <f t="shared" si="47"/>
        <v>11197.430285731625</v>
      </c>
      <c r="FA238" s="8">
        <f t="shared" si="47"/>
        <v>11093.715752731627</v>
      </c>
      <c r="FB238" s="8">
        <f t="shared" si="47"/>
        <v>10990.001219731628</v>
      </c>
      <c r="FC238" s="8">
        <f t="shared" si="47"/>
        <v>10886.28668673163</v>
      </c>
      <c r="FD238" s="8">
        <f t="shared" si="47"/>
        <v>10782.572153731631</v>
      </c>
      <c r="FE238" s="8">
        <f t="shared" si="47"/>
        <v>10678.857620731633</v>
      </c>
      <c r="FF238" s="8">
        <f t="shared" si="47"/>
        <v>10575.143087731634</v>
      </c>
      <c r="FG238" s="8">
        <f t="shared" si="47"/>
        <v>10471.428554731636</v>
      </c>
      <c r="FH238" s="8">
        <f t="shared" si="47"/>
        <v>10367.714021731637</v>
      </c>
      <c r="FI238" s="8">
        <f t="shared" si="47"/>
        <v>10263.999488731639</v>
      </c>
      <c r="FJ238" s="8">
        <f t="shared" si="47"/>
        <v>10160.28495573164</v>
      </c>
      <c r="FK238" s="8">
        <f t="shared" si="46"/>
        <v>10056.570422731642</v>
      </c>
      <c r="FL238" s="8">
        <f t="shared" si="46"/>
        <v>9952.8558897316434</v>
      </c>
      <c r="FM238" s="8">
        <f t="shared" si="46"/>
        <v>9849.1413567316449</v>
      </c>
      <c r="FN238" s="8">
        <f t="shared" si="46"/>
        <v>9745.4268237316464</v>
      </c>
      <c r="FO238" s="8">
        <f t="shared" si="46"/>
        <v>9641.712290731648</v>
      </c>
      <c r="FP238" s="8">
        <f t="shared" si="46"/>
        <v>9537.9977577316495</v>
      </c>
      <c r="FQ238" s="8">
        <f t="shared" si="46"/>
        <v>9434.283224731651</v>
      </c>
      <c r="FR238" s="8">
        <f t="shared" si="46"/>
        <v>9330.5686917316525</v>
      </c>
      <c r="FS238" s="8">
        <f t="shared" si="46"/>
        <v>9278.7114252316533</v>
      </c>
      <c r="FT238" s="8">
        <f t="shared" si="46"/>
        <v>9278.7114252316533</v>
      </c>
    </row>
    <row r="239" spans="1:176" x14ac:dyDescent="0.25">
      <c r="A239" s="3" t="s">
        <v>12</v>
      </c>
      <c r="B239" s="3" t="s">
        <v>2</v>
      </c>
      <c r="C239" s="3" t="s">
        <v>37</v>
      </c>
      <c r="D239" s="3" t="s">
        <v>5</v>
      </c>
      <c r="E239" s="3">
        <v>1992</v>
      </c>
      <c r="F239" s="24">
        <f>IFERROR(VLOOKUP(CONCATENATE(C239,E239),'KU Retirements'!$A$4:$E$150,5,FALSE),"N/A")</f>
        <v>43770</v>
      </c>
      <c r="G239" s="5">
        <v>31479.019999999997</v>
      </c>
      <c r="H239" s="5">
        <v>19956.558824685795</v>
      </c>
      <c r="J239" s="6">
        <f>IF(J$3=$J$3,$G239,IF($F239='KU Meter Schedule'!J$3,'KU Meter Schedule'!I239-'KU Meter Schedule'!$G239,I239))</f>
        <v>31479.019999999997</v>
      </c>
      <c r="K239" s="6">
        <f>IF(K$3=$J$3,$G239,IF($F239='KU Meter Schedule'!K$3,'KU Meter Schedule'!J239-'KU Meter Schedule'!$G239,J239))</f>
        <v>31479.019999999997</v>
      </c>
      <c r="L239" s="6">
        <f>IF(L$3=$J$3,$G239,IF($F239='KU Meter Schedule'!L$3,'KU Meter Schedule'!K239-'KU Meter Schedule'!$G239,K239))</f>
        <v>31479.019999999997</v>
      </c>
      <c r="M239" s="6">
        <f>IF(M$3=$J$3,$G239,IF($F239='KU Meter Schedule'!M$3,'KU Meter Schedule'!L239-'KU Meter Schedule'!$G239,L239))</f>
        <v>31479.019999999997</v>
      </c>
      <c r="N239" s="6">
        <f>IF(N$3=$J$3,$G239,IF($F239='KU Meter Schedule'!N$3,'KU Meter Schedule'!M239-'KU Meter Schedule'!$G239,M239))</f>
        <v>31479.019999999997</v>
      </c>
      <c r="O239" s="6">
        <f>IF(O$3=$J$3,$G239,IF($F239='KU Meter Schedule'!O$3,'KU Meter Schedule'!N239-'KU Meter Schedule'!$G239,N239))</f>
        <v>31479.019999999997</v>
      </c>
      <c r="P239" s="6">
        <f>IF(P$3=$J$3,$G239,IF($F239='KU Meter Schedule'!P$3,'KU Meter Schedule'!O239-'KU Meter Schedule'!$G239,O239))</f>
        <v>31479.019999999997</v>
      </c>
      <c r="Q239" s="6">
        <f>IF(Q$3=$J$3,$G239,IF($F239='KU Meter Schedule'!Q$3,'KU Meter Schedule'!P239-'KU Meter Schedule'!$G239,P239))</f>
        <v>31479.019999999997</v>
      </c>
      <c r="R239" s="6">
        <f>IF(R$3=$J$3,$G239,IF($F239='KU Meter Schedule'!R$3,'KU Meter Schedule'!Q239-'KU Meter Schedule'!$G239,Q239))</f>
        <v>31479.019999999997</v>
      </c>
      <c r="S239" s="6">
        <f>IF(S$3=$J$3,$G239,IF($F239='KU Meter Schedule'!S$3,'KU Meter Schedule'!R239-'KU Meter Schedule'!$G239,R239))</f>
        <v>31479.019999999997</v>
      </c>
      <c r="T239" s="6">
        <f>IF(T$3=$J$3,$G239,IF($F239='KU Meter Schedule'!T$3,'KU Meter Schedule'!S239-'KU Meter Schedule'!$G239,S239))</f>
        <v>31479.019999999997</v>
      </c>
      <c r="U239" s="6">
        <f>IF(U$3=$J$3,$G239,IF($F239='KU Meter Schedule'!U$3,'KU Meter Schedule'!T239-'KU Meter Schedule'!$G239,T239))</f>
        <v>31479.019999999997</v>
      </c>
      <c r="V239" s="6">
        <f>IF(V$3=$J$3,$G239,IF($F239='KU Meter Schedule'!V$3,'KU Meter Schedule'!U239-'KU Meter Schedule'!$G239,U239))</f>
        <v>31479.019999999997</v>
      </c>
      <c r="W239" s="6">
        <f>IF(W$3=$J$3,$G239,IF($F239='KU Meter Schedule'!W$3,'KU Meter Schedule'!V239-'KU Meter Schedule'!$G239,V239))</f>
        <v>31479.019999999997</v>
      </c>
      <c r="X239" s="6">
        <f>IF(X$3=$J$3,$G239,IF($F239='KU Meter Schedule'!X$3,'KU Meter Schedule'!W239-'KU Meter Schedule'!$G239,W239))</f>
        <v>31479.019999999997</v>
      </c>
      <c r="Y239" s="6">
        <f>IF(Y$3=$J$3,$G239,IF($F239='KU Meter Schedule'!Y$3,'KU Meter Schedule'!X239-'KU Meter Schedule'!$G239,X239))</f>
        <v>31479.019999999997</v>
      </c>
      <c r="Z239" s="6">
        <f>IF(Z$3=$J$3,$G239,IF($F239='KU Meter Schedule'!Z$3,'KU Meter Schedule'!Y239-'KU Meter Schedule'!$G239,Y239))</f>
        <v>31479.019999999997</v>
      </c>
      <c r="AA239" s="6">
        <f>IF(AA$3=$J$3,$G239,IF($F239='KU Meter Schedule'!AA$3,'KU Meter Schedule'!Z239-'KU Meter Schedule'!$G239,Z239))</f>
        <v>31479.019999999997</v>
      </c>
      <c r="AB239" s="6">
        <f>IF(AB$3=$J$3,$G239,IF($F239='KU Meter Schedule'!AB$3,'KU Meter Schedule'!AA239-'KU Meter Schedule'!$G239,AA239))</f>
        <v>31479.019999999997</v>
      </c>
      <c r="AC239" s="6">
        <f>IF(AC$3=$J$3,$G239,IF($F239='KU Meter Schedule'!AC$3,'KU Meter Schedule'!AB239-'KU Meter Schedule'!$G239,AB239))</f>
        <v>31479.019999999997</v>
      </c>
      <c r="AD239" s="6">
        <f>IF(AD$3=$J$3,$G239,IF($F239='KU Meter Schedule'!AD$3,'KU Meter Schedule'!AC239-'KU Meter Schedule'!$G239,AC239))</f>
        <v>31479.019999999997</v>
      </c>
      <c r="AE239" s="6">
        <f>IF(AE$3=$J$3,$G239,IF($F239='KU Meter Schedule'!AE$3,'KU Meter Schedule'!AD239-'KU Meter Schedule'!$G239,AD239))</f>
        <v>31479.019999999997</v>
      </c>
      <c r="AF239" s="6">
        <f>IF(AF$3=$J$3,$G239,IF($F239='KU Meter Schedule'!AF$3,'KU Meter Schedule'!AE239-'KU Meter Schedule'!$G239,AE239))</f>
        <v>31479.019999999997</v>
      </c>
      <c r="AG239" s="6">
        <f>IF(AG$3=$J$3,$G239,IF($F239='KU Meter Schedule'!AG$3,'KU Meter Schedule'!AF239-'KU Meter Schedule'!$G239,AF239))</f>
        <v>31479.019999999997</v>
      </c>
      <c r="AH239" s="6">
        <f>IF(AH$3=$J$3,$G239,IF($F239='KU Meter Schedule'!AH$3,'KU Meter Schedule'!AG239-'KU Meter Schedule'!$G239,AG239))</f>
        <v>31479.019999999997</v>
      </c>
      <c r="AI239" s="6">
        <f>IF(AI$3=$J$3,$G239,IF($F239='KU Meter Schedule'!AI$3,'KU Meter Schedule'!AH239-'KU Meter Schedule'!$G239,AH239))</f>
        <v>31479.019999999997</v>
      </c>
      <c r="AJ239" s="6">
        <f>IF(AJ$3=$J$3,$G239,IF($F239='KU Meter Schedule'!AJ$3,'KU Meter Schedule'!AI239-'KU Meter Schedule'!$G239,AI239))</f>
        <v>31479.019999999997</v>
      </c>
      <c r="AK239" s="6">
        <f>IF(AK$3=$J$3,$G239,IF($F239='KU Meter Schedule'!AK$3,'KU Meter Schedule'!AJ239-'KU Meter Schedule'!$G239,AJ239))</f>
        <v>31479.019999999997</v>
      </c>
      <c r="AL239" s="6">
        <f>IF(AL$3=$J$3,$G239,IF($F239='KU Meter Schedule'!AL$3,'KU Meter Schedule'!AK239-'KU Meter Schedule'!$G239,AK239))</f>
        <v>31479.019999999997</v>
      </c>
      <c r="AM239" s="6">
        <f>IF(AM$3=$J$3,$G239,IF($F239='KU Meter Schedule'!AM$3,'KU Meter Schedule'!AL239-'KU Meter Schedule'!$G239,AL239))</f>
        <v>31479.019999999997</v>
      </c>
      <c r="AN239" s="6">
        <f>IF(AN$3=$J$3,$G239,IF($F239='KU Meter Schedule'!AN$3,'KU Meter Schedule'!AM239-'KU Meter Schedule'!$G239,AM239))</f>
        <v>31479.019999999997</v>
      </c>
      <c r="AO239" s="6">
        <f>IF(AO$3=$J$3,$G239,IF($F239='KU Meter Schedule'!AO$3,'KU Meter Schedule'!AN239-'KU Meter Schedule'!$G239,AN239))</f>
        <v>31479.019999999997</v>
      </c>
      <c r="AP239" s="6">
        <f>IF(AP$3=$J$3,$G239,IF($F239='KU Meter Schedule'!AP$3,'KU Meter Schedule'!AO239-'KU Meter Schedule'!$G239,AO239))</f>
        <v>31479.019999999997</v>
      </c>
      <c r="AQ239" s="6">
        <f>IF(AQ$3=$J$3,$G239,IF($F239='KU Meter Schedule'!AQ$3,'KU Meter Schedule'!AP239-'KU Meter Schedule'!$G239,AP239))</f>
        <v>31479.019999999997</v>
      </c>
      <c r="AR239" s="6">
        <f>IF(AR$3=$J$3,$G239,IF($F239='KU Meter Schedule'!AR$3,'KU Meter Schedule'!AQ239-'KU Meter Schedule'!$G239,AQ239))</f>
        <v>31479.019999999997</v>
      </c>
      <c r="AS239" s="6">
        <f>IF(AS$3=$J$3,$G239,IF($F239='KU Meter Schedule'!AS$3,'KU Meter Schedule'!AR239-'KU Meter Schedule'!$G239,AR239))</f>
        <v>31479.019999999997</v>
      </c>
      <c r="AT239" s="6">
        <f>IF(AT$3=$J$3,$G239,IF($F239='KU Meter Schedule'!AT$3,'KU Meter Schedule'!AS239-'KU Meter Schedule'!$G239,AS239))</f>
        <v>31479.019999999997</v>
      </c>
      <c r="AU239" s="6">
        <f>IF(AU$3=$J$3,$G239,IF($F239='KU Meter Schedule'!AU$3,'KU Meter Schedule'!AT239-'KU Meter Schedule'!$G239,AT239))</f>
        <v>31479.019999999997</v>
      </c>
      <c r="AV239" s="6">
        <f>IF(AV$3=$J$3,$G239,IF($F239='KU Meter Schedule'!AV$3,'KU Meter Schedule'!AU239-'KU Meter Schedule'!$G239,AU239))</f>
        <v>31479.019999999997</v>
      </c>
      <c r="AW239" s="6">
        <f>IF(AW$3=$J$3,$G239,IF($F239='KU Meter Schedule'!AW$3,'KU Meter Schedule'!AV239-'KU Meter Schedule'!$G239,AV239))</f>
        <v>0</v>
      </c>
      <c r="AX239" s="6">
        <f>IF(AX$3=$J$3,$G239,IF($F239='KU Meter Schedule'!AX$3,'KU Meter Schedule'!AW239-'KU Meter Schedule'!$G239,AW239))</f>
        <v>0</v>
      </c>
      <c r="AZ239" s="21">
        <f>IF(AZ$3&lt;'Depr. Rate'!$B$1,('Depr. Rate'!$B$4*'KU Meter Schedule'!J239)/12,IF(J239=0,I239/2*'Depr. Rate'!$C$4/12,('Depr. Rate'!$C$4*'KU Meter Schedule'!J239)/12))</f>
        <v>60.072463166666665</v>
      </c>
      <c r="BA239" s="21">
        <f>IF(BA$3&lt;'Depr. Rate'!$B$1,('Depr. Rate'!$B$4*'KU Meter Schedule'!K239)/12,IF(K239=0,J239/2*'Depr. Rate'!$C$4/12,('Depr. Rate'!$C$4*'KU Meter Schedule'!K239)/12))</f>
        <v>60.072463166666665</v>
      </c>
      <c r="BB239" s="21">
        <f>IF(BB$3&lt;'Depr. Rate'!$B$1,('Depr. Rate'!$B$4*'KU Meter Schedule'!L239)/12,IF(L239=0,K239/2*'Depr. Rate'!$C$4/12,('Depr. Rate'!$C$4*'KU Meter Schedule'!L239)/12))</f>
        <v>60.072463166666665</v>
      </c>
      <c r="BC239" s="21">
        <f>IF(BC$3&lt;'Depr. Rate'!$B$1,('Depr. Rate'!$B$4*'KU Meter Schedule'!M239)/12,IF(M239=0,L239/2*'Depr. Rate'!$C$4/12,('Depr. Rate'!$C$4*'KU Meter Schedule'!M239)/12))</f>
        <v>60.072463166666665</v>
      </c>
      <c r="BD239" s="21">
        <f>IF(BD$3&lt;'Depr. Rate'!$B$1,('Depr. Rate'!$B$4*'KU Meter Schedule'!N239)/12,IF(N239=0,M239/2*'Depr. Rate'!$C$4/12,('Depr. Rate'!$C$4*'KU Meter Schedule'!N239)/12))</f>
        <v>60.072463166666665</v>
      </c>
      <c r="BE239" s="21">
        <f>IF(BE$3&lt;'Depr. Rate'!$B$1,('Depr. Rate'!$B$4*'KU Meter Schedule'!O239)/12,IF(O239=0,N239/2*'Depr. Rate'!$C$4/12,('Depr. Rate'!$C$4*'KU Meter Schedule'!O239)/12))</f>
        <v>60.072463166666665</v>
      </c>
      <c r="BF239" s="21">
        <f>IF(BF$3&lt;'Depr. Rate'!$B$1,('Depr. Rate'!$B$4*'KU Meter Schedule'!P239)/12,IF(P239=0,O239/2*'Depr. Rate'!$C$4/12,('Depr. Rate'!$C$4*'KU Meter Schedule'!P239)/12))</f>
        <v>60.072463166666665</v>
      </c>
      <c r="BG239" s="21">
        <f>IF(BG$3&lt;'Depr. Rate'!$B$1,('Depr. Rate'!$B$4*'KU Meter Schedule'!Q239)/12,IF(Q239=0,P239/2*'Depr. Rate'!$C$4/12,('Depr. Rate'!$C$4*'KU Meter Schedule'!Q239)/12))</f>
        <v>60.072463166666665</v>
      </c>
      <c r="BH239" s="21">
        <f>IF(BH$3&lt;'Depr. Rate'!$B$1,('Depr. Rate'!$B$4*'KU Meter Schedule'!R239)/12,IF(R239=0,Q239/2*'Depr. Rate'!$C$4/12,('Depr. Rate'!$C$4*'KU Meter Schedule'!R239)/12))</f>
        <v>60.072463166666665</v>
      </c>
      <c r="BI239" s="21">
        <f>IF(BI$3&lt;'Depr. Rate'!$B$1,('Depr. Rate'!$B$4*'KU Meter Schedule'!S239)/12,IF(S239=0,R239/2*'Depr. Rate'!$C$4/12,('Depr. Rate'!$C$4*'KU Meter Schedule'!S239)/12))</f>
        <v>60.072463166666665</v>
      </c>
      <c r="BJ239" s="21">
        <f>IF(BJ$3&lt;'Depr. Rate'!$B$1,('Depr. Rate'!$B$4*'KU Meter Schedule'!T239)/12,IF(T239=0,S239/2*'Depr. Rate'!$C$4/12,('Depr. Rate'!$C$4*'KU Meter Schedule'!T239)/12))</f>
        <v>60.072463166666665</v>
      </c>
      <c r="BK239" s="21">
        <f>IF(BK$3&lt;'Depr. Rate'!$B$1,('Depr. Rate'!$B$4*'KU Meter Schedule'!U239)/12,IF(U239=0,T239/2*'Depr. Rate'!$C$4/12,('Depr. Rate'!$C$4*'KU Meter Schedule'!U239)/12))</f>
        <v>92.076133499999983</v>
      </c>
      <c r="BL239" s="21">
        <f>IF(BL$3&lt;'Depr. Rate'!$B$1,('Depr. Rate'!$B$4*'KU Meter Schedule'!V239)/12,IF(V239=0,U239/2*'Depr. Rate'!$C$4/12,('Depr. Rate'!$C$4*'KU Meter Schedule'!V239)/12))</f>
        <v>92.076133499999983</v>
      </c>
      <c r="BM239" s="21">
        <f>IF(BM$3&lt;'Depr. Rate'!$B$1,('Depr. Rate'!$B$4*'KU Meter Schedule'!W239)/12,IF(W239=0,V239/2*'Depr. Rate'!$C$4/12,('Depr. Rate'!$C$4*'KU Meter Schedule'!W239)/12))</f>
        <v>92.076133499999983</v>
      </c>
      <c r="BN239" s="21">
        <f>IF(BN$3&lt;'Depr. Rate'!$B$1,('Depr. Rate'!$B$4*'KU Meter Schedule'!X239)/12,IF(X239=0,W239/2*'Depr. Rate'!$C$4/12,('Depr. Rate'!$C$4*'KU Meter Schedule'!X239)/12))</f>
        <v>92.076133499999983</v>
      </c>
      <c r="BO239" s="21">
        <f>IF(BO$3&lt;'Depr. Rate'!$B$1,('Depr. Rate'!$B$4*'KU Meter Schedule'!Y239)/12,IF(Y239=0,X239/2*'Depr. Rate'!$C$4/12,('Depr. Rate'!$C$4*'KU Meter Schedule'!Y239)/12))</f>
        <v>92.076133499999983</v>
      </c>
      <c r="BP239" s="21">
        <f>IF(BP$3&lt;'Depr. Rate'!$B$1,('Depr. Rate'!$B$4*'KU Meter Schedule'!Z239)/12,IF(Z239=0,Y239/2*'Depr. Rate'!$C$4/12,('Depr. Rate'!$C$4*'KU Meter Schedule'!Z239)/12))</f>
        <v>92.076133499999983</v>
      </c>
      <c r="BQ239" s="21">
        <f>IF(BQ$3&lt;'Depr. Rate'!$B$1,('Depr. Rate'!$B$4*'KU Meter Schedule'!AA239)/12,IF(AA239=0,Z239/2*'Depr. Rate'!$C$4/12,('Depr. Rate'!$C$4*'KU Meter Schedule'!AA239)/12))</f>
        <v>92.076133499999983</v>
      </c>
      <c r="BR239" s="21">
        <f>IF(BR$3&lt;'Depr. Rate'!$B$1,('Depr. Rate'!$B$4*'KU Meter Schedule'!AB239)/12,IF(AB239=0,AA239/2*'Depr. Rate'!$C$4/12,('Depr. Rate'!$C$4*'KU Meter Schedule'!AB239)/12))</f>
        <v>92.076133499999983</v>
      </c>
      <c r="BS239" s="21">
        <f>IF(BS$3&lt;'Depr. Rate'!$B$1,('Depr. Rate'!$B$4*'KU Meter Schedule'!AC239)/12,IF(AC239=0,AB239/2*'Depr. Rate'!$C$4/12,('Depr. Rate'!$C$4*'KU Meter Schedule'!AC239)/12))</f>
        <v>92.076133499999983</v>
      </c>
      <c r="BT239" s="21">
        <f>IF(BT$3&lt;'Depr. Rate'!$B$1,('Depr. Rate'!$B$4*'KU Meter Schedule'!AD239)/12,IF(AD239=0,AC239/2*'Depr. Rate'!$C$4/12,('Depr. Rate'!$C$4*'KU Meter Schedule'!AD239)/12))</f>
        <v>92.076133499999983</v>
      </c>
      <c r="BU239" s="21">
        <f>IF(BU$3&lt;'Depr. Rate'!$B$1,('Depr. Rate'!$B$4*'KU Meter Schedule'!AE239)/12,IF(AE239=0,AD239/2*'Depr. Rate'!$C$4/12,('Depr. Rate'!$C$4*'KU Meter Schedule'!AE239)/12))</f>
        <v>92.076133499999983</v>
      </c>
      <c r="BV239" s="21">
        <f>IF(BV$3&lt;'Depr. Rate'!$B$1,('Depr. Rate'!$B$4*'KU Meter Schedule'!AF239)/12,IF(AF239=0,AE239/2*'Depr. Rate'!$C$4/12,('Depr. Rate'!$C$4*'KU Meter Schedule'!AF239)/12))</f>
        <v>92.076133499999983</v>
      </c>
      <c r="BW239" s="21">
        <f>IF(BW$3&lt;'Depr. Rate'!$B$1,('Depr. Rate'!$B$4*'KU Meter Schedule'!AG239)/12,IF(AG239=0,AF239/2*'Depr. Rate'!$C$4/12,('Depr. Rate'!$C$4*'KU Meter Schedule'!AG239)/12))</f>
        <v>92.076133499999983</v>
      </c>
      <c r="BX239" s="21">
        <f>IF(BX$3&lt;'Depr. Rate'!$B$1,('Depr. Rate'!$B$4*'KU Meter Schedule'!AH239)/12,IF(AH239=0,AG239/2*'Depr. Rate'!$C$4/12,('Depr. Rate'!$C$4*'KU Meter Schedule'!AH239)/12))</f>
        <v>92.076133499999983</v>
      </c>
      <c r="BY239" s="21">
        <f>IF(BY$3&lt;'Depr. Rate'!$B$1,('Depr. Rate'!$B$4*'KU Meter Schedule'!AI239)/12,IF(AI239=0,AH239/2*'Depr. Rate'!$C$4/12,('Depr. Rate'!$C$4*'KU Meter Schedule'!AI239)/12))</f>
        <v>92.076133499999983</v>
      </c>
      <c r="BZ239" s="21">
        <f>IF(BZ$3&lt;'Depr. Rate'!$B$1,('Depr. Rate'!$B$4*'KU Meter Schedule'!AJ239)/12,IF(AJ239=0,AI239/2*'Depr. Rate'!$C$4/12,('Depr. Rate'!$C$4*'KU Meter Schedule'!AJ239)/12))</f>
        <v>92.076133499999983</v>
      </c>
      <c r="CA239" s="21">
        <f>IF(CA$3&lt;'Depr. Rate'!$B$1,('Depr. Rate'!$B$4*'KU Meter Schedule'!AK239)/12,IF(AK239=0,AJ239/2*'Depr. Rate'!$C$4/12,('Depr. Rate'!$C$4*'KU Meter Schedule'!AK239)/12))</f>
        <v>92.076133499999983</v>
      </c>
      <c r="CB239" s="21">
        <f>IF(CB$3&lt;'Depr. Rate'!$B$1,('Depr. Rate'!$B$4*'KU Meter Schedule'!AL239)/12,IF(AL239=0,AK239/2*'Depr. Rate'!$C$4/12,('Depr. Rate'!$C$4*'KU Meter Schedule'!AL239)/12))</f>
        <v>92.076133499999983</v>
      </c>
      <c r="CC239" s="21">
        <f>IF(CC$3&lt;'Depr. Rate'!$B$1,('Depr. Rate'!$B$4*'KU Meter Schedule'!AM239)/12,IF(AM239=0,AL239/2*'Depr. Rate'!$C$4/12,('Depr. Rate'!$C$4*'KU Meter Schedule'!AM239)/12))</f>
        <v>92.076133499999983</v>
      </c>
      <c r="CD239" s="21">
        <f>IF(CD$3&lt;'Depr. Rate'!$B$1,('Depr. Rate'!$B$4*'KU Meter Schedule'!AN239)/12,IF(AN239=0,AM239/2*'Depr. Rate'!$C$4/12,('Depr. Rate'!$C$4*'KU Meter Schedule'!AN239)/12))</f>
        <v>92.076133499999983</v>
      </c>
      <c r="CE239" s="21">
        <f>IF(CE$3&lt;'Depr. Rate'!$B$1,('Depr. Rate'!$B$4*'KU Meter Schedule'!AO239)/12,IF(AO239=0,AN239/2*'Depr. Rate'!$C$4/12,('Depr. Rate'!$C$4*'KU Meter Schedule'!AO239)/12))</f>
        <v>92.076133499999983</v>
      </c>
      <c r="CF239" s="21">
        <f>IF(CF$3&lt;'Depr. Rate'!$B$1,('Depr. Rate'!$B$4*'KU Meter Schedule'!AP239)/12,IF(AP239=0,AO239/2*'Depr. Rate'!$C$4/12,('Depr. Rate'!$C$4*'KU Meter Schedule'!AP239)/12))</f>
        <v>92.076133499999983</v>
      </c>
      <c r="CG239" s="21">
        <f>IF(CG$3&lt;'Depr. Rate'!$B$1,('Depr. Rate'!$B$4*'KU Meter Schedule'!AQ239)/12,IF(AQ239=0,AP239/2*'Depr. Rate'!$C$4/12,('Depr. Rate'!$C$4*'KU Meter Schedule'!AQ239)/12))</f>
        <v>92.076133499999983</v>
      </c>
      <c r="CH239" s="21">
        <f>IF(CH$3&lt;'Depr. Rate'!$B$1,('Depr. Rate'!$B$4*'KU Meter Schedule'!AR239)/12,IF(AR239=0,AQ239/2*'Depr. Rate'!$C$4/12,('Depr. Rate'!$C$4*'KU Meter Schedule'!AR239)/12))</f>
        <v>92.076133499999983</v>
      </c>
      <c r="CI239" s="21">
        <f>IF(CI$3&lt;'Depr. Rate'!$B$1,('Depr. Rate'!$B$4*'KU Meter Schedule'!AS239)/12,IF(AS239=0,AR239/2*'Depr. Rate'!$C$4/12,('Depr. Rate'!$C$4*'KU Meter Schedule'!AS239)/12))</f>
        <v>92.076133499999983</v>
      </c>
      <c r="CJ239" s="21">
        <f>IF(CJ$3&lt;'Depr. Rate'!$B$1,('Depr. Rate'!$B$4*'KU Meter Schedule'!AT239)/12,IF(AT239=0,AS239/2*'Depr. Rate'!$C$4/12,('Depr. Rate'!$C$4*'KU Meter Schedule'!AT239)/12))</f>
        <v>92.076133499999983</v>
      </c>
      <c r="CK239" s="21">
        <f>IF(CK$3&lt;'Depr. Rate'!$B$1,('Depr. Rate'!$B$4*'KU Meter Schedule'!AU239)/12,IF(AU239=0,AT239/2*'Depr. Rate'!$C$4/12,('Depr. Rate'!$C$4*'KU Meter Schedule'!AU239)/12))</f>
        <v>92.076133499999983</v>
      </c>
      <c r="CL239" s="21">
        <f>IF(CL$3&lt;'Depr. Rate'!$B$1,('Depr. Rate'!$B$4*'KU Meter Schedule'!AV239)/12,IF(AV239=0,AU239/2*'Depr. Rate'!$C$4/12,('Depr. Rate'!$C$4*'KU Meter Schedule'!AV239)/12))</f>
        <v>92.076133499999983</v>
      </c>
      <c r="CM239" s="21">
        <f>IF(CM$3&lt;'Depr. Rate'!$B$1,('Depr. Rate'!$B$4*'KU Meter Schedule'!AW239)/12,IF(AW239=0,AV239/2*'Depr. Rate'!$C$4/12,('Depr. Rate'!$C$4*'KU Meter Schedule'!AW239)/12))</f>
        <v>46.038066749999992</v>
      </c>
      <c r="CN239" s="21">
        <f>IF(CN$3&lt;'Depr. Rate'!$B$1,('Depr. Rate'!$B$4*'KU Meter Schedule'!AX239)/12,IF(AX239=0,AW239/2*'Depr. Rate'!$C$4/12,('Depr. Rate'!$C$4*'KU Meter Schedule'!AX239)/12))</f>
        <v>0</v>
      </c>
      <c r="CP239" s="6">
        <f>IF(CP$3=$CP$3,$H239+AZ239,IF($F239='KU Meter Schedule'!CP$3,'KU Meter Schedule'!CO239+AZ239-$G239,SUM(CO239,AZ239)))</f>
        <v>20016.631287852462</v>
      </c>
      <c r="CQ239" s="6">
        <f>IF(CQ$3=$CP$3,$H239+BA239,IF($F239='KU Meter Schedule'!CQ$3,'KU Meter Schedule'!CP239+BA239-$G239,SUM(CP239,BA239)))</f>
        <v>20076.703751019129</v>
      </c>
      <c r="CR239" s="6">
        <f>IF(CR$3=$CP$3,$H239+BB239,IF($F239='KU Meter Schedule'!CR$3,'KU Meter Schedule'!CQ239+BB239-$G239,SUM(CQ239,BB239)))</f>
        <v>20136.776214185797</v>
      </c>
      <c r="CS239" s="6">
        <f>IF(CS$3=$CP$3,$H239+BC239,IF($F239='KU Meter Schedule'!CS$3,'KU Meter Schedule'!CR239+BC239-$G239,SUM(CR239,BC239)))</f>
        <v>20196.848677352464</v>
      </c>
      <c r="CT239" s="6">
        <f>IF(CT$3=$CP$3,$H239+BD239,IF($F239='KU Meter Schedule'!CT$3,'KU Meter Schedule'!CS239+BD239-$G239,SUM(CS239,BD239)))</f>
        <v>20256.921140519131</v>
      </c>
      <c r="CU239" s="6">
        <f>IF(CU$3=$CP$3,$H239+BE239,IF($F239='KU Meter Schedule'!CU$3,'KU Meter Schedule'!CT239+BE239-$G239,SUM(CT239,BE239)))</f>
        <v>20316.993603685798</v>
      </c>
      <c r="CV239" s="6">
        <f>IF(CV$3=$CP$3,$H239+BF239,IF($F239='KU Meter Schedule'!CV$3,'KU Meter Schedule'!CU239+BF239-$G239,SUM(CU239,BF239)))</f>
        <v>20377.066066852465</v>
      </c>
      <c r="CW239" s="6">
        <f>IF(CW$3=$CP$3,$H239+BG239,IF($F239='KU Meter Schedule'!CW$3,'KU Meter Schedule'!CV239+BG239-$G239,SUM(CV239,BG239)))</f>
        <v>20437.138530019132</v>
      </c>
      <c r="CX239" s="6">
        <f>IF(CX$3=$CP$3,$H239+BH239,IF($F239='KU Meter Schedule'!CX$3,'KU Meter Schedule'!CW239+BH239-$G239,SUM(CW239,BH239)))</f>
        <v>20497.210993185799</v>
      </c>
      <c r="CY239" s="6">
        <f>IF(CY$3=$CP$3,$H239+BI239,IF($F239='KU Meter Schedule'!CY$3,'KU Meter Schedule'!CX239+BI239-$G239,SUM(CX239,BI239)))</f>
        <v>20557.283456352467</v>
      </c>
      <c r="CZ239" s="6">
        <f>IF(CZ$3=$CP$3,$H239+BJ239,IF($F239='KU Meter Schedule'!CZ$3,'KU Meter Schedule'!CY239+BJ239-$G239,SUM(CY239,BJ239)))</f>
        <v>20617.355919519134</v>
      </c>
      <c r="DA239" s="6">
        <f>IF(DA$3=$CP$3,$H239+BK239,IF($F239='KU Meter Schedule'!DA$3,'KU Meter Schedule'!CZ239+BK239-$G239,SUM(CZ239,BK239)))</f>
        <v>20709.432053019133</v>
      </c>
      <c r="DB239" s="6">
        <f>IF(DB$3=$CP$3,$H239+BL239,IF($F239='KU Meter Schedule'!DB$3,'KU Meter Schedule'!DA239+BL239-$G239,SUM(DA239,BL239)))</f>
        <v>20801.508186519131</v>
      </c>
      <c r="DC239" s="6">
        <f>IF(DC$3=$CP$3,$H239+BM239,IF($F239='KU Meter Schedule'!DC$3,'KU Meter Schedule'!DB239+BM239-$G239,SUM(DB239,BM239)))</f>
        <v>20893.58432001913</v>
      </c>
      <c r="DD239" s="6">
        <f>IF(DD$3=$CP$3,$H239+BN239,IF($F239='KU Meter Schedule'!DD$3,'KU Meter Schedule'!DC239+BN239-$G239,SUM(DC239,BN239)))</f>
        <v>20985.660453519129</v>
      </c>
      <c r="DE239" s="6">
        <f>IF(DE$3=$CP$3,$H239+BO239,IF($F239='KU Meter Schedule'!DE$3,'KU Meter Schedule'!DD239+BO239-$G239,SUM(DD239,BO239)))</f>
        <v>21077.736587019128</v>
      </c>
      <c r="DF239" s="6">
        <f>IF(DF$3=$CP$3,$H239+BP239,IF($F239='KU Meter Schedule'!DF$3,'KU Meter Schedule'!DE239+BP239-$G239,SUM(DE239,BP239)))</f>
        <v>21169.812720519127</v>
      </c>
      <c r="DG239" s="6">
        <f>IF(DG$3=$CP$3,$H239+BQ239,IF($F239='KU Meter Schedule'!DG$3,'KU Meter Schedule'!DF239+BQ239-$G239,SUM(DF239,BQ239)))</f>
        <v>21261.888854019126</v>
      </c>
      <c r="DH239" s="6">
        <f>IF(DH$3=$CP$3,$H239+BR239,IF($F239='KU Meter Schedule'!DH$3,'KU Meter Schedule'!DG239+BR239-$G239,SUM(DG239,BR239)))</f>
        <v>21353.964987519124</v>
      </c>
      <c r="DI239" s="6">
        <f>IF(DI$3=$CP$3,$H239+BS239,IF($F239='KU Meter Schedule'!DI$3,'KU Meter Schedule'!DH239+BS239-$G239,SUM(DH239,BS239)))</f>
        <v>21446.041121019123</v>
      </c>
      <c r="DJ239" s="6">
        <f>IF(DJ$3=$CP$3,$H239+BT239,IF($F239='KU Meter Schedule'!DJ$3,'KU Meter Schedule'!DI239+BT239-$G239,SUM(DI239,BT239)))</f>
        <v>21538.117254519122</v>
      </c>
      <c r="DK239" s="6">
        <f>IF(DK$3=$CP$3,$H239+BU239,IF($F239='KU Meter Schedule'!DK$3,'KU Meter Schedule'!DJ239+BU239-$G239,SUM(DJ239,BU239)))</f>
        <v>21630.193388019121</v>
      </c>
      <c r="DL239" s="6">
        <f>IF(DL$3=$CP$3,$H239+BV239,IF($F239='KU Meter Schedule'!DL$3,'KU Meter Schedule'!DK239+BV239-$G239,SUM(DK239,BV239)))</f>
        <v>21722.26952151912</v>
      </c>
      <c r="DM239" s="6">
        <f>IF(DM$3=$CP$3,$H239+BW239,IF($F239='KU Meter Schedule'!DM$3,'KU Meter Schedule'!DL239+BW239-$G239,SUM(DL239,BW239)))</f>
        <v>21814.345655019119</v>
      </c>
      <c r="DN239" s="6">
        <f>IF(DN$3=$CP$3,$H239+BX239,IF($F239='KU Meter Schedule'!DN$3,'KU Meter Schedule'!DM239+BX239-$G239,SUM(DM239,BX239)))</f>
        <v>21906.421788519117</v>
      </c>
      <c r="DO239" s="6">
        <f>IF(DO$3=$CP$3,$H239+BY239,IF($F239='KU Meter Schedule'!DO$3,'KU Meter Schedule'!DN239+BY239-$G239,SUM(DN239,BY239)))</f>
        <v>21998.497922019116</v>
      </c>
      <c r="DP239" s="6">
        <f>IF(DP$3=$CP$3,$H239+BZ239,IF($F239='KU Meter Schedule'!DP$3,'KU Meter Schedule'!DO239+BZ239-$G239,SUM(DO239,BZ239)))</f>
        <v>22090.574055519115</v>
      </c>
      <c r="DQ239" s="6">
        <f>IF(DQ$3=$CP$3,$H239+CA239,IF($F239='KU Meter Schedule'!DQ$3,'KU Meter Schedule'!DP239+CA239-$G239,SUM(DP239,CA239)))</f>
        <v>22182.650189019114</v>
      </c>
      <c r="DR239" s="6">
        <f>IF(DR$3=$CP$3,$H239+CB239,IF($F239='KU Meter Schedule'!DR$3,'KU Meter Schedule'!DQ239+CB239-$G239,SUM(DQ239,CB239)))</f>
        <v>22274.726322519113</v>
      </c>
      <c r="DS239" s="6">
        <f>IF(DS$3=$CP$3,$H239+CC239,IF($F239='KU Meter Schedule'!DS$3,'KU Meter Schedule'!DR239+CC239-$G239,SUM(DR239,CC239)))</f>
        <v>22366.802456019112</v>
      </c>
      <c r="DT239" s="6">
        <f>IF(DT$3=$CP$3,$H239+CD239,IF($F239='KU Meter Schedule'!DT$3,'KU Meter Schedule'!DS239+CD239-$G239,SUM(DS239,CD239)))</f>
        <v>22458.87858951911</v>
      </c>
      <c r="DU239" s="6">
        <f>IF(DU$3=$CP$3,$H239+CE239,IF($F239='KU Meter Schedule'!DU$3,'KU Meter Schedule'!DT239+CE239-$G239,SUM(DT239,CE239)))</f>
        <v>22550.954723019109</v>
      </c>
      <c r="DV239" s="6">
        <f>IF(DV$3=$CP$3,$H239+CF239,IF($F239='KU Meter Schedule'!DV$3,'KU Meter Schedule'!DU239+CF239-$G239,SUM(DU239,CF239)))</f>
        <v>22643.030856519108</v>
      </c>
      <c r="DW239" s="6">
        <f>IF(DW$3=$CP$3,$H239+CG239,IF($F239='KU Meter Schedule'!DW$3,'KU Meter Schedule'!DV239+CG239-$G239,SUM(DV239,CG239)))</f>
        <v>22735.106990019107</v>
      </c>
      <c r="DX239" s="6">
        <f>IF(DX$3=$CP$3,$H239+CH239,IF($F239='KU Meter Schedule'!DX$3,'KU Meter Schedule'!DW239+CH239-$G239,SUM(DW239,CH239)))</f>
        <v>22827.183123519106</v>
      </c>
      <c r="DY239" s="6">
        <f>IF(DY$3=$CP$3,$H239+CI239,IF($F239='KU Meter Schedule'!DY$3,'KU Meter Schedule'!DX239+CI239-$G239,SUM(DX239,CI239)))</f>
        <v>22919.259257019105</v>
      </c>
      <c r="DZ239" s="6">
        <f>IF(DZ$3=$CP$3,$H239+CJ239,IF($F239='KU Meter Schedule'!DZ$3,'KU Meter Schedule'!DY239+CJ239-$G239,SUM(DY239,CJ239)))</f>
        <v>23011.335390519103</v>
      </c>
      <c r="EA239" s="6">
        <f>IF(EA$3=$CP$3,$H239+CK239,IF($F239='KU Meter Schedule'!EA$3,'KU Meter Schedule'!DZ239+CK239-$G239,SUM(DZ239,CK239)))</f>
        <v>23103.411524019102</v>
      </c>
      <c r="EB239" s="6">
        <f>IF(EB$3=$CP$3,$H239+CL239,IF($F239='KU Meter Schedule'!EB$3,'KU Meter Schedule'!EA239+CL239-$G239,SUM(EA239,CL239)))</f>
        <v>23195.487657519101</v>
      </c>
      <c r="EC239" s="6">
        <f>IF(EC$3=$CP$3,$H239+CM239,IF($F239='KU Meter Schedule'!EC$3,'KU Meter Schedule'!EB239+CM239-$G239,SUM(EB239,CM239)))</f>
        <v>-8237.4942757308963</v>
      </c>
      <c r="ED239" s="6">
        <f>IF(ED$3=$CP$3,$H239+CN239,IF($F239='KU Meter Schedule'!ED$3,'KU Meter Schedule'!EC239+CN239-$G239,SUM(EC239,CN239)))</f>
        <v>-8237.4942757308963</v>
      </c>
      <c r="EF239" s="8">
        <f t="shared" si="48"/>
        <v>11462.388712147535</v>
      </c>
      <c r="EG239" s="8">
        <f t="shared" si="48"/>
        <v>11402.316248980867</v>
      </c>
      <c r="EH239" s="8">
        <f t="shared" si="48"/>
        <v>11342.2437858142</v>
      </c>
      <c r="EI239" s="8">
        <f t="shared" si="48"/>
        <v>11282.171322647533</v>
      </c>
      <c r="EJ239" s="8">
        <f t="shared" si="48"/>
        <v>11222.098859480866</v>
      </c>
      <c r="EK239" s="8">
        <f t="shared" si="48"/>
        <v>11162.026396314199</v>
      </c>
      <c r="EL239" s="8">
        <f t="shared" si="48"/>
        <v>11101.953933147532</v>
      </c>
      <c r="EM239" s="8">
        <f t="shared" si="48"/>
        <v>11041.881469980864</v>
      </c>
      <c r="EN239" s="8">
        <f t="shared" si="48"/>
        <v>10981.809006814197</v>
      </c>
      <c r="EO239" s="8">
        <f t="shared" si="48"/>
        <v>10921.73654364753</v>
      </c>
      <c r="EP239" s="8">
        <f t="shared" si="48"/>
        <v>10861.664080480863</v>
      </c>
      <c r="EQ239" s="8">
        <f t="shared" si="48"/>
        <v>10769.587946980864</v>
      </c>
      <c r="ER239" s="8">
        <f t="shared" si="48"/>
        <v>10677.511813480865</v>
      </c>
      <c r="ES239" s="8">
        <f t="shared" si="48"/>
        <v>10585.435679980867</v>
      </c>
      <c r="ET239" s="8">
        <f t="shared" si="48"/>
        <v>10493.359546480868</v>
      </c>
      <c r="EU239" s="8">
        <f t="shared" si="48"/>
        <v>10401.283412980869</v>
      </c>
      <c r="EV239" s="8">
        <f t="shared" si="47"/>
        <v>10309.20727948087</v>
      </c>
      <c r="EW239" s="8">
        <f t="shared" si="47"/>
        <v>10217.131145980871</v>
      </c>
      <c r="EX239" s="8">
        <f t="shared" si="47"/>
        <v>10125.055012480872</v>
      </c>
      <c r="EY239" s="8">
        <f t="shared" si="47"/>
        <v>10032.978878980874</v>
      </c>
      <c r="EZ239" s="8">
        <f t="shared" si="47"/>
        <v>9940.9027454808747</v>
      </c>
      <c r="FA239" s="8">
        <f t="shared" si="47"/>
        <v>9848.8266119808759</v>
      </c>
      <c r="FB239" s="8">
        <f t="shared" si="47"/>
        <v>9756.7504784808771</v>
      </c>
      <c r="FC239" s="8">
        <f t="shared" si="47"/>
        <v>9664.6743449808782</v>
      </c>
      <c r="FD239" s="8">
        <f t="shared" si="47"/>
        <v>9572.5982114808794</v>
      </c>
      <c r="FE239" s="8">
        <f t="shared" si="47"/>
        <v>9480.5220779808806</v>
      </c>
      <c r="FF239" s="8">
        <f t="shared" si="47"/>
        <v>9388.4459444808817</v>
      </c>
      <c r="FG239" s="8">
        <f t="shared" si="47"/>
        <v>9296.3698109808829</v>
      </c>
      <c r="FH239" s="8">
        <f t="shared" si="47"/>
        <v>9204.2936774808841</v>
      </c>
      <c r="FI239" s="8">
        <f t="shared" si="47"/>
        <v>9112.2175439808852</v>
      </c>
      <c r="FJ239" s="8">
        <f t="shared" si="47"/>
        <v>9020.1414104808864</v>
      </c>
      <c r="FK239" s="8">
        <f t="shared" si="46"/>
        <v>8928.0652769808876</v>
      </c>
      <c r="FL239" s="8">
        <f t="shared" si="46"/>
        <v>8835.9891434808887</v>
      </c>
      <c r="FM239" s="8">
        <f t="shared" si="46"/>
        <v>8743.9130099808899</v>
      </c>
      <c r="FN239" s="8">
        <f t="shared" si="46"/>
        <v>8651.8368764808911</v>
      </c>
      <c r="FO239" s="8">
        <f t="shared" si="46"/>
        <v>8559.7607429808922</v>
      </c>
      <c r="FP239" s="8">
        <f t="shared" si="46"/>
        <v>8467.6846094808934</v>
      </c>
      <c r="FQ239" s="8">
        <f t="shared" si="46"/>
        <v>8375.6084759808946</v>
      </c>
      <c r="FR239" s="8">
        <f t="shared" si="46"/>
        <v>8283.5323424808957</v>
      </c>
      <c r="FS239" s="8">
        <f t="shared" si="46"/>
        <v>8237.4942757308963</v>
      </c>
      <c r="FT239" s="8">
        <f t="shared" si="46"/>
        <v>8237.4942757308963</v>
      </c>
    </row>
    <row r="240" spans="1:176" x14ac:dyDescent="0.25">
      <c r="A240" s="3" t="s">
        <v>12</v>
      </c>
      <c r="B240" s="3" t="s">
        <v>2</v>
      </c>
      <c r="C240" s="3" t="s">
        <v>37</v>
      </c>
      <c r="D240" s="3" t="s">
        <v>5</v>
      </c>
      <c r="E240" s="3">
        <v>1993</v>
      </c>
      <c r="F240" s="24">
        <f>IFERROR(VLOOKUP(CONCATENATE(C240,E240),'KU Retirements'!$A$4:$E$150,5,FALSE),"N/A")</f>
        <v>43770</v>
      </c>
      <c r="G240" s="5">
        <v>4635.75</v>
      </c>
      <c r="H240" s="5">
        <v>2834.4653641499999</v>
      </c>
      <c r="J240" s="6">
        <f>IF(J$3=$J$3,$G240,IF($F240='KU Meter Schedule'!J$3,'KU Meter Schedule'!I240-'KU Meter Schedule'!$G240,I240))</f>
        <v>4635.75</v>
      </c>
      <c r="K240" s="6">
        <f>IF(K$3=$J$3,$G240,IF($F240='KU Meter Schedule'!K$3,'KU Meter Schedule'!J240-'KU Meter Schedule'!$G240,J240))</f>
        <v>4635.75</v>
      </c>
      <c r="L240" s="6">
        <f>IF(L$3=$J$3,$G240,IF($F240='KU Meter Schedule'!L$3,'KU Meter Schedule'!K240-'KU Meter Schedule'!$G240,K240))</f>
        <v>4635.75</v>
      </c>
      <c r="M240" s="6">
        <f>IF(M$3=$J$3,$G240,IF($F240='KU Meter Schedule'!M$3,'KU Meter Schedule'!L240-'KU Meter Schedule'!$G240,L240))</f>
        <v>4635.75</v>
      </c>
      <c r="N240" s="6">
        <f>IF(N$3=$J$3,$G240,IF($F240='KU Meter Schedule'!N$3,'KU Meter Schedule'!M240-'KU Meter Schedule'!$G240,M240))</f>
        <v>4635.75</v>
      </c>
      <c r="O240" s="6">
        <f>IF(O$3=$J$3,$G240,IF($F240='KU Meter Schedule'!O$3,'KU Meter Schedule'!N240-'KU Meter Schedule'!$G240,N240))</f>
        <v>4635.75</v>
      </c>
      <c r="P240" s="6">
        <f>IF(P$3=$J$3,$G240,IF($F240='KU Meter Schedule'!P$3,'KU Meter Schedule'!O240-'KU Meter Schedule'!$G240,O240))</f>
        <v>4635.75</v>
      </c>
      <c r="Q240" s="6">
        <f>IF(Q$3=$J$3,$G240,IF($F240='KU Meter Schedule'!Q$3,'KU Meter Schedule'!P240-'KU Meter Schedule'!$G240,P240))</f>
        <v>4635.75</v>
      </c>
      <c r="R240" s="6">
        <f>IF(R$3=$J$3,$G240,IF($F240='KU Meter Schedule'!R$3,'KU Meter Schedule'!Q240-'KU Meter Schedule'!$G240,Q240))</f>
        <v>4635.75</v>
      </c>
      <c r="S240" s="6">
        <f>IF(S$3=$J$3,$G240,IF($F240='KU Meter Schedule'!S$3,'KU Meter Schedule'!R240-'KU Meter Schedule'!$G240,R240))</f>
        <v>4635.75</v>
      </c>
      <c r="T240" s="6">
        <f>IF(T$3=$J$3,$G240,IF($F240='KU Meter Schedule'!T$3,'KU Meter Schedule'!S240-'KU Meter Schedule'!$G240,S240))</f>
        <v>4635.75</v>
      </c>
      <c r="U240" s="6">
        <f>IF(U$3=$J$3,$G240,IF($F240='KU Meter Schedule'!U$3,'KU Meter Schedule'!T240-'KU Meter Schedule'!$G240,T240))</f>
        <v>4635.75</v>
      </c>
      <c r="V240" s="6">
        <f>IF(V$3=$J$3,$G240,IF($F240='KU Meter Schedule'!V$3,'KU Meter Schedule'!U240-'KU Meter Schedule'!$G240,U240))</f>
        <v>4635.75</v>
      </c>
      <c r="W240" s="6">
        <f>IF(W$3=$J$3,$G240,IF($F240='KU Meter Schedule'!W$3,'KU Meter Schedule'!V240-'KU Meter Schedule'!$G240,V240))</f>
        <v>4635.75</v>
      </c>
      <c r="X240" s="6">
        <f>IF(X$3=$J$3,$G240,IF($F240='KU Meter Schedule'!X$3,'KU Meter Schedule'!W240-'KU Meter Schedule'!$G240,W240))</f>
        <v>4635.75</v>
      </c>
      <c r="Y240" s="6">
        <f>IF(Y$3=$J$3,$G240,IF($F240='KU Meter Schedule'!Y$3,'KU Meter Schedule'!X240-'KU Meter Schedule'!$G240,X240))</f>
        <v>4635.75</v>
      </c>
      <c r="Z240" s="6">
        <f>IF(Z$3=$J$3,$G240,IF($F240='KU Meter Schedule'!Z$3,'KU Meter Schedule'!Y240-'KU Meter Schedule'!$G240,Y240))</f>
        <v>4635.75</v>
      </c>
      <c r="AA240" s="6">
        <f>IF(AA$3=$J$3,$G240,IF($F240='KU Meter Schedule'!AA$3,'KU Meter Schedule'!Z240-'KU Meter Schedule'!$G240,Z240))</f>
        <v>4635.75</v>
      </c>
      <c r="AB240" s="6">
        <f>IF(AB$3=$J$3,$G240,IF($F240='KU Meter Schedule'!AB$3,'KU Meter Schedule'!AA240-'KU Meter Schedule'!$G240,AA240))</f>
        <v>4635.75</v>
      </c>
      <c r="AC240" s="6">
        <f>IF(AC$3=$J$3,$G240,IF($F240='KU Meter Schedule'!AC$3,'KU Meter Schedule'!AB240-'KU Meter Schedule'!$G240,AB240))</f>
        <v>4635.75</v>
      </c>
      <c r="AD240" s="6">
        <f>IF(AD$3=$J$3,$G240,IF($F240='KU Meter Schedule'!AD$3,'KU Meter Schedule'!AC240-'KU Meter Schedule'!$G240,AC240))</f>
        <v>4635.75</v>
      </c>
      <c r="AE240" s="6">
        <f>IF(AE$3=$J$3,$G240,IF($F240='KU Meter Schedule'!AE$3,'KU Meter Schedule'!AD240-'KU Meter Schedule'!$G240,AD240))</f>
        <v>4635.75</v>
      </c>
      <c r="AF240" s="6">
        <f>IF(AF$3=$J$3,$G240,IF($F240='KU Meter Schedule'!AF$3,'KU Meter Schedule'!AE240-'KU Meter Schedule'!$G240,AE240))</f>
        <v>4635.75</v>
      </c>
      <c r="AG240" s="6">
        <f>IF(AG$3=$J$3,$G240,IF($F240='KU Meter Schedule'!AG$3,'KU Meter Schedule'!AF240-'KU Meter Schedule'!$G240,AF240))</f>
        <v>4635.75</v>
      </c>
      <c r="AH240" s="6">
        <f>IF(AH$3=$J$3,$G240,IF($F240='KU Meter Schedule'!AH$3,'KU Meter Schedule'!AG240-'KU Meter Schedule'!$G240,AG240))</f>
        <v>4635.75</v>
      </c>
      <c r="AI240" s="6">
        <f>IF(AI$3=$J$3,$G240,IF($F240='KU Meter Schedule'!AI$3,'KU Meter Schedule'!AH240-'KU Meter Schedule'!$G240,AH240))</f>
        <v>4635.75</v>
      </c>
      <c r="AJ240" s="6">
        <f>IF(AJ$3=$J$3,$G240,IF($F240='KU Meter Schedule'!AJ$3,'KU Meter Schedule'!AI240-'KU Meter Schedule'!$G240,AI240))</f>
        <v>4635.75</v>
      </c>
      <c r="AK240" s="6">
        <f>IF(AK$3=$J$3,$G240,IF($F240='KU Meter Schedule'!AK$3,'KU Meter Schedule'!AJ240-'KU Meter Schedule'!$G240,AJ240))</f>
        <v>4635.75</v>
      </c>
      <c r="AL240" s="6">
        <f>IF(AL$3=$J$3,$G240,IF($F240='KU Meter Schedule'!AL$3,'KU Meter Schedule'!AK240-'KU Meter Schedule'!$G240,AK240))</f>
        <v>4635.75</v>
      </c>
      <c r="AM240" s="6">
        <f>IF(AM$3=$J$3,$G240,IF($F240='KU Meter Schedule'!AM$3,'KU Meter Schedule'!AL240-'KU Meter Schedule'!$G240,AL240))</f>
        <v>4635.75</v>
      </c>
      <c r="AN240" s="6">
        <f>IF(AN$3=$J$3,$G240,IF($F240='KU Meter Schedule'!AN$3,'KU Meter Schedule'!AM240-'KU Meter Schedule'!$G240,AM240))</f>
        <v>4635.75</v>
      </c>
      <c r="AO240" s="6">
        <f>IF(AO$3=$J$3,$G240,IF($F240='KU Meter Schedule'!AO$3,'KU Meter Schedule'!AN240-'KU Meter Schedule'!$G240,AN240))</f>
        <v>4635.75</v>
      </c>
      <c r="AP240" s="6">
        <f>IF(AP$3=$J$3,$G240,IF($F240='KU Meter Schedule'!AP$3,'KU Meter Schedule'!AO240-'KU Meter Schedule'!$G240,AO240))</f>
        <v>4635.75</v>
      </c>
      <c r="AQ240" s="6">
        <f>IF(AQ$3=$J$3,$G240,IF($F240='KU Meter Schedule'!AQ$3,'KU Meter Schedule'!AP240-'KU Meter Schedule'!$G240,AP240))</f>
        <v>4635.75</v>
      </c>
      <c r="AR240" s="6">
        <f>IF(AR$3=$J$3,$G240,IF($F240='KU Meter Schedule'!AR$3,'KU Meter Schedule'!AQ240-'KU Meter Schedule'!$G240,AQ240))</f>
        <v>4635.75</v>
      </c>
      <c r="AS240" s="6">
        <f>IF(AS$3=$J$3,$G240,IF($F240='KU Meter Schedule'!AS$3,'KU Meter Schedule'!AR240-'KU Meter Schedule'!$G240,AR240))</f>
        <v>4635.75</v>
      </c>
      <c r="AT240" s="6">
        <f>IF(AT$3=$J$3,$G240,IF($F240='KU Meter Schedule'!AT$3,'KU Meter Schedule'!AS240-'KU Meter Schedule'!$G240,AS240))</f>
        <v>4635.75</v>
      </c>
      <c r="AU240" s="6">
        <f>IF(AU$3=$J$3,$G240,IF($F240='KU Meter Schedule'!AU$3,'KU Meter Schedule'!AT240-'KU Meter Schedule'!$G240,AT240))</f>
        <v>4635.75</v>
      </c>
      <c r="AV240" s="6">
        <f>IF(AV$3=$J$3,$G240,IF($F240='KU Meter Schedule'!AV$3,'KU Meter Schedule'!AU240-'KU Meter Schedule'!$G240,AU240))</f>
        <v>4635.75</v>
      </c>
      <c r="AW240" s="6">
        <f>IF(AW$3=$J$3,$G240,IF($F240='KU Meter Schedule'!AW$3,'KU Meter Schedule'!AV240-'KU Meter Schedule'!$G240,AV240))</f>
        <v>0</v>
      </c>
      <c r="AX240" s="6">
        <f>IF(AX$3=$J$3,$G240,IF($F240='KU Meter Schedule'!AX$3,'KU Meter Schedule'!AW240-'KU Meter Schedule'!$G240,AW240))</f>
        <v>0</v>
      </c>
      <c r="AZ240" s="21">
        <f>IF(AZ$3&lt;'Depr. Rate'!$B$1,('Depr. Rate'!$B$4*'KU Meter Schedule'!J240)/12,IF(J240=0,I240/2*'Depr. Rate'!$C$4/12,('Depr. Rate'!$C$4*'KU Meter Schedule'!J240)/12))</f>
        <v>8.8465562500000008</v>
      </c>
      <c r="BA240" s="21">
        <f>IF(BA$3&lt;'Depr. Rate'!$B$1,('Depr. Rate'!$B$4*'KU Meter Schedule'!K240)/12,IF(K240=0,J240/2*'Depr. Rate'!$C$4/12,('Depr. Rate'!$C$4*'KU Meter Schedule'!K240)/12))</f>
        <v>8.8465562500000008</v>
      </c>
      <c r="BB240" s="21">
        <f>IF(BB$3&lt;'Depr. Rate'!$B$1,('Depr. Rate'!$B$4*'KU Meter Schedule'!L240)/12,IF(L240=0,K240/2*'Depr. Rate'!$C$4/12,('Depr. Rate'!$C$4*'KU Meter Schedule'!L240)/12))</f>
        <v>8.8465562500000008</v>
      </c>
      <c r="BC240" s="21">
        <f>IF(BC$3&lt;'Depr. Rate'!$B$1,('Depr. Rate'!$B$4*'KU Meter Schedule'!M240)/12,IF(M240=0,L240/2*'Depr. Rate'!$C$4/12,('Depr. Rate'!$C$4*'KU Meter Schedule'!M240)/12))</f>
        <v>8.8465562500000008</v>
      </c>
      <c r="BD240" s="21">
        <f>IF(BD$3&lt;'Depr. Rate'!$B$1,('Depr. Rate'!$B$4*'KU Meter Schedule'!N240)/12,IF(N240=0,M240/2*'Depr. Rate'!$C$4/12,('Depr. Rate'!$C$4*'KU Meter Schedule'!N240)/12))</f>
        <v>8.8465562500000008</v>
      </c>
      <c r="BE240" s="21">
        <f>IF(BE$3&lt;'Depr. Rate'!$B$1,('Depr. Rate'!$B$4*'KU Meter Schedule'!O240)/12,IF(O240=0,N240/2*'Depr. Rate'!$C$4/12,('Depr. Rate'!$C$4*'KU Meter Schedule'!O240)/12))</f>
        <v>8.8465562500000008</v>
      </c>
      <c r="BF240" s="21">
        <f>IF(BF$3&lt;'Depr. Rate'!$B$1,('Depr. Rate'!$B$4*'KU Meter Schedule'!P240)/12,IF(P240=0,O240/2*'Depr. Rate'!$C$4/12,('Depr. Rate'!$C$4*'KU Meter Schedule'!P240)/12))</f>
        <v>8.8465562500000008</v>
      </c>
      <c r="BG240" s="21">
        <f>IF(BG$3&lt;'Depr. Rate'!$B$1,('Depr. Rate'!$B$4*'KU Meter Schedule'!Q240)/12,IF(Q240=0,P240/2*'Depr. Rate'!$C$4/12,('Depr. Rate'!$C$4*'KU Meter Schedule'!Q240)/12))</f>
        <v>8.8465562500000008</v>
      </c>
      <c r="BH240" s="21">
        <f>IF(BH$3&lt;'Depr. Rate'!$B$1,('Depr. Rate'!$B$4*'KU Meter Schedule'!R240)/12,IF(R240=0,Q240/2*'Depr. Rate'!$C$4/12,('Depr. Rate'!$C$4*'KU Meter Schedule'!R240)/12))</f>
        <v>8.8465562500000008</v>
      </c>
      <c r="BI240" s="21">
        <f>IF(BI$3&lt;'Depr. Rate'!$B$1,('Depr. Rate'!$B$4*'KU Meter Schedule'!S240)/12,IF(S240=0,R240/2*'Depr. Rate'!$C$4/12,('Depr. Rate'!$C$4*'KU Meter Schedule'!S240)/12))</f>
        <v>8.8465562500000008</v>
      </c>
      <c r="BJ240" s="21">
        <f>IF(BJ$3&lt;'Depr. Rate'!$B$1,('Depr. Rate'!$B$4*'KU Meter Schedule'!T240)/12,IF(T240=0,S240/2*'Depr. Rate'!$C$4/12,('Depr. Rate'!$C$4*'KU Meter Schedule'!T240)/12))</f>
        <v>8.8465562500000008</v>
      </c>
      <c r="BK240" s="21">
        <f>IF(BK$3&lt;'Depr. Rate'!$B$1,('Depr. Rate'!$B$4*'KU Meter Schedule'!U240)/12,IF(U240=0,T240/2*'Depr. Rate'!$C$4/12,('Depr. Rate'!$C$4*'KU Meter Schedule'!U240)/12))</f>
        <v>13.559568749999999</v>
      </c>
      <c r="BL240" s="21">
        <f>IF(BL$3&lt;'Depr. Rate'!$B$1,('Depr. Rate'!$B$4*'KU Meter Schedule'!V240)/12,IF(V240=0,U240/2*'Depr. Rate'!$C$4/12,('Depr. Rate'!$C$4*'KU Meter Schedule'!V240)/12))</f>
        <v>13.559568749999999</v>
      </c>
      <c r="BM240" s="21">
        <f>IF(BM$3&lt;'Depr. Rate'!$B$1,('Depr. Rate'!$B$4*'KU Meter Schedule'!W240)/12,IF(W240=0,V240/2*'Depr. Rate'!$C$4/12,('Depr. Rate'!$C$4*'KU Meter Schedule'!W240)/12))</f>
        <v>13.559568749999999</v>
      </c>
      <c r="BN240" s="21">
        <f>IF(BN$3&lt;'Depr. Rate'!$B$1,('Depr. Rate'!$B$4*'KU Meter Schedule'!X240)/12,IF(X240=0,W240/2*'Depr. Rate'!$C$4/12,('Depr. Rate'!$C$4*'KU Meter Schedule'!X240)/12))</f>
        <v>13.559568749999999</v>
      </c>
      <c r="BO240" s="21">
        <f>IF(BO$3&lt;'Depr. Rate'!$B$1,('Depr. Rate'!$B$4*'KU Meter Schedule'!Y240)/12,IF(Y240=0,X240/2*'Depr. Rate'!$C$4/12,('Depr. Rate'!$C$4*'KU Meter Schedule'!Y240)/12))</f>
        <v>13.559568749999999</v>
      </c>
      <c r="BP240" s="21">
        <f>IF(BP$3&lt;'Depr. Rate'!$B$1,('Depr. Rate'!$B$4*'KU Meter Schedule'!Z240)/12,IF(Z240=0,Y240/2*'Depr. Rate'!$C$4/12,('Depr. Rate'!$C$4*'KU Meter Schedule'!Z240)/12))</f>
        <v>13.559568749999999</v>
      </c>
      <c r="BQ240" s="21">
        <f>IF(BQ$3&lt;'Depr. Rate'!$B$1,('Depr. Rate'!$B$4*'KU Meter Schedule'!AA240)/12,IF(AA240=0,Z240/2*'Depr. Rate'!$C$4/12,('Depr. Rate'!$C$4*'KU Meter Schedule'!AA240)/12))</f>
        <v>13.559568749999999</v>
      </c>
      <c r="BR240" s="21">
        <f>IF(BR$3&lt;'Depr. Rate'!$B$1,('Depr. Rate'!$B$4*'KU Meter Schedule'!AB240)/12,IF(AB240=0,AA240/2*'Depr. Rate'!$C$4/12,('Depr. Rate'!$C$4*'KU Meter Schedule'!AB240)/12))</f>
        <v>13.559568749999999</v>
      </c>
      <c r="BS240" s="21">
        <f>IF(BS$3&lt;'Depr. Rate'!$B$1,('Depr. Rate'!$B$4*'KU Meter Schedule'!AC240)/12,IF(AC240=0,AB240/2*'Depr. Rate'!$C$4/12,('Depr. Rate'!$C$4*'KU Meter Schedule'!AC240)/12))</f>
        <v>13.559568749999999</v>
      </c>
      <c r="BT240" s="21">
        <f>IF(BT$3&lt;'Depr. Rate'!$B$1,('Depr. Rate'!$B$4*'KU Meter Schedule'!AD240)/12,IF(AD240=0,AC240/2*'Depr. Rate'!$C$4/12,('Depr. Rate'!$C$4*'KU Meter Schedule'!AD240)/12))</f>
        <v>13.559568749999999</v>
      </c>
      <c r="BU240" s="21">
        <f>IF(BU$3&lt;'Depr. Rate'!$B$1,('Depr. Rate'!$B$4*'KU Meter Schedule'!AE240)/12,IF(AE240=0,AD240/2*'Depr. Rate'!$C$4/12,('Depr. Rate'!$C$4*'KU Meter Schedule'!AE240)/12))</f>
        <v>13.559568749999999</v>
      </c>
      <c r="BV240" s="21">
        <f>IF(BV$3&lt;'Depr. Rate'!$B$1,('Depr. Rate'!$B$4*'KU Meter Schedule'!AF240)/12,IF(AF240=0,AE240/2*'Depr. Rate'!$C$4/12,('Depr. Rate'!$C$4*'KU Meter Schedule'!AF240)/12))</f>
        <v>13.559568749999999</v>
      </c>
      <c r="BW240" s="21">
        <f>IF(BW$3&lt;'Depr. Rate'!$B$1,('Depr. Rate'!$B$4*'KU Meter Schedule'!AG240)/12,IF(AG240=0,AF240/2*'Depr. Rate'!$C$4/12,('Depr. Rate'!$C$4*'KU Meter Schedule'!AG240)/12))</f>
        <v>13.559568749999999</v>
      </c>
      <c r="BX240" s="21">
        <f>IF(BX$3&lt;'Depr. Rate'!$B$1,('Depr. Rate'!$B$4*'KU Meter Schedule'!AH240)/12,IF(AH240=0,AG240/2*'Depr. Rate'!$C$4/12,('Depr. Rate'!$C$4*'KU Meter Schedule'!AH240)/12))</f>
        <v>13.559568749999999</v>
      </c>
      <c r="BY240" s="21">
        <f>IF(BY$3&lt;'Depr. Rate'!$B$1,('Depr. Rate'!$B$4*'KU Meter Schedule'!AI240)/12,IF(AI240=0,AH240/2*'Depr. Rate'!$C$4/12,('Depr. Rate'!$C$4*'KU Meter Schedule'!AI240)/12))</f>
        <v>13.559568749999999</v>
      </c>
      <c r="BZ240" s="21">
        <f>IF(BZ$3&lt;'Depr. Rate'!$B$1,('Depr. Rate'!$B$4*'KU Meter Schedule'!AJ240)/12,IF(AJ240=0,AI240/2*'Depr. Rate'!$C$4/12,('Depr. Rate'!$C$4*'KU Meter Schedule'!AJ240)/12))</f>
        <v>13.559568749999999</v>
      </c>
      <c r="CA240" s="21">
        <f>IF(CA$3&lt;'Depr. Rate'!$B$1,('Depr. Rate'!$B$4*'KU Meter Schedule'!AK240)/12,IF(AK240=0,AJ240/2*'Depr. Rate'!$C$4/12,('Depr. Rate'!$C$4*'KU Meter Schedule'!AK240)/12))</f>
        <v>13.559568749999999</v>
      </c>
      <c r="CB240" s="21">
        <f>IF(CB$3&lt;'Depr. Rate'!$B$1,('Depr. Rate'!$B$4*'KU Meter Schedule'!AL240)/12,IF(AL240=0,AK240/2*'Depr. Rate'!$C$4/12,('Depr. Rate'!$C$4*'KU Meter Schedule'!AL240)/12))</f>
        <v>13.559568749999999</v>
      </c>
      <c r="CC240" s="21">
        <f>IF(CC$3&lt;'Depr. Rate'!$B$1,('Depr. Rate'!$B$4*'KU Meter Schedule'!AM240)/12,IF(AM240=0,AL240/2*'Depr. Rate'!$C$4/12,('Depr. Rate'!$C$4*'KU Meter Schedule'!AM240)/12))</f>
        <v>13.559568749999999</v>
      </c>
      <c r="CD240" s="21">
        <f>IF(CD$3&lt;'Depr. Rate'!$B$1,('Depr. Rate'!$B$4*'KU Meter Schedule'!AN240)/12,IF(AN240=0,AM240/2*'Depr. Rate'!$C$4/12,('Depr. Rate'!$C$4*'KU Meter Schedule'!AN240)/12))</f>
        <v>13.559568749999999</v>
      </c>
      <c r="CE240" s="21">
        <f>IF(CE$3&lt;'Depr. Rate'!$B$1,('Depr. Rate'!$B$4*'KU Meter Schedule'!AO240)/12,IF(AO240=0,AN240/2*'Depr. Rate'!$C$4/12,('Depr. Rate'!$C$4*'KU Meter Schedule'!AO240)/12))</f>
        <v>13.559568749999999</v>
      </c>
      <c r="CF240" s="21">
        <f>IF(CF$3&lt;'Depr. Rate'!$B$1,('Depr. Rate'!$B$4*'KU Meter Schedule'!AP240)/12,IF(AP240=0,AO240/2*'Depr. Rate'!$C$4/12,('Depr. Rate'!$C$4*'KU Meter Schedule'!AP240)/12))</f>
        <v>13.559568749999999</v>
      </c>
      <c r="CG240" s="21">
        <f>IF(CG$3&lt;'Depr. Rate'!$B$1,('Depr. Rate'!$B$4*'KU Meter Schedule'!AQ240)/12,IF(AQ240=0,AP240/2*'Depr. Rate'!$C$4/12,('Depr. Rate'!$C$4*'KU Meter Schedule'!AQ240)/12))</f>
        <v>13.559568749999999</v>
      </c>
      <c r="CH240" s="21">
        <f>IF(CH$3&lt;'Depr. Rate'!$B$1,('Depr. Rate'!$B$4*'KU Meter Schedule'!AR240)/12,IF(AR240=0,AQ240/2*'Depr. Rate'!$C$4/12,('Depr. Rate'!$C$4*'KU Meter Schedule'!AR240)/12))</f>
        <v>13.559568749999999</v>
      </c>
      <c r="CI240" s="21">
        <f>IF(CI$3&lt;'Depr. Rate'!$B$1,('Depr. Rate'!$B$4*'KU Meter Schedule'!AS240)/12,IF(AS240=0,AR240/2*'Depr. Rate'!$C$4/12,('Depr. Rate'!$C$4*'KU Meter Schedule'!AS240)/12))</f>
        <v>13.559568749999999</v>
      </c>
      <c r="CJ240" s="21">
        <f>IF(CJ$3&lt;'Depr. Rate'!$B$1,('Depr. Rate'!$B$4*'KU Meter Schedule'!AT240)/12,IF(AT240=0,AS240/2*'Depr. Rate'!$C$4/12,('Depr. Rate'!$C$4*'KU Meter Schedule'!AT240)/12))</f>
        <v>13.559568749999999</v>
      </c>
      <c r="CK240" s="21">
        <f>IF(CK$3&lt;'Depr. Rate'!$B$1,('Depr. Rate'!$B$4*'KU Meter Schedule'!AU240)/12,IF(AU240=0,AT240/2*'Depr. Rate'!$C$4/12,('Depr. Rate'!$C$4*'KU Meter Schedule'!AU240)/12))</f>
        <v>13.559568749999999</v>
      </c>
      <c r="CL240" s="21">
        <f>IF(CL$3&lt;'Depr. Rate'!$B$1,('Depr. Rate'!$B$4*'KU Meter Schedule'!AV240)/12,IF(AV240=0,AU240/2*'Depr. Rate'!$C$4/12,('Depr. Rate'!$C$4*'KU Meter Schedule'!AV240)/12))</f>
        <v>13.559568749999999</v>
      </c>
      <c r="CM240" s="21">
        <f>IF(CM$3&lt;'Depr. Rate'!$B$1,('Depr. Rate'!$B$4*'KU Meter Schedule'!AW240)/12,IF(AW240=0,AV240/2*'Depr. Rate'!$C$4/12,('Depr. Rate'!$C$4*'KU Meter Schedule'!AW240)/12))</f>
        <v>6.7797843749999993</v>
      </c>
      <c r="CN240" s="21">
        <f>IF(CN$3&lt;'Depr. Rate'!$B$1,('Depr. Rate'!$B$4*'KU Meter Schedule'!AX240)/12,IF(AX240=0,AW240/2*'Depr. Rate'!$C$4/12,('Depr. Rate'!$C$4*'KU Meter Schedule'!AX240)/12))</f>
        <v>0</v>
      </c>
      <c r="CP240" s="6">
        <f>IF(CP$3=$CP$3,$H240+AZ240,IF($F240='KU Meter Schedule'!CP$3,'KU Meter Schedule'!CO240+AZ240-$G240,SUM(CO240,AZ240)))</f>
        <v>2843.3119204</v>
      </c>
      <c r="CQ240" s="6">
        <f>IF(CQ$3=$CP$3,$H240+BA240,IF($F240='KU Meter Schedule'!CQ$3,'KU Meter Schedule'!CP240+BA240-$G240,SUM(CP240,BA240)))</f>
        <v>2852.15847665</v>
      </c>
      <c r="CR240" s="6">
        <f>IF(CR$3=$CP$3,$H240+BB240,IF($F240='KU Meter Schedule'!CR$3,'KU Meter Schedule'!CQ240+BB240-$G240,SUM(CQ240,BB240)))</f>
        <v>2861.0050329000001</v>
      </c>
      <c r="CS240" s="6">
        <f>IF(CS$3=$CP$3,$H240+BC240,IF($F240='KU Meter Schedule'!CS$3,'KU Meter Schedule'!CR240+BC240-$G240,SUM(CR240,BC240)))</f>
        <v>2869.8515891500001</v>
      </c>
      <c r="CT240" s="6">
        <f>IF(CT$3=$CP$3,$H240+BD240,IF($F240='KU Meter Schedule'!CT$3,'KU Meter Schedule'!CS240+BD240-$G240,SUM(CS240,BD240)))</f>
        <v>2878.6981454000002</v>
      </c>
      <c r="CU240" s="6">
        <f>IF(CU$3=$CP$3,$H240+BE240,IF($F240='KU Meter Schedule'!CU$3,'KU Meter Schedule'!CT240+BE240-$G240,SUM(CT240,BE240)))</f>
        <v>2887.5447016500002</v>
      </c>
      <c r="CV240" s="6">
        <f>IF(CV$3=$CP$3,$H240+BF240,IF($F240='KU Meter Schedule'!CV$3,'KU Meter Schedule'!CU240+BF240-$G240,SUM(CU240,BF240)))</f>
        <v>2896.3912579000003</v>
      </c>
      <c r="CW240" s="6">
        <f>IF(CW$3=$CP$3,$H240+BG240,IF($F240='KU Meter Schedule'!CW$3,'KU Meter Schedule'!CV240+BG240-$G240,SUM(CV240,BG240)))</f>
        <v>2905.2378141500003</v>
      </c>
      <c r="CX240" s="6">
        <f>IF(CX$3=$CP$3,$H240+BH240,IF($F240='KU Meter Schedule'!CX$3,'KU Meter Schedule'!CW240+BH240-$G240,SUM(CW240,BH240)))</f>
        <v>2914.0843704000004</v>
      </c>
      <c r="CY240" s="6">
        <f>IF(CY$3=$CP$3,$H240+BI240,IF($F240='KU Meter Schedule'!CY$3,'KU Meter Schedule'!CX240+BI240-$G240,SUM(CX240,BI240)))</f>
        <v>2922.9309266500004</v>
      </c>
      <c r="CZ240" s="6">
        <f>IF(CZ$3=$CP$3,$H240+BJ240,IF($F240='KU Meter Schedule'!CZ$3,'KU Meter Schedule'!CY240+BJ240-$G240,SUM(CY240,BJ240)))</f>
        <v>2931.7774829000005</v>
      </c>
      <c r="DA240" s="6">
        <f>IF(DA$3=$CP$3,$H240+BK240,IF($F240='KU Meter Schedule'!DA$3,'KU Meter Schedule'!CZ240+BK240-$G240,SUM(CZ240,BK240)))</f>
        <v>2945.3370516500004</v>
      </c>
      <c r="DB240" s="6">
        <f>IF(DB$3=$CP$3,$H240+BL240,IF($F240='KU Meter Schedule'!DB$3,'KU Meter Schedule'!DA240+BL240-$G240,SUM(DA240,BL240)))</f>
        <v>2958.8966204000003</v>
      </c>
      <c r="DC240" s="6">
        <f>IF(DC$3=$CP$3,$H240+BM240,IF($F240='KU Meter Schedule'!DC$3,'KU Meter Schedule'!DB240+BM240-$G240,SUM(DB240,BM240)))</f>
        <v>2972.4561891500002</v>
      </c>
      <c r="DD240" s="6">
        <f>IF(DD$3=$CP$3,$H240+BN240,IF($F240='KU Meter Schedule'!DD$3,'KU Meter Schedule'!DC240+BN240-$G240,SUM(DC240,BN240)))</f>
        <v>2986.0157579000002</v>
      </c>
      <c r="DE240" s="6">
        <f>IF(DE$3=$CP$3,$H240+BO240,IF($F240='KU Meter Schedule'!DE$3,'KU Meter Schedule'!DD240+BO240-$G240,SUM(DD240,BO240)))</f>
        <v>2999.5753266500001</v>
      </c>
      <c r="DF240" s="6">
        <f>IF(DF$3=$CP$3,$H240+BP240,IF($F240='KU Meter Schedule'!DF$3,'KU Meter Schedule'!DE240+BP240-$G240,SUM(DE240,BP240)))</f>
        <v>3013.1348954</v>
      </c>
      <c r="DG240" s="6">
        <f>IF(DG$3=$CP$3,$H240+BQ240,IF($F240='KU Meter Schedule'!DG$3,'KU Meter Schedule'!DF240+BQ240-$G240,SUM(DF240,BQ240)))</f>
        <v>3026.6944641499999</v>
      </c>
      <c r="DH240" s="6">
        <f>IF(DH$3=$CP$3,$H240+BR240,IF($F240='KU Meter Schedule'!DH$3,'KU Meter Schedule'!DG240+BR240-$G240,SUM(DG240,BR240)))</f>
        <v>3040.2540328999999</v>
      </c>
      <c r="DI240" s="6">
        <f>IF(DI$3=$CP$3,$H240+BS240,IF($F240='KU Meter Schedule'!DI$3,'KU Meter Schedule'!DH240+BS240-$G240,SUM(DH240,BS240)))</f>
        <v>3053.8136016499998</v>
      </c>
      <c r="DJ240" s="6">
        <f>IF(DJ$3=$CP$3,$H240+BT240,IF($F240='KU Meter Schedule'!DJ$3,'KU Meter Schedule'!DI240+BT240-$G240,SUM(DI240,BT240)))</f>
        <v>3067.3731703999997</v>
      </c>
      <c r="DK240" s="6">
        <f>IF(DK$3=$CP$3,$H240+BU240,IF($F240='KU Meter Schedule'!DK$3,'KU Meter Schedule'!DJ240+BU240-$G240,SUM(DJ240,BU240)))</f>
        <v>3080.9327391499996</v>
      </c>
      <c r="DL240" s="6">
        <f>IF(DL$3=$CP$3,$H240+BV240,IF($F240='KU Meter Schedule'!DL$3,'KU Meter Schedule'!DK240+BV240-$G240,SUM(DK240,BV240)))</f>
        <v>3094.4923078999996</v>
      </c>
      <c r="DM240" s="6">
        <f>IF(DM$3=$CP$3,$H240+BW240,IF($F240='KU Meter Schedule'!DM$3,'KU Meter Schedule'!DL240+BW240-$G240,SUM(DL240,BW240)))</f>
        <v>3108.0518766499995</v>
      </c>
      <c r="DN240" s="6">
        <f>IF(DN$3=$CP$3,$H240+BX240,IF($F240='KU Meter Schedule'!DN$3,'KU Meter Schedule'!DM240+BX240-$G240,SUM(DM240,BX240)))</f>
        <v>3121.6114453999994</v>
      </c>
      <c r="DO240" s="6">
        <f>IF(DO$3=$CP$3,$H240+BY240,IF($F240='KU Meter Schedule'!DO$3,'KU Meter Schedule'!DN240+BY240-$G240,SUM(DN240,BY240)))</f>
        <v>3135.1710141499993</v>
      </c>
      <c r="DP240" s="6">
        <f>IF(DP$3=$CP$3,$H240+BZ240,IF($F240='KU Meter Schedule'!DP$3,'KU Meter Schedule'!DO240+BZ240-$G240,SUM(DO240,BZ240)))</f>
        <v>3148.7305828999993</v>
      </c>
      <c r="DQ240" s="6">
        <f>IF(DQ$3=$CP$3,$H240+CA240,IF($F240='KU Meter Schedule'!DQ$3,'KU Meter Schedule'!DP240+CA240-$G240,SUM(DP240,CA240)))</f>
        <v>3162.2901516499992</v>
      </c>
      <c r="DR240" s="6">
        <f>IF(DR$3=$CP$3,$H240+CB240,IF($F240='KU Meter Schedule'!DR$3,'KU Meter Schedule'!DQ240+CB240-$G240,SUM(DQ240,CB240)))</f>
        <v>3175.8497203999991</v>
      </c>
      <c r="DS240" s="6">
        <f>IF(DS$3=$CP$3,$H240+CC240,IF($F240='KU Meter Schedule'!DS$3,'KU Meter Schedule'!DR240+CC240-$G240,SUM(DR240,CC240)))</f>
        <v>3189.409289149999</v>
      </c>
      <c r="DT240" s="6">
        <f>IF(DT$3=$CP$3,$H240+CD240,IF($F240='KU Meter Schedule'!DT$3,'KU Meter Schedule'!DS240+CD240-$G240,SUM(DS240,CD240)))</f>
        <v>3202.968857899999</v>
      </c>
      <c r="DU240" s="6">
        <f>IF(DU$3=$CP$3,$H240+CE240,IF($F240='KU Meter Schedule'!DU$3,'KU Meter Schedule'!DT240+CE240-$G240,SUM(DT240,CE240)))</f>
        <v>3216.5284266499989</v>
      </c>
      <c r="DV240" s="6">
        <f>IF(DV$3=$CP$3,$H240+CF240,IF($F240='KU Meter Schedule'!DV$3,'KU Meter Schedule'!DU240+CF240-$G240,SUM(DU240,CF240)))</f>
        <v>3230.0879953999988</v>
      </c>
      <c r="DW240" s="6">
        <f>IF(DW$3=$CP$3,$H240+CG240,IF($F240='KU Meter Schedule'!DW$3,'KU Meter Schedule'!DV240+CG240-$G240,SUM(DV240,CG240)))</f>
        <v>3243.6475641499987</v>
      </c>
      <c r="DX240" s="6">
        <f>IF(DX$3=$CP$3,$H240+CH240,IF($F240='KU Meter Schedule'!DX$3,'KU Meter Schedule'!DW240+CH240-$G240,SUM(DW240,CH240)))</f>
        <v>3257.2071328999987</v>
      </c>
      <c r="DY240" s="6">
        <f>IF(DY$3=$CP$3,$H240+CI240,IF($F240='KU Meter Schedule'!DY$3,'KU Meter Schedule'!DX240+CI240-$G240,SUM(DX240,CI240)))</f>
        <v>3270.7667016499986</v>
      </c>
      <c r="DZ240" s="6">
        <f>IF(DZ$3=$CP$3,$H240+CJ240,IF($F240='KU Meter Schedule'!DZ$3,'KU Meter Schedule'!DY240+CJ240-$G240,SUM(DY240,CJ240)))</f>
        <v>3284.3262703999985</v>
      </c>
      <c r="EA240" s="6">
        <f>IF(EA$3=$CP$3,$H240+CK240,IF($F240='KU Meter Schedule'!EA$3,'KU Meter Schedule'!DZ240+CK240-$G240,SUM(DZ240,CK240)))</f>
        <v>3297.8858391499984</v>
      </c>
      <c r="EB240" s="6">
        <f>IF(EB$3=$CP$3,$H240+CL240,IF($F240='KU Meter Schedule'!EB$3,'KU Meter Schedule'!EA240+CL240-$G240,SUM(EA240,CL240)))</f>
        <v>3311.4454078999984</v>
      </c>
      <c r="EC240" s="6">
        <f>IF(EC$3=$CP$3,$H240+CM240,IF($F240='KU Meter Schedule'!EC$3,'KU Meter Schedule'!EB240+CM240-$G240,SUM(EB240,CM240)))</f>
        <v>-1317.5248077250017</v>
      </c>
      <c r="ED240" s="6">
        <f>IF(ED$3=$CP$3,$H240+CN240,IF($F240='KU Meter Schedule'!ED$3,'KU Meter Schedule'!EC240+CN240-$G240,SUM(EC240,CN240)))</f>
        <v>-1317.5248077250017</v>
      </c>
      <c r="EF240" s="8">
        <f t="shared" si="48"/>
        <v>1792.4380796</v>
      </c>
      <c r="EG240" s="8">
        <f t="shared" si="48"/>
        <v>1783.59152335</v>
      </c>
      <c r="EH240" s="8">
        <f t="shared" si="48"/>
        <v>1774.7449670999999</v>
      </c>
      <c r="EI240" s="8">
        <f t="shared" si="48"/>
        <v>1765.8984108499999</v>
      </c>
      <c r="EJ240" s="8">
        <f t="shared" si="48"/>
        <v>1757.0518545999998</v>
      </c>
      <c r="EK240" s="8">
        <f t="shared" si="48"/>
        <v>1748.2052983499998</v>
      </c>
      <c r="EL240" s="8">
        <f t="shared" si="48"/>
        <v>1739.3587420999997</v>
      </c>
      <c r="EM240" s="8">
        <f t="shared" si="48"/>
        <v>1730.5121858499997</v>
      </c>
      <c r="EN240" s="8">
        <f t="shared" si="48"/>
        <v>1721.6656295999996</v>
      </c>
      <c r="EO240" s="8">
        <f t="shared" si="48"/>
        <v>1712.8190733499996</v>
      </c>
      <c r="EP240" s="8">
        <f t="shared" si="48"/>
        <v>1703.9725170999995</v>
      </c>
      <c r="EQ240" s="8">
        <f t="shared" si="48"/>
        <v>1690.4129483499996</v>
      </c>
      <c r="ER240" s="8">
        <f t="shared" si="48"/>
        <v>1676.8533795999997</v>
      </c>
      <c r="ES240" s="8">
        <f t="shared" si="48"/>
        <v>1663.2938108499998</v>
      </c>
      <c r="ET240" s="8">
        <f t="shared" si="48"/>
        <v>1649.7342420999998</v>
      </c>
      <c r="EU240" s="8">
        <f t="shared" si="48"/>
        <v>1636.1746733499999</v>
      </c>
      <c r="EV240" s="8">
        <f t="shared" si="47"/>
        <v>1622.6151046</v>
      </c>
      <c r="EW240" s="8">
        <f t="shared" si="47"/>
        <v>1609.0555358500001</v>
      </c>
      <c r="EX240" s="8">
        <f t="shared" si="47"/>
        <v>1595.4959671000001</v>
      </c>
      <c r="EY240" s="8">
        <f t="shared" si="47"/>
        <v>1581.9363983500002</v>
      </c>
      <c r="EZ240" s="8">
        <f t="shared" si="47"/>
        <v>1568.3768296000003</v>
      </c>
      <c r="FA240" s="8">
        <f t="shared" si="47"/>
        <v>1554.8172608500004</v>
      </c>
      <c r="FB240" s="8">
        <f t="shared" si="47"/>
        <v>1541.2576921000004</v>
      </c>
      <c r="FC240" s="8">
        <f t="shared" si="47"/>
        <v>1527.6981233500005</v>
      </c>
      <c r="FD240" s="8">
        <f t="shared" si="47"/>
        <v>1514.1385546000006</v>
      </c>
      <c r="FE240" s="8">
        <f t="shared" si="47"/>
        <v>1500.5789858500007</v>
      </c>
      <c r="FF240" s="8">
        <f t="shared" si="47"/>
        <v>1487.0194171000007</v>
      </c>
      <c r="FG240" s="8">
        <f t="shared" si="47"/>
        <v>1473.4598483500008</v>
      </c>
      <c r="FH240" s="8">
        <f t="shared" si="47"/>
        <v>1459.9002796000009</v>
      </c>
      <c r="FI240" s="8">
        <f t="shared" si="47"/>
        <v>1446.340710850001</v>
      </c>
      <c r="FJ240" s="8">
        <f t="shared" si="47"/>
        <v>1432.781142100001</v>
      </c>
      <c r="FK240" s="8">
        <f t="shared" si="46"/>
        <v>1419.2215733500011</v>
      </c>
      <c r="FL240" s="8">
        <f t="shared" si="46"/>
        <v>1405.6620046000012</v>
      </c>
      <c r="FM240" s="8">
        <f t="shared" si="46"/>
        <v>1392.1024358500013</v>
      </c>
      <c r="FN240" s="8">
        <f t="shared" si="46"/>
        <v>1378.5428671000013</v>
      </c>
      <c r="FO240" s="8">
        <f t="shared" si="46"/>
        <v>1364.9832983500014</v>
      </c>
      <c r="FP240" s="8">
        <f t="shared" si="46"/>
        <v>1351.4237296000015</v>
      </c>
      <c r="FQ240" s="8">
        <f t="shared" si="46"/>
        <v>1337.8641608500016</v>
      </c>
      <c r="FR240" s="8">
        <f t="shared" si="46"/>
        <v>1324.3045921000016</v>
      </c>
      <c r="FS240" s="8">
        <f t="shared" si="46"/>
        <v>1317.5248077250017</v>
      </c>
      <c r="FT240" s="8">
        <f t="shared" si="46"/>
        <v>1317.5248077250017</v>
      </c>
    </row>
    <row r="241" spans="1:176" x14ac:dyDescent="0.25">
      <c r="A241" s="3" t="s">
        <v>12</v>
      </c>
      <c r="B241" s="3" t="s">
        <v>2</v>
      </c>
      <c r="C241" s="3" t="s">
        <v>37</v>
      </c>
      <c r="D241" s="3" t="s">
        <v>4</v>
      </c>
      <c r="E241" s="3">
        <v>1994</v>
      </c>
      <c r="F241" s="24">
        <f>IFERROR(VLOOKUP(CONCATENATE(C241,E241),'KU Retirements'!$A$4:$E$150,5,FALSE),"N/A")</f>
        <v>43770</v>
      </c>
      <c r="G241" s="5">
        <v>1366.12</v>
      </c>
      <c r="H241" s="5">
        <v>803.51774028960006</v>
      </c>
      <c r="J241" s="6">
        <f>IF(J$3=$J$3,$G241,IF($F241='KU Meter Schedule'!J$3,'KU Meter Schedule'!I241-'KU Meter Schedule'!$G241,I241))</f>
        <v>1366.12</v>
      </c>
      <c r="K241" s="6">
        <f>IF(K$3=$J$3,$G241,IF($F241='KU Meter Schedule'!K$3,'KU Meter Schedule'!J241-'KU Meter Schedule'!$G241,J241))</f>
        <v>1366.12</v>
      </c>
      <c r="L241" s="6">
        <f>IF(L$3=$J$3,$G241,IF($F241='KU Meter Schedule'!L$3,'KU Meter Schedule'!K241-'KU Meter Schedule'!$G241,K241))</f>
        <v>1366.12</v>
      </c>
      <c r="M241" s="6">
        <f>IF(M$3=$J$3,$G241,IF($F241='KU Meter Schedule'!M$3,'KU Meter Schedule'!L241-'KU Meter Schedule'!$G241,L241))</f>
        <v>1366.12</v>
      </c>
      <c r="N241" s="6">
        <f>IF(N$3=$J$3,$G241,IF($F241='KU Meter Schedule'!N$3,'KU Meter Schedule'!M241-'KU Meter Schedule'!$G241,M241))</f>
        <v>1366.12</v>
      </c>
      <c r="O241" s="6">
        <f>IF(O$3=$J$3,$G241,IF($F241='KU Meter Schedule'!O$3,'KU Meter Schedule'!N241-'KU Meter Schedule'!$G241,N241))</f>
        <v>1366.12</v>
      </c>
      <c r="P241" s="6">
        <f>IF(P$3=$J$3,$G241,IF($F241='KU Meter Schedule'!P$3,'KU Meter Schedule'!O241-'KU Meter Schedule'!$G241,O241))</f>
        <v>1366.12</v>
      </c>
      <c r="Q241" s="6">
        <f>IF(Q$3=$J$3,$G241,IF($F241='KU Meter Schedule'!Q$3,'KU Meter Schedule'!P241-'KU Meter Schedule'!$G241,P241))</f>
        <v>1366.12</v>
      </c>
      <c r="R241" s="6">
        <f>IF(R$3=$J$3,$G241,IF($F241='KU Meter Schedule'!R$3,'KU Meter Schedule'!Q241-'KU Meter Schedule'!$G241,Q241))</f>
        <v>1366.12</v>
      </c>
      <c r="S241" s="6">
        <f>IF(S$3=$J$3,$G241,IF($F241='KU Meter Schedule'!S$3,'KU Meter Schedule'!R241-'KU Meter Schedule'!$G241,R241))</f>
        <v>1366.12</v>
      </c>
      <c r="T241" s="6">
        <f>IF(T$3=$J$3,$G241,IF($F241='KU Meter Schedule'!T$3,'KU Meter Schedule'!S241-'KU Meter Schedule'!$G241,S241))</f>
        <v>1366.12</v>
      </c>
      <c r="U241" s="6">
        <f>IF(U$3=$J$3,$G241,IF($F241='KU Meter Schedule'!U$3,'KU Meter Schedule'!T241-'KU Meter Schedule'!$G241,T241))</f>
        <v>1366.12</v>
      </c>
      <c r="V241" s="6">
        <f>IF(V$3=$J$3,$G241,IF($F241='KU Meter Schedule'!V$3,'KU Meter Schedule'!U241-'KU Meter Schedule'!$G241,U241))</f>
        <v>1366.12</v>
      </c>
      <c r="W241" s="6">
        <f>IF(W$3=$J$3,$G241,IF($F241='KU Meter Schedule'!W$3,'KU Meter Schedule'!V241-'KU Meter Schedule'!$G241,V241))</f>
        <v>1366.12</v>
      </c>
      <c r="X241" s="6">
        <f>IF(X$3=$J$3,$G241,IF($F241='KU Meter Schedule'!X$3,'KU Meter Schedule'!W241-'KU Meter Schedule'!$G241,W241))</f>
        <v>1366.12</v>
      </c>
      <c r="Y241" s="6">
        <f>IF(Y$3=$J$3,$G241,IF($F241='KU Meter Schedule'!Y$3,'KU Meter Schedule'!X241-'KU Meter Schedule'!$G241,X241))</f>
        <v>1366.12</v>
      </c>
      <c r="Z241" s="6">
        <f>IF(Z$3=$J$3,$G241,IF($F241='KU Meter Schedule'!Z$3,'KU Meter Schedule'!Y241-'KU Meter Schedule'!$G241,Y241))</f>
        <v>1366.12</v>
      </c>
      <c r="AA241" s="6">
        <f>IF(AA$3=$J$3,$G241,IF($F241='KU Meter Schedule'!AA$3,'KU Meter Schedule'!Z241-'KU Meter Schedule'!$G241,Z241))</f>
        <v>1366.12</v>
      </c>
      <c r="AB241" s="6">
        <f>IF(AB$3=$J$3,$G241,IF($F241='KU Meter Schedule'!AB$3,'KU Meter Schedule'!AA241-'KU Meter Schedule'!$G241,AA241))</f>
        <v>1366.12</v>
      </c>
      <c r="AC241" s="6">
        <f>IF(AC$3=$J$3,$G241,IF($F241='KU Meter Schedule'!AC$3,'KU Meter Schedule'!AB241-'KU Meter Schedule'!$G241,AB241))</f>
        <v>1366.12</v>
      </c>
      <c r="AD241" s="6">
        <f>IF(AD$3=$J$3,$G241,IF($F241='KU Meter Schedule'!AD$3,'KU Meter Schedule'!AC241-'KU Meter Schedule'!$G241,AC241))</f>
        <v>1366.12</v>
      </c>
      <c r="AE241" s="6">
        <f>IF(AE$3=$J$3,$G241,IF($F241='KU Meter Schedule'!AE$3,'KU Meter Schedule'!AD241-'KU Meter Schedule'!$G241,AD241))</f>
        <v>1366.12</v>
      </c>
      <c r="AF241" s="6">
        <f>IF(AF$3=$J$3,$G241,IF($F241='KU Meter Schedule'!AF$3,'KU Meter Schedule'!AE241-'KU Meter Schedule'!$G241,AE241))</f>
        <v>1366.12</v>
      </c>
      <c r="AG241" s="6">
        <f>IF(AG$3=$J$3,$G241,IF($F241='KU Meter Schedule'!AG$3,'KU Meter Schedule'!AF241-'KU Meter Schedule'!$G241,AF241))</f>
        <v>1366.12</v>
      </c>
      <c r="AH241" s="6">
        <f>IF(AH$3=$J$3,$G241,IF($F241='KU Meter Schedule'!AH$3,'KU Meter Schedule'!AG241-'KU Meter Schedule'!$G241,AG241))</f>
        <v>1366.12</v>
      </c>
      <c r="AI241" s="6">
        <f>IF(AI$3=$J$3,$G241,IF($F241='KU Meter Schedule'!AI$3,'KU Meter Schedule'!AH241-'KU Meter Schedule'!$G241,AH241))</f>
        <v>1366.12</v>
      </c>
      <c r="AJ241" s="6">
        <f>IF(AJ$3=$J$3,$G241,IF($F241='KU Meter Schedule'!AJ$3,'KU Meter Schedule'!AI241-'KU Meter Schedule'!$G241,AI241))</f>
        <v>1366.12</v>
      </c>
      <c r="AK241" s="6">
        <f>IF(AK$3=$J$3,$G241,IF($F241='KU Meter Schedule'!AK$3,'KU Meter Schedule'!AJ241-'KU Meter Schedule'!$G241,AJ241))</f>
        <v>1366.12</v>
      </c>
      <c r="AL241" s="6">
        <f>IF(AL$3=$J$3,$G241,IF($F241='KU Meter Schedule'!AL$3,'KU Meter Schedule'!AK241-'KU Meter Schedule'!$G241,AK241))</f>
        <v>1366.12</v>
      </c>
      <c r="AM241" s="6">
        <f>IF(AM$3=$J$3,$G241,IF($F241='KU Meter Schedule'!AM$3,'KU Meter Schedule'!AL241-'KU Meter Schedule'!$G241,AL241))</f>
        <v>1366.12</v>
      </c>
      <c r="AN241" s="6">
        <f>IF(AN$3=$J$3,$G241,IF($F241='KU Meter Schedule'!AN$3,'KU Meter Schedule'!AM241-'KU Meter Schedule'!$G241,AM241))</f>
        <v>1366.12</v>
      </c>
      <c r="AO241" s="6">
        <f>IF(AO$3=$J$3,$G241,IF($F241='KU Meter Schedule'!AO$3,'KU Meter Schedule'!AN241-'KU Meter Schedule'!$G241,AN241))</f>
        <v>1366.12</v>
      </c>
      <c r="AP241" s="6">
        <f>IF(AP$3=$J$3,$G241,IF($F241='KU Meter Schedule'!AP$3,'KU Meter Schedule'!AO241-'KU Meter Schedule'!$G241,AO241))</f>
        <v>1366.12</v>
      </c>
      <c r="AQ241" s="6">
        <f>IF(AQ$3=$J$3,$G241,IF($F241='KU Meter Schedule'!AQ$3,'KU Meter Schedule'!AP241-'KU Meter Schedule'!$G241,AP241))</f>
        <v>1366.12</v>
      </c>
      <c r="AR241" s="6">
        <f>IF(AR$3=$J$3,$G241,IF($F241='KU Meter Schedule'!AR$3,'KU Meter Schedule'!AQ241-'KU Meter Schedule'!$G241,AQ241))</f>
        <v>1366.12</v>
      </c>
      <c r="AS241" s="6">
        <f>IF(AS$3=$J$3,$G241,IF($F241='KU Meter Schedule'!AS$3,'KU Meter Schedule'!AR241-'KU Meter Schedule'!$G241,AR241))</f>
        <v>1366.12</v>
      </c>
      <c r="AT241" s="6">
        <f>IF(AT$3=$J$3,$G241,IF($F241='KU Meter Schedule'!AT$3,'KU Meter Schedule'!AS241-'KU Meter Schedule'!$G241,AS241))</f>
        <v>1366.12</v>
      </c>
      <c r="AU241" s="6">
        <f>IF(AU$3=$J$3,$G241,IF($F241='KU Meter Schedule'!AU$3,'KU Meter Schedule'!AT241-'KU Meter Schedule'!$G241,AT241))</f>
        <v>1366.12</v>
      </c>
      <c r="AV241" s="6">
        <f>IF(AV$3=$J$3,$G241,IF($F241='KU Meter Schedule'!AV$3,'KU Meter Schedule'!AU241-'KU Meter Schedule'!$G241,AU241))</f>
        <v>1366.12</v>
      </c>
      <c r="AW241" s="6">
        <f>IF(AW$3=$J$3,$G241,IF($F241='KU Meter Schedule'!AW$3,'KU Meter Schedule'!AV241-'KU Meter Schedule'!$G241,AV241))</f>
        <v>0</v>
      </c>
      <c r="AX241" s="6">
        <f>IF(AX$3=$J$3,$G241,IF($F241='KU Meter Schedule'!AX$3,'KU Meter Schedule'!AW241-'KU Meter Schedule'!$G241,AW241))</f>
        <v>0</v>
      </c>
      <c r="AZ241" s="21">
        <f>IF(AZ$3&lt;'Depr. Rate'!$B$1,('Depr. Rate'!$B$4*'KU Meter Schedule'!J241)/12,IF(J241=0,I241/2*'Depr. Rate'!$C$4/12,('Depr. Rate'!$C$4*'KU Meter Schedule'!J241)/12))</f>
        <v>2.607012333333333</v>
      </c>
      <c r="BA241" s="21">
        <f>IF(BA$3&lt;'Depr. Rate'!$B$1,('Depr. Rate'!$B$4*'KU Meter Schedule'!K241)/12,IF(K241=0,J241/2*'Depr. Rate'!$C$4/12,('Depr. Rate'!$C$4*'KU Meter Schedule'!K241)/12))</f>
        <v>2.607012333333333</v>
      </c>
      <c r="BB241" s="21">
        <f>IF(BB$3&lt;'Depr. Rate'!$B$1,('Depr. Rate'!$B$4*'KU Meter Schedule'!L241)/12,IF(L241=0,K241/2*'Depr. Rate'!$C$4/12,('Depr. Rate'!$C$4*'KU Meter Schedule'!L241)/12))</f>
        <v>2.607012333333333</v>
      </c>
      <c r="BC241" s="21">
        <f>IF(BC$3&lt;'Depr. Rate'!$B$1,('Depr. Rate'!$B$4*'KU Meter Schedule'!M241)/12,IF(M241=0,L241/2*'Depr. Rate'!$C$4/12,('Depr. Rate'!$C$4*'KU Meter Schedule'!M241)/12))</f>
        <v>2.607012333333333</v>
      </c>
      <c r="BD241" s="21">
        <f>IF(BD$3&lt;'Depr. Rate'!$B$1,('Depr. Rate'!$B$4*'KU Meter Schedule'!N241)/12,IF(N241=0,M241/2*'Depr. Rate'!$C$4/12,('Depr. Rate'!$C$4*'KU Meter Schedule'!N241)/12))</f>
        <v>2.607012333333333</v>
      </c>
      <c r="BE241" s="21">
        <f>IF(BE$3&lt;'Depr. Rate'!$B$1,('Depr. Rate'!$B$4*'KU Meter Schedule'!O241)/12,IF(O241=0,N241/2*'Depr. Rate'!$C$4/12,('Depr. Rate'!$C$4*'KU Meter Schedule'!O241)/12))</f>
        <v>2.607012333333333</v>
      </c>
      <c r="BF241" s="21">
        <f>IF(BF$3&lt;'Depr. Rate'!$B$1,('Depr. Rate'!$B$4*'KU Meter Schedule'!P241)/12,IF(P241=0,O241/2*'Depr. Rate'!$C$4/12,('Depr. Rate'!$C$4*'KU Meter Schedule'!P241)/12))</f>
        <v>2.607012333333333</v>
      </c>
      <c r="BG241" s="21">
        <f>IF(BG$3&lt;'Depr. Rate'!$B$1,('Depr. Rate'!$B$4*'KU Meter Schedule'!Q241)/12,IF(Q241=0,P241/2*'Depr. Rate'!$C$4/12,('Depr. Rate'!$C$4*'KU Meter Schedule'!Q241)/12))</f>
        <v>2.607012333333333</v>
      </c>
      <c r="BH241" s="21">
        <f>IF(BH$3&lt;'Depr. Rate'!$B$1,('Depr. Rate'!$B$4*'KU Meter Schedule'!R241)/12,IF(R241=0,Q241/2*'Depr. Rate'!$C$4/12,('Depr. Rate'!$C$4*'KU Meter Schedule'!R241)/12))</f>
        <v>2.607012333333333</v>
      </c>
      <c r="BI241" s="21">
        <f>IF(BI$3&lt;'Depr. Rate'!$B$1,('Depr. Rate'!$B$4*'KU Meter Schedule'!S241)/12,IF(S241=0,R241/2*'Depr. Rate'!$C$4/12,('Depr. Rate'!$C$4*'KU Meter Schedule'!S241)/12))</f>
        <v>2.607012333333333</v>
      </c>
      <c r="BJ241" s="21">
        <f>IF(BJ$3&lt;'Depr. Rate'!$B$1,('Depr. Rate'!$B$4*'KU Meter Schedule'!T241)/12,IF(T241=0,S241/2*'Depr. Rate'!$C$4/12,('Depr. Rate'!$C$4*'KU Meter Schedule'!T241)/12))</f>
        <v>2.607012333333333</v>
      </c>
      <c r="BK241" s="21">
        <f>IF(BK$3&lt;'Depr. Rate'!$B$1,('Depr. Rate'!$B$4*'KU Meter Schedule'!U241)/12,IF(U241=0,T241/2*'Depr. Rate'!$C$4/12,('Depr. Rate'!$C$4*'KU Meter Schedule'!U241)/12))</f>
        <v>3.9959009999999995</v>
      </c>
      <c r="BL241" s="21">
        <f>IF(BL$3&lt;'Depr. Rate'!$B$1,('Depr. Rate'!$B$4*'KU Meter Schedule'!V241)/12,IF(V241=0,U241/2*'Depr. Rate'!$C$4/12,('Depr. Rate'!$C$4*'KU Meter Schedule'!V241)/12))</f>
        <v>3.9959009999999995</v>
      </c>
      <c r="BM241" s="21">
        <f>IF(BM$3&lt;'Depr. Rate'!$B$1,('Depr. Rate'!$B$4*'KU Meter Schedule'!W241)/12,IF(W241=0,V241/2*'Depr. Rate'!$C$4/12,('Depr. Rate'!$C$4*'KU Meter Schedule'!W241)/12))</f>
        <v>3.9959009999999995</v>
      </c>
      <c r="BN241" s="21">
        <f>IF(BN$3&lt;'Depr. Rate'!$B$1,('Depr. Rate'!$B$4*'KU Meter Schedule'!X241)/12,IF(X241=0,W241/2*'Depr. Rate'!$C$4/12,('Depr. Rate'!$C$4*'KU Meter Schedule'!X241)/12))</f>
        <v>3.9959009999999995</v>
      </c>
      <c r="BO241" s="21">
        <f>IF(BO$3&lt;'Depr. Rate'!$B$1,('Depr. Rate'!$B$4*'KU Meter Schedule'!Y241)/12,IF(Y241=0,X241/2*'Depr. Rate'!$C$4/12,('Depr. Rate'!$C$4*'KU Meter Schedule'!Y241)/12))</f>
        <v>3.9959009999999995</v>
      </c>
      <c r="BP241" s="21">
        <f>IF(BP$3&lt;'Depr. Rate'!$B$1,('Depr. Rate'!$B$4*'KU Meter Schedule'!Z241)/12,IF(Z241=0,Y241/2*'Depr. Rate'!$C$4/12,('Depr. Rate'!$C$4*'KU Meter Schedule'!Z241)/12))</f>
        <v>3.9959009999999995</v>
      </c>
      <c r="BQ241" s="21">
        <f>IF(BQ$3&lt;'Depr. Rate'!$B$1,('Depr. Rate'!$B$4*'KU Meter Schedule'!AA241)/12,IF(AA241=0,Z241/2*'Depr. Rate'!$C$4/12,('Depr. Rate'!$C$4*'KU Meter Schedule'!AA241)/12))</f>
        <v>3.9959009999999995</v>
      </c>
      <c r="BR241" s="21">
        <f>IF(BR$3&lt;'Depr. Rate'!$B$1,('Depr. Rate'!$B$4*'KU Meter Schedule'!AB241)/12,IF(AB241=0,AA241/2*'Depr. Rate'!$C$4/12,('Depr. Rate'!$C$4*'KU Meter Schedule'!AB241)/12))</f>
        <v>3.9959009999999995</v>
      </c>
      <c r="BS241" s="21">
        <f>IF(BS$3&lt;'Depr. Rate'!$B$1,('Depr. Rate'!$B$4*'KU Meter Schedule'!AC241)/12,IF(AC241=0,AB241/2*'Depr. Rate'!$C$4/12,('Depr. Rate'!$C$4*'KU Meter Schedule'!AC241)/12))</f>
        <v>3.9959009999999995</v>
      </c>
      <c r="BT241" s="21">
        <f>IF(BT$3&lt;'Depr. Rate'!$B$1,('Depr. Rate'!$B$4*'KU Meter Schedule'!AD241)/12,IF(AD241=0,AC241/2*'Depr. Rate'!$C$4/12,('Depr. Rate'!$C$4*'KU Meter Schedule'!AD241)/12))</f>
        <v>3.9959009999999995</v>
      </c>
      <c r="BU241" s="21">
        <f>IF(BU$3&lt;'Depr. Rate'!$B$1,('Depr. Rate'!$B$4*'KU Meter Schedule'!AE241)/12,IF(AE241=0,AD241/2*'Depr. Rate'!$C$4/12,('Depr. Rate'!$C$4*'KU Meter Schedule'!AE241)/12))</f>
        <v>3.9959009999999995</v>
      </c>
      <c r="BV241" s="21">
        <f>IF(BV$3&lt;'Depr. Rate'!$B$1,('Depr. Rate'!$B$4*'KU Meter Schedule'!AF241)/12,IF(AF241=0,AE241/2*'Depr. Rate'!$C$4/12,('Depr. Rate'!$C$4*'KU Meter Schedule'!AF241)/12))</f>
        <v>3.9959009999999995</v>
      </c>
      <c r="BW241" s="21">
        <f>IF(BW$3&lt;'Depr. Rate'!$B$1,('Depr. Rate'!$B$4*'KU Meter Schedule'!AG241)/12,IF(AG241=0,AF241/2*'Depr. Rate'!$C$4/12,('Depr. Rate'!$C$4*'KU Meter Schedule'!AG241)/12))</f>
        <v>3.9959009999999995</v>
      </c>
      <c r="BX241" s="21">
        <f>IF(BX$3&lt;'Depr. Rate'!$B$1,('Depr. Rate'!$B$4*'KU Meter Schedule'!AH241)/12,IF(AH241=0,AG241/2*'Depr. Rate'!$C$4/12,('Depr. Rate'!$C$4*'KU Meter Schedule'!AH241)/12))</f>
        <v>3.9959009999999995</v>
      </c>
      <c r="BY241" s="21">
        <f>IF(BY$3&lt;'Depr. Rate'!$B$1,('Depr. Rate'!$B$4*'KU Meter Schedule'!AI241)/12,IF(AI241=0,AH241/2*'Depr. Rate'!$C$4/12,('Depr. Rate'!$C$4*'KU Meter Schedule'!AI241)/12))</f>
        <v>3.9959009999999995</v>
      </c>
      <c r="BZ241" s="21">
        <f>IF(BZ$3&lt;'Depr. Rate'!$B$1,('Depr. Rate'!$B$4*'KU Meter Schedule'!AJ241)/12,IF(AJ241=0,AI241/2*'Depr. Rate'!$C$4/12,('Depr. Rate'!$C$4*'KU Meter Schedule'!AJ241)/12))</f>
        <v>3.9959009999999995</v>
      </c>
      <c r="CA241" s="21">
        <f>IF(CA$3&lt;'Depr. Rate'!$B$1,('Depr. Rate'!$B$4*'KU Meter Schedule'!AK241)/12,IF(AK241=0,AJ241/2*'Depr. Rate'!$C$4/12,('Depr. Rate'!$C$4*'KU Meter Schedule'!AK241)/12))</f>
        <v>3.9959009999999995</v>
      </c>
      <c r="CB241" s="21">
        <f>IF(CB$3&lt;'Depr. Rate'!$B$1,('Depr. Rate'!$B$4*'KU Meter Schedule'!AL241)/12,IF(AL241=0,AK241/2*'Depr. Rate'!$C$4/12,('Depr. Rate'!$C$4*'KU Meter Schedule'!AL241)/12))</f>
        <v>3.9959009999999995</v>
      </c>
      <c r="CC241" s="21">
        <f>IF(CC$3&lt;'Depr. Rate'!$B$1,('Depr. Rate'!$B$4*'KU Meter Schedule'!AM241)/12,IF(AM241=0,AL241/2*'Depr. Rate'!$C$4/12,('Depr. Rate'!$C$4*'KU Meter Schedule'!AM241)/12))</f>
        <v>3.9959009999999995</v>
      </c>
      <c r="CD241" s="21">
        <f>IF(CD$3&lt;'Depr. Rate'!$B$1,('Depr. Rate'!$B$4*'KU Meter Schedule'!AN241)/12,IF(AN241=0,AM241/2*'Depr. Rate'!$C$4/12,('Depr. Rate'!$C$4*'KU Meter Schedule'!AN241)/12))</f>
        <v>3.9959009999999995</v>
      </c>
      <c r="CE241" s="21">
        <f>IF(CE$3&lt;'Depr. Rate'!$B$1,('Depr. Rate'!$B$4*'KU Meter Schedule'!AO241)/12,IF(AO241=0,AN241/2*'Depr. Rate'!$C$4/12,('Depr. Rate'!$C$4*'KU Meter Schedule'!AO241)/12))</f>
        <v>3.9959009999999995</v>
      </c>
      <c r="CF241" s="21">
        <f>IF(CF$3&lt;'Depr. Rate'!$B$1,('Depr. Rate'!$B$4*'KU Meter Schedule'!AP241)/12,IF(AP241=0,AO241/2*'Depr. Rate'!$C$4/12,('Depr. Rate'!$C$4*'KU Meter Schedule'!AP241)/12))</f>
        <v>3.9959009999999995</v>
      </c>
      <c r="CG241" s="21">
        <f>IF(CG$3&lt;'Depr. Rate'!$B$1,('Depr. Rate'!$B$4*'KU Meter Schedule'!AQ241)/12,IF(AQ241=0,AP241/2*'Depr. Rate'!$C$4/12,('Depr. Rate'!$C$4*'KU Meter Schedule'!AQ241)/12))</f>
        <v>3.9959009999999995</v>
      </c>
      <c r="CH241" s="21">
        <f>IF(CH$3&lt;'Depr. Rate'!$B$1,('Depr. Rate'!$B$4*'KU Meter Schedule'!AR241)/12,IF(AR241=0,AQ241/2*'Depr. Rate'!$C$4/12,('Depr. Rate'!$C$4*'KU Meter Schedule'!AR241)/12))</f>
        <v>3.9959009999999995</v>
      </c>
      <c r="CI241" s="21">
        <f>IF(CI$3&lt;'Depr. Rate'!$B$1,('Depr. Rate'!$B$4*'KU Meter Schedule'!AS241)/12,IF(AS241=0,AR241/2*'Depr. Rate'!$C$4/12,('Depr. Rate'!$C$4*'KU Meter Schedule'!AS241)/12))</f>
        <v>3.9959009999999995</v>
      </c>
      <c r="CJ241" s="21">
        <f>IF(CJ$3&lt;'Depr. Rate'!$B$1,('Depr. Rate'!$B$4*'KU Meter Schedule'!AT241)/12,IF(AT241=0,AS241/2*'Depr. Rate'!$C$4/12,('Depr. Rate'!$C$4*'KU Meter Schedule'!AT241)/12))</f>
        <v>3.9959009999999995</v>
      </c>
      <c r="CK241" s="21">
        <f>IF(CK$3&lt;'Depr. Rate'!$B$1,('Depr. Rate'!$B$4*'KU Meter Schedule'!AU241)/12,IF(AU241=0,AT241/2*'Depr. Rate'!$C$4/12,('Depr. Rate'!$C$4*'KU Meter Schedule'!AU241)/12))</f>
        <v>3.9959009999999995</v>
      </c>
      <c r="CL241" s="21">
        <f>IF(CL$3&lt;'Depr. Rate'!$B$1,('Depr. Rate'!$B$4*'KU Meter Schedule'!AV241)/12,IF(AV241=0,AU241/2*'Depr. Rate'!$C$4/12,('Depr. Rate'!$C$4*'KU Meter Schedule'!AV241)/12))</f>
        <v>3.9959009999999995</v>
      </c>
      <c r="CM241" s="21">
        <f>IF(CM$3&lt;'Depr. Rate'!$B$1,('Depr. Rate'!$B$4*'KU Meter Schedule'!AW241)/12,IF(AW241=0,AV241/2*'Depr. Rate'!$C$4/12,('Depr. Rate'!$C$4*'KU Meter Schedule'!AW241)/12))</f>
        <v>1.9979504999999997</v>
      </c>
      <c r="CN241" s="21">
        <f>IF(CN$3&lt;'Depr. Rate'!$B$1,('Depr. Rate'!$B$4*'KU Meter Schedule'!AX241)/12,IF(AX241=0,AW241/2*'Depr. Rate'!$C$4/12,('Depr. Rate'!$C$4*'KU Meter Schedule'!AX241)/12))</f>
        <v>0</v>
      </c>
      <c r="CP241" s="6">
        <f>IF(CP$3=$CP$3,$H241+AZ241,IF($F241='KU Meter Schedule'!CP$3,'KU Meter Schedule'!CO241+AZ241-$G241,SUM(CO241,AZ241)))</f>
        <v>806.12475262293344</v>
      </c>
      <c r="CQ241" s="6">
        <f>IF(CQ$3=$CP$3,$H241+BA241,IF($F241='KU Meter Schedule'!CQ$3,'KU Meter Schedule'!CP241+BA241-$G241,SUM(CP241,BA241)))</f>
        <v>808.73176495626683</v>
      </c>
      <c r="CR241" s="6">
        <f>IF(CR$3=$CP$3,$H241+BB241,IF($F241='KU Meter Schedule'!CR$3,'KU Meter Schedule'!CQ241+BB241-$G241,SUM(CQ241,BB241)))</f>
        <v>811.33877728960022</v>
      </c>
      <c r="CS241" s="6">
        <f>IF(CS$3=$CP$3,$H241+BC241,IF($F241='KU Meter Schedule'!CS$3,'KU Meter Schedule'!CR241+BC241-$G241,SUM(CR241,BC241)))</f>
        <v>813.9457896229336</v>
      </c>
      <c r="CT241" s="6">
        <f>IF(CT$3=$CP$3,$H241+BD241,IF($F241='KU Meter Schedule'!CT$3,'KU Meter Schedule'!CS241+BD241-$G241,SUM(CS241,BD241)))</f>
        <v>816.55280195626699</v>
      </c>
      <c r="CU241" s="6">
        <f>IF(CU$3=$CP$3,$H241+BE241,IF($F241='KU Meter Schedule'!CU$3,'KU Meter Schedule'!CT241+BE241-$G241,SUM(CT241,BE241)))</f>
        <v>819.15981428960038</v>
      </c>
      <c r="CV241" s="6">
        <f>IF(CV$3=$CP$3,$H241+BF241,IF($F241='KU Meter Schedule'!CV$3,'KU Meter Schedule'!CU241+BF241-$G241,SUM(CU241,BF241)))</f>
        <v>821.76682662293376</v>
      </c>
      <c r="CW241" s="6">
        <f>IF(CW$3=$CP$3,$H241+BG241,IF($F241='KU Meter Schedule'!CW$3,'KU Meter Schedule'!CV241+BG241-$G241,SUM(CV241,BG241)))</f>
        <v>824.37383895626715</v>
      </c>
      <c r="CX241" s="6">
        <f>IF(CX$3=$CP$3,$H241+BH241,IF($F241='KU Meter Schedule'!CX$3,'KU Meter Schedule'!CW241+BH241-$G241,SUM(CW241,BH241)))</f>
        <v>826.98085128960054</v>
      </c>
      <c r="CY241" s="6">
        <f>IF(CY$3=$CP$3,$H241+BI241,IF($F241='KU Meter Schedule'!CY$3,'KU Meter Schedule'!CX241+BI241-$G241,SUM(CX241,BI241)))</f>
        <v>829.58786362293392</v>
      </c>
      <c r="CZ241" s="6">
        <f>IF(CZ$3=$CP$3,$H241+BJ241,IF($F241='KU Meter Schedule'!CZ$3,'KU Meter Schedule'!CY241+BJ241-$G241,SUM(CY241,BJ241)))</f>
        <v>832.19487595626731</v>
      </c>
      <c r="DA241" s="6">
        <f>IF(DA$3=$CP$3,$H241+BK241,IF($F241='KU Meter Schedule'!DA$3,'KU Meter Schedule'!CZ241+BK241-$G241,SUM(CZ241,BK241)))</f>
        <v>836.19077695626731</v>
      </c>
      <c r="DB241" s="6">
        <f>IF(DB$3=$CP$3,$H241+BL241,IF($F241='KU Meter Schedule'!DB$3,'KU Meter Schedule'!DA241+BL241-$G241,SUM(DA241,BL241)))</f>
        <v>840.18667795626732</v>
      </c>
      <c r="DC241" s="6">
        <f>IF(DC$3=$CP$3,$H241+BM241,IF($F241='KU Meter Schedule'!DC$3,'KU Meter Schedule'!DB241+BM241-$G241,SUM(DB241,BM241)))</f>
        <v>844.18257895626732</v>
      </c>
      <c r="DD241" s="6">
        <f>IF(DD$3=$CP$3,$H241+BN241,IF($F241='KU Meter Schedule'!DD$3,'KU Meter Schedule'!DC241+BN241-$G241,SUM(DC241,BN241)))</f>
        <v>848.17847995626732</v>
      </c>
      <c r="DE241" s="6">
        <f>IF(DE$3=$CP$3,$H241+BO241,IF($F241='KU Meter Schedule'!DE$3,'KU Meter Schedule'!DD241+BO241-$G241,SUM(DD241,BO241)))</f>
        <v>852.17438095626733</v>
      </c>
      <c r="DF241" s="6">
        <f>IF(DF$3=$CP$3,$H241+BP241,IF($F241='KU Meter Schedule'!DF$3,'KU Meter Schedule'!DE241+BP241-$G241,SUM(DE241,BP241)))</f>
        <v>856.17028195626733</v>
      </c>
      <c r="DG241" s="6">
        <f>IF(DG$3=$CP$3,$H241+BQ241,IF($F241='KU Meter Schedule'!DG$3,'KU Meter Schedule'!DF241+BQ241-$G241,SUM(DF241,BQ241)))</f>
        <v>860.16618295626733</v>
      </c>
      <c r="DH241" s="6">
        <f>IF(DH$3=$CP$3,$H241+BR241,IF($F241='KU Meter Schedule'!DH$3,'KU Meter Schedule'!DG241+BR241-$G241,SUM(DG241,BR241)))</f>
        <v>864.16208395626734</v>
      </c>
      <c r="DI241" s="6">
        <f>IF(DI$3=$CP$3,$H241+BS241,IF($F241='KU Meter Schedule'!DI$3,'KU Meter Schedule'!DH241+BS241-$G241,SUM(DH241,BS241)))</f>
        <v>868.15798495626734</v>
      </c>
      <c r="DJ241" s="6">
        <f>IF(DJ$3=$CP$3,$H241+BT241,IF($F241='KU Meter Schedule'!DJ$3,'KU Meter Schedule'!DI241+BT241-$G241,SUM(DI241,BT241)))</f>
        <v>872.15388595626735</v>
      </c>
      <c r="DK241" s="6">
        <f>IF(DK$3=$CP$3,$H241+BU241,IF($F241='KU Meter Schedule'!DK$3,'KU Meter Schedule'!DJ241+BU241-$G241,SUM(DJ241,BU241)))</f>
        <v>876.14978695626735</v>
      </c>
      <c r="DL241" s="6">
        <f>IF(DL$3=$CP$3,$H241+BV241,IF($F241='KU Meter Schedule'!DL$3,'KU Meter Schedule'!DK241+BV241-$G241,SUM(DK241,BV241)))</f>
        <v>880.14568795626735</v>
      </c>
      <c r="DM241" s="6">
        <f>IF(DM$3=$CP$3,$H241+BW241,IF($F241='KU Meter Schedule'!DM$3,'KU Meter Schedule'!DL241+BW241-$G241,SUM(DL241,BW241)))</f>
        <v>884.14158895626736</v>
      </c>
      <c r="DN241" s="6">
        <f>IF(DN$3=$CP$3,$H241+BX241,IF($F241='KU Meter Schedule'!DN$3,'KU Meter Schedule'!DM241+BX241-$G241,SUM(DM241,BX241)))</f>
        <v>888.13748995626736</v>
      </c>
      <c r="DO241" s="6">
        <f>IF(DO$3=$CP$3,$H241+BY241,IF($F241='KU Meter Schedule'!DO$3,'KU Meter Schedule'!DN241+BY241-$G241,SUM(DN241,BY241)))</f>
        <v>892.13339095626736</v>
      </c>
      <c r="DP241" s="6">
        <f>IF(DP$3=$CP$3,$H241+BZ241,IF($F241='KU Meter Schedule'!DP$3,'KU Meter Schedule'!DO241+BZ241-$G241,SUM(DO241,BZ241)))</f>
        <v>896.12929195626737</v>
      </c>
      <c r="DQ241" s="6">
        <f>IF(DQ$3=$CP$3,$H241+CA241,IF($F241='KU Meter Schedule'!DQ$3,'KU Meter Schedule'!DP241+CA241-$G241,SUM(DP241,CA241)))</f>
        <v>900.12519295626737</v>
      </c>
      <c r="DR241" s="6">
        <f>IF(DR$3=$CP$3,$H241+CB241,IF($F241='KU Meter Schedule'!DR$3,'KU Meter Schedule'!DQ241+CB241-$G241,SUM(DQ241,CB241)))</f>
        <v>904.12109395626737</v>
      </c>
      <c r="DS241" s="6">
        <f>IF(DS$3=$CP$3,$H241+CC241,IF($F241='KU Meter Schedule'!DS$3,'KU Meter Schedule'!DR241+CC241-$G241,SUM(DR241,CC241)))</f>
        <v>908.11699495626738</v>
      </c>
      <c r="DT241" s="6">
        <f>IF(DT$3=$CP$3,$H241+CD241,IF($F241='KU Meter Schedule'!DT$3,'KU Meter Schedule'!DS241+CD241-$G241,SUM(DS241,CD241)))</f>
        <v>912.11289595626738</v>
      </c>
      <c r="DU241" s="6">
        <f>IF(DU$3=$CP$3,$H241+CE241,IF($F241='KU Meter Schedule'!DU$3,'KU Meter Schedule'!DT241+CE241-$G241,SUM(DT241,CE241)))</f>
        <v>916.10879695626738</v>
      </c>
      <c r="DV241" s="6">
        <f>IF(DV$3=$CP$3,$H241+CF241,IF($F241='KU Meter Schedule'!DV$3,'KU Meter Schedule'!DU241+CF241-$G241,SUM(DU241,CF241)))</f>
        <v>920.10469795626739</v>
      </c>
      <c r="DW241" s="6">
        <f>IF(DW$3=$CP$3,$H241+CG241,IF($F241='KU Meter Schedule'!DW$3,'KU Meter Schedule'!DV241+CG241-$G241,SUM(DV241,CG241)))</f>
        <v>924.10059895626739</v>
      </c>
      <c r="DX241" s="6">
        <f>IF(DX$3=$CP$3,$H241+CH241,IF($F241='KU Meter Schedule'!DX$3,'KU Meter Schedule'!DW241+CH241-$G241,SUM(DW241,CH241)))</f>
        <v>928.09649995626739</v>
      </c>
      <c r="DY241" s="6">
        <f>IF(DY$3=$CP$3,$H241+CI241,IF($F241='KU Meter Schedule'!DY$3,'KU Meter Schedule'!DX241+CI241-$G241,SUM(DX241,CI241)))</f>
        <v>932.0924009562674</v>
      </c>
      <c r="DZ241" s="6">
        <f>IF(DZ$3=$CP$3,$H241+CJ241,IF($F241='KU Meter Schedule'!DZ$3,'KU Meter Schedule'!DY241+CJ241-$G241,SUM(DY241,CJ241)))</f>
        <v>936.0883019562674</v>
      </c>
      <c r="EA241" s="6">
        <f>IF(EA$3=$CP$3,$H241+CK241,IF($F241='KU Meter Schedule'!EA$3,'KU Meter Schedule'!DZ241+CK241-$G241,SUM(DZ241,CK241)))</f>
        <v>940.0842029562674</v>
      </c>
      <c r="EB241" s="6">
        <f>IF(EB$3=$CP$3,$H241+CL241,IF($F241='KU Meter Schedule'!EB$3,'KU Meter Schedule'!EA241+CL241-$G241,SUM(EA241,CL241)))</f>
        <v>944.08010395626741</v>
      </c>
      <c r="EC241" s="6">
        <f>IF(EC$3=$CP$3,$H241+CM241,IF($F241='KU Meter Schedule'!EC$3,'KU Meter Schedule'!EB241+CM241-$G241,SUM(EB241,CM241)))</f>
        <v>-420.04194554373248</v>
      </c>
      <c r="ED241" s="6">
        <f>IF(ED$3=$CP$3,$H241+CN241,IF($F241='KU Meter Schedule'!ED$3,'KU Meter Schedule'!EC241+CN241-$G241,SUM(EC241,CN241)))</f>
        <v>-420.04194554373248</v>
      </c>
      <c r="EF241" s="8">
        <f t="shared" si="48"/>
        <v>559.99524737706645</v>
      </c>
      <c r="EG241" s="8">
        <f t="shared" si="48"/>
        <v>557.38823504373306</v>
      </c>
      <c r="EH241" s="8">
        <f t="shared" si="48"/>
        <v>554.78122271039967</v>
      </c>
      <c r="EI241" s="8">
        <f t="shared" si="48"/>
        <v>552.17421037706629</v>
      </c>
      <c r="EJ241" s="8">
        <f t="shared" si="48"/>
        <v>549.5671980437329</v>
      </c>
      <c r="EK241" s="8">
        <f t="shared" si="48"/>
        <v>546.96018571039951</v>
      </c>
      <c r="EL241" s="8">
        <f t="shared" si="48"/>
        <v>544.35317337706613</v>
      </c>
      <c r="EM241" s="8">
        <f t="shared" si="48"/>
        <v>541.74616104373274</v>
      </c>
      <c r="EN241" s="8">
        <f t="shared" si="48"/>
        <v>539.13914871039935</v>
      </c>
      <c r="EO241" s="8">
        <f t="shared" si="48"/>
        <v>536.53213637706597</v>
      </c>
      <c r="EP241" s="8">
        <f t="shared" si="48"/>
        <v>533.92512404373258</v>
      </c>
      <c r="EQ241" s="8">
        <f t="shared" si="48"/>
        <v>529.92922304373258</v>
      </c>
      <c r="ER241" s="8">
        <f t="shared" si="48"/>
        <v>525.93332204373257</v>
      </c>
      <c r="ES241" s="8">
        <f t="shared" si="48"/>
        <v>521.93742104373257</v>
      </c>
      <c r="ET241" s="8">
        <f t="shared" si="48"/>
        <v>517.94152004373257</v>
      </c>
      <c r="EU241" s="8">
        <f t="shared" si="48"/>
        <v>513.94561904373256</v>
      </c>
      <c r="EV241" s="8">
        <f t="shared" si="47"/>
        <v>509.94971804373256</v>
      </c>
      <c r="EW241" s="8">
        <f t="shared" si="47"/>
        <v>505.95381704373256</v>
      </c>
      <c r="EX241" s="8">
        <f t="shared" si="47"/>
        <v>501.95791604373255</v>
      </c>
      <c r="EY241" s="8">
        <f t="shared" si="47"/>
        <v>497.96201504373255</v>
      </c>
      <c r="EZ241" s="8">
        <f t="shared" si="47"/>
        <v>493.96611404373255</v>
      </c>
      <c r="FA241" s="8">
        <f t="shared" si="47"/>
        <v>489.97021304373254</v>
      </c>
      <c r="FB241" s="8">
        <f t="shared" si="47"/>
        <v>485.97431204373254</v>
      </c>
      <c r="FC241" s="8">
        <f t="shared" si="47"/>
        <v>481.97841104373254</v>
      </c>
      <c r="FD241" s="8">
        <f t="shared" si="47"/>
        <v>477.98251004373253</v>
      </c>
      <c r="FE241" s="8">
        <f t="shared" si="47"/>
        <v>473.98660904373253</v>
      </c>
      <c r="FF241" s="8">
        <f t="shared" si="47"/>
        <v>469.99070804373252</v>
      </c>
      <c r="FG241" s="8">
        <f t="shared" si="47"/>
        <v>465.99480704373252</v>
      </c>
      <c r="FH241" s="8">
        <f t="shared" si="47"/>
        <v>461.99890604373252</v>
      </c>
      <c r="FI241" s="8">
        <f t="shared" si="47"/>
        <v>458.00300504373251</v>
      </c>
      <c r="FJ241" s="8">
        <f t="shared" si="47"/>
        <v>454.00710404373251</v>
      </c>
      <c r="FK241" s="8">
        <f t="shared" si="46"/>
        <v>450.01120304373251</v>
      </c>
      <c r="FL241" s="8">
        <f t="shared" si="46"/>
        <v>446.0153020437325</v>
      </c>
      <c r="FM241" s="8">
        <f t="shared" si="46"/>
        <v>442.0194010437325</v>
      </c>
      <c r="FN241" s="8">
        <f t="shared" si="46"/>
        <v>438.0235000437325</v>
      </c>
      <c r="FO241" s="8">
        <f t="shared" si="46"/>
        <v>434.02759904373249</v>
      </c>
      <c r="FP241" s="8">
        <f t="shared" si="46"/>
        <v>430.03169804373249</v>
      </c>
      <c r="FQ241" s="8">
        <f t="shared" si="46"/>
        <v>426.03579704373249</v>
      </c>
      <c r="FR241" s="8">
        <f t="shared" si="46"/>
        <v>422.03989604373248</v>
      </c>
      <c r="FS241" s="8">
        <f t="shared" si="46"/>
        <v>420.04194554373248</v>
      </c>
      <c r="FT241" s="8">
        <f t="shared" si="46"/>
        <v>420.04194554373248</v>
      </c>
    </row>
    <row r="242" spans="1:176" x14ac:dyDescent="0.25">
      <c r="A242" s="3" t="s">
        <v>12</v>
      </c>
      <c r="B242" s="3" t="s">
        <v>2</v>
      </c>
      <c r="C242" s="3" t="s">
        <v>37</v>
      </c>
      <c r="D242" s="3" t="s">
        <v>5</v>
      </c>
      <c r="E242" s="3">
        <v>1994</v>
      </c>
      <c r="F242" s="24">
        <f>IFERROR(VLOOKUP(CONCATENATE(C242,E242),'KU Retirements'!$A$4:$E$150,5,FALSE),"N/A")</f>
        <v>43770</v>
      </c>
      <c r="G242" s="5">
        <v>31596.54</v>
      </c>
      <c r="H242" s="5">
        <v>18584.2974422232</v>
      </c>
      <c r="J242" s="6">
        <f>IF(J$3=$J$3,$G242,IF($F242='KU Meter Schedule'!J$3,'KU Meter Schedule'!I242-'KU Meter Schedule'!$G242,I242))</f>
        <v>31596.54</v>
      </c>
      <c r="K242" s="6">
        <f>IF(K$3=$J$3,$G242,IF($F242='KU Meter Schedule'!K$3,'KU Meter Schedule'!J242-'KU Meter Schedule'!$G242,J242))</f>
        <v>31596.54</v>
      </c>
      <c r="L242" s="6">
        <f>IF(L$3=$J$3,$G242,IF($F242='KU Meter Schedule'!L$3,'KU Meter Schedule'!K242-'KU Meter Schedule'!$G242,K242))</f>
        <v>31596.54</v>
      </c>
      <c r="M242" s="6">
        <f>IF(M$3=$J$3,$G242,IF($F242='KU Meter Schedule'!M$3,'KU Meter Schedule'!L242-'KU Meter Schedule'!$G242,L242))</f>
        <v>31596.54</v>
      </c>
      <c r="N242" s="6">
        <f>IF(N$3=$J$3,$G242,IF($F242='KU Meter Schedule'!N$3,'KU Meter Schedule'!M242-'KU Meter Schedule'!$G242,M242))</f>
        <v>31596.54</v>
      </c>
      <c r="O242" s="6">
        <f>IF(O$3=$J$3,$G242,IF($F242='KU Meter Schedule'!O$3,'KU Meter Schedule'!N242-'KU Meter Schedule'!$G242,N242))</f>
        <v>31596.54</v>
      </c>
      <c r="P242" s="6">
        <f>IF(P$3=$J$3,$G242,IF($F242='KU Meter Schedule'!P$3,'KU Meter Schedule'!O242-'KU Meter Schedule'!$G242,O242))</f>
        <v>31596.54</v>
      </c>
      <c r="Q242" s="6">
        <f>IF(Q$3=$J$3,$G242,IF($F242='KU Meter Schedule'!Q$3,'KU Meter Schedule'!P242-'KU Meter Schedule'!$G242,P242))</f>
        <v>31596.54</v>
      </c>
      <c r="R242" s="6">
        <f>IF(R$3=$J$3,$G242,IF($F242='KU Meter Schedule'!R$3,'KU Meter Schedule'!Q242-'KU Meter Schedule'!$G242,Q242))</f>
        <v>31596.54</v>
      </c>
      <c r="S242" s="6">
        <f>IF(S$3=$J$3,$G242,IF($F242='KU Meter Schedule'!S$3,'KU Meter Schedule'!R242-'KU Meter Schedule'!$G242,R242))</f>
        <v>31596.54</v>
      </c>
      <c r="T242" s="6">
        <f>IF(T$3=$J$3,$G242,IF($F242='KU Meter Schedule'!T$3,'KU Meter Schedule'!S242-'KU Meter Schedule'!$G242,S242))</f>
        <v>31596.54</v>
      </c>
      <c r="U242" s="6">
        <f>IF(U$3=$J$3,$G242,IF($F242='KU Meter Schedule'!U$3,'KU Meter Schedule'!T242-'KU Meter Schedule'!$G242,T242))</f>
        <v>31596.54</v>
      </c>
      <c r="V242" s="6">
        <f>IF(V$3=$J$3,$G242,IF($F242='KU Meter Schedule'!V$3,'KU Meter Schedule'!U242-'KU Meter Schedule'!$G242,U242))</f>
        <v>31596.54</v>
      </c>
      <c r="W242" s="6">
        <f>IF(W$3=$J$3,$G242,IF($F242='KU Meter Schedule'!W$3,'KU Meter Schedule'!V242-'KU Meter Schedule'!$G242,V242))</f>
        <v>31596.54</v>
      </c>
      <c r="X242" s="6">
        <f>IF(X$3=$J$3,$G242,IF($F242='KU Meter Schedule'!X$3,'KU Meter Schedule'!W242-'KU Meter Schedule'!$G242,W242))</f>
        <v>31596.54</v>
      </c>
      <c r="Y242" s="6">
        <f>IF(Y$3=$J$3,$G242,IF($F242='KU Meter Schedule'!Y$3,'KU Meter Schedule'!X242-'KU Meter Schedule'!$G242,X242))</f>
        <v>31596.54</v>
      </c>
      <c r="Z242" s="6">
        <f>IF(Z$3=$J$3,$G242,IF($F242='KU Meter Schedule'!Z$3,'KU Meter Schedule'!Y242-'KU Meter Schedule'!$G242,Y242))</f>
        <v>31596.54</v>
      </c>
      <c r="AA242" s="6">
        <f>IF(AA$3=$J$3,$G242,IF($F242='KU Meter Schedule'!AA$3,'KU Meter Schedule'!Z242-'KU Meter Schedule'!$G242,Z242))</f>
        <v>31596.54</v>
      </c>
      <c r="AB242" s="6">
        <f>IF(AB$3=$J$3,$G242,IF($F242='KU Meter Schedule'!AB$3,'KU Meter Schedule'!AA242-'KU Meter Schedule'!$G242,AA242))</f>
        <v>31596.54</v>
      </c>
      <c r="AC242" s="6">
        <f>IF(AC$3=$J$3,$G242,IF($F242='KU Meter Schedule'!AC$3,'KU Meter Schedule'!AB242-'KU Meter Schedule'!$G242,AB242))</f>
        <v>31596.54</v>
      </c>
      <c r="AD242" s="6">
        <f>IF(AD$3=$J$3,$G242,IF($F242='KU Meter Schedule'!AD$3,'KU Meter Schedule'!AC242-'KU Meter Schedule'!$G242,AC242))</f>
        <v>31596.54</v>
      </c>
      <c r="AE242" s="6">
        <f>IF(AE$3=$J$3,$G242,IF($F242='KU Meter Schedule'!AE$3,'KU Meter Schedule'!AD242-'KU Meter Schedule'!$G242,AD242))</f>
        <v>31596.54</v>
      </c>
      <c r="AF242" s="6">
        <f>IF(AF$3=$J$3,$G242,IF($F242='KU Meter Schedule'!AF$3,'KU Meter Schedule'!AE242-'KU Meter Schedule'!$G242,AE242))</f>
        <v>31596.54</v>
      </c>
      <c r="AG242" s="6">
        <f>IF(AG$3=$J$3,$G242,IF($F242='KU Meter Schedule'!AG$3,'KU Meter Schedule'!AF242-'KU Meter Schedule'!$G242,AF242))</f>
        <v>31596.54</v>
      </c>
      <c r="AH242" s="6">
        <f>IF(AH$3=$J$3,$G242,IF($F242='KU Meter Schedule'!AH$3,'KU Meter Schedule'!AG242-'KU Meter Schedule'!$G242,AG242))</f>
        <v>31596.54</v>
      </c>
      <c r="AI242" s="6">
        <f>IF(AI$3=$J$3,$G242,IF($F242='KU Meter Schedule'!AI$3,'KU Meter Schedule'!AH242-'KU Meter Schedule'!$G242,AH242))</f>
        <v>31596.54</v>
      </c>
      <c r="AJ242" s="6">
        <f>IF(AJ$3=$J$3,$G242,IF($F242='KU Meter Schedule'!AJ$3,'KU Meter Schedule'!AI242-'KU Meter Schedule'!$G242,AI242))</f>
        <v>31596.54</v>
      </c>
      <c r="AK242" s="6">
        <f>IF(AK$3=$J$3,$G242,IF($F242='KU Meter Schedule'!AK$3,'KU Meter Schedule'!AJ242-'KU Meter Schedule'!$G242,AJ242))</f>
        <v>31596.54</v>
      </c>
      <c r="AL242" s="6">
        <f>IF(AL$3=$J$3,$G242,IF($F242='KU Meter Schedule'!AL$3,'KU Meter Schedule'!AK242-'KU Meter Schedule'!$G242,AK242))</f>
        <v>31596.54</v>
      </c>
      <c r="AM242" s="6">
        <f>IF(AM$3=$J$3,$G242,IF($F242='KU Meter Schedule'!AM$3,'KU Meter Schedule'!AL242-'KU Meter Schedule'!$G242,AL242))</f>
        <v>31596.54</v>
      </c>
      <c r="AN242" s="6">
        <f>IF(AN$3=$J$3,$G242,IF($F242='KU Meter Schedule'!AN$3,'KU Meter Schedule'!AM242-'KU Meter Schedule'!$G242,AM242))</f>
        <v>31596.54</v>
      </c>
      <c r="AO242" s="6">
        <f>IF(AO$3=$J$3,$G242,IF($F242='KU Meter Schedule'!AO$3,'KU Meter Schedule'!AN242-'KU Meter Schedule'!$G242,AN242))</f>
        <v>31596.54</v>
      </c>
      <c r="AP242" s="6">
        <f>IF(AP$3=$J$3,$G242,IF($F242='KU Meter Schedule'!AP$3,'KU Meter Schedule'!AO242-'KU Meter Schedule'!$G242,AO242))</f>
        <v>31596.54</v>
      </c>
      <c r="AQ242" s="6">
        <f>IF(AQ$3=$J$3,$G242,IF($F242='KU Meter Schedule'!AQ$3,'KU Meter Schedule'!AP242-'KU Meter Schedule'!$G242,AP242))</f>
        <v>31596.54</v>
      </c>
      <c r="AR242" s="6">
        <f>IF(AR$3=$J$3,$G242,IF($F242='KU Meter Schedule'!AR$3,'KU Meter Schedule'!AQ242-'KU Meter Schedule'!$G242,AQ242))</f>
        <v>31596.54</v>
      </c>
      <c r="AS242" s="6">
        <f>IF(AS$3=$J$3,$G242,IF($F242='KU Meter Schedule'!AS$3,'KU Meter Schedule'!AR242-'KU Meter Schedule'!$G242,AR242))</f>
        <v>31596.54</v>
      </c>
      <c r="AT242" s="6">
        <f>IF(AT$3=$J$3,$G242,IF($F242='KU Meter Schedule'!AT$3,'KU Meter Schedule'!AS242-'KU Meter Schedule'!$G242,AS242))</f>
        <v>31596.54</v>
      </c>
      <c r="AU242" s="6">
        <f>IF(AU$3=$J$3,$G242,IF($F242='KU Meter Schedule'!AU$3,'KU Meter Schedule'!AT242-'KU Meter Schedule'!$G242,AT242))</f>
        <v>31596.54</v>
      </c>
      <c r="AV242" s="6">
        <f>IF(AV$3=$J$3,$G242,IF($F242='KU Meter Schedule'!AV$3,'KU Meter Schedule'!AU242-'KU Meter Schedule'!$G242,AU242))</f>
        <v>31596.54</v>
      </c>
      <c r="AW242" s="6">
        <f>IF(AW$3=$J$3,$G242,IF($F242='KU Meter Schedule'!AW$3,'KU Meter Schedule'!AV242-'KU Meter Schedule'!$G242,AV242))</f>
        <v>0</v>
      </c>
      <c r="AX242" s="6">
        <f>IF(AX$3=$J$3,$G242,IF($F242='KU Meter Schedule'!AX$3,'KU Meter Schedule'!AW242-'KU Meter Schedule'!$G242,AW242))</f>
        <v>0</v>
      </c>
      <c r="AZ242" s="21">
        <f>IF(AZ$3&lt;'Depr. Rate'!$B$1,('Depr. Rate'!$B$4*'KU Meter Schedule'!J242)/12,IF(J242=0,I242/2*'Depr. Rate'!$C$4/12,('Depr. Rate'!$C$4*'KU Meter Schedule'!J242)/12))</f>
        <v>60.296730500000002</v>
      </c>
      <c r="BA242" s="21">
        <f>IF(BA$3&lt;'Depr. Rate'!$B$1,('Depr. Rate'!$B$4*'KU Meter Schedule'!K242)/12,IF(K242=0,J242/2*'Depr. Rate'!$C$4/12,('Depr. Rate'!$C$4*'KU Meter Schedule'!K242)/12))</f>
        <v>60.296730500000002</v>
      </c>
      <c r="BB242" s="21">
        <f>IF(BB$3&lt;'Depr. Rate'!$B$1,('Depr. Rate'!$B$4*'KU Meter Schedule'!L242)/12,IF(L242=0,K242/2*'Depr. Rate'!$C$4/12,('Depr. Rate'!$C$4*'KU Meter Schedule'!L242)/12))</f>
        <v>60.296730500000002</v>
      </c>
      <c r="BC242" s="21">
        <f>IF(BC$3&lt;'Depr. Rate'!$B$1,('Depr. Rate'!$B$4*'KU Meter Schedule'!M242)/12,IF(M242=0,L242/2*'Depr. Rate'!$C$4/12,('Depr. Rate'!$C$4*'KU Meter Schedule'!M242)/12))</f>
        <v>60.296730500000002</v>
      </c>
      <c r="BD242" s="21">
        <f>IF(BD$3&lt;'Depr. Rate'!$B$1,('Depr. Rate'!$B$4*'KU Meter Schedule'!N242)/12,IF(N242=0,M242/2*'Depr. Rate'!$C$4/12,('Depr. Rate'!$C$4*'KU Meter Schedule'!N242)/12))</f>
        <v>60.296730500000002</v>
      </c>
      <c r="BE242" s="21">
        <f>IF(BE$3&lt;'Depr. Rate'!$B$1,('Depr. Rate'!$B$4*'KU Meter Schedule'!O242)/12,IF(O242=0,N242/2*'Depr. Rate'!$C$4/12,('Depr. Rate'!$C$4*'KU Meter Schedule'!O242)/12))</f>
        <v>60.296730500000002</v>
      </c>
      <c r="BF242" s="21">
        <f>IF(BF$3&lt;'Depr. Rate'!$B$1,('Depr. Rate'!$B$4*'KU Meter Schedule'!P242)/12,IF(P242=0,O242/2*'Depr. Rate'!$C$4/12,('Depr. Rate'!$C$4*'KU Meter Schedule'!P242)/12))</f>
        <v>60.296730500000002</v>
      </c>
      <c r="BG242" s="21">
        <f>IF(BG$3&lt;'Depr. Rate'!$B$1,('Depr. Rate'!$B$4*'KU Meter Schedule'!Q242)/12,IF(Q242=0,P242/2*'Depr. Rate'!$C$4/12,('Depr. Rate'!$C$4*'KU Meter Schedule'!Q242)/12))</f>
        <v>60.296730500000002</v>
      </c>
      <c r="BH242" s="21">
        <f>IF(BH$3&lt;'Depr. Rate'!$B$1,('Depr. Rate'!$B$4*'KU Meter Schedule'!R242)/12,IF(R242=0,Q242/2*'Depr. Rate'!$C$4/12,('Depr. Rate'!$C$4*'KU Meter Schedule'!R242)/12))</f>
        <v>60.296730500000002</v>
      </c>
      <c r="BI242" s="21">
        <f>IF(BI$3&lt;'Depr. Rate'!$B$1,('Depr. Rate'!$B$4*'KU Meter Schedule'!S242)/12,IF(S242=0,R242/2*'Depr. Rate'!$C$4/12,('Depr. Rate'!$C$4*'KU Meter Schedule'!S242)/12))</f>
        <v>60.296730500000002</v>
      </c>
      <c r="BJ242" s="21">
        <f>IF(BJ$3&lt;'Depr. Rate'!$B$1,('Depr. Rate'!$B$4*'KU Meter Schedule'!T242)/12,IF(T242=0,S242/2*'Depr. Rate'!$C$4/12,('Depr. Rate'!$C$4*'KU Meter Schedule'!T242)/12))</f>
        <v>60.296730500000002</v>
      </c>
      <c r="BK242" s="21">
        <f>IF(BK$3&lt;'Depr. Rate'!$B$1,('Depr. Rate'!$B$4*'KU Meter Schedule'!U242)/12,IF(U242=0,T242/2*'Depr. Rate'!$C$4/12,('Depr. Rate'!$C$4*'KU Meter Schedule'!U242)/12))</f>
        <v>92.419879499999993</v>
      </c>
      <c r="BL242" s="21">
        <f>IF(BL$3&lt;'Depr. Rate'!$B$1,('Depr. Rate'!$B$4*'KU Meter Schedule'!V242)/12,IF(V242=0,U242/2*'Depr. Rate'!$C$4/12,('Depr. Rate'!$C$4*'KU Meter Schedule'!V242)/12))</f>
        <v>92.419879499999993</v>
      </c>
      <c r="BM242" s="21">
        <f>IF(BM$3&lt;'Depr. Rate'!$B$1,('Depr. Rate'!$B$4*'KU Meter Schedule'!W242)/12,IF(W242=0,V242/2*'Depr. Rate'!$C$4/12,('Depr. Rate'!$C$4*'KU Meter Schedule'!W242)/12))</f>
        <v>92.419879499999993</v>
      </c>
      <c r="BN242" s="21">
        <f>IF(BN$3&lt;'Depr. Rate'!$B$1,('Depr. Rate'!$B$4*'KU Meter Schedule'!X242)/12,IF(X242=0,W242/2*'Depr. Rate'!$C$4/12,('Depr. Rate'!$C$4*'KU Meter Schedule'!X242)/12))</f>
        <v>92.419879499999993</v>
      </c>
      <c r="BO242" s="21">
        <f>IF(BO$3&lt;'Depr. Rate'!$B$1,('Depr. Rate'!$B$4*'KU Meter Schedule'!Y242)/12,IF(Y242=0,X242/2*'Depr. Rate'!$C$4/12,('Depr. Rate'!$C$4*'KU Meter Schedule'!Y242)/12))</f>
        <v>92.419879499999993</v>
      </c>
      <c r="BP242" s="21">
        <f>IF(BP$3&lt;'Depr. Rate'!$B$1,('Depr. Rate'!$B$4*'KU Meter Schedule'!Z242)/12,IF(Z242=0,Y242/2*'Depr. Rate'!$C$4/12,('Depr. Rate'!$C$4*'KU Meter Schedule'!Z242)/12))</f>
        <v>92.419879499999993</v>
      </c>
      <c r="BQ242" s="21">
        <f>IF(BQ$3&lt;'Depr. Rate'!$B$1,('Depr. Rate'!$B$4*'KU Meter Schedule'!AA242)/12,IF(AA242=0,Z242/2*'Depr. Rate'!$C$4/12,('Depr. Rate'!$C$4*'KU Meter Schedule'!AA242)/12))</f>
        <v>92.419879499999993</v>
      </c>
      <c r="BR242" s="21">
        <f>IF(BR$3&lt;'Depr. Rate'!$B$1,('Depr. Rate'!$B$4*'KU Meter Schedule'!AB242)/12,IF(AB242=0,AA242/2*'Depr. Rate'!$C$4/12,('Depr. Rate'!$C$4*'KU Meter Schedule'!AB242)/12))</f>
        <v>92.419879499999993</v>
      </c>
      <c r="BS242" s="21">
        <f>IF(BS$3&lt;'Depr. Rate'!$B$1,('Depr. Rate'!$B$4*'KU Meter Schedule'!AC242)/12,IF(AC242=0,AB242/2*'Depr. Rate'!$C$4/12,('Depr. Rate'!$C$4*'KU Meter Schedule'!AC242)/12))</f>
        <v>92.419879499999993</v>
      </c>
      <c r="BT242" s="21">
        <f>IF(BT$3&lt;'Depr. Rate'!$B$1,('Depr. Rate'!$B$4*'KU Meter Schedule'!AD242)/12,IF(AD242=0,AC242/2*'Depr. Rate'!$C$4/12,('Depr. Rate'!$C$4*'KU Meter Schedule'!AD242)/12))</f>
        <v>92.419879499999993</v>
      </c>
      <c r="BU242" s="21">
        <f>IF(BU$3&lt;'Depr. Rate'!$B$1,('Depr. Rate'!$B$4*'KU Meter Schedule'!AE242)/12,IF(AE242=0,AD242/2*'Depr. Rate'!$C$4/12,('Depr. Rate'!$C$4*'KU Meter Schedule'!AE242)/12))</f>
        <v>92.419879499999993</v>
      </c>
      <c r="BV242" s="21">
        <f>IF(BV$3&lt;'Depr. Rate'!$B$1,('Depr. Rate'!$B$4*'KU Meter Schedule'!AF242)/12,IF(AF242=0,AE242/2*'Depr. Rate'!$C$4/12,('Depr. Rate'!$C$4*'KU Meter Schedule'!AF242)/12))</f>
        <v>92.419879499999993</v>
      </c>
      <c r="BW242" s="21">
        <f>IF(BW$3&lt;'Depr. Rate'!$B$1,('Depr. Rate'!$B$4*'KU Meter Schedule'!AG242)/12,IF(AG242=0,AF242/2*'Depr. Rate'!$C$4/12,('Depr. Rate'!$C$4*'KU Meter Schedule'!AG242)/12))</f>
        <v>92.419879499999993</v>
      </c>
      <c r="BX242" s="21">
        <f>IF(BX$3&lt;'Depr. Rate'!$B$1,('Depr. Rate'!$B$4*'KU Meter Schedule'!AH242)/12,IF(AH242=0,AG242/2*'Depr. Rate'!$C$4/12,('Depr. Rate'!$C$4*'KU Meter Schedule'!AH242)/12))</f>
        <v>92.419879499999993</v>
      </c>
      <c r="BY242" s="21">
        <f>IF(BY$3&lt;'Depr. Rate'!$B$1,('Depr. Rate'!$B$4*'KU Meter Schedule'!AI242)/12,IF(AI242=0,AH242/2*'Depr. Rate'!$C$4/12,('Depr. Rate'!$C$4*'KU Meter Schedule'!AI242)/12))</f>
        <v>92.419879499999993</v>
      </c>
      <c r="BZ242" s="21">
        <f>IF(BZ$3&lt;'Depr. Rate'!$B$1,('Depr. Rate'!$B$4*'KU Meter Schedule'!AJ242)/12,IF(AJ242=0,AI242/2*'Depr. Rate'!$C$4/12,('Depr. Rate'!$C$4*'KU Meter Schedule'!AJ242)/12))</f>
        <v>92.419879499999993</v>
      </c>
      <c r="CA242" s="21">
        <f>IF(CA$3&lt;'Depr. Rate'!$B$1,('Depr. Rate'!$B$4*'KU Meter Schedule'!AK242)/12,IF(AK242=0,AJ242/2*'Depr. Rate'!$C$4/12,('Depr. Rate'!$C$4*'KU Meter Schedule'!AK242)/12))</f>
        <v>92.419879499999993</v>
      </c>
      <c r="CB242" s="21">
        <f>IF(CB$3&lt;'Depr. Rate'!$B$1,('Depr. Rate'!$B$4*'KU Meter Schedule'!AL242)/12,IF(AL242=0,AK242/2*'Depr. Rate'!$C$4/12,('Depr. Rate'!$C$4*'KU Meter Schedule'!AL242)/12))</f>
        <v>92.419879499999993</v>
      </c>
      <c r="CC242" s="21">
        <f>IF(CC$3&lt;'Depr. Rate'!$B$1,('Depr. Rate'!$B$4*'KU Meter Schedule'!AM242)/12,IF(AM242=0,AL242/2*'Depr. Rate'!$C$4/12,('Depr. Rate'!$C$4*'KU Meter Schedule'!AM242)/12))</f>
        <v>92.419879499999993</v>
      </c>
      <c r="CD242" s="21">
        <f>IF(CD$3&lt;'Depr. Rate'!$B$1,('Depr. Rate'!$B$4*'KU Meter Schedule'!AN242)/12,IF(AN242=0,AM242/2*'Depr. Rate'!$C$4/12,('Depr. Rate'!$C$4*'KU Meter Schedule'!AN242)/12))</f>
        <v>92.419879499999993</v>
      </c>
      <c r="CE242" s="21">
        <f>IF(CE$3&lt;'Depr. Rate'!$B$1,('Depr. Rate'!$B$4*'KU Meter Schedule'!AO242)/12,IF(AO242=0,AN242/2*'Depr. Rate'!$C$4/12,('Depr. Rate'!$C$4*'KU Meter Schedule'!AO242)/12))</f>
        <v>92.419879499999993</v>
      </c>
      <c r="CF242" s="21">
        <f>IF(CF$3&lt;'Depr. Rate'!$B$1,('Depr. Rate'!$B$4*'KU Meter Schedule'!AP242)/12,IF(AP242=0,AO242/2*'Depr. Rate'!$C$4/12,('Depr. Rate'!$C$4*'KU Meter Schedule'!AP242)/12))</f>
        <v>92.419879499999993</v>
      </c>
      <c r="CG242" s="21">
        <f>IF(CG$3&lt;'Depr. Rate'!$B$1,('Depr. Rate'!$B$4*'KU Meter Schedule'!AQ242)/12,IF(AQ242=0,AP242/2*'Depr. Rate'!$C$4/12,('Depr. Rate'!$C$4*'KU Meter Schedule'!AQ242)/12))</f>
        <v>92.419879499999993</v>
      </c>
      <c r="CH242" s="21">
        <f>IF(CH$3&lt;'Depr. Rate'!$B$1,('Depr. Rate'!$B$4*'KU Meter Schedule'!AR242)/12,IF(AR242=0,AQ242/2*'Depr. Rate'!$C$4/12,('Depr. Rate'!$C$4*'KU Meter Schedule'!AR242)/12))</f>
        <v>92.419879499999993</v>
      </c>
      <c r="CI242" s="21">
        <f>IF(CI$3&lt;'Depr. Rate'!$B$1,('Depr. Rate'!$B$4*'KU Meter Schedule'!AS242)/12,IF(AS242=0,AR242/2*'Depr. Rate'!$C$4/12,('Depr. Rate'!$C$4*'KU Meter Schedule'!AS242)/12))</f>
        <v>92.419879499999993</v>
      </c>
      <c r="CJ242" s="21">
        <f>IF(CJ$3&lt;'Depr. Rate'!$B$1,('Depr. Rate'!$B$4*'KU Meter Schedule'!AT242)/12,IF(AT242=0,AS242/2*'Depr. Rate'!$C$4/12,('Depr. Rate'!$C$4*'KU Meter Schedule'!AT242)/12))</f>
        <v>92.419879499999993</v>
      </c>
      <c r="CK242" s="21">
        <f>IF(CK$3&lt;'Depr. Rate'!$B$1,('Depr. Rate'!$B$4*'KU Meter Schedule'!AU242)/12,IF(AU242=0,AT242/2*'Depr. Rate'!$C$4/12,('Depr. Rate'!$C$4*'KU Meter Schedule'!AU242)/12))</f>
        <v>92.419879499999993</v>
      </c>
      <c r="CL242" s="21">
        <f>IF(CL$3&lt;'Depr. Rate'!$B$1,('Depr. Rate'!$B$4*'KU Meter Schedule'!AV242)/12,IF(AV242=0,AU242/2*'Depr. Rate'!$C$4/12,('Depr. Rate'!$C$4*'KU Meter Schedule'!AV242)/12))</f>
        <v>92.419879499999993</v>
      </c>
      <c r="CM242" s="21">
        <f>IF(CM$3&lt;'Depr. Rate'!$B$1,('Depr. Rate'!$B$4*'KU Meter Schedule'!AW242)/12,IF(AW242=0,AV242/2*'Depr. Rate'!$C$4/12,('Depr. Rate'!$C$4*'KU Meter Schedule'!AW242)/12))</f>
        <v>46.209939749999997</v>
      </c>
      <c r="CN242" s="21">
        <f>IF(CN$3&lt;'Depr. Rate'!$B$1,('Depr. Rate'!$B$4*'KU Meter Schedule'!AX242)/12,IF(AX242=0,AW242/2*'Depr. Rate'!$C$4/12,('Depr. Rate'!$C$4*'KU Meter Schedule'!AX242)/12))</f>
        <v>0</v>
      </c>
      <c r="CP242" s="6">
        <f>IF(CP$3=$CP$3,$H242+AZ242,IF($F242='KU Meter Schedule'!CP$3,'KU Meter Schedule'!CO242+AZ242-$G242,SUM(CO242,AZ242)))</f>
        <v>18644.594172723198</v>
      </c>
      <c r="CQ242" s="6">
        <f>IF(CQ$3=$CP$3,$H242+BA242,IF($F242='KU Meter Schedule'!CQ$3,'KU Meter Schedule'!CP242+BA242-$G242,SUM(CP242,BA242)))</f>
        <v>18704.890903223197</v>
      </c>
      <c r="CR242" s="6">
        <f>IF(CR$3=$CP$3,$H242+BB242,IF($F242='KU Meter Schedule'!CR$3,'KU Meter Schedule'!CQ242+BB242-$G242,SUM(CQ242,BB242)))</f>
        <v>18765.187633723195</v>
      </c>
      <c r="CS242" s="6">
        <f>IF(CS$3=$CP$3,$H242+BC242,IF($F242='KU Meter Schedule'!CS$3,'KU Meter Schedule'!CR242+BC242-$G242,SUM(CR242,BC242)))</f>
        <v>18825.484364223194</v>
      </c>
      <c r="CT242" s="6">
        <f>IF(CT$3=$CP$3,$H242+BD242,IF($F242='KU Meter Schedule'!CT$3,'KU Meter Schedule'!CS242+BD242-$G242,SUM(CS242,BD242)))</f>
        <v>18885.781094723192</v>
      </c>
      <c r="CU242" s="6">
        <f>IF(CU$3=$CP$3,$H242+BE242,IF($F242='KU Meter Schedule'!CU$3,'KU Meter Schedule'!CT242+BE242-$G242,SUM(CT242,BE242)))</f>
        <v>18946.07782522319</v>
      </c>
      <c r="CV242" s="6">
        <f>IF(CV$3=$CP$3,$H242+BF242,IF($F242='KU Meter Schedule'!CV$3,'KU Meter Schedule'!CU242+BF242-$G242,SUM(CU242,BF242)))</f>
        <v>19006.374555723189</v>
      </c>
      <c r="CW242" s="6">
        <f>IF(CW$3=$CP$3,$H242+BG242,IF($F242='KU Meter Schedule'!CW$3,'KU Meter Schedule'!CV242+BG242-$G242,SUM(CV242,BG242)))</f>
        <v>19066.671286223187</v>
      </c>
      <c r="CX242" s="6">
        <f>IF(CX$3=$CP$3,$H242+BH242,IF($F242='KU Meter Schedule'!CX$3,'KU Meter Schedule'!CW242+BH242-$G242,SUM(CW242,BH242)))</f>
        <v>19126.968016723185</v>
      </c>
      <c r="CY242" s="6">
        <f>IF(CY$3=$CP$3,$H242+BI242,IF($F242='KU Meter Schedule'!CY$3,'KU Meter Schedule'!CX242+BI242-$G242,SUM(CX242,BI242)))</f>
        <v>19187.264747223184</v>
      </c>
      <c r="CZ242" s="6">
        <f>IF(CZ$3=$CP$3,$H242+BJ242,IF($F242='KU Meter Schedule'!CZ$3,'KU Meter Schedule'!CY242+BJ242-$G242,SUM(CY242,BJ242)))</f>
        <v>19247.561477723182</v>
      </c>
      <c r="DA242" s="6">
        <f>IF(DA$3=$CP$3,$H242+BK242,IF($F242='KU Meter Schedule'!DA$3,'KU Meter Schedule'!CZ242+BK242-$G242,SUM(CZ242,BK242)))</f>
        <v>19339.981357223183</v>
      </c>
      <c r="DB242" s="6">
        <f>IF(DB$3=$CP$3,$H242+BL242,IF($F242='KU Meter Schedule'!DB$3,'KU Meter Schedule'!DA242+BL242-$G242,SUM(DA242,BL242)))</f>
        <v>19432.401236723184</v>
      </c>
      <c r="DC242" s="6">
        <f>IF(DC$3=$CP$3,$H242+BM242,IF($F242='KU Meter Schedule'!DC$3,'KU Meter Schedule'!DB242+BM242-$G242,SUM(DB242,BM242)))</f>
        <v>19524.821116223186</v>
      </c>
      <c r="DD242" s="6">
        <f>IF(DD$3=$CP$3,$H242+BN242,IF($F242='KU Meter Schedule'!DD$3,'KU Meter Schedule'!DC242+BN242-$G242,SUM(DC242,BN242)))</f>
        <v>19617.240995723187</v>
      </c>
      <c r="DE242" s="6">
        <f>IF(DE$3=$CP$3,$H242+BO242,IF($F242='KU Meter Schedule'!DE$3,'KU Meter Schedule'!DD242+BO242-$G242,SUM(DD242,BO242)))</f>
        <v>19709.660875223188</v>
      </c>
      <c r="DF242" s="6">
        <f>IF(DF$3=$CP$3,$H242+BP242,IF($F242='KU Meter Schedule'!DF$3,'KU Meter Schedule'!DE242+BP242-$G242,SUM(DE242,BP242)))</f>
        <v>19802.080754723189</v>
      </c>
      <c r="DG242" s="6">
        <f>IF(DG$3=$CP$3,$H242+BQ242,IF($F242='KU Meter Schedule'!DG$3,'KU Meter Schedule'!DF242+BQ242-$G242,SUM(DF242,BQ242)))</f>
        <v>19894.50063422319</v>
      </c>
      <c r="DH242" s="6">
        <f>IF(DH$3=$CP$3,$H242+BR242,IF($F242='KU Meter Schedule'!DH$3,'KU Meter Schedule'!DG242+BR242-$G242,SUM(DG242,BR242)))</f>
        <v>19986.920513723191</v>
      </c>
      <c r="DI242" s="6">
        <f>IF(DI$3=$CP$3,$H242+BS242,IF($F242='KU Meter Schedule'!DI$3,'KU Meter Schedule'!DH242+BS242-$G242,SUM(DH242,BS242)))</f>
        <v>20079.340393223192</v>
      </c>
      <c r="DJ242" s="6">
        <f>IF(DJ$3=$CP$3,$H242+BT242,IF($F242='KU Meter Schedule'!DJ$3,'KU Meter Schedule'!DI242+BT242-$G242,SUM(DI242,BT242)))</f>
        <v>20171.760272723193</v>
      </c>
      <c r="DK242" s="6">
        <f>IF(DK$3=$CP$3,$H242+BU242,IF($F242='KU Meter Schedule'!DK$3,'KU Meter Schedule'!DJ242+BU242-$G242,SUM(DJ242,BU242)))</f>
        <v>20264.180152223194</v>
      </c>
      <c r="DL242" s="6">
        <f>IF(DL$3=$CP$3,$H242+BV242,IF($F242='KU Meter Schedule'!DL$3,'KU Meter Schedule'!DK242+BV242-$G242,SUM(DK242,BV242)))</f>
        <v>20356.600031723196</v>
      </c>
      <c r="DM242" s="6">
        <f>IF(DM$3=$CP$3,$H242+BW242,IF($F242='KU Meter Schedule'!DM$3,'KU Meter Schedule'!DL242+BW242-$G242,SUM(DL242,BW242)))</f>
        <v>20449.019911223197</v>
      </c>
      <c r="DN242" s="6">
        <f>IF(DN$3=$CP$3,$H242+BX242,IF($F242='KU Meter Schedule'!DN$3,'KU Meter Schedule'!DM242+BX242-$G242,SUM(DM242,BX242)))</f>
        <v>20541.439790723198</v>
      </c>
      <c r="DO242" s="6">
        <f>IF(DO$3=$CP$3,$H242+BY242,IF($F242='KU Meter Schedule'!DO$3,'KU Meter Schedule'!DN242+BY242-$G242,SUM(DN242,BY242)))</f>
        <v>20633.859670223199</v>
      </c>
      <c r="DP242" s="6">
        <f>IF(DP$3=$CP$3,$H242+BZ242,IF($F242='KU Meter Schedule'!DP$3,'KU Meter Schedule'!DO242+BZ242-$G242,SUM(DO242,BZ242)))</f>
        <v>20726.2795497232</v>
      </c>
      <c r="DQ242" s="6">
        <f>IF(DQ$3=$CP$3,$H242+CA242,IF($F242='KU Meter Schedule'!DQ$3,'KU Meter Schedule'!DP242+CA242-$G242,SUM(DP242,CA242)))</f>
        <v>20818.699429223201</v>
      </c>
      <c r="DR242" s="6">
        <f>IF(DR$3=$CP$3,$H242+CB242,IF($F242='KU Meter Schedule'!DR$3,'KU Meter Schedule'!DQ242+CB242-$G242,SUM(DQ242,CB242)))</f>
        <v>20911.119308723202</v>
      </c>
      <c r="DS242" s="6">
        <f>IF(DS$3=$CP$3,$H242+CC242,IF($F242='KU Meter Schedule'!DS$3,'KU Meter Schedule'!DR242+CC242-$G242,SUM(DR242,CC242)))</f>
        <v>21003.539188223203</v>
      </c>
      <c r="DT242" s="6">
        <f>IF(DT$3=$CP$3,$H242+CD242,IF($F242='KU Meter Schedule'!DT$3,'KU Meter Schedule'!DS242+CD242-$G242,SUM(DS242,CD242)))</f>
        <v>21095.959067723204</v>
      </c>
      <c r="DU242" s="6">
        <f>IF(DU$3=$CP$3,$H242+CE242,IF($F242='KU Meter Schedule'!DU$3,'KU Meter Schedule'!DT242+CE242-$G242,SUM(DT242,CE242)))</f>
        <v>21188.378947223206</v>
      </c>
      <c r="DV242" s="6">
        <f>IF(DV$3=$CP$3,$H242+CF242,IF($F242='KU Meter Schedule'!DV$3,'KU Meter Schedule'!DU242+CF242-$G242,SUM(DU242,CF242)))</f>
        <v>21280.798826723207</v>
      </c>
      <c r="DW242" s="6">
        <f>IF(DW$3=$CP$3,$H242+CG242,IF($F242='KU Meter Schedule'!DW$3,'KU Meter Schedule'!DV242+CG242-$G242,SUM(DV242,CG242)))</f>
        <v>21373.218706223208</v>
      </c>
      <c r="DX242" s="6">
        <f>IF(DX$3=$CP$3,$H242+CH242,IF($F242='KU Meter Schedule'!DX$3,'KU Meter Schedule'!DW242+CH242-$G242,SUM(DW242,CH242)))</f>
        <v>21465.638585723209</v>
      </c>
      <c r="DY242" s="6">
        <f>IF(DY$3=$CP$3,$H242+CI242,IF($F242='KU Meter Schedule'!DY$3,'KU Meter Schedule'!DX242+CI242-$G242,SUM(DX242,CI242)))</f>
        <v>21558.05846522321</v>
      </c>
      <c r="DZ242" s="6">
        <f>IF(DZ$3=$CP$3,$H242+CJ242,IF($F242='KU Meter Schedule'!DZ$3,'KU Meter Schedule'!DY242+CJ242-$G242,SUM(DY242,CJ242)))</f>
        <v>21650.478344723211</v>
      </c>
      <c r="EA242" s="6">
        <f>IF(EA$3=$CP$3,$H242+CK242,IF($F242='KU Meter Schedule'!EA$3,'KU Meter Schedule'!DZ242+CK242-$G242,SUM(DZ242,CK242)))</f>
        <v>21742.898224223212</v>
      </c>
      <c r="EB242" s="6">
        <f>IF(EB$3=$CP$3,$H242+CL242,IF($F242='KU Meter Schedule'!EB$3,'KU Meter Schedule'!EA242+CL242-$G242,SUM(EA242,CL242)))</f>
        <v>21835.318103723213</v>
      </c>
      <c r="EC242" s="6">
        <f>IF(EC$3=$CP$3,$H242+CM242,IF($F242='KU Meter Schedule'!EC$3,'KU Meter Schedule'!EB242+CM242-$G242,SUM(EB242,CM242)))</f>
        <v>-9715.0119565267887</v>
      </c>
      <c r="ED242" s="6">
        <f>IF(ED$3=$CP$3,$H242+CN242,IF($F242='KU Meter Schedule'!ED$3,'KU Meter Schedule'!EC242+CN242-$G242,SUM(EC242,CN242)))</f>
        <v>-9715.0119565267887</v>
      </c>
      <c r="EF242" s="8">
        <f t="shared" si="48"/>
        <v>12951.945827276802</v>
      </c>
      <c r="EG242" s="8">
        <f t="shared" si="48"/>
        <v>12891.649096776804</v>
      </c>
      <c r="EH242" s="8">
        <f t="shared" si="48"/>
        <v>12831.352366276806</v>
      </c>
      <c r="EI242" s="8">
        <f t="shared" si="48"/>
        <v>12771.055635776807</v>
      </c>
      <c r="EJ242" s="8">
        <f t="shared" si="48"/>
        <v>12710.758905276809</v>
      </c>
      <c r="EK242" s="8">
        <f t="shared" si="48"/>
        <v>12650.462174776811</v>
      </c>
      <c r="EL242" s="8">
        <f t="shared" si="48"/>
        <v>12590.165444276812</v>
      </c>
      <c r="EM242" s="8">
        <f t="shared" si="48"/>
        <v>12529.868713776814</v>
      </c>
      <c r="EN242" s="8">
        <f t="shared" si="48"/>
        <v>12469.571983276815</v>
      </c>
      <c r="EO242" s="8">
        <f t="shared" si="48"/>
        <v>12409.275252776817</v>
      </c>
      <c r="EP242" s="8">
        <f t="shared" si="48"/>
        <v>12348.978522276819</v>
      </c>
      <c r="EQ242" s="8">
        <f t="shared" si="48"/>
        <v>12256.558642776818</v>
      </c>
      <c r="ER242" s="8">
        <f t="shared" si="48"/>
        <v>12164.138763276816</v>
      </c>
      <c r="ES242" s="8">
        <f t="shared" si="48"/>
        <v>12071.718883776815</v>
      </c>
      <c r="ET242" s="8">
        <f t="shared" si="48"/>
        <v>11979.299004276814</v>
      </c>
      <c r="EU242" s="8">
        <f t="shared" si="48"/>
        <v>11886.879124776813</v>
      </c>
      <c r="EV242" s="8">
        <f t="shared" si="47"/>
        <v>11794.459245276812</v>
      </c>
      <c r="EW242" s="8">
        <f t="shared" si="47"/>
        <v>11702.039365776811</v>
      </c>
      <c r="EX242" s="8">
        <f t="shared" si="47"/>
        <v>11609.61948627681</v>
      </c>
      <c r="EY242" s="8">
        <f t="shared" si="47"/>
        <v>11517.199606776809</v>
      </c>
      <c r="EZ242" s="8">
        <f t="shared" si="47"/>
        <v>11424.779727276808</v>
      </c>
      <c r="FA242" s="8">
        <f t="shared" si="47"/>
        <v>11332.359847776806</v>
      </c>
      <c r="FB242" s="8">
        <f t="shared" si="47"/>
        <v>11239.939968276805</v>
      </c>
      <c r="FC242" s="8">
        <f t="shared" si="47"/>
        <v>11147.520088776804</v>
      </c>
      <c r="FD242" s="8">
        <f t="shared" si="47"/>
        <v>11055.100209276803</v>
      </c>
      <c r="FE242" s="8">
        <f t="shared" si="47"/>
        <v>10962.680329776802</v>
      </c>
      <c r="FF242" s="8">
        <f t="shared" si="47"/>
        <v>10870.260450276801</v>
      </c>
      <c r="FG242" s="8">
        <f t="shared" si="47"/>
        <v>10777.8405707768</v>
      </c>
      <c r="FH242" s="8">
        <f t="shared" si="47"/>
        <v>10685.420691276799</v>
      </c>
      <c r="FI242" s="8">
        <f t="shared" si="47"/>
        <v>10593.000811776797</v>
      </c>
      <c r="FJ242" s="8">
        <f t="shared" si="47"/>
        <v>10500.580932276796</v>
      </c>
      <c r="FK242" s="8">
        <f t="shared" si="46"/>
        <v>10408.161052776795</v>
      </c>
      <c r="FL242" s="8">
        <f t="shared" si="46"/>
        <v>10315.741173276794</v>
      </c>
      <c r="FM242" s="8">
        <f t="shared" si="46"/>
        <v>10223.321293776793</v>
      </c>
      <c r="FN242" s="8">
        <f t="shared" si="46"/>
        <v>10130.901414276792</v>
      </c>
      <c r="FO242" s="8">
        <f t="shared" si="46"/>
        <v>10038.481534776791</v>
      </c>
      <c r="FP242" s="8">
        <f t="shared" ref="FP242:FT242" si="49">AT242-DZ242</f>
        <v>9946.0616552767897</v>
      </c>
      <c r="FQ242" s="8">
        <f t="shared" si="49"/>
        <v>9853.6417757767886</v>
      </c>
      <c r="FR242" s="8">
        <f t="shared" si="49"/>
        <v>9761.2218962767874</v>
      </c>
      <c r="FS242" s="8">
        <f t="shared" si="49"/>
        <v>9715.0119565267887</v>
      </c>
      <c r="FT242" s="8">
        <f t="shared" si="49"/>
        <v>9715.0119565267887</v>
      </c>
    </row>
    <row r="243" spans="1:176" x14ac:dyDescent="0.25">
      <c r="A243" s="3" t="s">
        <v>12</v>
      </c>
      <c r="B243" s="3" t="s">
        <v>2</v>
      </c>
      <c r="C243" s="3" t="s">
        <v>37</v>
      </c>
      <c r="D243" s="3" t="s">
        <v>4</v>
      </c>
      <c r="E243" s="3">
        <v>1995</v>
      </c>
      <c r="F243" s="24">
        <f>IFERROR(VLOOKUP(CONCATENATE(C243,E243),'KU Retirements'!$A$4:$E$150,5,FALSE),"N/A")</f>
        <v>43770</v>
      </c>
      <c r="G243" s="5">
        <v>82277.899999999994</v>
      </c>
      <c r="H243" s="5">
        <v>46422.204843728003</v>
      </c>
      <c r="J243" s="6">
        <f>IF(J$3=$J$3,$G243,IF($F243='KU Meter Schedule'!J$3,'KU Meter Schedule'!I243-'KU Meter Schedule'!$G243,I243))</f>
        <v>82277.899999999994</v>
      </c>
      <c r="K243" s="6">
        <f>IF(K$3=$J$3,$G243,IF($F243='KU Meter Schedule'!K$3,'KU Meter Schedule'!J243-'KU Meter Schedule'!$G243,J243))</f>
        <v>82277.899999999994</v>
      </c>
      <c r="L243" s="6">
        <f>IF(L$3=$J$3,$G243,IF($F243='KU Meter Schedule'!L$3,'KU Meter Schedule'!K243-'KU Meter Schedule'!$G243,K243))</f>
        <v>82277.899999999994</v>
      </c>
      <c r="M243" s="6">
        <f>IF(M$3=$J$3,$G243,IF($F243='KU Meter Schedule'!M$3,'KU Meter Schedule'!L243-'KU Meter Schedule'!$G243,L243))</f>
        <v>82277.899999999994</v>
      </c>
      <c r="N243" s="6">
        <f>IF(N$3=$J$3,$G243,IF($F243='KU Meter Schedule'!N$3,'KU Meter Schedule'!M243-'KU Meter Schedule'!$G243,M243))</f>
        <v>82277.899999999994</v>
      </c>
      <c r="O243" s="6">
        <f>IF(O$3=$J$3,$G243,IF($F243='KU Meter Schedule'!O$3,'KU Meter Schedule'!N243-'KU Meter Schedule'!$G243,N243))</f>
        <v>82277.899999999994</v>
      </c>
      <c r="P243" s="6">
        <f>IF(P$3=$J$3,$G243,IF($F243='KU Meter Schedule'!P$3,'KU Meter Schedule'!O243-'KU Meter Schedule'!$G243,O243))</f>
        <v>82277.899999999994</v>
      </c>
      <c r="Q243" s="6">
        <f>IF(Q$3=$J$3,$G243,IF($F243='KU Meter Schedule'!Q$3,'KU Meter Schedule'!P243-'KU Meter Schedule'!$G243,P243))</f>
        <v>82277.899999999994</v>
      </c>
      <c r="R243" s="6">
        <f>IF(R$3=$J$3,$G243,IF($F243='KU Meter Schedule'!R$3,'KU Meter Schedule'!Q243-'KU Meter Schedule'!$G243,Q243))</f>
        <v>82277.899999999994</v>
      </c>
      <c r="S243" s="6">
        <f>IF(S$3=$J$3,$G243,IF($F243='KU Meter Schedule'!S$3,'KU Meter Schedule'!R243-'KU Meter Schedule'!$G243,R243))</f>
        <v>82277.899999999994</v>
      </c>
      <c r="T243" s="6">
        <f>IF(T$3=$J$3,$G243,IF($F243='KU Meter Schedule'!T$3,'KU Meter Schedule'!S243-'KU Meter Schedule'!$G243,S243))</f>
        <v>82277.899999999994</v>
      </c>
      <c r="U243" s="6">
        <f>IF(U$3=$J$3,$G243,IF($F243='KU Meter Schedule'!U$3,'KU Meter Schedule'!T243-'KU Meter Schedule'!$G243,T243))</f>
        <v>82277.899999999994</v>
      </c>
      <c r="V243" s="6">
        <f>IF(V$3=$J$3,$G243,IF($F243='KU Meter Schedule'!V$3,'KU Meter Schedule'!U243-'KU Meter Schedule'!$G243,U243))</f>
        <v>82277.899999999994</v>
      </c>
      <c r="W243" s="6">
        <f>IF(W$3=$J$3,$G243,IF($F243='KU Meter Schedule'!W$3,'KU Meter Schedule'!V243-'KU Meter Schedule'!$G243,V243))</f>
        <v>82277.899999999994</v>
      </c>
      <c r="X243" s="6">
        <f>IF(X$3=$J$3,$G243,IF($F243='KU Meter Schedule'!X$3,'KU Meter Schedule'!W243-'KU Meter Schedule'!$G243,W243))</f>
        <v>82277.899999999994</v>
      </c>
      <c r="Y243" s="6">
        <f>IF(Y$3=$J$3,$G243,IF($F243='KU Meter Schedule'!Y$3,'KU Meter Schedule'!X243-'KU Meter Schedule'!$G243,X243))</f>
        <v>82277.899999999994</v>
      </c>
      <c r="Z243" s="6">
        <f>IF(Z$3=$J$3,$G243,IF($F243='KU Meter Schedule'!Z$3,'KU Meter Schedule'!Y243-'KU Meter Schedule'!$G243,Y243))</f>
        <v>82277.899999999994</v>
      </c>
      <c r="AA243" s="6">
        <f>IF(AA$3=$J$3,$G243,IF($F243='KU Meter Schedule'!AA$3,'KU Meter Schedule'!Z243-'KU Meter Schedule'!$G243,Z243))</f>
        <v>82277.899999999994</v>
      </c>
      <c r="AB243" s="6">
        <f>IF(AB$3=$J$3,$G243,IF($F243='KU Meter Schedule'!AB$3,'KU Meter Schedule'!AA243-'KU Meter Schedule'!$G243,AA243))</f>
        <v>82277.899999999994</v>
      </c>
      <c r="AC243" s="6">
        <f>IF(AC$3=$J$3,$G243,IF($F243='KU Meter Schedule'!AC$3,'KU Meter Schedule'!AB243-'KU Meter Schedule'!$G243,AB243))</f>
        <v>82277.899999999994</v>
      </c>
      <c r="AD243" s="6">
        <f>IF(AD$3=$J$3,$G243,IF($F243='KU Meter Schedule'!AD$3,'KU Meter Schedule'!AC243-'KU Meter Schedule'!$G243,AC243))</f>
        <v>82277.899999999994</v>
      </c>
      <c r="AE243" s="6">
        <f>IF(AE$3=$J$3,$G243,IF($F243='KU Meter Schedule'!AE$3,'KU Meter Schedule'!AD243-'KU Meter Schedule'!$G243,AD243))</f>
        <v>82277.899999999994</v>
      </c>
      <c r="AF243" s="6">
        <f>IF(AF$3=$J$3,$G243,IF($F243='KU Meter Schedule'!AF$3,'KU Meter Schedule'!AE243-'KU Meter Schedule'!$G243,AE243))</f>
        <v>82277.899999999994</v>
      </c>
      <c r="AG243" s="6">
        <f>IF(AG$3=$J$3,$G243,IF($F243='KU Meter Schedule'!AG$3,'KU Meter Schedule'!AF243-'KU Meter Schedule'!$G243,AF243))</f>
        <v>82277.899999999994</v>
      </c>
      <c r="AH243" s="6">
        <f>IF(AH$3=$J$3,$G243,IF($F243='KU Meter Schedule'!AH$3,'KU Meter Schedule'!AG243-'KU Meter Schedule'!$G243,AG243))</f>
        <v>82277.899999999994</v>
      </c>
      <c r="AI243" s="6">
        <f>IF(AI$3=$J$3,$G243,IF($F243='KU Meter Schedule'!AI$3,'KU Meter Schedule'!AH243-'KU Meter Schedule'!$G243,AH243))</f>
        <v>82277.899999999994</v>
      </c>
      <c r="AJ243" s="6">
        <f>IF(AJ$3=$J$3,$G243,IF($F243='KU Meter Schedule'!AJ$3,'KU Meter Schedule'!AI243-'KU Meter Schedule'!$G243,AI243))</f>
        <v>82277.899999999994</v>
      </c>
      <c r="AK243" s="6">
        <f>IF(AK$3=$J$3,$G243,IF($F243='KU Meter Schedule'!AK$3,'KU Meter Schedule'!AJ243-'KU Meter Schedule'!$G243,AJ243))</f>
        <v>82277.899999999994</v>
      </c>
      <c r="AL243" s="6">
        <f>IF(AL$3=$J$3,$G243,IF($F243='KU Meter Schedule'!AL$3,'KU Meter Schedule'!AK243-'KU Meter Schedule'!$G243,AK243))</f>
        <v>82277.899999999994</v>
      </c>
      <c r="AM243" s="6">
        <f>IF(AM$3=$J$3,$G243,IF($F243='KU Meter Schedule'!AM$3,'KU Meter Schedule'!AL243-'KU Meter Schedule'!$G243,AL243))</f>
        <v>82277.899999999994</v>
      </c>
      <c r="AN243" s="6">
        <f>IF(AN$3=$J$3,$G243,IF($F243='KU Meter Schedule'!AN$3,'KU Meter Schedule'!AM243-'KU Meter Schedule'!$G243,AM243))</f>
        <v>82277.899999999994</v>
      </c>
      <c r="AO243" s="6">
        <f>IF(AO$3=$J$3,$G243,IF($F243='KU Meter Schedule'!AO$3,'KU Meter Schedule'!AN243-'KU Meter Schedule'!$G243,AN243))</f>
        <v>82277.899999999994</v>
      </c>
      <c r="AP243" s="6">
        <f>IF(AP$3=$J$3,$G243,IF($F243='KU Meter Schedule'!AP$3,'KU Meter Schedule'!AO243-'KU Meter Schedule'!$G243,AO243))</f>
        <v>82277.899999999994</v>
      </c>
      <c r="AQ243" s="6">
        <f>IF(AQ$3=$J$3,$G243,IF($F243='KU Meter Schedule'!AQ$3,'KU Meter Schedule'!AP243-'KU Meter Schedule'!$G243,AP243))</f>
        <v>82277.899999999994</v>
      </c>
      <c r="AR243" s="6">
        <f>IF(AR$3=$J$3,$G243,IF($F243='KU Meter Schedule'!AR$3,'KU Meter Schedule'!AQ243-'KU Meter Schedule'!$G243,AQ243))</f>
        <v>82277.899999999994</v>
      </c>
      <c r="AS243" s="6">
        <f>IF(AS$3=$J$3,$G243,IF($F243='KU Meter Schedule'!AS$3,'KU Meter Schedule'!AR243-'KU Meter Schedule'!$G243,AR243))</f>
        <v>82277.899999999994</v>
      </c>
      <c r="AT243" s="6">
        <f>IF(AT$3=$J$3,$G243,IF($F243='KU Meter Schedule'!AT$3,'KU Meter Schedule'!AS243-'KU Meter Schedule'!$G243,AS243))</f>
        <v>82277.899999999994</v>
      </c>
      <c r="AU243" s="6">
        <f>IF(AU$3=$J$3,$G243,IF($F243='KU Meter Schedule'!AU$3,'KU Meter Schedule'!AT243-'KU Meter Schedule'!$G243,AT243))</f>
        <v>82277.899999999994</v>
      </c>
      <c r="AV243" s="6">
        <f>IF(AV$3=$J$3,$G243,IF($F243='KU Meter Schedule'!AV$3,'KU Meter Schedule'!AU243-'KU Meter Schedule'!$G243,AU243))</f>
        <v>82277.899999999994</v>
      </c>
      <c r="AW243" s="6">
        <f>IF(AW$3=$J$3,$G243,IF($F243='KU Meter Schedule'!AW$3,'KU Meter Schedule'!AV243-'KU Meter Schedule'!$G243,AV243))</f>
        <v>0</v>
      </c>
      <c r="AX243" s="6">
        <f>IF(AX$3=$J$3,$G243,IF($F243='KU Meter Schedule'!AX$3,'KU Meter Schedule'!AW243-'KU Meter Schedule'!$G243,AW243))</f>
        <v>0</v>
      </c>
      <c r="AZ243" s="21">
        <f>IF(AZ$3&lt;'Depr. Rate'!$B$1,('Depr. Rate'!$B$4*'KU Meter Schedule'!J243)/12,IF(J243=0,I243/2*'Depr. Rate'!$C$4/12,('Depr. Rate'!$C$4*'KU Meter Schedule'!J243)/12))</f>
        <v>157.01365916666666</v>
      </c>
      <c r="BA243" s="21">
        <f>IF(BA$3&lt;'Depr. Rate'!$B$1,('Depr. Rate'!$B$4*'KU Meter Schedule'!K243)/12,IF(K243=0,J243/2*'Depr. Rate'!$C$4/12,('Depr. Rate'!$C$4*'KU Meter Schedule'!K243)/12))</f>
        <v>157.01365916666666</v>
      </c>
      <c r="BB243" s="21">
        <f>IF(BB$3&lt;'Depr. Rate'!$B$1,('Depr. Rate'!$B$4*'KU Meter Schedule'!L243)/12,IF(L243=0,K243/2*'Depr. Rate'!$C$4/12,('Depr. Rate'!$C$4*'KU Meter Schedule'!L243)/12))</f>
        <v>157.01365916666666</v>
      </c>
      <c r="BC243" s="21">
        <f>IF(BC$3&lt;'Depr. Rate'!$B$1,('Depr. Rate'!$B$4*'KU Meter Schedule'!M243)/12,IF(M243=0,L243/2*'Depr. Rate'!$C$4/12,('Depr. Rate'!$C$4*'KU Meter Schedule'!M243)/12))</f>
        <v>157.01365916666666</v>
      </c>
      <c r="BD243" s="21">
        <f>IF(BD$3&lt;'Depr. Rate'!$B$1,('Depr. Rate'!$B$4*'KU Meter Schedule'!N243)/12,IF(N243=0,M243/2*'Depr. Rate'!$C$4/12,('Depr. Rate'!$C$4*'KU Meter Schedule'!N243)/12))</f>
        <v>157.01365916666666</v>
      </c>
      <c r="BE243" s="21">
        <f>IF(BE$3&lt;'Depr. Rate'!$B$1,('Depr. Rate'!$B$4*'KU Meter Schedule'!O243)/12,IF(O243=0,N243/2*'Depr. Rate'!$C$4/12,('Depr. Rate'!$C$4*'KU Meter Schedule'!O243)/12))</f>
        <v>157.01365916666666</v>
      </c>
      <c r="BF243" s="21">
        <f>IF(BF$3&lt;'Depr. Rate'!$B$1,('Depr. Rate'!$B$4*'KU Meter Schedule'!P243)/12,IF(P243=0,O243/2*'Depr. Rate'!$C$4/12,('Depr. Rate'!$C$4*'KU Meter Schedule'!P243)/12))</f>
        <v>157.01365916666666</v>
      </c>
      <c r="BG243" s="21">
        <f>IF(BG$3&lt;'Depr. Rate'!$B$1,('Depr. Rate'!$B$4*'KU Meter Schedule'!Q243)/12,IF(Q243=0,P243/2*'Depr. Rate'!$C$4/12,('Depr. Rate'!$C$4*'KU Meter Schedule'!Q243)/12))</f>
        <v>157.01365916666666</v>
      </c>
      <c r="BH243" s="21">
        <f>IF(BH$3&lt;'Depr. Rate'!$B$1,('Depr. Rate'!$B$4*'KU Meter Schedule'!R243)/12,IF(R243=0,Q243/2*'Depr. Rate'!$C$4/12,('Depr. Rate'!$C$4*'KU Meter Schedule'!R243)/12))</f>
        <v>157.01365916666666</v>
      </c>
      <c r="BI243" s="21">
        <f>IF(BI$3&lt;'Depr. Rate'!$B$1,('Depr. Rate'!$B$4*'KU Meter Schedule'!S243)/12,IF(S243=0,R243/2*'Depr. Rate'!$C$4/12,('Depr. Rate'!$C$4*'KU Meter Schedule'!S243)/12))</f>
        <v>157.01365916666666</v>
      </c>
      <c r="BJ243" s="21">
        <f>IF(BJ$3&lt;'Depr. Rate'!$B$1,('Depr. Rate'!$B$4*'KU Meter Schedule'!T243)/12,IF(T243=0,S243/2*'Depr. Rate'!$C$4/12,('Depr. Rate'!$C$4*'KU Meter Schedule'!T243)/12))</f>
        <v>157.01365916666666</v>
      </c>
      <c r="BK243" s="21">
        <f>IF(BK$3&lt;'Depr. Rate'!$B$1,('Depr. Rate'!$B$4*'KU Meter Schedule'!U243)/12,IF(U243=0,T243/2*'Depr. Rate'!$C$4/12,('Depr. Rate'!$C$4*'KU Meter Schedule'!U243)/12))</f>
        <v>240.66285749999997</v>
      </c>
      <c r="BL243" s="21">
        <f>IF(BL$3&lt;'Depr. Rate'!$B$1,('Depr. Rate'!$B$4*'KU Meter Schedule'!V243)/12,IF(V243=0,U243/2*'Depr. Rate'!$C$4/12,('Depr. Rate'!$C$4*'KU Meter Schedule'!V243)/12))</f>
        <v>240.66285749999997</v>
      </c>
      <c r="BM243" s="21">
        <f>IF(BM$3&lt;'Depr. Rate'!$B$1,('Depr. Rate'!$B$4*'KU Meter Schedule'!W243)/12,IF(W243=0,V243/2*'Depr. Rate'!$C$4/12,('Depr. Rate'!$C$4*'KU Meter Schedule'!W243)/12))</f>
        <v>240.66285749999997</v>
      </c>
      <c r="BN243" s="21">
        <f>IF(BN$3&lt;'Depr. Rate'!$B$1,('Depr. Rate'!$B$4*'KU Meter Schedule'!X243)/12,IF(X243=0,W243/2*'Depr. Rate'!$C$4/12,('Depr. Rate'!$C$4*'KU Meter Schedule'!X243)/12))</f>
        <v>240.66285749999997</v>
      </c>
      <c r="BO243" s="21">
        <f>IF(BO$3&lt;'Depr. Rate'!$B$1,('Depr. Rate'!$B$4*'KU Meter Schedule'!Y243)/12,IF(Y243=0,X243/2*'Depr. Rate'!$C$4/12,('Depr. Rate'!$C$4*'KU Meter Schedule'!Y243)/12))</f>
        <v>240.66285749999997</v>
      </c>
      <c r="BP243" s="21">
        <f>IF(BP$3&lt;'Depr. Rate'!$B$1,('Depr. Rate'!$B$4*'KU Meter Schedule'!Z243)/12,IF(Z243=0,Y243/2*'Depr. Rate'!$C$4/12,('Depr. Rate'!$C$4*'KU Meter Schedule'!Z243)/12))</f>
        <v>240.66285749999997</v>
      </c>
      <c r="BQ243" s="21">
        <f>IF(BQ$3&lt;'Depr. Rate'!$B$1,('Depr. Rate'!$B$4*'KU Meter Schedule'!AA243)/12,IF(AA243=0,Z243/2*'Depr. Rate'!$C$4/12,('Depr. Rate'!$C$4*'KU Meter Schedule'!AA243)/12))</f>
        <v>240.66285749999997</v>
      </c>
      <c r="BR243" s="21">
        <f>IF(BR$3&lt;'Depr. Rate'!$B$1,('Depr. Rate'!$B$4*'KU Meter Schedule'!AB243)/12,IF(AB243=0,AA243/2*'Depr. Rate'!$C$4/12,('Depr. Rate'!$C$4*'KU Meter Schedule'!AB243)/12))</f>
        <v>240.66285749999997</v>
      </c>
      <c r="BS243" s="21">
        <f>IF(BS$3&lt;'Depr. Rate'!$B$1,('Depr. Rate'!$B$4*'KU Meter Schedule'!AC243)/12,IF(AC243=0,AB243/2*'Depr. Rate'!$C$4/12,('Depr. Rate'!$C$4*'KU Meter Schedule'!AC243)/12))</f>
        <v>240.66285749999997</v>
      </c>
      <c r="BT243" s="21">
        <f>IF(BT$3&lt;'Depr. Rate'!$B$1,('Depr. Rate'!$B$4*'KU Meter Schedule'!AD243)/12,IF(AD243=0,AC243/2*'Depr. Rate'!$C$4/12,('Depr. Rate'!$C$4*'KU Meter Schedule'!AD243)/12))</f>
        <v>240.66285749999997</v>
      </c>
      <c r="BU243" s="21">
        <f>IF(BU$3&lt;'Depr. Rate'!$B$1,('Depr. Rate'!$B$4*'KU Meter Schedule'!AE243)/12,IF(AE243=0,AD243/2*'Depr. Rate'!$C$4/12,('Depr. Rate'!$C$4*'KU Meter Schedule'!AE243)/12))</f>
        <v>240.66285749999997</v>
      </c>
      <c r="BV243" s="21">
        <f>IF(BV$3&lt;'Depr. Rate'!$B$1,('Depr. Rate'!$B$4*'KU Meter Schedule'!AF243)/12,IF(AF243=0,AE243/2*'Depr. Rate'!$C$4/12,('Depr. Rate'!$C$4*'KU Meter Schedule'!AF243)/12))</f>
        <v>240.66285749999997</v>
      </c>
      <c r="BW243" s="21">
        <f>IF(BW$3&lt;'Depr. Rate'!$B$1,('Depr. Rate'!$B$4*'KU Meter Schedule'!AG243)/12,IF(AG243=0,AF243/2*'Depr. Rate'!$C$4/12,('Depr. Rate'!$C$4*'KU Meter Schedule'!AG243)/12))</f>
        <v>240.66285749999997</v>
      </c>
      <c r="BX243" s="21">
        <f>IF(BX$3&lt;'Depr. Rate'!$B$1,('Depr. Rate'!$B$4*'KU Meter Schedule'!AH243)/12,IF(AH243=0,AG243/2*'Depr. Rate'!$C$4/12,('Depr. Rate'!$C$4*'KU Meter Schedule'!AH243)/12))</f>
        <v>240.66285749999997</v>
      </c>
      <c r="BY243" s="21">
        <f>IF(BY$3&lt;'Depr. Rate'!$B$1,('Depr. Rate'!$B$4*'KU Meter Schedule'!AI243)/12,IF(AI243=0,AH243/2*'Depr. Rate'!$C$4/12,('Depr. Rate'!$C$4*'KU Meter Schedule'!AI243)/12))</f>
        <v>240.66285749999997</v>
      </c>
      <c r="BZ243" s="21">
        <f>IF(BZ$3&lt;'Depr. Rate'!$B$1,('Depr. Rate'!$B$4*'KU Meter Schedule'!AJ243)/12,IF(AJ243=0,AI243/2*'Depr. Rate'!$C$4/12,('Depr. Rate'!$C$4*'KU Meter Schedule'!AJ243)/12))</f>
        <v>240.66285749999997</v>
      </c>
      <c r="CA243" s="21">
        <f>IF(CA$3&lt;'Depr. Rate'!$B$1,('Depr. Rate'!$B$4*'KU Meter Schedule'!AK243)/12,IF(AK243=0,AJ243/2*'Depr. Rate'!$C$4/12,('Depr. Rate'!$C$4*'KU Meter Schedule'!AK243)/12))</f>
        <v>240.66285749999997</v>
      </c>
      <c r="CB243" s="21">
        <f>IF(CB$3&lt;'Depr. Rate'!$B$1,('Depr. Rate'!$B$4*'KU Meter Schedule'!AL243)/12,IF(AL243=0,AK243/2*'Depr. Rate'!$C$4/12,('Depr. Rate'!$C$4*'KU Meter Schedule'!AL243)/12))</f>
        <v>240.66285749999997</v>
      </c>
      <c r="CC243" s="21">
        <f>IF(CC$3&lt;'Depr. Rate'!$B$1,('Depr. Rate'!$B$4*'KU Meter Schedule'!AM243)/12,IF(AM243=0,AL243/2*'Depr. Rate'!$C$4/12,('Depr. Rate'!$C$4*'KU Meter Schedule'!AM243)/12))</f>
        <v>240.66285749999997</v>
      </c>
      <c r="CD243" s="21">
        <f>IF(CD$3&lt;'Depr. Rate'!$B$1,('Depr. Rate'!$B$4*'KU Meter Schedule'!AN243)/12,IF(AN243=0,AM243/2*'Depr. Rate'!$C$4/12,('Depr. Rate'!$C$4*'KU Meter Schedule'!AN243)/12))</f>
        <v>240.66285749999997</v>
      </c>
      <c r="CE243" s="21">
        <f>IF(CE$3&lt;'Depr. Rate'!$B$1,('Depr. Rate'!$B$4*'KU Meter Schedule'!AO243)/12,IF(AO243=0,AN243/2*'Depr. Rate'!$C$4/12,('Depr. Rate'!$C$4*'KU Meter Schedule'!AO243)/12))</f>
        <v>240.66285749999997</v>
      </c>
      <c r="CF243" s="21">
        <f>IF(CF$3&lt;'Depr. Rate'!$B$1,('Depr. Rate'!$B$4*'KU Meter Schedule'!AP243)/12,IF(AP243=0,AO243/2*'Depr. Rate'!$C$4/12,('Depr. Rate'!$C$4*'KU Meter Schedule'!AP243)/12))</f>
        <v>240.66285749999997</v>
      </c>
      <c r="CG243" s="21">
        <f>IF(CG$3&lt;'Depr. Rate'!$B$1,('Depr. Rate'!$B$4*'KU Meter Schedule'!AQ243)/12,IF(AQ243=0,AP243/2*'Depr. Rate'!$C$4/12,('Depr. Rate'!$C$4*'KU Meter Schedule'!AQ243)/12))</f>
        <v>240.66285749999997</v>
      </c>
      <c r="CH243" s="21">
        <f>IF(CH$3&lt;'Depr. Rate'!$B$1,('Depr. Rate'!$B$4*'KU Meter Schedule'!AR243)/12,IF(AR243=0,AQ243/2*'Depr. Rate'!$C$4/12,('Depr. Rate'!$C$4*'KU Meter Schedule'!AR243)/12))</f>
        <v>240.66285749999997</v>
      </c>
      <c r="CI243" s="21">
        <f>IF(CI$3&lt;'Depr. Rate'!$B$1,('Depr. Rate'!$B$4*'KU Meter Schedule'!AS243)/12,IF(AS243=0,AR243/2*'Depr. Rate'!$C$4/12,('Depr. Rate'!$C$4*'KU Meter Schedule'!AS243)/12))</f>
        <v>240.66285749999997</v>
      </c>
      <c r="CJ243" s="21">
        <f>IF(CJ$3&lt;'Depr. Rate'!$B$1,('Depr. Rate'!$B$4*'KU Meter Schedule'!AT243)/12,IF(AT243=0,AS243/2*'Depr. Rate'!$C$4/12,('Depr. Rate'!$C$4*'KU Meter Schedule'!AT243)/12))</f>
        <v>240.66285749999997</v>
      </c>
      <c r="CK243" s="21">
        <f>IF(CK$3&lt;'Depr. Rate'!$B$1,('Depr. Rate'!$B$4*'KU Meter Schedule'!AU243)/12,IF(AU243=0,AT243/2*'Depr. Rate'!$C$4/12,('Depr. Rate'!$C$4*'KU Meter Schedule'!AU243)/12))</f>
        <v>240.66285749999997</v>
      </c>
      <c r="CL243" s="21">
        <f>IF(CL$3&lt;'Depr. Rate'!$B$1,('Depr. Rate'!$B$4*'KU Meter Schedule'!AV243)/12,IF(AV243=0,AU243/2*'Depr. Rate'!$C$4/12,('Depr. Rate'!$C$4*'KU Meter Schedule'!AV243)/12))</f>
        <v>240.66285749999997</v>
      </c>
      <c r="CM243" s="21">
        <f>IF(CM$3&lt;'Depr. Rate'!$B$1,('Depr. Rate'!$B$4*'KU Meter Schedule'!AW243)/12,IF(AW243=0,AV243/2*'Depr. Rate'!$C$4/12,('Depr. Rate'!$C$4*'KU Meter Schedule'!AW243)/12))</f>
        <v>120.33142874999999</v>
      </c>
      <c r="CN243" s="21">
        <f>IF(CN$3&lt;'Depr. Rate'!$B$1,('Depr. Rate'!$B$4*'KU Meter Schedule'!AX243)/12,IF(AX243=0,AW243/2*'Depr. Rate'!$C$4/12,('Depr. Rate'!$C$4*'KU Meter Schedule'!AX243)/12))</f>
        <v>0</v>
      </c>
      <c r="CP243" s="6">
        <f>IF(CP$3=$CP$3,$H243+AZ243,IF($F243='KU Meter Schedule'!CP$3,'KU Meter Schedule'!CO243+AZ243-$G243,SUM(CO243,AZ243)))</f>
        <v>46579.21850289467</v>
      </c>
      <c r="CQ243" s="6">
        <f>IF(CQ$3=$CP$3,$H243+BA243,IF($F243='KU Meter Schedule'!CQ$3,'KU Meter Schedule'!CP243+BA243-$G243,SUM(CP243,BA243)))</f>
        <v>46736.232162061337</v>
      </c>
      <c r="CR243" s="6">
        <f>IF(CR$3=$CP$3,$H243+BB243,IF($F243='KU Meter Schedule'!CR$3,'KU Meter Schedule'!CQ243+BB243-$G243,SUM(CQ243,BB243)))</f>
        <v>46893.245821228003</v>
      </c>
      <c r="CS243" s="6">
        <f>IF(CS$3=$CP$3,$H243+BC243,IF($F243='KU Meter Schedule'!CS$3,'KU Meter Schedule'!CR243+BC243-$G243,SUM(CR243,BC243)))</f>
        <v>47050.25948039467</v>
      </c>
      <c r="CT243" s="6">
        <f>IF(CT$3=$CP$3,$H243+BD243,IF($F243='KU Meter Schedule'!CT$3,'KU Meter Schedule'!CS243+BD243-$G243,SUM(CS243,BD243)))</f>
        <v>47207.273139561337</v>
      </c>
      <c r="CU243" s="6">
        <f>IF(CU$3=$CP$3,$H243+BE243,IF($F243='KU Meter Schedule'!CU$3,'KU Meter Schedule'!CT243+BE243-$G243,SUM(CT243,BE243)))</f>
        <v>47364.286798728004</v>
      </c>
      <c r="CV243" s="6">
        <f>IF(CV$3=$CP$3,$H243+BF243,IF($F243='KU Meter Schedule'!CV$3,'KU Meter Schedule'!CU243+BF243-$G243,SUM(CU243,BF243)))</f>
        <v>47521.300457894671</v>
      </c>
      <c r="CW243" s="6">
        <f>IF(CW$3=$CP$3,$H243+BG243,IF($F243='KU Meter Schedule'!CW$3,'KU Meter Schedule'!CV243+BG243-$G243,SUM(CV243,BG243)))</f>
        <v>47678.314117061338</v>
      </c>
      <c r="CX243" s="6">
        <f>IF(CX$3=$CP$3,$H243+BH243,IF($F243='KU Meter Schedule'!CX$3,'KU Meter Schedule'!CW243+BH243-$G243,SUM(CW243,BH243)))</f>
        <v>47835.327776228005</v>
      </c>
      <c r="CY243" s="6">
        <f>IF(CY$3=$CP$3,$H243+BI243,IF($F243='KU Meter Schedule'!CY$3,'KU Meter Schedule'!CX243+BI243-$G243,SUM(CX243,BI243)))</f>
        <v>47992.341435394672</v>
      </c>
      <c r="CZ243" s="6">
        <f>IF(CZ$3=$CP$3,$H243+BJ243,IF($F243='KU Meter Schedule'!CZ$3,'KU Meter Schedule'!CY243+BJ243-$G243,SUM(CY243,BJ243)))</f>
        <v>48149.355094561339</v>
      </c>
      <c r="DA243" s="6">
        <f>IF(DA$3=$CP$3,$H243+BK243,IF($F243='KU Meter Schedule'!DA$3,'KU Meter Schedule'!CZ243+BK243-$G243,SUM(CZ243,BK243)))</f>
        <v>48390.017952061338</v>
      </c>
      <c r="DB243" s="6">
        <f>IF(DB$3=$CP$3,$H243+BL243,IF($F243='KU Meter Schedule'!DB$3,'KU Meter Schedule'!DA243+BL243-$G243,SUM(DA243,BL243)))</f>
        <v>48630.680809561338</v>
      </c>
      <c r="DC243" s="6">
        <f>IF(DC$3=$CP$3,$H243+BM243,IF($F243='KU Meter Schedule'!DC$3,'KU Meter Schedule'!DB243+BM243-$G243,SUM(DB243,BM243)))</f>
        <v>48871.343667061337</v>
      </c>
      <c r="DD243" s="6">
        <f>IF(DD$3=$CP$3,$H243+BN243,IF($F243='KU Meter Schedule'!DD$3,'KU Meter Schedule'!DC243+BN243-$G243,SUM(DC243,BN243)))</f>
        <v>49112.006524561337</v>
      </c>
      <c r="DE243" s="6">
        <f>IF(DE$3=$CP$3,$H243+BO243,IF($F243='KU Meter Schedule'!DE$3,'KU Meter Schedule'!DD243+BO243-$G243,SUM(DD243,BO243)))</f>
        <v>49352.669382061336</v>
      </c>
      <c r="DF243" s="6">
        <f>IF(DF$3=$CP$3,$H243+BP243,IF($F243='KU Meter Schedule'!DF$3,'KU Meter Schedule'!DE243+BP243-$G243,SUM(DE243,BP243)))</f>
        <v>49593.332239561336</v>
      </c>
      <c r="DG243" s="6">
        <f>IF(DG$3=$CP$3,$H243+BQ243,IF($F243='KU Meter Schedule'!DG$3,'KU Meter Schedule'!DF243+BQ243-$G243,SUM(DF243,BQ243)))</f>
        <v>49833.995097061335</v>
      </c>
      <c r="DH243" s="6">
        <f>IF(DH$3=$CP$3,$H243+BR243,IF($F243='KU Meter Schedule'!DH$3,'KU Meter Schedule'!DG243+BR243-$G243,SUM(DG243,BR243)))</f>
        <v>50074.657954561335</v>
      </c>
      <c r="DI243" s="6">
        <f>IF(DI$3=$CP$3,$H243+BS243,IF($F243='KU Meter Schedule'!DI$3,'KU Meter Schedule'!DH243+BS243-$G243,SUM(DH243,BS243)))</f>
        <v>50315.320812061334</v>
      </c>
      <c r="DJ243" s="6">
        <f>IF(DJ$3=$CP$3,$H243+BT243,IF($F243='KU Meter Schedule'!DJ$3,'KU Meter Schedule'!DI243+BT243-$G243,SUM(DI243,BT243)))</f>
        <v>50555.983669561334</v>
      </c>
      <c r="DK243" s="6">
        <f>IF(DK$3=$CP$3,$H243+BU243,IF($F243='KU Meter Schedule'!DK$3,'KU Meter Schedule'!DJ243+BU243-$G243,SUM(DJ243,BU243)))</f>
        <v>50796.646527061333</v>
      </c>
      <c r="DL243" s="6">
        <f>IF(DL$3=$CP$3,$H243+BV243,IF($F243='KU Meter Schedule'!DL$3,'KU Meter Schedule'!DK243+BV243-$G243,SUM(DK243,BV243)))</f>
        <v>51037.309384561333</v>
      </c>
      <c r="DM243" s="6">
        <f>IF(DM$3=$CP$3,$H243+BW243,IF($F243='KU Meter Schedule'!DM$3,'KU Meter Schedule'!DL243+BW243-$G243,SUM(DL243,BW243)))</f>
        <v>51277.972242061333</v>
      </c>
      <c r="DN243" s="6">
        <f>IF(DN$3=$CP$3,$H243+BX243,IF($F243='KU Meter Schedule'!DN$3,'KU Meter Schedule'!DM243+BX243-$G243,SUM(DM243,BX243)))</f>
        <v>51518.635099561332</v>
      </c>
      <c r="DO243" s="6">
        <f>IF(DO$3=$CP$3,$H243+BY243,IF($F243='KU Meter Schedule'!DO$3,'KU Meter Schedule'!DN243+BY243-$G243,SUM(DN243,BY243)))</f>
        <v>51759.297957061332</v>
      </c>
      <c r="DP243" s="6">
        <f>IF(DP$3=$CP$3,$H243+BZ243,IF($F243='KU Meter Schedule'!DP$3,'KU Meter Schedule'!DO243+BZ243-$G243,SUM(DO243,BZ243)))</f>
        <v>51999.960814561331</v>
      </c>
      <c r="DQ243" s="6">
        <f>IF(DQ$3=$CP$3,$H243+CA243,IF($F243='KU Meter Schedule'!DQ$3,'KU Meter Schedule'!DP243+CA243-$G243,SUM(DP243,CA243)))</f>
        <v>52240.623672061331</v>
      </c>
      <c r="DR243" s="6">
        <f>IF(DR$3=$CP$3,$H243+CB243,IF($F243='KU Meter Schedule'!DR$3,'KU Meter Schedule'!DQ243+CB243-$G243,SUM(DQ243,CB243)))</f>
        <v>52481.28652956133</v>
      </c>
      <c r="DS243" s="6">
        <f>IF(DS$3=$CP$3,$H243+CC243,IF($F243='KU Meter Schedule'!DS$3,'KU Meter Schedule'!DR243+CC243-$G243,SUM(DR243,CC243)))</f>
        <v>52721.94938706133</v>
      </c>
      <c r="DT243" s="6">
        <f>IF(DT$3=$CP$3,$H243+CD243,IF($F243='KU Meter Schedule'!DT$3,'KU Meter Schedule'!DS243+CD243-$G243,SUM(DS243,CD243)))</f>
        <v>52962.612244561329</v>
      </c>
      <c r="DU243" s="6">
        <f>IF(DU$3=$CP$3,$H243+CE243,IF($F243='KU Meter Schedule'!DU$3,'KU Meter Schedule'!DT243+CE243-$G243,SUM(DT243,CE243)))</f>
        <v>53203.275102061329</v>
      </c>
      <c r="DV243" s="6">
        <f>IF(DV$3=$CP$3,$H243+CF243,IF($F243='KU Meter Schedule'!DV$3,'KU Meter Schedule'!DU243+CF243-$G243,SUM(DU243,CF243)))</f>
        <v>53443.937959561328</v>
      </c>
      <c r="DW243" s="6">
        <f>IF(DW$3=$CP$3,$H243+CG243,IF($F243='KU Meter Schedule'!DW$3,'KU Meter Schedule'!DV243+CG243-$G243,SUM(DV243,CG243)))</f>
        <v>53684.600817061328</v>
      </c>
      <c r="DX243" s="6">
        <f>IF(DX$3=$CP$3,$H243+CH243,IF($F243='KU Meter Schedule'!DX$3,'KU Meter Schedule'!DW243+CH243-$G243,SUM(DW243,CH243)))</f>
        <v>53925.263674561327</v>
      </c>
      <c r="DY243" s="6">
        <f>IF(DY$3=$CP$3,$H243+CI243,IF($F243='KU Meter Schedule'!DY$3,'KU Meter Schedule'!DX243+CI243-$G243,SUM(DX243,CI243)))</f>
        <v>54165.926532061327</v>
      </c>
      <c r="DZ243" s="6">
        <f>IF(DZ$3=$CP$3,$H243+CJ243,IF($F243='KU Meter Schedule'!DZ$3,'KU Meter Schedule'!DY243+CJ243-$G243,SUM(DY243,CJ243)))</f>
        <v>54406.589389561326</v>
      </c>
      <c r="EA243" s="6">
        <f>IF(EA$3=$CP$3,$H243+CK243,IF($F243='KU Meter Schedule'!EA$3,'KU Meter Schedule'!DZ243+CK243-$G243,SUM(DZ243,CK243)))</f>
        <v>54647.252247061326</v>
      </c>
      <c r="EB243" s="6">
        <f>IF(EB$3=$CP$3,$H243+CL243,IF($F243='KU Meter Schedule'!EB$3,'KU Meter Schedule'!EA243+CL243-$G243,SUM(EA243,CL243)))</f>
        <v>54887.915104561325</v>
      </c>
      <c r="EC243" s="6">
        <f>IF(EC$3=$CP$3,$H243+CM243,IF($F243='KU Meter Schedule'!EC$3,'KU Meter Schedule'!EB243+CM243-$G243,SUM(EB243,CM243)))</f>
        <v>-27269.653466688666</v>
      </c>
      <c r="ED243" s="6">
        <f>IF(ED$3=$CP$3,$H243+CN243,IF($F243='KU Meter Schedule'!ED$3,'KU Meter Schedule'!EC243+CN243-$G243,SUM(EC243,CN243)))</f>
        <v>-27269.653466688666</v>
      </c>
      <c r="EF243" s="8">
        <f t="shared" si="48"/>
        <v>35698.681497105325</v>
      </c>
      <c r="EG243" s="8">
        <f t="shared" si="48"/>
        <v>35541.667837938658</v>
      </c>
      <c r="EH243" s="8">
        <f t="shared" si="48"/>
        <v>35384.654178771991</v>
      </c>
      <c r="EI243" s="8">
        <f t="shared" si="48"/>
        <v>35227.640519605324</v>
      </c>
      <c r="EJ243" s="8">
        <f t="shared" si="48"/>
        <v>35070.626860438657</v>
      </c>
      <c r="EK243" s="8">
        <f t="shared" si="48"/>
        <v>34913.61320127199</v>
      </c>
      <c r="EL243" s="8">
        <f t="shared" si="48"/>
        <v>34756.599542105323</v>
      </c>
      <c r="EM243" s="8">
        <f t="shared" si="48"/>
        <v>34599.585882938656</v>
      </c>
      <c r="EN243" s="8">
        <f t="shared" si="48"/>
        <v>34442.572223771989</v>
      </c>
      <c r="EO243" s="8">
        <f t="shared" si="48"/>
        <v>34285.558564605322</v>
      </c>
      <c r="EP243" s="8">
        <f t="shared" si="48"/>
        <v>34128.544905438655</v>
      </c>
      <c r="EQ243" s="8">
        <f t="shared" si="48"/>
        <v>33887.882047938656</v>
      </c>
      <c r="ER243" s="8">
        <f t="shared" si="48"/>
        <v>33647.219190438656</v>
      </c>
      <c r="ES243" s="8">
        <f t="shared" si="48"/>
        <v>33406.556332938657</v>
      </c>
      <c r="ET243" s="8">
        <f t="shared" si="48"/>
        <v>33165.893475438657</v>
      </c>
      <c r="EU243" s="8">
        <f t="shared" si="48"/>
        <v>32925.230617938658</v>
      </c>
      <c r="EV243" s="8">
        <f t="shared" si="47"/>
        <v>32684.567760438658</v>
      </c>
      <c r="EW243" s="8">
        <f t="shared" si="47"/>
        <v>32443.904902938659</v>
      </c>
      <c r="EX243" s="8">
        <f t="shared" si="47"/>
        <v>32203.242045438659</v>
      </c>
      <c r="EY243" s="8">
        <f t="shared" si="47"/>
        <v>31962.57918793866</v>
      </c>
      <c r="EZ243" s="8">
        <f t="shared" si="47"/>
        <v>31721.91633043866</v>
      </c>
      <c r="FA243" s="8">
        <f t="shared" si="47"/>
        <v>31481.253472938661</v>
      </c>
      <c r="FB243" s="8">
        <f t="shared" si="47"/>
        <v>31240.590615438661</v>
      </c>
      <c r="FC243" s="8">
        <f t="shared" si="47"/>
        <v>30999.927757938662</v>
      </c>
      <c r="FD243" s="8">
        <f t="shared" si="47"/>
        <v>30759.264900438662</v>
      </c>
      <c r="FE243" s="8">
        <f t="shared" si="47"/>
        <v>30518.602042938663</v>
      </c>
      <c r="FF243" s="8">
        <f t="shared" si="47"/>
        <v>30277.939185438663</v>
      </c>
      <c r="FG243" s="8">
        <f t="shared" si="47"/>
        <v>30037.276327938664</v>
      </c>
      <c r="FH243" s="8">
        <f t="shared" si="47"/>
        <v>29796.613470438664</v>
      </c>
      <c r="FI243" s="8">
        <f t="shared" si="47"/>
        <v>29555.950612938665</v>
      </c>
      <c r="FJ243" s="8">
        <f t="shared" si="47"/>
        <v>29315.287755438665</v>
      </c>
      <c r="FK243" s="8">
        <f t="shared" ref="FK243:FT259" si="50">AO243-DU243</f>
        <v>29074.624897938666</v>
      </c>
      <c r="FL243" s="8">
        <f t="shared" si="50"/>
        <v>28833.962040438666</v>
      </c>
      <c r="FM243" s="8">
        <f t="shared" si="50"/>
        <v>28593.299182938666</v>
      </c>
      <c r="FN243" s="8">
        <f t="shared" si="50"/>
        <v>28352.636325438667</v>
      </c>
      <c r="FO243" s="8">
        <f t="shared" si="50"/>
        <v>28111.973467938667</v>
      </c>
      <c r="FP243" s="8">
        <f t="shared" si="50"/>
        <v>27871.310610438668</v>
      </c>
      <c r="FQ243" s="8">
        <f t="shared" si="50"/>
        <v>27630.647752938668</v>
      </c>
      <c r="FR243" s="8">
        <f t="shared" si="50"/>
        <v>27389.984895438669</v>
      </c>
      <c r="FS243" s="8">
        <f t="shared" si="50"/>
        <v>27269.653466688666</v>
      </c>
      <c r="FT243" s="8">
        <f t="shared" si="50"/>
        <v>27269.653466688666</v>
      </c>
    </row>
    <row r="244" spans="1:176" x14ac:dyDescent="0.25">
      <c r="A244" s="3" t="s">
        <v>12</v>
      </c>
      <c r="B244" s="3" t="s">
        <v>2</v>
      </c>
      <c r="C244" s="3" t="s">
        <v>37</v>
      </c>
      <c r="D244" s="3" t="s">
        <v>5</v>
      </c>
      <c r="E244" s="3">
        <v>1995</v>
      </c>
      <c r="F244" s="24">
        <f>IFERROR(VLOOKUP(CONCATENATE(C244,E244),'KU Retirements'!$A$4:$E$150,5,FALSE),"N/A")</f>
        <v>43770</v>
      </c>
      <c r="G244" s="5">
        <v>31349.61</v>
      </c>
      <c r="H244" s="5">
        <v>17687.836189195201</v>
      </c>
      <c r="J244" s="6">
        <f>IF(J$3=$J$3,$G244,IF($F244='KU Meter Schedule'!J$3,'KU Meter Schedule'!I244-'KU Meter Schedule'!$G244,I244))</f>
        <v>31349.61</v>
      </c>
      <c r="K244" s="6">
        <f>IF(K$3=$J$3,$G244,IF($F244='KU Meter Schedule'!K$3,'KU Meter Schedule'!J244-'KU Meter Schedule'!$G244,J244))</f>
        <v>31349.61</v>
      </c>
      <c r="L244" s="6">
        <f>IF(L$3=$J$3,$G244,IF($F244='KU Meter Schedule'!L$3,'KU Meter Schedule'!K244-'KU Meter Schedule'!$G244,K244))</f>
        <v>31349.61</v>
      </c>
      <c r="M244" s="6">
        <f>IF(M$3=$J$3,$G244,IF($F244='KU Meter Schedule'!M$3,'KU Meter Schedule'!L244-'KU Meter Schedule'!$G244,L244))</f>
        <v>31349.61</v>
      </c>
      <c r="N244" s="6">
        <f>IF(N$3=$J$3,$G244,IF($F244='KU Meter Schedule'!N$3,'KU Meter Schedule'!M244-'KU Meter Schedule'!$G244,M244))</f>
        <v>31349.61</v>
      </c>
      <c r="O244" s="6">
        <f>IF(O$3=$J$3,$G244,IF($F244='KU Meter Schedule'!O$3,'KU Meter Schedule'!N244-'KU Meter Schedule'!$G244,N244))</f>
        <v>31349.61</v>
      </c>
      <c r="P244" s="6">
        <f>IF(P$3=$J$3,$G244,IF($F244='KU Meter Schedule'!P$3,'KU Meter Schedule'!O244-'KU Meter Schedule'!$G244,O244))</f>
        <v>31349.61</v>
      </c>
      <c r="Q244" s="6">
        <f>IF(Q$3=$J$3,$G244,IF($F244='KU Meter Schedule'!Q$3,'KU Meter Schedule'!P244-'KU Meter Schedule'!$G244,P244))</f>
        <v>31349.61</v>
      </c>
      <c r="R244" s="6">
        <f>IF(R$3=$J$3,$G244,IF($F244='KU Meter Schedule'!R$3,'KU Meter Schedule'!Q244-'KU Meter Schedule'!$G244,Q244))</f>
        <v>31349.61</v>
      </c>
      <c r="S244" s="6">
        <f>IF(S$3=$J$3,$G244,IF($F244='KU Meter Schedule'!S$3,'KU Meter Schedule'!R244-'KU Meter Schedule'!$G244,R244))</f>
        <v>31349.61</v>
      </c>
      <c r="T244" s="6">
        <f>IF(T$3=$J$3,$G244,IF($F244='KU Meter Schedule'!T$3,'KU Meter Schedule'!S244-'KU Meter Schedule'!$G244,S244))</f>
        <v>31349.61</v>
      </c>
      <c r="U244" s="6">
        <f>IF(U$3=$J$3,$G244,IF($F244='KU Meter Schedule'!U$3,'KU Meter Schedule'!T244-'KU Meter Schedule'!$G244,T244))</f>
        <v>31349.61</v>
      </c>
      <c r="V244" s="6">
        <f>IF(V$3=$J$3,$G244,IF($F244='KU Meter Schedule'!V$3,'KU Meter Schedule'!U244-'KU Meter Schedule'!$G244,U244))</f>
        <v>31349.61</v>
      </c>
      <c r="W244" s="6">
        <f>IF(W$3=$J$3,$G244,IF($F244='KU Meter Schedule'!W$3,'KU Meter Schedule'!V244-'KU Meter Schedule'!$G244,V244))</f>
        <v>31349.61</v>
      </c>
      <c r="X244" s="6">
        <f>IF(X$3=$J$3,$G244,IF($F244='KU Meter Schedule'!X$3,'KU Meter Schedule'!W244-'KU Meter Schedule'!$G244,W244))</f>
        <v>31349.61</v>
      </c>
      <c r="Y244" s="6">
        <f>IF(Y$3=$J$3,$G244,IF($F244='KU Meter Schedule'!Y$3,'KU Meter Schedule'!X244-'KU Meter Schedule'!$G244,X244))</f>
        <v>31349.61</v>
      </c>
      <c r="Z244" s="6">
        <f>IF(Z$3=$J$3,$G244,IF($F244='KU Meter Schedule'!Z$3,'KU Meter Schedule'!Y244-'KU Meter Schedule'!$G244,Y244))</f>
        <v>31349.61</v>
      </c>
      <c r="AA244" s="6">
        <f>IF(AA$3=$J$3,$G244,IF($F244='KU Meter Schedule'!AA$3,'KU Meter Schedule'!Z244-'KU Meter Schedule'!$G244,Z244))</f>
        <v>31349.61</v>
      </c>
      <c r="AB244" s="6">
        <f>IF(AB$3=$J$3,$G244,IF($F244='KU Meter Schedule'!AB$3,'KU Meter Schedule'!AA244-'KU Meter Schedule'!$G244,AA244))</f>
        <v>31349.61</v>
      </c>
      <c r="AC244" s="6">
        <f>IF(AC$3=$J$3,$G244,IF($F244='KU Meter Schedule'!AC$3,'KU Meter Schedule'!AB244-'KU Meter Schedule'!$G244,AB244))</f>
        <v>31349.61</v>
      </c>
      <c r="AD244" s="6">
        <f>IF(AD$3=$J$3,$G244,IF($F244='KU Meter Schedule'!AD$3,'KU Meter Schedule'!AC244-'KU Meter Schedule'!$G244,AC244))</f>
        <v>31349.61</v>
      </c>
      <c r="AE244" s="6">
        <f>IF(AE$3=$J$3,$G244,IF($F244='KU Meter Schedule'!AE$3,'KU Meter Schedule'!AD244-'KU Meter Schedule'!$G244,AD244))</f>
        <v>31349.61</v>
      </c>
      <c r="AF244" s="6">
        <f>IF(AF$3=$J$3,$G244,IF($F244='KU Meter Schedule'!AF$3,'KU Meter Schedule'!AE244-'KU Meter Schedule'!$G244,AE244))</f>
        <v>31349.61</v>
      </c>
      <c r="AG244" s="6">
        <f>IF(AG$3=$J$3,$G244,IF($F244='KU Meter Schedule'!AG$3,'KU Meter Schedule'!AF244-'KU Meter Schedule'!$G244,AF244))</f>
        <v>31349.61</v>
      </c>
      <c r="AH244" s="6">
        <f>IF(AH$3=$J$3,$G244,IF($F244='KU Meter Schedule'!AH$3,'KU Meter Schedule'!AG244-'KU Meter Schedule'!$G244,AG244))</f>
        <v>31349.61</v>
      </c>
      <c r="AI244" s="6">
        <f>IF(AI$3=$J$3,$G244,IF($F244='KU Meter Schedule'!AI$3,'KU Meter Schedule'!AH244-'KU Meter Schedule'!$G244,AH244))</f>
        <v>31349.61</v>
      </c>
      <c r="AJ244" s="6">
        <f>IF(AJ$3=$J$3,$G244,IF($F244='KU Meter Schedule'!AJ$3,'KU Meter Schedule'!AI244-'KU Meter Schedule'!$G244,AI244))</f>
        <v>31349.61</v>
      </c>
      <c r="AK244" s="6">
        <f>IF(AK$3=$J$3,$G244,IF($F244='KU Meter Schedule'!AK$3,'KU Meter Schedule'!AJ244-'KU Meter Schedule'!$G244,AJ244))</f>
        <v>31349.61</v>
      </c>
      <c r="AL244" s="6">
        <f>IF(AL$3=$J$3,$G244,IF($F244='KU Meter Schedule'!AL$3,'KU Meter Schedule'!AK244-'KU Meter Schedule'!$G244,AK244))</f>
        <v>31349.61</v>
      </c>
      <c r="AM244" s="6">
        <f>IF(AM$3=$J$3,$G244,IF($F244='KU Meter Schedule'!AM$3,'KU Meter Schedule'!AL244-'KU Meter Schedule'!$G244,AL244))</f>
        <v>31349.61</v>
      </c>
      <c r="AN244" s="6">
        <f>IF(AN$3=$J$3,$G244,IF($F244='KU Meter Schedule'!AN$3,'KU Meter Schedule'!AM244-'KU Meter Schedule'!$G244,AM244))</f>
        <v>31349.61</v>
      </c>
      <c r="AO244" s="6">
        <f>IF(AO$3=$J$3,$G244,IF($F244='KU Meter Schedule'!AO$3,'KU Meter Schedule'!AN244-'KU Meter Schedule'!$G244,AN244))</f>
        <v>31349.61</v>
      </c>
      <c r="AP244" s="6">
        <f>IF(AP$3=$J$3,$G244,IF($F244='KU Meter Schedule'!AP$3,'KU Meter Schedule'!AO244-'KU Meter Schedule'!$G244,AO244))</f>
        <v>31349.61</v>
      </c>
      <c r="AQ244" s="6">
        <f>IF(AQ$3=$J$3,$G244,IF($F244='KU Meter Schedule'!AQ$3,'KU Meter Schedule'!AP244-'KU Meter Schedule'!$G244,AP244))</f>
        <v>31349.61</v>
      </c>
      <c r="AR244" s="6">
        <f>IF(AR$3=$J$3,$G244,IF($F244='KU Meter Schedule'!AR$3,'KU Meter Schedule'!AQ244-'KU Meter Schedule'!$G244,AQ244))</f>
        <v>31349.61</v>
      </c>
      <c r="AS244" s="6">
        <f>IF(AS$3=$J$3,$G244,IF($F244='KU Meter Schedule'!AS$3,'KU Meter Schedule'!AR244-'KU Meter Schedule'!$G244,AR244))</f>
        <v>31349.61</v>
      </c>
      <c r="AT244" s="6">
        <f>IF(AT$3=$J$3,$G244,IF($F244='KU Meter Schedule'!AT$3,'KU Meter Schedule'!AS244-'KU Meter Schedule'!$G244,AS244))</f>
        <v>31349.61</v>
      </c>
      <c r="AU244" s="6">
        <f>IF(AU$3=$J$3,$G244,IF($F244='KU Meter Schedule'!AU$3,'KU Meter Schedule'!AT244-'KU Meter Schedule'!$G244,AT244))</f>
        <v>31349.61</v>
      </c>
      <c r="AV244" s="6">
        <f>IF(AV$3=$J$3,$G244,IF($F244='KU Meter Schedule'!AV$3,'KU Meter Schedule'!AU244-'KU Meter Schedule'!$G244,AU244))</f>
        <v>31349.61</v>
      </c>
      <c r="AW244" s="6">
        <f>IF(AW$3=$J$3,$G244,IF($F244='KU Meter Schedule'!AW$3,'KU Meter Schedule'!AV244-'KU Meter Schedule'!$G244,AV244))</f>
        <v>0</v>
      </c>
      <c r="AX244" s="6">
        <f>IF(AX$3=$J$3,$G244,IF($F244='KU Meter Schedule'!AX$3,'KU Meter Schedule'!AW244-'KU Meter Schedule'!$G244,AW244))</f>
        <v>0</v>
      </c>
      <c r="AZ244" s="21">
        <f>IF(AZ$3&lt;'Depr. Rate'!$B$1,('Depr. Rate'!$B$4*'KU Meter Schedule'!J244)/12,IF(J244=0,I244/2*'Depr. Rate'!$C$4/12,('Depr. Rate'!$C$4*'KU Meter Schedule'!J244)/12))</f>
        <v>59.825505749999998</v>
      </c>
      <c r="BA244" s="21">
        <f>IF(BA$3&lt;'Depr. Rate'!$B$1,('Depr. Rate'!$B$4*'KU Meter Schedule'!K244)/12,IF(K244=0,J244/2*'Depr. Rate'!$C$4/12,('Depr. Rate'!$C$4*'KU Meter Schedule'!K244)/12))</f>
        <v>59.825505749999998</v>
      </c>
      <c r="BB244" s="21">
        <f>IF(BB$3&lt;'Depr. Rate'!$B$1,('Depr. Rate'!$B$4*'KU Meter Schedule'!L244)/12,IF(L244=0,K244/2*'Depr. Rate'!$C$4/12,('Depr. Rate'!$C$4*'KU Meter Schedule'!L244)/12))</f>
        <v>59.825505749999998</v>
      </c>
      <c r="BC244" s="21">
        <f>IF(BC$3&lt;'Depr. Rate'!$B$1,('Depr. Rate'!$B$4*'KU Meter Schedule'!M244)/12,IF(M244=0,L244/2*'Depr. Rate'!$C$4/12,('Depr. Rate'!$C$4*'KU Meter Schedule'!M244)/12))</f>
        <v>59.825505749999998</v>
      </c>
      <c r="BD244" s="21">
        <f>IF(BD$3&lt;'Depr. Rate'!$B$1,('Depr. Rate'!$B$4*'KU Meter Schedule'!N244)/12,IF(N244=0,M244/2*'Depr. Rate'!$C$4/12,('Depr. Rate'!$C$4*'KU Meter Schedule'!N244)/12))</f>
        <v>59.825505749999998</v>
      </c>
      <c r="BE244" s="21">
        <f>IF(BE$3&lt;'Depr. Rate'!$B$1,('Depr. Rate'!$B$4*'KU Meter Schedule'!O244)/12,IF(O244=0,N244/2*'Depr. Rate'!$C$4/12,('Depr. Rate'!$C$4*'KU Meter Schedule'!O244)/12))</f>
        <v>59.825505749999998</v>
      </c>
      <c r="BF244" s="21">
        <f>IF(BF$3&lt;'Depr. Rate'!$B$1,('Depr. Rate'!$B$4*'KU Meter Schedule'!P244)/12,IF(P244=0,O244/2*'Depr. Rate'!$C$4/12,('Depr. Rate'!$C$4*'KU Meter Schedule'!P244)/12))</f>
        <v>59.825505749999998</v>
      </c>
      <c r="BG244" s="21">
        <f>IF(BG$3&lt;'Depr. Rate'!$B$1,('Depr. Rate'!$B$4*'KU Meter Schedule'!Q244)/12,IF(Q244=0,P244/2*'Depr. Rate'!$C$4/12,('Depr. Rate'!$C$4*'KU Meter Schedule'!Q244)/12))</f>
        <v>59.825505749999998</v>
      </c>
      <c r="BH244" s="21">
        <f>IF(BH$3&lt;'Depr. Rate'!$B$1,('Depr. Rate'!$B$4*'KU Meter Schedule'!R244)/12,IF(R244=0,Q244/2*'Depr. Rate'!$C$4/12,('Depr. Rate'!$C$4*'KU Meter Schedule'!R244)/12))</f>
        <v>59.825505749999998</v>
      </c>
      <c r="BI244" s="21">
        <f>IF(BI$3&lt;'Depr. Rate'!$B$1,('Depr. Rate'!$B$4*'KU Meter Schedule'!S244)/12,IF(S244=0,R244/2*'Depr. Rate'!$C$4/12,('Depr. Rate'!$C$4*'KU Meter Schedule'!S244)/12))</f>
        <v>59.825505749999998</v>
      </c>
      <c r="BJ244" s="21">
        <f>IF(BJ$3&lt;'Depr. Rate'!$B$1,('Depr. Rate'!$B$4*'KU Meter Schedule'!T244)/12,IF(T244=0,S244/2*'Depr. Rate'!$C$4/12,('Depr. Rate'!$C$4*'KU Meter Schedule'!T244)/12))</f>
        <v>59.825505749999998</v>
      </c>
      <c r="BK244" s="21">
        <f>IF(BK$3&lt;'Depr. Rate'!$B$1,('Depr. Rate'!$B$4*'KU Meter Schedule'!U244)/12,IF(U244=0,T244/2*'Depr. Rate'!$C$4/12,('Depr. Rate'!$C$4*'KU Meter Schedule'!U244)/12))</f>
        <v>91.697609250000014</v>
      </c>
      <c r="BL244" s="21">
        <f>IF(BL$3&lt;'Depr. Rate'!$B$1,('Depr. Rate'!$B$4*'KU Meter Schedule'!V244)/12,IF(V244=0,U244/2*'Depr. Rate'!$C$4/12,('Depr. Rate'!$C$4*'KU Meter Schedule'!V244)/12))</f>
        <v>91.697609250000014</v>
      </c>
      <c r="BM244" s="21">
        <f>IF(BM$3&lt;'Depr. Rate'!$B$1,('Depr. Rate'!$B$4*'KU Meter Schedule'!W244)/12,IF(W244=0,V244/2*'Depr. Rate'!$C$4/12,('Depr. Rate'!$C$4*'KU Meter Schedule'!W244)/12))</f>
        <v>91.697609250000014</v>
      </c>
      <c r="BN244" s="21">
        <f>IF(BN$3&lt;'Depr. Rate'!$B$1,('Depr. Rate'!$B$4*'KU Meter Schedule'!X244)/12,IF(X244=0,W244/2*'Depr. Rate'!$C$4/12,('Depr. Rate'!$C$4*'KU Meter Schedule'!X244)/12))</f>
        <v>91.697609250000014</v>
      </c>
      <c r="BO244" s="21">
        <f>IF(BO$3&lt;'Depr. Rate'!$B$1,('Depr. Rate'!$B$4*'KU Meter Schedule'!Y244)/12,IF(Y244=0,X244/2*'Depr. Rate'!$C$4/12,('Depr. Rate'!$C$4*'KU Meter Schedule'!Y244)/12))</f>
        <v>91.697609250000014</v>
      </c>
      <c r="BP244" s="21">
        <f>IF(BP$3&lt;'Depr. Rate'!$B$1,('Depr. Rate'!$B$4*'KU Meter Schedule'!Z244)/12,IF(Z244=0,Y244/2*'Depr. Rate'!$C$4/12,('Depr. Rate'!$C$4*'KU Meter Schedule'!Z244)/12))</f>
        <v>91.697609250000014</v>
      </c>
      <c r="BQ244" s="21">
        <f>IF(BQ$3&lt;'Depr. Rate'!$B$1,('Depr. Rate'!$B$4*'KU Meter Schedule'!AA244)/12,IF(AA244=0,Z244/2*'Depr. Rate'!$C$4/12,('Depr. Rate'!$C$4*'KU Meter Schedule'!AA244)/12))</f>
        <v>91.697609250000014</v>
      </c>
      <c r="BR244" s="21">
        <f>IF(BR$3&lt;'Depr. Rate'!$B$1,('Depr. Rate'!$B$4*'KU Meter Schedule'!AB244)/12,IF(AB244=0,AA244/2*'Depr. Rate'!$C$4/12,('Depr. Rate'!$C$4*'KU Meter Schedule'!AB244)/12))</f>
        <v>91.697609250000014</v>
      </c>
      <c r="BS244" s="21">
        <f>IF(BS$3&lt;'Depr. Rate'!$B$1,('Depr. Rate'!$B$4*'KU Meter Schedule'!AC244)/12,IF(AC244=0,AB244/2*'Depr. Rate'!$C$4/12,('Depr. Rate'!$C$4*'KU Meter Schedule'!AC244)/12))</f>
        <v>91.697609250000014</v>
      </c>
      <c r="BT244" s="21">
        <f>IF(BT$3&lt;'Depr. Rate'!$B$1,('Depr. Rate'!$B$4*'KU Meter Schedule'!AD244)/12,IF(AD244=0,AC244/2*'Depr. Rate'!$C$4/12,('Depr. Rate'!$C$4*'KU Meter Schedule'!AD244)/12))</f>
        <v>91.697609250000014</v>
      </c>
      <c r="BU244" s="21">
        <f>IF(BU$3&lt;'Depr. Rate'!$B$1,('Depr. Rate'!$B$4*'KU Meter Schedule'!AE244)/12,IF(AE244=0,AD244/2*'Depr. Rate'!$C$4/12,('Depr. Rate'!$C$4*'KU Meter Schedule'!AE244)/12))</f>
        <v>91.697609250000014</v>
      </c>
      <c r="BV244" s="21">
        <f>IF(BV$3&lt;'Depr. Rate'!$B$1,('Depr. Rate'!$B$4*'KU Meter Schedule'!AF244)/12,IF(AF244=0,AE244/2*'Depr. Rate'!$C$4/12,('Depr. Rate'!$C$4*'KU Meter Schedule'!AF244)/12))</f>
        <v>91.697609250000014</v>
      </c>
      <c r="BW244" s="21">
        <f>IF(BW$3&lt;'Depr. Rate'!$B$1,('Depr. Rate'!$B$4*'KU Meter Schedule'!AG244)/12,IF(AG244=0,AF244/2*'Depr. Rate'!$C$4/12,('Depr. Rate'!$C$4*'KU Meter Schedule'!AG244)/12))</f>
        <v>91.697609250000014</v>
      </c>
      <c r="BX244" s="21">
        <f>IF(BX$3&lt;'Depr. Rate'!$B$1,('Depr. Rate'!$B$4*'KU Meter Schedule'!AH244)/12,IF(AH244=0,AG244/2*'Depr. Rate'!$C$4/12,('Depr. Rate'!$C$4*'KU Meter Schedule'!AH244)/12))</f>
        <v>91.697609250000014</v>
      </c>
      <c r="BY244" s="21">
        <f>IF(BY$3&lt;'Depr. Rate'!$B$1,('Depr. Rate'!$B$4*'KU Meter Schedule'!AI244)/12,IF(AI244=0,AH244/2*'Depr. Rate'!$C$4/12,('Depr. Rate'!$C$4*'KU Meter Schedule'!AI244)/12))</f>
        <v>91.697609250000014</v>
      </c>
      <c r="BZ244" s="21">
        <f>IF(BZ$3&lt;'Depr. Rate'!$B$1,('Depr. Rate'!$B$4*'KU Meter Schedule'!AJ244)/12,IF(AJ244=0,AI244/2*'Depr. Rate'!$C$4/12,('Depr. Rate'!$C$4*'KU Meter Schedule'!AJ244)/12))</f>
        <v>91.697609250000014</v>
      </c>
      <c r="CA244" s="21">
        <f>IF(CA$3&lt;'Depr. Rate'!$B$1,('Depr. Rate'!$B$4*'KU Meter Schedule'!AK244)/12,IF(AK244=0,AJ244/2*'Depr. Rate'!$C$4/12,('Depr. Rate'!$C$4*'KU Meter Schedule'!AK244)/12))</f>
        <v>91.697609250000014</v>
      </c>
      <c r="CB244" s="21">
        <f>IF(CB$3&lt;'Depr. Rate'!$B$1,('Depr. Rate'!$B$4*'KU Meter Schedule'!AL244)/12,IF(AL244=0,AK244/2*'Depr. Rate'!$C$4/12,('Depr. Rate'!$C$4*'KU Meter Schedule'!AL244)/12))</f>
        <v>91.697609250000014</v>
      </c>
      <c r="CC244" s="21">
        <f>IF(CC$3&lt;'Depr. Rate'!$B$1,('Depr. Rate'!$B$4*'KU Meter Schedule'!AM244)/12,IF(AM244=0,AL244/2*'Depr. Rate'!$C$4/12,('Depr. Rate'!$C$4*'KU Meter Schedule'!AM244)/12))</f>
        <v>91.697609250000014</v>
      </c>
      <c r="CD244" s="21">
        <f>IF(CD$3&lt;'Depr. Rate'!$B$1,('Depr. Rate'!$B$4*'KU Meter Schedule'!AN244)/12,IF(AN244=0,AM244/2*'Depr. Rate'!$C$4/12,('Depr. Rate'!$C$4*'KU Meter Schedule'!AN244)/12))</f>
        <v>91.697609250000014</v>
      </c>
      <c r="CE244" s="21">
        <f>IF(CE$3&lt;'Depr. Rate'!$B$1,('Depr. Rate'!$B$4*'KU Meter Schedule'!AO244)/12,IF(AO244=0,AN244/2*'Depr. Rate'!$C$4/12,('Depr. Rate'!$C$4*'KU Meter Schedule'!AO244)/12))</f>
        <v>91.697609250000014</v>
      </c>
      <c r="CF244" s="21">
        <f>IF(CF$3&lt;'Depr. Rate'!$B$1,('Depr. Rate'!$B$4*'KU Meter Schedule'!AP244)/12,IF(AP244=0,AO244/2*'Depr. Rate'!$C$4/12,('Depr. Rate'!$C$4*'KU Meter Schedule'!AP244)/12))</f>
        <v>91.697609250000014</v>
      </c>
      <c r="CG244" s="21">
        <f>IF(CG$3&lt;'Depr. Rate'!$B$1,('Depr. Rate'!$B$4*'KU Meter Schedule'!AQ244)/12,IF(AQ244=0,AP244/2*'Depr. Rate'!$C$4/12,('Depr. Rate'!$C$4*'KU Meter Schedule'!AQ244)/12))</f>
        <v>91.697609250000014</v>
      </c>
      <c r="CH244" s="21">
        <f>IF(CH$3&lt;'Depr. Rate'!$B$1,('Depr. Rate'!$B$4*'KU Meter Schedule'!AR244)/12,IF(AR244=0,AQ244/2*'Depr. Rate'!$C$4/12,('Depr. Rate'!$C$4*'KU Meter Schedule'!AR244)/12))</f>
        <v>91.697609250000014</v>
      </c>
      <c r="CI244" s="21">
        <f>IF(CI$3&lt;'Depr. Rate'!$B$1,('Depr. Rate'!$B$4*'KU Meter Schedule'!AS244)/12,IF(AS244=0,AR244/2*'Depr. Rate'!$C$4/12,('Depr. Rate'!$C$4*'KU Meter Schedule'!AS244)/12))</f>
        <v>91.697609250000014</v>
      </c>
      <c r="CJ244" s="21">
        <f>IF(CJ$3&lt;'Depr. Rate'!$B$1,('Depr. Rate'!$B$4*'KU Meter Schedule'!AT244)/12,IF(AT244=0,AS244/2*'Depr. Rate'!$C$4/12,('Depr. Rate'!$C$4*'KU Meter Schedule'!AT244)/12))</f>
        <v>91.697609250000014</v>
      </c>
      <c r="CK244" s="21">
        <f>IF(CK$3&lt;'Depr. Rate'!$B$1,('Depr. Rate'!$B$4*'KU Meter Schedule'!AU244)/12,IF(AU244=0,AT244/2*'Depr. Rate'!$C$4/12,('Depr. Rate'!$C$4*'KU Meter Schedule'!AU244)/12))</f>
        <v>91.697609250000014</v>
      </c>
      <c r="CL244" s="21">
        <f>IF(CL$3&lt;'Depr. Rate'!$B$1,('Depr. Rate'!$B$4*'KU Meter Schedule'!AV244)/12,IF(AV244=0,AU244/2*'Depr. Rate'!$C$4/12,('Depr. Rate'!$C$4*'KU Meter Schedule'!AV244)/12))</f>
        <v>91.697609250000014</v>
      </c>
      <c r="CM244" s="21">
        <f>IF(CM$3&lt;'Depr. Rate'!$B$1,('Depr. Rate'!$B$4*'KU Meter Schedule'!AW244)/12,IF(AW244=0,AV244/2*'Depr. Rate'!$C$4/12,('Depr. Rate'!$C$4*'KU Meter Schedule'!AW244)/12))</f>
        <v>45.848804625000007</v>
      </c>
      <c r="CN244" s="21">
        <f>IF(CN$3&lt;'Depr. Rate'!$B$1,('Depr. Rate'!$B$4*'KU Meter Schedule'!AX244)/12,IF(AX244=0,AW244/2*'Depr. Rate'!$C$4/12,('Depr. Rate'!$C$4*'KU Meter Schedule'!AX244)/12))</f>
        <v>0</v>
      </c>
      <c r="CP244" s="6">
        <f>IF(CP$3=$CP$3,$H244+AZ244,IF($F244='KU Meter Schedule'!CP$3,'KU Meter Schedule'!CO244+AZ244-$G244,SUM(CO244,AZ244)))</f>
        <v>17747.6616949452</v>
      </c>
      <c r="CQ244" s="6">
        <f>IF(CQ$3=$CP$3,$H244+BA244,IF($F244='KU Meter Schedule'!CQ$3,'KU Meter Schedule'!CP244+BA244-$G244,SUM(CP244,BA244)))</f>
        <v>17807.487200695199</v>
      </c>
      <c r="CR244" s="6">
        <f>IF(CR$3=$CP$3,$H244+BB244,IF($F244='KU Meter Schedule'!CR$3,'KU Meter Schedule'!CQ244+BB244-$G244,SUM(CQ244,BB244)))</f>
        <v>17867.312706445198</v>
      </c>
      <c r="CS244" s="6">
        <f>IF(CS$3=$CP$3,$H244+BC244,IF($F244='KU Meter Schedule'!CS$3,'KU Meter Schedule'!CR244+BC244-$G244,SUM(CR244,BC244)))</f>
        <v>17927.138212195197</v>
      </c>
      <c r="CT244" s="6">
        <f>IF(CT$3=$CP$3,$H244+BD244,IF($F244='KU Meter Schedule'!CT$3,'KU Meter Schedule'!CS244+BD244-$G244,SUM(CS244,BD244)))</f>
        <v>17986.963717945197</v>
      </c>
      <c r="CU244" s="6">
        <f>IF(CU$3=$CP$3,$H244+BE244,IF($F244='KU Meter Schedule'!CU$3,'KU Meter Schedule'!CT244+BE244-$G244,SUM(CT244,BE244)))</f>
        <v>18046.789223695196</v>
      </c>
      <c r="CV244" s="6">
        <f>IF(CV$3=$CP$3,$H244+BF244,IF($F244='KU Meter Schedule'!CV$3,'KU Meter Schedule'!CU244+BF244-$G244,SUM(CU244,BF244)))</f>
        <v>18106.614729445195</v>
      </c>
      <c r="CW244" s="6">
        <f>IF(CW$3=$CP$3,$H244+BG244,IF($F244='KU Meter Schedule'!CW$3,'KU Meter Schedule'!CV244+BG244-$G244,SUM(CV244,BG244)))</f>
        <v>18166.440235195194</v>
      </c>
      <c r="CX244" s="6">
        <f>IF(CX$3=$CP$3,$H244+BH244,IF($F244='KU Meter Schedule'!CX$3,'KU Meter Schedule'!CW244+BH244-$G244,SUM(CW244,BH244)))</f>
        <v>18226.265740945193</v>
      </c>
      <c r="CY244" s="6">
        <f>IF(CY$3=$CP$3,$H244+BI244,IF($F244='KU Meter Schedule'!CY$3,'KU Meter Schedule'!CX244+BI244-$G244,SUM(CX244,BI244)))</f>
        <v>18286.091246695192</v>
      </c>
      <c r="CZ244" s="6">
        <f>IF(CZ$3=$CP$3,$H244+BJ244,IF($F244='KU Meter Schedule'!CZ$3,'KU Meter Schedule'!CY244+BJ244-$G244,SUM(CY244,BJ244)))</f>
        <v>18345.916752445191</v>
      </c>
      <c r="DA244" s="6">
        <f>IF(DA$3=$CP$3,$H244+BK244,IF($F244='KU Meter Schedule'!DA$3,'KU Meter Schedule'!CZ244+BK244-$G244,SUM(CZ244,BK244)))</f>
        <v>18437.614361695192</v>
      </c>
      <c r="DB244" s="6">
        <f>IF(DB$3=$CP$3,$H244+BL244,IF($F244='KU Meter Schedule'!DB$3,'KU Meter Schedule'!DA244+BL244-$G244,SUM(DA244,BL244)))</f>
        <v>18529.311970945193</v>
      </c>
      <c r="DC244" s="6">
        <f>IF(DC$3=$CP$3,$H244+BM244,IF($F244='KU Meter Schedule'!DC$3,'KU Meter Schedule'!DB244+BM244-$G244,SUM(DB244,BM244)))</f>
        <v>18621.009580195194</v>
      </c>
      <c r="DD244" s="6">
        <f>IF(DD$3=$CP$3,$H244+BN244,IF($F244='KU Meter Schedule'!DD$3,'KU Meter Schedule'!DC244+BN244-$G244,SUM(DC244,BN244)))</f>
        <v>18712.707189445195</v>
      </c>
      <c r="DE244" s="6">
        <f>IF(DE$3=$CP$3,$H244+BO244,IF($F244='KU Meter Schedule'!DE$3,'KU Meter Schedule'!DD244+BO244-$G244,SUM(DD244,BO244)))</f>
        <v>18804.404798695195</v>
      </c>
      <c r="DF244" s="6">
        <f>IF(DF$3=$CP$3,$H244+BP244,IF($F244='KU Meter Schedule'!DF$3,'KU Meter Schedule'!DE244+BP244-$G244,SUM(DE244,BP244)))</f>
        <v>18896.102407945196</v>
      </c>
      <c r="DG244" s="6">
        <f>IF(DG$3=$CP$3,$H244+BQ244,IF($F244='KU Meter Schedule'!DG$3,'KU Meter Schedule'!DF244+BQ244-$G244,SUM(DF244,BQ244)))</f>
        <v>18987.800017195197</v>
      </c>
      <c r="DH244" s="6">
        <f>IF(DH$3=$CP$3,$H244+BR244,IF($F244='KU Meter Schedule'!DH$3,'KU Meter Schedule'!DG244+BR244-$G244,SUM(DG244,BR244)))</f>
        <v>19079.497626445198</v>
      </c>
      <c r="DI244" s="6">
        <f>IF(DI$3=$CP$3,$H244+BS244,IF($F244='KU Meter Schedule'!DI$3,'KU Meter Schedule'!DH244+BS244-$G244,SUM(DH244,BS244)))</f>
        <v>19171.195235695199</v>
      </c>
      <c r="DJ244" s="6">
        <f>IF(DJ$3=$CP$3,$H244+BT244,IF($F244='KU Meter Schedule'!DJ$3,'KU Meter Schedule'!DI244+BT244-$G244,SUM(DI244,BT244)))</f>
        <v>19262.8928449452</v>
      </c>
      <c r="DK244" s="6">
        <f>IF(DK$3=$CP$3,$H244+BU244,IF($F244='KU Meter Schedule'!DK$3,'KU Meter Schedule'!DJ244+BU244-$G244,SUM(DJ244,BU244)))</f>
        <v>19354.5904541952</v>
      </c>
      <c r="DL244" s="6">
        <f>IF(DL$3=$CP$3,$H244+BV244,IF($F244='KU Meter Schedule'!DL$3,'KU Meter Schedule'!DK244+BV244-$G244,SUM(DK244,BV244)))</f>
        <v>19446.288063445201</v>
      </c>
      <c r="DM244" s="6">
        <f>IF(DM$3=$CP$3,$H244+BW244,IF($F244='KU Meter Schedule'!DM$3,'KU Meter Schedule'!DL244+BW244-$G244,SUM(DL244,BW244)))</f>
        <v>19537.985672695202</v>
      </c>
      <c r="DN244" s="6">
        <f>IF(DN$3=$CP$3,$H244+BX244,IF($F244='KU Meter Schedule'!DN$3,'KU Meter Schedule'!DM244+BX244-$G244,SUM(DM244,BX244)))</f>
        <v>19629.683281945203</v>
      </c>
      <c r="DO244" s="6">
        <f>IF(DO$3=$CP$3,$H244+BY244,IF($F244='KU Meter Schedule'!DO$3,'KU Meter Schedule'!DN244+BY244-$G244,SUM(DN244,BY244)))</f>
        <v>19721.380891195204</v>
      </c>
      <c r="DP244" s="6">
        <f>IF(DP$3=$CP$3,$H244+BZ244,IF($F244='KU Meter Schedule'!DP$3,'KU Meter Schedule'!DO244+BZ244-$G244,SUM(DO244,BZ244)))</f>
        <v>19813.078500445205</v>
      </c>
      <c r="DQ244" s="6">
        <f>IF(DQ$3=$CP$3,$H244+CA244,IF($F244='KU Meter Schedule'!DQ$3,'KU Meter Schedule'!DP244+CA244-$G244,SUM(DP244,CA244)))</f>
        <v>19904.776109695205</v>
      </c>
      <c r="DR244" s="6">
        <f>IF(DR$3=$CP$3,$H244+CB244,IF($F244='KU Meter Schedule'!DR$3,'KU Meter Schedule'!DQ244+CB244-$G244,SUM(DQ244,CB244)))</f>
        <v>19996.473718945206</v>
      </c>
      <c r="DS244" s="6">
        <f>IF(DS$3=$CP$3,$H244+CC244,IF($F244='KU Meter Schedule'!DS$3,'KU Meter Schedule'!DR244+CC244-$G244,SUM(DR244,CC244)))</f>
        <v>20088.171328195207</v>
      </c>
      <c r="DT244" s="6">
        <f>IF(DT$3=$CP$3,$H244+CD244,IF($F244='KU Meter Schedule'!DT$3,'KU Meter Schedule'!DS244+CD244-$G244,SUM(DS244,CD244)))</f>
        <v>20179.868937445208</v>
      </c>
      <c r="DU244" s="6">
        <f>IF(DU$3=$CP$3,$H244+CE244,IF($F244='KU Meter Schedule'!DU$3,'KU Meter Schedule'!DT244+CE244-$G244,SUM(DT244,CE244)))</f>
        <v>20271.566546695209</v>
      </c>
      <c r="DV244" s="6">
        <f>IF(DV$3=$CP$3,$H244+CF244,IF($F244='KU Meter Schedule'!DV$3,'KU Meter Schedule'!DU244+CF244-$G244,SUM(DU244,CF244)))</f>
        <v>20363.264155945209</v>
      </c>
      <c r="DW244" s="6">
        <f>IF(DW$3=$CP$3,$H244+CG244,IF($F244='KU Meter Schedule'!DW$3,'KU Meter Schedule'!DV244+CG244-$G244,SUM(DV244,CG244)))</f>
        <v>20454.96176519521</v>
      </c>
      <c r="DX244" s="6">
        <f>IF(DX$3=$CP$3,$H244+CH244,IF($F244='KU Meter Schedule'!DX$3,'KU Meter Schedule'!DW244+CH244-$G244,SUM(DW244,CH244)))</f>
        <v>20546.659374445211</v>
      </c>
      <c r="DY244" s="6">
        <f>IF(DY$3=$CP$3,$H244+CI244,IF($F244='KU Meter Schedule'!DY$3,'KU Meter Schedule'!DX244+CI244-$G244,SUM(DX244,CI244)))</f>
        <v>20638.356983695212</v>
      </c>
      <c r="DZ244" s="6">
        <f>IF(DZ$3=$CP$3,$H244+CJ244,IF($F244='KU Meter Schedule'!DZ$3,'KU Meter Schedule'!DY244+CJ244-$G244,SUM(DY244,CJ244)))</f>
        <v>20730.054592945213</v>
      </c>
      <c r="EA244" s="6">
        <f>IF(EA$3=$CP$3,$H244+CK244,IF($F244='KU Meter Schedule'!EA$3,'KU Meter Schedule'!DZ244+CK244-$G244,SUM(DZ244,CK244)))</f>
        <v>20821.752202195214</v>
      </c>
      <c r="EB244" s="6">
        <f>IF(EB$3=$CP$3,$H244+CL244,IF($F244='KU Meter Schedule'!EB$3,'KU Meter Schedule'!EA244+CL244-$G244,SUM(EA244,CL244)))</f>
        <v>20913.449811445214</v>
      </c>
      <c r="EC244" s="6">
        <f>IF(EC$3=$CP$3,$H244+CM244,IF($F244='KU Meter Schedule'!EC$3,'KU Meter Schedule'!EB244+CM244-$G244,SUM(EB244,CM244)))</f>
        <v>-10390.311383929788</v>
      </c>
      <c r="ED244" s="6">
        <f>IF(ED$3=$CP$3,$H244+CN244,IF($F244='KU Meter Schedule'!ED$3,'KU Meter Schedule'!EC244+CN244-$G244,SUM(EC244,CN244)))</f>
        <v>-10390.311383929788</v>
      </c>
      <c r="EF244" s="8">
        <f t="shared" si="48"/>
        <v>13601.948305054801</v>
      </c>
      <c r="EG244" s="8">
        <f t="shared" si="48"/>
        <v>13542.122799304801</v>
      </c>
      <c r="EH244" s="8">
        <f t="shared" si="48"/>
        <v>13482.297293554802</v>
      </c>
      <c r="EI244" s="8">
        <f t="shared" si="48"/>
        <v>13422.471787804803</v>
      </c>
      <c r="EJ244" s="8">
        <f t="shared" si="48"/>
        <v>13362.646282054804</v>
      </c>
      <c r="EK244" s="8">
        <f t="shared" si="48"/>
        <v>13302.820776304805</v>
      </c>
      <c r="EL244" s="8">
        <f t="shared" si="48"/>
        <v>13242.995270554806</v>
      </c>
      <c r="EM244" s="8">
        <f t="shared" si="48"/>
        <v>13183.169764804807</v>
      </c>
      <c r="EN244" s="8">
        <f t="shared" si="48"/>
        <v>13123.344259054807</v>
      </c>
      <c r="EO244" s="8">
        <f t="shared" si="48"/>
        <v>13063.518753304808</v>
      </c>
      <c r="EP244" s="8">
        <f t="shared" si="48"/>
        <v>13003.693247554809</v>
      </c>
      <c r="EQ244" s="8">
        <f t="shared" si="48"/>
        <v>12911.995638304808</v>
      </c>
      <c r="ER244" s="8">
        <f t="shared" si="48"/>
        <v>12820.298029054808</v>
      </c>
      <c r="ES244" s="8">
        <f t="shared" si="48"/>
        <v>12728.600419804807</v>
      </c>
      <c r="ET244" s="8">
        <f t="shared" si="48"/>
        <v>12636.902810554806</v>
      </c>
      <c r="EU244" s="8">
        <f t="shared" ref="EU244:FJ259" si="51">Y244-DE244</f>
        <v>12545.205201304805</v>
      </c>
      <c r="EV244" s="8">
        <f t="shared" si="51"/>
        <v>12453.507592054804</v>
      </c>
      <c r="EW244" s="8">
        <f t="shared" si="51"/>
        <v>12361.809982804803</v>
      </c>
      <c r="EX244" s="8">
        <f t="shared" si="51"/>
        <v>12270.112373554803</v>
      </c>
      <c r="EY244" s="8">
        <f t="shared" si="51"/>
        <v>12178.414764304802</v>
      </c>
      <c r="EZ244" s="8">
        <f t="shared" si="51"/>
        <v>12086.717155054801</v>
      </c>
      <c r="FA244" s="8">
        <f t="shared" si="51"/>
        <v>11995.0195458048</v>
      </c>
      <c r="FB244" s="8">
        <f t="shared" si="51"/>
        <v>11903.321936554799</v>
      </c>
      <c r="FC244" s="8">
        <f t="shared" si="51"/>
        <v>11811.624327304798</v>
      </c>
      <c r="FD244" s="8">
        <f t="shared" si="51"/>
        <v>11719.926718054798</v>
      </c>
      <c r="FE244" s="8">
        <f t="shared" si="51"/>
        <v>11628.229108804797</v>
      </c>
      <c r="FF244" s="8">
        <f t="shared" si="51"/>
        <v>11536.531499554796</v>
      </c>
      <c r="FG244" s="8">
        <f t="shared" si="51"/>
        <v>11444.833890304795</v>
      </c>
      <c r="FH244" s="8">
        <f t="shared" si="51"/>
        <v>11353.136281054794</v>
      </c>
      <c r="FI244" s="8">
        <f t="shared" si="51"/>
        <v>11261.438671804794</v>
      </c>
      <c r="FJ244" s="8">
        <f t="shared" si="51"/>
        <v>11169.741062554793</v>
      </c>
      <c r="FK244" s="8">
        <f t="shared" si="50"/>
        <v>11078.043453304792</v>
      </c>
      <c r="FL244" s="8">
        <f t="shared" si="50"/>
        <v>10986.345844054791</v>
      </c>
      <c r="FM244" s="8">
        <f t="shared" si="50"/>
        <v>10894.64823480479</v>
      </c>
      <c r="FN244" s="8">
        <f t="shared" si="50"/>
        <v>10802.950625554789</v>
      </c>
      <c r="FO244" s="8">
        <f t="shared" si="50"/>
        <v>10711.253016304789</v>
      </c>
      <c r="FP244" s="8">
        <f t="shared" si="50"/>
        <v>10619.555407054788</v>
      </c>
      <c r="FQ244" s="8">
        <f t="shared" si="50"/>
        <v>10527.857797804787</v>
      </c>
      <c r="FR244" s="8">
        <f t="shared" si="50"/>
        <v>10436.160188554786</v>
      </c>
      <c r="FS244" s="8">
        <f t="shared" si="50"/>
        <v>10390.311383929788</v>
      </c>
      <c r="FT244" s="8">
        <f t="shared" si="50"/>
        <v>10390.311383929788</v>
      </c>
    </row>
    <row r="245" spans="1:176" x14ac:dyDescent="0.25">
      <c r="A245" s="3" t="s">
        <v>12</v>
      </c>
      <c r="B245" s="3" t="s">
        <v>2</v>
      </c>
      <c r="C245" s="3" t="s">
        <v>37</v>
      </c>
      <c r="D245" s="3" t="s">
        <v>4</v>
      </c>
      <c r="E245" s="3">
        <v>1996</v>
      </c>
      <c r="F245" s="24">
        <f>IFERROR(VLOOKUP(CONCATENATE(C245,E245),'KU Retirements'!$A$4:$E$150,5,FALSE),"N/A")</f>
        <v>43800</v>
      </c>
      <c r="G245" s="5">
        <v>39086.769999999997</v>
      </c>
      <c r="H245" s="5">
        <v>21090.4889967979</v>
      </c>
      <c r="J245" s="6">
        <f>IF(J$3=$J$3,$G245,IF($F245='KU Meter Schedule'!J$3,'KU Meter Schedule'!I245-'KU Meter Schedule'!$G245,I245))</f>
        <v>39086.769999999997</v>
      </c>
      <c r="K245" s="6">
        <f>IF(K$3=$J$3,$G245,IF($F245='KU Meter Schedule'!K$3,'KU Meter Schedule'!J245-'KU Meter Schedule'!$G245,J245))</f>
        <v>39086.769999999997</v>
      </c>
      <c r="L245" s="6">
        <f>IF(L$3=$J$3,$G245,IF($F245='KU Meter Schedule'!L$3,'KU Meter Schedule'!K245-'KU Meter Schedule'!$G245,K245))</f>
        <v>39086.769999999997</v>
      </c>
      <c r="M245" s="6">
        <f>IF(M$3=$J$3,$G245,IF($F245='KU Meter Schedule'!M$3,'KU Meter Schedule'!L245-'KU Meter Schedule'!$G245,L245))</f>
        <v>39086.769999999997</v>
      </c>
      <c r="N245" s="6">
        <f>IF(N$3=$J$3,$G245,IF($F245='KU Meter Schedule'!N$3,'KU Meter Schedule'!M245-'KU Meter Schedule'!$G245,M245))</f>
        <v>39086.769999999997</v>
      </c>
      <c r="O245" s="6">
        <f>IF(O$3=$J$3,$G245,IF($F245='KU Meter Schedule'!O$3,'KU Meter Schedule'!N245-'KU Meter Schedule'!$G245,N245))</f>
        <v>39086.769999999997</v>
      </c>
      <c r="P245" s="6">
        <f>IF(P$3=$J$3,$G245,IF($F245='KU Meter Schedule'!P$3,'KU Meter Schedule'!O245-'KU Meter Schedule'!$G245,O245))</f>
        <v>39086.769999999997</v>
      </c>
      <c r="Q245" s="6">
        <f>IF(Q$3=$J$3,$G245,IF($F245='KU Meter Schedule'!Q$3,'KU Meter Schedule'!P245-'KU Meter Schedule'!$G245,P245))</f>
        <v>39086.769999999997</v>
      </c>
      <c r="R245" s="6">
        <f>IF(R$3=$J$3,$G245,IF($F245='KU Meter Schedule'!R$3,'KU Meter Schedule'!Q245-'KU Meter Schedule'!$G245,Q245))</f>
        <v>39086.769999999997</v>
      </c>
      <c r="S245" s="6">
        <f>IF(S$3=$J$3,$G245,IF($F245='KU Meter Schedule'!S$3,'KU Meter Schedule'!R245-'KU Meter Schedule'!$G245,R245))</f>
        <v>39086.769999999997</v>
      </c>
      <c r="T245" s="6">
        <f>IF(T$3=$J$3,$G245,IF($F245='KU Meter Schedule'!T$3,'KU Meter Schedule'!S245-'KU Meter Schedule'!$G245,S245))</f>
        <v>39086.769999999997</v>
      </c>
      <c r="U245" s="6">
        <f>IF(U$3=$J$3,$G245,IF($F245='KU Meter Schedule'!U$3,'KU Meter Schedule'!T245-'KU Meter Schedule'!$G245,T245))</f>
        <v>39086.769999999997</v>
      </c>
      <c r="V245" s="6">
        <f>IF(V$3=$J$3,$G245,IF($F245='KU Meter Schedule'!V$3,'KU Meter Schedule'!U245-'KU Meter Schedule'!$G245,U245))</f>
        <v>39086.769999999997</v>
      </c>
      <c r="W245" s="6">
        <f>IF(W$3=$J$3,$G245,IF($F245='KU Meter Schedule'!W$3,'KU Meter Schedule'!V245-'KU Meter Schedule'!$G245,V245))</f>
        <v>39086.769999999997</v>
      </c>
      <c r="X245" s="6">
        <f>IF(X$3=$J$3,$G245,IF($F245='KU Meter Schedule'!X$3,'KU Meter Schedule'!W245-'KU Meter Schedule'!$G245,W245))</f>
        <v>39086.769999999997</v>
      </c>
      <c r="Y245" s="6">
        <f>IF(Y$3=$J$3,$G245,IF($F245='KU Meter Schedule'!Y$3,'KU Meter Schedule'!X245-'KU Meter Schedule'!$G245,X245))</f>
        <v>39086.769999999997</v>
      </c>
      <c r="Z245" s="6">
        <f>IF(Z$3=$J$3,$G245,IF($F245='KU Meter Schedule'!Z$3,'KU Meter Schedule'!Y245-'KU Meter Schedule'!$G245,Y245))</f>
        <v>39086.769999999997</v>
      </c>
      <c r="AA245" s="6">
        <f>IF(AA$3=$J$3,$G245,IF($F245='KU Meter Schedule'!AA$3,'KU Meter Schedule'!Z245-'KU Meter Schedule'!$G245,Z245))</f>
        <v>39086.769999999997</v>
      </c>
      <c r="AB245" s="6">
        <f>IF(AB$3=$J$3,$G245,IF($F245='KU Meter Schedule'!AB$3,'KU Meter Schedule'!AA245-'KU Meter Schedule'!$G245,AA245))</f>
        <v>39086.769999999997</v>
      </c>
      <c r="AC245" s="6">
        <f>IF(AC$3=$J$3,$G245,IF($F245='KU Meter Schedule'!AC$3,'KU Meter Schedule'!AB245-'KU Meter Schedule'!$G245,AB245))</f>
        <v>39086.769999999997</v>
      </c>
      <c r="AD245" s="6">
        <f>IF(AD$3=$J$3,$G245,IF($F245='KU Meter Schedule'!AD$3,'KU Meter Schedule'!AC245-'KU Meter Schedule'!$G245,AC245))</f>
        <v>39086.769999999997</v>
      </c>
      <c r="AE245" s="6">
        <f>IF(AE$3=$J$3,$G245,IF($F245='KU Meter Schedule'!AE$3,'KU Meter Schedule'!AD245-'KU Meter Schedule'!$G245,AD245))</f>
        <v>39086.769999999997</v>
      </c>
      <c r="AF245" s="6">
        <f>IF(AF$3=$J$3,$G245,IF($F245='KU Meter Schedule'!AF$3,'KU Meter Schedule'!AE245-'KU Meter Schedule'!$G245,AE245))</f>
        <v>39086.769999999997</v>
      </c>
      <c r="AG245" s="6">
        <f>IF(AG$3=$J$3,$G245,IF($F245='KU Meter Schedule'!AG$3,'KU Meter Schedule'!AF245-'KU Meter Schedule'!$G245,AF245))</f>
        <v>39086.769999999997</v>
      </c>
      <c r="AH245" s="6">
        <f>IF(AH$3=$J$3,$G245,IF($F245='KU Meter Schedule'!AH$3,'KU Meter Schedule'!AG245-'KU Meter Schedule'!$G245,AG245))</f>
        <v>39086.769999999997</v>
      </c>
      <c r="AI245" s="6">
        <f>IF(AI$3=$J$3,$G245,IF($F245='KU Meter Schedule'!AI$3,'KU Meter Schedule'!AH245-'KU Meter Schedule'!$G245,AH245))</f>
        <v>39086.769999999997</v>
      </c>
      <c r="AJ245" s="6">
        <f>IF(AJ$3=$J$3,$G245,IF($F245='KU Meter Schedule'!AJ$3,'KU Meter Schedule'!AI245-'KU Meter Schedule'!$G245,AI245))</f>
        <v>39086.769999999997</v>
      </c>
      <c r="AK245" s="6">
        <f>IF(AK$3=$J$3,$G245,IF($F245='KU Meter Schedule'!AK$3,'KU Meter Schedule'!AJ245-'KU Meter Schedule'!$G245,AJ245))</f>
        <v>39086.769999999997</v>
      </c>
      <c r="AL245" s="6">
        <f>IF(AL$3=$J$3,$G245,IF($F245='KU Meter Schedule'!AL$3,'KU Meter Schedule'!AK245-'KU Meter Schedule'!$G245,AK245))</f>
        <v>39086.769999999997</v>
      </c>
      <c r="AM245" s="6">
        <f>IF(AM$3=$J$3,$G245,IF($F245='KU Meter Schedule'!AM$3,'KU Meter Schedule'!AL245-'KU Meter Schedule'!$G245,AL245))</f>
        <v>39086.769999999997</v>
      </c>
      <c r="AN245" s="6">
        <f>IF(AN$3=$J$3,$G245,IF($F245='KU Meter Schedule'!AN$3,'KU Meter Schedule'!AM245-'KU Meter Schedule'!$G245,AM245))</f>
        <v>39086.769999999997</v>
      </c>
      <c r="AO245" s="6">
        <f>IF(AO$3=$J$3,$G245,IF($F245='KU Meter Schedule'!AO$3,'KU Meter Schedule'!AN245-'KU Meter Schedule'!$G245,AN245))</f>
        <v>39086.769999999997</v>
      </c>
      <c r="AP245" s="6">
        <f>IF(AP$3=$J$3,$G245,IF($F245='KU Meter Schedule'!AP$3,'KU Meter Schedule'!AO245-'KU Meter Schedule'!$G245,AO245))</f>
        <v>39086.769999999997</v>
      </c>
      <c r="AQ245" s="6">
        <f>IF(AQ$3=$J$3,$G245,IF($F245='KU Meter Schedule'!AQ$3,'KU Meter Schedule'!AP245-'KU Meter Schedule'!$G245,AP245))</f>
        <v>39086.769999999997</v>
      </c>
      <c r="AR245" s="6">
        <f>IF(AR$3=$J$3,$G245,IF($F245='KU Meter Schedule'!AR$3,'KU Meter Schedule'!AQ245-'KU Meter Schedule'!$G245,AQ245))</f>
        <v>39086.769999999997</v>
      </c>
      <c r="AS245" s="6">
        <f>IF(AS$3=$J$3,$G245,IF($F245='KU Meter Schedule'!AS$3,'KU Meter Schedule'!AR245-'KU Meter Schedule'!$G245,AR245))</f>
        <v>39086.769999999997</v>
      </c>
      <c r="AT245" s="6">
        <f>IF(AT$3=$J$3,$G245,IF($F245='KU Meter Schedule'!AT$3,'KU Meter Schedule'!AS245-'KU Meter Schedule'!$G245,AS245))</f>
        <v>39086.769999999997</v>
      </c>
      <c r="AU245" s="6">
        <f>IF(AU$3=$J$3,$G245,IF($F245='KU Meter Schedule'!AU$3,'KU Meter Schedule'!AT245-'KU Meter Schedule'!$G245,AT245))</f>
        <v>39086.769999999997</v>
      </c>
      <c r="AV245" s="6">
        <f>IF(AV$3=$J$3,$G245,IF($F245='KU Meter Schedule'!AV$3,'KU Meter Schedule'!AU245-'KU Meter Schedule'!$G245,AU245))</f>
        <v>39086.769999999997</v>
      </c>
      <c r="AW245" s="6">
        <f>IF(AW$3=$J$3,$G245,IF($F245='KU Meter Schedule'!AW$3,'KU Meter Schedule'!AV245-'KU Meter Schedule'!$G245,AV245))</f>
        <v>39086.769999999997</v>
      </c>
      <c r="AX245" s="6">
        <f>IF(AX$3=$J$3,$G245,IF($F245='KU Meter Schedule'!AX$3,'KU Meter Schedule'!AW245-'KU Meter Schedule'!$G245,AW245))</f>
        <v>0</v>
      </c>
      <c r="AZ245" s="21">
        <f>IF(AZ$3&lt;'Depr. Rate'!$B$1,('Depr. Rate'!$B$4*'KU Meter Schedule'!J245)/12,IF(J245=0,I245/2*'Depr. Rate'!$C$4/12,('Depr. Rate'!$C$4*'KU Meter Schedule'!J245)/12))</f>
        <v>74.590586083333321</v>
      </c>
      <c r="BA245" s="21">
        <f>IF(BA$3&lt;'Depr. Rate'!$B$1,('Depr. Rate'!$B$4*'KU Meter Schedule'!K245)/12,IF(K245=0,J245/2*'Depr. Rate'!$C$4/12,('Depr. Rate'!$C$4*'KU Meter Schedule'!K245)/12))</f>
        <v>74.590586083333321</v>
      </c>
      <c r="BB245" s="21">
        <f>IF(BB$3&lt;'Depr. Rate'!$B$1,('Depr. Rate'!$B$4*'KU Meter Schedule'!L245)/12,IF(L245=0,K245/2*'Depr. Rate'!$C$4/12,('Depr. Rate'!$C$4*'KU Meter Schedule'!L245)/12))</f>
        <v>74.590586083333321</v>
      </c>
      <c r="BC245" s="21">
        <f>IF(BC$3&lt;'Depr. Rate'!$B$1,('Depr. Rate'!$B$4*'KU Meter Schedule'!M245)/12,IF(M245=0,L245/2*'Depr. Rate'!$C$4/12,('Depr. Rate'!$C$4*'KU Meter Schedule'!M245)/12))</f>
        <v>74.590586083333321</v>
      </c>
      <c r="BD245" s="21">
        <f>IF(BD$3&lt;'Depr. Rate'!$B$1,('Depr. Rate'!$B$4*'KU Meter Schedule'!N245)/12,IF(N245=0,M245/2*'Depr. Rate'!$C$4/12,('Depr. Rate'!$C$4*'KU Meter Schedule'!N245)/12))</f>
        <v>74.590586083333321</v>
      </c>
      <c r="BE245" s="21">
        <f>IF(BE$3&lt;'Depr. Rate'!$B$1,('Depr. Rate'!$B$4*'KU Meter Schedule'!O245)/12,IF(O245=0,N245/2*'Depr. Rate'!$C$4/12,('Depr. Rate'!$C$4*'KU Meter Schedule'!O245)/12))</f>
        <v>74.590586083333321</v>
      </c>
      <c r="BF245" s="21">
        <f>IF(BF$3&lt;'Depr. Rate'!$B$1,('Depr. Rate'!$B$4*'KU Meter Schedule'!P245)/12,IF(P245=0,O245/2*'Depr. Rate'!$C$4/12,('Depr. Rate'!$C$4*'KU Meter Schedule'!P245)/12))</f>
        <v>74.590586083333321</v>
      </c>
      <c r="BG245" s="21">
        <f>IF(BG$3&lt;'Depr. Rate'!$B$1,('Depr. Rate'!$B$4*'KU Meter Schedule'!Q245)/12,IF(Q245=0,P245/2*'Depr. Rate'!$C$4/12,('Depr. Rate'!$C$4*'KU Meter Schedule'!Q245)/12))</f>
        <v>74.590586083333321</v>
      </c>
      <c r="BH245" s="21">
        <f>IF(BH$3&lt;'Depr. Rate'!$B$1,('Depr. Rate'!$B$4*'KU Meter Schedule'!R245)/12,IF(R245=0,Q245/2*'Depr. Rate'!$C$4/12,('Depr. Rate'!$C$4*'KU Meter Schedule'!R245)/12))</f>
        <v>74.590586083333321</v>
      </c>
      <c r="BI245" s="21">
        <f>IF(BI$3&lt;'Depr. Rate'!$B$1,('Depr. Rate'!$B$4*'KU Meter Schedule'!S245)/12,IF(S245=0,R245/2*'Depr. Rate'!$C$4/12,('Depr. Rate'!$C$4*'KU Meter Schedule'!S245)/12))</f>
        <v>74.590586083333321</v>
      </c>
      <c r="BJ245" s="21">
        <f>IF(BJ$3&lt;'Depr. Rate'!$B$1,('Depr. Rate'!$B$4*'KU Meter Schedule'!T245)/12,IF(T245=0,S245/2*'Depr. Rate'!$C$4/12,('Depr. Rate'!$C$4*'KU Meter Schedule'!T245)/12))</f>
        <v>74.590586083333321</v>
      </c>
      <c r="BK245" s="21">
        <f>IF(BK$3&lt;'Depr. Rate'!$B$1,('Depr. Rate'!$B$4*'KU Meter Schedule'!U245)/12,IF(U245=0,T245/2*'Depr. Rate'!$C$4/12,('Depr. Rate'!$C$4*'KU Meter Schedule'!U245)/12))</f>
        <v>114.32880224999998</v>
      </c>
      <c r="BL245" s="21">
        <f>IF(BL$3&lt;'Depr. Rate'!$B$1,('Depr. Rate'!$B$4*'KU Meter Schedule'!V245)/12,IF(V245=0,U245/2*'Depr. Rate'!$C$4/12,('Depr. Rate'!$C$4*'KU Meter Schedule'!V245)/12))</f>
        <v>114.32880224999998</v>
      </c>
      <c r="BM245" s="21">
        <f>IF(BM$3&lt;'Depr. Rate'!$B$1,('Depr. Rate'!$B$4*'KU Meter Schedule'!W245)/12,IF(W245=0,V245/2*'Depr. Rate'!$C$4/12,('Depr. Rate'!$C$4*'KU Meter Schedule'!W245)/12))</f>
        <v>114.32880224999998</v>
      </c>
      <c r="BN245" s="21">
        <f>IF(BN$3&lt;'Depr. Rate'!$B$1,('Depr. Rate'!$B$4*'KU Meter Schedule'!X245)/12,IF(X245=0,W245/2*'Depr. Rate'!$C$4/12,('Depr. Rate'!$C$4*'KU Meter Schedule'!X245)/12))</f>
        <v>114.32880224999998</v>
      </c>
      <c r="BO245" s="21">
        <f>IF(BO$3&lt;'Depr. Rate'!$B$1,('Depr. Rate'!$B$4*'KU Meter Schedule'!Y245)/12,IF(Y245=0,X245/2*'Depr. Rate'!$C$4/12,('Depr. Rate'!$C$4*'KU Meter Schedule'!Y245)/12))</f>
        <v>114.32880224999998</v>
      </c>
      <c r="BP245" s="21">
        <f>IF(BP$3&lt;'Depr. Rate'!$B$1,('Depr. Rate'!$B$4*'KU Meter Schedule'!Z245)/12,IF(Z245=0,Y245/2*'Depr. Rate'!$C$4/12,('Depr. Rate'!$C$4*'KU Meter Schedule'!Z245)/12))</f>
        <v>114.32880224999998</v>
      </c>
      <c r="BQ245" s="21">
        <f>IF(BQ$3&lt;'Depr. Rate'!$B$1,('Depr. Rate'!$B$4*'KU Meter Schedule'!AA245)/12,IF(AA245=0,Z245/2*'Depr. Rate'!$C$4/12,('Depr. Rate'!$C$4*'KU Meter Schedule'!AA245)/12))</f>
        <v>114.32880224999998</v>
      </c>
      <c r="BR245" s="21">
        <f>IF(BR$3&lt;'Depr. Rate'!$B$1,('Depr. Rate'!$B$4*'KU Meter Schedule'!AB245)/12,IF(AB245=0,AA245/2*'Depr. Rate'!$C$4/12,('Depr. Rate'!$C$4*'KU Meter Schedule'!AB245)/12))</f>
        <v>114.32880224999998</v>
      </c>
      <c r="BS245" s="21">
        <f>IF(BS$3&lt;'Depr. Rate'!$B$1,('Depr. Rate'!$B$4*'KU Meter Schedule'!AC245)/12,IF(AC245=0,AB245/2*'Depr. Rate'!$C$4/12,('Depr. Rate'!$C$4*'KU Meter Schedule'!AC245)/12))</f>
        <v>114.32880224999998</v>
      </c>
      <c r="BT245" s="21">
        <f>IF(BT$3&lt;'Depr. Rate'!$B$1,('Depr. Rate'!$B$4*'KU Meter Schedule'!AD245)/12,IF(AD245=0,AC245/2*'Depr. Rate'!$C$4/12,('Depr. Rate'!$C$4*'KU Meter Schedule'!AD245)/12))</f>
        <v>114.32880224999998</v>
      </c>
      <c r="BU245" s="21">
        <f>IF(BU$3&lt;'Depr. Rate'!$B$1,('Depr. Rate'!$B$4*'KU Meter Schedule'!AE245)/12,IF(AE245=0,AD245/2*'Depr. Rate'!$C$4/12,('Depr. Rate'!$C$4*'KU Meter Schedule'!AE245)/12))</f>
        <v>114.32880224999998</v>
      </c>
      <c r="BV245" s="21">
        <f>IF(BV$3&lt;'Depr. Rate'!$B$1,('Depr. Rate'!$B$4*'KU Meter Schedule'!AF245)/12,IF(AF245=0,AE245/2*'Depr. Rate'!$C$4/12,('Depr. Rate'!$C$4*'KU Meter Schedule'!AF245)/12))</f>
        <v>114.32880224999998</v>
      </c>
      <c r="BW245" s="21">
        <f>IF(BW$3&lt;'Depr. Rate'!$B$1,('Depr. Rate'!$B$4*'KU Meter Schedule'!AG245)/12,IF(AG245=0,AF245/2*'Depr. Rate'!$C$4/12,('Depr. Rate'!$C$4*'KU Meter Schedule'!AG245)/12))</f>
        <v>114.32880224999998</v>
      </c>
      <c r="BX245" s="21">
        <f>IF(BX$3&lt;'Depr. Rate'!$B$1,('Depr. Rate'!$B$4*'KU Meter Schedule'!AH245)/12,IF(AH245=0,AG245/2*'Depr. Rate'!$C$4/12,('Depr. Rate'!$C$4*'KU Meter Schedule'!AH245)/12))</f>
        <v>114.32880224999998</v>
      </c>
      <c r="BY245" s="21">
        <f>IF(BY$3&lt;'Depr. Rate'!$B$1,('Depr. Rate'!$B$4*'KU Meter Schedule'!AI245)/12,IF(AI245=0,AH245/2*'Depr. Rate'!$C$4/12,('Depr. Rate'!$C$4*'KU Meter Schedule'!AI245)/12))</f>
        <v>114.32880224999998</v>
      </c>
      <c r="BZ245" s="21">
        <f>IF(BZ$3&lt;'Depr. Rate'!$B$1,('Depr. Rate'!$B$4*'KU Meter Schedule'!AJ245)/12,IF(AJ245=0,AI245/2*'Depr. Rate'!$C$4/12,('Depr. Rate'!$C$4*'KU Meter Schedule'!AJ245)/12))</f>
        <v>114.32880224999998</v>
      </c>
      <c r="CA245" s="21">
        <f>IF(CA$3&lt;'Depr. Rate'!$B$1,('Depr. Rate'!$B$4*'KU Meter Schedule'!AK245)/12,IF(AK245=0,AJ245/2*'Depr. Rate'!$C$4/12,('Depr. Rate'!$C$4*'KU Meter Schedule'!AK245)/12))</f>
        <v>114.32880224999998</v>
      </c>
      <c r="CB245" s="21">
        <f>IF(CB$3&lt;'Depr. Rate'!$B$1,('Depr. Rate'!$B$4*'KU Meter Schedule'!AL245)/12,IF(AL245=0,AK245/2*'Depr. Rate'!$C$4/12,('Depr. Rate'!$C$4*'KU Meter Schedule'!AL245)/12))</f>
        <v>114.32880224999998</v>
      </c>
      <c r="CC245" s="21">
        <f>IF(CC$3&lt;'Depr. Rate'!$B$1,('Depr. Rate'!$B$4*'KU Meter Schedule'!AM245)/12,IF(AM245=0,AL245/2*'Depr. Rate'!$C$4/12,('Depr. Rate'!$C$4*'KU Meter Schedule'!AM245)/12))</f>
        <v>114.32880224999998</v>
      </c>
      <c r="CD245" s="21">
        <f>IF(CD$3&lt;'Depr. Rate'!$B$1,('Depr. Rate'!$B$4*'KU Meter Schedule'!AN245)/12,IF(AN245=0,AM245/2*'Depr. Rate'!$C$4/12,('Depr. Rate'!$C$4*'KU Meter Schedule'!AN245)/12))</f>
        <v>114.32880224999998</v>
      </c>
      <c r="CE245" s="21">
        <f>IF(CE$3&lt;'Depr. Rate'!$B$1,('Depr. Rate'!$B$4*'KU Meter Schedule'!AO245)/12,IF(AO245=0,AN245/2*'Depr. Rate'!$C$4/12,('Depr. Rate'!$C$4*'KU Meter Schedule'!AO245)/12))</f>
        <v>114.32880224999998</v>
      </c>
      <c r="CF245" s="21">
        <f>IF(CF$3&lt;'Depr. Rate'!$B$1,('Depr. Rate'!$B$4*'KU Meter Schedule'!AP245)/12,IF(AP245=0,AO245/2*'Depr. Rate'!$C$4/12,('Depr. Rate'!$C$4*'KU Meter Schedule'!AP245)/12))</f>
        <v>114.32880224999998</v>
      </c>
      <c r="CG245" s="21">
        <f>IF(CG$3&lt;'Depr. Rate'!$B$1,('Depr. Rate'!$B$4*'KU Meter Schedule'!AQ245)/12,IF(AQ245=0,AP245/2*'Depr. Rate'!$C$4/12,('Depr. Rate'!$C$4*'KU Meter Schedule'!AQ245)/12))</f>
        <v>114.32880224999998</v>
      </c>
      <c r="CH245" s="21">
        <f>IF(CH$3&lt;'Depr. Rate'!$B$1,('Depr. Rate'!$B$4*'KU Meter Schedule'!AR245)/12,IF(AR245=0,AQ245/2*'Depr. Rate'!$C$4/12,('Depr. Rate'!$C$4*'KU Meter Schedule'!AR245)/12))</f>
        <v>114.32880224999998</v>
      </c>
      <c r="CI245" s="21">
        <f>IF(CI$3&lt;'Depr. Rate'!$B$1,('Depr. Rate'!$B$4*'KU Meter Schedule'!AS245)/12,IF(AS245=0,AR245/2*'Depr. Rate'!$C$4/12,('Depr. Rate'!$C$4*'KU Meter Schedule'!AS245)/12))</f>
        <v>114.32880224999998</v>
      </c>
      <c r="CJ245" s="21">
        <f>IF(CJ$3&lt;'Depr. Rate'!$B$1,('Depr. Rate'!$B$4*'KU Meter Schedule'!AT245)/12,IF(AT245=0,AS245/2*'Depr. Rate'!$C$4/12,('Depr. Rate'!$C$4*'KU Meter Schedule'!AT245)/12))</f>
        <v>114.32880224999998</v>
      </c>
      <c r="CK245" s="21">
        <f>IF(CK$3&lt;'Depr. Rate'!$B$1,('Depr. Rate'!$B$4*'KU Meter Schedule'!AU245)/12,IF(AU245=0,AT245/2*'Depr. Rate'!$C$4/12,('Depr. Rate'!$C$4*'KU Meter Schedule'!AU245)/12))</f>
        <v>114.32880224999998</v>
      </c>
      <c r="CL245" s="21">
        <f>IF(CL$3&lt;'Depr. Rate'!$B$1,('Depr. Rate'!$B$4*'KU Meter Schedule'!AV245)/12,IF(AV245=0,AU245/2*'Depr. Rate'!$C$4/12,('Depr. Rate'!$C$4*'KU Meter Schedule'!AV245)/12))</f>
        <v>114.32880224999998</v>
      </c>
      <c r="CM245" s="21">
        <f>IF(CM$3&lt;'Depr. Rate'!$B$1,('Depr. Rate'!$B$4*'KU Meter Schedule'!AW245)/12,IF(AW245=0,AV245/2*'Depr. Rate'!$C$4/12,('Depr. Rate'!$C$4*'KU Meter Schedule'!AW245)/12))</f>
        <v>114.32880224999998</v>
      </c>
      <c r="CN245" s="21">
        <f>IF(CN$3&lt;'Depr. Rate'!$B$1,('Depr. Rate'!$B$4*'KU Meter Schedule'!AX245)/12,IF(AX245=0,AW245/2*'Depr. Rate'!$C$4/12,('Depr. Rate'!$C$4*'KU Meter Schedule'!AX245)/12))</f>
        <v>57.164401124999991</v>
      </c>
      <c r="CP245" s="6">
        <f>IF(CP$3=$CP$3,$H245+AZ245,IF($F245='KU Meter Schedule'!CP$3,'KU Meter Schedule'!CO245+AZ245-$G245,SUM(CO245,AZ245)))</f>
        <v>21165.079582881233</v>
      </c>
      <c r="CQ245" s="6">
        <f>IF(CQ$3=$CP$3,$H245+BA245,IF($F245='KU Meter Schedule'!CQ$3,'KU Meter Schedule'!CP245+BA245-$G245,SUM(CP245,BA245)))</f>
        <v>21239.670168964567</v>
      </c>
      <c r="CR245" s="6">
        <f>IF(CR$3=$CP$3,$H245+BB245,IF($F245='KU Meter Schedule'!CR$3,'KU Meter Schedule'!CQ245+BB245-$G245,SUM(CQ245,BB245)))</f>
        <v>21314.260755047901</v>
      </c>
      <c r="CS245" s="6">
        <f>IF(CS$3=$CP$3,$H245+BC245,IF($F245='KU Meter Schedule'!CS$3,'KU Meter Schedule'!CR245+BC245-$G245,SUM(CR245,BC245)))</f>
        <v>21388.851341131234</v>
      </c>
      <c r="CT245" s="6">
        <f>IF(CT$3=$CP$3,$H245+BD245,IF($F245='KU Meter Schedule'!CT$3,'KU Meter Schedule'!CS245+BD245-$G245,SUM(CS245,BD245)))</f>
        <v>21463.441927214568</v>
      </c>
      <c r="CU245" s="6">
        <f>IF(CU$3=$CP$3,$H245+BE245,IF($F245='KU Meter Schedule'!CU$3,'KU Meter Schedule'!CT245+BE245-$G245,SUM(CT245,BE245)))</f>
        <v>21538.032513297901</v>
      </c>
      <c r="CV245" s="6">
        <f>IF(CV$3=$CP$3,$H245+BF245,IF($F245='KU Meter Schedule'!CV$3,'KU Meter Schedule'!CU245+BF245-$G245,SUM(CU245,BF245)))</f>
        <v>21612.623099381235</v>
      </c>
      <c r="CW245" s="6">
        <f>IF(CW$3=$CP$3,$H245+BG245,IF($F245='KU Meter Schedule'!CW$3,'KU Meter Schedule'!CV245+BG245-$G245,SUM(CV245,BG245)))</f>
        <v>21687.213685464569</v>
      </c>
      <c r="CX245" s="6">
        <f>IF(CX$3=$CP$3,$H245+BH245,IF($F245='KU Meter Schedule'!CX$3,'KU Meter Schedule'!CW245+BH245-$G245,SUM(CW245,BH245)))</f>
        <v>21761.804271547902</v>
      </c>
      <c r="CY245" s="6">
        <f>IF(CY$3=$CP$3,$H245+BI245,IF($F245='KU Meter Schedule'!CY$3,'KU Meter Schedule'!CX245+BI245-$G245,SUM(CX245,BI245)))</f>
        <v>21836.394857631236</v>
      </c>
      <c r="CZ245" s="6">
        <f>IF(CZ$3=$CP$3,$H245+BJ245,IF($F245='KU Meter Schedule'!CZ$3,'KU Meter Schedule'!CY245+BJ245-$G245,SUM(CY245,BJ245)))</f>
        <v>21910.98544371457</v>
      </c>
      <c r="DA245" s="6">
        <f>IF(DA$3=$CP$3,$H245+BK245,IF($F245='KU Meter Schedule'!DA$3,'KU Meter Schedule'!CZ245+BK245-$G245,SUM(CZ245,BK245)))</f>
        <v>22025.314245964568</v>
      </c>
      <c r="DB245" s="6">
        <f>IF(DB$3=$CP$3,$H245+BL245,IF($F245='KU Meter Schedule'!DB$3,'KU Meter Schedule'!DA245+BL245-$G245,SUM(DA245,BL245)))</f>
        <v>22139.643048214566</v>
      </c>
      <c r="DC245" s="6">
        <f>IF(DC$3=$CP$3,$H245+BM245,IF($F245='KU Meter Schedule'!DC$3,'KU Meter Schedule'!DB245+BM245-$G245,SUM(DB245,BM245)))</f>
        <v>22253.971850464564</v>
      </c>
      <c r="DD245" s="6">
        <f>IF(DD$3=$CP$3,$H245+BN245,IF($F245='KU Meter Schedule'!DD$3,'KU Meter Schedule'!DC245+BN245-$G245,SUM(DC245,BN245)))</f>
        <v>22368.300652714563</v>
      </c>
      <c r="DE245" s="6">
        <f>IF(DE$3=$CP$3,$H245+BO245,IF($F245='KU Meter Schedule'!DE$3,'KU Meter Schedule'!DD245+BO245-$G245,SUM(DD245,BO245)))</f>
        <v>22482.629454964561</v>
      </c>
      <c r="DF245" s="6">
        <f>IF(DF$3=$CP$3,$H245+BP245,IF($F245='KU Meter Schedule'!DF$3,'KU Meter Schedule'!DE245+BP245-$G245,SUM(DE245,BP245)))</f>
        <v>22596.958257214559</v>
      </c>
      <c r="DG245" s="6">
        <f>IF(DG$3=$CP$3,$H245+BQ245,IF($F245='KU Meter Schedule'!DG$3,'KU Meter Schedule'!DF245+BQ245-$G245,SUM(DF245,BQ245)))</f>
        <v>22711.287059464557</v>
      </c>
      <c r="DH245" s="6">
        <f>IF(DH$3=$CP$3,$H245+BR245,IF($F245='KU Meter Schedule'!DH$3,'KU Meter Schedule'!DG245+BR245-$G245,SUM(DG245,BR245)))</f>
        <v>22825.615861714556</v>
      </c>
      <c r="DI245" s="6">
        <f>IF(DI$3=$CP$3,$H245+BS245,IF($F245='KU Meter Schedule'!DI$3,'KU Meter Schedule'!DH245+BS245-$G245,SUM(DH245,BS245)))</f>
        <v>22939.944663964554</v>
      </c>
      <c r="DJ245" s="6">
        <f>IF(DJ$3=$CP$3,$H245+BT245,IF($F245='KU Meter Schedule'!DJ$3,'KU Meter Schedule'!DI245+BT245-$G245,SUM(DI245,BT245)))</f>
        <v>23054.273466214552</v>
      </c>
      <c r="DK245" s="6">
        <f>IF(DK$3=$CP$3,$H245+BU245,IF($F245='KU Meter Schedule'!DK$3,'KU Meter Schedule'!DJ245+BU245-$G245,SUM(DJ245,BU245)))</f>
        <v>23168.60226846455</v>
      </c>
      <c r="DL245" s="6">
        <f>IF(DL$3=$CP$3,$H245+BV245,IF($F245='KU Meter Schedule'!DL$3,'KU Meter Schedule'!DK245+BV245-$G245,SUM(DK245,BV245)))</f>
        <v>23282.931070714549</v>
      </c>
      <c r="DM245" s="6">
        <f>IF(DM$3=$CP$3,$H245+BW245,IF($F245='KU Meter Schedule'!DM$3,'KU Meter Schedule'!DL245+BW245-$G245,SUM(DL245,BW245)))</f>
        <v>23397.259872964547</v>
      </c>
      <c r="DN245" s="6">
        <f>IF(DN$3=$CP$3,$H245+BX245,IF($F245='KU Meter Schedule'!DN$3,'KU Meter Schedule'!DM245+BX245-$G245,SUM(DM245,BX245)))</f>
        <v>23511.588675214545</v>
      </c>
      <c r="DO245" s="6">
        <f>IF(DO$3=$CP$3,$H245+BY245,IF($F245='KU Meter Schedule'!DO$3,'KU Meter Schedule'!DN245+BY245-$G245,SUM(DN245,BY245)))</f>
        <v>23625.917477464543</v>
      </c>
      <c r="DP245" s="6">
        <f>IF(DP$3=$CP$3,$H245+BZ245,IF($F245='KU Meter Schedule'!DP$3,'KU Meter Schedule'!DO245+BZ245-$G245,SUM(DO245,BZ245)))</f>
        <v>23740.246279714542</v>
      </c>
      <c r="DQ245" s="6">
        <f>IF(DQ$3=$CP$3,$H245+CA245,IF($F245='KU Meter Schedule'!DQ$3,'KU Meter Schedule'!DP245+CA245-$G245,SUM(DP245,CA245)))</f>
        <v>23854.57508196454</v>
      </c>
      <c r="DR245" s="6">
        <f>IF(DR$3=$CP$3,$H245+CB245,IF($F245='KU Meter Schedule'!DR$3,'KU Meter Schedule'!DQ245+CB245-$G245,SUM(DQ245,CB245)))</f>
        <v>23968.903884214538</v>
      </c>
      <c r="DS245" s="6">
        <f>IF(DS$3=$CP$3,$H245+CC245,IF($F245='KU Meter Schedule'!DS$3,'KU Meter Schedule'!DR245+CC245-$G245,SUM(DR245,CC245)))</f>
        <v>24083.232686464537</v>
      </c>
      <c r="DT245" s="6">
        <f>IF(DT$3=$CP$3,$H245+CD245,IF($F245='KU Meter Schedule'!DT$3,'KU Meter Schedule'!DS245+CD245-$G245,SUM(DS245,CD245)))</f>
        <v>24197.561488714535</v>
      </c>
      <c r="DU245" s="6">
        <f>IF(DU$3=$CP$3,$H245+CE245,IF($F245='KU Meter Schedule'!DU$3,'KU Meter Schedule'!DT245+CE245-$G245,SUM(DT245,CE245)))</f>
        <v>24311.890290964533</v>
      </c>
      <c r="DV245" s="6">
        <f>IF(DV$3=$CP$3,$H245+CF245,IF($F245='KU Meter Schedule'!DV$3,'KU Meter Schedule'!DU245+CF245-$G245,SUM(DU245,CF245)))</f>
        <v>24426.219093214531</v>
      </c>
      <c r="DW245" s="6">
        <f>IF(DW$3=$CP$3,$H245+CG245,IF($F245='KU Meter Schedule'!DW$3,'KU Meter Schedule'!DV245+CG245-$G245,SUM(DV245,CG245)))</f>
        <v>24540.54789546453</v>
      </c>
      <c r="DX245" s="6">
        <f>IF(DX$3=$CP$3,$H245+CH245,IF($F245='KU Meter Schedule'!DX$3,'KU Meter Schedule'!DW245+CH245-$G245,SUM(DW245,CH245)))</f>
        <v>24654.876697714528</v>
      </c>
      <c r="DY245" s="6">
        <f>IF(DY$3=$CP$3,$H245+CI245,IF($F245='KU Meter Schedule'!DY$3,'KU Meter Schedule'!DX245+CI245-$G245,SUM(DX245,CI245)))</f>
        <v>24769.205499964526</v>
      </c>
      <c r="DZ245" s="6">
        <f>IF(DZ$3=$CP$3,$H245+CJ245,IF($F245='KU Meter Schedule'!DZ$3,'KU Meter Schedule'!DY245+CJ245-$G245,SUM(DY245,CJ245)))</f>
        <v>24883.534302214524</v>
      </c>
      <c r="EA245" s="6">
        <f>IF(EA$3=$CP$3,$H245+CK245,IF($F245='KU Meter Schedule'!EA$3,'KU Meter Schedule'!DZ245+CK245-$G245,SUM(DZ245,CK245)))</f>
        <v>24997.863104464523</v>
      </c>
      <c r="EB245" s="6">
        <f>IF(EB$3=$CP$3,$H245+CL245,IF($F245='KU Meter Schedule'!EB$3,'KU Meter Schedule'!EA245+CL245-$G245,SUM(EA245,CL245)))</f>
        <v>25112.191906714521</v>
      </c>
      <c r="EC245" s="6">
        <f>IF(EC$3=$CP$3,$H245+CM245,IF($F245='KU Meter Schedule'!EC$3,'KU Meter Schedule'!EB245+CM245-$G245,SUM(EB245,CM245)))</f>
        <v>25226.520708964519</v>
      </c>
      <c r="ED245" s="6">
        <f>IF(ED$3=$CP$3,$H245+CN245,IF($F245='KU Meter Schedule'!ED$3,'KU Meter Schedule'!EC245+CN245-$G245,SUM(EC245,CN245)))</f>
        <v>-13803.084889910479</v>
      </c>
      <c r="EF245" s="8">
        <f t="shared" ref="EF245:EU259" si="52">J245-CP245</f>
        <v>17921.690417118763</v>
      </c>
      <c r="EG245" s="8">
        <f t="shared" si="52"/>
        <v>17847.09983103543</v>
      </c>
      <c r="EH245" s="8">
        <f t="shared" si="52"/>
        <v>17772.509244952096</v>
      </c>
      <c r="EI245" s="8">
        <f t="shared" si="52"/>
        <v>17697.918658868763</v>
      </c>
      <c r="EJ245" s="8">
        <f t="shared" si="52"/>
        <v>17623.328072785429</v>
      </c>
      <c r="EK245" s="8">
        <f t="shared" si="52"/>
        <v>17548.737486702095</v>
      </c>
      <c r="EL245" s="8">
        <f t="shared" si="52"/>
        <v>17474.146900618762</v>
      </c>
      <c r="EM245" s="8">
        <f t="shared" si="52"/>
        <v>17399.556314535428</v>
      </c>
      <c r="EN245" s="8">
        <f t="shared" si="52"/>
        <v>17324.965728452094</v>
      </c>
      <c r="EO245" s="8">
        <f t="shared" si="52"/>
        <v>17250.375142368761</v>
      </c>
      <c r="EP245" s="8">
        <f t="shared" si="52"/>
        <v>17175.784556285427</v>
      </c>
      <c r="EQ245" s="8">
        <f t="shared" si="52"/>
        <v>17061.455754035429</v>
      </c>
      <c r="ER245" s="8">
        <f t="shared" si="52"/>
        <v>16947.126951785431</v>
      </c>
      <c r="ES245" s="8">
        <f t="shared" si="52"/>
        <v>16832.798149535432</v>
      </c>
      <c r="ET245" s="8">
        <f t="shared" si="52"/>
        <v>16718.469347285434</v>
      </c>
      <c r="EU245" s="8">
        <f t="shared" si="52"/>
        <v>16604.140545035436</v>
      </c>
      <c r="EV245" s="8">
        <f t="shared" si="51"/>
        <v>16489.811742785438</v>
      </c>
      <c r="EW245" s="8">
        <f t="shared" si="51"/>
        <v>16375.482940535439</v>
      </c>
      <c r="EX245" s="8">
        <f t="shared" si="51"/>
        <v>16261.154138285441</v>
      </c>
      <c r="EY245" s="8">
        <f t="shared" si="51"/>
        <v>16146.825336035443</v>
      </c>
      <c r="EZ245" s="8">
        <f t="shared" si="51"/>
        <v>16032.496533785445</v>
      </c>
      <c r="FA245" s="8">
        <f t="shared" si="51"/>
        <v>15918.167731535446</v>
      </c>
      <c r="FB245" s="8">
        <f t="shared" si="51"/>
        <v>15803.838929285448</v>
      </c>
      <c r="FC245" s="8">
        <f t="shared" si="51"/>
        <v>15689.51012703545</v>
      </c>
      <c r="FD245" s="8">
        <f t="shared" si="51"/>
        <v>15575.181324785452</v>
      </c>
      <c r="FE245" s="8">
        <f t="shared" si="51"/>
        <v>15460.852522535453</v>
      </c>
      <c r="FF245" s="8">
        <f t="shared" si="51"/>
        <v>15346.523720285455</v>
      </c>
      <c r="FG245" s="8">
        <f t="shared" si="51"/>
        <v>15232.194918035457</v>
      </c>
      <c r="FH245" s="8">
        <f t="shared" si="51"/>
        <v>15117.866115785459</v>
      </c>
      <c r="FI245" s="8">
        <f t="shared" si="51"/>
        <v>15003.53731353546</v>
      </c>
      <c r="FJ245" s="8">
        <f t="shared" si="51"/>
        <v>14889.208511285462</v>
      </c>
      <c r="FK245" s="8">
        <f t="shared" si="50"/>
        <v>14774.879709035464</v>
      </c>
      <c r="FL245" s="8">
        <f t="shared" si="50"/>
        <v>14660.550906785465</v>
      </c>
      <c r="FM245" s="8">
        <f t="shared" si="50"/>
        <v>14546.222104535467</v>
      </c>
      <c r="FN245" s="8">
        <f t="shared" si="50"/>
        <v>14431.893302285469</v>
      </c>
      <c r="FO245" s="8">
        <f t="shared" si="50"/>
        <v>14317.564500035471</v>
      </c>
      <c r="FP245" s="8">
        <f t="shared" si="50"/>
        <v>14203.235697785472</v>
      </c>
      <c r="FQ245" s="8">
        <f t="shared" si="50"/>
        <v>14088.906895535474</v>
      </c>
      <c r="FR245" s="8">
        <f t="shared" si="50"/>
        <v>13974.578093285476</v>
      </c>
      <c r="FS245" s="8">
        <f t="shared" si="50"/>
        <v>13860.249291035478</v>
      </c>
      <c r="FT245" s="8">
        <f t="shared" si="50"/>
        <v>13803.084889910479</v>
      </c>
    </row>
    <row r="246" spans="1:176" x14ac:dyDescent="0.25">
      <c r="A246" s="3" t="s">
        <v>12</v>
      </c>
      <c r="B246" s="3" t="s">
        <v>2</v>
      </c>
      <c r="C246" s="3" t="s">
        <v>37</v>
      </c>
      <c r="D246" s="3" t="s">
        <v>5</v>
      </c>
      <c r="E246" s="3">
        <v>1996</v>
      </c>
      <c r="F246" s="24">
        <f>IFERROR(VLOOKUP(CONCATENATE(C246,E246),'KU Retirements'!$A$4:$E$150,5,FALSE),"N/A")</f>
        <v>43800</v>
      </c>
      <c r="G246" s="5">
        <v>90796.160000000003</v>
      </c>
      <c r="H246" s="5">
        <v>48991.907323923202</v>
      </c>
      <c r="J246" s="6">
        <f>IF(J$3=$J$3,$G246,IF($F246='KU Meter Schedule'!J$3,'KU Meter Schedule'!I246-'KU Meter Schedule'!$G246,I246))</f>
        <v>90796.160000000003</v>
      </c>
      <c r="K246" s="6">
        <f>IF(K$3=$J$3,$G246,IF($F246='KU Meter Schedule'!K$3,'KU Meter Schedule'!J246-'KU Meter Schedule'!$G246,J246))</f>
        <v>90796.160000000003</v>
      </c>
      <c r="L246" s="6">
        <f>IF(L$3=$J$3,$G246,IF($F246='KU Meter Schedule'!L$3,'KU Meter Schedule'!K246-'KU Meter Schedule'!$G246,K246))</f>
        <v>90796.160000000003</v>
      </c>
      <c r="M246" s="6">
        <f>IF(M$3=$J$3,$G246,IF($F246='KU Meter Schedule'!M$3,'KU Meter Schedule'!L246-'KU Meter Schedule'!$G246,L246))</f>
        <v>90796.160000000003</v>
      </c>
      <c r="N246" s="6">
        <f>IF(N$3=$J$3,$G246,IF($F246='KU Meter Schedule'!N$3,'KU Meter Schedule'!M246-'KU Meter Schedule'!$G246,M246))</f>
        <v>90796.160000000003</v>
      </c>
      <c r="O246" s="6">
        <f>IF(O$3=$J$3,$G246,IF($F246='KU Meter Schedule'!O$3,'KU Meter Schedule'!N246-'KU Meter Schedule'!$G246,N246))</f>
        <v>90796.160000000003</v>
      </c>
      <c r="P246" s="6">
        <f>IF(P$3=$J$3,$G246,IF($F246='KU Meter Schedule'!P$3,'KU Meter Schedule'!O246-'KU Meter Schedule'!$G246,O246))</f>
        <v>90796.160000000003</v>
      </c>
      <c r="Q246" s="6">
        <f>IF(Q$3=$J$3,$G246,IF($F246='KU Meter Schedule'!Q$3,'KU Meter Schedule'!P246-'KU Meter Schedule'!$G246,P246))</f>
        <v>90796.160000000003</v>
      </c>
      <c r="R246" s="6">
        <f>IF(R$3=$J$3,$G246,IF($F246='KU Meter Schedule'!R$3,'KU Meter Schedule'!Q246-'KU Meter Schedule'!$G246,Q246))</f>
        <v>90796.160000000003</v>
      </c>
      <c r="S246" s="6">
        <f>IF(S$3=$J$3,$G246,IF($F246='KU Meter Schedule'!S$3,'KU Meter Schedule'!R246-'KU Meter Schedule'!$G246,R246))</f>
        <v>90796.160000000003</v>
      </c>
      <c r="T246" s="6">
        <f>IF(T$3=$J$3,$G246,IF($F246='KU Meter Schedule'!T$3,'KU Meter Schedule'!S246-'KU Meter Schedule'!$G246,S246))</f>
        <v>90796.160000000003</v>
      </c>
      <c r="U246" s="6">
        <f>IF(U$3=$J$3,$G246,IF($F246='KU Meter Schedule'!U$3,'KU Meter Schedule'!T246-'KU Meter Schedule'!$G246,T246))</f>
        <v>90796.160000000003</v>
      </c>
      <c r="V246" s="6">
        <f>IF(V$3=$J$3,$G246,IF($F246='KU Meter Schedule'!V$3,'KU Meter Schedule'!U246-'KU Meter Schedule'!$G246,U246))</f>
        <v>90796.160000000003</v>
      </c>
      <c r="W246" s="6">
        <f>IF(W$3=$J$3,$G246,IF($F246='KU Meter Schedule'!W$3,'KU Meter Schedule'!V246-'KU Meter Schedule'!$G246,V246))</f>
        <v>90796.160000000003</v>
      </c>
      <c r="X246" s="6">
        <f>IF(X$3=$J$3,$G246,IF($F246='KU Meter Schedule'!X$3,'KU Meter Schedule'!W246-'KU Meter Schedule'!$G246,W246))</f>
        <v>90796.160000000003</v>
      </c>
      <c r="Y246" s="6">
        <f>IF(Y$3=$J$3,$G246,IF($F246='KU Meter Schedule'!Y$3,'KU Meter Schedule'!X246-'KU Meter Schedule'!$G246,X246))</f>
        <v>90796.160000000003</v>
      </c>
      <c r="Z246" s="6">
        <f>IF(Z$3=$J$3,$G246,IF($F246='KU Meter Schedule'!Z$3,'KU Meter Schedule'!Y246-'KU Meter Schedule'!$G246,Y246))</f>
        <v>90796.160000000003</v>
      </c>
      <c r="AA246" s="6">
        <f>IF(AA$3=$J$3,$G246,IF($F246='KU Meter Schedule'!AA$3,'KU Meter Schedule'!Z246-'KU Meter Schedule'!$G246,Z246))</f>
        <v>90796.160000000003</v>
      </c>
      <c r="AB246" s="6">
        <f>IF(AB$3=$J$3,$G246,IF($F246='KU Meter Schedule'!AB$3,'KU Meter Schedule'!AA246-'KU Meter Schedule'!$G246,AA246))</f>
        <v>90796.160000000003</v>
      </c>
      <c r="AC246" s="6">
        <f>IF(AC$3=$J$3,$G246,IF($F246='KU Meter Schedule'!AC$3,'KU Meter Schedule'!AB246-'KU Meter Schedule'!$G246,AB246))</f>
        <v>90796.160000000003</v>
      </c>
      <c r="AD246" s="6">
        <f>IF(AD$3=$J$3,$G246,IF($F246='KU Meter Schedule'!AD$3,'KU Meter Schedule'!AC246-'KU Meter Schedule'!$G246,AC246))</f>
        <v>90796.160000000003</v>
      </c>
      <c r="AE246" s="6">
        <f>IF(AE$3=$J$3,$G246,IF($F246='KU Meter Schedule'!AE$3,'KU Meter Schedule'!AD246-'KU Meter Schedule'!$G246,AD246))</f>
        <v>90796.160000000003</v>
      </c>
      <c r="AF246" s="6">
        <f>IF(AF$3=$J$3,$G246,IF($F246='KU Meter Schedule'!AF$3,'KU Meter Schedule'!AE246-'KU Meter Schedule'!$G246,AE246))</f>
        <v>90796.160000000003</v>
      </c>
      <c r="AG246" s="6">
        <f>IF(AG$3=$J$3,$G246,IF($F246='KU Meter Schedule'!AG$3,'KU Meter Schedule'!AF246-'KU Meter Schedule'!$G246,AF246))</f>
        <v>90796.160000000003</v>
      </c>
      <c r="AH246" s="6">
        <f>IF(AH$3=$J$3,$G246,IF($F246='KU Meter Schedule'!AH$3,'KU Meter Schedule'!AG246-'KU Meter Schedule'!$G246,AG246))</f>
        <v>90796.160000000003</v>
      </c>
      <c r="AI246" s="6">
        <f>IF(AI$3=$J$3,$G246,IF($F246='KU Meter Schedule'!AI$3,'KU Meter Schedule'!AH246-'KU Meter Schedule'!$G246,AH246))</f>
        <v>90796.160000000003</v>
      </c>
      <c r="AJ246" s="6">
        <f>IF(AJ$3=$J$3,$G246,IF($F246='KU Meter Schedule'!AJ$3,'KU Meter Schedule'!AI246-'KU Meter Schedule'!$G246,AI246))</f>
        <v>90796.160000000003</v>
      </c>
      <c r="AK246" s="6">
        <f>IF(AK$3=$J$3,$G246,IF($F246='KU Meter Schedule'!AK$3,'KU Meter Schedule'!AJ246-'KU Meter Schedule'!$G246,AJ246))</f>
        <v>90796.160000000003</v>
      </c>
      <c r="AL246" s="6">
        <f>IF(AL$3=$J$3,$G246,IF($F246='KU Meter Schedule'!AL$3,'KU Meter Schedule'!AK246-'KU Meter Schedule'!$G246,AK246))</f>
        <v>90796.160000000003</v>
      </c>
      <c r="AM246" s="6">
        <f>IF(AM$3=$J$3,$G246,IF($F246='KU Meter Schedule'!AM$3,'KU Meter Schedule'!AL246-'KU Meter Schedule'!$G246,AL246))</f>
        <v>90796.160000000003</v>
      </c>
      <c r="AN246" s="6">
        <f>IF(AN$3=$J$3,$G246,IF($F246='KU Meter Schedule'!AN$3,'KU Meter Schedule'!AM246-'KU Meter Schedule'!$G246,AM246))</f>
        <v>90796.160000000003</v>
      </c>
      <c r="AO246" s="6">
        <f>IF(AO$3=$J$3,$G246,IF($F246='KU Meter Schedule'!AO$3,'KU Meter Schedule'!AN246-'KU Meter Schedule'!$G246,AN246))</f>
        <v>90796.160000000003</v>
      </c>
      <c r="AP246" s="6">
        <f>IF(AP$3=$J$3,$G246,IF($F246='KU Meter Schedule'!AP$3,'KU Meter Schedule'!AO246-'KU Meter Schedule'!$G246,AO246))</f>
        <v>90796.160000000003</v>
      </c>
      <c r="AQ246" s="6">
        <f>IF(AQ$3=$J$3,$G246,IF($F246='KU Meter Schedule'!AQ$3,'KU Meter Schedule'!AP246-'KU Meter Schedule'!$G246,AP246))</f>
        <v>90796.160000000003</v>
      </c>
      <c r="AR246" s="6">
        <f>IF(AR$3=$J$3,$G246,IF($F246='KU Meter Schedule'!AR$3,'KU Meter Schedule'!AQ246-'KU Meter Schedule'!$G246,AQ246))</f>
        <v>90796.160000000003</v>
      </c>
      <c r="AS246" s="6">
        <f>IF(AS$3=$J$3,$G246,IF($F246='KU Meter Schedule'!AS$3,'KU Meter Schedule'!AR246-'KU Meter Schedule'!$G246,AR246))</f>
        <v>90796.160000000003</v>
      </c>
      <c r="AT246" s="6">
        <f>IF(AT$3=$J$3,$G246,IF($F246='KU Meter Schedule'!AT$3,'KU Meter Schedule'!AS246-'KU Meter Schedule'!$G246,AS246))</f>
        <v>90796.160000000003</v>
      </c>
      <c r="AU246" s="6">
        <f>IF(AU$3=$J$3,$G246,IF($F246='KU Meter Schedule'!AU$3,'KU Meter Schedule'!AT246-'KU Meter Schedule'!$G246,AT246))</f>
        <v>90796.160000000003</v>
      </c>
      <c r="AV246" s="6">
        <f>IF(AV$3=$J$3,$G246,IF($F246='KU Meter Schedule'!AV$3,'KU Meter Schedule'!AU246-'KU Meter Schedule'!$G246,AU246))</f>
        <v>90796.160000000003</v>
      </c>
      <c r="AW246" s="6">
        <f>IF(AW$3=$J$3,$G246,IF($F246='KU Meter Schedule'!AW$3,'KU Meter Schedule'!AV246-'KU Meter Schedule'!$G246,AV246))</f>
        <v>90796.160000000003</v>
      </c>
      <c r="AX246" s="6">
        <f>IF(AX$3=$J$3,$G246,IF($F246='KU Meter Schedule'!AX$3,'KU Meter Schedule'!AW246-'KU Meter Schedule'!$G246,AW246))</f>
        <v>0</v>
      </c>
      <c r="AZ246" s="21">
        <f>IF(AZ$3&lt;'Depr. Rate'!$B$1,('Depr. Rate'!$B$4*'KU Meter Schedule'!J246)/12,IF(J246=0,I246/2*'Depr. Rate'!$C$4/12,('Depr. Rate'!$C$4*'KU Meter Schedule'!J246)/12))</f>
        <v>173.2693386666667</v>
      </c>
      <c r="BA246" s="21">
        <f>IF(BA$3&lt;'Depr. Rate'!$B$1,('Depr. Rate'!$B$4*'KU Meter Schedule'!K246)/12,IF(K246=0,J246/2*'Depr. Rate'!$C$4/12,('Depr. Rate'!$C$4*'KU Meter Schedule'!K246)/12))</f>
        <v>173.2693386666667</v>
      </c>
      <c r="BB246" s="21">
        <f>IF(BB$3&lt;'Depr. Rate'!$B$1,('Depr. Rate'!$B$4*'KU Meter Schedule'!L246)/12,IF(L246=0,K246/2*'Depr. Rate'!$C$4/12,('Depr. Rate'!$C$4*'KU Meter Schedule'!L246)/12))</f>
        <v>173.2693386666667</v>
      </c>
      <c r="BC246" s="21">
        <f>IF(BC$3&lt;'Depr. Rate'!$B$1,('Depr. Rate'!$B$4*'KU Meter Schedule'!M246)/12,IF(M246=0,L246/2*'Depr. Rate'!$C$4/12,('Depr. Rate'!$C$4*'KU Meter Schedule'!M246)/12))</f>
        <v>173.2693386666667</v>
      </c>
      <c r="BD246" s="21">
        <f>IF(BD$3&lt;'Depr. Rate'!$B$1,('Depr. Rate'!$B$4*'KU Meter Schedule'!N246)/12,IF(N246=0,M246/2*'Depr. Rate'!$C$4/12,('Depr. Rate'!$C$4*'KU Meter Schedule'!N246)/12))</f>
        <v>173.2693386666667</v>
      </c>
      <c r="BE246" s="21">
        <f>IF(BE$3&lt;'Depr. Rate'!$B$1,('Depr. Rate'!$B$4*'KU Meter Schedule'!O246)/12,IF(O246=0,N246/2*'Depr. Rate'!$C$4/12,('Depr. Rate'!$C$4*'KU Meter Schedule'!O246)/12))</f>
        <v>173.2693386666667</v>
      </c>
      <c r="BF246" s="21">
        <f>IF(BF$3&lt;'Depr. Rate'!$B$1,('Depr. Rate'!$B$4*'KU Meter Schedule'!P246)/12,IF(P246=0,O246/2*'Depr. Rate'!$C$4/12,('Depr. Rate'!$C$4*'KU Meter Schedule'!P246)/12))</f>
        <v>173.2693386666667</v>
      </c>
      <c r="BG246" s="21">
        <f>IF(BG$3&lt;'Depr. Rate'!$B$1,('Depr. Rate'!$B$4*'KU Meter Schedule'!Q246)/12,IF(Q246=0,P246/2*'Depr. Rate'!$C$4/12,('Depr. Rate'!$C$4*'KU Meter Schedule'!Q246)/12))</f>
        <v>173.2693386666667</v>
      </c>
      <c r="BH246" s="21">
        <f>IF(BH$3&lt;'Depr. Rate'!$B$1,('Depr. Rate'!$B$4*'KU Meter Schedule'!R246)/12,IF(R246=0,Q246/2*'Depr. Rate'!$C$4/12,('Depr. Rate'!$C$4*'KU Meter Schedule'!R246)/12))</f>
        <v>173.2693386666667</v>
      </c>
      <c r="BI246" s="21">
        <f>IF(BI$3&lt;'Depr. Rate'!$B$1,('Depr. Rate'!$B$4*'KU Meter Schedule'!S246)/12,IF(S246=0,R246/2*'Depr. Rate'!$C$4/12,('Depr. Rate'!$C$4*'KU Meter Schedule'!S246)/12))</f>
        <v>173.2693386666667</v>
      </c>
      <c r="BJ246" s="21">
        <f>IF(BJ$3&lt;'Depr. Rate'!$B$1,('Depr. Rate'!$B$4*'KU Meter Schedule'!T246)/12,IF(T246=0,S246/2*'Depr. Rate'!$C$4/12,('Depr. Rate'!$C$4*'KU Meter Schedule'!T246)/12))</f>
        <v>173.2693386666667</v>
      </c>
      <c r="BK246" s="21">
        <f>IF(BK$3&lt;'Depr. Rate'!$B$1,('Depr. Rate'!$B$4*'KU Meter Schedule'!U246)/12,IF(U246=0,T246/2*'Depr. Rate'!$C$4/12,('Depr. Rate'!$C$4*'KU Meter Schedule'!U246)/12))</f>
        <v>265.57876800000003</v>
      </c>
      <c r="BL246" s="21">
        <f>IF(BL$3&lt;'Depr. Rate'!$B$1,('Depr. Rate'!$B$4*'KU Meter Schedule'!V246)/12,IF(V246=0,U246/2*'Depr. Rate'!$C$4/12,('Depr. Rate'!$C$4*'KU Meter Schedule'!V246)/12))</f>
        <v>265.57876800000003</v>
      </c>
      <c r="BM246" s="21">
        <f>IF(BM$3&lt;'Depr. Rate'!$B$1,('Depr. Rate'!$B$4*'KU Meter Schedule'!W246)/12,IF(W246=0,V246/2*'Depr. Rate'!$C$4/12,('Depr. Rate'!$C$4*'KU Meter Schedule'!W246)/12))</f>
        <v>265.57876800000003</v>
      </c>
      <c r="BN246" s="21">
        <f>IF(BN$3&lt;'Depr. Rate'!$B$1,('Depr. Rate'!$B$4*'KU Meter Schedule'!X246)/12,IF(X246=0,W246/2*'Depr. Rate'!$C$4/12,('Depr. Rate'!$C$4*'KU Meter Schedule'!X246)/12))</f>
        <v>265.57876800000003</v>
      </c>
      <c r="BO246" s="21">
        <f>IF(BO$3&lt;'Depr. Rate'!$B$1,('Depr. Rate'!$B$4*'KU Meter Schedule'!Y246)/12,IF(Y246=0,X246/2*'Depr. Rate'!$C$4/12,('Depr. Rate'!$C$4*'KU Meter Schedule'!Y246)/12))</f>
        <v>265.57876800000003</v>
      </c>
      <c r="BP246" s="21">
        <f>IF(BP$3&lt;'Depr. Rate'!$B$1,('Depr. Rate'!$B$4*'KU Meter Schedule'!Z246)/12,IF(Z246=0,Y246/2*'Depr. Rate'!$C$4/12,('Depr. Rate'!$C$4*'KU Meter Schedule'!Z246)/12))</f>
        <v>265.57876800000003</v>
      </c>
      <c r="BQ246" s="21">
        <f>IF(BQ$3&lt;'Depr. Rate'!$B$1,('Depr. Rate'!$B$4*'KU Meter Schedule'!AA246)/12,IF(AA246=0,Z246/2*'Depr. Rate'!$C$4/12,('Depr. Rate'!$C$4*'KU Meter Schedule'!AA246)/12))</f>
        <v>265.57876800000003</v>
      </c>
      <c r="BR246" s="21">
        <f>IF(BR$3&lt;'Depr. Rate'!$B$1,('Depr. Rate'!$B$4*'KU Meter Schedule'!AB246)/12,IF(AB246=0,AA246/2*'Depr. Rate'!$C$4/12,('Depr. Rate'!$C$4*'KU Meter Schedule'!AB246)/12))</f>
        <v>265.57876800000003</v>
      </c>
      <c r="BS246" s="21">
        <f>IF(BS$3&lt;'Depr. Rate'!$B$1,('Depr. Rate'!$B$4*'KU Meter Schedule'!AC246)/12,IF(AC246=0,AB246/2*'Depr. Rate'!$C$4/12,('Depr. Rate'!$C$4*'KU Meter Schedule'!AC246)/12))</f>
        <v>265.57876800000003</v>
      </c>
      <c r="BT246" s="21">
        <f>IF(BT$3&lt;'Depr. Rate'!$B$1,('Depr. Rate'!$B$4*'KU Meter Schedule'!AD246)/12,IF(AD246=0,AC246/2*'Depr. Rate'!$C$4/12,('Depr. Rate'!$C$4*'KU Meter Schedule'!AD246)/12))</f>
        <v>265.57876800000003</v>
      </c>
      <c r="BU246" s="21">
        <f>IF(BU$3&lt;'Depr. Rate'!$B$1,('Depr. Rate'!$B$4*'KU Meter Schedule'!AE246)/12,IF(AE246=0,AD246/2*'Depr. Rate'!$C$4/12,('Depr. Rate'!$C$4*'KU Meter Schedule'!AE246)/12))</f>
        <v>265.57876800000003</v>
      </c>
      <c r="BV246" s="21">
        <f>IF(BV$3&lt;'Depr. Rate'!$B$1,('Depr. Rate'!$B$4*'KU Meter Schedule'!AF246)/12,IF(AF246=0,AE246/2*'Depr. Rate'!$C$4/12,('Depr. Rate'!$C$4*'KU Meter Schedule'!AF246)/12))</f>
        <v>265.57876800000003</v>
      </c>
      <c r="BW246" s="21">
        <f>IF(BW$3&lt;'Depr. Rate'!$B$1,('Depr. Rate'!$B$4*'KU Meter Schedule'!AG246)/12,IF(AG246=0,AF246/2*'Depr. Rate'!$C$4/12,('Depr. Rate'!$C$4*'KU Meter Schedule'!AG246)/12))</f>
        <v>265.57876800000003</v>
      </c>
      <c r="BX246" s="21">
        <f>IF(BX$3&lt;'Depr. Rate'!$B$1,('Depr. Rate'!$B$4*'KU Meter Schedule'!AH246)/12,IF(AH246=0,AG246/2*'Depr. Rate'!$C$4/12,('Depr. Rate'!$C$4*'KU Meter Schedule'!AH246)/12))</f>
        <v>265.57876800000003</v>
      </c>
      <c r="BY246" s="21">
        <f>IF(BY$3&lt;'Depr. Rate'!$B$1,('Depr. Rate'!$B$4*'KU Meter Schedule'!AI246)/12,IF(AI246=0,AH246/2*'Depr. Rate'!$C$4/12,('Depr. Rate'!$C$4*'KU Meter Schedule'!AI246)/12))</f>
        <v>265.57876800000003</v>
      </c>
      <c r="BZ246" s="21">
        <f>IF(BZ$3&lt;'Depr. Rate'!$B$1,('Depr. Rate'!$B$4*'KU Meter Schedule'!AJ246)/12,IF(AJ246=0,AI246/2*'Depr. Rate'!$C$4/12,('Depr. Rate'!$C$4*'KU Meter Schedule'!AJ246)/12))</f>
        <v>265.57876800000003</v>
      </c>
      <c r="CA246" s="21">
        <f>IF(CA$3&lt;'Depr. Rate'!$B$1,('Depr. Rate'!$B$4*'KU Meter Schedule'!AK246)/12,IF(AK246=0,AJ246/2*'Depr. Rate'!$C$4/12,('Depr. Rate'!$C$4*'KU Meter Schedule'!AK246)/12))</f>
        <v>265.57876800000003</v>
      </c>
      <c r="CB246" s="21">
        <f>IF(CB$3&lt;'Depr. Rate'!$B$1,('Depr. Rate'!$B$4*'KU Meter Schedule'!AL246)/12,IF(AL246=0,AK246/2*'Depr. Rate'!$C$4/12,('Depr. Rate'!$C$4*'KU Meter Schedule'!AL246)/12))</f>
        <v>265.57876800000003</v>
      </c>
      <c r="CC246" s="21">
        <f>IF(CC$3&lt;'Depr. Rate'!$B$1,('Depr. Rate'!$B$4*'KU Meter Schedule'!AM246)/12,IF(AM246=0,AL246/2*'Depr. Rate'!$C$4/12,('Depr. Rate'!$C$4*'KU Meter Schedule'!AM246)/12))</f>
        <v>265.57876800000003</v>
      </c>
      <c r="CD246" s="21">
        <f>IF(CD$3&lt;'Depr. Rate'!$B$1,('Depr. Rate'!$B$4*'KU Meter Schedule'!AN246)/12,IF(AN246=0,AM246/2*'Depr. Rate'!$C$4/12,('Depr. Rate'!$C$4*'KU Meter Schedule'!AN246)/12))</f>
        <v>265.57876800000003</v>
      </c>
      <c r="CE246" s="21">
        <f>IF(CE$3&lt;'Depr. Rate'!$B$1,('Depr. Rate'!$B$4*'KU Meter Schedule'!AO246)/12,IF(AO246=0,AN246/2*'Depr. Rate'!$C$4/12,('Depr. Rate'!$C$4*'KU Meter Schedule'!AO246)/12))</f>
        <v>265.57876800000003</v>
      </c>
      <c r="CF246" s="21">
        <f>IF(CF$3&lt;'Depr. Rate'!$B$1,('Depr. Rate'!$B$4*'KU Meter Schedule'!AP246)/12,IF(AP246=0,AO246/2*'Depr. Rate'!$C$4/12,('Depr. Rate'!$C$4*'KU Meter Schedule'!AP246)/12))</f>
        <v>265.57876800000003</v>
      </c>
      <c r="CG246" s="21">
        <f>IF(CG$3&lt;'Depr. Rate'!$B$1,('Depr. Rate'!$B$4*'KU Meter Schedule'!AQ246)/12,IF(AQ246=0,AP246/2*'Depr. Rate'!$C$4/12,('Depr. Rate'!$C$4*'KU Meter Schedule'!AQ246)/12))</f>
        <v>265.57876800000003</v>
      </c>
      <c r="CH246" s="21">
        <f>IF(CH$3&lt;'Depr. Rate'!$B$1,('Depr. Rate'!$B$4*'KU Meter Schedule'!AR246)/12,IF(AR246=0,AQ246/2*'Depr. Rate'!$C$4/12,('Depr. Rate'!$C$4*'KU Meter Schedule'!AR246)/12))</f>
        <v>265.57876800000003</v>
      </c>
      <c r="CI246" s="21">
        <f>IF(CI$3&lt;'Depr. Rate'!$B$1,('Depr. Rate'!$B$4*'KU Meter Schedule'!AS246)/12,IF(AS246=0,AR246/2*'Depr. Rate'!$C$4/12,('Depr. Rate'!$C$4*'KU Meter Schedule'!AS246)/12))</f>
        <v>265.57876800000003</v>
      </c>
      <c r="CJ246" s="21">
        <f>IF(CJ$3&lt;'Depr. Rate'!$B$1,('Depr. Rate'!$B$4*'KU Meter Schedule'!AT246)/12,IF(AT246=0,AS246/2*'Depr. Rate'!$C$4/12,('Depr. Rate'!$C$4*'KU Meter Schedule'!AT246)/12))</f>
        <v>265.57876800000003</v>
      </c>
      <c r="CK246" s="21">
        <f>IF(CK$3&lt;'Depr. Rate'!$B$1,('Depr. Rate'!$B$4*'KU Meter Schedule'!AU246)/12,IF(AU246=0,AT246/2*'Depr. Rate'!$C$4/12,('Depr. Rate'!$C$4*'KU Meter Schedule'!AU246)/12))</f>
        <v>265.57876800000003</v>
      </c>
      <c r="CL246" s="21">
        <f>IF(CL$3&lt;'Depr. Rate'!$B$1,('Depr. Rate'!$B$4*'KU Meter Schedule'!AV246)/12,IF(AV246=0,AU246/2*'Depr. Rate'!$C$4/12,('Depr. Rate'!$C$4*'KU Meter Schedule'!AV246)/12))</f>
        <v>265.57876800000003</v>
      </c>
      <c r="CM246" s="21">
        <f>IF(CM$3&lt;'Depr. Rate'!$B$1,('Depr. Rate'!$B$4*'KU Meter Schedule'!AW246)/12,IF(AW246=0,AV246/2*'Depr. Rate'!$C$4/12,('Depr. Rate'!$C$4*'KU Meter Schedule'!AW246)/12))</f>
        <v>265.57876800000003</v>
      </c>
      <c r="CN246" s="21">
        <f>IF(CN$3&lt;'Depr. Rate'!$B$1,('Depr. Rate'!$B$4*'KU Meter Schedule'!AX246)/12,IF(AX246=0,AW246/2*'Depr. Rate'!$C$4/12,('Depr. Rate'!$C$4*'KU Meter Schedule'!AX246)/12))</f>
        <v>132.78938400000001</v>
      </c>
      <c r="CP246" s="6">
        <f>IF(CP$3=$CP$3,$H246+AZ246,IF($F246='KU Meter Schedule'!CP$3,'KU Meter Schedule'!CO246+AZ246-$G246,SUM(CO246,AZ246)))</f>
        <v>49165.176662589867</v>
      </c>
      <c r="CQ246" s="6">
        <f>IF(CQ$3=$CP$3,$H246+BA246,IF($F246='KU Meter Schedule'!CQ$3,'KU Meter Schedule'!CP246+BA246-$G246,SUM(CP246,BA246)))</f>
        <v>49338.446001256532</v>
      </c>
      <c r="CR246" s="6">
        <f>IF(CR$3=$CP$3,$H246+BB246,IF($F246='KU Meter Schedule'!CR$3,'KU Meter Schedule'!CQ246+BB246-$G246,SUM(CQ246,BB246)))</f>
        <v>49511.715339923197</v>
      </c>
      <c r="CS246" s="6">
        <f>IF(CS$3=$CP$3,$H246+BC246,IF($F246='KU Meter Schedule'!CS$3,'KU Meter Schedule'!CR246+BC246-$G246,SUM(CR246,BC246)))</f>
        <v>49684.984678589863</v>
      </c>
      <c r="CT246" s="6">
        <f>IF(CT$3=$CP$3,$H246+BD246,IF($F246='KU Meter Schedule'!CT$3,'KU Meter Schedule'!CS246+BD246-$G246,SUM(CS246,BD246)))</f>
        <v>49858.254017256528</v>
      </c>
      <c r="CU246" s="6">
        <f>IF(CU$3=$CP$3,$H246+BE246,IF($F246='KU Meter Schedule'!CU$3,'KU Meter Schedule'!CT246+BE246-$G246,SUM(CT246,BE246)))</f>
        <v>50031.523355923193</v>
      </c>
      <c r="CV246" s="6">
        <f>IF(CV$3=$CP$3,$H246+BF246,IF($F246='KU Meter Schedule'!CV$3,'KU Meter Schedule'!CU246+BF246-$G246,SUM(CU246,BF246)))</f>
        <v>50204.792694589858</v>
      </c>
      <c r="CW246" s="6">
        <f>IF(CW$3=$CP$3,$H246+BG246,IF($F246='KU Meter Schedule'!CW$3,'KU Meter Schedule'!CV246+BG246-$G246,SUM(CV246,BG246)))</f>
        <v>50378.062033256523</v>
      </c>
      <c r="CX246" s="6">
        <f>IF(CX$3=$CP$3,$H246+BH246,IF($F246='KU Meter Schedule'!CX$3,'KU Meter Schedule'!CW246+BH246-$G246,SUM(CW246,BH246)))</f>
        <v>50551.331371923188</v>
      </c>
      <c r="CY246" s="6">
        <f>IF(CY$3=$CP$3,$H246+BI246,IF($F246='KU Meter Schedule'!CY$3,'KU Meter Schedule'!CX246+BI246-$G246,SUM(CX246,BI246)))</f>
        <v>50724.600710589853</v>
      </c>
      <c r="CZ246" s="6">
        <f>IF(CZ$3=$CP$3,$H246+BJ246,IF($F246='KU Meter Schedule'!CZ$3,'KU Meter Schedule'!CY246+BJ246-$G246,SUM(CY246,BJ246)))</f>
        <v>50897.870049256519</v>
      </c>
      <c r="DA246" s="6">
        <f>IF(DA$3=$CP$3,$H246+BK246,IF($F246='KU Meter Schedule'!DA$3,'KU Meter Schedule'!CZ246+BK246-$G246,SUM(CZ246,BK246)))</f>
        <v>51163.448817256518</v>
      </c>
      <c r="DB246" s="6">
        <f>IF(DB$3=$CP$3,$H246+BL246,IF($F246='KU Meter Schedule'!DB$3,'KU Meter Schedule'!DA246+BL246-$G246,SUM(DA246,BL246)))</f>
        <v>51429.027585256517</v>
      </c>
      <c r="DC246" s="6">
        <f>IF(DC$3=$CP$3,$H246+BM246,IF($F246='KU Meter Schedule'!DC$3,'KU Meter Schedule'!DB246+BM246-$G246,SUM(DB246,BM246)))</f>
        <v>51694.606353256517</v>
      </c>
      <c r="DD246" s="6">
        <f>IF(DD$3=$CP$3,$H246+BN246,IF($F246='KU Meter Schedule'!DD$3,'KU Meter Schedule'!DC246+BN246-$G246,SUM(DC246,BN246)))</f>
        <v>51960.185121256516</v>
      </c>
      <c r="DE246" s="6">
        <f>IF(DE$3=$CP$3,$H246+BO246,IF($F246='KU Meter Schedule'!DE$3,'KU Meter Schedule'!DD246+BO246-$G246,SUM(DD246,BO246)))</f>
        <v>52225.763889256516</v>
      </c>
      <c r="DF246" s="6">
        <f>IF(DF$3=$CP$3,$H246+BP246,IF($F246='KU Meter Schedule'!DF$3,'KU Meter Schedule'!DE246+BP246-$G246,SUM(DE246,BP246)))</f>
        <v>52491.342657256515</v>
      </c>
      <c r="DG246" s="6">
        <f>IF(DG$3=$CP$3,$H246+BQ246,IF($F246='KU Meter Schedule'!DG$3,'KU Meter Schedule'!DF246+BQ246-$G246,SUM(DF246,BQ246)))</f>
        <v>52756.921425256514</v>
      </c>
      <c r="DH246" s="6">
        <f>IF(DH$3=$CP$3,$H246+BR246,IF($F246='KU Meter Schedule'!DH$3,'KU Meter Schedule'!DG246+BR246-$G246,SUM(DG246,BR246)))</f>
        <v>53022.500193256514</v>
      </c>
      <c r="DI246" s="6">
        <f>IF(DI$3=$CP$3,$H246+BS246,IF($F246='KU Meter Schedule'!DI$3,'KU Meter Schedule'!DH246+BS246-$G246,SUM(DH246,BS246)))</f>
        <v>53288.078961256513</v>
      </c>
      <c r="DJ246" s="6">
        <f>IF(DJ$3=$CP$3,$H246+BT246,IF($F246='KU Meter Schedule'!DJ$3,'KU Meter Schedule'!DI246+BT246-$G246,SUM(DI246,BT246)))</f>
        <v>53553.657729256513</v>
      </c>
      <c r="DK246" s="6">
        <f>IF(DK$3=$CP$3,$H246+BU246,IF($F246='KU Meter Schedule'!DK$3,'KU Meter Schedule'!DJ246+BU246-$G246,SUM(DJ246,BU246)))</f>
        <v>53819.236497256512</v>
      </c>
      <c r="DL246" s="6">
        <f>IF(DL$3=$CP$3,$H246+BV246,IF($F246='KU Meter Schedule'!DL$3,'KU Meter Schedule'!DK246+BV246-$G246,SUM(DK246,BV246)))</f>
        <v>54084.815265256511</v>
      </c>
      <c r="DM246" s="6">
        <f>IF(DM$3=$CP$3,$H246+BW246,IF($F246='KU Meter Schedule'!DM$3,'KU Meter Schedule'!DL246+BW246-$G246,SUM(DL246,BW246)))</f>
        <v>54350.394033256511</v>
      </c>
      <c r="DN246" s="6">
        <f>IF(DN$3=$CP$3,$H246+BX246,IF($F246='KU Meter Schedule'!DN$3,'KU Meter Schedule'!DM246+BX246-$G246,SUM(DM246,BX246)))</f>
        <v>54615.97280125651</v>
      </c>
      <c r="DO246" s="6">
        <f>IF(DO$3=$CP$3,$H246+BY246,IF($F246='KU Meter Schedule'!DO$3,'KU Meter Schedule'!DN246+BY246-$G246,SUM(DN246,BY246)))</f>
        <v>54881.55156925651</v>
      </c>
      <c r="DP246" s="6">
        <f>IF(DP$3=$CP$3,$H246+BZ246,IF($F246='KU Meter Schedule'!DP$3,'KU Meter Schedule'!DO246+BZ246-$G246,SUM(DO246,BZ246)))</f>
        <v>55147.130337256509</v>
      </c>
      <c r="DQ246" s="6">
        <f>IF(DQ$3=$CP$3,$H246+CA246,IF($F246='KU Meter Schedule'!DQ$3,'KU Meter Schedule'!DP246+CA246-$G246,SUM(DP246,CA246)))</f>
        <v>55412.709105256508</v>
      </c>
      <c r="DR246" s="6">
        <f>IF(DR$3=$CP$3,$H246+CB246,IF($F246='KU Meter Schedule'!DR$3,'KU Meter Schedule'!DQ246+CB246-$G246,SUM(DQ246,CB246)))</f>
        <v>55678.287873256508</v>
      </c>
      <c r="DS246" s="6">
        <f>IF(DS$3=$CP$3,$H246+CC246,IF($F246='KU Meter Schedule'!DS$3,'KU Meter Schedule'!DR246+CC246-$G246,SUM(DR246,CC246)))</f>
        <v>55943.866641256507</v>
      </c>
      <c r="DT246" s="6">
        <f>IF(DT$3=$CP$3,$H246+CD246,IF($F246='KU Meter Schedule'!DT$3,'KU Meter Schedule'!DS246+CD246-$G246,SUM(DS246,CD246)))</f>
        <v>56209.445409256507</v>
      </c>
      <c r="DU246" s="6">
        <f>IF(DU$3=$CP$3,$H246+CE246,IF($F246='KU Meter Schedule'!DU$3,'KU Meter Schedule'!DT246+CE246-$G246,SUM(DT246,CE246)))</f>
        <v>56475.024177256506</v>
      </c>
      <c r="DV246" s="6">
        <f>IF(DV$3=$CP$3,$H246+CF246,IF($F246='KU Meter Schedule'!DV$3,'KU Meter Schedule'!DU246+CF246-$G246,SUM(DU246,CF246)))</f>
        <v>56740.602945256505</v>
      </c>
      <c r="DW246" s="6">
        <f>IF(DW$3=$CP$3,$H246+CG246,IF($F246='KU Meter Schedule'!DW$3,'KU Meter Schedule'!DV246+CG246-$G246,SUM(DV246,CG246)))</f>
        <v>57006.181713256505</v>
      </c>
      <c r="DX246" s="6">
        <f>IF(DX$3=$CP$3,$H246+CH246,IF($F246='KU Meter Schedule'!DX$3,'KU Meter Schedule'!DW246+CH246-$G246,SUM(DW246,CH246)))</f>
        <v>57271.760481256504</v>
      </c>
      <c r="DY246" s="6">
        <f>IF(DY$3=$CP$3,$H246+CI246,IF($F246='KU Meter Schedule'!DY$3,'KU Meter Schedule'!DX246+CI246-$G246,SUM(DX246,CI246)))</f>
        <v>57537.339249256504</v>
      </c>
      <c r="DZ246" s="6">
        <f>IF(DZ$3=$CP$3,$H246+CJ246,IF($F246='KU Meter Schedule'!DZ$3,'KU Meter Schedule'!DY246+CJ246-$G246,SUM(DY246,CJ246)))</f>
        <v>57802.918017256503</v>
      </c>
      <c r="EA246" s="6">
        <f>IF(EA$3=$CP$3,$H246+CK246,IF($F246='KU Meter Schedule'!EA$3,'KU Meter Schedule'!DZ246+CK246-$G246,SUM(DZ246,CK246)))</f>
        <v>58068.496785256502</v>
      </c>
      <c r="EB246" s="6">
        <f>IF(EB$3=$CP$3,$H246+CL246,IF($F246='KU Meter Schedule'!EB$3,'KU Meter Schedule'!EA246+CL246-$G246,SUM(EA246,CL246)))</f>
        <v>58334.075553256502</v>
      </c>
      <c r="EC246" s="6">
        <f>IF(EC$3=$CP$3,$H246+CM246,IF($F246='KU Meter Schedule'!EC$3,'KU Meter Schedule'!EB246+CM246-$G246,SUM(EB246,CM246)))</f>
        <v>58599.654321256501</v>
      </c>
      <c r="ED246" s="6">
        <f>IF(ED$3=$CP$3,$H246+CN246,IF($F246='KU Meter Schedule'!ED$3,'KU Meter Schedule'!EC246+CN246-$G246,SUM(EC246,CN246)))</f>
        <v>-32063.716294743499</v>
      </c>
      <c r="EF246" s="8">
        <f t="shared" si="52"/>
        <v>41630.983337410136</v>
      </c>
      <c r="EG246" s="8">
        <f t="shared" si="52"/>
        <v>41457.713998743471</v>
      </c>
      <c r="EH246" s="8">
        <f t="shared" si="52"/>
        <v>41284.444660076806</v>
      </c>
      <c r="EI246" s="8">
        <f t="shared" si="52"/>
        <v>41111.175321410141</v>
      </c>
      <c r="EJ246" s="8">
        <f t="shared" si="52"/>
        <v>40937.905982743476</v>
      </c>
      <c r="EK246" s="8">
        <f t="shared" si="52"/>
        <v>40764.636644076811</v>
      </c>
      <c r="EL246" s="8">
        <f t="shared" si="52"/>
        <v>40591.367305410145</v>
      </c>
      <c r="EM246" s="8">
        <f t="shared" si="52"/>
        <v>40418.09796674348</v>
      </c>
      <c r="EN246" s="8">
        <f t="shared" si="52"/>
        <v>40244.828628076815</v>
      </c>
      <c r="EO246" s="8">
        <f t="shared" si="52"/>
        <v>40071.55928941015</v>
      </c>
      <c r="EP246" s="8">
        <f t="shared" si="52"/>
        <v>39898.289950743485</v>
      </c>
      <c r="EQ246" s="8">
        <f t="shared" si="52"/>
        <v>39632.711182743486</v>
      </c>
      <c r="ER246" s="8">
        <f t="shared" si="52"/>
        <v>39367.132414743486</v>
      </c>
      <c r="ES246" s="8">
        <f t="shared" si="52"/>
        <v>39101.553646743487</v>
      </c>
      <c r="ET246" s="8">
        <f t="shared" si="52"/>
        <v>38835.974878743487</v>
      </c>
      <c r="EU246" s="8">
        <f t="shared" si="52"/>
        <v>38570.396110743488</v>
      </c>
      <c r="EV246" s="8">
        <f t="shared" si="51"/>
        <v>38304.817342743489</v>
      </c>
      <c r="EW246" s="8">
        <f t="shared" si="51"/>
        <v>38039.238574743489</v>
      </c>
      <c r="EX246" s="8">
        <f t="shared" si="51"/>
        <v>37773.65980674349</v>
      </c>
      <c r="EY246" s="8">
        <f t="shared" si="51"/>
        <v>37508.08103874349</v>
      </c>
      <c r="EZ246" s="8">
        <f t="shared" si="51"/>
        <v>37242.502270743491</v>
      </c>
      <c r="FA246" s="8">
        <f t="shared" si="51"/>
        <v>36976.923502743492</v>
      </c>
      <c r="FB246" s="8">
        <f t="shared" si="51"/>
        <v>36711.344734743492</v>
      </c>
      <c r="FC246" s="8">
        <f t="shared" si="51"/>
        <v>36445.765966743493</v>
      </c>
      <c r="FD246" s="8">
        <f t="shared" si="51"/>
        <v>36180.187198743493</v>
      </c>
      <c r="FE246" s="8">
        <f t="shared" si="51"/>
        <v>35914.608430743494</v>
      </c>
      <c r="FF246" s="8">
        <f t="shared" si="51"/>
        <v>35649.029662743495</v>
      </c>
      <c r="FG246" s="8">
        <f t="shared" si="51"/>
        <v>35383.450894743495</v>
      </c>
      <c r="FH246" s="8">
        <f t="shared" si="51"/>
        <v>35117.872126743496</v>
      </c>
      <c r="FI246" s="8">
        <f t="shared" si="51"/>
        <v>34852.293358743496</v>
      </c>
      <c r="FJ246" s="8">
        <f t="shared" si="51"/>
        <v>34586.714590743497</v>
      </c>
      <c r="FK246" s="8">
        <f t="shared" si="50"/>
        <v>34321.135822743498</v>
      </c>
      <c r="FL246" s="8">
        <f t="shared" si="50"/>
        <v>34055.557054743498</v>
      </c>
      <c r="FM246" s="8">
        <f t="shared" si="50"/>
        <v>33789.978286743499</v>
      </c>
      <c r="FN246" s="8">
        <f t="shared" si="50"/>
        <v>33524.399518743499</v>
      </c>
      <c r="FO246" s="8">
        <f t="shared" si="50"/>
        <v>33258.8207507435</v>
      </c>
      <c r="FP246" s="8">
        <f t="shared" si="50"/>
        <v>32993.241982743501</v>
      </c>
      <c r="FQ246" s="8">
        <f t="shared" si="50"/>
        <v>32727.663214743501</v>
      </c>
      <c r="FR246" s="8">
        <f t="shared" si="50"/>
        <v>32462.084446743502</v>
      </c>
      <c r="FS246" s="8">
        <f t="shared" si="50"/>
        <v>32196.505678743502</v>
      </c>
      <c r="FT246" s="8">
        <f t="shared" si="50"/>
        <v>32063.716294743499</v>
      </c>
    </row>
    <row r="247" spans="1:176" x14ac:dyDescent="0.25">
      <c r="A247" s="3" t="s">
        <v>12</v>
      </c>
      <c r="B247" s="3" t="s">
        <v>2</v>
      </c>
      <c r="C247" s="3" t="s">
        <v>37</v>
      </c>
      <c r="D247" s="3" t="s">
        <v>4</v>
      </c>
      <c r="E247" s="3">
        <v>1997</v>
      </c>
      <c r="F247" s="24">
        <f>IFERROR(VLOOKUP(CONCATENATE(C247,E247),'KU Retirements'!$A$4:$E$150,5,FALSE),"N/A")</f>
        <v>43800</v>
      </c>
      <c r="G247" s="5">
        <v>67563.53</v>
      </c>
      <c r="H247" s="5">
        <v>34749.839580710803</v>
      </c>
      <c r="J247" s="6">
        <f>IF(J$3=$J$3,$G247,IF($F247='KU Meter Schedule'!J$3,'KU Meter Schedule'!I247-'KU Meter Schedule'!$G247,I247))</f>
        <v>67563.53</v>
      </c>
      <c r="K247" s="6">
        <f>IF(K$3=$J$3,$G247,IF($F247='KU Meter Schedule'!K$3,'KU Meter Schedule'!J247-'KU Meter Schedule'!$G247,J247))</f>
        <v>67563.53</v>
      </c>
      <c r="L247" s="6">
        <f>IF(L$3=$J$3,$G247,IF($F247='KU Meter Schedule'!L$3,'KU Meter Schedule'!K247-'KU Meter Schedule'!$G247,K247))</f>
        <v>67563.53</v>
      </c>
      <c r="M247" s="6">
        <f>IF(M$3=$J$3,$G247,IF($F247='KU Meter Schedule'!M$3,'KU Meter Schedule'!L247-'KU Meter Schedule'!$G247,L247))</f>
        <v>67563.53</v>
      </c>
      <c r="N247" s="6">
        <f>IF(N$3=$J$3,$G247,IF($F247='KU Meter Schedule'!N$3,'KU Meter Schedule'!M247-'KU Meter Schedule'!$G247,M247))</f>
        <v>67563.53</v>
      </c>
      <c r="O247" s="6">
        <f>IF(O$3=$J$3,$G247,IF($F247='KU Meter Schedule'!O$3,'KU Meter Schedule'!N247-'KU Meter Schedule'!$G247,N247))</f>
        <v>67563.53</v>
      </c>
      <c r="P247" s="6">
        <f>IF(P$3=$J$3,$G247,IF($F247='KU Meter Schedule'!P$3,'KU Meter Schedule'!O247-'KU Meter Schedule'!$G247,O247))</f>
        <v>67563.53</v>
      </c>
      <c r="Q247" s="6">
        <f>IF(Q$3=$J$3,$G247,IF($F247='KU Meter Schedule'!Q$3,'KU Meter Schedule'!P247-'KU Meter Schedule'!$G247,P247))</f>
        <v>67563.53</v>
      </c>
      <c r="R247" s="6">
        <f>IF(R$3=$J$3,$G247,IF($F247='KU Meter Schedule'!R$3,'KU Meter Schedule'!Q247-'KU Meter Schedule'!$G247,Q247))</f>
        <v>67563.53</v>
      </c>
      <c r="S247" s="6">
        <f>IF(S$3=$J$3,$G247,IF($F247='KU Meter Schedule'!S$3,'KU Meter Schedule'!R247-'KU Meter Schedule'!$G247,R247))</f>
        <v>67563.53</v>
      </c>
      <c r="T247" s="6">
        <f>IF(T$3=$J$3,$G247,IF($F247='KU Meter Schedule'!T$3,'KU Meter Schedule'!S247-'KU Meter Schedule'!$G247,S247))</f>
        <v>67563.53</v>
      </c>
      <c r="U247" s="6">
        <f>IF(U$3=$J$3,$G247,IF($F247='KU Meter Schedule'!U$3,'KU Meter Schedule'!T247-'KU Meter Schedule'!$G247,T247))</f>
        <v>67563.53</v>
      </c>
      <c r="V247" s="6">
        <f>IF(V$3=$J$3,$G247,IF($F247='KU Meter Schedule'!V$3,'KU Meter Schedule'!U247-'KU Meter Schedule'!$G247,U247))</f>
        <v>67563.53</v>
      </c>
      <c r="W247" s="6">
        <f>IF(W$3=$J$3,$G247,IF($F247='KU Meter Schedule'!W$3,'KU Meter Schedule'!V247-'KU Meter Schedule'!$G247,V247))</f>
        <v>67563.53</v>
      </c>
      <c r="X247" s="6">
        <f>IF(X$3=$J$3,$G247,IF($F247='KU Meter Schedule'!X$3,'KU Meter Schedule'!W247-'KU Meter Schedule'!$G247,W247))</f>
        <v>67563.53</v>
      </c>
      <c r="Y247" s="6">
        <f>IF(Y$3=$J$3,$G247,IF($F247='KU Meter Schedule'!Y$3,'KU Meter Schedule'!X247-'KU Meter Schedule'!$G247,X247))</f>
        <v>67563.53</v>
      </c>
      <c r="Z247" s="6">
        <f>IF(Z$3=$J$3,$G247,IF($F247='KU Meter Schedule'!Z$3,'KU Meter Schedule'!Y247-'KU Meter Schedule'!$G247,Y247))</f>
        <v>67563.53</v>
      </c>
      <c r="AA247" s="6">
        <f>IF(AA$3=$J$3,$G247,IF($F247='KU Meter Schedule'!AA$3,'KU Meter Schedule'!Z247-'KU Meter Schedule'!$G247,Z247))</f>
        <v>67563.53</v>
      </c>
      <c r="AB247" s="6">
        <f>IF(AB$3=$J$3,$G247,IF($F247='KU Meter Schedule'!AB$3,'KU Meter Schedule'!AA247-'KU Meter Schedule'!$G247,AA247))</f>
        <v>67563.53</v>
      </c>
      <c r="AC247" s="6">
        <f>IF(AC$3=$J$3,$G247,IF($F247='KU Meter Schedule'!AC$3,'KU Meter Schedule'!AB247-'KU Meter Schedule'!$G247,AB247))</f>
        <v>67563.53</v>
      </c>
      <c r="AD247" s="6">
        <f>IF(AD$3=$J$3,$G247,IF($F247='KU Meter Schedule'!AD$3,'KU Meter Schedule'!AC247-'KU Meter Schedule'!$G247,AC247))</f>
        <v>67563.53</v>
      </c>
      <c r="AE247" s="6">
        <f>IF(AE$3=$J$3,$G247,IF($F247='KU Meter Schedule'!AE$3,'KU Meter Schedule'!AD247-'KU Meter Schedule'!$G247,AD247))</f>
        <v>67563.53</v>
      </c>
      <c r="AF247" s="6">
        <f>IF(AF$3=$J$3,$G247,IF($F247='KU Meter Schedule'!AF$3,'KU Meter Schedule'!AE247-'KU Meter Schedule'!$G247,AE247))</f>
        <v>67563.53</v>
      </c>
      <c r="AG247" s="6">
        <f>IF(AG$3=$J$3,$G247,IF($F247='KU Meter Schedule'!AG$3,'KU Meter Schedule'!AF247-'KU Meter Schedule'!$G247,AF247))</f>
        <v>67563.53</v>
      </c>
      <c r="AH247" s="6">
        <f>IF(AH$3=$J$3,$G247,IF($F247='KU Meter Schedule'!AH$3,'KU Meter Schedule'!AG247-'KU Meter Schedule'!$G247,AG247))</f>
        <v>67563.53</v>
      </c>
      <c r="AI247" s="6">
        <f>IF(AI$3=$J$3,$G247,IF($F247='KU Meter Schedule'!AI$3,'KU Meter Schedule'!AH247-'KU Meter Schedule'!$G247,AH247))</f>
        <v>67563.53</v>
      </c>
      <c r="AJ247" s="6">
        <f>IF(AJ$3=$J$3,$G247,IF($F247='KU Meter Schedule'!AJ$3,'KU Meter Schedule'!AI247-'KU Meter Schedule'!$G247,AI247))</f>
        <v>67563.53</v>
      </c>
      <c r="AK247" s="6">
        <f>IF(AK$3=$J$3,$G247,IF($F247='KU Meter Schedule'!AK$3,'KU Meter Schedule'!AJ247-'KU Meter Schedule'!$G247,AJ247))</f>
        <v>67563.53</v>
      </c>
      <c r="AL247" s="6">
        <f>IF(AL$3=$J$3,$G247,IF($F247='KU Meter Schedule'!AL$3,'KU Meter Schedule'!AK247-'KU Meter Schedule'!$G247,AK247))</f>
        <v>67563.53</v>
      </c>
      <c r="AM247" s="6">
        <f>IF(AM$3=$J$3,$G247,IF($F247='KU Meter Schedule'!AM$3,'KU Meter Schedule'!AL247-'KU Meter Schedule'!$G247,AL247))</f>
        <v>67563.53</v>
      </c>
      <c r="AN247" s="6">
        <f>IF(AN$3=$J$3,$G247,IF($F247='KU Meter Schedule'!AN$3,'KU Meter Schedule'!AM247-'KU Meter Schedule'!$G247,AM247))</f>
        <v>67563.53</v>
      </c>
      <c r="AO247" s="6">
        <f>IF(AO$3=$J$3,$G247,IF($F247='KU Meter Schedule'!AO$3,'KU Meter Schedule'!AN247-'KU Meter Schedule'!$G247,AN247))</f>
        <v>67563.53</v>
      </c>
      <c r="AP247" s="6">
        <f>IF(AP$3=$J$3,$G247,IF($F247='KU Meter Schedule'!AP$3,'KU Meter Schedule'!AO247-'KU Meter Schedule'!$G247,AO247))</f>
        <v>67563.53</v>
      </c>
      <c r="AQ247" s="6">
        <f>IF(AQ$3=$J$3,$G247,IF($F247='KU Meter Schedule'!AQ$3,'KU Meter Schedule'!AP247-'KU Meter Schedule'!$G247,AP247))</f>
        <v>67563.53</v>
      </c>
      <c r="AR247" s="6">
        <f>IF(AR$3=$J$3,$G247,IF($F247='KU Meter Schedule'!AR$3,'KU Meter Schedule'!AQ247-'KU Meter Schedule'!$G247,AQ247))</f>
        <v>67563.53</v>
      </c>
      <c r="AS247" s="6">
        <f>IF(AS$3=$J$3,$G247,IF($F247='KU Meter Schedule'!AS$3,'KU Meter Schedule'!AR247-'KU Meter Schedule'!$G247,AR247))</f>
        <v>67563.53</v>
      </c>
      <c r="AT247" s="6">
        <f>IF(AT$3=$J$3,$G247,IF($F247='KU Meter Schedule'!AT$3,'KU Meter Schedule'!AS247-'KU Meter Schedule'!$G247,AS247))</f>
        <v>67563.53</v>
      </c>
      <c r="AU247" s="6">
        <f>IF(AU$3=$J$3,$G247,IF($F247='KU Meter Schedule'!AU$3,'KU Meter Schedule'!AT247-'KU Meter Schedule'!$G247,AT247))</f>
        <v>67563.53</v>
      </c>
      <c r="AV247" s="6">
        <f>IF(AV$3=$J$3,$G247,IF($F247='KU Meter Schedule'!AV$3,'KU Meter Schedule'!AU247-'KU Meter Schedule'!$G247,AU247))</f>
        <v>67563.53</v>
      </c>
      <c r="AW247" s="6">
        <f>IF(AW$3=$J$3,$G247,IF($F247='KU Meter Schedule'!AW$3,'KU Meter Schedule'!AV247-'KU Meter Schedule'!$G247,AV247))</f>
        <v>67563.53</v>
      </c>
      <c r="AX247" s="6">
        <f>IF(AX$3=$J$3,$G247,IF($F247='KU Meter Schedule'!AX$3,'KU Meter Schedule'!AW247-'KU Meter Schedule'!$G247,AW247))</f>
        <v>0</v>
      </c>
      <c r="AZ247" s="21">
        <f>IF(AZ$3&lt;'Depr. Rate'!$B$1,('Depr. Rate'!$B$4*'KU Meter Schedule'!J247)/12,IF(J247=0,I247/2*'Depr. Rate'!$C$4/12,('Depr. Rate'!$C$4*'KU Meter Schedule'!J247)/12))</f>
        <v>128.93373641666668</v>
      </c>
      <c r="BA247" s="21">
        <f>IF(BA$3&lt;'Depr. Rate'!$B$1,('Depr. Rate'!$B$4*'KU Meter Schedule'!K247)/12,IF(K247=0,J247/2*'Depr. Rate'!$C$4/12,('Depr. Rate'!$C$4*'KU Meter Schedule'!K247)/12))</f>
        <v>128.93373641666668</v>
      </c>
      <c r="BB247" s="21">
        <f>IF(BB$3&lt;'Depr. Rate'!$B$1,('Depr. Rate'!$B$4*'KU Meter Schedule'!L247)/12,IF(L247=0,K247/2*'Depr. Rate'!$C$4/12,('Depr. Rate'!$C$4*'KU Meter Schedule'!L247)/12))</f>
        <v>128.93373641666668</v>
      </c>
      <c r="BC247" s="21">
        <f>IF(BC$3&lt;'Depr. Rate'!$B$1,('Depr. Rate'!$B$4*'KU Meter Schedule'!M247)/12,IF(M247=0,L247/2*'Depr. Rate'!$C$4/12,('Depr. Rate'!$C$4*'KU Meter Schedule'!M247)/12))</f>
        <v>128.93373641666668</v>
      </c>
      <c r="BD247" s="21">
        <f>IF(BD$3&lt;'Depr. Rate'!$B$1,('Depr. Rate'!$B$4*'KU Meter Schedule'!N247)/12,IF(N247=0,M247/2*'Depr. Rate'!$C$4/12,('Depr. Rate'!$C$4*'KU Meter Schedule'!N247)/12))</f>
        <v>128.93373641666668</v>
      </c>
      <c r="BE247" s="21">
        <f>IF(BE$3&lt;'Depr. Rate'!$B$1,('Depr. Rate'!$B$4*'KU Meter Schedule'!O247)/12,IF(O247=0,N247/2*'Depr. Rate'!$C$4/12,('Depr. Rate'!$C$4*'KU Meter Schedule'!O247)/12))</f>
        <v>128.93373641666668</v>
      </c>
      <c r="BF247" s="21">
        <f>IF(BF$3&lt;'Depr. Rate'!$B$1,('Depr. Rate'!$B$4*'KU Meter Schedule'!P247)/12,IF(P247=0,O247/2*'Depr. Rate'!$C$4/12,('Depr. Rate'!$C$4*'KU Meter Schedule'!P247)/12))</f>
        <v>128.93373641666668</v>
      </c>
      <c r="BG247" s="21">
        <f>IF(BG$3&lt;'Depr. Rate'!$B$1,('Depr. Rate'!$B$4*'KU Meter Schedule'!Q247)/12,IF(Q247=0,P247/2*'Depr. Rate'!$C$4/12,('Depr. Rate'!$C$4*'KU Meter Schedule'!Q247)/12))</f>
        <v>128.93373641666668</v>
      </c>
      <c r="BH247" s="21">
        <f>IF(BH$3&lt;'Depr. Rate'!$B$1,('Depr. Rate'!$B$4*'KU Meter Schedule'!R247)/12,IF(R247=0,Q247/2*'Depr. Rate'!$C$4/12,('Depr. Rate'!$C$4*'KU Meter Schedule'!R247)/12))</f>
        <v>128.93373641666668</v>
      </c>
      <c r="BI247" s="21">
        <f>IF(BI$3&lt;'Depr. Rate'!$B$1,('Depr. Rate'!$B$4*'KU Meter Schedule'!S247)/12,IF(S247=0,R247/2*'Depr. Rate'!$C$4/12,('Depr. Rate'!$C$4*'KU Meter Schedule'!S247)/12))</f>
        <v>128.93373641666668</v>
      </c>
      <c r="BJ247" s="21">
        <f>IF(BJ$3&lt;'Depr. Rate'!$B$1,('Depr. Rate'!$B$4*'KU Meter Schedule'!T247)/12,IF(T247=0,S247/2*'Depr. Rate'!$C$4/12,('Depr. Rate'!$C$4*'KU Meter Schedule'!T247)/12))</f>
        <v>128.93373641666668</v>
      </c>
      <c r="BK247" s="21">
        <f>IF(BK$3&lt;'Depr. Rate'!$B$1,('Depr. Rate'!$B$4*'KU Meter Schedule'!U247)/12,IF(U247=0,T247/2*'Depr. Rate'!$C$4/12,('Depr. Rate'!$C$4*'KU Meter Schedule'!U247)/12))</f>
        <v>197.62332524999999</v>
      </c>
      <c r="BL247" s="21">
        <f>IF(BL$3&lt;'Depr. Rate'!$B$1,('Depr. Rate'!$B$4*'KU Meter Schedule'!V247)/12,IF(V247=0,U247/2*'Depr. Rate'!$C$4/12,('Depr. Rate'!$C$4*'KU Meter Schedule'!V247)/12))</f>
        <v>197.62332524999999</v>
      </c>
      <c r="BM247" s="21">
        <f>IF(BM$3&lt;'Depr. Rate'!$B$1,('Depr. Rate'!$B$4*'KU Meter Schedule'!W247)/12,IF(W247=0,V247/2*'Depr. Rate'!$C$4/12,('Depr. Rate'!$C$4*'KU Meter Schedule'!W247)/12))</f>
        <v>197.62332524999999</v>
      </c>
      <c r="BN247" s="21">
        <f>IF(BN$3&lt;'Depr. Rate'!$B$1,('Depr. Rate'!$B$4*'KU Meter Schedule'!X247)/12,IF(X247=0,W247/2*'Depr. Rate'!$C$4/12,('Depr. Rate'!$C$4*'KU Meter Schedule'!X247)/12))</f>
        <v>197.62332524999999</v>
      </c>
      <c r="BO247" s="21">
        <f>IF(BO$3&lt;'Depr. Rate'!$B$1,('Depr. Rate'!$B$4*'KU Meter Schedule'!Y247)/12,IF(Y247=0,X247/2*'Depr. Rate'!$C$4/12,('Depr. Rate'!$C$4*'KU Meter Schedule'!Y247)/12))</f>
        <v>197.62332524999999</v>
      </c>
      <c r="BP247" s="21">
        <f>IF(BP$3&lt;'Depr. Rate'!$B$1,('Depr. Rate'!$B$4*'KU Meter Schedule'!Z247)/12,IF(Z247=0,Y247/2*'Depr. Rate'!$C$4/12,('Depr. Rate'!$C$4*'KU Meter Schedule'!Z247)/12))</f>
        <v>197.62332524999999</v>
      </c>
      <c r="BQ247" s="21">
        <f>IF(BQ$3&lt;'Depr. Rate'!$B$1,('Depr. Rate'!$B$4*'KU Meter Schedule'!AA247)/12,IF(AA247=0,Z247/2*'Depr. Rate'!$C$4/12,('Depr. Rate'!$C$4*'KU Meter Schedule'!AA247)/12))</f>
        <v>197.62332524999999</v>
      </c>
      <c r="BR247" s="21">
        <f>IF(BR$3&lt;'Depr. Rate'!$B$1,('Depr. Rate'!$B$4*'KU Meter Schedule'!AB247)/12,IF(AB247=0,AA247/2*'Depr. Rate'!$C$4/12,('Depr. Rate'!$C$4*'KU Meter Schedule'!AB247)/12))</f>
        <v>197.62332524999999</v>
      </c>
      <c r="BS247" s="21">
        <f>IF(BS$3&lt;'Depr. Rate'!$B$1,('Depr. Rate'!$B$4*'KU Meter Schedule'!AC247)/12,IF(AC247=0,AB247/2*'Depr. Rate'!$C$4/12,('Depr. Rate'!$C$4*'KU Meter Schedule'!AC247)/12))</f>
        <v>197.62332524999999</v>
      </c>
      <c r="BT247" s="21">
        <f>IF(BT$3&lt;'Depr. Rate'!$B$1,('Depr. Rate'!$B$4*'KU Meter Schedule'!AD247)/12,IF(AD247=0,AC247/2*'Depr. Rate'!$C$4/12,('Depr. Rate'!$C$4*'KU Meter Schedule'!AD247)/12))</f>
        <v>197.62332524999999</v>
      </c>
      <c r="BU247" s="21">
        <f>IF(BU$3&lt;'Depr. Rate'!$B$1,('Depr. Rate'!$B$4*'KU Meter Schedule'!AE247)/12,IF(AE247=0,AD247/2*'Depr. Rate'!$C$4/12,('Depr. Rate'!$C$4*'KU Meter Schedule'!AE247)/12))</f>
        <v>197.62332524999999</v>
      </c>
      <c r="BV247" s="21">
        <f>IF(BV$3&lt;'Depr. Rate'!$B$1,('Depr. Rate'!$B$4*'KU Meter Schedule'!AF247)/12,IF(AF247=0,AE247/2*'Depr. Rate'!$C$4/12,('Depr. Rate'!$C$4*'KU Meter Schedule'!AF247)/12))</f>
        <v>197.62332524999999</v>
      </c>
      <c r="BW247" s="21">
        <f>IF(BW$3&lt;'Depr. Rate'!$B$1,('Depr. Rate'!$B$4*'KU Meter Schedule'!AG247)/12,IF(AG247=0,AF247/2*'Depr. Rate'!$C$4/12,('Depr. Rate'!$C$4*'KU Meter Schedule'!AG247)/12))</f>
        <v>197.62332524999999</v>
      </c>
      <c r="BX247" s="21">
        <f>IF(BX$3&lt;'Depr. Rate'!$B$1,('Depr. Rate'!$B$4*'KU Meter Schedule'!AH247)/12,IF(AH247=0,AG247/2*'Depr. Rate'!$C$4/12,('Depr. Rate'!$C$4*'KU Meter Schedule'!AH247)/12))</f>
        <v>197.62332524999999</v>
      </c>
      <c r="BY247" s="21">
        <f>IF(BY$3&lt;'Depr. Rate'!$B$1,('Depr. Rate'!$B$4*'KU Meter Schedule'!AI247)/12,IF(AI247=0,AH247/2*'Depr. Rate'!$C$4/12,('Depr. Rate'!$C$4*'KU Meter Schedule'!AI247)/12))</f>
        <v>197.62332524999999</v>
      </c>
      <c r="BZ247" s="21">
        <f>IF(BZ$3&lt;'Depr. Rate'!$B$1,('Depr. Rate'!$B$4*'KU Meter Schedule'!AJ247)/12,IF(AJ247=0,AI247/2*'Depr. Rate'!$C$4/12,('Depr. Rate'!$C$4*'KU Meter Schedule'!AJ247)/12))</f>
        <v>197.62332524999999</v>
      </c>
      <c r="CA247" s="21">
        <f>IF(CA$3&lt;'Depr. Rate'!$B$1,('Depr. Rate'!$B$4*'KU Meter Schedule'!AK247)/12,IF(AK247=0,AJ247/2*'Depr. Rate'!$C$4/12,('Depr. Rate'!$C$4*'KU Meter Schedule'!AK247)/12))</f>
        <v>197.62332524999999</v>
      </c>
      <c r="CB247" s="21">
        <f>IF(CB$3&lt;'Depr. Rate'!$B$1,('Depr. Rate'!$B$4*'KU Meter Schedule'!AL247)/12,IF(AL247=0,AK247/2*'Depr. Rate'!$C$4/12,('Depr. Rate'!$C$4*'KU Meter Schedule'!AL247)/12))</f>
        <v>197.62332524999999</v>
      </c>
      <c r="CC247" s="21">
        <f>IF(CC$3&lt;'Depr. Rate'!$B$1,('Depr. Rate'!$B$4*'KU Meter Schedule'!AM247)/12,IF(AM247=0,AL247/2*'Depr. Rate'!$C$4/12,('Depr. Rate'!$C$4*'KU Meter Schedule'!AM247)/12))</f>
        <v>197.62332524999999</v>
      </c>
      <c r="CD247" s="21">
        <f>IF(CD$3&lt;'Depr. Rate'!$B$1,('Depr. Rate'!$B$4*'KU Meter Schedule'!AN247)/12,IF(AN247=0,AM247/2*'Depr. Rate'!$C$4/12,('Depr. Rate'!$C$4*'KU Meter Schedule'!AN247)/12))</f>
        <v>197.62332524999999</v>
      </c>
      <c r="CE247" s="21">
        <f>IF(CE$3&lt;'Depr. Rate'!$B$1,('Depr. Rate'!$B$4*'KU Meter Schedule'!AO247)/12,IF(AO247=0,AN247/2*'Depr. Rate'!$C$4/12,('Depr. Rate'!$C$4*'KU Meter Schedule'!AO247)/12))</f>
        <v>197.62332524999999</v>
      </c>
      <c r="CF247" s="21">
        <f>IF(CF$3&lt;'Depr. Rate'!$B$1,('Depr. Rate'!$B$4*'KU Meter Schedule'!AP247)/12,IF(AP247=0,AO247/2*'Depr. Rate'!$C$4/12,('Depr. Rate'!$C$4*'KU Meter Schedule'!AP247)/12))</f>
        <v>197.62332524999999</v>
      </c>
      <c r="CG247" s="21">
        <f>IF(CG$3&lt;'Depr. Rate'!$B$1,('Depr. Rate'!$B$4*'KU Meter Schedule'!AQ247)/12,IF(AQ247=0,AP247/2*'Depr. Rate'!$C$4/12,('Depr. Rate'!$C$4*'KU Meter Schedule'!AQ247)/12))</f>
        <v>197.62332524999999</v>
      </c>
      <c r="CH247" s="21">
        <f>IF(CH$3&lt;'Depr. Rate'!$B$1,('Depr. Rate'!$B$4*'KU Meter Schedule'!AR247)/12,IF(AR247=0,AQ247/2*'Depr. Rate'!$C$4/12,('Depr. Rate'!$C$4*'KU Meter Schedule'!AR247)/12))</f>
        <v>197.62332524999999</v>
      </c>
      <c r="CI247" s="21">
        <f>IF(CI$3&lt;'Depr. Rate'!$B$1,('Depr. Rate'!$B$4*'KU Meter Schedule'!AS247)/12,IF(AS247=0,AR247/2*'Depr. Rate'!$C$4/12,('Depr. Rate'!$C$4*'KU Meter Schedule'!AS247)/12))</f>
        <v>197.62332524999999</v>
      </c>
      <c r="CJ247" s="21">
        <f>IF(CJ$3&lt;'Depr. Rate'!$B$1,('Depr. Rate'!$B$4*'KU Meter Schedule'!AT247)/12,IF(AT247=0,AS247/2*'Depr. Rate'!$C$4/12,('Depr. Rate'!$C$4*'KU Meter Schedule'!AT247)/12))</f>
        <v>197.62332524999999</v>
      </c>
      <c r="CK247" s="21">
        <f>IF(CK$3&lt;'Depr. Rate'!$B$1,('Depr. Rate'!$B$4*'KU Meter Schedule'!AU247)/12,IF(AU247=0,AT247/2*'Depr. Rate'!$C$4/12,('Depr. Rate'!$C$4*'KU Meter Schedule'!AU247)/12))</f>
        <v>197.62332524999999</v>
      </c>
      <c r="CL247" s="21">
        <f>IF(CL$3&lt;'Depr. Rate'!$B$1,('Depr. Rate'!$B$4*'KU Meter Schedule'!AV247)/12,IF(AV247=0,AU247/2*'Depr. Rate'!$C$4/12,('Depr. Rate'!$C$4*'KU Meter Schedule'!AV247)/12))</f>
        <v>197.62332524999999</v>
      </c>
      <c r="CM247" s="21">
        <f>IF(CM$3&lt;'Depr. Rate'!$B$1,('Depr. Rate'!$B$4*'KU Meter Schedule'!AW247)/12,IF(AW247=0,AV247/2*'Depr. Rate'!$C$4/12,('Depr. Rate'!$C$4*'KU Meter Schedule'!AW247)/12))</f>
        <v>197.62332524999999</v>
      </c>
      <c r="CN247" s="21">
        <f>IF(CN$3&lt;'Depr. Rate'!$B$1,('Depr. Rate'!$B$4*'KU Meter Schedule'!AX247)/12,IF(AX247=0,AW247/2*'Depr. Rate'!$C$4/12,('Depr. Rate'!$C$4*'KU Meter Schedule'!AX247)/12))</f>
        <v>98.811662624999997</v>
      </c>
      <c r="CP247" s="6">
        <f>IF(CP$3=$CP$3,$H247+AZ247,IF($F247='KU Meter Schedule'!CP$3,'KU Meter Schedule'!CO247+AZ247-$G247,SUM(CO247,AZ247)))</f>
        <v>34878.773317127467</v>
      </c>
      <c r="CQ247" s="6">
        <f>IF(CQ$3=$CP$3,$H247+BA247,IF($F247='KU Meter Schedule'!CQ$3,'KU Meter Schedule'!CP247+BA247-$G247,SUM(CP247,BA247)))</f>
        <v>35007.707053544131</v>
      </c>
      <c r="CR247" s="6">
        <f>IF(CR$3=$CP$3,$H247+BB247,IF($F247='KU Meter Schedule'!CR$3,'KU Meter Schedule'!CQ247+BB247-$G247,SUM(CQ247,BB247)))</f>
        <v>35136.640789960795</v>
      </c>
      <c r="CS247" s="6">
        <f>IF(CS$3=$CP$3,$H247+BC247,IF($F247='KU Meter Schedule'!CS$3,'KU Meter Schedule'!CR247+BC247-$G247,SUM(CR247,BC247)))</f>
        <v>35265.574526377459</v>
      </c>
      <c r="CT247" s="6">
        <f>IF(CT$3=$CP$3,$H247+BD247,IF($F247='KU Meter Schedule'!CT$3,'KU Meter Schedule'!CS247+BD247-$G247,SUM(CS247,BD247)))</f>
        <v>35394.508262794123</v>
      </c>
      <c r="CU247" s="6">
        <f>IF(CU$3=$CP$3,$H247+BE247,IF($F247='KU Meter Schedule'!CU$3,'KU Meter Schedule'!CT247+BE247-$G247,SUM(CT247,BE247)))</f>
        <v>35523.441999210787</v>
      </c>
      <c r="CV247" s="6">
        <f>IF(CV$3=$CP$3,$H247+BF247,IF($F247='KU Meter Schedule'!CV$3,'KU Meter Schedule'!CU247+BF247-$G247,SUM(CU247,BF247)))</f>
        <v>35652.375735627451</v>
      </c>
      <c r="CW247" s="6">
        <f>IF(CW$3=$CP$3,$H247+BG247,IF($F247='KU Meter Schedule'!CW$3,'KU Meter Schedule'!CV247+BG247-$G247,SUM(CV247,BG247)))</f>
        <v>35781.309472044115</v>
      </c>
      <c r="CX247" s="6">
        <f>IF(CX$3=$CP$3,$H247+BH247,IF($F247='KU Meter Schedule'!CX$3,'KU Meter Schedule'!CW247+BH247-$G247,SUM(CW247,BH247)))</f>
        <v>35910.243208460779</v>
      </c>
      <c r="CY247" s="6">
        <f>IF(CY$3=$CP$3,$H247+BI247,IF($F247='KU Meter Schedule'!CY$3,'KU Meter Schedule'!CX247+BI247-$G247,SUM(CX247,BI247)))</f>
        <v>36039.176944877443</v>
      </c>
      <c r="CZ247" s="6">
        <f>IF(CZ$3=$CP$3,$H247+BJ247,IF($F247='KU Meter Schedule'!CZ$3,'KU Meter Schedule'!CY247+BJ247-$G247,SUM(CY247,BJ247)))</f>
        <v>36168.110681294107</v>
      </c>
      <c r="DA247" s="6">
        <f>IF(DA$3=$CP$3,$H247+BK247,IF($F247='KU Meter Schedule'!DA$3,'KU Meter Schedule'!CZ247+BK247-$G247,SUM(CZ247,BK247)))</f>
        <v>36365.734006544109</v>
      </c>
      <c r="DB247" s="6">
        <f>IF(DB$3=$CP$3,$H247+BL247,IF($F247='KU Meter Schedule'!DB$3,'KU Meter Schedule'!DA247+BL247-$G247,SUM(DA247,BL247)))</f>
        <v>36563.357331794112</v>
      </c>
      <c r="DC247" s="6">
        <f>IF(DC$3=$CP$3,$H247+BM247,IF($F247='KU Meter Schedule'!DC$3,'KU Meter Schedule'!DB247+BM247-$G247,SUM(DB247,BM247)))</f>
        <v>36760.980657044114</v>
      </c>
      <c r="DD247" s="6">
        <f>IF(DD$3=$CP$3,$H247+BN247,IF($F247='KU Meter Schedule'!DD$3,'KU Meter Schedule'!DC247+BN247-$G247,SUM(DC247,BN247)))</f>
        <v>36958.603982294117</v>
      </c>
      <c r="DE247" s="6">
        <f>IF(DE$3=$CP$3,$H247+BO247,IF($F247='KU Meter Schedule'!DE$3,'KU Meter Schedule'!DD247+BO247-$G247,SUM(DD247,BO247)))</f>
        <v>37156.227307544119</v>
      </c>
      <c r="DF247" s="6">
        <f>IF(DF$3=$CP$3,$H247+BP247,IF($F247='KU Meter Schedule'!DF$3,'KU Meter Schedule'!DE247+BP247-$G247,SUM(DE247,BP247)))</f>
        <v>37353.850632794121</v>
      </c>
      <c r="DG247" s="6">
        <f>IF(DG$3=$CP$3,$H247+BQ247,IF($F247='KU Meter Schedule'!DG$3,'KU Meter Schedule'!DF247+BQ247-$G247,SUM(DF247,BQ247)))</f>
        <v>37551.473958044124</v>
      </c>
      <c r="DH247" s="6">
        <f>IF(DH$3=$CP$3,$H247+BR247,IF($F247='KU Meter Schedule'!DH$3,'KU Meter Schedule'!DG247+BR247-$G247,SUM(DG247,BR247)))</f>
        <v>37749.097283294126</v>
      </c>
      <c r="DI247" s="6">
        <f>IF(DI$3=$CP$3,$H247+BS247,IF($F247='KU Meter Schedule'!DI$3,'KU Meter Schedule'!DH247+BS247-$G247,SUM(DH247,BS247)))</f>
        <v>37946.720608544128</v>
      </c>
      <c r="DJ247" s="6">
        <f>IF(DJ$3=$CP$3,$H247+BT247,IF($F247='KU Meter Schedule'!DJ$3,'KU Meter Schedule'!DI247+BT247-$G247,SUM(DI247,BT247)))</f>
        <v>38144.343933794131</v>
      </c>
      <c r="DK247" s="6">
        <f>IF(DK$3=$CP$3,$H247+BU247,IF($F247='KU Meter Schedule'!DK$3,'KU Meter Schedule'!DJ247+BU247-$G247,SUM(DJ247,BU247)))</f>
        <v>38341.967259044133</v>
      </c>
      <c r="DL247" s="6">
        <f>IF(DL$3=$CP$3,$H247+BV247,IF($F247='KU Meter Schedule'!DL$3,'KU Meter Schedule'!DK247+BV247-$G247,SUM(DK247,BV247)))</f>
        <v>38539.590584294136</v>
      </c>
      <c r="DM247" s="6">
        <f>IF(DM$3=$CP$3,$H247+BW247,IF($F247='KU Meter Schedule'!DM$3,'KU Meter Schedule'!DL247+BW247-$G247,SUM(DL247,BW247)))</f>
        <v>38737.213909544138</v>
      </c>
      <c r="DN247" s="6">
        <f>IF(DN$3=$CP$3,$H247+BX247,IF($F247='KU Meter Schedule'!DN$3,'KU Meter Schedule'!DM247+BX247-$G247,SUM(DM247,BX247)))</f>
        <v>38934.83723479414</v>
      </c>
      <c r="DO247" s="6">
        <f>IF(DO$3=$CP$3,$H247+BY247,IF($F247='KU Meter Schedule'!DO$3,'KU Meter Schedule'!DN247+BY247-$G247,SUM(DN247,BY247)))</f>
        <v>39132.460560044143</v>
      </c>
      <c r="DP247" s="6">
        <f>IF(DP$3=$CP$3,$H247+BZ247,IF($F247='KU Meter Schedule'!DP$3,'KU Meter Schedule'!DO247+BZ247-$G247,SUM(DO247,BZ247)))</f>
        <v>39330.083885294145</v>
      </c>
      <c r="DQ247" s="6">
        <f>IF(DQ$3=$CP$3,$H247+CA247,IF($F247='KU Meter Schedule'!DQ$3,'KU Meter Schedule'!DP247+CA247-$G247,SUM(DP247,CA247)))</f>
        <v>39527.707210544148</v>
      </c>
      <c r="DR247" s="6">
        <f>IF(DR$3=$CP$3,$H247+CB247,IF($F247='KU Meter Schedule'!DR$3,'KU Meter Schedule'!DQ247+CB247-$G247,SUM(DQ247,CB247)))</f>
        <v>39725.33053579415</v>
      </c>
      <c r="DS247" s="6">
        <f>IF(DS$3=$CP$3,$H247+CC247,IF($F247='KU Meter Schedule'!DS$3,'KU Meter Schedule'!DR247+CC247-$G247,SUM(DR247,CC247)))</f>
        <v>39922.953861044152</v>
      </c>
      <c r="DT247" s="6">
        <f>IF(DT$3=$CP$3,$H247+CD247,IF($F247='KU Meter Schedule'!DT$3,'KU Meter Schedule'!DS247+CD247-$G247,SUM(DS247,CD247)))</f>
        <v>40120.577186294155</v>
      </c>
      <c r="DU247" s="6">
        <f>IF(DU$3=$CP$3,$H247+CE247,IF($F247='KU Meter Schedule'!DU$3,'KU Meter Schedule'!DT247+CE247-$G247,SUM(DT247,CE247)))</f>
        <v>40318.200511544157</v>
      </c>
      <c r="DV247" s="6">
        <f>IF(DV$3=$CP$3,$H247+CF247,IF($F247='KU Meter Schedule'!DV$3,'KU Meter Schedule'!DU247+CF247-$G247,SUM(DU247,CF247)))</f>
        <v>40515.823836794159</v>
      </c>
      <c r="DW247" s="6">
        <f>IF(DW$3=$CP$3,$H247+CG247,IF($F247='KU Meter Schedule'!DW$3,'KU Meter Schedule'!DV247+CG247-$G247,SUM(DV247,CG247)))</f>
        <v>40713.447162044162</v>
      </c>
      <c r="DX247" s="6">
        <f>IF(DX$3=$CP$3,$H247+CH247,IF($F247='KU Meter Schedule'!DX$3,'KU Meter Schedule'!DW247+CH247-$G247,SUM(DW247,CH247)))</f>
        <v>40911.070487294164</v>
      </c>
      <c r="DY247" s="6">
        <f>IF(DY$3=$CP$3,$H247+CI247,IF($F247='KU Meter Schedule'!DY$3,'KU Meter Schedule'!DX247+CI247-$G247,SUM(DX247,CI247)))</f>
        <v>41108.693812544167</v>
      </c>
      <c r="DZ247" s="6">
        <f>IF(DZ$3=$CP$3,$H247+CJ247,IF($F247='KU Meter Schedule'!DZ$3,'KU Meter Schedule'!DY247+CJ247-$G247,SUM(DY247,CJ247)))</f>
        <v>41306.317137794169</v>
      </c>
      <c r="EA247" s="6">
        <f>IF(EA$3=$CP$3,$H247+CK247,IF($F247='KU Meter Schedule'!EA$3,'KU Meter Schedule'!DZ247+CK247-$G247,SUM(DZ247,CK247)))</f>
        <v>41503.940463044171</v>
      </c>
      <c r="EB247" s="6">
        <f>IF(EB$3=$CP$3,$H247+CL247,IF($F247='KU Meter Schedule'!EB$3,'KU Meter Schedule'!EA247+CL247-$G247,SUM(EA247,CL247)))</f>
        <v>41701.563788294174</v>
      </c>
      <c r="EC247" s="6">
        <f>IF(EC$3=$CP$3,$H247+CM247,IF($F247='KU Meter Schedule'!EC$3,'KU Meter Schedule'!EB247+CM247-$G247,SUM(EB247,CM247)))</f>
        <v>41899.187113544176</v>
      </c>
      <c r="ED247" s="6">
        <f>IF(ED$3=$CP$3,$H247+CN247,IF($F247='KU Meter Schedule'!ED$3,'KU Meter Schedule'!EC247+CN247-$G247,SUM(EC247,CN247)))</f>
        <v>-25565.531223830825</v>
      </c>
      <c r="EF247" s="8">
        <f t="shared" si="52"/>
        <v>32684.756682872532</v>
      </c>
      <c r="EG247" s="8">
        <f t="shared" si="52"/>
        <v>32555.822946455868</v>
      </c>
      <c r="EH247" s="8">
        <f t="shared" si="52"/>
        <v>32426.889210039204</v>
      </c>
      <c r="EI247" s="8">
        <f t="shared" si="52"/>
        <v>32297.95547362254</v>
      </c>
      <c r="EJ247" s="8">
        <f t="shared" si="52"/>
        <v>32169.021737205876</v>
      </c>
      <c r="EK247" s="8">
        <f t="shared" si="52"/>
        <v>32040.088000789212</v>
      </c>
      <c r="EL247" s="8">
        <f t="shared" si="52"/>
        <v>31911.154264372548</v>
      </c>
      <c r="EM247" s="8">
        <f t="shared" si="52"/>
        <v>31782.220527955884</v>
      </c>
      <c r="EN247" s="8">
        <f t="shared" si="52"/>
        <v>31653.28679153922</v>
      </c>
      <c r="EO247" s="8">
        <f t="shared" si="52"/>
        <v>31524.353055122556</v>
      </c>
      <c r="EP247" s="8">
        <f t="shared" si="52"/>
        <v>31395.419318705892</v>
      </c>
      <c r="EQ247" s="8">
        <f t="shared" si="52"/>
        <v>31197.795993455889</v>
      </c>
      <c r="ER247" s="8">
        <f t="shared" si="52"/>
        <v>31000.172668205887</v>
      </c>
      <c r="ES247" s="8">
        <f t="shared" si="52"/>
        <v>30802.549342955885</v>
      </c>
      <c r="ET247" s="8">
        <f t="shared" si="52"/>
        <v>30604.926017705882</v>
      </c>
      <c r="EU247" s="8">
        <f t="shared" si="52"/>
        <v>30407.30269245588</v>
      </c>
      <c r="EV247" s="8">
        <f t="shared" si="51"/>
        <v>30209.679367205877</v>
      </c>
      <c r="EW247" s="8">
        <f t="shared" si="51"/>
        <v>30012.056041955875</v>
      </c>
      <c r="EX247" s="8">
        <f t="shared" si="51"/>
        <v>29814.432716705873</v>
      </c>
      <c r="EY247" s="8">
        <f t="shared" si="51"/>
        <v>29616.80939145587</v>
      </c>
      <c r="EZ247" s="8">
        <f t="shared" si="51"/>
        <v>29419.186066205868</v>
      </c>
      <c r="FA247" s="8">
        <f t="shared" si="51"/>
        <v>29221.562740955866</v>
      </c>
      <c r="FB247" s="8">
        <f t="shared" si="51"/>
        <v>29023.939415705863</v>
      </c>
      <c r="FC247" s="8">
        <f t="shared" si="51"/>
        <v>28826.316090455861</v>
      </c>
      <c r="FD247" s="8">
        <f t="shared" si="51"/>
        <v>28628.692765205858</v>
      </c>
      <c r="FE247" s="8">
        <f t="shared" si="51"/>
        <v>28431.069439955856</v>
      </c>
      <c r="FF247" s="8">
        <f t="shared" si="51"/>
        <v>28233.446114705854</v>
      </c>
      <c r="FG247" s="8">
        <f t="shared" si="51"/>
        <v>28035.822789455851</v>
      </c>
      <c r="FH247" s="8">
        <f t="shared" si="51"/>
        <v>27838.199464205849</v>
      </c>
      <c r="FI247" s="8">
        <f t="shared" si="51"/>
        <v>27640.576138955847</v>
      </c>
      <c r="FJ247" s="8">
        <f t="shared" si="51"/>
        <v>27442.952813705844</v>
      </c>
      <c r="FK247" s="8">
        <f t="shared" si="50"/>
        <v>27245.329488455842</v>
      </c>
      <c r="FL247" s="8">
        <f t="shared" si="50"/>
        <v>27047.706163205839</v>
      </c>
      <c r="FM247" s="8">
        <f t="shared" si="50"/>
        <v>26850.082837955837</v>
      </c>
      <c r="FN247" s="8">
        <f t="shared" si="50"/>
        <v>26652.459512705835</v>
      </c>
      <c r="FO247" s="8">
        <f t="shared" si="50"/>
        <v>26454.836187455832</v>
      </c>
      <c r="FP247" s="8">
        <f t="shared" si="50"/>
        <v>26257.21286220583</v>
      </c>
      <c r="FQ247" s="8">
        <f t="shared" si="50"/>
        <v>26059.589536955827</v>
      </c>
      <c r="FR247" s="8">
        <f t="shared" si="50"/>
        <v>25861.966211705825</v>
      </c>
      <c r="FS247" s="8">
        <f t="shared" si="50"/>
        <v>25664.342886455823</v>
      </c>
      <c r="FT247" s="8">
        <f t="shared" si="50"/>
        <v>25565.531223830825</v>
      </c>
    </row>
    <row r="248" spans="1:176" x14ac:dyDescent="0.25">
      <c r="A248" s="3" t="s">
        <v>12</v>
      </c>
      <c r="B248" s="3" t="s">
        <v>2</v>
      </c>
      <c r="C248" s="3" t="s">
        <v>37</v>
      </c>
      <c r="D248" s="3" t="s">
        <v>5</v>
      </c>
      <c r="E248" s="3">
        <v>1997</v>
      </c>
      <c r="F248" s="24">
        <f>IFERROR(VLOOKUP(CONCATENATE(C248,E248),'KU Retirements'!$A$4:$E$150,5,FALSE),"N/A")</f>
        <v>43800</v>
      </c>
      <c r="G248" s="5">
        <v>3911.81</v>
      </c>
      <c r="H248" s="5">
        <v>2011.9548219316</v>
      </c>
      <c r="J248" s="6">
        <f>IF(J$3=$J$3,$G248,IF($F248='KU Meter Schedule'!J$3,'KU Meter Schedule'!I248-'KU Meter Schedule'!$G248,I248))</f>
        <v>3911.81</v>
      </c>
      <c r="K248" s="6">
        <f>IF(K$3=$J$3,$G248,IF($F248='KU Meter Schedule'!K$3,'KU Meter Schedule'!J248-'KU Meter Schedule'!$G248,J248))</f>
        <v>3911.81</v>
      </c>
      <c r="L248" s="6">
        <f>IF(L$3=$J$3,$G248,IF($F248='KU Meter Schedule'!L$3,'KU Meter Schedule'!K248-'KU Meter Schedule'!$G248,K248))</f>
        <v>3911.81</v>
      </c>
      <c r="M248" s="6">
        <f>IF(M$3=$J$3,$G248,IF($F248='KU Meter Schedule'!M$3,'KU Meter Schedule'!L248-'KU Meter Schedule'!$G248,L248))</f>
        <v>3911.81</v>
      </c>
      <c r="N248" s="6">
        <f>IF(N$3=$J$3,$G248,IF($F248='KU Meter Schedule'!N$3,'KU Meter Schedule'!M248-'KU Meter Schedule'!$G248,M248))</f>
        <v>3911.81</v>
      </c>
      <c r="O248" s="6">
        <f>IF(O$3=$J$3,$G248,IF($F248='KU Meter Schedule'!O$3,'KU Meter Schedule'!N248-'KU Meter Schedule'!$G248,N248))</f>
        <v>3911.81</v>
      </c>
      <c r="P248" s="6">
        <f>IF(P$3=$J$3,$G248,IF($F248='KU Meter Schedule'!P$3,'KU Meter Schedule'!O248-'KU Meter Schedule'!$G248,O248))</f>
        <v>3911.81</v>
      </c>
      <c r="Q248" s="6">
        <f>IF(Q$3=$J$3,$G248,IF($F248='KU Meter Schedule'!Q$3,'KU Meter Schedule'!P248-'KU Meter Schedule'!$G248,P248))</f>
        <v>3911.81</v>
      </c>
      <c r="R248" s="6">
        <f>IF(R$3=$J$3,$G248,IF($F248='KU Meter Schedule'!R$3,'KU Meter Schedule'!Q248-'KU Meter Schedule'!$G248,Q248))</f>
        <v>3911.81</v>
      </c>
      <c r="S248" s="6">
        <f>IF(S$3=$J$3,$G248,IF($F248='KU Meter Schedule'!S$3,'KU Meter Schedule'!R248-'KU Meter Schedule'!$G248,R248))</f>
        <v>3911.81</v>
      </c>
      <c r="T248" s="6">
        <f>IF(T$3=$J$3,$G248,IF($F248='KU Meter Schedule'!T$3,'KU Meter Schedule'!S248-'KU Meter Schedule'!$G248,S248))</f>
        <v>3911.81</v>
      </c>
      <c r="U248" s="6">
        <f>IF(U$3=$J$3,$G248,IF($F248='KU Meter Schedule'!U$3,'KU Meter Schedule'!T248-'KU Meter Schedule'!$G248,T248))</f>
        <v>3911.81</v>
      </c>
      <c r="V248" s="6">
        <f>IF(V$3=$J$3,$G248,IF($F248='KU Meter Schedule'!V$3,'KU Meter Schedule'!U248-'KU Meter Schedule'!$G248,U248))</f>
        <v>3911.81</v>
      </c>
      <c r="W248" s="6">
        <f>IF(W$3=$J$3,$G248,IF($F248='KU Meter Schedule'!W$3,'KU Meter Schedule'!V248-'KU Meter Schedule'!$G248,V248))</f>
        <v>3911.81</v>
      </c>
      <c r="X248" s="6">
        <f>IF(X$3=$J$3,$G248,IF($F248='KU Meter Schedule'!X$3,'KU Meter Schedule'!W248-'KU Meter Schedule'!$G248,W248))</f>
        <v>3911.81</v>
      </c>
      <c r="Y248" s="6">
        <f>IF(Y$3=$J$3,$G248,IF($F248='KU Meter Schedule'!Y$3,'KU Meter Schedule'!X248-'KU Meter Schedule'!$G248,X248))</f>
        <v>3911.81</v>
      </c>
      <c r="Z248" s="6">
        <f>IF(Z$3=$J$3,$G248,IF($F248='KU Meter Schedule'!Z$3,'KU Meter Schedule'!Y248-'KU Meter Schedule'!$G248,Y248))</f>
        <v>3911.81</v>
      </c>
      <c r="AA248" s="6">
        <f>IF(AA$3=$J$3,$G248,IF($F248='KU Meter Schedule'!AA$3,'KU Meter Schedule'!Z248-'KU Meter Schedule'!$G248,Z248))</f>
        <v>3911.81</v>
      </c>
      <c r="AB248" s="6">
        <f>IF(AB$3=$J$3,$G248,IF($F248='KU Meter Schedule'!AB$3,'KU Meter Schedule'!AA248-'KU Meter Schedule'!$G248,AA248))</f>
        <v>3911.81</v>
      </c>
      <c r="AC248" s="6">
        <f>IF(AC$3=$J$3,$G248,IF($F248='KU Meter Schedule'!AC$3,'KU Meter Schedule'!AB248-'KU Meter Schedule'!$G248,AB248))</f>
        <v>3911.81</v>
      </c>
      <c r="AD248" s="6">
        <f>IF(AD$3=$J$3,$G248,IF($F248='KU Meter Schedule'!AD$3,'KU Meter Schedule'!AC248-'KU Meter Schedule'!$G248,AC248))</f>
        <v>3911.81</v>
      </c>
      <c r="AE248" s="6">
        <f>IF(AE$3=$J$3,$G248,IF($F248='KU Meter Schedule'!AE$3,'KU Meter Schedule'!AD248-'KU Meter Schedule'!$G248,AD248))</f>
        <v>3911.81</v>
      </c>
      <c r="AF248" s="6">
        <f>IF(AF$3=$J$3,$G248,IF($F248='KU Meter Schedule'!AF$3,'KU Meter Schedule'!AE248-'KU Meter Schedule'!$G248,AE248))</f>
        <v>3911.81</v>
      </c>
      <c r="AG248" s="6">
        <f>IF(AG$3=$J$3,$G248,IF($F248='KU Meter Schedule'!AG$3,'KU Meter Schedule'!AF248-'KU Meter Schedule'!$G248,AF248))</f>
        <v>3911.81</v>
      </c>
      <c r="AH248" s="6">
        <f>IF(AH$3=$J$3,$G248,IF($F248='KU Meter Schedule'!AH$3,'KU Meter Schedule'!AG248-'KU Meter Schedule'!$G248,AG248))</f>
        <v>3911.81</v>
      </c>
      <c r="AI248" s="6">
        <f>IF(AI$3=$J$3,$G248,IF($F248='KU Meter Schedule'!AI$3,'KU Meter Schedule'!AH248-'KU Meter Schedule'!$G248,AH248))</f>
        <v>3911.81</v>
      </c>
      <c r="AJ248" s="6">
        <f>IF(AJ$3=$J$3,$G248,IF($F248='KU Meter Schedule'!AJ$3,'KU Meter Schedule'!AI248-'KU Meter Schedule'!$G248,AI248))</f>
        <v>3911.81</v>
      </c>
      <c r="AK248" s="6">
        <f>IF(AK$3=$J$3,$G248,IF($F248='KU Meter Schedule'!AK$3,'KU Meter Schedule'!AJ248-'KU Meter Schedule'!$G248,AJ248))</f>
        <v>3911.81</v>
      </c>
      <c r="AL248" s="6">
        <f>IF(AL$3=$J$3,$G248,IF($F248='KU Meter Schedule'!AL$3,'KU Meter Schedule'!AK248-'KU Meter Schedule'!$G248,AK248))</f>
        <v>3911.81</v>
      </c>
      <c r="AM248" s="6">
        <f>IF(AM$3=$J$3,$G248,IF($F248='KU Meter Schedule'!AM$3,'KU Meter Schedule'!AL248-'KU Meter Schedule'!$G248,AL248))</f>
        <v>3911.81</v>
      </c>
      <c r="AN248" s="6">
        <f>IF(AN$3=$J$3,$G248,IF($F248='KU Meter Schedule'!AN$3,'KU Meter Schedule'!AM248-'KU Meter Schedule'!$G248,AM248))</f>
        <v>3911.81</v>
      </c>
      <c r="AO248" s="6">
        <f>IF(AO$3=$J$3,$G248,IF($F248='KU Meter Schedule'!AO$3,'KU Meter Schedule'!AN248-'KU Meter Schedule'!$G248,AN248))</f>
        <v>3911.81</v>
      </c>
      <c r="AP248" s="6">
        <f>IF(AP$3=$J$3,$G248,IF($F248='KU Meter Schedule'!AP$3,'KU Meter Schedule'!AO248-'KU Meter Schedule'!$G248,AO248))</f>
        <v>3911.81</v>
      </c>
      <c r="AQ248" s="6">
        <f>IF(AQ$3=$J$3,$G248,IF($F248='KU Meter Schedule'!AQ$3,'KU Meter Schedule'!AP248-'KU Meter Schedule'!$G248,AP248))</f>
        <v>3911.81</v>
      </c>
      <c r="AR248" s="6">
        <f>IF(AR$3=$J$3,$G248,IF($F248='KU Meter Schedule'!AR$3,'KU Meter Schedule'!AQ248-'KU Meter Schedule'!$G248,AQ248))</f>
        <v>3911.81</v>
      </c>
      <c r="AS248" s="6">
        <f>IF(AS$3=$J$3,$G248,IF($F248='KU Meter Schedule'!AS$3,'KU Meter Schedule'!AR248-'KU Meter Schedule'!$G248,AR248))</f>
        <v>3911.81</v>
      </c>
      <c r="AT248" s="6">
        <f>IF(AT$3=$J$3,$G248,IF($F248='KU Meter Schedule'!AT$3,'KU Meter Schedule'!AS248-'KU Meter Schedule'!$G248,AS248))</f>
        <v>3911.81</v>
      </c>
      <c r="AU248" s="6">
        <f>IF(AU$3=$J$3,$G248,IF($F248='KU Meter Schedule'!AU$3,'KU Meter Schedule'!AT248-'KU Meter Schedule'!$G248,AT248))</f>
        <v>3911.81</v>
      </c>
      <c r="AV248" s="6">
        <f>IF(AV$3=$J$3,$G248,IF($F248='KU Meter Schedule'!AV$3,'KU Meter Schedule'!AU248-'KU Meter Schedule'!$G248,AU248))</f>
        <v>3911.81</v>
      </c>
      <c r="AW248" s="6">
        <f>IF(AW$3=$J$3,$G248,IF($F248='KU Meter Schedule'!AW$3,'KU Meter Schedule'!AV248-'KU Meter Schedule'!$G248,AV248))</f>
        <v>3911.81</v>
      </c>
      <c r="AX248" s="6">
        <f>IF(AX$3=$J$3,$G248,IF($F248='KU Meter Schedule'!AX$3,'KU Meter Schedule'!AW248-'KU Meter Schedule'!$G248,AW248))</f>
        <v>0</v>
      </c>
      <c r="AZ248" s="21">
        <f>IF(AZ$3&lt;'Depr. Rate'!$B$1,('Depr. Rate'!$B$4*'KU Meter Schedule'!J248)/12,IF(J248=0,I248/2*'Depr. Rate'!$C$4/12,('Depr. Rate'!$C$4*'KU Meter Schedule'!J248)/12))</f>
        <v>7.4650374166666671</v>
      </c>
      <c r="BA248" s="21">
        <f>IF(BA$3&lt;'Depr. Rate'!$B$1,('Depr. Rate'!$B$4*'KU Meter Schedule'!K248)/12,IF(K248=0,J248/2*'Depr. Rate'!$C$4/12,('Depr. Rate'!$C$4*'KU Meter Schedule'!K248)/12))</f>
        <v>7.4650374166666671</v>
      </c>
      <c r="BB248" s="21">
        <f>IF(BB$3&lt;'Depr. Rate'!$B$1,('Depr. Rate'!$B$4*'KU Meter Schedule'!L248)/12,IF(L248=0,K248/2*'Depr. Rate'!$C$4/12,('Depr. Rate'!$C$4*'KU Meter Schedule'!L248)/12))</f>
        <v>7.4650374166666671</v>
      </c>
      <c r="BC248" s="21">
        <f>IF(BC$3&lt;'Depr. Rate'!$B$1,('Depr. Rate'!$B$4*'KU Meter Schedule'!M248)/12,IF(M248=0,L248/2*'Depr. Rate'!$C$4/12,('Depr. Rate'!$C$4*'KU Meter Schedule'!M248)/12))</f>
        <v>7.4650374166666671</v>
      </c>
      <c r="BD248" s="21">
        <f>IF(BD$3&lt;'Depr. Rate'!$B$1,('Depr. Rate'!$B$4*'KU Meter Schedule'!N248)/12,IF(N248=0,M248/2*'Depr. Rate'!$C$4/12,('Depr. Rate'!$C$4*'KU Meter Schedule'!N248)/12))</f>
        <v>7.4650374166666671</v>
      </c>
      <c r="BE248" s="21">
        <f>IF(BE$3&lt;'Depr. Rate'!$B$1,('Depr. Rate'!$B$4*'KU Meter Schedule'!O248)/12,IF(O248=0,N248/2*'Depr. Rate'!$C$4/12,('Depr. Rate'!$C$4*'KU Meter Schedule'!O248)/12))</f>
        <v>7.4650374166666671</v>
      </c>
      <c r="BF248" s="21">
        <f>IF(BF$3&lt;'Depr. Rate'!$B$1,('Depr. Rate'!$B$4*'KU Meter Schedule'!P248)/12,IF(P248=0,O248/2*'Depr. Rate'!$C$4/12,('Depr. Rate'!$C$4*'KU Meter Schedule'!P248)/12))</f>
        <v>7.4650374166666671</v>
      </c>
      <c r="BG248" s="21">
        <f>IF(BG$3&lt;'Depr. Rate'!$B$1,('Depr. Rate'!$B$4*'KU Meter Schedule'!Q248)/12,IF(Q248=0,P248/2*'Depr. Rate'!$C$4/12,('Depr. Rate'!$C$4*'KU Meter Schedule'!Q248)/12))</f>
        <v>7.4650374166666671</v>
      </c>
      <c r="BH248" s="21">
        <f>IF(BH$3&lt;'Depr. Rate'!$B$1,('Depr. Rate'!$B$4*'KU Meter Schedule'!R248)/12,IF(R248=0,Q248/2*'Depr. Rate'!$C$4/12,('Depr. Rate'!$C$4*'KU Meter Schedule'!R248)/12))</f>
        <v>7.4650374166666671</v>
      </c>
      <c r="BI248" s="21">
        <f>IF(BI$3&lt;'Depr. Rate'!$B$1,('Depr. Rate'!$B$4*'KU Meter Schedule'!S248)/12,IF(S248=0,R248/2*'Depr. Rate'!$C$4/12,('Depr. Rate'!$C$4*'KU Meter Schedule'!S248)/12))</f>
        <v>7.4650374166666671</v>
      </c>
      <c r="BJ248" s="21">
        <f>IF(BJ$3&lt;'Depr. Rate'!$B$1,('Depr. Rate'!$B$4*'KU Meter Schedule'!T248)/12,IF(T248=0,S248/2*'Depr. Rate'!$C$4/12,('Depr. Rate'!$C$4*'KU Meter Schedule'!T248)/12))</f>
        <v>7.4650374166666671</v>
      </c>
      <c r="BK248" s="21">
        <f>IF(BK$3&lt;'Depr. Rate'!$B$1,('Depr. Rate'!$B$4*'KU Meter Schedule'!U248)/12,IF(U248=0,T248/2*'Depr. Rate'!$C$4/12,('Depr. Rate'!$C$4*'KU Meter Schedule'!U248)/12))</f>
        <v>11.44204425</v>
      </c>
      <c r="BL248" s="21">
        <f>IF(BL$3&lt;'Depr. Rate'!$B$1,('Depr. Rate'!$B$4*'KU Meter Schedule'!V248)/12,IF(V248=0,U248/2*'Depr. Rate'!$C$4/12,('Depr. Rate'!$C$4*'KU Meter Schedule'!V248)/12))</f>
        <v>11.44204425</v>
      </c>
      <c r="BM248" s="21">
        <f>IF(BM$3&lt;'Depr. Rate'!$B$1,('Depr. Rate'!$B$4*'KU Meter Schedule'!W248)/12,IF(W248=0,V248/2*'Depr. Rate'!$C$4/12,('Depr. Rate'!$C$4*'KU Meter Schedule'!W248)/12))</f>
        <v>11.44204425</v>
      </c>
      <c r="BN248" s="21">
        <f>IF(BN$3&lt;'Depr. Rate'!$B$1,('Depr. Rate'!$B$4*'KU Meter Schedule'!X248)/12,IF(X248=0,W248/2*'Depr. Rate'!$C$4/12,('Depr. Rate'!$C$4*'KU Meter Schedule'!X248)/12))</f>
        <v>11.44204425</v>
      </c>
      <c r="BO248" s="21">
        <f>IF(BO$3&lt;'Depr. Rate'!$B$1,('Depr. Rate'!$B$4*'KU Meter Schedule'!Y248)/12,IF(Y248=0,X248/2*'Depr. Rate'!$C$4/12,('Depr. Rate'!$C$4*'KU Meter Schedule'!Y248)/12))</f>
        <v>11.44204425</v>
      </c>
      <c r="BP248" s="21">
        <f>IF(BP$3&lt;'Depr. Rate'!$B$1,('Depr. Rate'!$B$4*'KU Meter Schedule'!Z248)/12,IF(Z248=0,Y248/2*'Depr. Rate'!$C$4/12,('Depr. Rate'!$C$4*'KU Meter Schedule'!Z248)/12))</f>
        <v>11.44204425</v>
      </c>
      <c r="BQ248" s="21">
        <f>IF(BQ$3&lt;'Depr. Rate'!$B$1,('Depr. Rate'!$B$4*'KU Meter Schedule'!AA248)/12,IF(AA248=0,Z248/2*'Depr. Rate'!$C$4/12,('Depr. Rate'!$C$4*'KU Meter Schedule'!AA248)/12))</f>
        <v>11.44204425</v>
      </c>
      <c r="BR248" s="21">
        <f>IF(BR$3&lt;'Depr. Rate'!$B$1,('Depr. Rate'!$B$4*'KU Meter Schedule'!AB248)/12,IF(AB248=0,AA248/2*'Depr. Rate'!$C$4/12,('Depr. Rate'!$C$4*'KU Meter Schedule'!AB248)/12))</f>
        <v>11.44204425</v>
      </c>
      <c r="BS248" s="21">
        <f>IF(BS$3&lt;'Depr. Rate'!$B$1,('Depr. Rate'!$B$4*'KU Meter Schedule'!AC248)/12,IF(AC248=0,AB248/2*'Depr. Rate'!$C$4/12,('Depr. Rate'!$C$4*'KU Meter Schedule'!AC248)/12))</f>
        <v>11.44204425</v>
      </c>
      <c r="BT248" s="21">
        <f>IF(BT$3&lt;'Depr. Rate'!$B$1,('Depr. Rate'!$B$4*'KU Meter Schedule'!AD248)/12,IF(AD248=0,AC248/2*'Depr. Rate'!$C$4/12,('Depr. Rate'!$C$4*'KU Meter Schedule'!AD248)/12))</f>
        <v>11.44204425</v>
      </c>
      <c r="BU248" s="21">
        <f>IF(BU$3&lt;'Depr. Rate'!$B$1,('Depr. Rate'!$B$4*'KU Meter Schedule'!AE248)/12,IF(AE248=0,AD248/2*'Depr. Rate'!$C$4/12,('Depr. Rate'!$C$4*'KU Meter Schedule'!AE248)/12))</f>
        <v>11.44204425</v>
      </c>
      <c r="BV248" s="21">
        <f>IF(BV$3&lt;'Depr. Rate'!$B$1,('Depr. Rate'!$B$4*'KU Meter Schedule'!AF248)/12,IF(AF248=0,AE248/2*'Depr. Rate'!$C$4/12,('Depr. Rate'!$C$4*'KU Meter Schedule'!AF248)/12))</f>
        <v>11.44204425</v>
      </c>
      <c r="BW248" s="21">
        <f>IF(BW$3&lt;'Depr. Rate'!$B$1,('Depr. Rate'!$B$4*'KU Meter Schedule'!AG248)/12,IF(AG248=0,AF248/2*'Depr. Rate'!$C$4/12,('Depr. Rate'!$C$4*'KU Meter Schedule'!AG248)/12))</f>
        <v>11.44204425</v>
      </c>
      <c r="BX248" s="21">
        <f>IF(BX$3&lt;'Depr. Rate'!$B$1,('Depr. Rate'!$B$4*'KU Meter Schedule'!AH248)/12,IF(AH248=0,AG248/2*'Depr. Rate'!$C$4/12,('Depr. Rate'!$C$4*'KU Meter Schedule'!AH248)/12))</f>
        <v>11.44204425</v>
      </c>
      <c r="BY248" s="21">
        <f>IF(BY$3&lt;'Depr. Rate'!$B$1,('Depr. Rate'!$B$4*'KU Meter Schedule'!AI248)/12,IF(AI248=0,AH248/2*'Depr. Rate'!$C$4/12,('Depr. Rate'!$C$4*'KU Meter Schedule'!AI248)/12))</f>
        <v>11.44204425</v>
      </c>
      <c r="BZ248" s="21">
        <f>IF(BZ$3&lt;'Depr. Rate'!$B$1,('Depr. Rate'!$B$4*'KU Meter Schedule'!AJ248)/12,IF(AJ248=0,AI248/2*'Depr. Rate'!$C$4/12,('Depr. Rate'!$C$4*'KU Meter Schedule'!AJ248)/12))</f>
        <v>11.44204425</v>
      </c>
      <c r="CA248" s="21">
        <f>IF(CA$3&lt;'Depr. Rate'!$B$1,('Depr. Rate'!$B$4*'KU Meter Schedule'!AK248)/12,IF(AK248=0,AJ248/2*'Depr. Rate'!$C$4/12,('Depr. Rate'!$C$4*'KU Meter Schedule'!AK248)/12))</f>
        <v>11.44204425</v>
      </c>
      <c r="CB248" s="21">
        <f>IF(CB$3&lt;'Depr. Rate'!$B$1,('Depr. Rate'!$B$4*'KU Meter Schedule'!AL248)/12,IF(AL248=0,AK248/2*'Depr. Rate'!$C$4/12,('Depr. Rate'!$C$4*'KU Meter Schedule'!AL248)/12))</f>
        <v>11.44204425</v>
      </c>
      <c r="CC248" s="21">
        <f>IF(CC$3&lt;'Depr. Rate'!$B$1,('Depr. Rate'!$B$4*'KU Meter Schedule'!AM248)/12,IF(AM248=0,AL248/2*'Depr. Rate'!$C$4/12,('Depr. Rate'!$C$4*'KU Meter Schedule'!AM248)/12))</f>
        <v>11.44204425</v>
      </c>
      <c r="CD248" s="21">
        <f>IF(CD$3&lt;'Depr. Rate'!$B$1,('Depr. Rate'!$B$4*'KU Meter Schedule'!AN248)/12,IF(AN248=0,AM248/2*'Depr. Rate'!$C$4/12,('Depr. Rate'!$C$4*'KU Meter Schedule'!AN248)/12))</f>
        <v>11.44204425</v>
      </c>
      <c r="CE248" s="21">
        <f>IF(CE$3&lt;'Depr. Rate'!$B$1,('Depr. Rate'!$B$4*'KU Meter Schedule'!AO248)/12,IF(AO248=0,AN248/2*'Depr. Rate'!$C$4/12,('Depr. Rate'!$C$4*'KU Meter Schedule'!AO248)/12))</f>
        <v>11.44204425</v>
      </c>
      <c r="CF248" s="21">
        <f>IF(CF$3&lt;'Depr. Rate'!$B$1,('Depr. Rate'!$B$4*'KU Meter Schedule'!AP248)/12,IF(AP248=0,AO248/2*'Depr. Rate'!$C$4/12,('Depr. Rate'!$C$4*'KU Meter Schedule'!AP248)/12))</f>
        <v>11.44204425</v>
      </c>
      <c r="CG248" s="21">
        <f>IF(CG$3&lt;'Depr. Rate'!$B$1,('Depr. Rate'!$B$4*'KU Meter Schedule'!AQ248)/12,IF(AQ248=0,AP248/2*'Depr. Rate'!$C$4/12,('Depr. Rate'!$C$4*'KU Meter Schedule'!AQ248)/12))</f>
        <v>11.44204425</v>
      </c>
      <c r="CH248" s="21">
        <f>IF(CH$3&lt;'Depr. Rate'!$B$1,('Depr. Rate'!$B$4*'KU Meter Schedule'!AR248)/12,IF(AR248=0,AQ248/2*'Depr. Rate'!$C$4/12,('Depr. Rate'!$C$4*'KU Meter Schedule'!AR248)/12))</f>
        <v>11.44204425</v>
      </c>
      <c r="CI248" s="21">
        <f>IF(CI$3&lt;'Depr. Rate'!$B$1,('Depr. Rate'!$B$4*'KU Meter Schedule'!AS248)/12,IF(AS248=0,AR248/2*'Depr. Rate'!$C$4/12,('Depr. Rate'!$C$4*'KU Meter Schedule'!AS248)/12))</f>
        <v>11.44204425</v>
      </c>
      <c r="CJ248" s="21">
        <f>IF(CJ$3&lt;'Depr. Rate'!$B$1,('Depr. Rate'!$B$4*'KU Meter Schedule'!AT248)/12,IF(AT248=0,AS248/2*'Depr. Rate'!$C$4/12,('Depr. Rate'!$C$4*'KU Meter Schedule'!AT248)/12))</f>
        <v>11.44204425</v>
      </c>
      <c r="CK248" s="21">
        <f>IF(CK$3&lt;'Depr. Rate'!$B$1,('Depr. Rate'!$B$4*'KU Meter Schedule'!AU248)/12,IF(AU248=0,AT248/2*'Depr. Rate'!$C$4/12,('Depr. Rate'!$C$4*'KU Meter Schedule'!AU248)/12))</f>
        <v>11.44204425</v>
      </c>
      <c r="CL248" s="21">
        <f>IF(CL$3&lt;'Depr. Rate'!$B$1,('Depr. Rate'!$B$4*'KU Meter Schedule'!AV248)/12,IF(AV248=0,AU248/2*'Depr. Rate'!$C$4/12,('Depr. Rate'!$C$4*'KU Meter Schedule'!AV248)/12))</f>
        <v>11.44204425</v>
      </c>
      <c r="CM248" s="21">
        <f>IF(CM$3&lt;'Depr. Rate'!$B$1,('Depr. Rate'!$B$4*'KU Meter Schedule'!AW248)/12,IF(AW248=0,AV248/2*'Depr. Rate'!$C$4/12,('Depr. Rate'!$C$4*'KU Meter Schedule'!AW248)/12))</f>
        <v>11.44204425</v>
      </c>
      <c r="CN248" s="21">
        <f>IF(CN$3&lt;'Depr. Rate'!$B$1,('Depr. Rate'!$B$4*'KU Meter Schedule'!AX248)/12,IF(AX248=0,AW248/2*'Depr. Rate'!$C$4/12,('Depr. Rate'!$C$4*'KU Meter Schedule'!AX248)/12))</f>
        <v>5.7210221250000002</v>
      </c>
      <c r="CP248" s="6">
        <f>IF(CP$3=$CP$3,$H248+AZ248,IF($F248='KU Meter Schedule'!CP$3,'KU Meter Schedule'!CO248+AZ248-$G248,SUM(CO248,AZ248)))</f>
        <v>2019.4198593482668</v>
      </c>
      <c r="CQ248" s="6">
        <f>IF(CQ$3=$CP$3,$H248+BA248,IF($F248='KU Meter Schedule'!CQ$3,'KU Meter Schedule'!CP248+BA248-$G248,SUM(CP248,BA248)))</f>
        <v>2026.8848967649335</v>
      </c>
      <c r="CR248" s="6">
        <f>IF(CR$3=$CP$3,$H248+BB248,IF($F248='KU Meter Schedule'!CR$3,'KU Meter Schedule'!CQ248+BB248-$G248,SUM(CQ248,BB248)))</f>
        <v>2034.3499341816002</v>
      </c>
      <c r="CS248" s="6">
        <f>IF(CS$3=$CP$3,$H248+BC248,IF($F248='KU Meter Schedule'!CS$3,'KU Meter Schedule'!CR248+BC248-$G248,SUM(CR248,BC248)))</f>
        <v>2041.814971598267</v>
      </c>
      <c r="CT248" s="6">
        <f>IF(CT$3=$CP$3,$H248+BD248,IF($F248='KU Meter Schedule'!CT$3,'KU Meter Schedule'!CS248+BD248-$G248,SUM(CS248,BD248)))</f>
        <v>2049.2800090149335</v>
      </c>
      <c r="CU248" s="6">
        <f>IF(CU$3=$CP$3,$H248+BE248,IF($F248='KU Meter Schedule'!CU$3,'KU Meter Schedule'!CT248+BE248-$G248,SUM(CT248,BE248)))</f>
        <v>2056.7450464316003</v>
      </c>
      <c r="CV248" s="6">
        <f>IF(CV$3=$CP$3,$H248+BF248,IF($F248='KU Meter Schedule'!CV$3,'KU Meter Schedule'!CU248+BF248-$G248,SUM(CU248,BF248)))</f>
        <v>2064.210083848267</v>
      </c>
      <c r="CW248" s="6">
        <f>IF(CW$3=$CP$3,$H248+BG248,IF($F248='KU Meter Schedule'!CW$3,'KU Meter Schedule'!CV248+BG248-$G248,SUM(CV248,BG248)))</f>
        <v>2071.6751212649338</v>
      </c>
      <c r="CX248" s="6">
        <f>IF(CX$3=$CP$3,$H248+BH248,IF($F248='KU Meter Schedule'!CX$3,'KU Meter Schedule'!CW248+BH248-$G248,SUM(CW248,BH248)))</f>
        <v>2079.1401586816005</v>
      </c>
      <c r="CY248" s="6">
        <f>IF(CY$3=$CP$3,$H248+BI248,IF($F248='KU Meter Schedule'!CY$3,'KU Meter Schedule'!CX248+BI248-$G248,SUM(CX248,BI248)))</f>
        <v>2086.6051960982672</v>
      </c>
      <c r="CZ248" s="6">
        <f>IF(CZ$3=$CP$3,$H248+BJ248,IF($F248='KU Meter Schedule'!CZ$3,'KU Meter Schedule'!CY248+BJ248-$G248,SUM(CY248,BJ248)))</f>
        <v>2094.070233514934</v>
      </c>
      <c r="DA248" s="6">
        <f>IF(DA$3=$CP$3,$H248+BK248,IF($F248='KU Meter Schedule'!DA$3,'KU Meter Schedule'!CZ248+BK248-$G248,SUM(CZ248,BK248)))</f>
        <v>2105.512277764934</v>
      </c>
      <c r="DB248" s="6">
        <f>IF(DB$3=$CP$3,$H248+BL248,IF($F248='KU Meter Schedule'!DB$3,'KU Meter Schedule'!DA248+BL248-$G248,SUM(DA248,BL248)))</f>
        <v>2116.954322014934</v>
      </c>
      <c r="DC248" s="6">
        <f>IF(DC$3=$CP$3,$H248+BM248,IF($F248='KU Meter Schedule'!DC$3,'KU Meter Schedule'!DB248+BM248-$G248,SUM(DB248,BM248)))</f>
        <v>2128.3963662649339</v>
      </c>
      <c r="DD248" s="6">
        <f>IF(DD$3=$CP$3,$H248+BN248,IF($F248='KU Meter Schedule'!DD$3,'KU Meter Schedule'!DC248+BN248-$G248,SUM(DC248,BN248)))</f>
        <v>2139.8384105149339</v>
      </c>
      <c r="DE248" s="6">
        <f>IF(DE$3=$CP$3,$H248+BO248,IF($F248='KU Meter Schedule'!DE$3,'KU Meter Schedule'!DD248+BO248-$G248,SUM(DD248,BO248)))</f>
        <v>2151.2804547649339</v>
      </c>
      <c r="DF248" s="6">
        <f>IF(DF$3=$CP$3,$H248+BP248,IF($F248='KU Meter Schedule'!DF$3,'KU Meter Schedule'!DE248+BP248-$G248,SUM(DE248,BP248)))</f>
        <v>2162.7224990149339</v>
      </c>
      <c r="DG248" s="6">
        <f>IF(DG$3=$CP$3,$H248+BQ248,IF($F248='KU Meter Schedule'!DG$3,'KU Meter Schedule'!DF248+BQ248-$G248,SUM(DF248,BQ248)))</f>
        <v>2174.1645432649339</v>
      </c>
      <c r="DH248" s="6">
        <f>IF(DH$3=$CP$3,$H248+BR248,IF($F248='KU Meter Schedule'!DH$3,'KU Meter Schedule'!DG248+BR248-$G248,SUM(DG248,BR248)))</f>
        <v>2185.6065875149338</v>
      </c>
      <c r="DI248" s="6">
        <f>IF(DI$3=$CP$3,$H248+BS248,IF($F248='KU Meter Schedule'!DI$3,'KU Meter Schedule'!DH248+BS248-$G248,SUM(DH248,BS248)))</f>
        <v>2197.0486317649338</v>
      </c>
      <c r="DJ248" s="6">
        <f>IF(DJ$3=$CP$3,$H248+BT248,IF($F248='KU Meter Schedule'!DJ$3,'KU Meter Schedule'!DI248+BT248-$G248,SUM(DI248,BT248)))</f>
        <v>2208.4906760149338</v>
      </c>
      <c r="DK248" s="6">
        <f>IF(DK$3=$CP$3,$H248+BU248,IF($F248='KU Meter Schedule'!DK$3,'KU Meter Schedule'!DJ248+BU248-$G248,SUM(DJ248,BU248)))</f>
        <v>2219.9327202649338</v>
      </c>
      <c r="DL248" s="6">
        <f>IF(DL$3=$CP$3,$H248+BV248,IF($F248='KU Meter Schedule'!DL$3,'KU Meter Schedule'!DK248+BV248-$G248,SUM(DK248,BV248)))</f>
        <v>2231.3747645149338</v>
      </c>
      <c r="DM248" s="6">
        <f>IF(DM$3=$CP$3,$H248+BW248,IF($F248='KU Meter Schedule'!DM$3,'KU Meter Schedule'!DL248+BW248-$G248,SUM(DL248,BW248)))</f>
        <v>2242.8168087649337</v>
      </c>
      <c r="DN248" s="6">
        <f>IF(DN$3=$CP$3,$H248+BX248,IF($F248='KU Meter Schedule'!DN$3,'KU Meter Schedule'!DM248+BX248-$G248,SUM(DM248,BX248)))</f>
        <v>2254.2588530149337</v>
      </c>
      <c r="DO248" s="6">
        <f>IF(DO$3=$CP$3,$H248+BY248,IF($F248='KU Meter Schedule'!DO$3,'KU Meter Schedule'!DN248+BY248-$G248,SUM(DN248,BY248)))</f>
        <v>2265.7008972649337</v>
      </c>
      <c r="DP248" s="6">
        <f>IF(DP$3=$CP$3,$H248+BZ248,IF($F248='KU Meter Schedule'!DP$3,'KU Meter Schedule'!DO248+BZ248-$G248,SUM(DO248,BZ248)))</f>
        <v>2277.1429415149337</v>
      </c>
      <c r="DQ248" s="6">
        <f>IF(DQ$3=$CP$3,$H248+CA248,IF($F248='KU Meter Schedule'!DQ$3,'KU Meter Schedule'!DP248+CA248-$G248,SUM(DP248,CA248)))</f>
        <v>2288.5849857649337</v>
      </c>
      <c r="DR248" s="6">
        <f>IF(DR$3=$CP$3,$H248+CB248,IF($F248='KU Meter Schedule'!DR$3,'KU Meter Schedule'!DQ248+CB248-$G248,SUM(DQ248,CB248)))</f>
        <v>2300.0270300149336</v>
      </c>
      <c r="DS248" s="6">
        <f>IF(DS$3=$CP$3,$H248+CC248,IF($F248='KU Meter Schedule'!DS$3,'KU Meter Schedule'!DR248+CC248-$G248,SUM(DR248,CC248)))</f>
        <v>2311.4690742649336</v>
      </c>
      <c r="DT248" s="6">
        <f>IF(DT$3=$CP$3,$H248+CD248,IF($F248='KU Meter Schedule'!DT$3,'KU Meter Schedule'!DS248+CD248-$G248,SUM(DS248,CD248)))</f>
        <v>2322.9111185149336</v>
      </c>
      <c r="DU248" s="6">
        <f>IF(DU$3=$CP$3,$H248+CE248,IF($F248='KU Meter Schedule'!DU$3,'KU Meter Schedule'!DT248+CE248-$G248,SUM(DT248,CE248)))</f>
        <v>2334.3531627649336</v>
      </c>
      <c r="DV248" s="6">
        <f>IF(DV$3=$CP$3,$H248+CF248,IF($F248='KU Meter Schedule'!DV$3,'KU Meter Schedule'!DU248+CF248-$G248,SUM(DU248,CF248)))</f>
        <v>2345.7952070149336</v>
      </c>
      <c r="DW248" s="6">
        <f>IF(DW$3=$CP$3,$H248+CG248,IF($F248='KU Meter Schedule'!DW$3,'KU Meter Schedule'!DV248+CG248-$G248,SUM(DV248,CG248)))</f>
        <v>2357.2372512649335</v>
      </c>
      <c r="DX248" s="6">
        <f>IF(DX$3=$CP$3,$H248+CH248,IF($F248='KU Meter Schedule'!DX$3,'KU Meter Schedule'!DW248+CH248-$G248,SUM(DW248,CH248)))</f>
        <v>2368.6792955149335</v>
      </c>
      <c r="DY248" s="6">
        <f>IF(DY$3=$CP$3,$H248+CI248,IF($F248='KU Meter Schedule'!DY$3,'KU Meter Schedule'!DX248+CI248-$G248,SUM(DX248,CI248)))</f>
        <v>2380.1213397649335</v>
      </c>
      <c r="DZ248" s="6">
        <f>IF(DZ$3=$CP$3,$H248+CJ248,IF($F248='KU Meter Schedule'!DZ$3,'KU Meter Schedule'!DY248+CJ248-$G248,SUM(DY248,CJ248)))</f>
        <v>2391.5633840149335</v>
      </c>
      <c r="EA248" s="6">
        <f>IF(EA$3=$CP$3,$H248+CK248,IF($F248='KU Meter Schedule'!EA$3,'KU Meter Schedule'!DZ248+CK248-$G248,SUM(DZ248,CK248)))</f>
        <v>2403.0054282649335</v>
      </c>
      <c r="EB248" s="6">
        <f>IF(EB$3=$CP$3,$H248+CL248,IF($F248='KU Meter Schedule'!EB$3,'KU Meter Schedule'!EA248+CL248-$G248,SUM(EA248,CL248)))</f>
        <v>2414.4474725149335</v>
      </c>
      <c r="EC248" s="6">
        <f>IF(EC$3=$CP$3,$H248+CM248,IF($F248='KU Meter Schedule'!EC$3,'KU Meter Schedule'!EB248+CM248-$G248,SUM(EB248,CM248)))</f>
        <v>2425.8895167649334</v>
      </c>
      <c r="ED248" s="6">
        <f>IF(ED$3=$CP$3,$H248+CN248,IF($F248='KU Meter Schedule'!ED$3,'KU Meter Schedule'!EC248+CN248-$G248,SUM(EC248,CN248)))</f>
        <v>-1480.1994611100663</v>
      </c>
      <c r="EF248" s="8">
        <f t="shared" si="52"/>
        <v>1892.3901406517332</v>
      </c>
      <c r="EG248" s="8">
        <f t="shared" si="52"/>
        <v>1884.9251032350664</v>
      </c>
      <c r="EH248" s="8">
        <f t="shared" si="52"/>
        <v>1877.4600658183997</v>
      </c>
      <c r="EI248" s="8">
        <f t="shared" si="52"/>
        <v>1869.995028401733</v>
      </c>
      <c r="EJ248" s="8">
        <f t="shared" si="52"/>
        <v>1862.5299909850664</v>
      </c>
      <c r="EK248" s="8">
        <f t="shared" si="52"/>
        <v>1855.0649535683997</v>
      </c>
      <c r="EL248" s="8">
        <f t="shared" si="52"/>
        <v>1847.5999161517329</v>
      </c>
      <c r="EM248" s="8">
        <f t="shared" si="52"/>
        <v>1840.1348787350662</v>
      </c>
      <c r="EN248" s="8">
        <f t="shared" si="52"/>
        <v>1832.6698413183994</v>
      </c>
      <c r="EO248" s="8">
        <f t="shared" si="52"/>
        <v>1825.2048039017327</v>
      </c>
      <c r="EP248" s="8">
        <f t="shared" si="52"/>
        <v>1817.739766485066</v>
      </c>
      <c r="EQ248" s="8">
        <f t="shared" si="52"/>
        <v>1806.297722235066</v>
      </c>
      <c r="ER248" s="8">
        <f t="shared" si="52"/>
        <v>1794.855677985066</v>
      </c>
      <c r="ES248" s="8">
        <f t="shared" si="52"/>
        <v>1783.413633735066</v>
      </c>
      <c r="ET248" s="8">
        <f t="shared" si="52"/>
        <v>1771.971589485066</v>
      </c>
      <c r="EU248" s="8">
        <f t="shared" si="52"/>
        <v>1760.5295452350661</v>
      </c>
      <c r="EV248" s="8">
        <f t="shared" si="51"/>
        <v>1749.0875009850661</v>
      </c>
      <c r="EW248" s="8">
        <f t="shared" si="51"/>
        <v>1737.6454567350661</v>
      </c>
      <c r="EX248" s="8">
        <f t="shared" si="51"/>
        <v>1726.2034124850661</v>
      </c>
      <c r="EY248" s="8">
        <f t="shared" si="51"/>
        <v>1714.7613682350661</v>
      </c>
      <c r="EZ248" s="8">
        <f t="shared" si="51"/>
        <v>1703.3193239850661</v>
      </c>
      <c r="FA248" s="8">
        <f t="shared" si="51"/>
        <v>1691.8772797350662</v>
      </c>
      <c r="FB248" s="8">
        <f t="shared" si="51"/>
        <v>1680.4352354850662</v>
      </c>
      <c r="FC248" s="8">
        <f t="shared" si="51"/>
        <v>1668.9931912350662</v>
      </c>
      <c r="FD248" s="8">
        <f t="shared" si="51"/>
        <v>1657.5511469850662</v>
      </c>
      <c r="FE248" s="8">
        <f t="shared" si="51"/>
        <v>1646.1091027350662</v>
      </c>
      <c r="FF248" s="8">
        <f t="shared" si="51"/>
        <v>1634.6670584850663</v>
      </c>
      <c r="FG248" s="8">
        <f t="shared" si="51"/>
        <v>1623.2250142350663</v>
      </c>
      <c r="FH248" s="8">
        <f t="shared" si="51"/>
        <v>1611.7829699850663</v>
      </c>
      <c r="FI248" s="8">
        <f t="shared" si="51"/>
        <v>1600.3409257350663</v>
      </c>
      <c r="FJ248" s="8">
        <f t="shared" si="51"/>
        <v>1588.8988814850663</v>
      </c>
      <c r="FK248" s="8">
        <f t="shared" si="50"/>
        <v>1577.4568372350664</v>
      </c>
      <c r="FL248" s="8">
        <f t="shared" si="50"/>
        <v>1566.0147929850664</v>
      </c>
      <c r="FM248" s="8">
        <f t="shared" si="50"/>
        <v>1554.5727487350664</v>
      </c>
      <c r="FN248" s="8">
        <f t="shared" si="50"/>
        <v>1543.1307044850664</v>
      </c>
      <c r="FO248" s="8">
        <f t="shared" si="50"/>
        <v>1531.6886602350664</v>
      </c>
      <c r="FP248" s="8">
        <f t="shared" si="50"/>
        <v>1520.2466159850665</v>
      </c>
      <c r="FQ248" s="8">
        <f t="shared" si="50"/>
        <v>1508.8045717350665</v>
      </c>
      <c r="FR248" s="8">
        <f t="shared" si="50"/>
        <v>1497.3625274850665</v>
      </c>
      <c r="FS248" s="8">
        <f t="shared" si="50"/>
        <v>1485.9204832350665</v>
      </c>
      <c r="FT248" s="8">
        <f t="shared" si="50"/>
        <v>1480.1994611100663</v>
      </c>
    </row>
    <row r="249" spans="1:176" x14ac:dyDescent="0.25">
      <c r="A249" s="3" t="s">
        <v>12</v>
      </c>
      <c r="B249" s="3" t="s">
        <v>2</v>
      </c>
      <c r="C249" s="3" t="s">
        <v>37</v>
      </c>
      <c r="D249" s="3" t="s">
        <v>4</v>
      </c>
      <c r="E249" s="3">
        <v>1998</v>
      </c>
      <c r="F249" s="24">
        <f>IFERROR(VLOOKUP(CONCATENATE(C249,E249),'KU Retirements'!$A$4:$E$150,5,FALSE),"N/A")</f>
        <v>43800</v>
      </c>
      <c r="G249" s="5">
        <v>127136.74</v>
      </c>
      <c r="H249" s="5">
        <v>62105.577896051604</v>
      </c>
      <c r="J249" s="6">
        <f>IF(J$3=$J$3,$G249,IF($F249='KU Meter Schedule'!J$3,'KU Meter Schedule'!I249-'KU Meter Schedule'!$G249,I249))</f>
        <v>127136.74</v>
      </c>
      <c r="K249" s="6">
        <f>IF(K$3=$J$3,$G249,IF($F249='KU Meter Schedule'!K$3,'KU Meter Schedule'!J249-'KU Meter Schedule'!$G249,J249))</f>
        <v>127136.74</v>
      </c>
      <c r="L249" s="6">
        <f>IF(L$3=$J$3,$G249,IF($F249='KU Meter Schedule'!L$3,'KU Meter Schedule'!K249-'KU Meter Schedule'!$G249,K249))</f>
        <v>127136.74</v>
      </c>
      <c r="M249" s="6">
        <f>IF(M$3=$J$3,$G249,IF($F249='KU Meter Schedule'!M$3,'KU Meter Schedule'!L249-'KU Meter Schedule'!$G249,L249))</f>
        <v>127136.74</v>
      </c>
      <c r="N249" s="6">
        <f>IF(N$3=$J$3,$G249,IF($F249='KU Meter Schedule'!N$3,'KU Meter Schedule'!M249-'KU Meter Schedule'!$G249,M249))</f>
        <v>127136.74</v>
      </c>
      <c r="O249" s="6">
        <f>IF(O$3=$J$3,$G249,IF($F249='KU Meter Schedule'!O$3,'KU Meter Schedule'!N249-'KU Meter Schedule'!$G249,N249))</f>
        <v>127136.74</v>
      </c>
      <c r="P249" s="6">
        <f>IF(P$3=$J$3,$G249,IF($F249='KU Meter Schedule'!P$3,'KU Meter Schedule'!O249-'KU Meter Schedule'!$G249,O249))</f>
        <v>127136.74</v>
      </c>
      <c r="Q249" s="6">
        <f>IF(Q$3=$J$3,$G249,IF($F249='KU Meter Schedule'!Q$3,'KU Meter Schedule'!P249-'KU Meter Schedule'!$G249,P249))</f>
        <v>127136.74</v>
      </c>
      <c r="R249" s="6">
        <f>IF(R$3=$J$3,$G249,IF($F249='KU Meter Schedule'!R$3,'KU Meter Schedule'!Q249-'KU Meter Schedule'!$G249,Q249))</f>
        <v>127136.74</v>
      </c>
      <c r="S249" s="6">
        <f>IF(S$3=$J$3,$G249,IF($F249='KU Meter Schedule'!S$3,'KU Meter Schedule'!R249-'KU Meter Schedule'!$G249,R249))</f>
        <v>127136.74</v>
      </c>
      <c r="T249" s="6">
        <f>IF(T$3=$J$3,$G249,IF($F249='KU Meter Schedule'!T$3,'KU Meter Schedule'!S249-'KU Meter Schedule'!$G249,S249))</f>
        <v>127136.74</v>
      </c>
      <c r="U249" s="6">
        <f>IF(U$3=$J$3,$G249,IF($F249='KU Meter Schedule'!U$3,'KU Meter Schedule'!T249-'KU Meter Schedule'!$G249,T249))</f>
        <v>127136.74</v>
      </c>
      <c r="V249" s="6">
        <f>IF(V$3=$J$3,$G249,IF($F249='KU Meter Schedule'!V$3,'KU Meter Schedule'!U249-'KU Meter Schedule'!$G249,U249))</f>
        <v>127136.74</v>
      </c>
      <c r="W249" s="6">
        <f>IF(W$3=$J$3,$G249,IF($F249='KU Meter Schedule'!W$3,'KU Meter Schedule'!V249-'KU Meter Schedule'!$G249,V249))</f>
        <v>127136.74</v>
      </c>
      <c r="X249" s="6">
        <f>IF(X$3=$J$3,$G249,IF($F249='KU Meter Schedule'!X$3,'KU Meter Schedule'!W249-'KU Meter Schedule'!$G249,W249))</f>
        <v>127136.74</v>
      </c>
      <c r="Y249" s="6">
        <f>IF(Y$3=$J$3,$G249,IF($F249='KU Meter Schedule'!Y$3,'KU Meter Schedule'!X249-'KU Meter Schedule'!$G249,X249))</f>
        <v>127136.74</v>
      </c>
      <c r="Z249" s="6">
        <f>IF(Z$3=$J$3,$G249,IF($F249='KU Meter Schedule'!Z$3,'KU Meter Schedule'!Y249-'KU Meter Schedule'!$G249,Y249))</f>
        <v>127136.74</v>
      </c>
      <c r="AA249" s="6">
        <f>IF(AA$3=$J$3,$G249,IF($F249='KU Meter Schedule'!AA$3,'KU Meter Schedule'!Z249-'KU Meter Schedule'!$G249,Z249))</f>
        <v>127136.74</v>
      </c>
      <c r="AB249" s="6">
        <f>IF(AB$3=$J$3,$G249,IF($F249='KU Meter Schedule'!AB$3,'KU Meter Schedule'!AA249-'KU Meter Schedule'!$G249,AA249))</f>
        <v>127136.74</v>
      </c>
      <c r="AC249" s="6">
        <f>IF(AC$3=$J$3,$G249,IF($F249='KU Meter Schedule'!AC$3,'KU Meter Schedule'!AB249-'KU Meter Schedule'!$G249,AB249))</f>
        <v>127136.74</v>
      </c>
      <c r="AD249" s="6">
        <f>IF(AD$3=$J$3,$G249,IF($F249='KU Meter Schedule'!AD$3,'KU Meter Schedule'!AC249-'KU Meter Schedule'!$G249,AC249))</f>
        <v>127136.74</v>
      </c>
      <c r="AE249" s="6">
        <f>IF(AE$3=$J$3,$G249,IF($F249='KU Meter Schedule'!AE$3,'KU Meter Schedule'!AD249-'KU Meter Schedule'!$G249,AD249))</f>
        <v>127136.74</v>
      </c>
      <c r="AF249" s="6">
        <f>IF(AF$3=$J$3,$G249,IF($F249='KU Meter Schedule'!AF$3,'KU Meter Schedule'!AE249-'KU Meter Schedule'!$G249,AE249))</f>
        <v>127136.74</v>
      </c>
      <c r="AG249" s="6">
        <f>IF(AG$3=$J$3,$G249,IF($F249='KU Meter Schedule'!AG$3,'KU Meter Schedule'!AF249-'KU Meter Schedule'!$G249,AF249))</f>
        <v>127136.74</v>
      </c>
      <c r="AH249" s="6">
        <f>IF(AH$3=$J$3,$G249,IF($F249='KU Meter Schedule'!AH$3,'KU Meter Schedule'!AG249-'KU Meter Schedule'!$G249,AG249))</f>
        <v>127136.74</v>
      </c>
      <c r="AI249" s="6">
        <f>IF(AI$3=$J$3,$G249,IF($F249='KU Meter Schedule'!AI$3,'KU Meter Schedule'!AH249-'KU Meter Schedule'!$G249,AH249))</f>
        <v>127136.74</v>
      </c>
      <c r="AJ249" s="6">
        <f>IF(AJ$3=$J$3,$G249,IF($F249='KU Meter Schedule'!AJ$3,'KU Meter Schedule'!AI249-'KU Meter Schedule'!$G249,AI249))</f>
        <v>127136.74</v>
      </c>
      <c r="AK249" s="6">
        <f>IF(AK$3=$J$3,$G249,IF($F249='KU Meter Schedule'!AK$3,'KU Meter Schedule'!AJ249-'KU Meter Schedule'!$G249,AJ249))</f>
        <v>127136.74</v>
      </c>
      <c r="AL249" s="6">
        <f>IF(AL$3=$J$3,$G249,IF($F249='KU Meter Schedule'!AL$3,'KU Meter Schedule'!AK249-'KU Meter Schedule'!$G249,AK249))</f>
        <v>127136.74</v>
      </c>
      <c r="AM249" s="6">
        <f>IF(AM$3=$J$3,$G249,IF($F249='KU Meter Schedule'!AM$3,'KU Meter Schedule'!AL249-'KU Meter Schedule'!$G249,AL249))</f>
        <v>127136.74</v>
      </c>
      <c r="AN249" s="6">
        <f>IF(AN$3=$J$3,$G249,IF($F249='KU Meter Schedule'!AN$3,'KU Meter Schedule'!AM249-'KU Meter Schedule'!$G249,AM249))</f>
        <v>127136.74</v>
      </c>
      <c r="AO249" s="6">
        <f>IF(AO$3=$J$3,$G249,IF($F249='KU Meter Schedule'!AO$3,'KU Meter Schedule'!AN249-'KU Meter Schedule'!$G249,AN249))</f>
        <v>127136.74</v>
      </c>
      <c r="AP249" s="6">
        <f>IF(AP$3=$J$3,$G249,IF($F249='KU Meter Schedule'!AP$3,'KU Meter Schedule'!AO249-'KU Meter Schedule'!$G249,AO249))</f>
        <v>127136.74</v>
      </c>
      <c r="AQ249" s="6">
        <f>IF(AQ$3=$J$3,$G249,IF($F249='KU Meter Schedule'!AQ$3,'KU Meter Schedule'!AP249-'KU Meter Schedule'!$G249,AP249))</f>
        <v>127136.74</v>
      </c>
      <c r="AR249" s="6">
        <f>IF(AR$3=$J$3,$G249,IF($F249='KU Meter Schedule'!AR$3,'KU Meter Schedule'!AQ249-'KU Meter Schedule'!$G249,AQ249))</f>
        <v>127136.74</v>
      </c>
      <c r="AS249" s="6">
        <f>IF(AS$3=$J$3,$G249,IF($F249='KU Meter Schedule'!AS$3,'KU Meter Schedule'!AR249-'KU Meter Schedule'!$G249,AR249))</f>
        <v>127136.74</v>
      </c>
      <c r="AT249" s="6">
        <f>IF(AT$3=$J$3,$G249,IF($F249='KU Meter Schedule'!AT$3,'KU Meter Schedule'!AS249-'KU Meter Schedule'!$G249,AS249))</f>
        <v>127136.74</v>
      </c>
      <c r="AU249" s="6">
        <f>IF(AU$3=$J$3,$G249,IF($F249='KU Meter Schedule'!AU$3,'KU Meter Schedule'!AT249-'KU Meter Schedule'!$G249,AT249))</f>
        <v>127136.74</v>
      </c>
      <c r="AV249" s="6">
        <f>IF(AV$3=$J$3,$G249,IF($F249='KU Meter Schedule'!AV$3,'KU Meter Schedule'!AU249-'KU Meter Schedule'!$G249,AU249))</f>
        <v>127136.74</v>
      </c>
      <c r="AW249" s="6">
        <f>IF(AW$3=$J$3,$G249,IF($F249='KU Meter Schedule'!AW$3,'KU Meter Schedule'!AV249-'KU Meter Schedule'!$G249,AV249))</f>
        <v>127136.74</v>
      </c>
      <c r="AX249" s="6">
        <f>IF(AX$3=$J$3,$G249,IF($F249='KU Meter Schedule'!AX$3,'KU Meter Schedule'!AW249-'KU Meter Schedule'!$G249,AW249))</f>
        <v>0</v>
      </c>
      <c r="AZ249" s="21">
        <f>IF(AZ$3&lt;'Depr. Rate'!$B$1,('Depr. Rate'!$B$4*'KU Meter Schedule'!J249)/12,IF(J249=0,I249/2*'Depr. Rate'!$C$4/12,('Depr. Rate'!$C$4*'KU Meter Schedule'!J249)/12))</f>
        <v>242.61927883333337</v>
      </c>
      <c r="BA249" s="21">
        <f>IF(BA$3&lt;'Depr. Rate'!$B$1,('Depr. Rate'!$B$4*'KU Meter Schedule'!K249)/12,IF(K249=0,J249/2*'Depr. Rate'!$C$4/12,('Depr. Rate'!$C$4*'KU Meter Schedule'!K249)/12))</f>
        <v>242.61927883333337</v>
      </c>
      <c r="BB249" s="21">
        <f>IF(BB$3&lt;'Depr. Rate'!$B$1,('Depr. Rate'!$B$4*'KU Meter Schedule'!L249)/12,IF(L249=0,K249/2*'Depr. Rate'!$C$4/12,('Depr. Rate'!$C$4*'KU Meter Schedule'!L249)/12))</f>
        <v>242.61927883333337</v>
      </c>
      <c r="BC249" s="21">
        <f>IF(BC$3&lt;'Depr. Rate'!$B$1,('Depr. Rate'!$B$4*'KU Meter Schedule'!M249)/12,IF(M249=0,L249/2*'Depr. Rate'!$C$4/12,('Depr. Rate'!$C$4*'KU Meter Schedule'!M249)/12))</f>
        <v>242.61927883333337</v>
      </c>
      <c r="BD249" s="21">
        <f>IF(BD$3&lt;'Depr. Rate'!$B$1,('Depr. Rate'!$B$4*'KU Meter Schedule'!N249)/12,IF(N249=0,M249/2*'Depr. Rate'!$C$4/12,('Depr. Rate'!$C$4*'KU Meter Schedule'!N249)/12))</f>
        <v>242.61927883333337</v>
      </c>
      <c r="BE249" s="21">
        <f>IF(BE$3&lt;'Depr. Rate'!$B$1,('Depr. Rate'!$B$4*'KU Meter Schedule'!O249)/12,IF(O249=0,N249/2*'Depr. Rate'!$C$4/12,('Depr. Rate'!$C$4*'KU Meter Schedule'!O249)/12))</f>
        <v>242.61927883333337</v>
      </c>
      <c r="BF249" s="21">
        <f>IF(BF$3&lt;'Depr. Rate'!$B$1,('Depr. Rate'!$B$4*'KU Meter Schedule'!P249)/12,IF(P249=0,O249/2*'Depr. Rate'!$C$4/12,('Depr. Rate'!$C$4*'KU Meter Schedule'!P249)/12))</f>
        <v>242.61927883333337</v>
      </c>
      <c r="BG249" s="21">
        <f>IF(BG$3&lt;'Depr. Rate'!$B$1,('Depr. Rate'!$B$4*'KU Meter Schedule'!Q249)/12,IF(Q249=0,P249/2*'Depr. Rate'!$C$4/12,('Depr. Rate'!$C$4*'KU Meter Schedule'!Q249)/12))</f>
        <v>242.61927883333337</v>
      </c>
      <c r="BH249" s="21">
        <f>IF(BH$3&lt;'Depr. Rate'!$B$1,('Depr. Rate'!$B$4*'KU Meter Schedule'!R249)/12,IF(R249=0,Q249/2*'Depr. Rate'!$C$4/12,('Depr. Rate'!$C$4*'KU Meter Schedule'!R249)/12))</f>
        <v>242.61927883333337</v>
      </c>
      <c r="BI249" s="21">
        <f>IF(BI$3&lt;'Depr. Rate'!$B$1,('Depr. Rate'!$B$4*'KU Meter Schedule'!S249)/12,IF(S249=0,R249/2*'Depr. Rate'!$C$4/12,('Depr. Rate'!$C$4*'KU Meter Schedule'!S249)/12))</f>
        <v>242.61927883333337</v>
      </c>
      <c r="BJ249" s="21">
        <f>IF(BJ$3&lt;'Depr. Rate'!$B$1,('Depr. Rate'!$B$4*'KU Meter Schedule'!T249)/12,IF(T249=0,S249/2*'Depr. Rate'!$C$4/12,('Depr. Rate'!$C$4*'KU Meter Schedule'!T249)/12))</f>
        <v>242.61927883333337</v>
      </c>
      <c r="BK249" s="21">
        <f>IF(BK$3&lt;'Depr. Rate'!$B$1,('Depr. Rate'!$B$4*'KU Meter Schedule'!U249)/12,IF(U249=0,T249/2*'Depr. Rate'!$C$4/12,('Depr. Rate'!$C$4*'KU Meter Schedule'!U249)/12))</f>
        <v>371.87496450000003</v>
      </c>
      <c r="BL249" s="21">
        <f>IF(BL$3&lt;'Depr. Rate'!$B$1,('Depr. Rate'!$B$4*'KU Meter Schedule'!V249)/12,IF(V249=0,U249/2*'Depr. Rate'!$C$4/12,('Depr. Rate'!$C$4*'KU Meter Schedule'!V249)/12))</f>
        <v>371.87496450000003</v>
      </c>
      <c r="BM249" s="21">
        <f>IF(BM$3&lt;'Depr. Rate'!$B$1,('Depr. Rate'!$B$4*'KU Meter Schedule'!W249)/12,IF(W249=0,V249/2*'Depr. Rate'!$C$4/12,('Depr. Rate'!$C$4*'KU Meter Schedule'!W249)/12))</f>
        <v>371.87496450000003</v>
      </c>
      <c r="BN249" s="21">
        <f>IF(BN$3&lt;'Depr. Rate'!$B$1,('Depr. Rate'!$B$4*'KU Meter Schedule'!X249)/12,IF(X249=0,W249/2*'Depr. Rate'!$C$4/12,('Depr. Rate'!$C$4*'KU Meter Schedule'!X249)/12))</f>
        <v>371.87496450000003</v>
      </c>
      <c r="BO249" s="21">
        <f>IF(BO$3&lt;'Depr. Rate'!$B$1,('Depr. Rate'!$B$4*'KU Meter Schedule'!Y249)/12,IF(Y249=0,X249/2*'Depr. Rate'!$C$4/12,('Depr. Rate'!$C$4*'KU Meter Schedule'!Y249)/12))</f>
        <v>371.87496450000003</v>
      </c>
      <c r="BP249" s="21">
        <f>IF(BP$3&lt;'Depr. Rate'!$B$1,('Depr. Rate'!$B$4*'KU Meter Schedule'!Z249)/12,IF(Z249=0,Y249/2*'Depr. Rate'!$C$4/12,('Depr. Rate'!$C$4*'KU Meter Schedule'!Z249)/12))</f>
        <v>371.87496450000003</v>
      </c>
      <c r="BQ249" s="21">
        <f>IF(BQ$3&lt;'Depr. Rate'!$B$1,('Depr. Rate'!$B$4*'KU Meter Schedule'!AA249)/12,IF(AA249=0,Z249/2*'Depr. Rate'!$C$4/12,('Depr. Rate'!$C$4*'KU Meter Schedule'!AA249)/12))</f>
        <v>371.87496450000003</v>
      </c>
      <c r="BR249" s="21">
        <f>IF(BR$3&lt;'Depr. Rate'!$B$1,('Depr. Rate'!$B$4*'KU Meter Schedule'!AB249)/12,IF(AB249=0,AA249/2*'Depr. Rate'!$C$4/12,('Depr. Rate'!$C$4*'KU Meter Schedule'!AB249)/12))</f>
        <v>371.87496450000003</v>
      </c>
      <c r="BS249" s="21">
        <f>IF(BS$3&lt;'Depr. Rate'!$B$1,('Depr. Rate'!$B$4*'KU Meter Schedule'!AC249)/12,IF(AC249=0,AB249/2*'Depr. Rate'!$C$4/12,('Depr. Rate'!$C$4*'KU Meter Schedule'!AC249)/12))</f>
        <v>371.87496450000003</v>
      </c>
      <c r="BT249" s="21">
        <f>IF(BT$3&lt;'Depr. Rate'!$B$1,('Depr. Rate'!$B$4*'KU Meter Schedule'!AD249)/12,IF(AD249=0,AC249/2*'Depr. Rate'!$C$4/12,('Depr. Rate'!$C$4*'KU Meter Schedule'!AD249)/12))</f>
        <v>371.87496450000003</v>
      </c>
      <c r="BU249" s="21">
        <f>IF(BU$3&lt;'Depr. Rate'!$B$1,('Depr. Rate'!$B$4*'KU Meter Schedule'!AE249)/12,IF(AE249=0,AD249/2*'Depr. Rate'!$C$4/12,('Depr. Rate'!$C$4*'KU Meter Schedule'!AE249)/12))</f>
        <v>371.87496450000003</v>
      </c>
      <c r="BV249" s="21">
        <f>IF(BV$3&lt;'Depr. Rate'!$B$1,('Depr. Rate'!$B$4*'KU Meter Schedule'!AF249)/12,IF(AF249=0,AE249/2*'Depr. Rate'!$C$4/12,('Depr. Rate'!$C$4*'KU Meter Schedule'!AF249)/12))</f>
        <v>371.87496450000003</v>
      </c>
      <c r="BW249" s="21">
        <f>IF(BW$3&lt;'Depr. Rate'!$B$1,('Depr. Rate'!$B$4*'KU Meter Schedule'!AG249)/12,IF(AG249=0,AF249/2*'Depr. Rate'!$C$4/12,('Depr. Rate'!$C$4*'KU Meter Schedule'!AG249)/12))</f>
        <v>371.87496450000003</v>
      </c>
      <c r="BX249" s="21">
        <f>IF(BX$3&lt;'Depr. Rate'!$B$1,('Depr. Rate'!$B$4*'KU Meter Schedule'!AH249)/12,IF(AH249=0,AG249/2*'Depr. Rate'!$C$4/12,('Depr. Rate'!$C$4*'KU Meter Schedule'!AH249)/12))</f>
        <v>371.87496450000003</v>
      </c>
      <c r="BY249" s="21">
        <f>IF(BY$3&lt;'Depr. Rate'!$B$1,('Depr. Rate'!$B$4*'KU Meter Schedule'!AI249)/12,IF(AI249=0,AH249/2*'Depr. Rate'!$C$4/12,('Depr. Rate'!$C$4*'KU Meter Schedule'!AI249)/12))</f>
        <v>371.87496450000003</v>
      </c>
      <c r="BZ249" s="21">
        <f>IF(BZ$3&lt;'Depr. Rate'!$B$1,('Depr. Rate'!$B$4*'KU Meter Schedule'!AJ249)/12,IF(AJ249=0,AI249/2*'Depr. Rate'!$C$4/12,('Depr. Rate'!$C$4*'KU Meter Schedule'!AJ249)/12))</f>
        <v>371.87496450000003</v>
      </c>
      <c r="CA249" s="21">
        <f>IF(CA$3&lt;'Depr. Rate'!$B$1,('Depr. Rate'!$B$4*'KU Meter Schedule'!AK249)/12,IF(AK249=0,AJ249/2*'Depr. Rate'!$C$4/12,('Depr. Rate'!$C$4*'KU Meter Schedule'!AK249)/12))</f>
        <v>371.87496450000003</v>
      </c>
      <c r="CB249" s="21">
        <f>IF(CB$3&lt;'Depr. Rate'!$B$1,('Depr. Rate'!$B$4*'KU Meter Schedule'!AL249)/12,IF(AL249=0,AK249/2*'Depr. Rate'!$C$4/12,('Depr. Rate'!$C$4*'KU Meter Schedule'!AL249)/12))</f>
        <v>371.87496450000003</v>
      </c>
      <c r="CC249" s="21">
        <f>IF(CC$3&lt;'Depr. Rate'!$B$1,('Depr. Rate'!$B$4*'KU Meter Schedule'!AM249)/12,IF(AM249=0,AL249/2*'Depr. Rate'!$C$4/12,('Depr. Rate'!$C$4*'KU Meter Schedule'!AM249)/12))</f>
        <v>371.87496450000003</v>
      </c>
      <c r="CD249" s="21">
        <f>IF(CD$3&lt;'Depr. Rate'!$B$1,('Depr. Rate'!$B$4*'KU Meter Schedule'!AN249)/12,IF(AN249=0,AM249/2*'Depr. Rate'!$C$4/12,('Depr. Rate'!$C$4*'KU Meter Schedule'!AN249)/12))</f>
        <v>371.87496450000003</v>
      </c>
      <c r="CE249" s="21">
        <f>IF(CE$3&lt;'Depr. Rate'!$B$1,('Depr. Rate'!$B$4*'KU Meter Schedule'!AO249)/12,IF(AO249=0,AN249/2*'Depr. Rate'!$C$4/12,('Depr. Rate'!$C$4*'KU Meter Schedule'!AO249)/12))</f>
        <v>371.87496450000003</v>
      </c>
      <c r="CF249" s="21">
        <f>IF(CF$3&lt;'Depr. Rate'!$B$1,('Depr. Rate'!$B$4*'KU Meter Schedule'!AP249)/12,IF(AP249=0,AO249/2*'Depr. Rate'!$C$4/12,('Depr. Rate'!$C$4*'KU Meter Schedule'!AP249)/12))</f>
        <v>371.87496450000003</v>
      </c>
      <c r="CG249" s="21">
        <f>IF(CG$3&lt;'Depr. Rate'!$B$1,('Depr. Rate'!$B$4*'KU Meter Schedule'!AQ249)/12,IF(AQ249=0,AP249/2*'Depr. Rate'!$C$4/12,('Depr. Rate'!$C$4*'KU Meter Schedule'!AQ249)/12))</f>
        <v>371.87496450000003</v>
      </c>
      <c r="CH249" s="21">
        <f>IF(CH$3&lt;'Depr. Rate'!$B$1,('Depr. Rate'!$B$4*'KU Meter Schedule'!AR249)/12,IF(AR249=0,AQ249/2*'Depr. Rate'!$C$4/12,('Depr. Rate'!$C$4*'KU Meter Schedule'!AR249)/12))</f>
        <v>371.87496450000003</v>
      </c>
      <c r="CI249" s="21">
        <f>IF(CI$3&lt;'Depr. Rate'!$B$1,('Depr. Rate'!$B$4*'KU Meter Schedule'!AS249)/12,IF(AS249=0,AR249/2*'Depr. Rate'!$C$4/12,('Depr. Rate'!$C$4*'KU Meter Schedule'!AS249)/12))</f>
        <v>371.87496450000003</v>
      </c>
      <c r="CJ249" s="21">
        <f>IF(CJ$3&lt;'Depr. Rate'!$B$1,('Depr. Rate'!$B$4*'KU Meter Schedule'!AT249)/12,IF(AT249=0,AS249/2*'Depr. Rate'!$C$4/12,('Depr. Rate'!$C$4*'KU Meter Schedule'!AT249)/12))</f>
        <v>371.87496450000003</v>
      </c>
      <c r="CK249" s="21">
        <f>IF(CK$3&lt;'Depr. Rate'!$B$1,('Depr. Rate'!$B$4*'KU Meter Schedule'!AU249)/12,IF(AU249=0,AT249/2*'Depr. Rate'!$C$4/12,('Depr. Rate'!$C$4*'KU Meter Schedule'!AU249)/12))</f>
        <v>371.87496450000003</v>
      </c>
      <c r="CL249" s="21">
        <f>IF(CL$3&lt;'Depr. Rate'!$B$1,('Depr. Rate'!$B$4*'KU Meter Schedule'!AV249)/12,IF(AV249=0,AU249/2*'Depr. Rate'!$C$4/12,('Depr. Rate'!$C$4*'KU Meter Schedule'!AV249)/12))</f>
        <v>371.87496450000003</v>
      </c>
      <c r="CM249" s="21">
        <f>IF(CM$3&lt;'Depr. Rate'!$B$1,('Depr. Rate'!$B$4*'KU Meter Schedule'!AW249)/12,IF(AW249=0,AV249/2*'Depr. Rate'!$C$4/12,('Depr. Rate'!$C$4*'KU Meter Schedule'!AW249)/12))</f>
        <v>371.87496450000003</v>
      </c>
      <c r="CN249" s="21">
        <f>IF(CN$3&lt;'Depr. Rate'!$B$1,('Depr. Rate'!$B$4*'KU Meter Schedule'!AX249)/12,IF(AX249=0,AW249/2*'Depr. Rate'!$C$4/12,('Depr. Rate'!$C$4*'KU Meter Schedule'!AX249)/12))</f>
        <v>185.93748225000002</v>
      </c>
      <c r="CP249" s="6">
        <f>IF(CP$3=$CP$3,$H249+AZ249,IF($F249='KU Meter Schedule'!CP$3,'KU Meter Schedule'!CO249+AZ249-$G249,SUM(CO249,AZ249)))</f>
        <v>62348.197174884939</v>
      </c>
      <c r="CQ249" s="6">
        <f>IF(CQ$3=$CP$3,$H249+BA249,IF($F249='KU Meter Schedule'!CQ$3,'KU Meter Schedule'!CP249+BA249-$G249,SUM(CP249,BA249)))</f>
        <v>62590.816453718275</v>
      </c>
      <c r="CR249" s="6">
        <f>IF(CR$3=$CP$3,$H249+BB249,IF($F249='KU Meter Schedule'!CR$3,'KU Meter Schedule'!CQ249+BB249-$G249,SUM(CQ249,BB249)))</f>
        <v>62833.43573255161</v>
      </c>
      <c r="CS249" s="6">
        <f>IF(CS$3=$CP$3,$H249+BC249,IF($F249='KU Meter Schedule'!CS$3,'KU Meter Schedule'!CR249+BC249-$G249,SUM(CR249,BC249)))</f>
        <v>63076.055011384946</v>
      </c>
      <c r="CT249" s="6">
        <f>IF(CT$3=$CP$3,$H249+BD249,IF($F249='KU Meter Schedule'!CT$3,'KU Meter Schedule'!CS249+BD249-$G249,SUM(CS249,BD249)))</f>
        <v>63318.674290218281</v>
      </c>
      <c r="CU249" s="6">
        <f>IF(CU$3=$CP$3,$H249+BE249,IF($F249='KU Meter Schedule'!CU$3,'KU Meter Schedule'!CT249+BE249-$G249,SUM(CT249,BE249)))</f>
        <v>63561.293569051617</v>
      </c>
      <c r="CV249" s="6">
        <f>IF(CV$3=$CP$3,$H249+BF249,IF($F249='KU Meter Schedule'!CV$3,'KU Meter Schedule'!CU249+BF249-$G249,SUM(CU249,BF249)))</f>
        <v>63803.912847884952</v>
      </c>
      <c r="CW249" s="6">
        <f>IF(CW$3=$CP$3,$H249+BG249,IF($F249='KU Meter Schedule'!CW$3,'KU Meter Schedule'!CV249+BG249-$G249,SUM(CV249,BG249)))</f>
        <v>64046.532126718288</v>
      </c>
      <c r="CX249" s="6">
        <f>IF(CX$3=$CP$3,$H249+BH249,IF($F249='KU Meter Schedule'!CX$3,'KU Meter Schedule'!CW249+BH249-$G249,SUM(CW249,BH249)))</f>
        <v>64289.151405551624</v>
      </c>
      <c r="CY249" s="6">
        <f>IF(CY$3=$CP$3,$H249+BI249,IF($F249='KU Meter Schedule'!CY$3,'KU Meter Schedule'!CX249+BI249-$G249,SUM(CX249,BI249)))</f>
        <v>64531.770684384959</v>
      </c>
      <c r="CZ249" s="6">
        <f>IF(CZ$3=$CP$3,$H249+BJ249,IF($F249='KU Meter Schedule'!CZ$3,'KU Meter Schedule'!CY249+BJ249-$G249,SUM(CY249,BJ249)))</f>
        <v>64774.389963218295</v>
      </c>
      <c r="DA249" s="6">
        <f>IF(DA$3=$CP$3,$H249+BK249,IF($F249='KU Meter Schedule'!DA$3,'KU Meter Schedule'!CZ249+BK249-$G249,SUM(CZ249,BK249)))</f>
        <v>65146.264927718294</v>
      </c>
      <c r="DB249" s="6">
        <f>IF(DB$3=$CP$3,$H249+BL249,IF($F249='KU Meter Schedule'!DB$3,'KU Meter Schedule'!DA249+BL249-$G249,SUM(DA249,BL249)))</f>
        <v>65518.139892218293</v>
      </c>
      <c r="DC249" s="6">
        <f>IF(DC$3=$CP$3,$H249+BM249,IF($F249='KU Meter Schedule'!DC$3,'KU Meter Schedule'!DB249+BM249-$G249,SUM(DB249,BM249)))</f>
        <v>65890.014856718291</v>
      </c>
      <c r="DD249" s="6">
        <f>IF(DD$3=$CP$3,$H249+BN249,IF($F249='KU Meter Schedule'!DD$3,'KU Meter Schedule'!DC249+BN249-$G249,SUM(DC249,BN249)))</f>
        <v>66261.889821218298</v>
      </c>
      <c r="DE249" s="6">
        <f>IF(DE$3=$CP$3,$H249+BO249,IF($F249='KU Meter Schedule'!DE$3,'KU Meter Schedule'!DD249+BO249-$G249,SUM(DD249,BO249)))</f>
        <v>66633.764785718304</v>
      </c>
      <c r="DF249" s="6">
        <f>IF(DF$3=$CP$3,$H249+BP249,IF($F249='KU Meter Schedule'!DF$3,'KU Meter Schedule'!DE249+BP249-$G249,SUM(DE249,BP249)))</f>
        <v>67005.63975021831</v>
      </c>
      <c r="DG249" s="6">
        <f>IF(DG$3=$CP$3,$H249+BQ249,IF($F249='KU Meter Schedule'!DG$3,'KU Meter Schedule'!DF249+BQ249-$G249,SUM(DF249,BQ249)))</f>
        <v>67377.514714718316</v>
      </c>
      <c r="DH249" s="6">
        <f>IF(DH$3=$CP$3,$H249+BR249,IF($F249='KU Meter Schedule'!DH$3,'KU Meter Schedule'!DG249+BR249-$G249,SUM(DG249,BR249)))</f>
        <v>67749.389679218322</v>
      </c>
      <c r="DI249" s="6">
        <f>IF(DI$3=$CP$3,$H249+BS249,IF($F249='KU Meter Schedule'!DI$3,'KU Meter Schedule'!DH249+BS249-$G249,SUM(DH249,BS249)))</f>
        <v>68121.264643718328</v>
      </c>
      <c r="DJ249" s="6">
        <f>IF(DJ$3=$CP$3,$H249+BT249,IF($F249='KU Meter Schedule'!DJ$3,'KU Meter Schedule'!DI249+BT249-$G249,SUM(DI249,BT249)))</f>
        <v>68493.139608218335</v>
      </c>
      <c r="DK249" s="6">
        <f>IF(DK$3=$CP$3,$H249+BU249,IF($F249='KU Meter Schedule'!DK$3,'KU Meter Schedule'!DJ249+BU249-$G249,SUM(DJ249,BU249)))</f>
        <v>68865.014572718341</v>
      </c>
      <c r="DL249" s="6">
        <f>IF(DL$3=$CP$3,$H249+BV249,IF($F249='KU Meter Schedule'!DL$3,'KU Meter Schedule'!DK249+BV249-$G249,SUM(DK249,BV249)))</f>
        <v>69236.889537218347</v>
      </c>
      <c r="DM249" s="6">
        <f>IF(DM$3=$CP$3,$H249+BW249,IF($F249='KU Meter Schedule'!DM$3,'KU Meter Schedule'!DL249+BW249-$G249,SUM(DL249,BW249)))</f>
        <v>69608.764501718353</v>
      </c>
      <c r="DN249" s="6">
        <f>IF(DN$3=$CP$3,$H249+BX249,IF($F249='KU Meter Schedule'!DN$3,'KU Meter Schedule'!DM249+BX249-$G249,SUM(DM249,BX249)))</f>
        <v>69980.639466218359</v>
      </c>
      <c r="DO249" s="6">
        <f>IF(DO$3=$CP$3,$H249+BY249,IF($F249='KU Meter Schedule'!DO$3,'KU Meter Schedule'!DN249+BY249-$G249,SUM(DN249,BY249)))</f>
        <v>70352.514430718365</v>
      </c>
      <c r="DP249" s="6">
        <f>IF(DP$3=$CP$3,$H249+BZ249,IF($F249='KU Meter Schedule'!DP$3,'KU Meter Schedule'!DO249+BZ249-$G249,SUM(DO249,BZ249)))</f>
        <v>70724.389395218372</v>
      </c>
      <c r="DQ249" s="6">
        <f>IF(DQ$3=$CP$3,$H249+CA249,IF($F249='KU Meter Schedule'!DQ$3,'KU Meter Schedule'!DP249+CA249-$G249,SUM(DP249,CA249)))</f>
        <v>71096.264359718378</v>
      </c>
      <c r="DR249" s="6">
        <f>IF(DR$3=$CP$3,$H249+CB249,IF($F249='KU Meter Schedule'!DR$3,'KU Meter Schedule'!DQ249+CB249-$G249,SUM(DQ249,CB249)))</f>
        <v>71468.139324218384</v>
      </c>
      <c r="DS249" s="6">
        <f>IF(DS$3=$CP$3,$H249+CC249,IF($F249='KU Meter Schedule'!DS$3,'KU Meter Schedule'!DR249+CC249-$G249,SUM(DR249,CC249)))</f>
        <v>71840.01428871839</v>
      </c>
      <c r="DT249" s="6">
        <f>IF(DT$3=$CP$3,$H249+CD249,IF($F249='KU Meter Schedule'!DT$3,'KU Meter Schedule'!DS249+CD249-$G249,SUM(DS249,CD249)))</f>
        <v>72211.889253218396</v>
      </c>
      <c r="DU249" s="6">
        <f>IF(DU$3=$CP$3,$H249+CE249,IF($F249='KU Meter Schedule'!DU$3,'KU Meter Schedule'!DT249+CE249-$G249,SUM(DT249,CE249)))</f>
        <v>72583.764217718403</v>
      </c>
      <c r="DV249" s="6">
        <f>IF(DV$3=$CP$3,$H249+CF249,IF($F249='KU Meter Schedule'!DV$3,'KU Meter Schedule'!DU249+CF249-$G249,SUM(DU249,CF249)))</f>
        <v>72955.639182218409</v>
      </c>
      <c r="DW249" s="6">
        <f>IF(DW$3=$CP$3,$H249+CG249,IF($F249='KU Meter Schedule'!DW$3,'KU Meter Schedule'!DV249+CG249-$G249,SUM(DV249,CG249)))</f>
        <v>73327.514146718415</v>
      </c>
      <c r="DX249" s="6">
        <f>IF(DX$3=$CP$3,$H249+CH249,IF($F249='KU Meter Schedule'!DX$3,'KU Meter Schedule'!DW249+CH249-$G249,SUM(DW249,CH249)))</f>
        <v>73699.389111218421</v>
      </c>
      <c r="DY249" s="6">
        <f>IF(DY$3=$CP$3,$H249+CI249,IF($F249='KU Meter Schedule'!DY$3,'KU Meter Schedule'!DX249+CI249-$G249,SUM(DX249,CI249)))</f>
        <v>74071.264075718427</v>
      </c>
      <c r="DZ249" s="6">
        <f>IF(DZ$3=$CP$3,$H249+CJ249,IF($F249='KU Meter Schedule'!DZ$3,'KU Meter Schedule'!DY249+CJ249-$G249,SUM(DY249,CJ249)))</f>
        <v>74443.139040218433</v>
      </c>
      <c r="EA249" s="6">
        <f>IF(EA$3=$CP$3,$H249+CK249,IF($F249='KU Meter Schedule'!EA$3,'KU Meter Schedule'!DZ249+CK249-$G249,SUM(DZ249,CK249)))</f>
        <v>74815.01400471844</v>
      </c>
      <c r="EB249" s="6">
        <f>IF(EB$3=$CP$3,$H249+CL249,IF($F249='KU Meter Schedule'!EB$3,'KU Meter Schedule'!EA249+CL249-$G249,SUM(EA249,CL249)))</f>
        <v>75186.888969218446</v>
      </c>
      <c r="EC249" s="6">
        <f>IF(EC$3=$CP$3,$H249+CM249,IF($F249='KU Meter Schedule'!EC$3,'KU Meter Schedule'!EB249+CM249-$G249,SUM(EB249,CM249)))</f>
        <v>75558.763933718452</v>
      </c>
      <c r="ED249" s="6">
        <f>IF(ED$3=$CP$3,$H249+CN249,IF($F249='KU Meter Schedule'!ED$3,'KU Meter Schedule'!EC249+CN249-$G249,SUM(EC249,CN249)))</f>
        <v>-51392.038584031558</v>
      </c>
      <c r="EF249" s="8">
        <f t="shared" si="52"/>
        <v>64788.542825115066</v>
      </c>
      <c r="EG249" s="8">
        <f t="shared" si="52"/>
        <v>64545.923546281731</v>
      </c>
      <c r="EH249" s="8">
        <f t="shared" si="52"/>
        <v>64303.304267448395</v>
      </c>
      <c r="EI249" s="8">
        <f t="shared" si="52"/>
        <v>64060.684988615059</v>
      </c>
      <c r="EJ249" s="8">
        <f t="shared" si="52"/>
        <v>63818.065709781724</v>
      </c>
      <c r="EK249" s="8">
        <f t="shared" si="52"/>
        <v>63575.446430948388</v>
      </c>
      <c r="EL249" s="8">
        <f t="shared" si="52"/>
        <v>63332.827152115053</v>
      </c>
      <c r="EM249" s="8">
        <f t="shared" si="52"/>
        <v>63090.207873281717</v>
      </c>
      <c r="EN249" s="8">
        <f t="shared" si="52"/>
        <v>62847.588594448382</v>
      </c>
      <c r="EO249" s="8">
        <f t="shared" si="52"/>
        <v>62604.969315615046</v>
      </c>
      <c r="EP249" s="8">
        <f t="shared" si="52"/>
        <v>62362.350036781711</v>
      </c>
      <c r="EQ249" s="8">
        <f t="shared" si="52"/>
        <v>61990.475072281712</v>
      </c>
      <c r="ER249" s="8">
        <f t="shared" si="52"/>
        <v>61618.600107781713</v>
      </c>
      <c r="ES249" s="8">
        <f t="shared" si="52"/>
        <v>61246.725143281714</v>
      </c>
      <c r="ET249" s="8">
        <f t="shared" si="52"/>
        <v>60874.850178781708</v>
      </c>
      <c r="EU249" s="8">
        <f t="shared" si="52"/>
        <v>60502.975214281701</v>
      </c>
      <c r="EV249" s="8">
        <f t="shared" si="51"/>
        <v>60131.100249781695</v>
      </c>
      <c r="EW249" s="8">
        <f t="shared" si="51"/>
        <v>59759.225285281689</v>
      </c>
      <c r="EX249" s="8">
        <f t="shared" si="51"/>
        <v>59387.350320781683</v>
      </c>
      <c r="EY249" s="8">
        <f t="shared" si="51"/>
        <v>59015.475356281677</v>
      </c>
      <c r="EZ249" s="8">
        <f t="shared" si="51"/>
        <v>58643.600391781671</v>
      </c>
      <c r="FA249" s="8">
        <f t="shared" si="51"/>
        <v>58271.725427281664</v>
      </c>
      <c r="FB249" s="8">
        <f t="shared" si="51"/>
        <v>57899.850462781658</v>
      </c>
      <c r="FC249" s="8">
        <f t="shared" si="51"/>
        <v>57527.975498281652</v>
      </c>
      <c r="FD249" s="8">
        <f t="shared" si="51"/>
        <v>57156.100533781646</v>
      </c>
      <c r="FE249" s="8">
        <f t="shared" si="51"/>
        <v>56784.22556928164</v>
      </c>
      <c r="FF249" s="8">
        <f t="shared" si="51"/>
        <v>56412.350604781634</v>
      </c>
      <c r="FG249" s="8">
        <f t="shared" si="51"/>
        <v>56040.475640281627</v>
      </c>
      <c r="FH249" s="8">
        <f t="shared" si="51"/>
        <v>55668.600675781621</v>
      </c>
      <c r="FI249" s="8">
        <f t="shared" si="51"/>
        <v>55296.725711281615</v>
      </c>
      <c r="FJ249" s="8">
        <f t="shared" si="51"/>
        <v>54924.850746781609</v>
      </c>
      <c r="FK249" s="8">
        <f t="shared" si="50"/>
        <v>54552.975782281603</v>
      </c>
      <c r="FL249" s="8">
        <f t="shared" si="50"/>
        <v>54181.100817781597</v>
      </c>
      <c r="FM249" s="8">
        <f t="shared" si="50"/>
        <v>53809.22585328159</v>
      </c>
      <c r="FN249" s="8">
        <f t="shared" si="50"/>
        <v>53437.350888781584</v>
      </c>
      <c r="FO249" s="8">
        <f t="shared" si="50"/>
        <v>53065.475924281578</v>
      </c>
      <c r="FP249" s="8">
        <f t="shared" si="50"/>
        <v>52693.600959781572</v>
      </c>
      <c r="FQ249" s="8">
        <f t="shared" si="50"/>
        <v>52321.725995281566</v>
      </c>
      <c r="FR249" s="8">
        <f t="shared" si="50"/>
        <v>51949.85103078156</v>
      </c>
      <c r="FS249" s="8">
        <f t="shared" si="50"/>
        <v>51577.976066281553</v>
      </c>
      <c r="FT249" s="8">
        <f t="shared" si="50"/>
        <v>51392.038584031558</v>
      </c>
    </row>
    <row r="250" spans="1:176" x14ac:dyDescent="0.25">
      <c r="A250" s="3" t="s">
        <v>12</v>
      </c>
      <c r="B250" s="3" t="s">
        <v>2</v>
      </c>
      <c r="C250" s="3" t="s">
        <v>37</v>
      </c>
      <c r="D250" s="3" t="s">
        <v>5</v>
      </c>
      <c r="E250" s="3">
        <v>1998</v>
      </c>
      <c r="F250" s="24">
        <f>IFERROR(VLOOKUP(CONCATENATE(C250,E250),'KU Retirements'!$A$4:$E$150,5,FALSE),"N/A")</f>
        <v>43800</v>
      </c>
      <c r="G250" s="5">
        <v>20786.530000000002</v>
      </c>
      <c r="H250" s="5">
        <v>8420.9829706320033</v>
      </c>
      <c r="J250" s="6">
        <f>IF(J$3=$J$3,$G250,IF($F250='KU Meter Schedule'!J$3,'KU Meter Schedule'!I250-'KU Meter Schedule'!$G250,I250))</f>
        <v>20786.530000000002</v>
      </c>
      <c r="K250" s="6">
        <f>IF(K$3=$J$3,$G250,IF($F250='KU Meter Schedule'!K$3,'KU Meter Schedule'!J250-'KU Meter Schedule'!$G250,J250))</f>
        <v>20786.530000000002</v>
      </c>
      <c r="L250" s="6">
        <f>IF(L$3=$J$3,$G250,IF($F250='KU Meter Schedule'!L$3,'KU Meter Schedule'!K250-'KU Meter Schedule'!$G250,K250))</f>
        <v>20786.530000000002</v>
      </c>
      <c r="M250" s="6">
        <f>IF(M$3=$J$3,$G250,IF($F250='KU Meter Schedule'!M$3,'KU Meter Schedule'!L250-'KU Meter Schedule'!$G250,L250))</f>
        <v>20786.530000000002</v>
      </c>
      <c r="N250" s="6">
        <f>IF(N$3=$J$3,$G250,IF($F250='KU Meter Schedule'!N$3,'KU Meter Schedule'!M250-'KU Meter Schedule'!$G250,M250))</f>
        <v>20786.530000000002</v>
      </c>
      <c r="O250" s="6">
        <f>IF(O$3=$J$3,$G250,IF($F250='KU Meter Schedule'!O$3,'KU Meter Schedule'!N250-'KU Meter Schedule'!$G250,N250))</f>
        <v>20786.530000000002</v>
      </c>
      <c r="P250" s="6">
        <f>IF(P$3=$J$3,$G250,IF($F250='KU Meter Schedule'!P$3,'KU Meter Schedule'!O250-'KU Meter Schedule'!$G250,O250))</f>
        <v>20786.530000000002</v>
      </c>
      <c r="Q250" s="6">
        <f>IF(Q$3=$J$3,$G250,IF($F250='KU Meter Schedule'!Q$3,'KU Meter Schedule'!P250-'KU Meter Schedule'!$G250,P250))</f>
        <v>20786.530000000002</v>
      </c>
      <c r="R250" s="6">
        <f>IF(R$3=$J$3,$G250,IF($F250='KU Meter Schedule'!R$3,'KU Meter Schedule'!Q250-'KU Meter Schedule'!$G250,Q250))</f>
        <v>20786.530000000002</v>
      </c>
      <c r="S250" s="6">
        <f>IF(S$3=$J$3,$G250,IF($F250='KU Meter Schedule'!S$3,'KU Meter Schedule'!R250-'KU Meter Schedule'!$G250,R250))</f>
        <v>20786.530000000002</v>
      </c>
      <c r="T250" s="6">
        <f>IF(T$3=$J$3,$G250,IF($F250='KU Meter Schedule'!T$3,'KU Meter Schedule'!S250-'KU Meter Schedule'!$G250,S250))</f>
        <v>20786.530000000002</v>
      </c>
      <c r="U250" s="6">
        <f>IF(U$3=$J$3,$G250,IF($F250='KU Meter Schedule'!U$3,'KU Meter Schedule'!T250-'KU Meter Schedule'!$G250,T250))</f>
        <v>20786.530000000002</v>
      </c>
      <c r="V250" s="6">
        <f>IF(V$3=$J$3,$G250,IF($F250='KU Meter Schedule'!V$3,'KU Meter Schedule'!U250-'KU Meter Schedule'!$G250,U250))</f>
        <v>20786.530000000002</v>
      </c>
      <c r="W250" s="6">
        <f>IF(W$3=$J$3,$G250,IF($F250='KU Meter Schedule'!W$3,'KU Meter Schedule'!V250-'KU Meter Schedule'!$G250,V250))</f>
        <v>20786.530000000002</v>
      </c>
      <c r="X250" s="6">
        <f>IF(X$3=$J$3,$G250,IF($F250='KU Meter Schedule'!X$3,'KU Meter Schedule'!W250-'KU Meter Schedule'!$G250,W250))</f>
        <v>20786.530000000002</v>
      </c>
      <c r="Y250" s="6">
        <f>IF(Y$3=$J$3,$G250,IF($F250='KU Meter Schedule'!Y$3,'KU Meter Schedule'!X250-'KU Meter Schedule'!$G250,X250))</f>
        <v>20786.530000000002</v>
      </c>
      <c r="Z250" s="6">
        <f>IF(Z$3=$J$3,$G250,IF($F250='KU Meter Schedule'!Z$3,'KU Meter Schedule'!Y250-'KU Meter Schedule'!$G250,Y250))</f>
        <v>20786.530000000002</v>
      </c>
      <c r="AA250" s="6">
        <f>IF(AA$3=$J$3,$G250,IF($F250='KU Meter Schedule'!AA$3,'KU Meter Schedule'!Z250-'KU Meter Schedule'!$G250,Z250))</f>
        <v>20786.530000000002</v>
      </c>
      <c r="AB250" s="6">
        <f>IF(AB$3=$J$3,$G250,IF($F250='KU Meter Schedule'!AB$3,'KU Meter Schedule'!AA250-'KU Meter Schedule'!$G250,AA250))</f>
        <v>20786.530000000002</v>
      </c>
      <c r="AC250" s="6">
        <f>IF(AC$3=$J$3,$G250,IF($F250='KU Meter Schedule'!AC$3,'KU Meter Schedule'!AB250-'KU Meter Schedule'!$G250,AB250))</f>
        <v>20786.530000000002</v>
      </c>
      <c r="AD250" s="6">
        <f>IF(AD$3=$J$3,$G250,IF($F250='KU Meter Schedule'!AD$3,'KU Meter Schedule'!AC250-'KU Meter Schedule'!$G250,AC250))</f>
        <v>20786.530000000002</v>
      </c>
      <c r="AE250" s="6">
        <f>IF(AE$3=$J$3,$G250,IF($F250='KU Meter Schedule'!AE$3,'KU Meter Schedule'!AD250-'KU Meter Schedule'!$G250,AD250))</f>
        <v>20786.530000000002</v>
      </c>
      <c r="AF250" s="6">
        <f>IF(AF$3=$J$3,$G250,IF($F250='KU Meter Schedule'!AF$3,'KU Meter Schedule'!AE250-'KU Meter Schedule'!$G250,AE250))</f>
        <v>20786.530000000002</v>
      </c>
      <c r="AG250" s="6">
        <f>IF(AG$3=$J$3,$G250,IF($F250='KU Meter Schedule'!AG$3,'KU Meter Schedule'!AF250-'KU Meter Schedule'!$G250,AF250))</f>
        <v>20786.530000000002</v>
      </c>
      <c r="AH250" s="6">
        <f>IF(AH$3=$J$3,$G250,IF($F250='KU Meter Schedule'!AH$3,'KU Meter Schedule'!AG250-'KU Meter Schedule'!$G250,AG250))</f>
        <v>20786.530000000002</v>
      </c>
      <c r="AI250" s="6">
        <f>IF(AI$3=$J$3,$G250,IF($F250='KU Meter Schedule'!AI$3,'KU Meter Schedule'!AH250-'KU Meter Schedule'!$G250,AH250))</f>
        <v>20786.530000000002</v>
      </c>
      <c r="AJ250" s="6">
        <f>IF(AJ$3=$J$3,$G250,IF($F250='KU Meter Schedule'!AJ$3,'KU Meter Schedule'!AI250-'KU Meter Schedule'!$G250,AI250))</f>
        <v>20786.530000000002</v>
      </c>
      <c r="AK250" s="6">
        <f>IF(AK$3=$J$3,$G250,IF($F250='KU Meter Schedule'!AK$3,'KU Meter Schedule'!AJ250-'KU Meter Schedule'!$G250,AJ250))</f>
        <v>20786.530000000002</v>
      </c>
      <c r="AL250" s="6">
        <f>IF(AL$3=$J$3,$G250,IF($F250='KU Meter Schedule'!AL$3,'KU Meter Schedule'!AK250-'KU Meter Schedule'!$G250,AK250))</f>
        <v>20786.530000000002</v>
      </c>
      <c r="AM250" s="6">
        <f>IF(AM$3=$J$3,$G250,IF($F250='KU Meter Schedule'!AM$3,'KU Meter Schedule'!AL250-'KU Meter Schedule'!$G250,AL250))</f>
        <v>20786.530000000002</v>
      </c>
      <c r="AN250" s="6">
        <f>IF(AN$3=$J$3,$G250,IF($F250='KU Meter Schedule'!AN$3,'KU Meter Schedule'!AM250-'KU Meter Schedule'!$G250,AM250))</f>
        <v>20786.530000000002</v>
      </c>
      <c r="AO250" s="6">
        <f>IF(AO$3=$J$3,$G250,IF($F250='KU Meter Schedule'!AO$3,'KU Meter Schedule'!AN250-'KU Meter Schedule'!$G250,AN250))</f>
        <v>20786.530000000002</v>
      </c>
      <c r="AP250" s="6">
        <f>IF(AP$3=$J$3,$G250,IF($F250='KU Meter Schedule'!AP$3,'KU Meter Schedule'!AO250-'KU Meter Schedule'!$G250,AO250))</f>
        <v>20786.530000000002</v>
      </c>
      <c r="AQ250" s="6">
        <f>IF(AQ$3=$J$3,$G250,IF($F250='KU Meter Schedule'!AQ$3,'KU Meter Schedule'!AP250-'KU Meter Schedule'!$G250,AP250))</f>
        <v>20786.530000000002</v>
      </c>
      <c r="AR250" s="6">
        <f>IF(AR$3=$J$3,$G250,IF($F250='KU Meter Schedule'!AR$3,'KU Meter Schedule'!AQ250-'KU Meter Schedule'!$G250,AQ250))</f>
        <v>20786.530000000002</v>
      </c>
      <c r="AS250" s="6">
        <f>IF(AS$3=$J$3,$G250,IF($F250='KU Meter Schedule'!AS$3,'KU Meter Schedule'!AR250-'KU Meter Schedule'!$G250,AR250))</f>
        <v>20786.530000000002</v>
      </c>
      <c r="AT250" s="6">
        <f>IF(AT$3=$J$3,$G250,IF($F250='KU Meter Schedule'!AT$3,'KU Meter Schedule'!AS250-'KU Meter Schedule'!$G250,AS250))</f>
        <v>20786.530000000002</v>
      </c>
      <c r="AU250" s="6">
        <f>IF(AU$3=$J$3,$G250,IF($F250='KU Meter Schedule'!AU$3,'KU Meter Schedule'!AT250-'KU Meter Schedule'!$G250,AT250))</f>
        <v>20786.530000000002</v>
      </c>
      <c r="AV250" s="6">
        <f>IF(AV$3=$J$3,$G250,IF($F250='KU Meter Schedule'!AV$3,'KU Meter Schedule'!AU250-'KU Meter Schedule'!$G250,AU250))</f>
        <v>20786.530000000002</v>
      </c>
      <c r="AW250" s="6">
        <f>IF(AW$3=$J$3,$G250,IF($F250='KU Meter Schedule'!AW$3,'KU Meter Schedule'!AV250-'KU Meter Schedule'!$G250,AV250))</f>
        <v>20786.530000000002</v>
      </c>
      <c r="AX250" s="6">
        <f>IF(AX$3=$J$3,$G250,IF($F250='KU Meter Schedule'!AX$3,'KU Meter Schedule'!AW250-'KU Meter Schedule'!$G250,AW250))</f>
        <v>0</v>
      </c>
      <c r="AZ250" s="21">
        <f>IF(AZ$3&lt;'Depr. Rate'!$B$1,('Depr. Rate'!$B$4*'KU Meter Schedule'!J250)/12,IF(J250=0,I250/2*'Depr. Rate'!$C$4/12,('Depr. Rate'!$C$4*'KU Meter Schedule'!J250)/12))</f>
        <v>39.667628083333341</v>
      </c>
      <c r="BA250" s="21">
        <f>IF(BA$3&lt;'Depr. Rate'!$B$1,('Depr. Rate'!$B$4*'KU Meter Schedule'!K250)/12,IF(K250=0,J250/2*'Depr. Rate'!$C$4/12,('Depr. Rate'!$C$4*'KU Meter Schedule'!K250)/12))</f>
        <v>39.667628083333341</v>
      </c>
      <c r="BB250" s="21">
        <f>IF(BB$3&lt;'Depr. Rate'!$B$1,('Depr. Rate'!$B$4*'KU Meter Schedule'!L250)/12,IF(L250=0,K250/2*'Depr. Rate'!$C$4/12,('Depr. Rate'!$C$4*'KU Meter Schedule'!L250)/12))</f>
        <v>39.667628083333341</v>
      </c>
      <c r="BC250" s="21">
        <f>IF(BC$3&lt;'Depr. Rate'!$B$1,('Depr. Rate'!$B$4*'KU Meter Schedule'!M250)/12,IF(M250=0,L250/2*'Depr. Rate'!$C$4/12,('Depr. Rate'!$C$4*'KU Meter Schedule'!M250)/12))</f>
        <v>39.667628083333341</v>
      </c>
      <c r="BD250" s="21">
        <f>IF(BD$3&lt;'Depr. Rate'!$B$1,('Depr. Rate'!$B$4*'KU Meter Schedule'!N250)/12,IF(N250=0,M250/2*'Depr. Rate'!$C$4/12,('Depr. Rate'!$C$4*'KU Meter Schedule'!N250)/12))</f>
        <v>39.667628083333341</v>
      </c>
      <c r="BE250" s="21">
        <f>IF(BE$3&lt;'Depr. Rate'!$B$1,('Depr. Rate'!$B$4*'KU Meter Schedule'!O250)/12,IF(O250=0,N250/2*'Depr. Rate'!$C$4/12,('Depr. Rate'!$C$4*'KU Meter Schedule'!O250)/12))</f>
        <v>39.667628083333341</v>
      </c>
      <c r="BF250" s="21">
        <f>IF(BF$3&lt;'Depr. Rate'!$B$1,('Depr. Rate'!$B$4*'KU Meter Schedule'!P250)/12,IF(P250=0,O250/2*'Depr. Rate'!$C$4/12,('Depr. Rate'!$C$4*'KU Meter Schedule'!P250)/12))</f>
        <v>39.667628083333341</v>
      </c>
      <c r="BG250" s="21">
        <f>IF(BG$3&lt;'Depr. Rate'!$B$1,('Depr. Rate'!$B$4*'KU Meter Schedule'!Q250)/12,IF(Q250=0,P250/2*'Depr. Rate'!$C$4/12,('Depr. Rate'!$C$4*'KU Meter Schedule'!Q250)/12))</f>
        <v>39.667628083333341</v>
      </c>
      <c r="BH250" s="21">
        <f>IF(BH$3&lt;'Depr. Rate'!$B$1,('Depr. Rate'!$B$4*'KU Meter Schedule'!R250)/12,IF(R250=0,Q250/2*'Depr. Rate'!$C$4/12,('Depr. Rate'!$C$4*'KU Meter Schedule'!R250)/12))</f>
        <v>39.667628083333341</v>
      </c>
      <c r="BI250" s="21">
        <f>IF(BI$3&lt;'Depr. Rate'!$B$1,('Depr. Rate'!$B$4*'KU Meter Schedule'!S250)/12,IF(S250=0,R250/2*'Depr. Rate'!$C$4/12,('Depr. Rate'!$C$4*'KU Meter Schedule'!S250)/12))</f>
        <v>39.667628083333341</v>
      </c>
      <c r="BJ250" s="21">
        <f>IF(BJ$3&lt;'Depr. Rate'!$B$1,('Depr. Rate'!$B$4*'KU Meter Schedule'!T250)/12,IF(T250=0,S250/2*'Depr. Rate'!$C$4/12,('Depr. Rate'!$C$4*'KU Meter Schedule'!T250)/12))</f>
        <v>39.667628083333341</v>
      </c>
      <c r="BK250" s="21">
        <f>IF(BK$3&lt;'Depr. Rate'!$B$1,('Depr. Rate'!$B$4*'KU Meter Schedule'!U250)/12,IF(U250=0,T250/2*'Depr. Rate'!$C$4/12,('Depr. Rate'!$C$4*'KU Meter Schedule'!U250)/12))</f>
        <v>60.800600250000002</v>
      </c>
      <c r="BL250" s="21">
        <f>IF(BL$3&lt;'Depr. Rate'!$B$1,('Depr. Rate'!$B$4*'KU Meter Schedule'!V250)/12,IF(V250=0,U250/2*'Depr. Rate'!$C$4/12,('Depr. Rate'!$C$4*'KU Meter Schedule'!V250)/12))</f>
        <v>60.800600250000002</v>
      </c>
      <c r="BM250" s="21">
        <f>IF(BM$3&lt;'Depr. Rate'!$B$1,('Depr. Rate'!$B$4*'KU Meter Schedule'!W250)/12,IF(W250=0,V250/2*'Depr. Rate'!$C$4/12,('Depr. Rate'!$C$4*'KU Meter Schedule'!W250)/12))</f>
        <v>60.800600250000002</v>
      </c>
      <c r="BN250" s="21">
        <f>IF(BN$3&lt;'Depr. Rate'!$B$1,('Depr. Rate'!$B$4*'KU Meter Schedule'!X250)/12,IF(X250=0,W250/2*'Depr. Rate'!$C$4/12,('Depr. Rate'!$C$4*'KU Meter Schedule'!X250)/12))</f>
        <v>60.800600250000002</v>
      </c>
      <c r="BO250" s="21">
        <f>IF(BO$3&lt;'Depr. Rate'!$B$1,('Depr. Rate'!$B$4*'KU Meter Schedule'!Y250)/12,IF(Y250=0,X250/2*'Depr. Rate'!$C$4/12,('Depr. Rate'!$C$4*'KU Meter Schedule'!Y250)/12))</f>
        <v>60.800600250000002</v>
      </c>
      <c r="BP250" s="21">
        <f>IF(BP$3&lt;'Depr. Rate'!$B$1,('Depr. Rate'!$B$4*'KU Meter Schedule'!Z250)/12,IF(Z250=0,Y250/2*'Depr. Rate'!$C$4/12,('Depr. Rate'!$C$4*'KU Meter Schedule'!Z250)/12))</f>
        <v>60.800600250000002</v>
      </c>
      <c r="BQ250" s="21">
        <f>IF(BQ$3&lt;'Depr. Rate'!$B$1,('Depr. Rate'!$B$4*'KU Meter Schedule'!AA250)/12,IF(AA250=0,Z250/2*'Depr. Rate'!$C$4/12,('Depr. Rate'!$C$4*'KU Meter Schedule'!AA250)/12))</f>
        <v>60.800600250000002</v>
      </c>
      <c r="BR250" s="21">
        <f>IF(BR$3&lt;'Depr. Rate'!$B$1,('Depr. Rate'!$B$4*'KU Meter Schedule'!AB250)/12,IF(AB250=0,AA250/2*'Depr. Rate'!$C$4/12,('Depr. Rate'!$C$4*'KU Meter Schedule'!AB250)/12))</f>
        <v>60.800600250000002</v>
      </c>
      <c r="BS250" s="21">
        <f>IF(BS$3&lt;'Depr. Rate'!$B$1,('Depr. Rate'!$B$4*'KU Meter Schedule'!AC250)/12,IF(AC250=0,AB250/2*'Depr. Rate'!$C$4/12,('Depr. Rate'!$C$4*'KU Meter Schedule'!AC250)/12))</f>
        <v>60.800600250000002</v>
      </c>
      <c r="BT250" s="21">
        <f>IF(BT$3&lt;'Depr. Rate'!$B$1,('Depr. Rate'!$B$4*'KU Meter Schedule'!AD250)/12,IF(AD250=0,AC250/2*'Depr. Rate'!$C$4/12,('Depr. Rate'!$C$4*'KU Meter Schedule'!AD250)/12))</f>
        <v>60.800600250000002</v>
      </c>
      <c r="BU250" s="21">
        <f>IF(BU$3&lt;'Depr. Rate'!$B$1,('Depr. Rate'!$B$4*'KU Meter Schedule'!AE250)/12,IF(AE250=0,AD250/2*'Depr. Rate'!$C$4/12,('Depr. Rate'!$C$4*'KU Meter Schedule'!AE250)/12))</f>
        <v>60.800600250000002</v>
      </c>
      <c r="BV250" s="21">
        <f>IF(BV$3&lt;'Depr. Rate'!$B$1,('Depr. Rate'!$B$4*'KU Meter Schedule'!AF250)/12,IF(AF250=0,AE250/2*'Depr. Rate'!$C$4/12,('Depr. Rate'!$C$4*'KU Meter Schedule'!AF250)/12))</f>
        <v>60.800600250000002</v>
      </c>
      <c r="BW250" s="21">
        <f>IF(BW$3&lt;'Depr. Rate'!$B$1,('Depr. Rate'!$B$4*'KU Meter Schedule'!AG250)/12,IF(AG250=0,AF250/2*'Depr. Rate'!$C$4/12,('Depr. Rate'!$C$4*'KU Meter Schedule'!AG250)/12))</f>
        <v>60.800600250000002</v>
      </c>
      <c r="BX250" s="21">
        <f>IF(BX$3&lt;'Depr. Rate'!$B$1,('Depr. Rate'!$B$4*'KU Meter Schedule'!AH250)/12,IF(AH250=0,AG250/2*'Depr. Rate'!$C$4/12,('Depr. Rate'!$C$4*'KU Meter Schedule'!AH250)/12))</f>
        <v>60.800600250000002</v>
      </c>
      <c r="BY250" s="21">
        <f>IF(BY$3&lt;'Depr. Rate'!$B$1,('Depr. Rate'!$B$4*'KU Meter Schedule'!AI250)/12,IF(AI250=0,AH250/2*'Depr. Rate'!$C$4/12,('Depr. Rate'!$C$4*'KU Meter Schedule'!AI250)/12))</f>
        <v>60.800600250000002</v>
      </c>
      <c r="BZ250" s="21">
        <f>IF(BZ$3&lt;'Depr. Rate'!$B$1,('Depr. Rate'!$B$4*'KU Meter Schedule'!AJ250)/12,IF(AJ250=0,AI250/2*'Depr. Rate'!$C$4/12,('Depr. Rate'!$C$4*'KU Meter Schedule'!AJ250)/12))</f>
        <v>60.800600250000002</v>
      </c>
      <c r="CA250" s="21">
        <f>IF(CA$3&lt;'Depr. Rate'!$B$1,('Depr. Rate'!$B$4*'KU Meter Schedule'!AK250)/12,IF(AK250=0,AJ250/2*'Depr. Rate'!$C$4/12,('Depr. Rate'!$C$4*'KU Meter Schedule'!AK250)/12))</f>
        <v>60.800600250000002</v>
      </c>
      <c r="CB250" s="21">
        <f>IF(CB$3&lt;'Depr. Rate'!$B$1,('Depr. Rate'!$B$4*'KU Meter Schedule'!AL250)/12,IF(AL250=0,AK250/2*'Depr. Rate'!$C$4/12,('Depr. Rate'!$C$4*'KU Meter Schedule'!AL250)/12))</f>
        <v>60.800600250000002</v>
      </c>
      <c r="CC250" s="21">
        <f>IF(CC$3&lt;'Depr. Rate'!$B$1,('Depr. Rate'!$B$4*'KU Meter Schedule'!AM250)/12,IF(AM250=0,AL250/2*'Depr. Rate'!$C$4/12,('Depr. Rate'!$C$4*'KU Meter Schedule'!AM250)/12))</f>
        <v>60.800600250000002</v>
      </c>
      <c r="CD250" s="21">
        <f>IF(CD$3&lt;'Depr. Rate'!$B$1,('Depr. Rate'!$B$4*'KU Meter Schedule'!AN250)/12,IF(AN250=0,AM250/2*'Depr. Rate'!$C$4/12,('Depr. Rate'!$C$4*'KU Meter Schedule'!AN250)/12))</f>
        <v>60.800600250000002</v>
      </c>
      <c r="CE250" s="21">
        <f>IF(CE$3&lt;'Depr. Rate'!$B$1,('Depr. Rate'!$B$4*'KU Meter Schedule'!AO250)/12,IF(AO250=0,AN250/2*'Depr. Rate'!$C$4/12,('Depr. Rate'!$C$4*'KU Meter Schedule'!AO250)/12))</f>
        <v>60.800600250000002</v>
      </c>
      <c r="CF250" s="21">
        <f>IF(CF$3&lt;'Depr. Rate'!$B$1,('Depr. Rate'!$B$4*'KU Meter Schedule'!AP250)/12,IF(AP250=0,AO250/2*'Depr. Rate'!$C$4/12,('Depr. Rate'!$C$4*'KU Meter Schedule'!AP250)/12))</f>
        <v>60.800600250000002</v>
      </c>
      <c r="CG250" s="21">
        <f>IF(CG$3&lt;'Depr. Rate'!$B$1,('Depr. Rate'!$B$4*'KU Meter Schedule'!AQ250)/12,IF(AQ250=0,AP250/2*'Depr. Rate'!$C$4/12,('Depr. Rate'!$C$4*'KU Meter Schedule'!AQ250)/12))</f>
        <v>60.800600250000002</v>
      </c>
      <c r="CH250" s="21">
        <f>IF(CH$3&lt;'Depr. Rate'!$B$1,('Depr. Rate'!$B$4*'KU Meter Schedule'!AR250)/12,IF(AR250=0,AQ250/2*'Depr. Rate'!$C$4/12,('Depr. Rate'!$C$4*'KU Meter Schedule'!AR250)/12))</f>
        <v>60.800600250000002</v>
      </c>
      <c r="CI250" s="21">
        <f>IF(CI$3&lt;'Depr. Rate'!$B$1,('Depr. Rate'!$B$4*'KU Meter Schedule'!AS250)/12,IF(AS250=0,AR250/2*'Depr. Rate'!$C$4/12,('Depr. Rate'!$C$4*'KU Meter Schedule'!AS250)/12))</f>
        <v>60.800600250000002</v>
      </c>
      <c r="CJ250" s="21">
        <f>IF(CJ$3&lt;'Depr. Rate'!$B$1,('Depr. Rate'!$B$4*'KU Meter Schedule'!AT250)/12,IF(AT250=0,AS250/2*'Depr. Rate'!$C$4/12,('Depr. Rate'!$C$4*'KU Meter Schedule'!AT250)/12))</f>
        <v>60.800600250000002</v>
      </c>
      <c r="CK250" s="21">
        <f>IF(CK$3&lt;'Depr. Rate'!$B$1,('Depr. Rate'!$B$4*'KU Meter Schedule'!AU250)/12,IF(AU250=0,AT250/2*'Depr. Rate'!$C$4/12,('Depr. Rate'!$C$4*'KU Meter Schedule'!AU250)/12))</f>
        <v>60.800600250000002</v>
      </c>
      <c r="CL250" s="21">
        <f>IF(CL$3&lt;'Depr. Rate'!$B$1,('Depr. Rate'!$B$4*'KU Meter Schedule'!AV250)/12,IF(AV250=0,AU250/2*'Depr. Rate'!$C$4/12,('Depr. Rate'!$C$4*'KU Meter Schedule'!AV250)/12))</f>
        <v>60.800600250000002</v>
      </c>
      <c r="CM250" s="21">
        <f>IF(CM$3&lt;'Depr. Rate'!$B$1,('Depr. Rate'!$B$4*'KU Meter Schedule'!AW250)/12,IF(AW250=0,AV250/2*'Depr. Rate'!$C$4/12,('Depr. Rate'!$C$4*'KU Meter Schedule'!AW250)/12))</f>
        <v>60.800600250000002</v>
      </c>
      <c r="CN250" s="21">
        <f>IF(CN$3&lt;'Depr. Rate'!$B$1,('Depr. Rate'!$B$4*'KU Meter Schedule'!AX250)/12,IF(AX250=0,AW250/2*'Depr. Rate'!$C$4/12,('Depr. Rate'!$C$4*'KU Meter Schedule'!AX250)/12))</f>
        <v>30.400300125000001</v>
      </c>
      <c r="CP250" s="6">
        <f>IF(CP$3=$CP$3,$H250+AZ250,IF($F250='KU Meter Schedule'!CP$3,'KU Meter Schedule'!CO250+AZ250-$G250,SUM(CO250,AZ250)))</f>
        <v>8460.6505987153359</v>
      </c>
      <c r="CQ250" s="6">
        <f>IF(CQ$3=$CP$3,$H250+BA250,IF($F250='KU Meter Schedule'!CQ$3,'KU Meter Schedule'!CP250+BA250-$G250,SUM(CP250,BA250)))</f>
        <v>8500.3182267986685</v>
      </c>
      <c r="CR250" s="6">
        <f>IF(CR$3=$CP$3,$H250+BB250,IF($F250='KU Meter Schedule'!CR$3,'KU Meter Schedule'!CQ250+BB250-$G250,SUM(CQ250,BB250)))</f>
        <v>8539.9858548820011</v>
      </c>
      <c r="CS250" s="6">
        <f>IF(CS$3=$CP$3,$H250+BC250,IF($F250='KU Meter Schedule'!CS$3,'KU Meter Schedule'!CR250+BC250-$G250,SUM(CR250,BC250)))</f>
        <v>8579.6534829653338</v>
      </c>
      <c r="CT250" s="6">
        <f>IF(CT$3=$CP$3,$H250+BD250,IF($F250='KU Meter Schedule'!CT$3,'KU Meter Schedule'!CS250+BD250-$G250,SUM(CS250,BD250)))</f>
        <v>8619.3211110486664</v>
      </c>
      <c r="CU250" s="6">
        <f>IF(CU$3=$CP$3,$H250+BE250,IF($F250='KU Meter Schedule'!CU$3,'KU Meter Schedule'!CT250+BE250-$G250,SUM(CT250,BE250)))</f>
        <v>8658.988739131999</v>
      </c>
      <c r="CV250" s="6">
        <f>IF(CV$3=$CP$3,$H250+BF250,IF($F250='KU Meter Schedule'!CV$3,'KU Meter Schedule'!CU250+BF250-$G250,SUM(CU250,BF250)))</f>
        <v>8698.6563672153316</v>
      </c>
      <c r="CW250" s="6">
        <f>IF(CW$3=$CP$3,$H250+BG250,IF($F250='KU Meter Schedule'!CW$3,'KU Meter Schedule'!CV250+BG250-$G250,SUM(CV250,BG250)))</f>
        <v>8738.3239952986642</v>
      </c>
      <c r="CX250" s="6">
        <f>IF(CX$3=$CP$3,$H250+BH250,IF($F250='KU Meter Schedule'!CX$3,'KU Meter Schedule'!CW250+BH250-$G250,SUM(CW250,BH250)))</f>
        <v>8777.9916233819968</v>
      </c>
      <c r="CY250" s="6">
        <f>IF(CY$3=$CP$3,$H250+BI250,IF($F250='KU Meter Schedule'!CY$3,'KU Meter Schedule'!CX250+BI250-$G250,SUM(CX250,BI250)))</f>
        <v>8817.6592514653294</v>
      </c>
      <c r="CZ250" s="6">
        <f>IF(CZ$3=$CP$3,$H250+BJ250,IF($F250='KU Meter Schedule'!CZ$3,'KU Meter Schedule'!CY250+BJ250-$G250,SUM(CY250,BJ250)))</f>
        <v>8857.326879548662</v>
      </c>
      <c r="DA250" s="6">
        <f>IF(DA$3=$CP$3,$H250+BK250,IF($F250='KU Meter Schedule'!DA$3,'KU Meter Schedule'!CZ250+BK250-$G250,SUM(CZ250,BK250)))</f>
        <v>8918.1274797986625</v>
      </c>
      <c r="DB250" s="6">
        <f>IF(DB$3=$CP$3,$H250+BL250,IF($F250='KU Meter Schedule'!DB$3,'KU Meter Schedule'!DA250+BL250-$G250,SUM(DA250,BL250)))</f>
        <v>8978.9280800486631</v>
      </c>
      <c r="DC250" s="6">
        <f>IF(DC$3=$CP$3,$H250+BM250,IF($F250='KU Meter Schedule'!DC$3,'KU Meter Schedule'!DB250+BM250-$G250,SUM(DB250,BM250)))</f>
        <v>9039.7286802986637</v>
      </c>
      <c r="DD250" s="6">
        <f>IF(DD$3=$CP$3,$H250+BN250,IF($F250='KU Meter Schedule'!DD$3,'KU Meter Schedule'!DC250+BN250-$G250,SUM(DC250,BN250)))</f>
        <v>9100.5292805486642</v>
      </c>
      <c r="DE250" s="6">
        <f>IF(DE$3=$CP$3,$H250+BO250,IF($F250='KU Meter Schedule'!DE$3,'KU Meter Schedule'!DD250+BO250-$G250,SUM(DD250,BO250)))</f>
        <v>9161.3298807986648</v>
      </c>
      <c r="DF250" s="6">
        <f>IF(DF$3=$CP$3,$H250+BP250,IF($F250='KU Meter Schedule'!DF$3,'KU Meter Schedule'!DE250+BP250-$G250,SUM(DE250,BP250)))</f>
        <v>9222.1304810486654</v>
      </c>
      <c r="DG250" s="6">
        <f>IF(DG$3=$CP$3,$H250+BQ250,IF($F250='KU Meter Schedule'!DG$3,'KU Meter Schedule'!DF250+BQ250-$G250,SUM(DF250,BQ250)))</f>
        <v>9282.931081298666</v>
      </c>
      <c r="DH250" s="6">
        <f>IF(DH$3=$CP$3,$H250+BR250,IF($F250='KU Meter Schedule'!DH$3,'KU Meter Schedule'!DG250+BR250-$G250,SUM(DG250,BR250)))</f>
        <v>9343.7316815486665</v>
      </c>
      <c r="DI250" s="6">
        <f>IF(DI$3=$CP$3,$H250+BS250,IF($F250='KU Meter Schedule'!DI$3,'KU Meter Schedule'!DH250+BS250-$G250,SUM(DH250,BS250)))</f>
        <v>9404.5322817986671</v>
      </c>
      <c r="DJ250" s="6">
        <f>IF(DJ$3=$CP$3,$H250+BT250,IF($F250='KU Meter Schedule'!DJ$3,'KU Meter Schedule'!DI250+BT250-$G250,SUM(DI250,BT250)))</f>
        <v>9465.3328820486677</v>
      </c>
      <c r="DK250" s="6">
        <f>IF(DK$3=$CP$3,$H250+BU250,IF($F250='KU Meter Schedule'!DK$3,'KU Meter Schedule'!DJ250+BU250-$G250,SUM(DJ250,BU250)))</f>
        <v>9526.1334822986682</v>
      </c>
      <c r="DL250" s="6">
        <f>IF(DL$3=$CP$3,$H250+BV250,IF($F250='KU Meter Schedule'!DL$3,'KU Meter Schedule'!DK250+BV250-$G250,SUM(DK250,BV250)))</f>
        <v>9586.9340825486688</v>
      </c>
      <c r="DM250" s="6">
        <f>IF(DM$3=$CP$3,$H250+BW250,IF($F250='KU Meter Schedule'!DM$3,'KU Meter Schedule'!DL250+BW250-$G250,SUM(DL250,BW250)))</f>
        <v>9647.7346827986694</v>
      </c>
      <c r="DN250" s="6">
        <f>IF(DN$3=$CP$3,$H250+BX250,IF($F250='KU Meter Schedule'!DN$3,'KU Meter Schedule'!DM250+BX250-$G250,SUM(DM250,BX250)))</f>
        <v>9708.53528304867</v>
      </c>
      <c r="DO250" s="6">
        <f>IF(DO$3=$CP$3,$H250+BY250,IF($F250='KU Meter Schedule'!DO$3,'KU Meter Schedule'!DN250+BY250-$G250,SUM(DN250,BY250)))</f>
        <v>9769.3358832986705</v>
      </c>
      <c r="DP250" s="6">
        <f>IF(DP$3=$CP$3,$H250+BZ250,IF($F250='KU Meter Schedule'!DP$3,'KU Meter Schedule'!DO250+BZ250-$G250,SUM(DO250,BZ250)))</f>
        <v>9830.1364835486711</v>
      </c>
      <c r="DQ250" s="6">
        <f>IF(DQ$3=$CP$3,$H250+CA250,IF($F250='KU Meter Schedule'!DQ$3,'KU Meter Schedule'!DP250+CA250-$G250,SUM(DP250,CA250)))</f>
        <v>9890.9370837986717</v>
      </c>
      <c r="DR250" s="6">
        <f>IF(DR$3=$CP$3,$H250+CB250,IF($F250='KU Meter Schedule'!DR$3,'KU Meter Schedule'!DQ250+CB250-$G250,SUM(DQ250,CB250)))</f>
        <v>9951.7376840486722</v>
      </c>
      <c r="DS250" s="6">
        <f>IF(DS$3=$CP$3,$H250+CC250,IF($F250='KU Meter Schedule'!DS$3,'KU Meter Schedule'!DR250+CC250-$G250,SUM(DR250,CC250)))</f>
        <v>10012.538284298673</v>
      </c>
      <c r="DT250" s="6">
        <f>IF(DT$3=$CP$3,$H250+CD250,IF($F250='KU Meter Schedule'!DT$3,'KU Meter Schedule'!DS250+CD250-$G250,SUM(DS250,CD250)))</f>
        <v>10073.338884548673</v>
      </c>
      <c r="DU250" s="6">
        <f>IF(DU$3=$CP$3,$H250+CE250,IF($F250='KU Meter Schedule'!DU$3,'KU Meter Schedule'!DT250+CE250-$G250,SUM(DT250,CE250)))</f>
        <v>10134.139484798674</v>
      </c>
      <c r="DV250" s="6">
        <f>IF(DV$3=$CP$3,$H250+CF250,IF($F250='KU Meter Schedule'!DV$3,'KU Meter Schedule'!DU250+CF250-$G250,SUM(DU250,CF250)))</f>
        <v>10194.940085048675</v>
      </c>
      <c r="DW250" s="6">
        <f>IF(DW$3=$CP$3,$H250+CG250,IF($F250='KU Meter Schedule'!DW$3,'KU Meter Schedule'!DV250+CG250-$G250,SUM(DV250,CG250)))</f>
        <v>10255.740685298675</v>
      </c>
      <c r="DX250" s="6">
        <f>IF(DX$3=$CP$3,$H250+CH250,IF($F250='KU Meter Schedule'!DX$3,'KU Meter Schedule'!DW250+CH250-$G250,SUM(DW250,CH250)))</f>
        <v>10316.541285548676</v>
      </c>
      <c r="DY250" s="6">
        <f>IF(DY$3=$CP$3,$H250+CI250,IF($F250='KU Meter Schedule'!DY$3,'KU Meter Schedule'!DX250+CI250-$G250,SUM(DX250,CI250)))</f>
        <v>10377.341885798676</v>
      </c>
      <c r="DZ250" s="6">
        <f>IF(DZ$3=$CP$3,$H250+CJ250,IF($F250='KU Meter Schedule'!DZ$3,'KU Meter Schedule'!DY250+CJ250-$G250,SUM(DY250,CJ250)))</f>
        <v>10438.142486048677</v>
      </c>
      <c r="EA250" s="6">
        <f>IF(EA$3=$CP$3,$H250+CK250,IF($F250='KU Meter Schedule'!EA$3,'KU Meter Schedule'!DZ250+CK250-$G250,SUM(DZ250,CK250)))</f>
        <v>10498.943086298677</v>
      </c>
      <c r="EB250" s="6">
        <f>IF(EB$3=$CP$3,$H250+CL250,IF($F250='KU Meter Schedule'!EB$3,'KU Meter Schedule'!EA250+CL250-$G250,SUM(EA250,CL250)))</f>
        <v>10559.743686548678</v>
      </c>
      <c r="EC250" s="6">
        <f>IF(EC$3=$CP$3,$H250+CM250,IF($F250='KU Meter Schedule'!EC$3,'KU Meter Schedule'!EB250+CM250-$G250,SUM(EB250,CM250)))</f>
        <v>10620.544286798679</v>
      </c>
      <c r="ED250" s="6">
        <f>IF(ED$3=$CP$3,$H250+CN250,IF($F250='KU Meter Schedule'!ED$3,'KU Meter Schedule'!EC250+CN250-$G250,SUM(EC250,CN250)))</f>
        <v>-10135.585413076324</v>
      </c>
      <c r="EF250" s="8">
        <f t="shared" si="52"/>
        <v>12325.879401284667</v>
      </c>
      <c r="EG250" s="8">
        <f t="shared" si="52"/>
        <v>12286.211773201334</v>
      </c>
      <c r="EH250" s="8">
        <f t="shared" si="52"/>
        <v>12246.544145118001</v>
      </c>
      <c r="EI250" s="8">
        <f t="shared" si="52"/>
        <v>12206.876517034669</v>
      </c>
      <c r="EJ250" s="8">
        <f t="shared" si="52"/>
        <v>12167.208888951336</v>
      </c>
      <c r="EK250" s="8">
        <f t="shared" si="52"/>
        <v>12127.541260868004</v>
      </c>
      <c r="EL250" s="8">
        <f t="shared" si="52"/>
        <v>12087.873632784671</v>
      </c>
      <c r="EM250" s="8">
        <f t="shared" si="52"/>
        <v>12048.206004701338</v>
      </c>
      <c r="EN250" s="8">
        <f t="shared" si="52"/>
        <v>12008.538376618006</v>
      </c>
      <c r="EO250" s="8">
        <f t="shared" si="52"/>
        <v>11968.870748534673</v>
      </c>
      <c r="EP250" s="8">
        <f t="shared" si="52"/>
        <v>11929.203120451341</v>
      </c>
      <c r="EQ250" s="8">
        <f t="shared" si="52"/>
        <v>11868.40252020134</v>
      </c>
      <c r="ER250" s="8">
        <f t="shared" si="52"/>
        <v>11807.601919951339</v>
      </c>
      <c r="ES250" s="8">
        <f t="shared" si="52"/>
        <v>11746.801319701339</v>
      </c>
      <c r="ET250" s="8">
        <f t="shared" si="52"/>
        <v>11686.000719451338</v>
      </c>
      <c r="EU250" s="8">
        <f t="shared" si="52"/>
        <v>11625.200119201338</v>
      </c>
      <c r="EV250" s="8">
        <f t="shared" si="51"/>
        <v>11564.399518951337</v>
      </c>
      <c r="EW250" s="8">
        <f t="shared" si="51"/>
        <v>11503.598918701337</v>
      </c>
      <c r="EX250" s="8">
        <f t="shared" si="51"/>
        <v>11442.798318451336</v>
      </c>
      <c r="EY250" s="8">
        <f t="shared" si="51"/>
        <v>11381.997718201335</v>
      </c>
      <c r="EZ250" s="8">
        <f t="shared" si="51"/>
        <v>11321.197117951335</v>
      </c>
      <c r="FA250" s="8">
        <f t="shared" si="51"/>
        <v>11260.396517701334</v>
      </c>
      <c r="FB250" s="8">
        <f t="shared" si="51"/>
        <v>11199.595917451334</v>
      </c>
      <c r="FC250" s="8">
        <f t="shared" si="51"/>
        <v>11138.795317201333</v>
      </c>
      <c r="FD250" s="8">
        <f t="shared" si="51"/>
        <v>11077.994716951333</v>
      </c>
      <c r="FE250" s="8">
        <f t="shared" si="51"/>
        <v>11017.194116701332</v>
      </c>
      <c r="FF250" s="8">
        <f t="shared" si="51"/>
        <v>10956.393516451331</v>
      </c>
      <c r="FG250" s="8">
        <f t="shared" si="51"/>
        <v>10895.592916201331</v>
      </c>
      <c r="FH250" s="8">
        <f t="shared" si="51"/>
        <v>10834.79231595133</v>
      </c>
      <c r="FI250" s="8">
        <f t="shared" si="51"/>
        <v>10773.99171570133</v>
      </c>
      <c r="FJ250" s="8">
        <f t="shared" si="51"/>
        <v>10713.191115451329</v>
      </c>
      <c r="FK250" s="8">
        <f t="shared" si="50"/>
        <v>10652.390515201329</v>
      </c>
      <c r="FL250" s="8">
        <f t="shared" si="50"/>
        <v>10591.589914951328</v>
      </c>
      <c r="FM250" s="8">
        <f t="shared" si="50"/>
        <v>10530.789314701327</v>
      </c>
      <c r="FN250" s="8">
        <f t="shared" si="50"/>
        <v>10469.988714451327</v>
      </c>
      <c r="FO250" s="8">
        <f t="shared" si="50"/>
        <v>10409.188114201326</v>
      </c>
      <c r="FP250" s="8">
        <f t="shared" si="50"/>
        <v>10348.387513951326</v>
      </c>
      <c r="FQ250" s="8">
        <f t="shared" si="50"/>
        <v>10287.586913701325</v>
      </c>
      <c r="FR250" s="8">
        <f t="shared" si="50"/>
        <v>10226.786313451325</v>
      </c>
      <c r="FS250" s="8">
        <f t="shared" si="50"/>
        <v>10165.985713201324</v>
      </c>
      <c r="FT250" s="8">
        <f t="shared" si="50"/>
        <v>10135.585413076324</v>
      </c>
    </row>
    <row r="251" spans="1:176" x14ac:dyDescent="0.25">
      <c r="A251" s="3" t="s">
        <v>12</v>
      </c>
      <c r="B251" s="3" t="s">
        <v>2</v>
      </c>
      <c r="C251" s="3" t="s">
        <v>37</v>
      </c>
      <c r="D251" s="3" t="s">
        <v>6</v>
      </c>
      <c r="E251" s="3">
        <v>1999</v>
      </c>
      <c r="F251" s="24">
        <f>IFERROR(VLOOKUP(CONCATENATE(C251,E251),'KU Retirements'!$A$4:$E$150,5,FALSE),"N/A")</f>
        <v>43800</v>
      </c>
      <c r="G251" s="5">
        <v>104296.11</v>
      </c>
      <c r="H251" s="5">
        <v>48198.82</v>
      </c>
      <c r="J251" s="6">
        <f>IF(J$3=$J$3,$G251,IF($F251='KU Meter Schedule'!J$3,'KU Meter Schedule'!I251-'KU Meter Schedule'!$G251,I251))</f>
        <v>104296.11</v>
      </c>
      <c r="K251" s="6">
        <f>IF(K$3=$J$3,$G251,IF($F251='KU Meter Schedule'!K$3,'KU Meter Schedule'!J251-'KU Meter Schedule'!$G251,J251))</f>
        <v>104296.11</v>
      </c>
      <c r="L251" s="6">
        <f>IF(L$3=$J$3,$G251,IF($F251='KU Meter Schedule'!L$3,'KU Meter Schedule'!K251-'KU Meter Schedule'!$G251,K251))</f>
        <v>104296.11</v>
      </c>
      <c r="M251" s="6">
        <f>IF(M$3=$J$3,$G251,IF($F251='KU Meter Schedule'!M$3,'KU Meter Schedule'!L251-'KU Meter Schedule'!$G251,L251))</f>
        <v>104296.11</v>
      </c>
      <c r="N251" s="6">
        <f>IF(N$3=$J$3,$G251,IF($F251='KU Meter Schedule'!N$3,'KU Meter Schedule'!M251-'KU Meter Schedule'!$G251,M251))</f>
        <v>104296.11</v>
      </c>
      <c r="O251" s="6">
        <f>IF(O$3=$J$3,$G251,IF($F251='KU Meter Schedule'!O$3,'KU Meter Schedule'!N251-'KU Meter Schedule'!$G251,N251))</f>
        <v>104296.11</v>
      </c>
      <c r="P251" s="6">
        <f>IF(P$3=$J$3,$G251,IF($F251='KU Meter Schedule'!P$3,'KU Meter Schedule'!O251-'KU Meter Schedule'!$G251,O251))</f>
        <v>104296.11</v>
      </c>
      <c r="Q251" s="6">
        <f>IF(Q$3=$J$3,$G251,IF($F251='KU Meter Schedule'!Q$3,'KU Meter Schedule'!P251-'KU Meter Schedule'!$G251,P251))</f>
        <v>104296.11</v>
      </c>
      <c r="R251" s="6">
        <f>IF(R$3=$J$3,$G251,IF($F251='KU Meter Schedule'!R$3,'KU Meter Schedule'!Q251-'KU Meter Schedule'!$G251,Q251))</f>
        <v>104296.11</v>
      </c>
      <c r="S251" s="6">
        <f>IF(S$3=$J$3,$G251,IF($F251='KU Meter Schedule'!S$3,'KU Meter Schedule'!R251-'KU Meter Schedule'!$G251,R251))</f>
        <v>104296.11</v>
      </c>
      <c r="T251" s="6">
        <f>IF(T$3=$J$3,$G251,IF($F251='KU Meter Schedule'!T$3,'KU Meter Schedule'!S251-'KU Meter Schedule'!$G251,S251))</f>
        <v>104296.11</v>
      </c>
      <c r="U251" s="6">
        <f>IF(U$3=$J$3,$G251,IF($F251='KU Meter Schedule'!U$3,'KU Meter Schedule'!T251-'KU Meter Schedule'!$G251,T251))</f>
        <v>104296.11</v>
      </c>
      <c r="V251" s="6">
        <f>IF(V$3=$J$3,$G251,IF($F251='KU Meter Schedule'!V$3,'KU Meter Schedule'!U251-'KU Meter Schedule'!$G251,U251))</f>
        <v>104296.11</v>
      </c>
      <c r="W251" s="6">
        <f>IF(W$3=$J$3,$G251,IF($F251='KU Meter Schedule'!W$3,'KU Meter Schedule'!V251-'KU Meter Schedule'!$G251,V251))</f>
        <v>104296.11</v>
      </c>
      <c r="X251" s="6">
        <f>IF(X$3=$J$3,$G251,IF($F251='KU Meter Schedule'!X$3,'KU Meter Schedule'!W251-'KU Meter Schedule'!$G251,W251))</f>
        <v>104296.11</v>
      </c>
      <c r="Y251" s="6">
        <f>IF(Y$3=$J$3,$G251,IF($F251='KU Meter Schedule'!Y$3,'KU Meter Schedule'!X251-'KU Meter Schedule'!$G251,X251))</f>
        <v>104296.11</v>
      </c>
      <c r="Z251" s="6">
        <f>IF(Z$3=$J$3,$G251,IF($F251='KU Meter Schedule'!Z$3,'KU Meter Schedule'!Y251-'KU Meter Schedule'!$G251,Y251))</f>
        <v>104296.11</v>
      </c>
      <c r="AA251" s="6">
        <f>IF(AA$3=$J$3,$G251,IF($F251='KU Meter Schedule'!AA$3,'KU Meter Schedule'!Z251-'KU Meter Schedule'!$G251,Z251))</f>
        <v>104296.11</v>
      </c>
      <c r="AB251" s="6">
        <f>IF(AB$3=$J$3,$G251,IF($F251='KU Meter Schedule'!AB$3,'KU Meter Schedule'!AA251-'KU Meter Schedule'!$G251,AA251))</f>
        <v>104296.11</v>
      </c>
      <c r="AC251" s="6">
        <f>IF(AC$3=$J$3,$G251,IF($F251='KU Meter Schedule'!AC$3,'KU Meter Schedule'!AB251-'KU Meter Schedule'!$G251,AB251))</f>
        <v>104296.11</v>
      </c>
      <c r="AD251" s="6">
        <f>IF(AD$3=$J$3,$G251,IF($F251='KU Meter Schedule'!AD$3,'KU Meter Schedule'!AC251-'KU Meter Schedule'!$G251,AC251))</f>
        <v>104296.11</v>
      </c>
      <c r="AE251" s="6">
        <f>IF(AE$3=$J$3,$G251,IF($F251='KU Meter Schedule'!AE$3,'KU Meter Schedule'!AD251-'KU Meter Schedule'!$G251,AD251))</f>
        <v>104296.11</v>
      </c>
      <c r="AF251" s="6">
        <f>IF(AF$3=$J$3,$G251,IF($F251='KU Meter Schedule'!AF$3,'KU Meter Schedule'!AE251-'KU Meter Schedule'!$G251,AE251))</f>
        <v>104296.11</v>
      </c>
      <c r="AG251" s="6">
        <f>IF(AG$3=$J$3,$G251,IF($F251='KU Meter Schedule'!AG$3,'KU Meter Schedule'!AF251-'KU Meter Schedule'!$G251,AF251))</f>
        <v>104296.11</v>
      </c>
      <c r="AH251" s="6">
        <f>IF(AH$3=$J$3,$G251,IF($F251='KU Meter Schedule'!AH$3,'KU Meter Schedule'!AG251-'KU Meter Schedule'!$G251,AG251))</f>
        <v>104296.11</v>
      </c>
      <c r="AI251" s="6">
        <f>IF(AI$3=$J$3,$G251,IF($F251='KU Meter Schedule'!AI$3,'KU Meter Schedule'!AH251-'KU Meter Schedule'!$G251,AH251))</f>
        <v>104296.11</v>
      </c>
      <c r="AJ251" s="6">
        <f>IF(AJ$3=$J$3,$G251,IF($F251='KU Meter Schedule'!AJ$3,'KU Meter Schedule'!AI251-'KU Meter Schedule'!$G251,AI251))</f>
        <v>104296.11</v>
      </c>
      <c r="AK251" s="6">
        <f>IF(AK$3=$J$3,$G251,IF($F251='KU Meter Schedule'!AK$3,'KU Meter Schedule'!AJ251-'KU Meter Schedule'!$G251,AJ251))</f>
        <v>104296.11</v>
      </c>
      <c r="AL251" s="6">
        <f>IF(AL$3=$J$3,$G251,IF($F251='KU Meter Schedule'!AL$3,'KU Meter Schedule'!AK251-'KU Meter Schedule'!$G251,AK251))</f>
        <v>104296.11</v>
      </c>
      <c r="AM251" s="6">
        <f>IF(AM$3=$J$3,$G251,IF($F251='KU Meter Schedule'!AM$3,'KU Meter Schedule'!AL251-'KU Meter Schedule'!$G251,AL251))</f>
        <v>104296.11</v>
      </c>
      <c r="AN251" s="6">
        <f>IF(AN$3=$J$3,$G251,IF($F251='KU Meter Schedule'!AN$3,'KU Meter Schedule'!AM251-'KU Meter Schedule'!$G251,AM251))</f>
        <v>104296.11</v>
      </c>
      <c r="AO251" s="6">
        <f>IF(AO$3=$J$3,$G251,IF($F251='KU Meter Schedule'!AO$3,'KU Meter Schedule'!AN251-'KU Meter Schedule'!$G251,AN251))</f>
        <v>104296.11</v>
      </c>
      <c r="AP251" s="6">
        <f>IF(AP$3=$J$3,$G251,IF($F251='KU Meter Schedule'!AP$3,'KU Meter Schedule'!AO251-'KU Meter Schedule'!$G251,AO251))</f>
        <v>104296.11</v>
      </c>
      <c r="AQ251" s="6">
        <f>IF(AQ$3=$J$3,$G251,IF($F251='KU Meter Schedule'!AQ$3,'KU Meter Schedule'!AP251-'KU Meter Schedule'!$G251,AP251))</f>
        <v>104296.11</v>
      </c>
      <c r="AR251" s="6">
        <f>IF(AR$3=$J$3,$G251,IF($F251='KU Meter Schedule'!AR$3,'KU Meter Schedule'!AQ251-'KU Meter Schedule'!$G251,AQ251))</f>
        <v>104296.11</v>
      </c>
      <c r="AS251" s="6">
        <f>IF(AS$3=$J$3,$G251,IF($F251='KU Meter Schedule'!AS$3,'KU Meter Schedule'!AR251-'KU Meter Schedule'!$G251,AR251))</f>
        <v>104296.11</v>
      </c>
      <c r="AT251" s="6">
        <f>IF(AT$3=$J$3,$G251,IF($F251='KU Meter Schedule'!AT$3,'KU Meter Schedule'!AS251-'KU Meter Schedule'!$G251,AS251))</f>
        <v>104296.11</v>
      </c>
      <c r="AU251" s="6">
        <f>IF(AU$3=$J$3,$G251,IF($F251='KU Meter Schedule'!AU$3,'KU Meter Schedule'!AT251-'KU Meter Schedule'!$G251,AT251))</f>
        <v>104296.11</v>
      </c>
      <c r="AV251" s="6">
        <f>IF(AV$3=$J$3,$G251,IF($F251='KU Meter Schedule'!AV$3,'KU Meter Schedule'!AU251-'KU Meter Schedule'!$G251,AU251))</f>
        <v>104296.11</v>
      </c>
      <c r="AW251" s="6">
        <f>IF(AW$3=$J$3,$G251,IF($F251='KU Meter Schedule'!AW$3,'KU Meter Schedule'!AV251-'KU Meter Schedule'!$G251,AV251))</f>
        <v>104296.11</v>
      </c>
      <c r="AX251" s="6">
        <f>IF(AX$3=$J$3,$G251,IF($F251='KU Meter Schedule'!AX$3,'KU Meter Schedule'!AW251-'KU Meter Schedule'!$G251,AW251))</f>
        <v>0</v>
      </c>
      <c r="AZ251" s="21">
        <f>IF(AZ$3&lt;'Depr. Rate'!$B$1,('Depr. Rate'!$B$4*'KU Meter Schedule'!J251)/12,IF(J251=0,I251/2*'Depr. Rate'!$C$4/12,('Depr. Rate'!$C$4*'KU Meter Schedule'!J251)/12))</f>
        <v>199.03174325000001</v>
      </c>
      <c r="BA251" s="21">
        <f>IF(BA$3&lt;'Depr. Rate'!$B$1,('Depr. Rate'!$B$4*'KU Meter Schedule'!K251)/12,IF(K251=0,J251/2*'Depr. Rate'!$C$4/12,('Depr. Rate'!$C$4*'KU Meter Schedule'!K251)/12))</f>
        <v>199.03174325000001</v>
      </c>
      <c r="BB251" s="21">
        <f>IF(BB$3&lt;'Depr. Rate'!$B$1,('Depr. Rate'!$B$4*'KU Meter Schedule'!L251)/12,IF(L251=0,K251/2*'Depr. Rate'!$C$4/12,('Depr. Rate'!$C$4*'KU Meter Schedule'!L251)/12))</f>
        <v>199.03174325000001</v>
      </c>
      <c r="BC251" s="21">
        <f>IF(BC$3&lt;'Depr. Rate'!$B$1,('Depr. Rate'!$B$4*'KU Meter Schedule'!M251)/12,IF(M251=0,L251/2*'Depr. Rate'!$C$4/12,('Depr. Rate'!$C$4*'KU Meter Schedule'!M251)/12))</f>
        <v>199.03174325000001</v>
      </c>
      <c r="BD251" s="21">
        <f>IF(BD$3&lt;'Depr. Rate'!$B$1,('Depr. Rate'!$B$4*'KU Meter Schedule'!N251)/12,IF(N251=0,M251/2*'Depr. Rate'!$C$4/12,('Depr. Rate'!$C$4*'KU Meter Schedule'!N251)/12))</f>
        <v>199.03174325000001</v>
      </c>
      <c r="BE251" s="21">
        <f>IF(BE$3&lt;'Depr. Rate'!$B$1,('Depr. Rate'!$B$4*'KU Meter Schedule'!O251)/12,IF(O251=0,N251/2*'Depr. Rate'!$C$4/12,('Depr. Rate'!$C$4*'KU Meter Schedule'!O251)/12))</f>
        <v>199.03174325000001</v>
      </c>
      <c r="BF251" s="21">
        <f>IF(BF$3&lt;'Depr. Rate'!$B$1,('Depr. Rate'!$B$4*'KU Meter Schedule'!P251)/12,IF(P251=0,O251/2*'Depr. Rate'!$C$4/12,('Depr. Rate'!$C$4*'KU Meter Schedule'!P251)/12))</f>
        <v>199.03174325000001</v>
      </c>
      <c r="BG251" s="21">
        <f>IF(BG$3&lt;'Depr. Rate'!$B$1,('Depr. Rate'!$B$4*'KU Meter Schedule'!Q251)/12,IF(Q251=0,P251/2*'Depr. Rate'!$C$4/12,('Depr. Rate'!$C$4*'KU Meter Schedule'!Q251)/12))</f>
        <v>199.03174325000001</v>
      </c>
      <c r="BH251" s="21">
        <f>IF(BH$3&lt;'Depr. Rate'!$B$1,('Depr. Rate'!$B$4*'KU Meter Schedule'!R251)/12,IF(R251=0,Q251/2*'Depr. Rate'!$C$4/12,('Depr. Rate'!$C$4*'KU Meter Schedule'!R251)/12))</f>
        <v>199.03174325000001</v>
      </c>
      <c r="BI251" s="21">
        <f>IF(BI$3&lt;'Depr. Rate'!$B$1,('Depr. Rate'!$B$4*'KU Meter Schedule'!S251)/12,IF(S251=0,R251/2*'Depr. Rate'!$C$4/12,('Depr. Rate'!$C$4*'KU Meter Schedule'!S251)/12))</f>
        <v>199.03174325000001</v>
      </c>
      <c r="BJ251" s="21">
        <f>IF(BJ$3&lt;'Depr. Rate'!$B$1,('Depr. Rate'!$B$4*'KU Meter Schedule'!T251)/12,IF(T251=0,S251/2*'Depr. Rate'!$C$4/12,('Depr. Rate'!$C$4*'KU Meter Schedule'!T251)/12))</f>
        <v>199.03174325000001</v>
      </c>
      <c r="BK251" s="21">
        <f>IF(BK$3&lt;'Depr. Rate'!$B$1,('Depr. Rate'!$B$4*'KU Meter Schedule'!U251)/12,IF(U251=0,T251/2*'Depr. Rate'!$C$4/12,('Depr. Rate'!$C$4*'KU Meter Schedule'!U251)/12))</f>
        <v>305.06612174999998</v>
      </c>
      <c r="BL251" s="21">
        <f>IF(BL$3&lt;'Depr. Rate'!$B$1,('Depr. Rate'!$B$4*'KU Meter Schedule'!V251)/12,IF(V251=0,U251/2*'Depr. Rate'!$C$4/12,('Depr. Rate'!$C$4*'KU Meter Schedule'!V251)/12))</f>
        <v>305.06612174999998</v>
      </c>
      <c r="BM251" s="21">
        <f>IF(BM$3&lt;'Depr. Rate'!$B$1,('Depr. Rate'!$B$4*'KU Meter Schedule'!W251)/12,IF(W251=0,V251/2*'Depr. Rate'!$C$4/12,('Depr. Rate'!$C$4*'KU Meter Schedule'!W251)/12))</f>
        <v>305.06612174999998</v>
      </c>
      <c r="BN251" s="21">
        <f>IF(BN$3&lt;'Depr. Rate'!$B$1,('Depr. Rate'!$B$4*'KU Meter Schedule'!X251)/12,IF(X251=0,W251/2*'Depr. Rate'!$C$4/12,('Depr. Rate'!$C$4*'KU Meter Schedule'!X251)/12))</f>
        <v>305.06612174999998</v>
      </c>
      <c r="BO251" s="21">
        <f>IF(BO$3&lt;'Depr. Rate'!$B$1,('Depr. Rate'!$B$4*'KU Meter Schedule'!Y251)/12,IF(Y251=0,X251/2*'Depr. Rate'!$C$4/12,('Depr. Rate'!$C$4*'KU Meter Schedule'!Y251)/12))</f>
        <v>305.06612174999998</v>
      </c>
      <c r="BP251" s="21">
        <f>IF(BP$3&lt;'Depr. Rate'!$B$1,('Depr. Rate'!$B$4*'KU Meter Schedule'!Z251)/12,IF(Z251=0,Y251/2*'Depr. Rate'!$C$4/12,('Depr. Rate'!$C$4*'KU Meter Schedule'!Z251)/12))</f>
        <v>305.06612174999998</v>
      </c>
      <c r="BQ251" s="21">
        <f>IF(BQ$3&lt;'Depr. Rate'!$B$1,('Depr. Rate'!$B$4*'KU Meter Schedule'!AA251)/12,IF(AA251=0,Z251/2*'Depr. Rate'!$C$4/12,('Depr. Rate'!$C$4*'KU Meter Schedule'!AA251)/12))</f>
        <v>305.06612174999998</v>
      </c>
      <c r="BR251" s="21">
        <f>IF(BR$3&lt;'Depr. Rate'!$B$1,('Depr. Rate'!$B$4*'KU Meter Schedule'!AB251)/12,IF(AB251=0,AA251/2*'Depr. Rate'!$C$4/12,('Depr. Rate'!$C$4*'KU Meter Schedule'!AB251)/12))</f>
        <v>305.06612174999998</v>
      </c>
      <c r="BS251" s="21">
        <f>IF(BS$3&lt;'Depr. Rate'!$B$1,('Depr. Rate'!$B$4*'KU Meter Schedule'!AC251)/12,IF(AC251=0,AB251/2*'Depr. Rate'!$C$4/12,('Depr. Rate'!$C$4*'KU Meter Schedule'!AC251)/12))</f>
        <v>305.06612174999998</v>
      </c>
      <c r="BT251" s="21">
        <f>IF(BT$3&lt;'Depr. Rate'!$B$1,('Depr. Rate'!$B$4*'KU Meter Schedule'!AD251)/12,IF(AD251=0,AC251/2*'Depr. Rate'!$C$4/12,('Depr. Rate'!$C$4*'KU Meter Schedule'!AD251)/12))</f>
        <v>305.06612174999998</v>
      </c>
      <c r="BU251" s="21">
        <f>IF(BU$3&lt;'Depr. Rate'!$B$1,('Depr. Rate'!$B$4*'KU Meter Schedule'!AE251)/12,IF(AE251=0,AD251/2*'Depr. Rate'!$C$4/12,('Depr. Rate'!$C$4*'KU Meter Schedule'!AE251)/12))</f>
        <v>305.06612174999998</v>
      </c>
      <c r="BV251" s="21">
        <f>IF(BV$3&lt;'Depr. Rate'!$B$1,('Depr. Rate'!$B$4*'KU Meter Schedule'!AF251)/12,IF(AF251=0,AE251/2*'Depr. Rate'!$C$4/12,('Depr. Rate'!$C$4*'KU Meter Schedule'!AF251)/12))</f>
        <v>305.06612174999998</v>
      </c>
      <c r="BW251" s="21">
        <f>IF(BW$3&lt;'Depr. Rate'!$B$1,('Depr. Rate'!$B$4*'KU Meter Schedule'!AG251)/12,IF(AG251=0,AF251/2*'Depr. Rate'!$C$4/12,('Depr. Rate'!$C$4*'KU Meter Schedule'!AG251)/12))</f>
        <v>305.06612174999998</v>
      </c>
      <c r="BX251" s="21">
        <f>IF(BX$3&lt;'Depr. Rate'!$B$1,('Depr. Rate'!$B$4*'KU Meter Schedule'!AH251)/12,IF(AH251=0,AG251/2*'Depr. Rate'!$C$4/12,('Depr. Rate'!$C$4*'KU Meter Schedule'!AH251)/12))</f>
        <v>305.06612174999998</v>
      </c>
      <c r="BY251" s="21">
        <f>IF(BY$3&lt;'Depr. Rate'!$B$1,('Depr. Rate'!$B$4*'KU Meter Schedule'!AI251)/12,IF(AI251=0,AH251/2*'Depr. Rate'!$C$4/12,('Depr. Rate'!$C$4*'KU Meter Schedule'!AI251)/12))</f>
        <v>305.06612174999998</v>
      </c>
      <c r="BZ251" s="21">
        <f>IF(BZ$3&lt;'Depr. Rate'!$B$1,('Depr. Rate'!$B$4*'KU Meter Schedule'!AJ251)/12,IF(AJ251=0,AI251/2*'Depr. Rate'!$C$4/12,('Depr. Rate'!$C$4*'KU Meter Schedule'!AJ251)/12))</f>
        <v>305.06612174999998</v>
      </c>
      <c r="CA251" s="21">
        <f>IF(CA$3&lt;'Depr. Rate'!$B$1,('Depr. Rate'!$B$4*'KU Meter Schedule'!AK251)/12,IF(AK251=0,AJ251/2*'Depr. Rate'!$C$4/12,('Depr. Rate'!$C$4*'KU Meter Schedule'!AK251)/12))</f>
        <v>305.06612174999998</v>
      </c>
      <c r="CB251" s="21">
        <f>IF(CB$3&lt;'Depr. Rate'!$B$1,('Depr. Rate'!$B$4*'KU Meter Schedule'!AL251)/12,IF(AL251=0,AK251/2*'Depr. Rate'!$C$4/12,('Depr. Rate'!$C$4*'KU Meter Schedule'!AL251)/12))</f>
        <v>305.06612174999998</v>
      </c>
      <c r="CC251" s="21">
        <f>IF(CC$3&lt;'Depr. Rate'!$B$1,('Depr. Rate'!$B$4*'KU Meter Schedule'!AM251)/12,IF(AM251=0,AL251/2*'Depr. Rate'!$C$4/12,('Depr. Rate'!$C$4*'KU Meter Schedule'!AM251)/12))</f>
        <v>305.06612174999998</v>
      </c>
      <c r="CD251" s="21">
        <f>IF(CD$3&lt;'Depr. Rate'!$B$1,('Depr. Rate'!$B$4*'KU Meter Schedule'!AN251)/12,IF(AN251=0,AM251/2*'Depr. Rate'!$C$4/12,('Depr. Rate'!$C$4*'KU Meter Schedule'!AN251)/12))</f>
        <v>305.06612174999998</v>
      </c>
      <c r="CE251" s="21">
        <f>IF(CE$3&lt;'Depr. Rate'!$B$1,('Depr. Rate'!$B$4*'KU Meter Schedule'!AO251)/12,IF(AO251=0,AN251/2*'Depr. Rate'!$C$4/12,('Depr. Rate'!$C$4*'KU Meter Schedule'!AO251)/12))</f>
        <v>305.06612174999998</v>
      </c>
      <c r="CF251" s="21">
        <f>IF(CF$3&lt;'Depr. Rate'!$B$1,('Depr. Rate'!$B$4*'KU Meter Schedule'!AP251)/12,IF(AP251=0,AO251/2*'Depr. Rate'!$C$4/12,('Depr. Rate'!$C$4*'KU Meter Schedule'!AP251)/12))</f>
        <v>305.06612174999998</v>
      </c>
      <c r="CG251" s="21">
        <f>IF(CG$3&lt;'Depr. Rate'!$B$1,('Depr. Rate'!$B$4*'KU Meter Schedule'!AQ251)/12,IF(AQ251=0,AP251/2*'Depr. Rate'!$C$4/12,('Depr. Rate'!$C$4*'KU Meter Schedule'!AQ251)/12))</f>
        <v>305.06612174999998</v>
      </c>
      <c r="CH251" s="21">
        <f>IF(CH$3&lt;'Depr. Rate'!$B$1,('Depr. Rate'!$B$4*'KU Meter Schedule'!AR251)/12,IF(AR251=0,AQ251/2*'Depr. Rate'!$C$4/12,('Depr. Rate'!$C$4*'KU Meter Schedule'!AR251)/12))</f>
        <v>305.06612174999998</v>
      </c>
      <c r="CI251" s="21">
        <f>IF(CI$3&lt;'Depr. Rate'!$B$1,('Depr. Rate'!$B$4*'KU Meter Schedule'!AS251)/12,IF(AS251=0,AR251/2*'Depr. Rate'!$C$4/12,('Depr. Rate'!$C$4*'KU Meter Schedule'!AS251)/12))</f>
        <v>305.06612174999998</v>
      </c>
      <c r="CJ251" s="21">
        <f>IF(CJ$3&lt;'Depr. Rate'!$B$1,('Depr. Rate'!$B$4*'KU Meter Schedule'!AT251)/12,IF(AT251=0,AS251/2*'Depr. Rate'!$C$4/12,('Depr. Rate'!$C$4*'KU Meter Schedule'!AT251)/12))</f>
        <v>305.06612174999998</v>
      </c>
      <c r="CK251" s="21">
        <f>IF(CK$3&lt;'Depr. Rate'!$B$1,('Depr. Rate'!$B$4*'KU Meter Schedule'!AU251)/12,IF(AU251=0,AT251/2*'Depr. Rate'!$C$4/12,('Depr. Rate'!$C$4*'KU Meter Schedule'!AU251)/12))</f>
        <v>305.06612174999998</v>
      </c>
      <c r="CL251" s="21">
        <f>IF(CL$3&lt;'Depr. Rate'!$B$1,('Depr. Rate'!$B$4*'KU Meter Schedule'!AV251)/12,IF(AV251=0,AU251/2*'Depr. Rate'!$C$4/12,('Depr. Rate'!$C$4*'KU Meter Schedule'!AV251)/12))</f>
        <v>305.06612174999998</v>
      </c>
      <c r="CM251" s="21">
        <f>IF(CM$3&lt;'Depr. Rate'!$B$1,('Depr. Rate'!$B$4*'KU Meter Schedule'!AW251)/12,IF(AW251=0,AV251/2*'Depr. Rate'!$C$4/12,('Depr. Rate'!$C$4*'KU Meter Schedule'!AW251)/12))</f>
        <v>305.06612174999998</v>
      </c>
      <c r="CN251" s="21">
        <f>IF(CN$3&lt;'Depr. Rate'!$B$1,('Depr. Rate'!$B$4*'KU Meter Schedule'!AX251)/12,IF(AX251=0,AW251/2*'Depr. Rate'!$C$4/12,('Depr. Rate'!$C$4*'KU Meter Schedule'!AX251)/12))</f>
        <v>152.53306087499999</v>
      </c>
      <c r="CP251" s="6">
        <f>IF(CP$3=$CP$3,$H251+AZ251,IF($F251='KU Meter Schedule'!CP$3,'KU Meter Schedule'!CO251+AZ251-$G251,SUM(CO251,AZ251)))</f>
        <v>48397.851743250001</v>
      </c>
      <c r="CQ251" s="6">
        <f>IF(CQ$3=$CP$3,$H251+BA251,IF($F251='KU Meter Schedule'!CQ$3,'KU Meter Schedule'!CP251+BA251-$G251,SUM(CP251,BA251)))</f>
        <v>48596.883486500003</v>
      </c>
      <c r="CR251" s="6">
        <f>IF(CR$3=$CP$3,$H251+BB251,IF($F251='KU Meter Schedule'!CR$3,'KU Meter Schedule'!CQ251+BB251-$G251,SUM(CQ251,BB251)))</f>
        <v>48795.915229750004</v>
      </c>
      <c r="CS251" s="6">
        <f>IF(CS$3=$CP$3,$H251+BC251,IF($F251='KU Meter Schedule'!CS$3,'KU Meter Schedule'!CR251+BC251-$G251,SUM(CR251,BC251)))</f>
        <v>48994.946973000006</v>
      </c>
      <c r="CT251" s="6">
        <f>IF(CT$3=$CP$3,$H251+BD251,IF($F251='KU Meter Schedule'!CT$3,'KU Meter Schedule'!CS251+BD251-$G251,SUM(CS251,BD251)))</f>
        <v>49193.978716250007</v>
      </c>
      <c r="CU251" s="6">
        <f>IF(CU$3=$CP$3,$H251+BE251,IF($F251='KU Meter Schedule'!CU$3,'KU Meter Schedule'!CT251+BE251-$G251,SUM(CT251,BE251)))</f>
        <v>49393.010459500008</v>
      </c>
      <c r="CV251" s="6">
        <f>IF(CV$3=$CP$3,$H251+BF251,IF($F251='KU Meter Schedule'!CV$3,'KU Meter Schedule'!CU251+BF251-$G251,SUM(CU251,BF251)))</f>
        <v>49592.04220275001</v>
      </c>
      <c r="CW251" s="6">
        <f>IF(CW$3=$CP$3,$H251+BG251,IF($F251='KU Meter Schedule'!CW$3,'KU Meter Schedule'!CV251+BG251-$G251,SUM(CV251,BG251)))</f>
        <v>49791.073946000011</v>
      </c>
      <c r="CX251" s="6">
        <f>IF(CX$3=$CP$3,$H251+BH251,IF($F251='KU Meter Schedule'!CX$3,'KU Meter Schedule'!CW251+BH251-$G251,SUM(CW251,BH251)))</f>
        <v>49990.105689250013</v>
      </c>
      <c r="CY251" s="6">
        <f>IF(CY$3=$CP$3,$H251+BI251,IF($F251='KU Meter Schedule'!CY$3,'KU Meter Schedule'!CX251+BI251-$G251,SUM(CX251,BI251)))</f>
        <v>50189.137432500014</v>
      </c>
      <c r="CZ251" s="6">
        <f>IF(CZ$3=$CP$3,$H251+BJ251,IF($F251='KU Meter Schedule'!CZ$3,'KU Meter Schedule'!CY251+BJ251-$G251,SUM(CY251,BJ251)))</f>
        <v>50388.169175750016</v>
      </c>
      <c r="DA251" s="6">
        <f>IF(DA$3=$CP$3,$H251+BK251,IF($F251='KU Meter Schedule'!DA$3,'KU Meter Schedule'!CZ251+BK251-$G251,SUM(CZ251,BK251)))</f>
        <v>50693.235297500018</v>
      </c>
      <c r="DB251" s="6">
        <f>IF(DB$3=$CP$3,$H251+BL251,IF($F251='KU Meter Schedule'!DB$3,'KU Meter Schedule'!DA251+BL251-$G251,SUM(DA251,BL251)))</f>
        <v>50998.30141925002</v>
      </c>
      <c r="DC251" s="6">
        <f>IF(DC$3=$CP$3,$H251+BM251,IF($F251='KU Meter Schedule'!DC$3,'KU Meter Schedule'!DB251+BM251-$G251,SUM(DB251,BM251)))</f>
        <v>51303.367541000021</v>
      </c>
      <c r="DD251" s="6">
        <f>IF(DD$3=$CP$3,$H251+BN251,IF($F251='KU Meter Schedule'!DD$3,'KU Meter Schedule'!DC251+BN251-$G251,SUM(DC251,BN251)))</f>
        <v>51608.433662750023</v>
      </c>
      <c r="DE251" s="6">
        <f>IF(DE$3=$CP$3,$H251+BO251,IF($F251='KU Meter Schedule'!DE$3,'KU Meter Schedule'!DD251+BO251-$G251,SUM(DD251,BO251)))</f>
        <v>51913.499784500025</v>
      </c>
      <c r="DF251" s="6">
        <f>IF(DF$3=$CP$3,$H251+BP251,IF($F251='KU Meter Schedule'!DF$3,'KU Meter Schedule'!DE251+BP251-$G251,SUM(DE251,BP251)))</f>
        <v>52218.565906250027</v>
      </c>
      <c r="DG251" s="6">
        <f>IF(DG$3=$CP$3,$H251+BQ251,IF($F251='KU Meter Schedule'!DG$3,'KU Meter Schedule'!DF251+BQ251-$G251,SUM(DF251,BQ251)))</f>
        <v>52523.632028000029</v>
      </c>
      <c r="DH251" s="6">
        <f>IF(DH$3=$CP$3,$H251+BR251,IF($F251='KU Meter Schedule'!DH$3,'KU Meter Schedule'!DG251+BR251-$G251,SUM(DG251,BR251)))</f>
        <v>52828.698149750031</v>
      </c>
      <c r="DI251" s="6">
        <f>IF(DI$3=$CP$3,$H251+BS251,IF($F251='KU Meter Schedule'!DI$3,'KU Meter Schedule'!DH251+BS251-$G251,SUM(DH251,BS251)))</f>
        <v>53133.764271500033</v>
      </c>
      <c r="DJ251" s="6">
        <f>IF(DJ$3=$CP$3,$H251+BT251,IF($F251='KU Meter Schedule'!DJ$3,'KU Meter Schedule'!DI251+BT251-$G251,SUM(DI251,BT251)))</f>
        <v>53438.830393250035</v>
      </c>
      <c r="DK251" s="6">
        <f>IF(DK$3=$CP$3,$H251+BU251,IF($F251='KU Meter Schedule'!DK$3,'KU Meter Schedule'!DJ251+BU251-$G251,SUM(DJ251,BU251)))</f>
        <v>53743.896515000037</v>
      </c>
      <c r="DL251" s="6">
        <f>IF(DL$3=$CP$3,$H251+BV251,IF($F251='KU Meter Schedule'!DL$3,'KU Meter Schedule'!DK251+BV251-$G251,SUM(DK251,BV251)))</f>
        <v>54048.962636750039</v>
      </c>
      <c r="DM251" s="6">
        <f>IF(DM$3=$CP$3,$H251+BW251,IF($F251='KU Meter Schedule'!DM$3,'KU Meter Schedule'!DL251+BW251-$G251,SUM(DL251,BW251)))</f>
        <v>54354.028758500041</v>
      </c>
      <c r="DN251" s="6">
        <f>IF(DN$3=$CP$3,$H251+BX251,IF($F251='KU Meter Schedule'!DN$3,'KU Meter Schedule'!DM251+BX251-$G251,SUM(DM251,BX251)))</f>
        <v>54659.094880250042</v>
      </c>
      <c r="DO251" s="6">
        <f>IF(DO$3=$CP$3,$H251+BY251,IF($F251='KU Meter Schedule'!DO$3,'KU Meter Schedule'!DN251+BY251-$G251,SUM(DN251,BY251)))</f>
        <v>54964.161002000044</v>
      </c>
      <c r="DP251" s="6">
        <f>IF(DP$3=$CP$3,$H251+BZ251,IF($F251='KU Meter Schedule'!DP$3,'KU Meter Schedule'!DO251+BZ251-$G251,SUM(DO251,BZ251)))</f>
        <v>55269.227123750046</v>
      </c>
      <c r="DQ251" s="6">
        <f>IF(DQ$3=$CP$3,$H251+CA251,IF($F251='KU Meter Schedule'!DQ$3,'KU Meter Schedule'!DP251+CA251-$G251,SUM(DP251,CA251)))</f>
        <v>55574.293245500048</v>
      </c>
      <c r="DR251" s="6">
        <f>IF(DR$3=$CP$3,$H251+CB251,IF($F251='KU Meter Schedule'!DR$3,'KU Meter Schedule'!DQ251+CB251-$G251,SUM(DQ251,CB251)))</f>
        <v>55879.35936725005</v>
      </c>
      <c r="DS251" s="6">
        <f>IF(DS$3=$CP$3,$H251+CC251,IF($F251='KU Meter Schedule'!DS$3,'KU Meter Schedule'!DR251+CC251-$G251,SUM(DR251,CC251)))</f>
        <v>56184.425489000052</v>
      </c>
      <c r="DT251" s="6">
        <f>IF(DT$3=$CP$3,$H251+CD251,IF($F251='KU Meter Schedule'!DT$3,'KU Meter Schedule'!DS251+CD251-$G251,SUM(DS251,CD251)))</f>
        <v>56489.491610750054</v>
      </c>
      <c r="DU251" s="6">
        <f>IF(DU$3=$CP$3,$H251+CE251,IF($F251='KU Meter Schedule'!DU$3,'KU Meter Schedule'!DT251+CE251-$G251,SUM(DT251,CE251)))</f>
        <v>56794.557732500056</v>
      </c>
      <c r="DV251" s="6">
        <f>IF(DV$3=$CP$3,$H251+CF251,IF($F251='KU Meter Schedule'!DV$3,'KU Meter Schedule'!DU251+CF251-$G251,SUM(DU251,CF251)))</f>
        <v>57099.623854250058</v>
      </c>
      <c r="DW251" s="6">
        <f>IF(DW$3=$CP$3,$H251+CG251,IF($F251='KU Meter Schedule'!DW$3,'KU Meter Schedule'!DV251+CG251-$G251,SUM(DV251,CG251)))</f>
        <v>57404.68997600006</v>
      </c>
      <c r="DX251" s="6">
        <f>IF(DX$3=$CP$3,$H251+CH251,IF($F251='KU Meter Schedule'!DX$3,'KU Meter Schedule'!DW251+CH251-$G251,SUM(DW251,CH251)))</f>
        <v>57709.756097750062</v>
      </c>
      <c r="DY251" s="6">
        <f>IF(DY$3=$CP$3,$H251+CI251,IF($F251='KU Meter Schedule'!DY$3,'KU Meter Schedule'!DX251+CI251-$G251,SUM(DX251,CI251)))</f>
        <v>58014.822219500064</v>
      </c>
      <c r="DZ251" s="6">
        <f>IF(DZ$3=$CP$3,$H251+CJ251,IF($F251='KU Meter Schedule'!DZ$3,'KU Meter Schedule'!DY251+CJ251-$G251,SUM(DY251,CJ251)))</f>
        <v>58319.888341250065</v>
      </c>
      <c r="EA251" s="6">
        <f>IF(EA$3=$CP$3,$H251+CK251,IF($F251='KU Meter Schedule'!EA$3,'KU Meter Schedule'!DZ251+CK251-$G251,SUM(DZ251,CK251)))</f>
        <v>58624.954463000067</v>
      </c>
      <c r="EB251" s="6">
        <f>IF(EB$3=$CP$3,$H251+CL251,IF($F251='KU Meter Schedule'!EB$3,'KU Meter Schedule'!EA251+CL251-$G251,SUM(EA251,CL251)))</f>
        <v>58930.020584750069</v>
      </c>
      <c r="EC251" s="6">
        <f>IF(EC$3=$CP$3,$H251+CM251,IF($F251='KU Meter Schedule'!EC$3,'KU Meter Schedule'!EB251+CM251-$G251,SUM(EB251,CM251)))</f>
        <v>59235.086706500071</v>
      </c>
      <c r="ED251" s="6">
        <f>IF(ED$3=$CP$3,$H251+CN251,IF($F251='KU Meter Schedule'!ED$3,'KU Meter Schedule'!EC251+CN251-$G251,SUM(EC251,CN251)))</f>
        <v>-44908.490232624928</v>
      </c>
      <c r="EF251" s="8">
        <f t="shared" si="52"/>
        <v>55898.258256749999</v>
      </c>
      <c r="EG251" s="8">
        <f t="shared" si="52"/>
        <v>55699.226513499998</v>
      </c>
      <c r="EH251" s="8">
        <f t="shared" si="52"/>
        <v>55500.194770249997</v>
      </c>
      <c r="EI251" s="8">
        <f t="shared" si="52"/>
        <v>55301.163026999995</v>
      </c>
      <c r="EJ251" s="8">
        <f t="shared" si="52"/>
        <v>55102.131283749994</v>
      </c>
      <c r="EK251" s="8">
        <f t="shared" si="52"/>
        <v>54903.099540499992</v>
      </c>
      <c r="EL251" s="8">
        <f t="shared" si="52"/>
        <v>54704.067797249991</v>
      </c>
      <c r="EM251" s="8">
        <f t="shared" si="52"/>
        <v>54505.036053999989</v>
      </c>
      <c r="EN251" s="8">
        <f t="shared" si="52"/>
        <v>54306.004310749988</v>
      </c>
      <c r="EO251" s="8">
        <f t="shared" si="52"/>
        <v>54106.972567499986</v>
      </c>
      <c r="EP251" s="8">
        <f t="shared" si="52"/>
        <v>53907.940824249985</v>
      </c>
      <c r="EQ251" s="8">
        <f t="shared" si="52"/>
        <v>53602.874702499983</v>
      </c>
      <c r="ER251" s="8">
        <f t="shared" si="52"/>
        <v>53297.808580749981</v>
      </c>
      <c r="ES251" s="8">
        <f t="shared" si="52"/>
        <v>52992.742458999979</v>
      </c>
      <c r="ET251" s="8">
        <f t="shared" si="52"/>
        <v>52687.676337249977</v>
      </c>
      <c r="EU251" s="8">
        <f t="shared" si="52"/>
        <v>52382.610215499975</v>
      </c>
      <c r="EV251" s="8">
        <f t="shared" si="51"/>
        <v>52077.544093749973</v>
      </c>
      <c r="EW251" s="8">
        <f t="shared" si="51"/>
        <v>51772.477971999971</v>
      </c>
      <c r="EX251" s="8">
        <f t="shared" si="51"/>
        <v>51467.41185024997</v>
      </c>
      <c r="EY251" s="8">
        <f t="shared" si="51"/>
        <v>51162.345728499968</v>
      </c>
      <c r="EZ251" s="8">
        <f t="shared" si="51"/>
        <v>50857.279606749966</v>
      </c>
      <c r="FA251" s="8">
        <f t="shared" si="51"/>
        <v>50552.213484999964</v>
      </c>
      <c r="FB251" s="8">
        <f t="shared" si="51"/>
        <v>50247.147363249962</v>
      </c>
      <c r="FC251" s="8">
        <f t="shared" si="51"/>
        <v>49942.08124149996</v>
      </c>
      <c r="FD251" s="8">
        <f t="shared" si="51"/>
        <v>49637.015119749958</v>
      </c>
      <c r="FE251" s="8">
        <f t="shared" si="51"/>
        <v>49331.948997999956</v>
      </c>
      <c r="FF251" s="8">
        <f t="shared" si="51"/>
        <v>49026.882876249954</v>
      </c>
      <c r="FG251" s="8">
        <f t="shared" si="51"/>
        <v>48721.816754499952</v>
      </c>
      <c r="FH251" s="8">
        <f t="shared" si="51"/>
        <v>48416.75063274995</v>
      </c>
      <c r="FI251" s="8">
        <f t="shared" si="51"/>
        <v>48111.684510999949</v>
      </c>
      <c r="FJ251" s="8">
        <f t="shared" si="51"/>
        <v>47806.618389249947</v>
      </c>
      <c r="FK251" s="8">
        <f t="shared" si="50"/>
        <v>47501.552267499945</v>
      </c>
      <c r="FL251" s="8">
        <f t="shared" si="50"/>
        <v>47196.486145749943</v>
      </c>
      <c r="FM251" s="8">
        <f t="shared" si="50"/>
        <v>46891.420023999941</v>
      </c>
      <c r="FN251" s="8">
        <f t="shared" si="50"/>
        <v>46586.353902249939</v>
      </c>
      <c r="FO251" s="8">
        <f t="shared" si="50"/>
        <v>46281.287780499937</v>
      </c>
      <c r="FP251" s="8">
        <f t="shared" si="50"/>
        <v>45976.221658749935</v>
      </c>
      <c r="FQ251" s="8">
        <f t="shared" si="50"/>
        <v>45671.155536999933</v>
      </c>
      <c r="FR251" s="8">
        <f t="shared" si="50"/>
        <v>45366.089415249931</v>
      </c>
      <c r="FS251" s="8">
        <f t="shared" si="50"/>
        <v>45061.023293499929</v>
      </c>
      <c r="FT251" s="8">
        <f t="shared" si="50"/>
        <v>44908.490232624928</v>
      </c>
    </row>
    <row r="252" spans="1:176" x14ac:dyDescent="0.25">
      <c r="A252" s="3" t="s">
        <v>12</v>
      </c>
      <c r="B252" s="3" t="s">
        <v>2</v>
      </c>
      <c r="C252" s="3" t="s">
        <v>37</v>
      </c>
      <c r="D252" s="3" t="s">
        <v>3</v>
      </c>
      <c r="E252" s="3">
        <v>2009</v>
      </c>
      <c r="F252" s="24">
        <f>IFERROR(VLOOKUP(CONCATENATE(C252,E252),'KU Retirements'!$A$4:$E$150,5,FALSE),"N/A")</f>
        <v>43800</v>
      </c>
      <c r="G252" s="5">
        <v>12022.53</v>
      </c>
      <c r="H252" s="5">
        <v>2208.1500000000015</v>
      </c>
      <c r="J252" s="6">
        <f>IF(J$3=$J$3,$G252,IF($F252='KU Meter Schedule'!J$3,'KU Meter Schedule'!I252-'KU Meter Schedule'!$G252,I252))</f>
        <v>12022.53</v>
      </c>
      <c r="K252" s="6">
        <f>IF(K$3=$J$3,$G252,IF($F252='KU Meter Schedule'!K$3,'KU Meter Schedule'!J252-'KU Meter Schedule'!$G252,J252))</f>
        <v>12022.53</v>
      </c>
      <c r="L252" s="6">
        <f>IF(L$3=$J$3,$G252,IF($F252='KU Meter Schedule'!L$3,'KU Meter Schedule'!K252-'KU Meter Schedule'!$G252,K252))</f>
        <v>12022.53</v>
      </c>
      <c r="M252" s="6">
        <f>IF(M$3=$J$3,$G252,IF($F252='KU Meter Schedule'!M$3,'KU Meter Schedule'!L252-'KU Meter Schedule'!$G252,L252))</f>
        <v>12022.53</v>
      </c>
      <c r="N252" s="6">
        <f>IF(N$3=$J$3,$G252,IF($F252='KU Meter Schedule'!N$3,'KU Meter Schedule'!M252-'KU Meter Schedule'!$G252,M252))</f>
        <v>12022.53</v>
      </c>
      <c r="O252" s="6">
        <f>IF(O$3=$J$3,$G252,IF($F252='KU Meter Schedule'!O$3,'KU Meter Schedule'!N252-'KU Meter Schedule'!$G252,N252))</f>
        <v>12022.53</v>
      </c>
      <c r="P252" s="6">
        <f>IF(P$3=$J$3,$G252,IF($F252='KU Meter Schedule'!P$3,'KU Meter Schedule'!O252-'KU Meter Schedule'!$G252,O252))</f>
        <v>12022.53</v>
      </c>
      <c r="Q252" s="6">
        <f>IF(Q$3=$J$3,$G252,IF($F252='KU Meter Schedule'!Q$3,'KU Meter Schedule'!P252-'KU Meter Schedule'!$G252,P252))</f>
        <v>12022.53</v>
      </c>
      <c r="R252" s="6">
        <f>IF(R$3=$J$3,$G252,IF($F252='KU Meter Schedule'!R$3,'KU Meter Schedule'!Q252-'KU Meter Schedule'!$G252,Q252))</f>
        <v>12022.53</v>
      </c>
      <c r="S252" s="6">
        <f>IF(S$3=$J$3,$G252,IF($F252='KU Meter Schedule'!S$3,'KU Meter Schedule'!R252-'KU Meter Schedule'!$G252,R252))</f>
        <v>12022.53</v>
      </c>
      <c r="T252" s="6">
        <f>IF(T$3=$J$3,$G252,IF($F252='KU Meter Schedule'!T$3,'KU Meter Schedule'!S252-'KU Meter Schedule'!$G252,S252))</f>
        <v>12022.53</v>
      </c>
      <c r="U252" s="6">
        <f>IF(U$3=$J$3,$G252,IF($F252='KU Meter Schedule'!U$3,'KU Meter Schedule'!T252-'KU Meter Schedule'!$G252,T252))</f>
        <v>12022.53</v>
      </c>
      <c r="V252" s="6">
        <f>IF(V$3=$J$3,$G252,IF($F252='KU Meter Schedule'!V$3,'KU Meter Schedule'!U252-'KU Meter Schedule'!$G252,U252))</f>
        <v>12022.53</v>
      </c>
      <c r="W252" s="6">
        <f>IF(W$3=$J$3,$G252,IF($F252='KU Meter Schedule'!W$3,'KU Meter Schedule'!V252-'KU Meter Schedule'!$G252,V252))</f>
        <v>12022.53</v>
      </c>
      <c r="X252" s="6">
        <f>IF(X$3=$J$3,$G252,IF($F252='KU Meter Schedule'!X$3,'KU Meter Schedule'!W252-'KU Meter Schedule'!$G252,W252))</f>
        <v>12022.53</v>
      </c>
      <c r="Y252" s="6">
        <f>IF(Y$3=$J$3,$G252,IF($F252='KU Meter Schedule'!Y$3,'KU Meter Schedule'!X252-'KU Meter Schedule'!$G252,X252))</f>
        <v>12022.53</v>
      </c>
      <c r="Z252" s="6">
        <f>IF(Z$3=$J$3,$G252,IF($F252='KU Meter Schedule'!Z$3,'KU Meter Schedule'!Y252-'KU Meter Schedule'!$G252,Y252))</f>
        <v>12022.53</v>
      </c>
      <c r="AA252" s="6">
        <f>IF(AA$3=$J$3,$G252,IF($F252='KU Meter Schedule'!AA$3,'KU Meter Schedule'!Z252-'KU Meter Schedule'!$G252,Z252))</f>
        <v>12022.53</v>
      </c>
      <c r="AB252" s="6">
        <f>IF(AB$3=$J$3,$G252,IF($F252='KU Meter Schedule'!AB$3,'KU Meter Schedule'!AA252-'KU Meter Schedule'!$G252,AA252))</f>
        <v>12022.53</v>
      </c>
      <c r="AC252" s="6">
        <f>IF(AC$3=$J$3,$G252,IF($F252='KU Meter Schedule'!AC$3,'KU Meter Schedule'!AB252-'KU Meter Schedule'!$G252,AB252))</f>
        <v>12022.53</v>
      </c>
      <c r="AD252" s="6">
        <f>IF(AD$3=$J$3,$G252,IF($F252='KU Meter Schedule'!AD$3,'KU Meter Schedule'!AC252-'KU Meter Schedule'!$G252,AC252))</f>
        <v>12022.53</v>
      </c>
      <c r="AE252" s="6">
        <f>IF(AE$3=$J$3,$G252,IF($F252='KU Meter Schedule'!AE$3,'KU Meter Schedule'!AD252-'KU Meter Schedule'!$G252,AD252))</f>
        <v>12022.53</v>
      </c>
      <c r="AF252" s="6">
        <f>IF(AF$3=$J$3,$G252,IF($F252='KU Meter Schedule'!AF$3,'KU Meter Schedule'!AE252-'KU Meter Schedule'!$G252,AE252))</f>
        <v>12022.53</v>
      </c>
      <c r="AG252" s="6">
        <f>IF(AG$3=$J$3,$G252,IF($F252='KU Meter Schedule'!AG$3,'KU Meter Schedule'!AF252-'KU Meter Schedule'!$G252,AF252))</f>
        <v>12022.53</v>
      </c>
      <c r="AH252" s="6">
        <f>IF(AH$3=$J$3,$G252,IF($F252='KU Meter Schedule'!AH$3,'KU Meter Schedule'!AG252-'KU Meter Schedule'!$G252,AG252))</f>
        <v>12022.53</v>
      </c>
      <c r="AI252" s="6">
        <f>IF(AI$3=$J$3,$G252,IF($F252='KU Meter Schedule'!AI$3,'KU Meter Schedule'!AH252-'KU Meter Schedule'!$G252,AH252))</f>
        <v>12022.53</v>
      </c>
      <c r="AJ252" s="6">
        <f>IF(AJ$3=$J$3,$G252,IF($F252='KU Meter Schedule'!AJ$3,'KU Meter Schedule'!AI252-'KU Meter Schedule'!$G252,AI252))</f>
        <v>12022.53</v>
      </c>
      <c r="AK252" s="6">
        <f>IF(AK$3=$J$3,$G252,IF($F252='KU Meter Schedule'!AK$3,'KU Meter Schedule'!AJ252-'KU Meter Schedule'!$G252,AJ252))</f>
        <v>12022.53</v>
      </c>
      <c r="AL252" s="6">
        <f>IF(AL$3=$J$3,$G252,IF($F252='KU Meter Schedule'!AL$3,'KU Meter Schedule'!AK252-'KU Meter Schedule'!$G252,AK252))</f>
        <v>12022.53</v>
      </c>
      <c r="AM252" s="6">
        <f>IF(AM$3=$J$3,$G252,IF($F252='KU Meter Schedule'!AM$3,'KU Meter Schedule'!AL252-'KU Meter Schedule'!$G252,AL252))</f>
        <v>12022.53</v>
      </c>
      <c r="AN252" s="6">
        <f>IF(AN$3=$J$3,$G252,IF($F252='KU Meter Schedule'!AN$3,'KU Meter Schedule'!AM252-'KU Meter Schedule'!$G252,AM252))</f>
        <v>12022.53</v>
      </c>
      <c r="AO252" s="6">
        <f>IF(AO$3=$J$3,$G252,IF($F252='KU Meter Schedule'!AO$3,'KU Meter Schedule'!AN252-'KU Meter Schedule'!$G252,AN252))</f>
        <v>12022.53</v>
      </c>
      <c r="AP252" s="6">
        <f>IF(AP$3=$J$3,$G252,IF($F252='KU Meter Schedule'!AP$3,'KU Meter Schedule'!AO252-'KU Meter Schedule'!$G252,AO252))</f>
        <v>12022.53</v>
      </c>
      <c r="AQ252" s="6">
        <f>IF(AQ$3=$J$3,$G252,IF($F252='KU Meter Schedule'!AQ$3,'KU Meter Schedule'!AP252-'KU Meter Schedule'!$G252,AP252))</f>
        <v>12022.53</v>
      </c>
      <c r="AR252" s="6">
        <f>IF(AR$3=$J$3,$G252,IF($F252='KU Meter Schedule'!AR$3,'KU Meter Schedule'!AQ252-'KU Meter Schedule'!$G252,AQ252))</f>
        <v>12022.53</v>
      </c>
      <c r="AS252" s="6">
        <f>IF(AS$3=$J$3,$G252,IF($F252='KU Meter Schedule'!AS$3,'KU Meter Schedule'!AR252-'KU Meter Schedule'!$G252,AR252))</f>
        <v>12022.53</v>
      </c>
      <c r="AT252" s="6">
        <f>IF(AT$3=$J$3,$G252,IF($F252='KU Meter Schedule'!AT$3,'KU Meter Schedule'!AS252-'KU Meter Schedule'!$G252,AS252))</f>
        <v>12022.53</v>
      </c>
      <c r="AU252" s="6">
        <f>IF(AU$3=$J$3,$G252,IF($F252='KU Meter Schedule'!AU$3,'KU Meter Schedule'!AT252-'KU Meter Schedule'!$G252,AT252))</f>
        <v>12022.53</v>
      </c>
      <c r="AV252" s="6">
        <f>IF(AV$3=$J$3,$G252,IF($F252='KU Meter Schedule'!AV$3,'KU Meter Schedule'!AU252-'KU Meter Schedule'!$G252,AU252))</f>
        <v>12022.53</v>
      </c>
      <c r="AW252" s="6">
        <f>IF(AW$3=$J$3,$G252,IF($F252='KU Meter Schedule'!AW$3,'KU Meter Schedule'!AV252-'KU Meter Schedule'!$G252,AV252))</f>
        <v>12022.53</v>
      </c>
      <c r="AX252" s="6">
        <f>IF(AX$3=$J$3,$G252,IF($F252='KU Meter Schedule'!AX$3,'KU Meter Schedule'!AW252-'KU Meter Schedule'!$G252,AW252))</f>
        <v>0</v>
      </c>
      <c r="AZ252" s="21">
        <f>IF(AZ$3&lt;'Depr. Rate'!$B$1,('Depr. Rate'!$B$4*'KU Meter Schedule'!J252)/12,IF(J252=0,I252/2*'Depr. Rate'!$C$4/12,('Depr. Rate'!$C$4*'KU Meter Schedule'!J252)/12))</f>
        <v>22.94299475</v>
      </c>
      <c r="BA252" s="21">
        <f>IF(BA$3&lt;'Depr. Rate'!$B$1,('Depr. Rate'!$B$4*'KU Meter Schedule'!K252)/12,IF(K252=0,J252/2*'Depr. Rate'!$C$4/12,('Depr. Rate'!$C$4*'KU Meter Schedule'!K252)/12))</f>
        <v>22.94299475</v>
      </c>
      <c r="BB252" s="21">
        <f>IF(BB$3&lt;'Depr. Rate'!$B$1,('Depr. Rate'!$B$4*'KU Meter Schedule'!L252)/12,IF(L252=0,K252/2*'Depr. Rate'!$C$4/12,('Depr. Rate'!$C$4*'KU Meter Schedule'!L252)/12))</f>
        <v>22.94299475</v>
      </c>
      <c r="BC252" s="21">
        <f>IF(BC$3&lt;'Depr. Rate'!$B$1,('Depr. Rate'!$B$4*'KU Meter Schedule'!M252)/12,IF(M252=0,L252/2*'Depr. Rate'!$C$4/12,('Depr. Rate'!$C$4*'KU Meter Schedule'!M252)/12))</f>
        <v>22.94299475</v>
      </c>
      <c r="BD252" s="21">
        <f>IF(BD$3&lt;'Depr. Rate'!$B$1,('Depr. Rate'!$B$4*'KU Meter Schedule'!N252)/12,IF(N252=0,M252/2*'Depr. Rate'!$C$4/12,('Depr. Rate'!$C$4*'KU Meter Schedule'!N252)/12))</f>
        <v>22.94299475</v>
      </c>
      <c r="BE252" s="21">
        <f>IF(BE$3&lt;'Depr. Rate'!$B$1,('Depr. Rate'!$B$4*'KU Meter Schedule'!O252)/12,IF(O252=0,N252/2*'Depr. Rate'!$C$4/12,('Depr. Rate'!$C$4*'KU Meter Schedule'!O252)/12))</f>
        <v>22.94299475</v>
      </c>
      <c r="BF252" s="21">
        <f>IF(BF$3&lt;'Depr. Rate'!$B$1,('Depr. Rate'!$B$4*'KU Meter Schedule'!P252)/12,IF(P252=0,O252/2*'Depr. Rate'!$C$4/12,('Depr. Rate'!$C$4*'KU Meter Schedule'!P252)/12))</f>
        <v>22.94299475</v>
      </c>
      <c r="BG252" s="21">
        <f>IF(BG$3&lt;'Depr. Rate'!$B$1,('Depr. Rate'!$B$4*'KU Meter Schedule'!Q252)/12,IF(Q252=0,P252/2*'Depr. Rate'!$C$4/12,('Depr. Rate'!$C$4*'KU Meter Schedule'!Q252)/12))</f>
        <v>22.94299475</v>
      </c>
      <c r="BH252" s="21">
        <f>IF(BH$3&lt;'Depr. Rate'!$B$1,('Depr. Rate'!$B$4*'KU Meter Schedule'!R252)/12,IF(R252=0,Q252/2*'Depr. Rate'!$C$4/12,('Depr. Rate'!$C$4*'KU Meter Schedule'!R252)/12))</f>
        <v>22.94299475</v>
      </c>
      <c r="BI252" s="21">
        <f>IF(BI$3&lt;'Depr. Rate'!$B$1,('Depr. Rate'!$B$4*'KU Meter Schedule'!S252)/12,IF(S252=0,R252/2*'Depr. Rate'!$C$4/12,('Depr. Rate'!$C$4*'KU Meter Schedule'!S252)/12))</f>
        <v>22.94299475</v>
      </c>
      <c r="BJ252" s="21">
        <f>IF(BJ$3&lt;'Depr. Rate'!$B$1,('Depr. Rate'!$B$4*'KU Meter Schedule'!T252)/12,IF(T252=0,S252/2*'Depr. Rate'!$C$4/12,('Depr. Rate'!$C$4*'KU Meter Schedule'!T252)/12))</f>
        <v>22.94299475</v>
      </c>
      <c r="BK252" s="21">
        <f>IF(BK$3&lt;'Depr. Rate'!$B$1,('Depr. Rate'!$B$4*'KU Meter Schedule'!U252)/12,IF(U252=0,T252/2*'Depr. Rate'!$C$4/12,('Depr. Rate'!$C$4*'KU Meter Schedule'!U252)/12))</f>
        <v>35.16590025</v>
      </c>
      <c r="BL252" s="21">
        <f>IF(BL$3&lt;'Depr. Rate'!$B$1,('Depr. Rate'!$B$4*'KU Meter Schedule'!V252)/12,IF(V252=0,U252/2*'Depr. Rate'!$C$4/12,('Depr. Rate'!$C$4*'KU Meter Schedule'!V252)/12))</f>
        <v>35.16590025</v>
      </c>
      <c r="BM252" s="21">
        <f>IF(BM$3&lt;'Depr. Rate'!$B$1,('Depr. Rate'!$B$4*'KU Meter Schedule'!W252)/12,IF(W252=0,V252/2*'Depr. Rate'!$C$4/12,('Depr. Rate'!$C$4*'KU Meter Schedule'!W252)/12))</f>
        <v>35.16590025</v>
      </c>
      <c r="BN252" s="21">
        <f>IF(BN$3&lt;'Depr. Rate'!$B$1,('Depr. Rate'!$B$4*'KU Meter Schedule'!X252)/12,IF(X252=0,W252/2*'Depr. Rate'!$C$4/12,('Depr. Rate'!$C$4*'KU Meter Schedule'!X252)/12))</f>
        <v>35.16590025</v>
      </c>
      <c r="BO252" s="21">
        <f>IF(BO$3&lt;'Depr. Rate'!$B$1,('Depr. Rate'!$B$4*'KU Meter Schedule'!Y252)/12,IF(Y252=0,X252/2*'Depr. Rate'!$C$4/12,('Depr. Rate'!$C$4*'KU Meter Schedule'!Y252)/12))</f>
        <v>35.16590025</v>
      </c>
      <c r="BP252" s="21">
        <f>IF(BP$3&lt;'Depr. Rate'!$B$1,('Depr. Rate'!$B$4*'KU Meter Schedule'!Z252)/12,IF(Z252=0,Y252/2*'Depr. Rate'!$C$4/12,('Depr. Rate'!$C$4*'KU Meter Schedule'!Z252)/12))</f>
        <v>35.16590025</v>
      </c>
      <c r="BQ252" s="21">
        <f>IF(BQ$3&lt;'Depr. Rate'!$B$1,('Depr. Rate'!$B$4*'KU Meter Schedule'!AA252)/12,IF(AA252=0,Z252/2*'Depr. Rate'!$C$4/12,('Depr. Rate'!$C$4*'KU Meter Schedule'!AA252)/12))</f>
        <v>35.16590025</v>
      </c>
      <c r="BR252" s="21">
        <f>IF(BR$3&lt;'Depr. Rate'!$B$1,('Depr. Rate'!$B$4*'KU Meter Schedule'!AB252)/12,IF(AB252=0,AA252/2*'Depr. Rate'!$C$4/12,('Depr. Rate'!$C$4*'KU Meter Schedule'!AB252)/12))</f>
        <v>35.16590025</v>
      </c>
      <c r="BS252" s="21">
        <f>IF(BS$3&lt;'Depr. Rate'!$B$1,('Depr. Rate'!$B$4*'KU Meter Schedule'!AC252)/12,IF(AC252=0,AB252/2*'Depr. Rate'!$C$4/12,('Depr. Rate'!$C$4*'KU Meter Schedule'!AC252)/12))</f>
        <v>35.16590025</v>
      </c>
      <c r="BT252" s="21">
        <f>IF(BT$3&lt;'Depr. Rate'!$B$1,('Depr. Rate'!$B$4*'KU Meter Schedule'!AD252)/12,IF(AD252=0,AC252/2*'Depr. Rate'!$C$4/12,('Depr. Rate'!$C$4*'KU Meter Schedule'!AD252)/12))</f>
        <v>35.16590025</v>
      </c>
      <c r="BU252" s="21">
        <f>IF(BU$3&lt;'Depr. Rate'!$B$1,('Depr. Rate'!$B$4*'KU Meter Schedule'!AE252)/12,IF(AE252=0,AD252/2*'Depr. Rate'!$C$4/12,('Depr. Rate'!$C$4*'KU Meter Schedule'!AE252)/12))</f>
        <v>35.16590025</v>
      </c>
      <c r="BV252" s="21">
        <f>IF(BV$3&lt;'Depr. Rate'!$B$1,('Depr. Rate'!$B$4*'KU Meter Schedule'!AF252)/12,IF(AF252=0,AE252/2*'Depr. Rate'!$C$4/12,('Depr. Rate'!$C$4*'KU Meter Schedule'!AF252)/12))</f>
        <v>35.16590025</v>
      </c>
      <c r="BW252" s="21">
        <f>IF(BW$3&lt;'Depr. Rate'!$B$1,('Depr. Rate'!$B$4*'KU Meter Schedule'!AG252)/12,IF(AG252=0,AF252/2*'Depr. Rate'!$C$4/12,('Depr. Rate'!$C$4*'KU Meter Schedule'!AG252)/12))</f>
        <v>35.16590025</v>
      </c>
      <c r="BX252" s="21">
        <f>IF(BX$3&lt;'Depr. Rate'!$B$1,('Depr. Rate'!$B$4*'KU Meter Schedule'!AH252)/12,IF(AH252=0,AG252/2*'Depr. Rate'!$C$4/12,('Depr. Rate'!$C$4*'KU Meter Schedule'!AH252)/12))</f>
        <v>35.16590025</v>
      </c>
      <c r="BY252" s="21">
        <f>IF(BY$3&lt;'Depr. Rate'!$B$1,('Depr. Rate'!$B$4*'KU Meter Schedule'!AI252)/12,IF(AI252=0,AH252/2*'Depr. Rate'!$C$4/12,('Depr. Rate'!$C$4*'KU Meter Schedule'!AI252)/12))</f>
        <v>35.16590025</v>
      </c>
      <c r="BZ252" s="21">
        <f>IF(BZ$3&lt;'Depr. Rate'!$B$1,('Depr. Rate'!$B$4*'KU Meter Schedule'!AJ252)/12,IF(AJ252=0,AI252/2*'Depr. Rate'!$C$4/12,('Depr. Rate'!$C$4*'KU Meter Schedule'!AJ252)/12))</f>
        <v>35.16590025</v>
      </c>
      <c r="CA252" s="21">
        <f>IF(CA$3&lt;'Depr. Rate'!$B$1,('Depr. Rate'!$B$4*'KU Meter Schedule'!AK252)/12,IF(AK252=0,AJ252/2*'Depr. Rate'!$C$4/12,('Depr. Rate'!$C$4*'KU Meter Schedule'!AK252)/12))</f>
        <v>35.16590025</v>
      </c>
      <c r="CB252" s="21">
        <f>IF(CB$3&lt;'Depr. Rate'!$B$1,('Depr. Rate'!$B$4*'KU Meter Schedule'!AL252)/12,IF(AL252=0,AK252/2*'Depr. Rate'!$C$4/12,('Depr. Rate'!$C$4*'KU Meter Schedule'!AL252)/12))</f>
        <v>35.16590025</v>
      </c>
      <c r="CC252" s="21">
        <f>IF(CC$3&lt;'Depr. Rate'!$B$1,('Depr. Rate'!$B$4*'KU Meter Schedule'!AM252)/12,IF(AM252=0,AL252/2*'Depr. Rate'!$C$4/12,('Depr. Rate'!$C$4*'KU Meter Schedule'!AM252)/12))</f>
        <v>35.16590025</v>
      </c>
      <c r="CD252" s="21">
        <f>IF(CD$3&lt;'Depr. Rate'!$B$1,('Depr. Rate'!$B$4*'KU Meter Schedule'!AN252)/12,IF(AN252=0,AM252/2*'Depr. Rate'!$C$4/12,('Depr. Rate'!$C$4*'KU Meter Schedule'!AN252)/12))</f>
        <v>35.16590025</v>
      </c>
      <c r="CE252" s="21">
        <f>IF(CE$3&lt;'Depr. Rate'!$B$1,('Depr. Rate'!$B$4*'KU Meter Schedule'!AO252)/12,IF(AO252=0,AN252/2*'Depr. Rate'!$C$4/12,('Depr. Rate'!$C$4*'KU Meter Schedule'!AO252)/12))</f>
        <v>35.16590025</v>
      </c>
      <c r="CF252" s="21">
        <f>IF(CF$3&lt;'Depr. Rate'!$B$1,('Depr. Rate'!$B$4*'KU Meter Schedule'!AP252)/12,IF(AP252=0,AO252/2*'Depr. Rate'!$C$4/12,('Depr. Rate'!$C$4*'KU Meter Schedule'!AP252)/12))</f>
        <v>35.16590025</v>
      </c>
      <c r="CG252" s="21">
        <f>IF(CG$3&lt;'Depr. Rate'!$B$1,('Depr. Rate'!$B$4*'KU Meter Schedule'!AQ252)/12,IF(AQ252=0,AP252/2*'Depr. Rate'!$C$4/12,('Depr. Rate'!$C$4*'KU Meter Schedule'!AQ252)/12))</f>
        <v>35.16590025</v>
      </c>
      <c r="CH252" s="21">
        <f>IF(CH$3&lt;'Depr. Rate'!$B$1,('Depr. Rate'!$B$4*'KU Meter Schedule'!AR252)/12,IF(AR252=0,AQ252/2*'Depr. Rate'!$C$4/12,('Depr. Rate'!$C$4*'KU Meter Schedule'!AR252)/12))</f>
        <v>35.16590025</v>
      </c>
      <c r="CI252" s="21">
        <f>IF(CI$3&lt;'Depr. Rate'!$B$1,('Depr. Rate'!$B$4*'KU Meter Schedule'!AS252)/12,IF(AS252=0,AR252/2*'Depr. Rate'!$C$4/12,('Depr. Rate'!$C$4*'KU Meter Schedule'!AS252)/12))</f>
        <v>35.16590025</v>
      </c>
      <c r="CJ252" s="21">
        <f>IF(CJ$3&lt;'Depr. Rate'!$B$1,('Depr. Rate'!$B$4*'KU Meter Schedule'!AT252)/12,IF(AT252=0,AS252/2*'Depr. Rate'!$C$4/12,('Depr. Rate'!$C$4*'KU Meter Schedule'!AT252)/12))</f>
        <v>35.16590025</v>
      </c>
      <c r="CK252" s="21">
        <f>IF(CK$3&lt;'Depr. Rate'!$B$1,('Depr. Rate'!$B$4*'KU Meter Schedule'!AU252)/12,IF(AU252=0,AT252/2*'Depr. Rate'!$C$4/12,('Depr. Rate'!$C$4*'KU Meter Schedule'!AU252)/12))</f>
        <v>35.16590025</v>
      </c>
      <c r="CL252" s="21">
        <f>IF(CL$3&lt;'Depr. Rate'!$B$1,('Depr. Rate'!$B$4*'KU Meter Schedule'!AV252)/12,IF(AV252=0,AU252/2*'Depr. Rate'!$C$4/12,('Depr. Rate'!$C$4*'KU Meter Schedule'!AV252)/12))</f>
        <v>35.16590025</v>
      </c>
      <c r="CM252" s="21">
        <f>IF(CM$3&lt;'Depr. Rate'!$B$1,('Depr. Rate'!$B$4*'KU Meter Schedule'!AW252)/12,IF(AW252=0,AV252/2*'Depr. Rate'!$C$4/12,('Depr. Rate'!$C$4*'KU Meter Schedule'!AW252)/12))</f>
        <v>35.16590025</v>
      </c>
      <c r="CN252" s="21">
        <f>IF(CN$3&lt;'Depr. Rate'!$B$1,('Depr. Rate'!$B$4*'KU Meter Schedule'!AX252)/12,IF(AX252=0,AW252/2*'Depr. Rate'!$C$4/12,('Depr. Rate'!$C$4*'KU Meter Schedule'!AX252)/12))</f>
        <v>17.582950125</v>
      </c>
      <c r="CP252" s="6">
        <f>IF(CP$3=$CP$3,$H252+AZ252,IF($F252='KU Meter Schedule'!CP$3,'KU Meter Schedule'!CO252+AZ252-$G252,SUM(CO252,AZ252)))</f>
        <v>2231.0929947500013</v>
      </c>
      <c r="CQ252" s="6">
        <f>IF(CQ$3=$CP$3,$H252+BA252,IF($F252='KU Meter Schedule'!CQ$3,'KU Meter Schedule'!CP252+BA252-$G252,SUM(CP252,BA252)))</f>
        <v>2254.0359895000011</v>
      </c>
      <c r="CR252" s="6">
        <f>IF(CR$3=$CP$3,$H252+BB252,IF($F252='KU Meter Schedule'!CR$3,'KU Meter Schedule'!CQ252+BB252-$G252,SUM(CQ252,BB252)))</f>
        <v>2276.9789842500008</v>
      </c>
      <c r="CS252" s="6">
        <f>IF(CS$3=$CP$3,$H252+BC252,IF($F252='KU Meter Schedule'!CS$3,'KU Meter Schedule'!CR252+BC252-$G252,SUM(CR252,BC252)))</f>
        <v>2299.9219790000006</v>
      </c>
      <c r="CT252" s="6">
        <f>IF(CT$3=$CP$3,$H252+BD252,IF($F252='KU Meter Schedule'!CT$3,'KU Meter Schedule'!CS252+BD252-$G252,SUM(CS252,BD252)))</f>
        <v>2322.8649737500004</v>
      </c>
      <c r="CU252" s="6">
        <f>IF(CU$3=$CP$3,$H252+BE252,IF($F252='KU Meter Schedule'!CU$3,'KU Meter Schedule'!CT252+BE252-$G252,SUM(CT252,BE252)))</f>
        <v>2345.8079685000002</v>
      </c>
      <c r="CV252" s="6">
        <f>IF(CV$3=$CP$3,$H252+BF252,IF($F252='KU Meter Schedule'!CV$3,'KU Meter Schedule'!CU252+BF252-$G252,SUM(CU252,BF252)))</f>
        <v>2368.75096325</v>
      </c>
      <c r="CW252" s="6">
        <f>IF(CW$3=$CP$3,$H252+BG252,IF($F252='KU Meter Schedule'!CW$3,'KU Meter Schedule'!CV252+BG252-$G252,SUM(CV252,BG252)))</f>
        <v>2391.6939579999998</v>
      </c>
      <c r="CX252" s="6">
        <f>IF(CX$3=$CP$3,$H252+BH252,IF($F252='KU Meter Schedule'!CX$3,'KU Meter Schedule'!CW252+BH252-$G252,SUM(CW252,BH252)))</f>
        <v>2414.6369527499996</v>
      </c>
      <c r="CY252" s="6">
        <f>IF(CY$3=$CP$3,$H252+BI252,IF($F252='KU Meter Schedule'!CY$3,'KU Meter Schedule'!CX252+BI252-$G252,SUM(CX252,BI252)))</f>
        <v>2437.5799474999994</v>
      </c>
      <c r="CZ252" s="6">
        <f>IF(CZ$3=$CP$3,$H252+BJ252,IF($F252='KU Meter Schedule'!CZ$3,'KU Meter Schedule'!CY252+BJ252-$G252,SUM(CY252,BJ252)))</f>
        <v>2460.5229422499992</v>
      </c>
      <c r="DA252" s="6">
        <f>IF(DA$3=$CP$3,$H252+BK252,IF($F252='KU Meter Schedule'!DA$3,'KU Meter Schedule'!CZ252+BK252-$G252,SUM(CZ252,BK252)))</f>
        <v>2495.6888424999993</v>
      </c>
      <c r="DB252" s="6">
        <f>IF(DB$3=$CP$3,$H252+BL252,IF($F252='KU Meter Schedule'!DB$3,'KU Meter Schedule'!DA252+BL252-$G252,SUM(DA252,BL252)))</f>
        <v>2530.8547427499993</v>
      </c>
      <c r="DC252" s="6">
        <f>IF(DC$3=$CP$3,$H252+BM252,IF($F252='KU Meter Schedule'!DC$3,'KU Meter Schedule'!DB252+BM252-$G252,SUM(DB252,BM252)))</f>
        <v>2566.0206429999994</v>
      </c>
      <c r="DD252" s="6">
        <f>IF(DD$3=$CP$3,$H252+BN252,IF($F252='KU Meter Schedule'!DD$3,'KU Meter Schedule'!DC252+BN252-$G252,SUM(DC252,BN252)))</f>
        <v>2601.1865432499994</v>
      </c>
      <c r="DE252" s="6">
        <f>IF(DE$3=$CP$3,$H252+BO252,IF($F252='KU Meter Schedule'!DE$3,'KU Meter Schedule'!DD252+BO252-$G252,SUM(DD252,BO252)))</f>
        <v>2636.3524434999995</v>
      </c>
      <c r="DF252" s="6">
        <f>IF(DF$3=$CP$3,$H252+BP252,IF($F252='KU Meter Schedule'!DF$3,'KU Meter Schedule'!DE252+BP252-$G252,SUM(DE252,BP252)))</f>
        <v>2671.5183437499995</v>
      </c>
      <c r="DG252" s="6">
        <f>IF(DG$3=$CP$3,$H252+BQ252,IF($F252='KU Meter Schedule'!DG$3,'KU Meter Schedule'!DF252+BQ252-$G252,SUM(DF252,BQ252)))</f>
        <v>2706.6842439999996</v>
      </c>
      <c r="DH252" s="6">
        <f>IF(DH$3=$CP$3,$H252+BR252,IF($F252='KU Meter Schedule'!DH$3,'KU Meter Schedule'!DG252+BR252-$G252,SUM(DG252,BR252)))</f>
        <v>2741.8501442499996</v>
      </c>
      <c r="DI252" s="6">
        <f>IF(DI$3=$CP$3,$H252+BS252,IF($F252='KU Meter Schedule'!DI$3,'KU Meter Schedule'!DH252+BS252-$G252,SUM(DH252,BS252)))</f>
        <v>2777.0160444999997</v>
      </c>
      <c r="DJ252" s="6">
        <f>IF(DJ$3=$CP$3,$H252+BT252,IF($F252='KU Meter Schedule'!DJ$3,'KU Meter Schedule'!DI252+BT252-$G252,SUM(DI252,BT252)))</f>
        <v>2812.1819447499997</v>
      </c>
      <c r="DK252" s="6">
        <f>IF(DK$3=$CP$3,$H252+BU252,IF($F252='KU Meter Schedule'!DK$3,'KU Meter Schedule'!DJ252+BU252-$G252,SUM(DJ252,BU252)))</f>
        <v>2847.3478449999998</v>
      </c>
      <c r="DL252" s="6">
        <f>IF(DL$3=$CP$3,$H252+BV252,IF($F252='KU Meter Schedule'!DL$3,'KU Meter Schedule'!DK252+BV252-$G252,SUM(DK252,BV252)))</f>
        <v>2882.5137452499998</v>
      </c>
      <c r="DM252" s="6">
        <f>IF(DM$3=$CP$3,$H252+BW252,IF($F252='KU Meter Schedule'!DM$3,'KU Meter Schedule'!DL252+BW252-$G252,SUM(DL252,BW252)))</f>
        <v>2917.6796454999999</v>
      </c>
      <c r="DN252" s="6">
        <f>IF(DN$3=$CP$3,$H252+BX252,IF($F252='KU Meter Schedule'!DN$3,'KU Meter Schedule'!DM252+BX252-$G252,SUM(DM252,BX252)))</f>
        <v>2952.8455457499999</v>
      </c>
      <c r="DO252" s="6">
        <f>IF(DO$3=$CP$3,$H252+BY252,IF($F252='KU Meter Schedule'!DO$3,'KU Meter Schedule'!DN252+BY252-$G252,SUM(DN252,BY252)))</f>
        <v>2988.011446</v>
      </c>
      <c r="DP252" s="6">
        <f>IF(DP$3=$CP$3,$H252+BZ252,IF($F252='KU Meter Schedule'!DP$3,'KU Meter Schedule'!DO252+BZ252-$G252,SUM(DO252,BZ252)))</f>
        <v>3023.17734625</v>
      </c>
      <c r="DQ252" s="6">
        <f>IF(DQ$3=$CP$3,$H252+CA252,IF($F252='KU Meter Schedule'!DQ$3,'KU Meter Schedule'!DP252+CA252-$G252,SUM(DP252,CA252)))</f>
        <v>3058.3432465000001</v>
      </c>
      <c r="DR252" s="6">
        <f>IF(DR$3=$CP$3,$H252+CB252,IF($F252='KU Meter Schedule'!DR$3,'KU Meter Schedule'!DQ252+CB252-$G252,SUM(DQ252,CB252)))</f>
        <v>3093.5091467500001</v>
      </c>
      <c r="DS252" s="6">
        <f>IF(DS$3=$CP$3,$H252+CC252,IF($F252='KU Meter Schedule'!DS$3,'KU Meter Schedule'!DR252+CC252-$G252,SUM(DR252,CC252)))</f>
        <v>3128.6750470000002</v>
      </c>
      <c r="DT252" s="6">
        <f>IF(DT$3=$CP$3,$H252+CD252,IF($F252='KU Meter Schedule'!DT$3,'KU Meter Schedule'!DS252+CD252-$G252,SUM(DS252,CD252)))</f>
        <v>3163.8409472500002</v>
      </c>
      <c r="DU252" s="6">
        <f>IF(DU$3=$CP$3,$H252+CE252,IF($F252='KU Meter Schedule'!DU$3,'KU Meter Schedule'!DT252+CE252-$G252,SUM(DT252,CE252)))</f>
        <v>3199.0068475000003</v>
      </c>
      <c r="DV252" s="6">
        <f>IF(DV$3=$CP$3,$H252+CF252,IF($F252='KU Meter Schedule'!DV$3,'KU Meter Schedule'!DU252+CF252-$G252,SUM(DU252,CF252)))</f>
        <v>3234.1727477500003</v>
      </c>
      <c r="DW252" s="6">
        <f>IF(DW$3=$CP$3,$H252+CG252,IF($F252='KU Meter Schedule'!DW$3,'KU Meter Schedule'!DV252+CG252-$G252,SUM(DV252,CG252)))</f>
        <v>3269.3386480000004</v>
      </c>
      <c r="DX252" s="6">
        <f>IF(DX$3=$CP$3,$H252+CH252,IF($F252='KU Meter Schedule'!DX$3,'KU Meter Schedule'!DW252+CH252-$G252,SUM(DW252,CH252)))</f>
        <v>3304.5045482500004</v>
      </c>
      <c r="DY252" s="6">
        <f>IF(DY$3=$CP$3,$H252+CI252,IF($F252='KU Meter Schedule'!DY$3,'KU Meter Schedule'!DX252+CI252-$G252,SUM(DX252,CI252)))</f>
        <v>3339.6704485000005</v>
      </c>
      <c r="DZ252" s="6">
        <f>IF(DZ$3=$CP$3,$H252+CJ252,IF($F252='KU Meter Schedule'!DZ$3,'KU Meter Schedule'!DY252+CJ252-$G252,SUM(DY252,CJ252)))</f>
        <v>3374.8363487500005</v>
      </c>
      <c r="EA252" s="6">
        <f>IF(EA$3=$CP$3,$H252+CK252,IF($F252='KU Meter Schedule'!EA$3,'KU Meter Schedule'!DZ252+CK252-$G252,SUM(DZ252,CK252)))</f>
        <v>3410.0022490000006</v>
      </c>
      <c r="EB252" s="6">
        <f>IF(EB$3=$CP$3,$H252+CL252,IF($F252='KU Meter Schedule'!EB$3,'KU Meter Schedule'!EA252+CL252-$G252,SUM(EA252,CL252)))</f>
        <v>3445.1681492500006</v>
      </c>
      <c r="EC252" s="6">
        <f>IF(EC$3=$CP$3,$H252+CM252,IF($F252='KU Meter Schedule'!EC$3,'KU Meter Schedule'!EB252+CM252-$G252,SUM(EB252,CM252)))</f>
        <v>3480.3340495000007</v>
      </c>
      <c r="ED252" s="6">
        <f>IF(ED$3=$CP$3,$H252+CN252,IF($F252='KU Meter Schedule'!ED$3,'KU Meter Schedule'!EC252+CN252-$G252,SUM(EC252,CN252)))</f>
        <v>-8524.6130003750004</v>
      </c>
      <c r="EF252" s="8">
        <f t="shared" si="52"/>
        <v>9791.4370052499999</v>
      </c>
      <c r="EG252" s="8">
        <f t="shared" si="52"/>
        <v>9768.4940104999987</v>
      </c>
      <c r="EH252" s="8">
        <f t="shared" si="52"/>
        <v>9745.5510157499994</v>
      </c>
      <c r="EI252" s="8">
        <f t="shared" si="52"/>
        <v>9722.608021</v>
      </c>
      <c r="EJ252" s="8">
        <f t="shared" si="52"/>
        <v>9699.6650262500007</v>
      </c>
      <c r="EK252" s="8">
        <f t="shared" si="52"/>
        <v>9676.7220315000013</v>
      </c>
      <c r="EL252" s="8">
        <f t="shared" si="52"/>
        <v>9653.7790367500002</v>
      </c>
      <c r="EM252" s="8">
        <f t="shared" si="52"/>
        <v>9630.8360420000008</v>
      </c>
      <c r="EN252" s="8">
        <f t="shared" si="52"/>
        <v>9607.8930472500015</v>
      </c>
      <c r="EO252" s="8">
        <f t="shared" si="52"/>
        <v>9584.9500525000003</v>
      </c>
      <c r="EP252" s="8">
        <f t="shared" si="52"/>
        <v>9562.007057750001</v>
      </c>
      <c r="EQ252" s="8">
        <f t="shared" si="52"/>
        <v>9526.8411575000009</v>
      </c>
      <c r="ER252" s="8">
        <f t="shared" si="52"/>
        <v>9491.6752572500009</v>
      </c>
      <c r="ES252" s="8">
        <f t="shared" si="52"/>
        <v>9456.5093570000008</v>
      </c>
      <c r="ET252" s="8">
        <f t="shared" si="52"/>
        <v>9421.3434567500008</v>
      </c>
      <c r="EU252" s="8">
        <f t="shared" si="52"/>
        <v>9386.1775565000007</v>
      </c>
      <c r="EV252" s="8">
        <f t="shared" si="51"/>
        <v>9351.0116562500007</v>
      </c>
      <c r="EW252" s="8">
        <f t="shared" si="51"/>
        <v>9315.8457560000006</v>
      </c>
      <c r="EX252" s="8">
        <f t="shared" si="51"/>
        <v>9280.6798557500006</v>
      </c>
      <c r="EY252" s="8">
        <f t="shared" si="51"/>
        <v>9245.5139555000005</v>
      </c>
      <c r="EZ252" s="8">
        <f t="shared" si="51"/>
        <v>9210.3480552500005</v>
      </c>
      <c r="FA252" s="8">
        <f t="shared" si="51"/>
        <v>9175.1821550000004</v>
      </c>
      <c r="FB252" s="8">
        <f t="shared" si="51"/>
        <v>9140.0162547500004</v>
      </c>
      <c r="FC252" s="8">
        <f t="shared" si="51"/>
        <v>9104.8503545000003</v>
      </c>
      <c r="FD252" s="8">
        <f t="shared" si="51"/>
        <v>9069.6844542500003</v>
      </c>
      <c r="FE252" s="8">
        <f t="shared" si="51"/>
        <v>9034.5185540000002</v>
      </c>
      <c r="FF252" s="8">
        <f t="shared" si="51"/>
        <v>8999.3526537500002</v>
      </c>
      <c r="FG252" s="8">
        <f t="shared" si="51"/>
        <v>8964.1867535000001</v>
      </c>
      <c r="FH252" s="8">
        <f t="shared" si="51"/>
        <v>8929.0208532500001</v>
      </c>
      <c r="FI252" s="8">
        <f t="shared" si="51"/>
        <v>8893.854953</v>
      </c>
      <c r="FJ252" s="8">
        <f t="shared" si="51"/>
        <v>8858.68905275</v>
      </c>
      <c r="FK252" s="8">
        <f t="shared" si="50"/>
        <v>8823.5231524999999</v>
      </c>
      <c r="FL252" s="8">
        <f t="shared" si="50"/>
        <v>8788.3572522499999</v>
      </c>
      <c r="FM252" s="8">
        <f t="shared" si="50"/>
        <v>8753.1913519999998</v>
      </c>
      <c r="FN252" s="8">
        <f t="shared" si="50"/>
        <v>8718.0254517499998</v>
      </c>
      <c r="FO252" s="8">
        <f t="shared" si="50"/>
        <v>8682.8595514999997</v>
      </c>
      <c r="FP252" s="8">
        <f t="shared" si="50"/>
        <v>8647.6936512499997</v>
      </c>
      <c r="FQ252" s="8">
        <f t="shared" si="50"/>
        <v>8612.5277509999996</v>
      </c>
      <c r="FR252" s="8">
        <f t="shared" si="50"/>
        <v>8577.3618507499996</v>
      </c>
      <c r="FS252" s="8">
        <f t="shared" si="50"/>
        <v>8542.1959504999995</v>
      </c>
      <c r="FT252" s="8">
        <f t="shared" si="50"/>
        <v>8524.6130003750004</v>
      </c>
    </row>
    <row r="253" spans="1:176" x14ac:dyDescent="0.25">
      <c r="A253" s="3" t="s">
        <v>12</v>
      </c>
      <c r="B253" s="3" t="s">
        <v>2</v>
      </c>
      <c r="C253" s="3" t="s">
        <v>37</v>
      </c>
      <c r="D253" s="3" t="s">
        <v>4</v>
      </c>
      <c r="E253" s="3">
        <v>2010</v>
      </c>
      <c r="F253" s="24">
        <f>IFERROR(VLOOKUP(CONCATENATE(C253,E253),'KU Retirements'!$A$4:$E$150,5,FALSE),"N/A")</f>
        <v>43800</v>
      </c>
      <c r="G253" s="5">
        <v>20036.669999999998</v>
      </c>
      <c r="H253" s="5">
        <v>3126.5177790993002</v>
      </c>
      <c r="J253" s="6">
        <f>IF(J$3=$J$3,$G253,IF($F253='KU Meter Schedule'!J$3,'KU Meter Schedule'!I253-'KU Meter Schedule'!$G253,I253))</f>
        <v>20036.669999999998</v>
      </c>
      <c r="K253" s="6">
        <f>IF(K$3=$J$3,$G253,IF($F253='KU Meter Schedule'!K$3,'KU Meter Schedule'!J253-'KU Meter Schedule'!$G253,J253))</f>
        <v>20036.669999999998</v>
      </c>
      <c r="L253" s="6">
        <f>IF(L$3=$J$3,$G253,IF($F253='KU Meter Schedule'!L$3,'KU Meter Schedule'!K253-'KU Meter Schedule'!$G253,K253))</f>
        <v>20036.669999999998</v>
      </c>
      <c r="M253" s="6">
        <f>IF(M$3=$J$3,$G253,IF($F253='KU Meter Schedule'!M$3,'KU Meter Schedule'!L253-'KU Meter Schedule'!$G253,L253))</f>
        <v>20036.669999999998</v>
      </c>
      <c r="N253" s="6">
        <f>IF(N$3=$J$3,$G253,IF($F253='KU Meter Schedule'!N$3,'KU Meter Schedule'!M253-'KU Meter Schedule'!$G253,M253))</f>
        <v>20036.669999999998</v>
      </c>
      <c r="O253" s="6">
        <f>IF(O$3=$J$3,$G253,IF($F253='KU Meter Schedule'!O$3,'KU Meter Schedule'!N253-'KU Meter Schedule'!$G253,N253))</f>
        <v>20036.669999999998</v>
      </c>
      <c r="P253" s="6">
        <f>IF(P$3=$J$3,$G253,IF($F253='KU Meter Schedule'!P$3,'KU Meter Schedule'!O253-'KU Meter Schedule'!$G253,O253))</f>
        <v>20036.669999999998</v>
      </c>
      <c r="Q253" s="6">
        <f>IF(Q$3=$J$3,$G253,IF($F253='KU Meter Schedule'!Q$3,'KU Meter Schedule'!P253-'KU Meter Schedule'!$G253,P253))</f>
        <v>20036.669999999998</v>
      </c>
      <c r="R253" s="6">
        <f>IF(R$3=$J$3,$G253,IF($F253='KU Meter Schedule'!R$3,'KU Meter Schedule'!Q253-'KU Meter Schedule'!$G253,Q253))</f>
        <v>20036.669999999998</v>
      </c>
      <c r="S253" s="6">
        <f>IF(S$3=$J$3,$G253,IF($F253='KU Meter Schedule'!S$3,'KU Meter Schedule'!R253-'KU Meter Schedule'!$G253,R253))</f>
        <v>20036.669999999998</v>
      </c>
      <c r="T253" s="6">
        <f>IF(T$3=$J$3,$G253,IF($F253='KU Meter Schedule'!T$3,'KU Meter Schedule'!S253-'KU Meter Schedule'!$G253,S253))</f>
        <v>20036.669999999998</v>
      </c>
      <c r="U253" s="6">
        <f>IF(U$3=$J$3,$G253,IF($F253='KU Meter Schedule'!U$3,'KU Meter Schedule'!T253-'KU Meter Schedule'!$G253,T253))</f>
        <v>20036.669999999998</v>
      </c>
      <c r="V253" s="6">
        <f>IF(V$3=$J$3,$G253,IF($F253='KU Meter Schedule'!V$3,'KU Meter Schedule'!U253-'KU Meter Schedule'!$G253,U253))</f>
        <v>20036.669999999998</v>
      </c>
      <c r="W253" s="6">
        <f>IF(W$3=$J$3,$G253,IF($F253='KU Meter Schedule'!W$3,'KU Meter Schedule'!V253-'KU Meter Schedule'!$G253,V253))</f>
        <v>20036.669999999998</v>
      </c>
      <c r="X253" s="6">
        <f>IF(X$3=$J$3,$G253,IF($F253='KU Meter Schedule'!X$3,'KU Meter Schedule'!W253-'KU Meter Schedule'!$G253,W253))</f>
        <v>20036.669999999998</v>
      </c>
      <c r="Y253" s="6">
        <f>IF(Y$3=$J$3,$G253,IF($F253='KU Meter Schedule'!Y$3,'KU Meter Schedule'!X253-'KU Meter Schedule'!$G253,X253))</f>
        <v>20036.669999999998</v>
      </c>
      <c r="Z253" s="6">
        <f>IF(Z$3=$J$3,$G253,IF($F253='KU Meter Schedule'!Z$3,'KU Meter Schedule'!Y253-'KU Meter Schedule'!$G253,Y253))</f>
        <v>20036.669999999998</v>
      </c>
      <c r="AA253" s="6">
        <f>IF(AA$3=$J$3,$G253,IF($F253='KU Meter Schedule'!AA$3,'KU Meter Schedule'!Z253-'KU Meter Schedule'!$G253,Z253))</f>
        <v>20036.669999999998</v>
      </c>
      <c r="AB253" s="6">
        <f>IF(AB$3=$J$3,$G253,IF($F253='KU Meter Schedule'!AB$3,'KU Meter Schedule'!AA253-'KU Meter Schedule'!$G253,AA253))</f>
        <v>20036.669999999998</v>
      </c>
      <c r="AC253" s="6">
        <f>IF(AC$3=$J$3,$G253,IF($F253='KU Meter Schedule'!AC$3,'KU Meter Schedule'!AB253-'KU Meter Schedule'!$G253,AB253))</f>
        <v>20036.669999999998</v>
      </c>
      <c r="AD253" s="6">
        <f>IF(AD$3=$J$3,$G253,IF($F253='KU Meter Schedule'!AD$3,'KU Meter Schedule'!AC253-'KU Meter Schedule'!$G253,AC253))</f>
        <v>20036.669999999998</v>
      </c>
      <c r="AE253" s="6">
        <f>IF(AE$3=$J$3,$G253,IF($F253='KU Meter Schedule'!AE$3,'KU Meter Schedule'!AD253-'KU Meter Schedule'!$G253,AD253))</f>
        <v>20036.669999999998</v>
      </c>
      <c r="AF253" s="6">
        <f>IF(AF$3=$J$3,$G253,IF($F253='KU Meter Schedule'!AF$3,'KU Meter Schedule'!AE253-'KU Meter Schedule'!$G253,AE253))</f>
        <v>20036.669999999998</v>
      </c>
      <c r="AG253" s="6">
        <f>IF(AG$3=$J$3,$G253,IF($F253='KU Meter Schedule'!AG$3,'KU Meter Schedule'!AF253-'KU Meter Schedule'!$G253,AF253))</f>
        <v>20036.669999999998</v>
      </c>
      <c r="AH253" s="6">
        <f>IF(AH$3=$J$3,$G253,IF($F253='KU Meter Schedule'!AH$3,'KU Meter Schedule'!AG253-'KU Meter Schedule'!$G253,AG253))</f>
        <v>20036.669999999998</v>
      </c>
      <c r="AI253" s="6">
        <f>IF(AI$3=$J$3,$G253,IF($F253='KU Meter Schedule'!AI$3,'KU Meter Schedule'!AH253-'KU Meter Schedule'!$G253,AH253))</f>
        <v>20036.669999999998</v>
      </c>
      <c r="AJ253" s="6">
        <f>IF(AJ$3=$J$3,$G253,IF($F253='KU Meter Schedule'!AJ$3,'KU Meter Schedule'!AI253-'KU Meter Schedule'!$G253,AI253))</f>
        <v>20036.669999999998</v>
      </c>
      <c r="AK253" s="6">
        <f>IF(AK$3=$J$3,$G253,IF($F253='KU Meter Schedule'!AK$3,'KU Meter Schedule'!AJ253-'KU Meter Schedule'!$G253,AJ253))</f>
        <v>20036.669999999998</v>
      </c>
      <c r="AL253" s="6">
        <f>IF(AL$3=$J$3,$G253,IF($F253='KU Meter Schedule'!AL$3,'KU Meter Schedule'!AK253-'KU Meter Schedule'!$G253,AK253))</f>
        <v>20036.669999999998</v>
      </c>
      <c r="AM253" s="6">
        <f>IF(AM$3=$J$3,$G253,IF($F253='KU Meter Schedule'!AM$3,'KU Meter Schedule'!AL253-'KU Meter Schedule'!$G253,AL253))</f>
        <v>20036.669999999998</v>
      </c>
      <c r="AN253" s="6">
        <f>IF(AN$3=$J$3,$G253,IF($F253='KU Meter Schedule'!AN$3,'KU Meter Schedule'!AM253-'KU Meter Schedule'!$G253,AM253))</f>
        <v>20036.669999999998</v>
      </c>
      <c r="AO253" s="6">
        <f>IF(AO$3=$J$3,$G253,IF($F253='KU Meter Schedule'!AO$3,'KU Meter Schedule'!AN253-'KU Meter Schedule'!$G253,AN253))</f>
        <v>20036.669999999998</v>
      </c>
      <c r="AP253" s="6">
        <f>IF(AP$3=$J$3,$G253,IF($F253='KU Meter Schedule'!AP$3,'KU Meter Schedule'!AO253-'KU Meter Schedule'!$G253,AO253))</f>
        <v>20036.669999999998</v>
      </c>
      <c r="AQ253" s="6">
        <f>IF(AQ$3=$J$3,$G253,IF($F253='KU Meter Schedule'!AQ$3,'KU Meter Schedule'!AP253-'KU Meter Schedule'!$G253,AP253))</f>
        <v>20036.669999999998</v>
      </c>
      <c r="AR253" s="6">
        <f>IF(AR$3=$J$3,$G253,IF($F253='KU Meter Schedule'!AR$3,'KU Meter Schedule'!AQ253-'KU Meter Schedule'!$G253,AQ253))</f>
        <v>20036.669999999998</v>
      </c>
      <c r="AS253" s="6">
        <f>IF(AS$3=$J$3,$G253,IF($F253='KU Meter Schedule'!AS$3,'KU Meter Schedule'!AR253-'KU Meter Schedule'!$G253,AR253))</f>
        <v>20036.669999999998</v>
      </c>
      <c r="AT253" s="6">
        <f>IF(AT$3=$J$3,$G253,IF($F253='KU Meter Schedule'!AT$3,'KU Meter Schedule'!AS253-'KU Meter Schedule'!$G253,AS253))</f>
        <v>20036.669999999998</v>
      </c>
      <c r="AU253" s="6">
        <f>IF(AU$3=$J$3,$G253,IF($F253='KU Meter Schedule'!AU$3,'KU Meter Schedule'!AT253-'KU Meter Schedule'!$G253,AT253))</f>
        <v>20036.669999999998</v>
      </c>
      <c r="AV253" s="6">
        <f>IF(AV$3=$J$3,$G253,IF($F253='KU Meter Schedule'!AV$3,'KU Meter Schedule'!AU253-'KU Meter Schedule'!$G253,AU253))</f>
        <v>20036.669999999998</v>
      </c>
      <c r="AW253" s="6">
        <f>IF(AW$3=$J$3,$G253,IF($F253='KU Meter Schedule'!AW$3,'KU Meter Schedule'!AV253-'KU Meter Schedule'!$G253,AV253))</f>
        <v>20036.669999999998</v>
      </c>
      <c r="AX253" s="6">
        <f>IF(AX$3=$J$3,$G253,IF($F253='KU Meter Schedule'!AX$3,'KU Meter Schedule'!AW253-'KU Meter Schedule'!$G253,AW253))</f>
        <v>0</v>
      </c>
      <c r="AZ253" s="21">
        <f>IF(AZ$3&lt;'Depr. Rate'!$B$1,('Depr. Rate'!$B$4*'KU Meter Schedule'!J253)/12,IF(J253=0,I253/2*'Depr. Rate'!$C$4/12,('Depr. Rate'!$C$4*'KU Meter Schedule'!J253)/12))</f>
        <v>38.236645249999995</v>
      </c>
      <c r="BA253" s="21">
        <f>IF(BA$3&lt;'Depr. Rate'!$B$1,('Depr. Rate'!$B$4*'KU Meter Schedule'!K253)/12,IF(K253=0,J253/2*'Depr. Rate'!$C$4/12,('Depr. Rate'!$C$4*'KU Meter Schedule'!K253)/12))</f>
        <v>38.236645249999995</v>
      </c>
      <c r="BB253" s="21">
        <f>IF(BB$3&lt;'Depr. Rate'!$B$1,('Depr. Rate'!$B$4*'KU Meter Schedule'!L253)/12,IF(L253=0,K253/2*'Depr. Rate'!$C$4/12,('Depr. Rate'!$C$4*'KU Meter Schedule'!L253)/12))</f>
        <v>38.236645249999995</v>
      </c>
      <c r="BC253" s="21">
        <f>IF(BC$3&lt;'Depr. Rate'!$B$1,('Depr. Rate'!$B$4*'KU Meter Schedule'!M253)/12,IF(M253=0,L253/2*'Depr. Rate'!$C$4/12,('Depr. Rate'!$C$4*'KU Meter Schedule'!M253)/12))</f>
        <v>38.236645249999995</v>
      </c>
      <c r="BD253" s="21">
        <f>IF(BD$3&lt;'Depr. Rate'!$B$1,('Depr. Rate'!$B$4*'KU Meter Schedule'!N253)/12,IF(N253=0,M253/2*'Depr. Rate'!$C$4/12,('Depr. Rate'!$C$4*'KU Meter Schedule'!N253)/12))</f>
        <v>38.236645249999995</v>
      </c>
      <c r="BE253" s="21">
        <f>IF(BE$3&lt;'Depr. Rate'!$B$1,('Depr. Rate'!$B$4*'KU Meter Schedule'!O253)/12,IF(O253=0,N253/2*'Depr. Rate'!$C$4/12,('Depr. Rate'!$C$4*'KU Meter Schedule'!O253)/12))</f>
        <v>38.236645249999995</v>
      </c>
      <c r="BF253" s="21">
        <f>IF(BF$3&lt;'Depr. Rate'!$B$1,('Depr. Rate'!$B$4*'KU Meter Schedule'!P253)/12,IF(P253=0,O253/2*'Depr. Rate'!$C$4/12,('Depr. Rate'!$C$4*'KU Meter Schedule'!P253)/12))</f>
        <v>38.236645249999995</v>
      </c>
      <c r="BG253" s="21">
        <f>IF(BG$3&lt;'Depr. Rate'!$B$1,('Depr. Rate'!$B$4*'KU Meter Schedule'!Q253)/12,IF(Q253=0,P253/2*'Depr. Rate'!$C$4/12,('Depr. Rate'!$C$4*'KU Meter Schedule'!Q253)/12))</f>
        <v>38.236645249999995</v>
      </c>
      <c r="BH253" s="21">
        <f>IF(BH$3&lt;'Depr. Rate'!$B$1,('Depr. Rate'!$B$4*'KU Meter Schedule'!R253)/12,IF(R253=0,Q253/2*'Depr. Rate'!$C$4/12,('Depr. Rate'!$C$4*'KU Meter Schedule'!R253)/12))</f>
        <v>38.236645249999995</v>
      </c>
      <c r="BI253" s="21">
        <f>IF(BI$3&lt;'Depr. Rate'!$B$1,('Depr. Rate'!$B$4*'KU Meter Schedule'!S253)/12,IF(S253=0,R253/2*'Depr. Rate'!$C$4/12,('Depr. Rate'!$C$4*'KU Meter Schedule'!S253)/12))</f>
        <v>38.236645249999995</v>
      </c>
      <c r="BJ253" s="21">
        <f>IF(BJ$3&lt;'Depr. Rate'!$B$1,('Depr. Rate'!$B$4*'KU Meter Schedule'!T253)/12,IF(T253=0,S253/2*'Depr. Rate'!$C$4/12,('Depr. Rate'!$C$4*'KU Meter Schedule'!T253)/12))</f>
        <v>38.236645249999995</v>
      </c>
      <c r="BK253" s="21">
        <f>IF(BK$3&lt;'Depr. Rate'!$B$1,('Depr. Rate'!$B$4*'KU Meter Schedule'!U253)/12,IF(U253=0,T253/2*'Depr. Rate'!$C$4/12,('Depr. Rate'!$C$4*'KU Meter Schedule'!U253)/12))</f>
        <v>58.607259749999997</v>
      </c>
      <c r="BL253" s="21">
        <f>IF(BL$3&lt;'Depr. Rate'!$B$1,('Depr. Rate'!$B$4*'KU Meter Schedule'!V253)/12,IF(V253=0,U253/2*'Depr. Rate'!$C$4/12,('Depr. Rate'!$C$4*'KU Meter Schedule'!V253)/12))</f>
        <v>58.607259749999997</v>
      </c>
      <c r="BM253" s="21">
        <f>IF(BM$3&lt;'Depr. Rate'!$B$1,('Depr. Rate'!$B$4*'KU Meter Schedule'!W253)/12,IF(W253=0,V253/2*'Depr. Rate'!$C$4/12,('Depr. Rate'!$C$4*'KU Meter Schedule'!W253)/12))</f>
        <v>58.607259749999997</v>
      </c>
      <c r="BN253" s="21">
        <f>IF(BN$3&lt;'Depr. Rate'!$B$1,('Depr. Rate'!$B$4*'KU Meter Schedule'!X253)/12,IF(X253=0,W253/2*'Depr. Rate'!$C$4/12,('Depr. Rate'!$C$4*'KU Meter Schedule'!X253)/12))</f>
        <v>58.607259749999997</v>
      </c>
      <c r="BO253" s="21">
        <f>IF(BO$3&lt;'Depr. Rate'!$B$1,('Depr. Rate'!$B$4*'KU Meter Schedule'!Y253)/12,IF(Y253=0,X253/2*'Depr. Rate'!$C$4/12,('Depr. Rate'!$C$4*'KU Meter Schedule'!Y253)/12))</f>
        <v>58.607259749999997</v>
      </c>
      <c r="BP253" s="21">
        <f>IF(BP$3&lt;'Depr. Rate'!$B$1,('Depr. Rate'!$B$4*'KU Meter Schedule'!Z253)/12,IF(Z253=0,Y253/2*'Depr. Rate'!$C$4/12,('Depr. Rate'!$C$4*'KU Meter Schedule'!Z253)/12))</f>
        <v>58.607259749999997</v>
      </c>
      <c r="BQ253" s="21">
        <f>IF(BQ$3&lt;'Depr. Rate'!$B$1,('Depr. Rate'!$B$4*'KU Meter Schedule'!AA253)/12,IF(AA253=0,Z253/2*'Depr. Rate'!$C$4/12,('Depr. Rate'!$C$4*'KU Meter Schedule'!AA253)/12))</f>
        <v>58.607259749999997</v>
      </c>
      <c r="BR253" s="21">
        <f>IF(BR$3&lt;'Depr. Rate'!$B$1,('Depr. Rate'!$B$4*'KU Meter Schedule'!AB253)/12,IF(AB253=0,AA253/2*'Depr. Rate'!$C$4/12,('Depr. Rate'!$C$4*'KU Meter Schedule'!AB253)/12))</f>
        <v>58.607259749999997</v>
      </c>
      <c r="BS253" s="21">
        <f>IF(BS$3&lt;'Depr. Rate'!$B$1,('Depr. Rate'!$B$4*'KU Meter Schedule'!AC253)/12,IF(AC253=0,AB253/2*'Depr. Rate'!$C$4/12,('Depr. Rate'!$C$4*'KU Meter Schedule'!AC253)/12))</f>
        <v>58.607259749999997</v>
      </c>
      <c r="BT253" s="21">
        <f>IF(BT$3&lt;'Depr. Rate'!$B$1,('Depr. Rate'!$B$4*'KU Meter Schedule'!AD253)/12,IF(AD253=0,AC253/2*'Depr. Rate'!$C$4/12,('Depr. Rate'!$C$4*'KU Meter Schedule'!AD253)/12))</f>
        <v>58.607259749999997</v>
      </c>
      <c r="BU253" s="21">
        <f>IF(BU$3&lt;'Depr. Rate'!$B$1,('Depr. Rate'!$B$4*'KU Meter Schedule'!AE253)/12,IF(AE253=0,AD253/2*'Depr. Rate'!$C$4/12,('Depr. Rate'!$C$4*'KU Meter Schedule'!AE253)/12))</f>
        <v>58.607259749999997</v>
      </c>
      <c r="BV253" s="21">
        <f>IF(BV$3&lt;'Depr. Rate'!$B$1,('Depr. Rate'!$B$4*'KU Meter Schedule'!AF253)/12,IF(AF253=0,AE253/2*'Depr. Rate'!$C$4/12,('Depr. Rate'!$C$4*'KU Meter Schedule'!AF253)/12))</f>
        <v>58.607259749999997</v>
      </c>
      <c r="BW253" s="21">
        <f>IF(BW$3&lt;'Depr. Rate'!$B$1,('Depr. Rate'!$B$4*'KU Meter Schedule'!AG253)/12,IF(AG253=0,AF253/2*'Depr. Rate'!$C$4/12,('Depr. Rate'!$C$4*'KU Meter Schedule'!AG253)/12))</f>
        <v>58.607259749999997</v>
      </c>
      <c r="BX253" s="21">
        <f>IF(BX$3&lt;'Depr. Rate'!$B$1,('Depr. Rate'!$B$4*'KU Meter Schedule'!AH253)/12,IF(AH253=0,AG253/2*'Depr. Rate'!$C$4/12,('Depr. Rate'!$C$4*'KU Meter Schedule'!AH253)/12))</f>
        <v>58.607259749999997</v>
      </c>
      <c r="BY253" s="21">
        <f>IF(BY$3&lt;'Depr. Rate'!$B$1,('Depr. Rate'!$B$4*'KU Meter Schedule'!AI253)/12,IF(AI253=0,AH253/2*'Depr. Rate'!$C$4/12,('Depr. Rate'!$C$4*'KU Meter Schedule'!AI253)/12))</f>
        <v>58.607259749999997</v>
      </c>
      <c r="BZ253" s="21">
        <f>IF(BZ$3&lt;'Depr. Rate'!$B$1,('Depr. Rate'!$B$4*'KU Meter Schedule'!AJ253)/12,IF(AJ253=0,AI253/2*'Depr. Rate'!$C$4/12,('Depr. Rate'!$C$4*'KU Meter Schedule'!AJ253)/12))</f>
        <v>58.607259749999997</v>
      </c>
      <c r="CA253" s="21">
        <f>IF(CA$3&lt;'Depr. Rate'!$B$1,('Depr. Rate'!$B$4*'KU Meter Schedule'!AK253)/12,IF(AK253=0,AJ253/2*'Depr. Rate'!$C$4/12,('Depr. Rate'!$C$4*'KU Meter Schedule'!AK253)/12))</f>
        <v>58.607259749999997</v>
      </c>
      <c r="CB253" s="21">
        <f>IF(CB$3&lt;'Depr. Rate'!$B$1,('Depr. Rate'!$B$4*'KU Meter Schedule'!AL253)/12,IF(AL253=0,AK253/2*'Depr. Rate'!$C$4/12,('Depr. Rate'!$C$4*'KU Meter Schedule'!AL253)/12))</f>
        <v>58.607259749999997</v>
      </c>
      <c r="CC253" s="21">
        <f>IF(CC$3&lt;'Depr. Rate'!$B$1,('Depr. Rate'!$B$4*'KU Meter Schedule'!AM253)/12,IF(AM253=0,AL253/2*'Depr. Rate'!$C$4/12,('Depr. Rate'!$C$4*'KU Meter Schedule'!AM253)/12))</f>
        <v>58.607259749999997</v>
      </c>
      <c r="CD253" s="21">
        <f>IF(CD$3&lt;'Depr. Rate'!$B$1,('Depr. Rate'!$B$4*'KU Meter Schedule'!AN253)/12,IF(AN253=0,AM253/2*'Depr. Rate'!$C$4/12,('Depr. Rate'!$C$4*'KU Meter Schedule'!AN253)/12))</f>
        <v>58.607259749999997</v>
      </c>
      <c r="CE253" s="21">
        <f>IF(CE$3&lt;'Depr. Rate'!$B$1,('Depr. Rate'!$B$4*'KU Meter Schedule'!AO253)/12,IF(AO253=0,AN253/2*'Depr. Rate'!$C$4/12,('Depr. Rate'!$C$4*'KU Meter Schedule'!AO253)/12))</f>
        <v>58.607259749999997</v>
      </c>
      <c r="CF253" s="21">
        <f>IF(CF$3&lt;'Depr. Rate'!$B$1,('Depr. Rate'!$B$4*'KU Meter Schedule'!AP253)/12,IF(AP253=0,AO253/2*'Depr. Rate'!$C$4/12,('Depr. Rate'!$C$4*'KU Meter Schedule'!AP253)/12))</f>
        <v>58.607259749999997</v>
      </c>
      <c r="CG253" s="21">
        <f>IF(CG$3&lt;'Depr. Rate'!$B$1,('Depr. Rate'!$B$4*'KU Meter Schedule'!AQ253)/12,IF(AQ253=0,AP253/2*'Depr. Rate'!$C$4/12,('Depr. Rate'!$C$4*'KU Meter Schedule'!AQ253)/12))</f>
        <v>58.607259749999997</v>
      </c>
      <c r="CH253" s="21">
        <f>IF(CH$3&lt;'Depr. Rate'!$B$1,('Depr. Rate'!$B$4*'KU Meter Schedule'!AR253)/12,IF(AR253=0,AQ253/2*'Depr. Rate'!$C$4/12,('Depr. Rate'!$C$4*'KU Meter Schedule'!AR253)/12))</f>
        <v>58.607259749999997</v>
      </c>
      <c r="CI253" s="21">
        <f>IF(CI$3&lt;'Depr. Rate'!$B$1,('Depr. Rate'!$B$4*'KU Meter Schedule'!AS253)/12,IF(AS253=0,AR253/2*'Depr. Rate'!$C$4/12,('Depr. Rate'!$C$4*'KU Meter Schedule'!AS253)/12))</f>
        <v>58.607259749999997</v>
      </c>
      <c r="CJ253" s="21">
        <f>IF(CJ$3&lt;'Depr. Rate'!$B$1,('Depr. Rate'!$B$4*'KU Meter Schedule'!AT253)/12,IF(AT253=0,AS253/2*'Depr. Rate'!$C$4/12,('Depr. Rate'!$C$4*'KU Meter Schedule'!AT253)/12))</f>
        <v>58.607259749999997</v>
      </c>
      <c r="CK253" s="21">
        <f>IF(CK$3&lt;'Depr. Rate'!$B$1,('Depr. Rate'!$B$4*'KU Meter Schedule'!AU253)/12,IF(AU253=0,AT253/2*'Depr. Rate'!$C$4/12,('Depr. Rate'!$C$4*'KU Meter Schedule'!AU253)/12))</f>
        <v>58.607259749999997</v>
      </c>
      <c r="CL253" s="21">
        <f>IF(CL$3&lt;'Depr. Rate'!$B$1,('Depr. Rate'!$B$4*'KU Meter Schedule'!AV253)/12,IF(AV253=0,AU253/2*'Depr. Rate'!$C$4/12,('Depr. Rate'!$C$4*'KU Meter Schedule'!AV253)/12))</f>
        <v>58.607259749999997</v>
      </c>
      <c r="CM253" s="21">
        <f>IF(CM$3&lt;'Depr. Rate'!$B$1,('Depr. Rate'!$B$4*'KU Meter Schedule'!AW253)/12,IF(AW253=0,AV253/2*'Depr. Rate'!$C$4/12,('Depr. Rate'!$C$4*'KU Meter Schedule'!AW253)/12))</f>
        <v>58.607259749999997</v>
      </c>
      <c r="CN253" s="21">
        <f>IF(CN$3&lt;'Depr. Rate'!$B$1,('Depr. Rate'!$B$4*'KU Meter Schedule'!AX253)/12,IF(AX253=0,AW253/2*'Depr. Rate'!$C$4/12,('Depr. Rate'!$C$4*'KU Meter Schedule'!AX253)/12))</f>
        <v>29.303629874999999</v>
      </c>
      <c r="CP253" s="6">
        <f>IF(CP$3=$CP$3,$H253+AZ253,IF($F253='KU Meter Schedule'!CP$3,'KU Meter Schedule'!CO253+AZ253-$G253,SUM(CO253,AZ253)))</f>
        <v>3164.7544243493003</v>
      </c>
      <c r="CQ253" s="6">
        <f>IF(CQ$3=$CP$3,$H253+BA253,IF($F253='KU Meter Schedule'!CQ$3,'KU Meter Schedule'!CP253+BA253-$G253,SUM(CP253,BA253)))</f>
        <v>3202.9910695993003</v>
      </c>
      <c r="CR253" s="6">
        <f>IF(CR$3=$CP$3,$H253+BB253,IF($F253='KU Meter Schedule'!CR$3,'KU Meter Schedule'!CQ253+BB253-$G253,SUM(CQ253,BB253)))</f>
        <v>3241.2277148493004</v>
      </c>
      <c r="CS253" s="6">
        <f>IF(CS$3=$CP$3,$H253+BC253,IF($F253='KU Meter Schedule'!CS$3,'KU Meter Schedule'!CR253+BC253-$G253,SUM(CR253,BC253)))</f>
        <v>3279.4643600993004</v>
      </c>
      <c r="CT253" s="6">
        <f>IF(CT$3=$CP$3,$H253+BD253,IF($F253='KU Meter Schedule'!CT$3,'KU Meter Schedule'!CS253+BD253-$G253,SUM(CS253,BD253)))</f>
        <v>3317.7010053493004</v>
      </c>
      <c r="CU253" s="6">
        <f>IF(CU$3=$CP$3,$H253+BE253,IF($F253='KU Meter Schedule'!CU$3,'KU Meter Schedule'!CT253+BE253-$G253,SUM(CT253,BE253)))</f>
        <v>3355.9376505993005</v>
      </c>
      <c r="CV253" s="6">
        <f>IF(CV$3=$CP$3,$H253+BF253,IF($F253='KU Meter Schedule'!CV$3,'KU Meter Schedule'!CU253+BF253-$G253,SUM(CU253,BF253)))</f>
        <v>3394.1742958493005</v>
      </c>
      <c r="CW253" s="6">
        <f>IF(CW$3=$CP$3,$H253+BG253,IF($F253='KU Meter Schedule'!CW$3,'KU Meter Schedule'!CV253+BG253-$G253,SUM(CV253,BG253)))</f>
        <v>3432.4109410993005</v>
      </c>
      <c r="CX253" s="6">
        <f>IF(CX$3=$CP$3,$H253+BH253,IF($F253='KU Meter Schedule'!CX$3,'KU Meter Schedule'!CW253+BH253-$G253,SUM(CW253,BH253)))</f>
        <v>3470.6475863493006</v>
      </c>
      <c r="CY253" s="6">
        <f>IF(CY$3=$CP$3,$H253+BI253,IF($F253='KU Meter Schedule'!CY$3,'KU Meter Schedule'!CX253+BI253-$G253,SUM(CX253,BI253)))</f>
        <v>3508.8842315993006</v>
      </c>
      <c r="CZ253" s="6">
        <f>IF(CZ$3=$CP$3,$H253+BJ253,IF($F253='KU Meter Schedule'!CZ$3,'KU Meter Schedule'!CY253+BJ253-$G253,SUM(CY253,BJ253)))</f>
        <v>3547.1208768493007</v>
      </c>
      <c r="DA253" s="6">
        <f>IF(DA$3=$CP$3,$H253+BK253,IF($F253='KU Meter Schedule'!DA$3,'KU Meter Schedule'!CZ253+BK253-$G253,SUM(CZ253,BK253)))</f>
        <v>3605.7281365993008</v>
      </c>
      <c r="DB253" s="6">
        <f>IF(DB$3=$CP$3,$H253+BL253,IF($F253='KU Meter Schedule'!DB$3,'KU Meter Schedule'!DA253+BL253-$G253,SUM(DA253,BL253)))</f>
        <v>3664.3353963493009</v>
      </c>
      <c r="DC253" s="6">
        <f>IF(DC$3=$CP$3,$H253+BM253,IF($F253='KU Meter Schedule'!DC$3,'KU Meter Schedule'!DB253+BM253-$G253,SUM(DB253,BM253)))</f>
        <v>3722.9426560993011</v>
      </c>
      <c r="DD253" s="6">
        <f>IF(DD$3=$CP$3,$H253+BN253,IF($F253='KU Meter Schedule'!DD$3,'KU Meter Schedule'!DC253+BN253-$G253,SUM(DC253,BN253)))</f>
        <v>3781.5499158493012</v>
      </c>
      <c r="DE253" s="6">
        <f>IF(DE$3=$CP$3,$H253+BO253,IF($F253='KU Meter Schedule'!DE$3,'KU Meter Schedule'!DD253+BO253-$G253,SUM(DD253,BO253)))</f>
        <v>3840.1571755993014</v>
      </c>
      <c r="DF253" s="6">
        <f>IF(DF$3=$CP$3,$H253+BP253,IF($F253='KU Meter Schedule'!DF$3,'KU Meter Schedule'!DE253+BP253-$G253,SUM(DE253,BP253)))</f>
        <v>3898.7644353493015</v>
      </c>
      <c r="DG253" s="6">
        <f>IF(DG$3=$CP$3,$H253+BQ253,IF($F253='KU Meter Schedule'!DG$3,'KU Meter Schedule'!DF253+BQ253-$G253,SUM(DF253,BQ253)))</f>
        <v>3957.3716950993016</v>
      </c>
      <c r="DH253" s="6">
        <f>IF(DH$3=$CP$3,$H253+BR253,IF($F253='KU Meter Schedule'!DH$3,'KU Meter Schedule'!DG253+BR253-$G253,SUM(DG253,BR253)))</f>
        <v>4015.9789548493018</v>
      </c>
      <c r="DI253" s="6">
        <f>IF(DI$3=$CP$3,$H253+BS253,IF($F253='KU Meter Schedule'!DI$3,'KU Meter Schedule'!DH253+BS253-$G253,SUM(DH253,BS253)))</f>
        <v>4074.5862145993019</v>
      </c>
      <c r="DJ253" s="6">
        <f>IF(DJ$3=$CP$3,$H253+BT253,IF($F253='KU Meter Schedule'!DJ$3,'KU Meter Schedule'!DI253+BT253-$G253,SUM(DI253,BT253)))</f>
        <v>4133.1934743493021</v>
      </c>
      <c r="DK253" s="6">
        <f>IF(DK$3=$CP$3,$H253+BU253,IF($F253='KU Meter Schedule'!DK$3,'KU Meter Schedule'!DJ253+BU253-$G253,SUM(DJ253,BU253)))</f>
        <v>4191.8007340993017</v>
      </c>
      <c r="DL253" s="6">
        <f>IF(DL$3=$CP$3,$H253+BV253,IF($F253='KU Meter Schedule'!DL$3,'KU Meter Schedule'!DK253+BV253-$G253,SUM(DK253,BV253)))</f>
        <v>4250.4079938493014</v>
      </c>
      <c r="DM253" s="6">
        <f>IF(DM$3=$CP$3,$H253+BW253,IF($F253='KU Meter Schedule'!DM$3,'KU Meter Schedule'!DL253+BW253-$G253,SUM(DL253,BW253)))</f>
        <v>4309.0152535993011</v>
      </c>
      <c r="DN253" s="6">
        <f>IF(DN$3=$CP$3,$H253+BX253,IF($F253='KU Meter Schedule'!DN$3,'KU Meter Schedule'!DM253+BX253-$G253,SUM(DM253,BX253)))</f>
        <v>4367.6225133493008</v>
      </c>
      <c r="DO253" s="6">
        <f>IF(DO$3=$CP$3,$H253+BY253,IF($F253='KU Meter Schedule'!DO$3,'KU Meter Schedule'!DN253+BY253-$G253,SUM(DN253,BY253)))</f>
        <v>4426.2297730993005</v>
      </c>
      <c r="DP253" s="6">
        <f>IF(DP$3=$CP$3,$H253+BZ253,IF($F253='KU Meter Schedule'!DP$3,'KU Meter Schedule'!DO253+BZ253-$G253,SUM(DO253,BZ253)))</f>
        <v>4484.8370328493002</v>
      </c>
      <c r="DQ253" s="6">
        <f>IF(DQ$3=$CP$3,$H253+CA253,IF($F253='KU Meter Schedule'!DQ$3,'KU Meter Schedule'!DP253+CA253-$G253,SUM(DP253,CA253)))</f>
        <v>4543.4442925992998</v>
      </c>
      <c r="DR253" s="6">
        <f>IF(DR$3=$CP$3,$H253+CB253,IF($F253='KU Meter Schedule'!DR$3,'KU Meter Schedule'!DQ253+CB253-$G253,SUM(DQ253,CB253)))</f>
        <v>4602.0515523492995</v>
      </c>
      <c r="DS253" s="6">
        <f>IF(DS$3=$CP$3,$H253+CC253,IF($F253='KU Meter Schedule'!DS$3,'KU Meter Schedule'!DR253+CC253-$G253,SUM(DR253,CC253)))</f>
        <v>4660.6588120992992</v>
      </c>
      <c r="DT253" s="6">
        <f>IF(DT$3=$CP$3,$H253+CD253,IF($F253='KU Meter Schedule'!DT$3,'KU Meter Schedule'!DS253+CD253-$G253,SUM(DS253,CD253)))</f>
        <v>4719.2660718492989</v>
      </c>
      <c r="DU253" s="6">
        <f>IF(DU$3=$CP$3,$H253+CE253,IF($F253='KU Meter Schedule'!DU$3,'KU Meter Schedule'!DT253+CE253-$G253,SUM(DT253,CE253)))</f>
        <v>4777.8733315992986</v>
      </c>
      <c r="DV253" s="6">
        <f>IF(DV$3=$CP$3,$H253+CF253,IF($F253='KU Meter Schedule'!DV$3,'KU Meter Schedule'!DU253+CF253-$G253,SUM(DU253,CF253)))</f>
        <v>4836.4805913492983</v>
      </c>
      <c r="DW253" s="6">
        <f>IF(DW$3=$CP$3,$H253+CG253,IF($F253='KU Meter Schedule'!DW$3,'KU Meter Schedule'!DV253+CG253-$G253,SUM(DV253,CG253)))</f>
        <v>4895.0878510992979</v>
      </c>
      <c r="DX253" s="6">
        <f>IF(DX$3=$CP$3,$H253+CH253,IF($F253='KU Meter Schedule'!DX$3,'KU Meter Schedule'!DW253+CH253-$G253,SUM(DW253,CH253)))</f>
        <v>4953.6951108492976</v>
      </c>
      <c r="DY253" s="6">
        <f>IF(DY$3=$CP$3,$H253+CI253,IF($F253='KU Meter Schedule'!DY$3,'KU Meter Schedule'!DX253+CI253-$G253,SUM(DX253,CI253)))</f>
        <v>5012.3023705992973</v>
      </c>
      <c r="DZ253" s="6">
        <f>IF(DZ$3=$CP$3,$H253+CJ253,IF($F253='KU Meter Schedule'!DZ$3,'KU Meter Schedule'!DY253+CJ253-$G253,SUM(DY253,CJ253)))</f>
        <v>5070.909630349297</v>
      </c>
      <c r="EA253" s="6">
        <f>IF(EA$3=$CP$3,$H253+CK253,IF($F253='KU Meter Schedule'!EA$3,'KU Meter Schedule'!DZ253+CK253-$G253,SUM(DZ253,CK253)))</f>
        <v>5129.5168900992967</v>
      </c>
      <c r="EB253" s="6">
        <f>IF(EB$3=$CP$3,$H253+CL253,IF($F253='KU Meter Schedule'!EB$3,'KU Meter Schedule'!EA253+CL253-$G253,SUM(EA253,CL253)))</f>
        <v>5188.1241498492964</v>
      </c>
      <c r="EC253" s="6">
        <f>IF(EC$3=$CP$3,$H253+CM253,IF($F253='KU Meter Schedule'!EC$3,'KU Meter Schedule'!EB253+CM253-$G253,SUM(EB253,CM253)))</f>
        <v>5246.7314095992961</v>
      </c>
      <c r="ED253" s="6">
        <f>IF(ED$3=$CP$3,$H253+CN253,IF($F253='KU Meter Schedule'!ED$3,'KU Meter Schedule'!EC253+CN253-$G253,SUM(EC253,CN253)))</f>
        <v>-14760.634960525702</v>
      </c>
      <c r="EF253" s="8">
        <f t="shared" si="52"/>
        <v>16871.915575650699</v>
      </c>
      <c r="EG253" s="8">
        <f t="shared" si="52"/>
        <v>16833.678930400696</v>
      </c>
      <c r="EH253" s="8">
        <f t="shared" si="52"/>
        <v>16795.442285150697</v>
      </c>
      <c r="EI253" s="8">
        <f t="shared" si="52"/>
        <v>16757.205639900698</v>
      </c>
      <c r="EJ253" s="8">
        <f t="shared" si="52"/>
        <v>16718.968994650699</v>
      </c>
      <c r="EK253" s="8">
        <f t="shared" si="52"/>
        <v>16680.7323494007</v>
      </c>
      <c r="EL253" s="8">
        <f t="shared" si="52"/>
        <v>16642.495704150697</v>
      </c>
      <c r="EM253" s="8">
        <f t="shared" si="52"/>
        <v>16604.259058900698</v>
      </c>
      <c r="EN253" s="8">
        <f t="shared" si="52"/>
        <v>16566.022413650699</v>
      </c>
      <c r="EO253" s="8">
        <f t="shared" si="52"/>
        <v>16527.785768400696</v>
      </c>
      <c r="EP253" s="8">
        <f t="shared" si="52"/>
        <v>16489.549123150697</v>
      </c>
      <c r="EQ253" s="8">
        <f t="shared" si="52"/>
        <v>16430.941863400698</v>
      </c>
      <c r="ER253" s="8">
        <f t="shared" si="52"/>
        <v>16372.334603650697</v>
      </c>
      <c r="ES253" s="8">
        <f t="shared" si="52"/>
        <v>16313.727343900697</v>
      </c>
      <c r="ET253" s="8">
        <f t="shared" si="52"/>
        <v>16255.120084150698</v>
      </c>
      <c r="EU253" s="8">
        <f t="shared" si="52"/>
        <v>16196.512824400697</v>
      </c>
      <c r="EV253" s="8">
        <f t="shared" si="51"/>
        <v>16137.905564650697</v>
      </c>
      <c r="EW253" s="8">
        <f t="shared" si="51"/>
        <v>16079.298304900696</v>
      </c>
      <c r="EX253" s="8">
        <f t="shared" si="51"/>
        <v>16020.691045150696</v>
      </c>
      <c r="EY253" s="8">
        <f t="shared" si="51"/>
        <v>15962.083785400697</v>
      </c>
      <c r="EZ253" s="8">
        <f t="shared" si="51"/>
        <v>15903.476525650696</v>
      </c>
      <c r="FA253" s="8">
        <f t="shared" si="51"/>
        <v>15844.869265900696</v>
      </c>
      <c r="FB253" s="8">
        <f t="shared" si="51"/>
        <v>15786.262006150697</v>
      </c>
      <c r="FC253" s="8">
        <f t="shared" si="51"/>
        <v>15727.654746400698</v>
      </c>
      <c r="FD253" s="8">
        <f t="shared" si="51"/>
        <v>15669.047486650697</v>
      </c>
      <c r="FE253" s="8">
        <f t="shared" si="51"/>
        <v>15610.440226900697</v>
      </c>
      <c r="FF253" s="8">
        <f t="shared" si="51"/>
        <v>15551.832967150698</v>
      </c>
      <c r="FG253" s="8">
        <f t="shared" si="51"/>
        <v>15493.225707400699</v>
      </c>
      <c r="FH253" s="8">
        <f t="shared" si="51"/>
        <v>15434.618447650699</v>
      </c>
      <c r="FI253" s="8">
        <f t="shared" si="51"/>
        <v>15376.011187900698</v>
      </c>
      <c r="FJ253" s="8">
        <f t="shared" si="51"/>
        <v>15317.403928150699</v>
      </c>
      <c r="FK253" s="8">
        <f t="shared" si="50"/>
        <v>15258.796668400701</v>
      </c>
      <c r="FL253" s="8">
        <f t="shared" si="50"/>
        <v>15200.1894086507</v>
      </c>
      <c r="FM253" s="8">
        <f t="shared" si="50"/>
        <v>15141.582148900699</v>
      </c>
      <c r="FN253" s="8">
        <f t="shared" si="50"/>
        <v>15082.974889150701</v>
      </c>
      <c r="FO253" s="8">
        <f t="shared" si="50"/>
        <v>15024.367629400702</v>
      </c>
      <c r="FP253" s="8">
        <f t="shared" si="50"/>
        <v>14965.760369650701</v>
      </c>
      <c r="FQ253" s="8">
        <f t="shared" si="50"/>
        <v>14907.153109900701</v>
      </c>
      <c r="FR253" s="8">
        <f t="shared" si="50"/>
        <v>14848.545850150702</v>
      </c>
      <c r="FS253" s="8">
        <f t="shared" si="50"/>
        <v>14789.938590400703</v>
      </c>
      <c r="FT253" s="8">
        <f t="shared" si="50"/>
        <v>14760.634960525702</v>
      </c>
    </row>
    <row r="254" spans="1:176" x14ac:dyDescent="0.25">
      <c r="A254" s="3" t="s">
        <v>12</v>
      </c>
      <c r="B254" s="3" t="s">
        <v>2</v>
      </c>
      <c r="C254" s="3" t="s">
        <v>37</v>
      </c>
      <c r="D254" s="3" t="s">
        <v>4</v>
      </c>
      <c r="E254" s="3">
        <v>2011</v>
      </c>
      <c r="F254" s="24">
        <f>IFERROR(VLOOKUP(CONCATENATE(C254,E254),'KU Retirements'!$A$4:$E$150,5,FALSE),"N/A")</f>
        <v>43800</v>
      </c>
      <c r="G254" s="5">
        <v>10596.74</v>
      </c>
      <c r="H254" s="5">
        <v>1364.9135195695999</v>
      </c>
      <c r="J254" s="6">
        <f>IF(J$3=$J$3,$G254,IF($F254='KU Meter Schedule'!J$3,'KU Meter Schedule'!I254-'KU Meter Schedule'!$G254,I254))</f>
        <v>10596.74</v>
      </c>
      <c r="K254" s="6">
        <f>IF(K$3=$J$3,$G254,IF($F254='KU Meter Schedule'!K$3,'KU Meter Schedule'!J254-'KU Meter Schedule'!$G254,J254))</f>
        <v>10596.74</v>
      </c>
      <c r="L254" s="6">
        <f>IF(L$3=$J$3,$G254,IF($F254='KU Meter Schedule'!L$3,'KU Meter Schedule'!K254-'KU Meter Schedule'!$G254,K254))</f>
        <v>10596.74</v>
      </c>
      <c r="M254" s="6">
        <f>IF(M$3=$J$3,$G254,IF($F254='KU Meter Schedule'!M$3,'KU Meter Schedule'!L254-'KU Meter Schedule'!$G254,L254))</f>
        <v>10596.74</v>
      </c>
      <c r="N254" s="6">
        <f>IF(N$3=$J$3,$G254,IF($F254='KU Meter Schedule'!N$3,'KU Meter Schedule'!M254-'KU Meter Schedule'!$G254,M254))</f>
        <v>10596.74</v>
      </c>
      <c r="O254" s="6">
        <f>IF(O$3=$J$3,$G254,IF($F254='KU Meter Schedule'!O$3,'KU Meter Schedule'!N254-'KU Meter Schedule'!$G254,N254))</f>
        <v>10596.74</v>
      </c>
      <c r="P254" s="6">
        <f>IF(P$3=$J$3,$G254,IF($F254='KU Meter Schedule'!P$3,'KU Meter Schedule'!O254-'KU Meter Schedule'!$G254,O254))</f>
        <v>10596.74</v>
      </c>
      <c r="Q254" s="6">
        <f>IF(Q$3=$J$3,$G254,IF($F254='KU Meter Schedule'!Q$3,'KU Meter Schedule'!P254-'KU Meter Schedule'!$G254,P254))</f>
        <v>10596.74</v>
      </c>
      <c r="R254" s="6">
        <f>IF(R$3=$J$3,$G254,IF($F254='KU Meter Schedule'!R$3,'KU Meter Schedule'!Q254-'KU Meter Schedule'!$G254,Q254))</f>
        <v>10596.74</v>
      </c>
      <c r="S254" s="6">
        <f>IF(S$3=$J$3,$G254,IF($F254='KU Meter Schedule'!S$3,'KU Meter Schedule'!R254-'KU Meter Schedule'!$G254,R254))</f>
        <v>10596.74</v>
      </c>
      <c r="T254" s="6">
        <f>IF(T$3=$J$3,$G254,IF($F254='KU Meter Schedule'!T$3,'KU Meter Schedule'!S254-'KU Meter Schedule'!$G254,S254))</f>
        <v>10596.74</v>
      </c>
      <c r="U254" s="6">
        <f>IF(U$3=$J$3,$G254,IF($F254='KU Meter Schedule'!U$3,'KU Meter Schedule'!T254-'KU Meter Schedule'!$G254,T254))</f>
        <v>10596.74</v>
      </c>
      <c r="V254" s="6">
        <f>IF(V$3=$J$3,$G254,IF($F254='KU Meter Schedule'!V$3,'KU Meter Schedule'!U254-'KU Meter Schedule'!$G254,U254))</f>
        <v>10596.74</v>
      </c>
      <c r="W254" s="6">
        <f>IF(W$3=$J$3,$G254,IF($F254='KU Meter Schedule'!W$3,'KU Meter Schedule'!V254-'KU Meter Schedule'!$G254,V254))</f>
        <v>10596.74</v>
      </c>
      <c r="X254" s="6">
        <f>IF(X$3=$J$3,$G254,IF($F254='KU Meter Schedule'!X$3,'KU Meter Schedule'!W254-'KU Meter Schedule'!$G254,W254))</f>
        <v>10596.74</v>
      </c>
      <c r="Y254" s="6">
        <f>IF(Y$3=$J$3,$G254,IF($F254='KU Meter Schedule'!Y$3,'KU Meter Schedule'!X254-'KU Meter Schedule'!$G254,X254))</f>
        <v>10596.74</v>
      </c>
      <c r="Z254" s="6">
        <f>IF(Z$3=$J$3,$G254,IF($F254='KU Meter Schedule'!Z$3,'KU Meter Schedule'!Y254-'KU Meter Schedule'!$G254,Y254))</f>
        <v>10596.74</v>
      </c>
      <c r="AA254" s="6">
        <f>IF(AA$3=$J$3,$G254,IF($F254='KU Meter Schedule'!AA$3,'KU Meter Schedule'!Z254-'KU Meter Schedule'!$G254,Z254))</f>
        <v>10596.74</v>
      </c>
      <c r="AB254" s="6">
        <f>IF(AB$3=$J$3,$G254,IF($F254='KU Meter Schedule'!AB$3,'KU Meter Schedule'!AA254-'KU Meter Schedule'!$G254,AA254))</f>
        <v>10596.74</v>
      </c>
      <c r="AC254" s="6">
        <f>IF(AC$3=$J$3,$G254,IF($F254='KU Meter Schedule'!AC$3,'KU Meter Schedule'!AB254-'KU Meter Schedule'!$G254,AB254))</f>
        <v>10596.74</v>
      </c>
      <c r="AD254" s="6">
        <f>IF(AD$3=$J$3,$G254,IF($F254='KU Meter Schedule'!AD$3,'KU Meter Schedule'!AC254-'KU Meter Schedule'!$G254,AC254))</f>
        <v>10596.74</v>
      </c>
      <c r="AE254" s="6">
        <f>IF(AE$3=$J$3,$G254,IF($F254='KU Meter Schedule'!AE$3,'KU Meter Schedule'!AD254-'KU Meter Schedule'!$G254,AD254))</f>
        <v>10596.74</v>
      </c>
      <c r="AF254" s="6">
        <f>IF(AF$3=$J$3,$G254,IF($F254='KU Meter Schedule'!AF$3,'KU Meter Schedule'!AE254-'KU Meter Schedule'!$G254,AE254))</f>
        <v>10596.74</v>
      </c>
      <c r="AG254" s="6">
        <f>IF(AG$3=$J$3,$G254,IF($F254='KU Meter Schedule'!AG$3,'KU Meter Schedule'!AF254-'KU Meter Schedule'!$G254,AF254))</f>
        <v>10596.74</v>
      </c>
      <c r="AH254" s="6">
        <f>IF(AH$3=$J$3,$G254,IF($F254='KU Meter Schedule'!AH$3,'KU Meter Schedule'!AG254-'KU Meter Schedule'!$G254,AG254))</f>
        <v>10596.74</v>
      </c>
      <c r="AI254" s="6">
        <f>IF(AI$3=$J$3,$G254,IF($F254='KU Meter Schedule'!AI$3,'KU Meter Schedule'!AH254-'KU Meter Schedule'!$G254,AH254))</f>
        <v>10596.74</v>
      </c>
      <c r="AJ254" s="6">
        <f>IF(AJ$3=$J$3,$G254,IF($F254='KU Meter Schedule'!AJ$3,'KU Meter Schedule'!AI254-'KU Meter Schedule'!$G254,AI254))</f>
        <v>10596.74</v>
      </c>
      <c r="AK254" s="6">
        <f>IF(AK$3=$J$3,$G254,IF($F254='KU Meter Schedule'!AK$3,'KU Meter Schedule'!AJ254-'KU Meter Schedule'!$G254,AJ254))</f>
        <v>10596.74</v>
      </c>
      <c r="AL254" s="6">
        <f>IF(AL$3=$J$3,$G254,IF($F254='KU Meter Schedule'!AL$3,'KU Meter Schedule'!AK254-'KU Meter Schedule'!$G254,AK254))</f>
        <v>10596.74</v>
      </c>
      <c r="AM254" s="6">
        <f>IF(AM$3=$J$3,$G254,IF($F254='KU Meter Schedule'!AM$3,'KU Meter Schedule'!AL254-'KU Meter Schedule'!$G254,AL254))</f>
        <v>10596.74</v>
      </c>
      <c r="AN254" s="6">
        <f>IF(AN$3=$J$3,$G254,IF($F254='KU Meter Schedule'!AN$3,'KU Meter Schedule'!AM254-'KU Meter Schedule'!$G254,AM254))</f>
        <v>10596.74</v>
      </c>
      <c r="AO254" s="6">
        <f>IF(AO$3=$J$3,$G254,IF($F254='KU Meter Schedule'!AO$3,'KU Meter Schedule'!AN254-'KU Meter Schedule'!$G254,AN254))</f>
        <v>10596.74</v>
      </c>
      <c r="AP254" s="6">
        <f>IF(AP$3=$J$3,$G254,IF($F254='KU Meter Schedule'!AP$3,'KU Meter Schedule'!AO254-'KU Meter Schedule'!$G254,AO254))</f>
        <v>10596.74</v>
      </c>
      <c r="AQ254" s="6">
        <f>IF(AQ$3=$J$3,$G254,IF($F254='KU Meter Schedule'!AQ$3,'KU Meter Schedule'!AP254-'KU Meter Schedule'!$G254,AP254))</f>
        <v>10596.74</v>
      </c>
      <c r="AR254" s="6">
        <f>IF(AR$3=$J$3,$G254,IF($F254='KU Meter Schedule'!AR$3,'KU Meter Schedule'!AQ254-'KU Meter Schedule'!$G254,AQ254))</f>
        <v>10596.74</v>
      </c>
      <c r="AS254" s="6">
        <f>IF(AS$3=$J$3,$G254,IF($F254='KU Meter Schedule'!AS$3,'KU Meter Schedule'!AR254-'KU Meter Schedule'!$G254,AR254))</f>
        <v>10596.74</v>
      </c>
      <c r="AT254" s="6">
        <f>IF(AT$3=$J$3,$G254,IF($F254='KU Meter Schedule'!AT$3,'KU Meter Schedule'!AS254-'KU Meter Schedule'!$G254,AS254))</f>
        <v>10596.74</v>
      </c>
      <c r="AU254" s="6">
        <f>IF(AU$3=$J$3,$G254,IF($F254='KU Meter Schedule'!AU$3,'KU Meter Schedule'!AT254-'KU Meter Schedule'!$G254,AT254))</f>
        <v>10596.74</v>
      </c>
      <c r="AV254" s="6">
        <f>IF(AV$3=$J$3,$G254,IF($F254='KU Meter Schedule'!AV$3,'KU Meter Schedule'!AU254-'KU Meter Schedule'!$G254,AU254))</f>
        <v>10596.74</v>
      </c>
      <c r="AW254" s="6">
        <f>IF(AW$3=$J$3,$G254,IF($F254='KU Meter Schedule'!AW$3,'KU Meter Schedule'!AV254-'KU Meter Schedule'!$G254,AV254))</f>
        <v>10596.74</v>
      </c>
      <c r="AX254" s="6">
        <f>IF(AX$3=$J$3,$G254,IF($F254='KU Meter Schedule'!AX$3,'KU Meter Schedule'!AW254-'KU Meter Schedule'!$G254,AW254))</f>
        <v>0</v>
      </c>
      <c r="AZ254" s="21">
        <f>IF(AZ$3&lt;'Depr. Rate'!$B$1,('Depr. Rate'!$B$4*'KU Meter Schedule'!J254)/12,IF(J254=0,I254/2*'Depr. Rate'!$C$4/12,('Depr. Rate'!$C$4*'KU Meter Schedule'!J254)/12))</f>
        <v>20.222112166666665</v>
      </c>
      <c r="BA254" s="21">
        <f>IF(BA$3&lt;'Depr. Rate'!$B$1,('Depr. Rate'!$B$4*'KU Meter Schedule'!K254)/12,IF(K254=0,J254/2*'Depr. Rate'!$C$4/12,('Depr. Rate'!$C$4*'KU Meter Schedule'!K254)/12))</f>
        <v>20.222112166666665</v>
      </c>
      <c r="BB254" s="21">
        <f>IF(BB$3&lt;'Depr. Rate'!$B$1,('Depr. Rate'!$B$4*'KU Meter Schedule'!L254)/12,IF(L254=0,K254/2*'Depr. Rate'!$C$4/12,('Depr. Rate'!$C$4*'KU Meter Schedule'!L254)/12))</f>
        <v>20.222112166666665</v>
      </c>
      <c r="BC254" s="21">
        <f>IF(BC$3&lt;'Depr. Rate'!$B$1,('Depr. Rate'!$B$4*'KU Meter Schedule'!M254)/12,IF(M254=0,L254/2*'Depr. Rate'!$C$4/12,('Depr. Rate'!$C$4*'KU Meter Schedule'!M254)/12))</f>
        <v>20.222112166666665</v>
      </c>
      <c r="BD254" s="21">
        <f>IF(BD$3&lt;'Depr. Rate'!$B$1,('Depr. Rate'!$B$4*'KU Meter Schedule'!N254)/12,IF(N254=0,M254/2*'Depr. Rate'!$C$4/12,('Depr. Rate'!$C$4*'KU Meter Schedule'!N254)/12))</f>
        <v>20.222112166666665</v>
      </c>
      <c r="BE254" s="21">
        <f>IF(BE$3&lt;'Depr. Rate'!$B$1,('Depr. Rate'!$B$4*'KU Meter Schedule'!O254)/12,IF(O254=0,N254/2*'Depr. Rate'!$C$4/12,('Depr. Rate'!$C$4*'KU Meter Schedule'!O254)/12))</f>
        <v>20.222112166666665</v>
      </c>
      <c r="BF254" s="21">
        <f>IF(BF$3&lt;'Depr. Rate'!$B$1,('Depr. Rate'!$B$4*'KU Meter Schedule'!P254)/12,IF(P254=0,O254/2*'Depr. Rate'!$C$4/12,('Depr. Rate'!$C$4*'KU Meter Schedule'!P254)/12))</f>
        <v>20.222112166666665</v>
      </c>
      <c r="BG254" s="21">
        <f>IF(BG$3&lt;'Depr. Rate'!$B$1,('Depr. Rate'!$B$4*'KU Meter Schedule'!Q254)/12,IF(Q254=0,P254/2*'Depr. Rate'!$C$4/12,('Depr. Rate'!$C$4*'KU Meter Schedule'!Q254)/12))</f>
        <v>20.222112166666665</v>
      </c>
      <c r="BH254" s="21">
        <f>IF(BH$3&lt;'Depr. Rate'!$B$1,('Depr. Rate'!$B$4*'KU Meter Schedule'!R254)/12,IF(R254=0,Q254/2*'Depr. Rate'!$C$4/12,('Depr. Rate'!$C$4*'KU Meter Schedule'!R254)/12))</f>
        <v>20.222112166666665</v>
      </c>
      <c r="BI254" s="21">
        <f>IF(BI$3&lt;'Depr. Rate'!$B$1,('Depr. Rate'!$B$4*'KU Meter Schedule'!S254)/12,IF(S254=0,R254/2*'Depr. Rate'!$C$4/12,('Depr. Rate'!$C$4*'KU Meter Schedule'!S254)/12))</f>
        <v>20.222112166666665</v>
      </c>
      <c r="BJ254" s="21">
        <f>IF(BJ$3&lt;'Depr. Rate'!$B$1,('Depr. Rate'!$B$4*'KU Meter Schedule'!T254)/12,IF(T254=0,S254/2*'Depr. Rate'!$C$4/12,('Depr. Rate'!$C$4*'KU Meter Schedule'!T254)/12))</f>
        <v>20.222112166666665</v>
      </c>
      <c r="BK254" s="21">
        <f>IF(BK$3&lt;'Depr. Rate'!$B$1,('Depr. Rate'!$B$4*'KU Meter Schedule'!U254)/12,IF(U254=0,T254/2*'Depr. Rate'!$C$4/12,('Depr. Rate'!$C$4*'KU Meter Schedule'!U254)/12))</f>
        <v>30.995464499999997</v>
      </c>
      <c r="BL254" s="21">
        <f>IF(BL$3&lt;'Depr. Rate'!$B$1,('Depr. Rate'!$B$4*'KU Meter Schedule'!V254)/12,IF(V254=0,U254/2*'Depr. Rate'!$C$4/12,('Depr. Rate'!$C$4*'KU Meter Schedule'!V254)/12))</f>
        <v>30.995464499999997</v>
      </c>
      <c r="BM254" s="21">
        <f>IF(BM$3&lt;'Depr. Rate'!$B$1,('Depr. Rate'!$B$4*'KU Meter Schedule'!W254)/12,IF(W254=0,V254/2*'Depr. Rate'!$C$4/12,('Depr. Rate'!$C$4*'KU Meter Schedule'!W254)/12))</f>
        <v>30.995464499999997</v>
      </c>
      <c r="BN254" s="21">
        <f>IF(BN$3&lt;'Depr. Rate'!$B$1,('Depr. Rate'!$B$4*'KU Meter Schedule'!X254)/12,IF(X254=0,W254/2*'Depr. Rate'!$C$4/12,('Depr. Rate'!$C$4*'KU Meter Schedule'!X254)/12))</f>
        <v>30.995464499999997</v>
      </c>
      <c r="BO254" s="21">
        <f>IF(BO$3&lt;'Depr. Rate'!$B$1,('Depr. Rate'!$B$4*'KU Meter Schedule'!Y254)/12,IF(Y254=0,X254/2*'Depr. Rate'!$C$4/12,('Depr. Rate'!$C$4*'KU Meter Schedule'!Y254)/12))</f>
        <v>30.995464499999997</v>
      </c>
      <c r="BP254" s="21">
        <f>IF(BP$3&lt;'Depr. Rate'!$B$1,('Depr. Rate'!$B$4*'KU Meter Schedule'!Z254)/12,IF(Z254=0,Y254/2*'Depr. Rate'!$C$4/12,('Depr. Rate'!$C$4*'KU Meter Schedule'!Z254)/12))</f>
        <v>30.995464499999997</v>
      </c>
      <c r="BQ254" s="21">
        <f>IF(BQ$3&lt;'Depr. Rate'!$B$1,('Depr. Rate'!$B$4*'KU Meter Schedule'!AA254)/12,IF(AA254=0,Z254/2*'Depr. Rate'!$C$4/12,('Depr. Rate'!$C$4*'KU Meter Schedule'!AA254)/12))</f>
        <v>30.995464499999997</v>
      </c>
      <c r="BR254" s="21">
        <f>IF(BR$3&lt;'Depr. Rate'!$B$1,('Depr. Rate'!$B$4*'KU Meter Schedule'!AB254)/12,IF(AB254=0,AA254/2*'Depr. Rate'!$C$4/12,('Depr. Rate'!$C$4*'KU Meter Schedule'!AB254)/12))</f>
        <v>30.995464499999997</v>
      </c>
      <c r="BS254" s="21">
        <f>IF(BS$3&lt;'Depr. Rate'!$B$1,('Depr. Rate'!$B$4*'KU Meter Schedule'!AC254)/12,IF(AC254=0,AB254/2*'Depr. Rate'!$C$4/12,('Depr. Rate'!$C$4*'KU Meter Schedule'!AC254)/12))</f>
        <v>30.995464499999997</v>
      </c>
      <c r="BT254" s="21">
        <f>IF(BT$3&lt;'Depr. Rate'!$B$1,('Depr. Rate'!$B$4*'KU Meter Schedule'!AD254)/12,IF(AD254=0,AC254/2*'Depr. Rate'!$C$4/12,('Depr. Rate'!$C$4*'KU Meter Schedule'!AD254)/12))</f>
        <v>30.995464499999997</v>
      </c>
      <c r="BU254" s="21">
        <f>IF(BU$3&lt;'Depr. Rate'!$B$1,('Depr. Rate'!$B$4*'KU Meter Schedule'!AE254)/12,IF(AE254=0,AD254/2*'Depr. Rate'!$C$4/12,('Depr. Rate'!$C$4*'KU Meter Schedule'!AE254)/12))</f>
        <v>30.995464499999997</v>
      </c>
      <c r="BV254" s="21">
        <f>IF(BV$3&lt;'Depr. Rate'!$B$1,('Depr. Rate'!$B$4*'KU Meter Schedule'!AF254)/12,IF(AF254=0,AE254/2*'Depr. Rate'!$C$4/12,('Depr. Rate'!$C$4*'KU Meter Schedule'!AF254)/12))</f>
        <v>30.995464499999997</v>
      </c>
      <c r="BW254" s="21">
        <f>IF(BW$3&lt;'Depr. Rate'!$B$1,('Depr. Rate'!$B$4*'KU Meter Schedule'!AG254)/12,IF(AG254=0,AF254/2*'Depr. Rate'!$C$4/12,('Depr. Rate'!$C$4*'KU Meter Schedule'!AG254)/12))</f>
        <v>30.995464499999997</v>
      </c>
      <c r="BX254" s="21">
        <f>IF(BX$3&lt;'Depr. Rate'!$B$1,('Depr. Rate'!$B$4*'KU Meter Schedule'!AH254)/12,IF(AH254=0,AG254/2*'Depr. Rate'!$C$4/12,('Depr. Rate'!$C$4*'KU Meter Schedule'!AH254)/12))</f>
        <v>30.995464499999997</v>
      </c>
      <c r="BY254" s="21">
        <f>IF(BY$3&lt;'Depr. Rate'!$B$1,('Depr. Rate'!$B$4*'KU Meter Schedule'!AI254)/12,IF(AI254=0,AH254/2*'Depr. Rate'!$C$4/12,('Depr. Rate'!$C$4*'KU Meter Schedule'!AI254)/12))</f>
        <v>30.995464499999997</v>
      </c>
      <c r="BZ254" s="21">
        <f>IF(BZ$3&lt;'Depr. Rate'!$B$1,('Depr. Rate'!$B$4*'KU Meter Schedule'!AJ254)/12,IF(AJ254=0,AI254/2*'Depr. Rate'!$C$4/12,('Depr. Rate'!$C$4*'KU Meter Schedule'!AJ254)/12))</f>
        <v>30.995464499999997</v>
      </c>
      <c r="CA254" s="21">
        <f>IF(CA$3&lt;'Depr. Rate'!$B$1,('Depr. Rate'!$B$4*'KU Meter Schedule'!AK254)/12,IF(AK254=0,AJ254/2*'Depr. Rate'!$C$4/12,('Depr. Rate'!$C$4*'KU Meter Schedule'!AK254)/12))</f>
        <v>30.995464499999997</v>
      </c>
      <c r="CB254" s="21">
        <f>IF(CB$3&lt;'Depr. Rate'!$B$1,('Depr. Rate'!$B$4*'KU Meter Schedule'!AL254)/12,IF(AL254=0,AK254/2*'Depr. Rate'!$C$4/12,('Depr. Rate'!$C$4*'KU Meter Schedule'!AL254)/12))</f>
        <v>30.995464499999997</v>
      </c>
      <c r="CC254" s="21">
        <f>IF(CC$3&lt;'Depr. Rate'!$B$1,('Depr. Rate'!$B$4*'KU Meter Schedule'!AM254)/12,IF(AM254=0,AL254/2*'Depr. Rate'!$C$4/12,('Depr. Rate'!$C$4*'KU Meter Schedule'!AM254)/12))</f>
        <v>30.995464499999997</v>
      </c>
      <c r="CD254" s="21">
        <f>IF(CD$3&lt;'Depr. Rate'!$B$1,('Depr. Rate'!$B$4*'KU Meter Schedule'!AN254)/12,IF(AN254=0,AM254/2*'Depr. Rate'!$C$4/12,('Depr. Rate'!$C$4*'KU Meter Schedule'!AN254)/12))</f>
        <v>30.995464499999997</v>
      </c>
      <c r="CE254" s="21">
        <f>IF(CE$3&lt;'Depr. Rate'!$B$1,('Depr. Rate'!$B$4*'KU Meter Schedule'!AO254)/12,IF(AO254=0,AN254/2*'Depr. Rate'!$C$4/12,('Depr. Rate'!$C$4*'KU Meter Schedule'!AO254)/12))</f>
        <v>30.995464499999997</v>
      </c>
      <c r="CF254" s="21">
        <f>IF(CF$3&lt;'Depr. Rate'!$B$1,('Depr. Rate'!$B$4*'KU Meter Schedule'!AP254)/12,IF(AP254=0,AO254/2*'Depr. Rate'!$C$4/12,('Depr. Rate'!$C$4*'KU Meter Schedule'!AP254)/12))</f>
        <v>30.995464499999997</v>
      </c>
      <c r="CG254" s="21">
        <f>IF(CG$3&lt;'Depr. Rate'!$B$1,('Depr. Rate'!$B$4*'KU Meter Schedule'!AQ254)/12,IF(AQ254=0,AP254/2*'Depr. Rate'!$C$4/12,('Depr. Rate'!$C$4*'KU Meter Schedule'!AQ254)/12))</f>
        <v>30.995464499999997</v>
      </c>
      <c r="CH254" s="21">
        <f>IF(CH$3&lt;'Depr. Rate'!$B$1,('Depr. Rate'!$B$4*'KU Meter Schedule'!AR254)/12,IF(AR254=0,AQ254/2*'Depr. Rate'!$C$4/12,('Depr. Rate'!$C$4*'KU Meter Schedule'!AR254)/12))</f>
        <v>30.995464499999997</v>
      </c>
      <c r="CI254" s="21">
        <f>IF(CI$3&lt;'Depr. Rate'!$B$1,('Depr. Rate'!$B$4*'KU Meter Schedule'!AS254)/12,IF(AS254=0,AR254/2*'Depr. Rate'!$C$4/12,('Depr. Rate'!$C$4*'KU Meter Schedule'!AS254)/12))</f>
        <v>30.995464499999997</v>
      </c>
      <c r="CJ254" s="21">
        <f>IF(CJ$3&lt;'Depr. Rate'!$B$1,('Depr. Rate'!$B$4*'KU Meter Schedule'!AT254)/12,IF(AT254=0,AS254/2*'Depr. Rate'!$C$4/12,('Depr. Rate'!$C$4*'KU Meter Schedule'!AT254)/12))</f>
        <v>30.995464499999997</v>
      </c>
      <c r="CK254" s="21">
        <f>IF(CK$3&lt;'Depr. Rate'!$B$1,('Depr. Rate'!$B$4*'KU Meter Schedule'!AU254)/12,IF(AU254=0,AT254/2*'Depr. Rate'!$C$4/12,('Depr. Rate'!$C$4*'KU Meter Schedule'!AU254)/12))</f>
        <v>30.995464499999997</v>
      </c>
      <c r="CL254" s="21">
        <f>IF(CL$3&lt;'Depr. Rate'!$B$1,('Depr. Rate'!$B$4*'KU Meter Schedule'!AV254)/12,IF(AV254=0,AU254/2*'Depr. Rate'!$C$4/12,('Depr. Rate'!$C$4*'KU Meter Schedule'!AV254)/12))</f>
        <v>30.995464499999997</v>
      </c>
      <c r="CM254" s="21">
        <f>IF(CM$3&lt;'Depr. Rate'!$B$1,('Depr. Rate'!$B$4*'KU Meter Schedule'!AW254)/12,IF(AW254=0,AV254/2*'Depr. Rate'!$C$4/12,('Depr. Rate'!$C$4*'KU Meter Schedule'!AW254)/12))</f>
        <v>30.995464499999997</v>
      </c>
      <c r="CN254" s="21">
        <f>IF(CN$3&lt;'Depr. Rate'!$B$1,('Depr. Rate'!$B$4*'KU Meter Schedule'!AX254)/12,IF(AX254=0,AW254/2*'Depr. Rate'!$C$4/12,('Depr. Rate'!$C$4*'KU Meter Schedule'!AX254)/12))</f>
        <v>15.497732249999999</v>
      </c>
      <c r="CP254" s="6">
        <f>IF(CP$3=$CP$3,$H254+AZ254,IF($F254='KU Meter Schedule'!CP$3,'KU Meter Schedule'!CO254+AZ254-$G254,SUM(CO254,AZ254)))</f>
        <v>1385.1356317362665</v>
      </c>
      <c r="CQ254" s="6">
        <f>IF(CQ$3=$CP$3,$H254+BA254,IF($F254='KU Meter Schedule'!CQ$3,'KU Meter Schedule'!CP254+BA254-$G254,SUM(CP254,BA254)))</f>
        <v>1405.3577439029332</v>
      </c>
      <c r="CR254" s="6">
        <f>IF(CR$3=$CP$3,$H254+BB254,IF($F254='KU Meter Schedule'!CR$3,'KU Meter Schedule'!CQ254+BB254-$G254,SUM(CQ254,BB254)))</f>
        <v>1425.5798560695998</v>
      </c>
      <c r="CS254" s="6">
        <f>IF(CS$3=$CP$3,$H254+BC254,IF($F254='KU Meter Schedule'!CS$3,'KU Meter Schedule'!CR254+BC254-$G254,SUM(CR254,BC254)))</f>
        <v>1445.8019682362665</v>
      </c>
      <c r="CT254" s="6">
        <f>IF(CT$3=$CP$3,$H254+BD254,IF($F254='KU Meter Schedule'!CT$3,'KU Meter Schedule'!CS254+BD254-$G254,SUM(CS254,BD254)))</f>
        <v>1466.0240804029331</v>
      </c>
      <c r="CU254" s="6">
        <f>IF(CU$3=$CP$3,$H254+BE254,IF($F254='KU Meter Schedule'!CU$3,'KU Meter Schedule'!CT254+BE254-$G254,SUM(CT254,BE254)))</f>
        <v>1486.2461925695998</v>
      </c>
      <c r="CV254" s="6">
        <f>IF(CV$3=$CP$3,$H254+BF254,IF($F254='KU Meter Schedule'!CV$3,'KU Meter Schedule'!CU254+BF254-$G254,SUM(CU254,BF254)))</f>
        <v>1506.4683047362664</v>
      </c>
      <c r="CW254" s="6">
        <f>IF(CW$3=$CP$3,$H254+BG254,IF($F254='KU Meter Schedule'!CW$3,'KU Meter Schedule'!CV254+BG254-$G254,SUM(CV254,BG254)))</f>
        <v>1526.6904169029331</v>
      </c>
      <c r="CX254" s="6">
        <f>IF(CX$3=$CP$3,$H254+BH254,IF($F254='KU Meter Schedule'!CX$3,'KU Meter Schedule'!CW254+BH254-$G254,SUM(CW254,BH254)))</f>
        <v>1546.9125290695997</v>
      </c>
      <c r="CY254" s="6">
        <f>IF(CY$3=$CP$3,$H254+BI254,IF($F254='KU Meter Schedule'!CY$3,'KU Meter Schedule'!CX254+BI254-$G254,SUM(CX254,BI254)))</f>
        <v>1567.1346412362664</v>
      </c>
      <c r="CZ254" s="6">
        <f>IF(CZ$3=$CP$3,$H254+BJ254,IF($F254='KU Meter Schedule'!CZ$3,'KU Meter Schedule'!CY254+BJ254-$G254,SUM(CY254,BJ254)))</f>
        <v>1587.356753402933</v>
      </c>
      <c r="DA254" s="6">
        <f>IF(DA$3=$CP$3,$H254+BK254,IF($F254='KU Meter Schedule'!DA$3,'KU Meter Schedule'!CZ254+BK254-$G254,SUM(CZ254,BK254)))</f>
        <v>1618.352217902933</v>
      </c>
      <c r="DB254" s="6">
        <f>IF(DB$3=$CP$3,$H254+BL254,IF($F254='KU Meter Schedule'!DB$3,'KU Meter Schedule'!DA254+BL254-$G254,SUM(DA254,BL254)))</f>
        <v>1649.3476824029331</v>
      </c>
      <c r="DC254" s="6">
        <f>IF(DC$3=$CP$3,$H254+BM254,IF($F254='KU Meter Schedule'!DC$3,'KU Meter Schedule'!DB254+BM254-$G254,SUM(DB254,BM254)))</f>
        <v>1680.3431469029331</v>
      </c>
      <c r="DD254" s="6">
        <f>IF(DD$3=$CP$3,$H254+BN254,IF($F254='KU Meter Schedule'!DD$3,'KU Meter Schedule'!DC254+BN254-$G254,SUM(DC254,BN254)))</f>
        <v>1711.3386114029331</v>
      </c>
      <c r="DE254" s="6">
        <f>IF(DE$3=$CP$3,$H254+BO254,IF($F254='KU Meter Schedule'!DE$3,'KU Meter Schedule'!DD254+BO254-$G254,SUM(DD254,BO254)))</f>
        <v>1742.3340759029331</v>
      </c>
      <c r="DF254" s="6">
        <f>IF(DF$3=$CP$3,$H254+BP254,IF($F254='KU Meter Schedule'!DF$3,'KU Meter Schedule'!DE254+BP254-$G254,SUM(DE254,BP254)))</f>
        <v>1773.3295404029332</v>
      </c>
      <c r="DG254" s="6">
        <f>IF(DG$3=$CP$3,$H254+BQ254,IF($F254='KU Meter Schedule'!DG$3,'KU Meter Schedule'!DF254+BQ254-$G254,SUM(DF254,BQ254)))</f>
        <v>1804.3250049029332</v>
      </c>
      <c r="DH254" s="6">
        <f>IF(DH$3=$CP$3,$H254+BR254,IF($F254='KU Meter Schedule'!DH$3,'KU Meter Schedule'!DG254+BR254-$G254,SUM(DG254,BR254)))</f>
        <v>1835.3204694029332</v>
      </c>
      <c r="DI254" s="6">
        <f>IF(DI$3=$CP$3,$H254+BS254,IF($F254='KU Meter Schedule'!DI$3,'KU Meter Schedule'!DH254+BS254-$G254,SUM(DH254,BS254)))</f>
        <v>1866.3159339029332</v>
      </c>
      <c r="DJ254" s="6">
        <f>IF(DJ$3=$CP$3,$H254+BT254,IF($F254='KU Meter Schedule'!DJ$3,'KU Meter Schedule'!DI254+BT254-$G254,SUM(DI254,BT254)))</f>
        <v>1897.3113984029333</v>
      </c>
      <c r="DK254" s="6">
        <f>IF(DK$3=$CP$3,$H254+BU254,IF($F254='KU Meter Schedule'!DK$3,'KU Meter Schedule'!DJ254+BU254-$G254,SUM(DJ254,BU254)))</f>
        <v>1928.3068629029333</v>
      </c>
      <c r="DL254" s="6">
        <f>IF(DL$3=$CP$3,$H254+BV254,IF($F254='KU Meter Schedule'!DL$3,'KU Meter Schedule'!DK254+BV254-$G254,SUM(DK254,BV254)))</f>
        <v>1959.3023274029333</v>
      </c>
      <c r="DM254" s="6">
        <f>IF(DM$3=$CP$3,$H254+BW254,IF($F254='KU Meter Schedule'!DM$3,'KU Meter Schedule'!DL254+BW254-$G254,SUM(DL254,BW254)))</f>
        <v>1990.2977919029333</v>
      </c>
      <c r="DN254" s="6">
        <f>IF(DN$3=$CP$3,$H254+BX254,IF($F254='KU Meter Schedule'!DN$3,'KU Meter Schedule'!DM254+BX254-$G254,SUM(DM254,BX254)))</f>
        <v>2021.2932564029334</v>
      </c>
      <c r="DO254" s="6">
        <f>IF(DO$3=$CP$3,$H254+BY254,IF($F254='KU Meter Schedule'!DO$3,'KU Meter Schedule'!DN254+BY254-$G254,SUM(DN254,BY254)))</f>
        <v>2052.2887209029332</v>
      </c>
      <c r="DP254" s="6">
        <f>IF(DP$3=$CP$3,$H254+BZ254,IF($F254='KU Meter Schedule'!DP$3,'KU Meter Schedule'!DO254+BZ254-$G254,SUM(DO254,BZ254)))</f>
        <v>2083.284185402933</v>
      </c>
      <c r="DQ254" s="6">
        <f>IF(DQ$3=$CP$3,$H254+CA254,IF($F254='KU Meter Schedule'!DQ$3,'KU Meter Schedule'!DP254+CA254-$G254,SUM(DP254,CA254)))</f>
        <v>2114.2796499029328</v>
      </c>
      <c r="DR254" s="6">
        <f>IF(DR$3=$CP$3,$H254+CB254,IF($F254='KU Meter Schedule'!DR$3,'KU Meter Schedule'!DQ254+CB254-$G254,SUM(DQ254,CB254)))</f>
        <v>2145.2751144029326</v>
      </c>
      <c r="DS254" s="6">
        <f>IF(DS$3=$CP$3,$H254+CC254,IF($F254='KU Meter Schedule'!DS$3,'KU Meter Schedule'!DR254+CC254-$G254,SUM(DR254,CC254)))</f>
        <v>2176.2705789029324</v>
      </c>
      <c r="DT254" s="6">
        <f>IF(DT$3=$CP$3,$H254+CD254,IF($F254='KU Meter Schedule'!DT$3,'KU Meter Schedule'!DS254+CD254-$G254,SUM(DS254,CD254)))</f>
        <v>2207.2660434029322</v>
      </c>
      <c r="DU254" s="6">
        <f>IF(DU$3=$CP$3,$H254+CE254,IF($F254='KU Meter Schedule'!DU$3,'KU Meter Schedule'!DT254+CE254-$G254,SUM(DT254,CE254)))</f>
        <v>2238.261507902932</v>
      </c>
      <c r="DV254" s="6">
        <f>IF(DV$3=$CP$3,$H254+CF254,IF($F254='KU Meter Schedule'!DV$3,'KU Meter Schedule'!DU254+CF254-$G254,SUM(DU254,CF254)))</f>
        <v>2269.2569724029318</v>
      </c>
      <c r="DW254" s="6">
        <f>IF(DW$3=$CP$3,$H254+CG254,IF($F254='KU Meter Schedule'!DW$3,'KU Meter Schedule'!DV254+CG254-$G254,SUM(DV254,CG254)))</f>
        <v>2300.2524369029315</v>
      </c>
      <c r="DX254" s="6">
        <f>IF(DX$3=$CP$3,$H254+CH254,IF($F254='KU Meter Schedule'!DX$3,'KU Meter Schedule'!DW254+CH254-$G254,SUM(DW254,CH254)))</f>
        <v>2331.2479014029313</v>
      </c>
      <c r="DY254" s="6">
        <f>IF(DY$3=$CP$3,$H254+CI254,IF($F254='KU Meter Schedule'!DY$3,'KU Meter Schedule'!DX254+CI254-$G254,SUM(DX254,CI254)))</f>
        <v>2362.2433659029311</v>
      </c>
      <c r="DZ254" s="6">
        <f>IF(DZ$3=$CP$3,$H254+CJ254,IF($F254='KU Meter Schedule'!DZ$3,'KU Meter Schedule'!DY254+CJ254-$G254,SUM(DY254,CJ254)))</f>
        <v>2393.2388304029309</v>
      </c>
      <c r="EA254" s="6">
        <f>IF(EA$3=$CP$3,$H254+CK254,IF($F254='KU Meter Schedule'!EA$3,'KU Meter Schedule'!DZ254+CK254-$G254,SUM(DZ254,CK254)))</f>
        <v>2424.2342949029307</v>
      </c>
      <c r="EB254" s="6">
        <f>IF(EB$3=$CP$3,$H254+CL254,IF($F254='KU Meter Schedule'!EB$3,'KU Meter Schedule'!EA254+CL254-$G254,SUM(EA254,CL254)))</f>
        <v>2455.2297594029305</v>
      </c>
      <c r="EC254" s="6">
        <f>IF(EC$3=$CP$3,$H254+CM254,IF($F254='KU Meter Schedule'!EC$3,'KU Meter Schedule'!EB254+CM254-$G254,SUM(EB254,CM254)))</f>
        <v>2486.2252239029303</v>
      </c>
      <c r="ED254" s="6">
        <f>IF(ED$3=$CP$3,$H254+CN254,IF($F254='KU Meter Schedule'!ED$3,'KU Meter Schedule'!EC254+CN254-$G254,SUM(EC254,CN254)))</f>
        <v>-8095.0170438470695</v>
      </c>
      <c r="EF254" s="8">
        <f t="shared" si="52"/>
        <v>9211.6043682637337</v>
      </c>
      <c r="EG254" s="8">
        <f t="shared" si="52"/>
        <v>9191.3822560970657</v>
      </c>
      <c r="EH254" s="8">
        <f t="shared" si="52"/>
        <v>9171.1601439303995</v>
      </c>
      <c r="EI254" s="8">
        <f t="shared" si="52"/>
        <v>9150.9380317637333</v>
      </c>
      <c r="EJ254" s="8">
        <f t="shared" si="52"/>
        <v>9130.7159195970671</v>
      </c>
      <c r="EK254" s="8">
        <f t="shared" si="52"/>
        <v>9110.4938074304009</v>
      </c>
      <c r="EL254" s="8">
        <f t="shared" si="52"/>
        <v>9090.2716952637329</v>
      </c>
      <c r="EM254" s="8">
        <f t="shared" si="52"/>
        <v>9070.0495830970667</v>
      </c>
      <c r="EN254" s="8">
        <f t="shared" si="52"/>
        <v>9049.8274709304005</v>
      </c>
      <c r="EO254" s="8">
        <f t="shared" si="52"/>
        <v>9029.6053587637325</v>
      </c>
      <c r="EP254" s="8">
        <f t="shared" si="52"/>
        <v>9009.3832465970663</v>
      </c>
      <c r="EQ254" s="8">
        <f t="shared" si="52"/>
        <v>8978.3877820970665</v>
      </c>
      <c r="ER254" s="8">
        <f t="shared" si="52"/>
        <v>8947.3923175970667</v>
      </c>
      <c r="ES254" s="8">
        <f t="shared" si="52"/>
        <v>8916.3968530970669</v>
      </c>
      <c r="ET254" s="8">
        <f t="shared" si="52"/>
        <v>8885.4013885970671</v>
      </c>
      <c r="EU254" s="8">
        <f t="shared" si="52"/>
        <v>8854.4059240970673</v>
      </c>
      <c r="EV254" s="8">
        <f t="shared" si="51"/>
        <v>8823.4104595970675</v>
      </c>
      <c r="EW254" s="8">
        <f t="shared" si="51"/>
        <v>8792.4149950970659</v>
      </c>
      <c r="EX254" s="8">
        <f t="shared" si="51"/>
        <v>8761.4195305970661</v>
      </c>
      <c r="EY254" s="8">
        <f t="shared" si="51"/>
        <v>8730.4240660970663</v>
      </c>
      <c r="EZ254" s="8">
        <f t="shared" si="51"/>
        <v>8699.4286015970665</v>
      </c>
      <c r="FA254" s="8">
        <f t="shared" si="51"/>
        <v>8668.4331370970667</v>
      </c>
      <c r="FB254" s="8">
        <f t="shared" si="51"/>
        <v>8637.4376725970669</v>
      </c>
      <c r="FC254" s="8">
        <f t="shared" si="51"/>
        <v>8606.4422080970671</v>
      </c>
      <c r="FD254" s="8">
        <f t="shared" si="51"/>
        <v>8575.4467435970655</v>
      </c>
      <c r="FE254" s="8">
        <f t="shared" si="51"/>
        <v>8544.4512790970657</v>
      </c>
      <c r="FF254" s="8">
        <f t="shared" si="51"/>
        <v>8513.4558145970659</v>
      </c>
      <c r="FG254" s="8">
        <f t="shared" si="51"/>
        <v>8482.4603500970661</v>
      </c>
      <c r="FH254" s="8">
        <f t="shared" si="51"/>
        <v>8451.4648855970663</v>
      </c>
      <c r="FI254" s="8">
        <f t="shared" si="51"/>
        <v>8420.4694210970665</v>
      </c>
      <c r="FJ254" s="8">
        <f t="shared" si="51"/>
        <v>8389.4739565970667</v>
      </c>
      <c r="FK254" s="8">
        <f t="shared" si="50"/>
        <v>8358.4784920970669</v>
      </c>
      <c r="FL254" s="8">
        <f t="shared" si="50"/>
        <v>8327.4830275970671</v>
      </c>
      <c r="FM254" s="8">
        <f t="shared" si="50"/>
        <v>8296.4875630970673</v>
      </c>
      <c r="FN254" s="8">
        <f t="shared" si="50"/>
        <v>8265.4920985970675</v>
      </c>
      <c r="FO254" s="8">
        <f t="shared" si="50"/>
        <v>8234.4966340970677</v>
      </c>
      <c r="FP254" s="8">
        <f t="shared" si="50"/>
        <v>8203.5011695970679</v>
      </c>
      <c r="FQ254" s="8">
        <f t="shared" si="50"/>
        <v>8172.505705097069</v>
      </c>
      <c r="FR254" s="8">
        <f t="shared" si="50"/>
        <v>8141.5102405970692</v>
      </c>
      <c r="FS254" s="8">
        <f t="shared" si="50"/>
        <v>8110.5147760970694</v>
      </c>
      <c r="FT254" s="8">
        <f t="shared" si="50"/>
        <v>8095.0170438470695</v>
      </c>
    </row>
    <row r="255" spans="1:176" x14ac:dyDescent="0.25">
      <c r="A255" s="3" t="s">
        <v>12</v>
      </c>
      <c r="B255" s="3" t="s">
        <v>2</v>
      </c>
      <c r="C255" s="3" t="s">
        <v>37</v>
      </c>
      <c r="D255" s="3" t="s">
        <v>4</v>
      </c>
      <c r="E255" s="3">
        <v>2012</v>
      </c>
      <c r="F255" s="24">
        <f>IFERROR(VLOOKUP(CONCATENATE(C255,E255),'KU Retirements'!$A$4:$E$150,5,FALSE),"N/A")</f>
        <v>43800</v>
      </c>
      <c r="G255" s="5">
        <v>269027.51</v>
      </c>
      <c r="H255" s="5">
        <v>21396.245347884804</v>
      </c>
      <c r="J255" s="6">
        <f>IF(J$3=$J$3,$G255,IF($F255='KU Meter Schedule'!J$3,'KU Meter Schedule'!I255-'KU Meter Schedule'!$G255,I255))</f>
        <v>269027.51</v>
      </c>
      <c r="K255" s="6">
        <f>IF(K$3=$J$3,$G255,IF($F255='KU Meter Schedule'!K$3,'KU Meter Schedule'!J255-'KU Meter Schedule'!$G255,J255))</f>
        <v>269027.51</v>
      </c>
      <c r="L255" s="6">
        <f>IF(L$3=$J$3,$G255,IF($F255='KU Meter Schedule'!L$3,'KU Meter Schedule'!K255-'KU Meter Schedule'!$G255,K255))</f>
        <v>269027.51</v>
      </c>
      <c r="M255" s="6">
        <f>IF(M$3=$J$3,$G255,IF($F255='KU Meter Schedule'!M$3,'KU Meter Schedule'!L255-'KU Meter Schedule'!$G255,L255))</f>
        <v>269027.51</v>
      </c>
      <c r="N255" s="6">
        <f>IF(N$3=$J$3,$G255,IF($F255='KU Meter Schedule'!N$3,'KU Meter Schedule'!M255-'KU Meter Schedule'!$G255,M255))</f>
        <v>269027.51</v>
      </c>
      <c r="O255" s="6">
        <f>IF(O$3=$J$3,$G255,IF($F255='KU Meter Schedule'!O$3,'KU Meter Schedule'!N255-'KU Meter Schedule'!$G255,N255))</f>
        <v>269027.51</v>
      </c>
      <c r="P255" s="6">
        <f>IF(P$3=$J$3,$G255,IF($F255='KU Meter Schedule'!P$3,'KU Meter Schedule'!O255-'KU Meter Schedule'!$G255,O255))</f>
        <v>269027.51</v>
      </c>
      <c r="Q255" s="6">
        <f>IF(Q$3=$J$3,$G255,IF($F255='KU Meter Schedule'!Q$3,'KU Meter Schedule'!P255-'KU Meter Schedule'!$G255,P255))</f>
        <v>269027.51</v>
      </c>
      <c r="R255" s="6">
        <f>IF(R$3=$J$3,$G255,IF($F255='KU Meter Schedule'!R$3,'KU Meter Schedule'!Q255-'KU Meter Schedule'!$G255,Q255))</f>
        <v>269027.51</v>
      </c>
      <c r="S255" s="6">
        <f>IF(S$3=$J$3,$G255,IF($F255='KU Meter Schedule'!S$3,'KU Meter Schedule'!R255-'KU Meter Schedule'!$G255,R255))</f>
        <v>269027.51</v>
      </c>
      <c r="T255" s="6">
        <f>IF(T$3=$J$3,$G255,IF($F255='KU Meter Schedule'!T$3,'KU Meter Schedule'!S255-'KU Meter Schedule'!$G255,S255))</f>
        <v>269027.51</v>
      </c>
      <c r="U255" s="6">
        <f>IF(U$3=$J$3,$G255,IF($F255='KU Meter Schedule'!U$3,'KU Meter Schedule'!T255-'KU Meter Schedule'!$G255,T255))</f>
        <v>269027.51</v>
      </c>
      <c r="V255" s="6">
        <f>IF(V$3=$J$3,$G255,IF($F255='KU Meter Schedule'!V$3,'KU Meter Schedule'!U255-'KU Meter Schedule'!$G255,U255))</f>
        <v>269027.51</v>
      </c>
      <c r="W255" s="6">
        <f>IF(W$3=$J$3,$G255,IF($F255='KU Meter Schedule'!W$3,'KU Meter Schedule'!V255-'KU Meter Schedule'!$G255,V255))</f>
        <v>269027.51</v>
      </c>
      <c r="X255" s="6">
        <f>IF(X$3=$J$3,$G255,IF($F255='KU Meter Schedule'!X$3,'KU Meter Schedule'!W255-'KU Meter Schedule'!$G255,W255))</f>
        <v>269027.51</v>
      </c>
      <c r="Y255" s="6">
        <f>IF(Y$3=$J$3,$G255,IF($F255='KU Meter Schedule'!Y$3,'KU Meter Schedule'!X255-'KU Meter Schedule'!$G255,X255))</f>
        <v>269027.51</v>
      </c>
      <c r="Z255" s="6">
        <f>IF(Z$3=$J$3,$G255,IF($F255='KU Meter Schedule'!Z$3,'KU Meter Schedule'!Y255-'KU Meter Schedule'!$G255,Y255))</f>
        <v>269027.51</v>
      </c>
      <c r="AA255" s="6">
        <f>IF(AA$3=$J$3,$G255,IF($F255='KU Meter Schedule'!AA$3,'KU Meter Schedule'!Z255-'KU Meter Schedule'!$G255,Z255))</f>
        <v>269027.51</v>
      </c>
      <c r="AB255" s="6">
        <f>IF(AB$3=$J$3,$G255,IF($F255='KU Meter Schedule'!AB$3,'KU Meter Schedule'!AA255-'KU Meter Schedule'!$G255,AA255))</f>
        <v>269027.51</v>
      </c>
      <c r="AC255" s="6">
        <f>IF(AC$3=$J$3,$G255,IF($F255='KU Meter Schedule'!AC$3,'KU Meter Schedule'!AB255-'KU Meter Schedule'!$G255,AB255))</f>
        <v>269027.51</v>
      </c>
      <c r="AD255" s="6">
        <f>IF(AD$3=$J$3,$G255,IF($F255='KU Meter Schedule'!AD$3,'KU Meter Schedule'!AC255-'KU Meter Schedule'!$G255,AC255))</f>
        <v>269027.51</v>
      </c>
      <c r="AE255" s="6">
        <f>IF(AE$3=$J$3,$G255,IF($F255='KU Meter Schedule'!AE$3,'KU Meter Schedule'!AD255-'KU Meter Schedule'!$G255,AD255))</f>
        <v>269027.51</v>
      </c>
      <c r="AF255" s="6">
        <f>IF(AF$3=$J$3,$G255,IF($F255='KU Meter Schedule'!AF$3,'KU Meter Schedule'!AE255-'KU Meter Schedule'!$G255,AE255))</f>
        <v>269027.51</v>
      </c>
      <c r="AG255" s="6">
        <f>IF(AG$3=$J$3,$G255,IF($F255='KU Meter Schedule'!AG$3,'KU Meter Schedule'!AF255-'KU Meter Schedule'!$G255,AF255))</f>
        <v>269027.51</v>
      </c>
      <c r="AH255" s="6">
        <f>IF(AH$3=$J$3,$G255,IF($F255='KU Meter Schedule'!AH$3,'KU Meter Schedule'!AG255-'KU Meter Schedule'!$G255,AG255))</f>
        <v>269027.51</v>
      </c>
      <c r="AI255" s="6">
        <f>IF(AI$3=$J$3,$G255,IF($F255='KU Meter Schedule'!AI$3,'KU Meter Schedule'!AH255-'KU Meter Schedule'!$G255,AH255))</f>
        <v>269027.51</v>
      </c>
      <c r="AJ255" s="6">
        <f>IF(AJ$3=$J$3,$G255,IF($F255='KU Meter Schedule'!AJ$3,'KU Meter Schedule'!AI255-'KU Meter Schedule'!$G255,AI255))</f>
        <v>269027.51</v>
      </c>
      <c r="AK255" s="6">
        <f>IF(AK$3=$J$3,$G255,IF($F255='KU Meter Schedule'!AK$3,'KU Meter Schedule'!AJ255-'KU Meter Schedule'!$G255,AJ255))</f>
        <v>269027.51</v>
      </c>
      <c r="AL255" s="6">
        <f>IF(AL$3=$J$3,$G255,IF($F255='KU Meter Schedule'!AL$3,'KU Meter Schedule'!AK255-'KU Meter Schedule'!$G255,AK255))</f>
        <v>269027.51</v>
      </c>
      <c r="AM255" s="6">
        <f>IF(AM$3=$J$3,$G255,IF($F255='KU Meter Schedule'!AM$3,'KU Meter Schedule'!AL255-'KU Meter Schedule'!$G255,AL255))</f>
        <v>269027.51</v>
      </c>
      <c r="AN255" s="6">
        <f>IF(AN$3=$J$3,$G255,IF($F255='KU Meter Schedule'!AN$3,'KU Meter Schedule'!AM255-'KU Meter Schedule'!$G255,AM255))</f>
        <v>269027.51</v>
      </c>
      <c r="AO255" s="6">
        <f>IF(AO$3=$J$3,$G255,IF($F255='KU Meter Schedule'!AO$3,'KU Meter Schedule'!AN255-'KU Meter Schedule'!$G255,AN255))</f>
        <v>269027.51</v>
      </c>
      <c r="AP255" s="6">
        <f>IF(AP$3=$J$3,$G255,IF($F255='KU Meter Schedule'!AP$3,'KU Meter Schedule'!AO255-'KU Meter Schedule'!$G255,AO255))</f>
        <v>269027.51</v>
      </c>
      <c r="AQ255" s="6">
        <f>IF(AQ$3=$J$3,$G255,IF($F255='KU Meter Schedule'!AQ$3,'KU Meter Schedule'!AP255-'KU Meter Schedule'!$G255,AP255))</f>
        <v>269027.51</v>
      </c>
      <c r="AR255" s="6">
        <f>IF(AR$3=$J$3,$G255,IF($F255='KU Meter Schedule'!AR$3,'KU Meter Schedule'!AQ255-'KU Meter Schedule'!$G255,AQ255))</f>
        <v>269027.51</v>
      </c>
      <c r="AS255" s="6">
        <f>IF(AS$3=$J$3,$G255,IF($F255='KU Meter Schedule'!AS$3,'KU Meter Schedule'!AR255-'KU Meter Schedule'!$G255,AR255))</f>
        <v>269027.51</v>
      </c>
      <c r="AT255" s="6">
        <f>IF(AT$3=$J$3,$G255,IF($F255='KU Meter Schedule'!AT$3,'KU Meter Schedule'!AS255-'KU Meter Schedule'!$G255,AS255))</f>
        <v>269027.51</v>
      </c>
      <c r="AU255" s="6">
        <f>IF(AU$3=$J$3,$G255,IF($F255='KU Meter Schedule'!AU$3,'KU Meter Schedule'!AT255-'KU Meter Schedule'!$G255,AT255))</f>
        <v>269027.51</v>
      </c>
      <c r="AV255" s="6">
        <f>IF(AV$3=$J$3,$G255,IF($F255='KU Meter Schedule'!AV$3,'KU Meter Schedule'!AU255-'KU Meter Schedule'!$G255,AU255))</f>
        <v>269027.51</v>
      </c>
      <c r="AW255" s="6">
        <f>IF(AW$3=$J$3,$G255,IF($F255='KU Meter Schedule'!AW$3,'KU Meter Schedule'!AV255-'KU Meter Schedule'!$G255,AV255))</f>
        <v>269027.51</v>
      </c>
      <c r="AX255" s="6">
        <f>IF(AX$3=$J$3,$G255,IF($F255='KU Meter Schedule'!AX$3,'KU Meter Schedule'!AW255-'KU Meter Schedule'!$G255,AW255))</f>
        <v>0</v>
      </c>
      <c r="AZ255" s="21">
        <f>IF(AZ$3&lt;'Depr. Rate'!$B$1,('Depr. Rate'!$B$4*'KU Meter Schedule'!J255)/12,IF(J255=0,I255/2*'Depr. Rate'!$C$4/12,('Depr. Rate'!$C$4*'KU Meter Schedule'!J255)/12))</f>
        <v>513.39416491666668</v>
      </c>
      <c r="BA255" s="21">
        <f>IF(BA$3&lt;'Depr. Rate'!$B$1,('Depr. Rate'!$B$4*'KU Meter Schedule'!K255)/12,IF(K255=0,J255/2*'Depr. Rate'!$C$4/12,('Depr. Rate'!$C$4*'KU Meter Schedule'!K255)/12))</f>
        <v>513.39416491666668</v>
      </c>
      <c r="BB255" s="21">
        <f>IF(BB$3&lt;'Depr. Rate'!$B$1,('Depr. Rate'!$B$4*'KU Meter Schedule'!L255)/12,IF(L255=0,K255/2*'Depr. Rate'!$C$4/12,('Depr. Rate'!$C$4*'KU Meter Schedule'!L255)/12))</f>
        <v>513.39416491666668</v>
      </c>
      <c r="BC255" s="21">
        <f>IF(BC$3&lt;'Depr. Rate'!$B$1,('Depr. Rate'!$B$4*'KU Meter Schedule'!M255)/12,IF(M255=0,L255/2*'Depr. Rate'!$C$4/12,('Depr. Rate'!$C$4*'KU Meter Schedule'!M255)/12))</f>
        <v>513.39416491666668</v>
      </c>
      <c r="BD255" s="21">
        <f>IF(BD$3&lt;'Depr. Rate'!$B$1,('Depr. Rate'!$B$4*'KU Meter Schedule'!N255)/12,IF(N255=0,M255/2*'Depr. Rate'!$C$4/12,('Depr. Rate'!$C$4*'KU Meter Schedule'!N255)/12))</f>
        <v>513.39416491666668</v>
      </c>
      <c r="BE255" s="21">
        <f>IF(BE$3&lt;'Depr. Rate'!$B$1,('Depr. Rate'!$B$4*'KU Meter Schedule'!O255)/12,IF(O255=0,N255/2*'Depr. Rate'!$C$4/12,('Depr. Rate'!$C$4*'KU Meter Schedule'!O255)/12))</f>
        <v>513.39416491666668</v>
      </c>
      <c r="BF255" s="21">
        <f>IF(BF$3&lt;'Depr. Rate'!$B$1,('Depr. Rate'!$B$4*'KU Meter Schedule'!P255)/12,IF(P255=0,O255/2*'Depr. Rate'!$C$4/12,('Depr. Rate'!$C$4*'KU Meter Schedule'!P255)/12))</f>
        <v>513.39416491666668</v>
      </c>
      <c r="BG255" s="21">
        <f>IF(BG$3&lt;'Depr. Rate'!$B$1,('Depr. Rate'!$B$4*'KU Meter Schedule'!Q255)/12,IF(Q255=0,P255/2*'Depr. Rate'!$C$4/12,('Depr. Rate'!$C$4*'KU Meter Schedule'!Q255)/12))</f>
        <v>513.39416491666668</v>
      </c>
      <c r="BH255" s="21">
        <f>IF(BH$3&lt;'Depr. Rate'!$B$1,('Depr. Rate'!$B$4*'KU Meter Schedule'!R255)/12,IF(R255=0,Q255/2*'Depr. Rate'!$C$4/12,('Depr. Rate'!$C$4*'KU Meter Schedule'!R255)/12))</f>
        <v>513.39416491666668</v>
      </c>
      <c r="BI255" s="21">
        <f>IF(BI$3&lt;'Depr. Rate'!$B$1,('Depr. Rate'!$B$4*'KU Meter Schedule'!S255)/12,IF(S255=0,R255/2*'Depr. Rate'!$C$4/12,('Depr. Rate'!$C$4*'KU Meter Schedule'!S255)/12))</f>
        <v>513.39416491666668</v>
      </c>
      <c r="BJ255" s="21">
        <f>IF(BJ$3&lt;'Depr. Rate'!$B$1,('Depr. Rate'!$B$4*'KU Meter Schedule'!T255)/12,IF(T255=0,S255/2*'Depr. Rate'!$C$4/12,('Depr. Rate'!$C$4*'KU Meter Schedule'!T255)/12))</f>
        <v>513.39416491666668</v>
      </c>
      <c r="BK255" s="21">
        <f>IF(BK$3&lt;'Depr. Rate'!$B$1,('Depr. Rate'!$B$4*'KU Meter Schedule'!U255)/12,IF(U255=0,T255/2*'Depr. Rate'!$C$4/12,('Depr. Rate'!$C$4*'KU Meter Schedule'!U255)/12))</f>
        <v>786.90546674999996</v>
      </c>
      <c r="BL255" s="21">
        <f>IF(BL$3&lt;'Depr. Rate'!$B$1,('Depr. Rate'!$B$4*'KU Meter Schedule'!V255)/12,IF(V255=0,U255/2*'Depr. Rate'!$C$4/12,('Depr. Rate'!$C$4*'KU Meter Schedule'!V255)/12))</f>
        <v>786.90546674999996</v>
      </c>
      <c r="BM255" s="21">
        <f>IF(BM$3&lt;'Depr. Rate'!$B$1,('Depr. Rate'!$B$4*'KU Meter Schedule'!W255)/12,IF(W255=0,V255/2*'Depr. Rate'!$C$4/12,('Depr. Rate'!$C$4*'KU Meter Schedule'!W255)/12))</f>
        <v>786.90546674999996</v>
      </c>
      <c r="BN255" s="21">
        <f>IF(BN$3&lt;'Depr. Rate'!$B$1,('Depr. Rate'!$B$4*'KU Meter Schedule'!X255)/12,IF(X255=0,W255/2*'Depr. Rate'!$C$4/12,('Depr. Rate'!$C$4*'KU Meter Schedule'!X255)/12))</f>
        <v>786.90546674999996</v>
      </c>
      <c r="BO255" s="21">
        <f>IF(BO$3&lt;'Depr. Rate'!$B$1,('Depr. Rate'!$B$4*'KU Meter Schedule'!Y255)/12,IF(Y255=0,X255/2*'Depr. Rate'!$C$4/12,('Depr. Rate'!$C$4*'KU Meter Schedule'!Y255)/12))</f>
        <v>786.90546674999996</v>
      </c>
      <c r="BP255" s="21">
        <f>IF(BP$3&lt;'Depr. Rate'!$B$1,('Depr. Rate'!$B$4*'KU Meter Schedule'!Z255)/12,IF(Z255=0,Y255/2*'Depr. Rate'!$C$4/12,('Depr. Rate'!$C$4*'KU Meter Schedule'!Z255)/12))</f>
        <v>786.90546674999996</v>
      </c>
      <c r="BQ255" s="21">
        <f>IF(BQ$3&lt;'Depr. Rate'!$B$1,('Depr. Rate'!$B$4*'KU Meter Schedule'!AA255)/12,IF(AA255=0,Z255/2*'Depr. Rate'!$C$4/12,('Depr. Rate'!$C$4*'KU Meter Schedule'!AA255)/12))</f>
        <v>786.90546674999996</v>
      </c>
      <c r="BR255" s="21">
        <f>IF(BR$3&lt;'Depr. Rate'!$B$1,('Depr. Rate'!$B$4*'KU Meter Schedule'!AB255)/12,IF(AB255=0,AA255/2*'Depr. Rate'!$C$4/12,('Depr. Rate'!$C$4*'KU Meter Schedule'!AB255)/12))</f>
        <v>786.90546674999996</v>
      </c>
      <c r="BS255" s="21">
        <f>IF(BS$3&lt;'Depr. Rate'!$B$1,('Depr. Rate'!$B$4*'KU Meter Schedule'!AC255)/12,IF(AC255=0,AB255/2*'Depr. Rate'!$C$4/12,('Depr. Rate'!$C$4*'KU Meter Schedule'!AC255)/12))</f>
        <v>786.90546674999996</v>
      </c>
      <c r="BT255" s="21">
        <f>IF(BT$3&lt;'Depr. Rate'!$B$1,('Depr. Rate'!$B$4*'KU Meter Schedule'!AD255)/12,IF(AD255=0,AC255/2*'Depr. Rate'!$C$4/12,('Depr. Rate'!$C$4*'KU Meter Schedule'!AD255)/12))</f>
        <v>786.90546674999996</v>
      </c>
      <c r="BU255" s="21">
        <f>IF(BU$3&lt;'Depr. Rate'!$B$1,('Depr. Rate'!$B$4*'KU Meter Schedule'!AE255)/12,IF(AE255=0,AD255/2*'Depr. Rate'!$C$4/12,('Depr. Rate'!$C$4*'KU Meter Schedule'!AE255)/12))</f>
        <v>786.90546674999996</v>
      </c>
      <c r="BV255" s="21">
        <f>IF(BV$3&lt;'Depr. Rate'!$B$1,('Depr. Rate'!$B$4*'KU Meter Schedule'!AF255)/12,IF(AF255=0,AE255/2*'Depr. Rate'!$C$4/12,('Depr. Rate'!$C$4*'KU Meter Schedule'!AF255)/12))</f>
        <v>786.90546674999996</v>
      </c>
      <c r="BW255" s="21">
        <f>IF(BW$3&lt;'Depr. Rate'!$B$1,('Depr. Rate'!$B$4*'KU Meter Schedule'!AG255)/12,IF(AG255=0,AF255/2*'Depr. Rate'!$C$4/12,('Depr. Rate'!$C$4*'KU Meter Schedule'!AG255)/12))</f>
        <v>786.90546674999996</v>
      </c>
      <c r="BX255" s="21">
        <f>IF(BX$3&lt;'Depr. Rate'!$B$1,('Depr. Rate'!$B$4*'KU Meter Schedule'!AH255)/12,IF(AH255=0,AG255/2*'Depr. Rate'!$C$4/12,('Depr. Rate'!$C$4*'KU Meter Schedule'!AH255)/12))</f>
        <v>786.90546674999996</v>
      </c>
      <c r="BY255" s="21">
        <f>IF(BY$3&lt;'Depr. Rate'!$B$1,('Depr. Rate'!$B$4*'KU Meter Schedule'!AI255)/12,IF(AI255=0,AH255/2*'Depr. Rate'!$C$4/12,('Depr. Rate'!$C$4*'KU Meter Schedule'!AI255)/12))</f>
        <v>786.90546674999996</v>
      </c>
      <c r="BZ255" s="21">
        <f>IF(BZ$3&lt;'Depr. Rate'!$B$1,('Depr. Rate'!$B$4*'KU Meter Schedule'!AJ255)/12,IF(AJ255=0,AI255/2*'Depr. Rate'!$C$4/12,('Depr. Rate'!$C$4*'KU Meter Schedule'!AJ255)/12))</f>
        <v>786.90546674999996</v>
      </c>
      <c r="CA255" s="21">
        <f>IF(CA$3&lt;'Depr. Rate'!$B$1,('Depr. Rate'!$B$4*'KU Meter Schedule'!AK255)/12,IF(AK255=0,AJ255/2*'Depr. Rate'!$C$4/12,('Depr. Rate'!$C$4*'KU Meter Schedule'!AK255)/12))</f>
        <v>786.90546674999996</v>
      </c>
      <c r="CB255" s="21">
        <f>IF(CB$3&lt;'Depr. Rate'!$B$1,('Depr. Rate'!$B$4*'KU Meter Schedule'!AL255)/12,IF(AL255=0,AK255/2*'Depr. Rate'!$C$4/12,('Depr. Rate'!$C$4*'KU Meter Schedule'!AL255)/12))</f>
        <v>786.90546674999996</v>
      </c>
      <c r="CC255" s="21">
        <f>IF(CC$3&lt;'Depr. Rate'!$B$1,('Depr. Rate'!$B$4*'KU Meter Schedule'!AM255)/12,IF(AM255=0,AL255/2*'Depr. Rate'!$C$4/12,('Depr. Rate'!$C$4*'KU Meter Schedule'!AM255)/12))</f>
        <v>786.90546674999996</v>
      </c>
      <c r="CD255" s="21">
        <f>IF(CD$3&lt;'Depr. Rate'!$B$1,('Depr. Rate'!$B$4*'KU Meter Schedule'!AN255)/12,IF(AN255=0,AM255/2*'Depr. Rate'!$C$4/12,('Depr. Rate'!$C$4*'KU Meter Schedule'!AN255)/12))</f>
        <v>786.90546674999996</v>
      </c>
      <c r="CE255" s="21">
        <f>IF(CE$3&lt;'Depr. Rate'!$B$1,('Depr. Rate'!$B$4*'KU Meter Schedule'!AO255)/12,IF(AO255=0,AN255/2*'Depr. Rate'!$C$4/12,('Depr. Rate'!$C$4*'KU Meter Schedule'!AO255)/12))</f>
        <v>786.90546674999996</v>
      </c>
      <c r="CF255" s="21">
        <f>IF(CF$3&lt;'Depr. Rate'!$B$1,('Depr. Rate'!$B$4*'KU Meter Schedule'!AP255)/12,IF(AP255=0,AO255/2*'Depr. Rate'!$C$4/12,('Depr. Rate'!$C$4*'KU Meter Schedule'!AP255)/12))</f>
        <v>786.90546674999996</v>
      </c>
      <c r="CG255" s="21">
        <f>IF(CG$3&lt;'Depr. Rate'!$B$1,('Depr. Rate'!$B$4*'KU Meter Schedule'!AQ255)/12,IF(AQ255=0,AP255/2*'Depr. Rate'!$C$4/12,('Depr. Rate'!$C$4*'KU Meter Schedule'!AQ255)/12))</f>
        <v>786.90546674999996</v>
      </c>
      <c r="CH255" s="21">
        <f>IF(CH$3&lt;'Depr. Rate'!$B$1,('Depr. Rate'!$B$4*'KU Meter Schedule'!AR255)/12,IF(AR255=0,AQ255/2*'Depr. Rate'!$C$4/12,('Depr. Rate'!$C$4*'KU Meter Schedule'!AR255)/12))</f>
        <v>786.90546674999996</v>
      </c>
      <c r="CI255" s="21">
        <f>IF(CI$3&lt;'Depr. Rate'!$B$1,('Depr. Rate'!$B$4*'KU Meter Schedule'!AS255)/12,IF(AS255=0,AR255/2*'Depr. Rate'!$C$4/12,('Depr. Rate'!$C$4*'KU Meter Schedule'!AS255)/12))</f>
        <v>786.90546674999996</v>
      </c>
      <c r="CJ255" s="21">
        <f>IF(CJ$3&lt;'Depr. Rate'!$B$1,('Depr. Rate'!$B$4*'KU Meter Schedule'!AT255)/12,IF(AT255=0,AS255/2*'Depr. Rate'!$C$4/12,('Depr. Rate'!$C$4*'KU Meter Schedule'!AT255)/12))</f>
        <v>786.90546674999996</v>
      </c>
      <c r="CK255" s="21">
        <f>IF(CK$3&lt;'Depr. Rate'!$B$1,('Depr. Rate'!$B$4*'KU Meter Schedule'!AU255)/12,IF(AU255=0,AT255/2*'Depr. Rate'!$C$4/12,('Depr. Rate'!$C$4*'KU Meter Schedule'!AU255)/12))</f>
        <v>786.90546674999996</v>
      </c>
      <c r="CL255" s="21">
        <f>IF(CL$3&lt;'Depr. Rate'!$B$1,('Depr. Rate'!$B$4*'KU Meter Schedule'!AV255)/12,IF(AV255=0,AU255/2*'Depr. Rate'!$C$4/12,('Depr. Rate'!$C$4*'KU Meter Schedule'!AV255)/12))</f>
        <v>786.90546674999996</v>
      </c>
      <c r="CM255" s="21">
        <f>IF(CM$3&lt;'Depr. Rate'!$B$1,('Depr. Rate'!$B$4*'KU Meter Schedule'!AW255)/12,IF(AW255=0,AV255/2*'Depr. Rate'!$C$4/12,('Depr. Rate'!$C$4*'KU Meter Schedule'!AW255)/12))</f>
        <v>786.90546674999996</v>
      </c>
      <c r="CN255" s="21">
        <f>IF(CN$3&lt;'Depr. Rate'!$B$1,('Depr. Rate'!$B$4*'KU Meter Schedule'!AX255)/12,IF(AX255=0,AW255/2*'Depr. Rate'!$C$4/12,('Depr. Rate'!$C$4*'KU Meter Schedule'!AX255)/12))</f>
        <v>393.45273337499998</v>
      </c>
      <c r="CP255" s="6">
        <f>IF(CP$3=$CP$3,$H255+AZ255,IF($F255='KU Meter Schedule'!CP$3,'KU Meter Schedule'!CO255+AZ255-$G255,SUM(CO255,AZ255)))</f>
        <v>21909.63951280147</v>
      </c>
      <c r="CQ255" s="6">
        <f>IF(CQ$3=$CP$3,$H255+BA255,IF($F255='KU Meter Schedule'!CQ$3,'KU Meter Schedule'!CP255+BA255-$G255,SUM(CP255,BA255)))</f>
        <v>22423.033677718136</v>
      </c>
      <c r="CR255" s="6">
        <f>IF(CR$3=$CP$3,$H255+BB255,IF($F255='KU Meter Schedule'!CR$3,'KU Meter Schedule'!CQ255+BB255-$G255,SUM(CQ255,BB255)))</f>
        <v>22936.427842634803</v>
      </c>
      <c r="CS255" s="6">
        <f>IF(CS$3=$CP$3,$H255+BC255,IF($F255='KU Meter Schedule'!CS$3,'KU Meter Schedule'!CR255+BC255-$G255,SUM(CR255,BC255)))</f>
        <v>23449.822007551469</v>
      </c>
      <c r="CT255" s="6">
        <f>IF(CT$3=$CP$3,$H255+BD255,IF($F255='KU Meter Schedule'!CT$3,'KU Meter Schedule'!CS255+BD255-$G255,SUM(CS255,BD255)))</f>
        <v>23963.216172468135</v>
      </c>
      <c r="CU255" s="6">
        <f>IF(CU$3=$CP$3,$H255+BE255,IF($F255='KU Meter Schedule'!CU$3,'KU Meter Schedule'!CT255+BE255-$G255,SUM(CT255,BE255)))</f>
        <v>24476.610337384802</v>
      </c>
      <c r="CV255" s="6">
        <f>IF(CV$3=$CP$3,$H255+BF255,IF($F255='KU Meter Schedule'!CV$3,'KU Meter Schedule'!CU255+BF255-$G255,SUM(CU255,BF255)))</f>
        <v>24990.004502301468</v>
      </c>
      <c r="CW255" s="6">
        <f>IF(CW$3=$CP$3,$H255+BG255,IF($F255='KU Meter Schedule'!CW$3,'KU Meter Schedule'!CV255+BG255-$G255,SUM(CV255,BG255)))</f>
        <v>25503.398667218135</v>
      </c>
      <c r="CX255" s="6">
        <f>IF(CX$3=$CP$3,$H255+BH255,IF($F255='KU Meter Schedule'!CX$3,'KU Meter Schedule'!CW255+BH255-$G255,SUM(CW255,BH255)))</f>
        <v>26016.792832134801</v>
      </c>
      <c r="CY255" s="6">
        <f>IF(CY$3=$CP$3,$H255+BI255,IF($F255='KU Meter Schedule'!CY$3,'KU Meter Schedule'!CX255+BI255-$G255,SUM(CX255,BI255)))</f>
        <v>26530.186997051467</v>
      </c>
      <c r="CZ255" s="6">
        <f>IF(CZ$3=$CP$3,$H255+BJ255,IF($F255='KU Meter Schedule'!CZ$3,'KU Meter Schedule'!CY255+BJ255-$G255,SUM(CY255,BJ255)))</f>
        <v>27043.581161968134</v>
      </c>
      <c r="DA255" s="6">
        <f>IF(DA$3=$CP$3,$H255+BK255,IF($F255='KU Meter Schedule'!DA$3,'KU Meter Schedule'!CZ255+BK255-$G255,SUM(CZ255,BK255)))</f>
        <v>27830.486628718132</v>
      </c>
      <c r="DB255" s="6">
        <f>IF(DB$3=$CP$3,$H255+BL255,IF($F255='KU Meter Schedule'!DB$3,'KU Meter Schedule'!DA255+BL255-$G255,SUM(DA255,BL255)))</f>
        <v>28617.392095468131</v>
      </c>
      <c r="DC255" s="6">
        <f>IF(DC$3=$CP$3,$H255+BM255,IF($F255='KU Meter Schedule'!DC$3,'KU Meter Schedule'!DB255+BM255-$G255,SUM(DB255,BM255)))</f>
        <v>29404.297562218129</v>
      </c>
      <c r="DD255" s="6">
        <f>IF(DD$3=$CP$3,$H255+BN255,IF($F255='KU Meter Schedule'!DD$3,'KU Meter Schedule'!DC255+BN255-$G255,SUM(DC255,BN255)))</f>
        <v>30191.203028968128</v>
      </c>
      <c r="DE255" s="6">
        <f>IF(DE$3=$CP$3,$H255+BO255,IF($F255='KU Meter Schedule'!DE$3,'KU Meter Schedule'!DD255+BO255-$G255,SUM(DD255,BO255)))</f>
        <v>30978.108495718127</v>
      </c>
      <c r="DF255" s="6">
        <f>IF(DF$3=$CP$3,$H255+BP255,IF($F255='KU Meter Schedule'!DF$3,'KU Meter Schedule'!DE255+BP255-$G255,SUM(DE255,BP255)))</f>
        <v>31765.013962468125</v>
      </c>
      <c r="DG255" s="6">
        <f>IF(DG$3=$CP$3,$H255+BQ255,IF($F255='KU Meter Schedule'!DG$3,'KU Meter Schedule'!DF255+BQ255-$G255,SUM(DF255,BQ255)))</f>
        <v>32551.919429218124</v>
      </c>
      <c r="DH255" s="6">
        <f>IF(DH$3=$CP$3,$H255+BR255,IF($F255='KU Meter Schedule'!DH$3,'KU Meter Schedule'!DG255+BR255-$G255,SUM(DG255,BR255)))</f>
        <v>33338.824895968122</v>
      </c>
      <c r="DI255" s="6">
        <f>IF(DI$3=$CP$3,$H255+BS255,IF($F255='KU Meter Schedule'!DI$3,'KU Meter Schedule'!DH255+BS255-$G255,SUM(DH255,BS255)))</f>
        <v>34125.730362718125</v>
      </c>
      <c r="DJ255" s="6">
        <f>IF(DJ$3=$CP$3,$H255+BT255,IF($F255='KU Meter Schedule'!DJ$3,'KU Meter Schedule'!DI255+BT255-$G255,SUM(DI255,BT255)))</f>
        <v>34912.635829468127</v>
      </c>
      <c r="DK255" s="6">
        <f>IF(DK$3=$CP$3,$H255+BU255,IF($F255='KU Meter Schedule'!DK$3,'KU Meter Schedule'!DJ255+BU255-$G255,SUM(DJ255,BU255)))</f>
        <v>35699.541296218129</v>
      </c>
      <c r="DL255" s="6">
        <f>IF(DL$3=$CP$3,$H255+BV255,IF($F255='KU Meter Schedule'!DL$3,'KU Meter Schedule'!DK255+BV255-$G255,SUM(DK255,BV255)))</f>
        <v>36486.446762968131</v>
      </c>
      <c r="DM255" s="6">
        <f>IF(DM$3=$CP$3,$H255+BW255,IF($F255='KU Meter Schedule'!DM$3,'KU Meter Schedule'!DL255+BW255-$G255,SUM(DL255,BW255)))</f>
        <v>37273.352229718133</v>
      </c>
      <c r="DN255" s="6">
        <f>IF(DN$3=$CP$3,$H255+BX255,IF($F255='KU Meter Schedule'!DN$3,'KU Meter Schedule'!DM255+BX255-$G255,SUM(DM255,BX255)))</f>
        <v>38060.257696468136</v>
      </c>
      <c r="DO255" s="6">
        <f>IF(DO$3=$CP$3,$H255+BY255,IF($F255='KU Meter Schedule'!DO$3,'KU Meter Schedule'!DN255+BY255-$G255,SUM(DN255,BY255)))</f>
        <v>38847.163163218138</v>
      </c>
      <c r="DP255" s="6">
        <f>IF(DP$3=$CP$3,$H255+BZ255,IF($F255='KU Meter Schedule'!DP$3,'KU Meter Schedule'!DO255+BZ255-$G255,SUM(DO255,BZ255)))</f>
        <v>39634.06862996814</v>
      </c>
      <c r="DQ255" s="6">
        <f>IF(DQ$3=$CP$3,$H255+CA255,IF($F255='KU Meter Schedule'!DQ$3,'KU Meter Schedule'!DP255+CA255-$G255,SUM(DP255,CA255)))</f>
        <v>40420.974096718142</v>
      </c>
      <c r="DR255" s="6">
        <f>IF(DR$3=$CP$3,$H255+CB255,IF($F255='KU Meter Schedule'!DR$3,'KU Meter Schedule'!DQ255+CB255-$G255,SUM(DQ255,CB255)))</f>
        <v>41207.879563468145</v>
      </c>
      <c r="DS255" s="6">
        <f>IF(DS$3=$CP$3,$H255+CC255,IF($F255='KU Meter Schedule'!DS$3,'KU Meter Schedule'!DR255+CC255-$G255,SUM(DR255,CC255)))</f>
        <v>41994.785030218147</v>
      </c>
      <c r="DT255" s="6">
        <f>IF(DT$3=$CP$3,$H255+CD255,IF($F255='KU Meter Schedule'!DT$3,'KU Meter Schedule'!DS255+CD255-$G255,SUM(DS255,CD255)))</f>
        <v>42781.690496968149</v>
      </c>
      <c r="DU255" s="6">
        <f>IF(DU$3=$CP$3,$H255+CE255,IF($F255='KU Meter Schedule'!DU$3,'KU Meter Schedule'!DT255+CE255-$G255,SUM(DT255,CE255)))</f>
        <v>43568.595963718151</v>
      </c>
      <c r="DV255" s="6">
        <f>IF(DV$3=$CP$3,$H255+CF255,IF($F255='KU Meter Schedule'!DV$3,'KU Meter Schedule'!DU255+CF255-$G255,SUM(DU255,CF255)))</f>
        <v>44355.501430468154</v>
      </c>
      <c r="DW255" s="6">
        <f>IF(DW$3=$CP$3,$H255+CG255,IF($F255='KU Meter Schedule'!DW$3,'KU Meter Schedule'!DV255+CG255-$G255,SUM(DV255,CG255)))</f>
        <v>45142.406897218156</v>
      </c>
      <c r="DX255" s="6">
        <f>IF(DX$3=$CP$3,$H255+CH255,IF($F255='KU Meter Schedule'!DX$3,'KU Meter Schedule'!DW255+CH255-$G255,SUM(DW255,CH255)))</f>
        <v>45929.312363968158</v>
      </c>
      <c r="DY255" s="6">
        <f>IF(DY$3=$CP$3,$H255+CI255,IF($F255='KU Meter Schedule'!DY$3,'KU Meter Schedule'!DX255+CI255-$G255,SUM(DX255,CI255)))</f>
        <v>46716.21783071816</v>
      </c>
      <c r="DZ255" s="6">
        <f>IF(DZ$3=$CP$3,$H255+CJ255,IF($F255='KU Meter Schedule'!DZ$3,'KU Meter Schedule'!DY255+CJ255-$G255,SUM(DY255,CJ255)))</f>
        <v>47503.123297468162</v>
      </c>
      <c r="EA255" s="6">
        <f>IF(EA$3=$CP$3,$H255+CK255,IF($F255='KU Meter Schedule'!EA$3,'KU Meter Schedule'!DZ255+CK255-$G255,SUM(DZ255,CK255)))</f>
        <v>48290.028764218165</v>
      </c>
      <c r="EB255" s="6">
        <f>IF(EB$3=$CP$3,$H255+CL255,IF($F255='KU Meter Schedule'!EB$3,'KU Meter Schedule'!EA255+CL255-$G255,SUM(EA255,CL255)))</f>
        <v>49076.934230968167</v>
      </c>
      <c r="EC255" s="6">
        <f>IF(EC$3=$CP$3,$H255+CM255,IF($F255='KU Meter Schedule'!EC$3,'KU Meter Schedule'!EB255+CM255-$G255,SUM(EB255,CM255)))</f>
        <v>49863.839697718169</v>
      </c>
      <c r="ED255" s="6">
        <f>IF(ED$3=$CP$3,$H255+CN255,IF($F255='KU Meter Schedule'!ED$3,'KU Meter Schedule'!EC255+CN255-$G255,SUM(EC255,CN255)))</f>
        <v>-218770.21756890684</v>
      </c>
      <c r="EF255" s="8">
        <f t="shared" si="52"/>
        <v>247117.87048719852</v>
      </c>
      <c r="EG255" s="8">
        <f t="shared" si="52"/>
        <v>246604.47632228187</v>
      </c>
      <c r="EH255" s="8">
        <f t="shared" si="52"/>
        <v>246091.08215736522</v>
      </c>
      <c r="EI255" s="8">
        <f t="shared" si="52"/>
        <v>245577.68799244854</v>
      </c>
      <c r="EJ255" s="8">
        <f t="shared" si="52"/>
        <v>245064.29382753186</v>
      </c>
      <c r="EK255" s="8">
        <f t="shared" si="52"/>
        <v>244550.89966261521</v>
      </c>
      <c r="EL255" s="8">
        <f t="shared" si="52"/>
        <v>244037.50549769856</v>
      </c>
      <c r="EM255" s="8">
        <f t="shared" si="52"/>
        <v>243524.11133278187</v>
      </c>
      <c r="EN255" s="8">
        <f t="shared" si="52"/>
        <v>243010.71716786519</v>
      </c>
      <c r="EO255" s="8">
        <f t="shared" si="52"/>
        <v>242497.32300294854</v>
      </c>
      <c r="EP255" s="8">
        <f t="shared" si="52"/>
        <v>241983.92883803189</v>
      </c>
      <c r="EQ255" s="8">
        <f t="shared" si="52"/>
        <v>241197.02337128189</v>
      </c>
      <c r="ER255" s="8">
        <f t="shared" si="52"/>
        <v>240410.11790453189</v>
      </c>
      <c r="ES255" s="8">
        <f t="shared" si="52"/>
        <v>239623.21243778188</v>
      </c>
      <c r="ET255" s="8">
        <f t="shared" si="52"/>
        <v>238836.30697103188</v>
      </c>
      <c r="EU255" s="8">
        <f t="shared" si="52"/>
        <v>238049.40150428188</v>
      </c>
      <c r="EV255" s="8">
        <f t="shared" si="51"/>
        <v>237262.49603753188</v>
      </c>
      <c r="EW255" s="8">
        <f t="shared" si="51"/>
        <v>236475.59057078187</v>
      </c>
      <c r="EX255" s="8">
        <f t="shared" si="51"/>
        <v>235688.68510403187</v>
      </c>
      <c r="EY255" s="8">
        <f t="shared" si="51"/>
        <v>234901.7796372819</v>
      </c>
      <c r="EZ255" s="8">
        <f t="shared" si="51"/>
        <v>234114.87417053187</v>
      </c>
      <c r="FA255" s="8">
        <f t="shared" si="51"/>
        <v>233327.96870378189</v>
      </c>
      <c r="FB255" s="8">
        <f t="shared" si="51"/>
        <v>232541.06323703186</v>
      </c>
      <c r="FC255" s="8">
        <f t="shared" si="51"/>
        <v>231754.15777028189</v>
      </c>
      <c r="FD255" s="8">
        <f t="shared" si="51"/>
        <v>230967.25230353186</v>
      </c>
      <c r="FE255" s="8">
        <f t="shared" si="51"/>
        <v>230180.34683678189</v>
      </c>
      <c r="FF255" s="8">
        <f t="shared" si="51"/>
        <v>229393.44137003185</v>
      </c>
      <c r="FG255" s="8">
        <f t="shared" si="51"/>
        <v>228606.53590328188</v>
      </c>
      <c r="FH255" s="8">
        <f t="shared" si="51"/>
        <v>227819.63043653185</v>
      </c>
      <c r="FI255" s="8">
        <f t="shared" si="51"/>
        <v>227032.72496978188</v>
      </c>
      <c r="FJ255" s="8">
        <f t="shared" si="51"/>
        <v>226245.81950303185</v>
      </c>
      <c r="FK255" s="8">
        <f t="shared" si="50"/>
        <v>225458.91403628187</v>
      </c>
      <c r="FL255" s="8">
        <f t="shared" si="50"/>
        <v>224672.00856953184</v>
      </c>
      <c r="FM255" s="8">
        <f t="shared" si="50"/>
        <v>223885.10310278187</v>
      </c>
      <c r="FN255" s="8">
        <f t="shared" si="50"/>
        <v>223098.19763603184</v>
      </c>
      <c r="FO255" s="8">
        <f t="shared" si="50"/>
        <v>222311.29216928186</v>
      </c>
      <c r="FP255" s="8">
        <f t="shared" si="50"/>
        <v>221524.38670253183</v>
      </c>
      <c r="FQ255" s="8">
        <f t="shared" si="50"/>
        <v>220737.48123578186</v>
      </c>
      <c r="FR255" s="8">
        <f t="shared" si="50"/>
        <v>219950.57576903183</v>
      </c>
      <c r="FS255" s="8">
        <f t="shared" si="50"/>
        <v>219163.67030228185</v>
      </c>
      <c r="FT255" s="8">
        <f t="shared" si="50"/>
        <v>218770.21756890684</v>
      </c>
    </row>
    <row r="256" spans="1:176" x14ac:dyDescent="0.25">
      <c r="A256" s="3" t="s">
        <v>12</v>
      </c>
      <c r="B256" s="3" t="s">
        <v>2</v>
      </c>
      <c r="C256" s="3" t="s">
        <v>37</v>
      </c>
      <c r="D256" s="3" t="s">
        <v>5</v>
      </c>
      <c r="E256" s="3">
        <v>2013</v>
      </c>
      <c r="F256" s="24">
        <f>IFERROR(VLOOKUP(CONCATENATE(C256,E256),'KU Retirements'!$A$4:$E$150,5,FALSE),"N/A")</f>
        <v>43800</v>
      </c>
      <c r="G256" s="5">
        <v>84295.040000000008</v>
      </c>
      <c r="H256" s="5">
        <v>6313.390000000014</v>
      </c>
      <c r="J256" s="6">
        <f>IF(J$3=$J$3,$G256,IF($F256='KU Meter Schedule'!J$3,'KU Meter Schedule'!I256-'KU Meter Schedule'!$G256,I256))</f>
        <v>84295.040000000008</v>
      </c>
      <c r="K256" s="6">
        <f>IF(K$3=$J$3,$G256,IF($F256='KU Meter Schedule'!K$3,'KU Meter Schedule'!J256-'KU Meter Schedule'!$G256,J256))</f>
        <v>84295.040000000008</v>
      </c>
      <c r="L256" s="6">
        <f>IF(L$3=$J$3,$G256,IF($F256='KU Meter Schedule'!L$3,'KU Meter Schedule'!K256-'KU Meter Schedule'!$G256,K256))</f>
        <v>84295.040000000008</v>
      </c>
      <c r="M256" s="6">
        <f>IF(M$3=$J$3,$G256,IF($F256='KU Meter Schedule'!M$3,'KU Meter Schedule'!L256-'KU Meter Schedule'!$G256,L256))</f>
        <v>84295.040000000008</v>
      </c>
      <c r="N256" s="6">
        <f>IF(N$3=$J$3,$G256,IF($F256='KU Meter Schedule'!N$3,'KU Meter Schedule'!M256-'KU Meter Schedule'!$G256,M256))</f>
        <v>84295.040000000008</v>
      </c>
      <c r="O256" s="6">
        <f>IF(O$3=$J$3,$G256,IF($F256='KU Meter Schedule'!O$3,'KU Meter Schedule'!N256-'KU Meter Schedule'!$G256,N256))</f>
        <v>84295.040000000008</v>
      </c>
      <c r="P256" s="6">
        <f>IF(P$3=$J$3,$G256,IF($F256='KU Meter Schedule'!P$3,'KU Meter Schedule'!O256-'KU Meter Schedule'!$G256,O256))</f>
        <v>84295.040000000008</v>
      </c>
      <c r="Q256" s="6">
        <f>IF(Q$3=$J$3,$G256,IF($F256='KU Meter Schedule'!Q$3,'KU Meter Schedule'!P256-'KU Meter Schedule'!$G256,P256))</f>
        <v>84295.040000000008</v>
      </c>
      <c r="R256" s="6">
        <f>IF(R$3=$J$3,$G256,IF($F256='KU Meter Schedule'!R$3,'KU Meter Schedule'!Q256-'KU Meter Schedule'!$G256,Q256))</f>
        <v>84295.040000000008</v>
      </c>
      <c r="S256" s="6">
        <f>IF(S$3=$J$3,$G256,IF($F256='KU Meter Schedule'!S$3,'KU Meter Schedule'!R256-'KU Meter Schedule'!$G256,R256))</f>
        <v>84295.040000000008</v>
      </c>
      <c r="T256" s="6">
        <f>IF(T$3=$J$3,$G256,IF($F256='KU Meter Schedule'!T$3,'KU Meter Schedule'!S256-'KU Meter Schedule'!$G256,S256))</f>
        <v>84295.040000000008</v>
      </c>
      <c r="U256" s="6">
        <f>IF(U$3=$J$3,$G256,IF($F256='KU Meter Schedule'!U$3,'KU Meter Schedule'!T256-'KU Meter Schedule'!$G256,T256))</f>
        <v>84295.040000000008</v>
      </c>
      <c r="V256" s="6">
        <f>IF(V$3=$J$3,$G256,IF($F256='KU Meter Schedule'!V$3,'KU Meter Schedule'!U256-'KU Meter Schedule'!$G256,U256))</f>
        <v>84295.040000000008</v>
      </c>
      <c r="W256" s="6">
        <f>IF(W$3=$J$3,$G256,IF($F256='KU Meter Schedule'!W$3,'KU Meter Schedule'!V256-'KU Meter Schedule'!$G256,V256))</f>
        <v>84295.040000000008</v>
      </c>
      <c r="X256" s="6">
        <f>IF(X$3=$J$3,$G256,IF($F256='KU Meter Schedule'!X$3,'KU Meter Schedule'!W256-'KU Meter Schedule'!$G256,W256))</f>
        <v>84295.040000000008</v>
      </c>
      <c r="Y256" s="6">
        <f>IF(Y$3=$J$3,$G256,IF($F256='KU Meter Schedule'!Y$3,'KU Meter Schedule'!X256-'KU Meter Schedule'!$G256,X256))</f>
        <v>84295.040000000008</v>
      </c>
      <c r="Z256" s="6">
        <f>IF(Z$3=$J$3,$G256,IF($F256='KU Meter Schedule'!Z$3,'KU Meter Schedule'!Y256-'KU Meter Schedule'!$G256,Y256))</f>
        <v>84295.040000000008</v>
      </c>
      <c r="AA256" s="6">
        <f>IF(AA$3=$J$3,$G256,IF($F256='KU Meter Schedule'!AA$3,'KU Meter Schedule'!Z256-'KU Meter Schedule'!$G256,Z256))</f>
        <v>84295.040000000008</v>
      </c>
      <c r="AB256" s="6">
        <f>IF(AB$3=$J$3,$G256,IF($F256='KU Meter Schedule'!AB$3,'KU Meter Schedule'!AA256-'KU Meter Schedule'!$G256,AA256))</f>
        <v>84295.040000000008</v>
      </c>
      <c r="AC256" s="6">
        <f>IF(AC$3=$J$3,$G256,IF($F256='KU Meter Schedule'!AC$3,'KU Meter Schedule'!AB256-'KU Meter Schedule'!$G256,AB256))</f>
        <v>84295.040000000008</v>
      </c>
      <c r="AD256" s="6">
        <f>IF(AD$3=$J$3,$G256,IF($F256='KU Meter Schedule'!AD$3,'KU Meter Schedule'!AC256-'KU Meter Schedule'!$G256,AC256))</f>
        <v>84295.040000000008</v>
      </c>
      <c r="AE256" s="6">
        <f>IF(AE$3=$J$3,$G256,IF($F256='KU Meter Schedule'!AE$3,'KU Meter Schedule'!AD256-'KU Meter Schedule'!$G256,AD256))</f>
        <v>84295.040000000008</v>
      </c>
      <c r="AF256" s="6">
        <f>IF(AF$3=$J$3,$G256,IF($F256='KU Meter Schedule'!AF$3,'KU Meter Schedule'!AE256-'KU Meter Schedule'!$G256,AE256))</f>
        <v>84295.040000000008</v>
      </c>
      <c r="AG256" s="6">
        <f>IF(AG$3=$J$3,$G256,IF($F256='KU Meter Schedule'!AG$3,'KU Meter Schedule'!AF256-'KU Meter Schedule'!$G256,AF256))</f>
        <v>84295.040000000008</v>
      </c>
      <c r="AH256" s="6">
        <f>IF(AH$3=$J$3,$G256,IF($F256='KU Meter Schedule'!AH$3,'KU Meter Schedule'!AG256-'KU Meter Schedule'!$G256,AG256))</f>
        <v>84295.040000000008</v>
      </c>
      <c r="AI256" s="6">
        <f>IF(AI$3=$J$3,$G256,IF($F256='KU Meter Schedule'!AI$3,'KU Meter Schedule'!AH256-'KU Meter Schedule'!$G256,AH256))</f>
        <v>84295.040000000008</v>
      </c>
      <c r="AJ256" s="6">
        <f>IF(AJ$3=$J$3,$G256,IF($F256='KU Meter Schedule'!AJ$3,'KU Meter Schedule'!AI256-'KU Meter Schedule'!$G256,AI256))</f>
        <v>84295.040000000008</v>
      </c>
      <c r="AK256" s="6">
        <f>IF(AK$3=$J$3,$G256,IF($F256='KU Meter Schedule'!AK$3,'KU Meter Schedule'!AJ256-'KU Meter Schedule'!$G256,AJ256))</f>
        <v>84295.040000000008</v>
      </c>
      <c r="AL256" s="6">
        <f>IF(AL$3=$J$3,$G256,IF($F256='KU Meter Schedule'!AL$3,'KU Meter Schedule'!AK256-'KU Meter Schedule'!$G256,AK256))</f>
        <v>84295.040000000008</v>
      </c>
      <c r="AM256" s="6">
        <f>IF(AM$3=$J$3,$G256,IF($F256='KU Meter Schedule'!AM$3,'KU Meter Schedule'!AL256-'KU Meter Schedule'!$G256,AL256))</f>
        <v>84295.040000000008</v>
      </c>
      <c r="AN256" s="6">
        <f>IF(AN$3=$J$3,$G256,IF($F256='KU Meter Schedule'!AN$3,'KU Meter Schedule'!AM256-'KU Meter Schedule'!$G256,AM256))</f>
        <v>84295.040000000008</v>
      </c>
      <c r="AO256" s="6">
        <f>IF(AO$3=$J$3,$G256,IF($F256='KU Meter Schedule'!AO$3,'KU Meter Schedule'!AN256-'KU Meter Schedule'!$G256,AN256))</f>
        <v>84295.040000000008</v>
      </c>
      <c r="AP256" s="6">
        <f>IF(AP$3=$J$3,$G256,IF($F256='KU Meter Schedule'!AP$3,'KU Meter Schedule'!AO256-'KU Meter Schedule'!$G256,AO256))</f>
        <v>84295.040000000008</v>
      </c>
      <c r="AQ256" s="6">
        <f>IF(AQ$3=$J$3,$G256,IF($F256='KU Meter Schedule'!AQ$3,'KU Meter Schedule'!AP256-'KU Meter Schedule'!$G256,AP256))</f>
        <v>84295.040000000008</v>
      </c>
      <c r="AR256" s="6">
        <f>IF(AR$3=$J$3,$G256,IF($F256='KU Meter Schedule'!AR$3,'KU Meter Schedule'!AQ256-'KU Meter Schedule'!$G256,AQ256))</f>
        <v>84295.040000000008</v>
      </c>
      <c r="AS256" s="6">
        <f>IF(AS$3=$J$3,$G256,IF($F256='KU Meter Schedule'!AS$3,'KU Meter Schedule'!AR256-'KU Meter Schedule'!$G256,AR256))</f>
        <v>84295.040000000008</v>
      </c>
      <c r="AT256" s="6">
        <f>IF(AT$3=$J$3,$G256,IF($F256='KU Meter Schedule'!AT$3,'KU Meter Schedule'!AS256-'KU Meter Schedule'!$G256,AS256))</f>
        <v>84295.040000000008</v>
      </c>
      <c r="AU256" s="6">
        <f>IF(AU$3=$J$3,$G256,IF($F256='KU Meter Schedule'!AU$3,'KU Meter Schedule'!AT256-'KU Meter Schedule'!$G256,AT256))</f>
        <v>84295.040000000008</v>
      </c>
      <c r="AV256" s="6">
        <f>IF(AV$3=$J$3,$G256,IF($F256='KU Meter Schedule'!AV$3,'KU Meter Schedule'!AU256-'KU Meter Schedule'!$G256,AU256))</f>
        <v>84295.040000000008</v>
      </c>
      <c r="AW256" s="6">
        <f>IF(AW$3=$J$3,$G256,IF($F256='KU Meter Schedule'!AW$3,'KU Meter Schedule'!AV256-'KU Meter Schedule'!$G256,AV256))</f>
        <v>84295.040000000008</v>
      </c>
      <c r="AX256" s="6">
        <f>IF(AX$3=$J$3,$G256,IF($F256='KU Meter Schedule'!AX$3,'KU Meter Schedule'!AW256-'KU Meter Schedule'!$G256,AW256))</f>
        <v>0</v>
      </c>
      <c r="AZ256" s="21">
        <f>IF(AZ$3&lt;'Depr. Rate'!$B$1,('Depr. Rate'!$B$4*'KU Meter Schedule'!J256)/12,IF(J256=0,I256/2*'Depr. Rate'!$C$4/12,('Depr. Rate'!$C$4*'KU Meter Schedule'!J256)/12))</f>
        <v>160.86303466666669</v>
      </c>
      <c r="BA256" s="21">
        <f>IF(BA$3&lt;'Depr. Rate'!$B$1,('Depr. Rate'!$B$4*'KU Meter Schedule'!K256)/12,IF(K256=0,J256/2*'Depr. Rate'!$C$4/12,('Depr. Rate'!$C$4*'KU Meter Schedule'!K256)/12))</f>
        <v>160.86303466666669</v>
      </c>
      <c r="BB256" s="21">
        <f>IF(BB$3&lt;'Depr. Rate'!$B$1,('Depr. Rate'!$B$4*'KU Meter Schedule'!L256)/12,IF(L256=0,K256/2*'Depr. Rate'!$C$4/12,('Depr. Rate'!$C$4*'KU Meter Schedule'!L256)/12))</f>
        <v>160.86303466666669</v>
      </c>
      <c r="BC256" s="21">
        <f>IF(BC$3&lt;'Depr. Rate'!$B$1,('Depr. Rate'!$B$4*'KU Meter Schedule'!M256)/12,IF(M256=0,L256/2*'Depr. Rate'!$C$4/12,('Depr. Rate'!$C$4*'KU Meter Schedule'!M256)/12))</f>
        <v>160.86303466666669</v>
      </c>
      <c r="BD256" s="21">
        <f>IF(BD$3&lt;'Depr. Rate'!$B$1,('Depr. Rate'!$B$4*'KU Meter Schedule'!N256)/12,IF(N256=0,M256/2*'Depr. Rate'!$C$4/12,('Depr. Rate'!$C$4*'KU Meter Schedule'!N256)/12))</f>
        <v>160.86303466666669</v>
      </c>
      <c r="BE256" s="21">
        <f>IF(BE$3&lt;'Depr. Rate'!$B$1,('Depr. Rate'!$B$4*'KU Meter Schedule'!O256)/12,IF(O256=0,N256/2*'Depr. Rate'!$C$4/12,('Depr. Rate'!$C$4*'KU Meter Schedule'!O256)/12))</f>
        <v>160.86303466666669</v>
      </c>
      <c r="BF256" s="21">
        <f>IF(BF$3&lt;'Depr. Rate'!$B$1,('Depr. Rate'!$B$4*'KU Meter Schedule'!P256)/12,IF(P256=0,O256/2*'Depr. Rate'!$C$4/12,('Depr. Rate'!$C$4*'KU Meter Schedule'!P256)/12))</f>
        <v>160.86303466666669</v>
      </c>
      <c r="BG256" s="21">
        <f>IF(BG$3&lt;'Depr. Rate'!$B$1,('Depr. Rate'!$B$4*'KU Meter Schedule'!Q256)/12,IF(Q256=0,P256/2*'Depr. Rate'!$C$4/12,('Depr. Rate'!$C$4*'KU Meter Schedule'!Q256)/12))</f>
        <v>160.86303466666669</v>
      </c>
      <c r="BH256" s="21">
        <f>IF(BH$3&lt;'Depr. Rate'!$B$1,('Depr. Rate'!$B$4*'KU Meter Schedule'!R256)/12,IF(R256=0,Q256/2*'Depr. Rate'!$C$4/12,('Depr. Rate'!$C$4*'KU Meter Schedule'!R256)/12))</f>
        <v>160.86303466666669</v>
      </c>
      <c r="BI256" s="21">
        <f>IF(BI$3&lt;'Depr. Rate'!$B$1,('Depr. Rate'!$B$4*'KU Meter Schedule'!S256)/12,IF(S256=0,R256/2*'Depr. Rate'!$C$4/12,('Depr. Rate'!$C$4*'KU Meter Schedule'!S256)/12))</f>
        <v>160.86303466666669</v>
      </c>
      <c r="BJ256" s="21">
        <f>IF(BJ$3&lt;'Depr. Rate'!$B$1,('Depr. Rate'!$B$4*'KU Meter Schedule'!T256)/12,IF(T256=0,S256/2*'Depr. Rate'!$C$4/12,('Depr. Rate'!$C$4*'KU Meter Schedule'!T256)/12))</f>
        <v>160.86303466666669</v>
      </c>
      <c r="BK256" s="21">
        <f>IF(BK$3&lt;'Depr. Rate'!$B$1,('Depr. Rate'!$B$4*'KU Meter Schedule'!U256)/12,IF(U256=0,T256/2*'Depr. Rate'!$C$4/12,('Depr. Rate'!$C$4*'KU Meter Schedule'!U256)/12))</f>
        <v>246.56299200000001</v>
      </c>
      <c r="BL256" s="21">
        <f>IF(BL$3&lt;'Depr. Rate'!$B$1,('Depr. Rate'!$B$4*'KU Meter Schedule'!V256)/12,IF(V256=0,U256/2*'Depr. Rate'!$C$4/12,('Depr. Rate'!$C$4*'KU Meter Schedule'!V256)/12))</f>
        <v>246.56299200000001</v>
      </c>
      <c r="BM256" s="21">
        <f>IF(BM$3&lt;'Depr. Rate'!$B$1,('Depr. Rate'!$B$4*'KU Meter Schedule'!W256)/12,IF(W256=0,V256/2*'Depr. Rate'!$C$4/12,('Depr. Rate'!$C$4*'KU Meter Schedule'!W256)/12))</f>
        <v>246.56299200000001</v>
      </c>
      <c r="BN256" s="21">
        <f>IF(BN$3&lt;'Depr. Rate'!$B$1,('Depr. Rate'!$B$4*'KU Meter Schedule'!X256)/12,IF(X256=0,W256/2*'Depr. Rate'!$C$4/12,('Depr. Rate'!$C$4*'KU Meter Schedule'!X256)/12))</f>
        <v>246.56299200000001</v>
      </c>
      <c r="BO256" s="21">
        <f>IF(BO$3&lt;'Depr. Rate'!$B$1,('Depr. Rate'!$B$4*'KU Meter Schedule'!Y256)/12,IF(Y256=0,X256/2*'Depr. Rate'!$C$4/12,('Depr. Rate'!$C$4*'KU Meter Schedule'!Y256)/12))</f>
        <v>246.56299200000001</v>
      </c>
      <c r="BP256" s="21">
        <f>IF(BP$3&lt;'Depr. Rate'!$B$1,('Depr. Rate'!$B$4*'KU Meter Schedule'!Z256)/12,IF(Z256=0,Y256/2*'Depr. Rate'!$C$4/12,('Depr. Rate'!$C$4*'KU Meter Schedule'!Z256)/12))</f>
        <v>246.56299200000001</v>
      </c>
      <c r="BQ256" s="21">
        <f>IF(BQ$3&lt;'Depr. Rate'!$B$1,('Depr. Rate'!$B$4*'KU Meter Schedule'!AA256)/12,IF(AA256=0,Z256/2*'Depr. Rate'!$C$4/12,('Depr. Rate'!$C$4*'KU Meter Schedule'!AA256)/12))</f>
        <v>246.56299200000001</v>
      </c>
      <c r="BR256" s="21">
        <f>IF(BR$3&lt;'Depr. Rate'!$B$1,('Depr. Rate'!$B$4*'KU Meter Schedule'!AB256)/12,IF(AB256=0,AA256/2*'Depr. Rate'!$C$4/12,('Depr. Rate'!$C$4*'KU Meter Schedule'!AB256)/12))</f>
        <v>246.56299200000001</v>
      </c>
      <c r="BS256" s="21">
        <f>IF(BS$3&lt;'Depr. Rate'!$B$1,('Depr. Rate'!$B$4*'KU Meter Schedule'!AC256)/12,IF(AC256=0,AB256/2*'Depr. Rate'!$C$4/12,('Depr. Rate'!$C$4*'KU Meter Schedule'!AC256)/12))</f>
        <v>246.56299200000001</v>
      </c>
      <c r="BT256" s="21">
        <f>IF(BT$3&lt;'Depr. Rate'!$B$1,('Depr. Rate'!$B$4*'KU Meter Schedule'!AD256)/12,IF(AD256=0,AC256/2*'Depr. Rate'!$C$4/12,('Depr. Rate'!$C$4*'KU Meter Schedule'!AD256)/12))</f>
        <v>246.56299200000001</v>
      </c>
      <c r="BU256" s="21">
        <f>IF(BU$3&lt;'Depr. Rate'!$B$1,('Depr. Rate'!$B$4*'KU Meter Schedule'!AE256)/12,IF(AE256=0,AD256/2*'Depr. Rate'!$C$4/12,('Depr. Rate'!$C$4*'KU Meter Schedule'!AE256)/12))</f>
        <v>246.56299200000001</v>
      </c>
      <c r="BV256" s="21">
        <f>IF(BV$3&lt;'Depr. Rate'!$B$1,('Depr. Rate'!$B$4*'KU Meter Schedule'!AF256)/12,IF(AF256=0,AE256/2*'Depr. Rate'!$C$4/12,('Depr. Rate'!$C$4*'KU Meter Schedule'!AF256)/12))</f>
        <v>246.56299200000001</v>
      </c>
      <c r="BW256" s="21">
        <f>IF(BW$3&lt;'Depr. Rate'!$B$1,('Depr. Rate'!$B$4*'KU Meter Schedule'!AG256)/12,IF(AG256=0,AF256/2*'Depr. Rate'!$C$4/12,('Depr. Rate'!$C$4*'KU Meter Schedule'!AG256)/12))</f>
        <v>246.56299200000001</v>
      </c>
      <c r="BX256" s="21">
        <f>IF(BX$3&lt;'Depr. Rate'!$B$1,('Depr. Rate'!$B$4*'KU Meter Schedule'!AH256)/12,IF(AH256=0,AG256/2*'Depr. Rate'!$C$4/12,('Depr. Rate'!$C$4*'KU Meter Schedule'!AH256)/12))</f>
        <v>246.56299200000001</v>
      </c>
      <c r="BY256" s="21">
        <f>IF(BY$3&lt;'Depr. Rate'!$B$1,('Depr. Rate'!$B$4*'KU Meter Schedule'!AI256)/12,IF(AI256=0,AH256/2*'Depr. Rate'!$C$4/12,('Depr. Rate'!$C$4*'KU Meter Schedule'!AI256)/12))</f>
        <v>246.56299200000001</v>
      </c>
      <c r="BZ256" s="21">
        <f>IF(BZ$3&lt;'Depr. Rate'!$B$1,('Depr. Rate'!$B$4*'KU Meter Schedule'!AJ256)/12,IF(AJ256=0,AI256/2*'Depr. Rate'!$C$4/12,('Depr. Rate'!$C$4*'KU Meter Schedule'!AJ256)/12))</f>
        <v>246.56299200000001</v>
      </c>
      <c r="CA256" s="21">
        <f>IF(CA$3&lt;'Depr. Rate'!$B$1,('Depr. Rate'!$B$4*'KU Meter Schedule'!AK256)/12,IF(AK256=0,AJ256/2*'Depr. Rate'!$C$4/12,('Depr. Rate'!$C$4*'KU Meter Schedule'!AK256)/12))</f>
        <v>246.56299200000001</v>
      </c>
      <c r="CB256" s="21">
        <f>IF(CB$3&lt;'Depr. Rate'!$B$1,('Depr. Rate'!$B$4*'KU Meter Schedule'!AL256)/12,IF(AL256=0,AK256/2*'Depr. Rate'!$C$4/12,('Depr. Rate'!$C$4*'KU Meter Schedule'!AL256)/12))</f>
        <v>246.56299200000001</v>
      </c>
      <c r="CC256" s="21">
        <f>IF(CC$3&lt;'Depr. Rate'!$B$1,('Depr. Rate'!$B$4*'KU Meter Schedule'!AM256)/12,IF(AM256=0,AL256/2*'Depr. Rate'!$C$4/12,('Depr. Rate'!$C$4*'KU Meter Schedule'!AM256)/12))</f>
        <v>246.56299200000001</v>
      </c>
      <c r="CD256" s="21">
        <f>IF(CD$3&lt;'Depr. Rate'!$B$1,('Depr. Rate'!$B$4*'KU Meter Schedule'!AN256)/12,IF(AN256=0,AM256/2*'Depr. Rate'!$C$4/12,('Depr. Rate'!$C$4*'KU Meter Schedule'!AN256)/12))</f>
        <v>246.56299200000001</v>
      </c>
      <c r="CE256" s="21">
        <f>IF(CE$3&lt;'Depr. Rate'!$B$1,('Depr. Rate'!$B$4*'KU Meter Schedule'!AO256)/12,IF(AO256=0,AN256/2*'Depr. Rate'!$C$4/12,('Depr. Rate'!$C$4*'KU Meter Schedule'!AO256)/12))</f>
        <v>246.56299200000001</v>
      </c>
      <c r="CF256" s="21">
        <f>IF(CF$3&lt;'Depr. Rate'!$B$1,('Depr. Rate'!$B$4*'KU Meter Schedule'!AP256)/12,IF(AP256=0,AO256/2*'Depr. Rate'!$C$4/12,('Depr. Rate'!$C$4*'KU Meter Schedule'!AP256)/12))</f>
        <v>246.56299200000001</v>
      </c>
      <c r="CG256" s="21">
        <f>IF(CG$3&lt;'Depr. Rate'!$B$1,('Depr. Rate'!$B$4*'KU Meter Schedule'!AQ256)/12,IF(AQ256=0,AP256/2*'Depr. Rate'!$C$4/12,('Depr. Rate'!$C$4*'KU Meter Schedule'!AQ256)/12))</f>
        <v>246.56299200000001</v>
      </c>
      <c r="CH256" s="21">
        <f>IF(CH$3&lt;'Depr. Rate'!$B$1,('Depr. Rate'!$B$4*'KU Meter Schedule'!AR256)/12,IF(AR256=0,AQ256/2*'Depr. Rate'!$C$4/12,('Depr. Rate'!$C$4*'KU Meter Schedule'!AR256)/12))</f>
        <v>246.56299200000001</v>
      </c>
      <c r="CI256" s="21">
        <f>IF(CI$3&lt;'Depr. Rate'!$B$1,('Depr. Rate'!$B$4*'KU Meter Schedule'!AS256)/12,IF(AS256=0,AR256/2*'Depr. Rate'!$C$4/12,('Depr. Rate'!$C$4*'KU Meter Schedule'!AS256)/12))</f>
        <v>246.56299200000001</v>
      </c>
      <c r="CJ256" s="21">
        <f>IF(CJ$3&lt;'Depr. Rate'!$B$1,('Depr. Rate'!$B$4*'KU Meter Schedule'!AT256)/12,IF(AT256=0,AS256/2*'Depr. Rate'!$C$4/12,('Depr. Rate'!$C$4*'KU Meter Schedule'!AT256)/12))</f>
        <v>246.56299200000001</v>
      </c>
      <c r="CK256" s="21">
        <f>IF(CK$3&lt;'Depr. Rate'!$B$1,('Depr. Rate'!$B$4*'KU Meter Schedule'!AU256)/12,IF(AU256=0,AT256/2*'Depr. Rate'!$C$4/12,('Depr. Rate'!$C$4*'KU Meter Schedule'!AU256)/12))</f>
        <v>246.56299200000001</v>
      </c>
      <c r="CL256" s="21">
        <f>IF(CL$3&lt;'Depr. Rate'!$B$1,('Depr. Rate'!$B$4*'KU Meter Schedule'!AV256)/12,IF(AV256=0,AU256/2*'Depr. Rate'!$C$4/12,('Depr. Rate'!$C$4*'KU Meter Schedule'!AV256)/12))</f>
        <v>246.56299200000001</v>
      </c>
      <c r="CM256" s="21">
        <f>IF(CM$3&lt;'Depr. Rate'!$B$1,('Depr. Rate'!$B$4*'KU Meter Schedule'!AW256)/12,IF(AW256=0,AV256/2*'Depr. Rate'!$C$4/12,('Depr. Rate'!$C$4*'KU Meter Schedule'!AW256)/12))</f>
        <v>246.56299200000001</v>
      </c>
      <c r="CN256" s="21">
        <f>IF(CN$3&lt;'Depr. Rate'!$B$1,('Depr. Rate'!$B$4*'KU Meter Schedule'!AX256)/12,IF(AX256=0,AW256/2*'Depr. Rate'!$C$4/12,('Depr. Rate'!$C$4*'KU Meter Schedule'!AX256)/12))</f>
        <v>123.281496</v>
      </c>
      <c r="CP256" s="6">
        <f>IF(CP$3=$CP$3,$H256+AZ256,IF($F256='KU Meter Schedule'!CP$3,'KU Meter Schedule'!CO256+AZ256-$G256,SUM(CO256,AZ256)))</f>
        <v>6474.2530346666808</v>
      </c>
      <c r="CQ256" s="6">
        <f>IF(CQ$3=$CP$3,$H256+BA256,IF($F256='KU Meter Schedule'!CQ$3,'KU Meter Schedule'!CP256+BA256-$G256,SUM(CP256,BA256)))</f>
        <v>6635.1160693333477</v>
      </c>
      <c r="CR256" s="6">
        <f>IF(CR$3=$CP$3,$H256+BB256,IF($F256='KU Meter Schedule'!CR$3,'KU Meter Schedule'!CQ256+BB256-$G256,SUM(CQ256,BB256)))</f>
        <v>6795.9791040000146</v>
      </c>
      <c r="CS256" s="6">
        <f>IF(CS$3=$CP$3,$H256+BC256,IF($F256='KU Meter Schedule'!CS$3,'KU Meter Schedule'!CR256+BC256-$G256,SUM(CR256,BC256)))</f>
        <v>6956.8421386666814</v>
      </c>
      <c r="CT256" s="6">
        <f>IF(CT$3=$CP$3,$H256+BD256,IF($F256='KU Meter Schedule'!CT$3,'KU Meter Schedule'!CS256+BD256-$G256,SUM(CS256,BD256)))</f>
        <v>7117.7051733333483</v>
      </c>
      <c r="CU256" s="6">
        <f>IF(CU$3=$CP$3,$H256+BE256,IF($F256='KU Meter Schedule'!CU$3,'KU Meter Schedule'!CT256+BE256-$G256,SUM(CT256,BE256)))</f>
        <v>7278.5682080000151</v>
      </c>
      <c r="CV256" s="6">
        <f>IF(CV$3=$CP$3,$H256+BF256,IF($F256='KU Meter Schedule'!CV$3,'KU Meter Schedule'!CU256+BF256-$G256,SUM(CU256,BF256)))</f>
        <v>7439.431242666682</v>
      </c>
      <c r="CW256" s="6">
        <f>IF(CW$3=$CP$3,$H256+BG256,IF($F256='KU Meter Schedule'!CW$3,'KU Meter Schedule'!CV256+BG256-$G256,SUM(CV256,BG256)))</f>
        <v>7600.2942773333489</v>
      </c>
      <c r="CX256" s="6">
        <f>IF(CX$3=$CP$3,$H256+BH256,IF($F256='KU Meter Schedule'!CX$3,'KU Meter Schedule'!CW256+BH256-$G256,SUM(CW256,BH256)))</f>
        <v>7761.1573120000157</v>
      </c>
      <c r="CY256" s="6">
        <f>IF(CY$3=$CP$3,$H256+BI256,IF($F256='KU Meter Schedule'!CY$3,'KU Meter Schedule'!CX256+BI256-$G256,SUM(CX256,BI256)))</f>
        <v>7922.0203466666826</v>
      </c>
      <c r="CZ256" s="6">
        <f>IF(CZ$3=$CP$3,$H256+BJ256,IF($F256='KU Meter Schedule'!CZ$3,'KU Meter Schedule'!CY256+BJ256-$G256,SUM(CY256,BJ256)))</f>
        <v>8082.8833813333495</v>
      </c>
      <c r="DA256" s="6">
        <f>IF(DA$3=$CP$3,$H256+BK256,IF($F256='KU Meter Schedule'!DA$3,'KU Meter Schedule'!CZ256+BK256-$G256,SUM(CZ256,BK256)))</f>
        <v>8329.4463733333487</v>
      </c>
      <c r="DB256" s="6">
        <f>IF(DB$3=$CP$3,$H256+BL256,IF($F256='KU Meter Schedule'!DB$3,'KU Meter Schedule'!DA256+BL256-$G256,SUM(DA256,BL256)))</f>
        <v>8576.0093653333479</v>
      </c>
      <c r="DC256" s="6">
        <f>IF(DC$3=$CP$3,$H256+BM256,IF($F256='KU Meter Schedule'!DC$3,'KU Meter Schedule'!DB256+BM256-$G256,SUM(DB256,BM256)))</f>
        <v>8822.5723573333471</v>
      </c>
      <c r="DD256" s="6">
        <f>IF(DD$3=$CP$3,$H256+BN256,IF($F256='KU Meter Schedule'!DD$3,'KU Meter Schedule'!DC256+BN256-$G256,SUM(DC256,BN256)))</f>
        <v>9069.1353493333463</v>
      </c>
      <c r="DE256" s="6">
        <f>IF(DE$3=$CP$3,$H256+BO256,IF($F256='KU Meter Schedule'!DE$3,'KU Meter Schedule'!DD256+BO256-$G256,SUM(DD256,BO256)))</f>
        <v>9315.6983413333455</v>
      </c>
      <c r="DF256" s="6">
        <f>IF(DF$3=$CP$3,$H256+BP256,IF($F256='KU Meter Schedule'!DF$3,'KU Meter Schedule'!DE256+BP256-$G256,SUM(DE256,BP256)))</f>
        <v>9562.2613333333447</v>
      </c>
      <c r="DG256" s="6">
        <f>IF(DG$3=$CP$3,$H256+BQ256,IF($F256='KU Meter Schedule'!DG$3,'KU Meter Schedule'!DF256+BQ256-$G256,SUM(DF256,BQ256)))</f>
        <v>9808.8243253333439</v>
      </c>
      <c r="DH256" s="6">
        <f>IF(DH$3=$CP$3,$H256+BR256,IF($F256='KU Meter Schedule'!DH$3,'KU Meter Schedule'!DG256+BR256-$G256,SUM(DG256,BR256)))</f>
        <v>10055.387317333343</v>
      </c>
      <c r="DI256" s="6">
        <f>IF(DI$3=$CP$3,$H256+BS256,IF($F256='KU Meter Schedule'!DI$3,'KU Meter Schedule'!DH256+BS256-$G256,SUM(DH256,BS256)))</f>
        <v>10301.950309333342</v>
      </c>
      <c r="DJ256" s="6">
        <f>IF(DJ$3=$CP$3,$H256+BT256,IF($F256='KU Meter Schedule'!DJ$3,'KU Meter Schedule'!DI256+BT256-$G256,SUM(DI256,BT256)))</f>
        <v>10548.513301333342</v>
      </c>
      <c r="DK256" s="6">
        <f>IF(DK$3=$CP$3,$H256+BU256,IF($F256='KU Meter Schedule'!DK$3,'KU Meter Schedule'!DJ256+BU256-$G256,SUM(DJ256,BU256)))</f>
        <v>10795.076293333341</v>
      </c>
      <c r="DL256" s="6">
        <f>IF(DL$3=$CP$3,$H256+BV256,IF($F256='KU Meter Schedule'!DL$3,'KU Meter Schedule'!DK256+BV256-$G256,SUM(DK256,BV256)))</f>
        <v>11041.63928533334</v>
      </c>
      <c r="DM256" s="6">
        <f>IF(DM$3=$CP$3,$H256+BW256,IF($F256='KU Meter Schedule'!DM$3,'KU Meter Schedule'!DL256+BW256-$G256,SUM(DL256,BW256)))</f>
        <v>11288.202277333339</v>
      </c>
      <c r="DN256" s="6">
        <f>IF(DN$3=$CP$3,$H256+BX256,IF($F256='KU Meter Schedule'!DN$3,'KU Meter Schedule'!DM256+BX256-$G256,SUM(DM256,BX256)))</f>
        <v>11534.765269333338</v>
      </c>
      <c r="DO256" s="6">
        <f>IF(DO$3=$CP$3,$H256+BY256,IF($F256='KU Meter Schedule'!DO$3,'KU Meter Schedule'!DN256+BY256-$G256,SUM(DN256,BY256)))</f>
        <v>11781.328261333338</v>
      </c>
      <c r="DP256" s="6">
        <f>IF(DP$3=$CP$3,$H256+BZ256,IF($F256='KU Meter Schedule'!DP$3,'KU Meter Schedule'!DO256+BZ256-$G256,SUM(DO256,BZ256)))</f>
        <v>12027.891253333337</v>
      </c>
      <c r="DQ256" s="6">
        <f>IF(DQ$3=$CP$3,$H256+CA256,IF($F256='KU Meter Schedule'!DQ$3,'KU Meter Schedule'!DP256+CA256-$G256,SUM(DP256,CA256)))</f>
        <v>12274.454245333336</v>
      </c>
      <c r="DR256" s="6">
        <f>IF(DR$3=$CP$3,$H256+CB256,IF($F256='KU Meter Schedule'!DR$3,'KU Meter Schedule'!DQ256+CB256-$G256,SUM(DQ256,CB256)))</f>
        <v>12521.017237333335</v>
      </c>
      <c r="DS256" s="6">
        <f>IF(DS$3=$CP$3,$H256+CC256,IF($F256='KU Meter Schedule'!DS$3,'KU Meter Schedule'!DR256+CC256-$G256,SUM(DR256,CC256)))</f>
        <v>12767.580229333335</v>
      </c>
      <c r="DT256" s="6">
        <f>IF(DT$3=$CP$3,$H256+CD256,IF($F256='KU Meter Schedule'!DT$3,'KU Meter Schedule'!DS256+CD256-$G256,SUM(DS256,CD256)))</f>
        <v>13014.143221333334</v>
      </c>
      <c r="DU256" s="6">
        <f>IF(DU$3=$CP$3,$H256+CE256,IF($F256='KU Meter Schedule'!DU$3,'KU Meter Schedule'!DT256+CE256-$G256,SUM(DT256,CE256)))</f>
        <v>13260.706213333333</v>
      </c>
      <c r="DV256" s="6">
        <f>IF(DV$3=$CP$3,$H256+CF256,IF($F256='KU Meter Schedule'!DV$3,'KU Meter Schedule'!DU256+CF256-$G256,SUM(DU256,CF256)))</f>
        <v>13507.269205333332</v>
      </c>
      <c r="DW256" s="6">
        <f>IF(DW$3=$CP$3,$H256+CG256,IF($F256='KU Meter Schedule'!DW$3,'KU Meter Schedule'!DV256+CG256-$G256,SUM(DV256,CG256)))</f>
        <v>13753.832197333331</v>
      </c>
      <c r="DX256" s="6">
        <f>IF(DX$3=$CP$3,$H256+CH256,IF($F256='KU Meter Schedule'!DX$3,'KU Meter Schedule'!DW256+CH256-$G256,SUM(DW256,CH256)))</f>
        <v>14000.395189333331</v>
      </c>
      <c r="DY256" s="6">
        <f>IF(DY$3=$CP$3,$H256+CI256,IF($F256='KU Meter Schedule'!DY$3,'KU Meter Schedule'!DX256+CI256-$G256,SUM(DX256,CI256)))</f>
        <v>14246.95818133333</v>
      </c>
      <c r="DZ256" s="6">
        <f>IF(DZ$3=$CP$3,$H256+CJ256,IF($F256='KU Meter Schedule'!DZ$3,'KU Meter Schedule'!DY256+CJ256-$G256,SUM(DY256,CJ256)))</f>
        <v>14493.521173333329</v>
      </c>
      <c r="EA256" s="6">
        <f>IF(EA$3=$CP$3,$H256+CK256,IF($F256='KU Meter Schedule'!EA$3,'KU Meter Schedule'!DZ256+CK256-$G256,SUM(DZ256,CK256)))</f>
        <v>14740.084165333328</v>
      </c>
      <c r="EB256" s="6">
        <f>IF(EB$3=$CP$3,$H256+CL256,IF($F256='KU Meter Schedule'!EB$3,'KU Meter Schedule'!EA256+CL256-$G256,SUM(EA256,CL256)))</f>
        <v>14986.647157333327</v>
      </c>
      <c r="EC256" s="6">
        <f>IF(EC$3=$CP$3,$H256+CM256,IF($F256='KU Meter Schedule'!EC$3,'KU Meter Schedule'!EB256+CM256-$G256,SUM(EB256,CM256)))</f>
        <v>15233.210149333327</v>
      </c>
      <c r="ED256" s="6">
        <f>IF(ED$3=$CP$3,$H256+CN256,IF($F256='KU Meter Schedule'!ED$3,'KU Meter Schedule'!EC256+CN256-$G256,SUM(EC256,CN256)))</f>
        <v>-68938.54835466668</v>
      </c>
      <c r="EF256" s="8">
        <f t="shared" si="52"/>
        <v>77820.786965333333</v>
      </c>
      <c r="EG256" s="8">
        <f t="shared" si="52"/>
        <v>77659.923930666657</v>
      </c>
      <c r="EH256" s="8">
        <f t="shared" si="52"/>
        <v>77499.060895999995</v>
      </c>
      <c r="EI256" s="8">
        <f t="shared" si="52"/>
        <v>77338.197861333319</v>
      </c>
      <c r="EJ256" s="8">
        <f t="shared" si="52"/>
        <v>77177.334826666658</v>
      </c>
      <c r="EK256" s="8">
        <f t="shared" si="52"/>
        <v>77016.471791999997</v>
      </c>
      <c r="EL256" s="8">
        <f t="shared" si="52"/>
        <v>76855.608757333321</v>
      </c>
      <c r="EM256" s="8">
        <f t="shared" si="52"/>
        <v>76694.745722666659</v>
      </c>
      <c r="EN256" s="8">
        <f t="shared" si="52"/>
        <v>76533.882687999998</v>
      </c>
      <c r="EO256" s="8">
        <f t="shared" si="52"/>
        <v>76373.019653333322</v>
      </c>
      <c r="EP256" s="8">
        <f t="shared" si="52"/>
        <v>76212.156618666661</v>
      </c>
      <c r="EQ256" s="8">
        <f t="shared" si="52"/>
        <v>75965.593626666654</v>
      </c>
      <c r="ER256" s="8">
        <f t="shared" si="52"/>
        <v>75719.030634666662</v>
      </c>
      <c r="ES256" s="8">
        <f t="shared" si="52"/>
        <v>75472.467642666656</v>
      </c>
      <c r="ET256" s="8">
        <f t="shared" si="52"/>
        <v>75225.904650666664</v>
      </c>
      <c r="EU256" s="8">
        <f t="shared" si="52"/>
        <v>74979.341658666657</v>
      </c>
      <c r="EV256" s="8">
        <f t="shared" si="51"/>
        <v>74732.778666666665</v>
      </c>
      <c r="EW256" s="8">
        <f t="shared" si="51"/>
        <v>74486.215674666659</v>
      </c>
      <c r="EX256" s="8">
        <f t="shared" si="51"/>
        <v>74239.652682666667</v>
      </c>
      <c r="EY256" s="8">
        <f t="shared" si="51"/>
        <v>73993.08969066666</v>
      </c>
      <c r="EZ256" s="8">
        <f t="shared" si="51"/>
        <v>73746.526698666668</v>
      </c>
      <c r="FA256" s="8">
        <f t="shared" si="51"/>
        <v>73499.963706666662</v>
      </c>
      <c r="FB256" s="8">
        <f t="shared" si="51"/>
        <v>73253.40071466667</v>
      </c>
      <c r="FC256" s="8">
        <f t="shared" si="51"/>
        <v>73006.837722666663</v>
      </c>
      <c r="FD256" s="8">
        <f t="shared" si="51"/>
        <v>72760.274730666672</v>
      </c>
      <c r="FE256" s="8">
        <f t="shared" si="51"/>
        <v>72513.711738666665</v>
      </c>
      <c r="FF256" s="8">
        <f t="shared" si="51"/>
        <v>72267.148746666673</v>
      </c>
      <c r="FG256" s="8">
        <f t="shared" si="51"/>
        <v>72020.585754666667</v>
      </c>
      <c r="FH256" s="8">
        <f t="shared" si="51"/>
        <v>71774.022762666675</v>
      </c>
      <c r="FI256" s="8">
        <f t="shared" si="51"/>
        <v>71527.459770666668</v>
      </c>
      <c r="FJ256" s="8">
        <f t="shared" si="51"/>
        <v>71280.896778666676</v>
      </c>
      <c r="FK256" s="8">
        <f t="shared" si="50"/>
        <v>71034.33378666667</v>
      </c>
      <c r="FL256" s="8">
        <f t="shared" si="50"/>
        <v>70787.770794666678</v>
      </c>
      <c r="FM256" s="8">
        <f t="shared" si="50"/>
        <v>70541.207802666671</v>
      </c>
      <c r="FN256" s="8">
        <f t="shared" si="50"/>
        <v>70294.644810666679</v>
      </c>
      <c r="FO256" s="8">
        <f t="shared" si="50"/>
        <v>70048.081818666673</v>
      </c>
      <c r="FP256" s="8">
        <f t="shared" si="50"/>
        <v>69801.518826666681</v>
      </c>
      <c r="FQ256" s="8">
        <f t="shared" si="50"/>
        <v>69554.955834666674</v>
      </c>
      <c r="FR256" s="8">
        <f t="shared" si="50"/>
        <v>69308.392842666683</v>
      </c>
      <c r="FS256" s="8">
        <f t="shared" si="50"/>
        <v>69061.829850666676</v>
      </c>
      <c r="FT256" s="8">
        <f t="shared" si="50"/>
        <v>68938.54835466668</v>
      </c>
    </row>
    <row r="257" spans="1:176" x14ac:dyDescent="0.25">
      <c r="A257" s="3" t="s">
        <v>12</v>
      </c>
      <c r="B257" s="3" t="s">
        <v>2</v>
      </c>
      <c r="C257" s="27" t="s">
        <v>38</v>
      </c>
      <c r="D257" s="3" t="s">
        <v>4</v>
      </c>
      <c r="E257" s="3">
        <v>1948</v>
      </c>
      <c r="F257" s="24">
        <f>IFERROR(VLOOKUP(CONCATENATE(C257,E257),'KU Retirements'!$A$4:$E$150,5,FALSE),"N/A")</f>
        <v>43800</v>
      </c>
      <c r="G257" s="5">
        <v>45.02</v>
      </c>
      <c r="H257" s="5">
        <v>23.960000000000004</v>
      </c>
      <c r="J257" s="6">
        <f>IF(J$3=$J$3,$G257,IF($F257='KU Meter Schedule'!J$3,'KU Meter Schedule'!I257-'KU Meter Schedule'!$G257,I257))</f>
        <v>45.02</v>
      </c>
      <c r="K257" s="6">
        <f>IF(K$3=$J$3,$G257,IF($F257='KU Meter Schedule'!K$3,'KU Meter Schedule'!J257-'KU Meter Schedule'!$G257,J257))</f>
        <v>45.02</v>
      </c>
      <c r="L257" s="6">
        <f>IF(L$3=$J$3,$G257,IF($F257='KU Meter Schedule'!L$3,'KU Meter Schedule'!K257-'KU Meter Schedule'!$G257,K257))</f>
        <v>45.02</v>
      </c>
      <c r="M257" s="6">
        <f>IF(M$3=$J$3,$G257,IF($F257='KU Meter Schedule'!M$3,'KU Meter Schedule'!L257-'KU Meter Schedule'!$G257,L257))</f>
        <v>45.02</v>
      </c>
      <c r="N257" s="6">
        <f>IF(N$3=$J$3,$G257,IF($F257='KU Meter Schedule'!N$3,'KU Meter Schedule'!M257-'KU Meter Schedule'!$G257,M257))</f>
        <v>45.02</v>
      </c>
      <c r="O257" s="6">
        <f>IF(O$3=$J$3,$G257,IF($F257='KU Meter Schedule'!O$3,'KU Meter Schedule'!N257-'KU Meter Schedule'!$G257,N257))</f>
        <v>45.02</v>
      </c>
      <c r="P257" s="6">
        <f>IF(P$3=$J$3,$G257,IF($F257='KU Meter Schedule'!P$3,'KU Meter Schedule'!O257-'KU Meter Schedule'!$G257,O257))</f>
        <v>45.02</v>
      </c>
      <c r="Q257" s="6">
        <f>IF(Q$3=$J$3,$G257,IF($F257='KU Meter Schedule'!Q$3,'KU Meter Schedule'!P257-'KU Meter Schedule'!$G257,P257))</f>
        <v>45.02</v>
      </c>
      <c r="R257" s="6">
        <f>IF(R$3=$J$3,$G257,IF($F257='KU Meter Schedule'!R$3,'KU Meter Schedule'!Q257-'KU Meter Schedule'!$G257,Q257))</f>
        <v>45.02</v>
      </c>
      <c r="S257" s="6">
        <f>IF(S$3=$J$3,$G257,IF($F257='KU Meter Schedule'!S$3,'KU Meter Schedule'!R257-'KU Meter Schedule'!$G257,R257))</f>
        <v>45.02</v>
      </c>
      <c r="T257" s="6">
        <f>IF(T$3=$J$3,$G257,IF($F257='KU Meter Schedule'!T$3,'KU Meter Schedule'!S257-'KU Meter Schedule'!$G257,S257))</f>
        <v>45.02</v>
      </c>
      <c r="U257" s="6">
        <f>IF(U$3=$J$3,$G257,IF($F257='KU Meter Schedule'!U$3,'KU Meter Schedule'!T257-'KU Meter Schedule'!$G257,T257))</f>
        <v>45.02</v>
      </c>
      <c r="V257" s="6">
        <f>IF(V$3=$J$3,$G257,IF($F257='KU Meter Schedule'!V$3,'KU Meter Schedule'!U257-'KU Meter Schedule'!$G257,U257))</f>
        <v>45.02</v>
      </c>
      <c r="W257" s="6">
        <f>IF(W$3=$J$3,$G257,IF($F257='KU Meter Schedule'!W$3,'KU Meter Schedule'!V257-'KU Meter Schedule'!$G257,V257))</f>
        <v>45.02</v>
      </c>
      <c r="X257" s="6">
        <f>IF(X$3=$J$3,$G257,IF($F257='KU Meter Schedule'!X$3,'KU Meter Schedule'!W257-'KU Meter Schedule'!$G257,W257))</f>
        <v>45.02</v>
      </c>
      <c r="Y257" s="6">
        <f>IF(Y$3=$J$3,$G257,IF($F257='KU Meter Schedule'!Y$3,'KU Meter Schedule'!X257-'KU Meter Schedule'!$G257,X257))</f>
        <v>45.02</v>
      </c>
      <c r="Z257" s="6">
        <f>IF(Z$3=$J$3,$G257,IF($F257='KU Meter Schedule'!Z$3,'KU Meter Schedule'!Y257-'KU Meter Schedule'!$G257,Y257))</f>
        <v>45.02</v>
      </c>
      <c r="AA257" s="6">
        <f>IF(AA$3=$J$3,$G257,IF($F257='KU Meter Schedule'!AA$3,'KU Meter Schedule'!Z257-'KU Meter Schedule'!$G257,Z257))</f>
        <v>45.02</v>
      </c>
      <c r="AB257" s="6">
        <f>IF(AB$3=$J$3,$G257,IF($F257='KU Meter Schedule'!AB$3,'KU Meter Schedule'!AA257-'KU Meter Schedule'!$G257,AA257))</f>
        <v>45.02</v>
      </c>
      <c r="AC257" s="6">
        <f>IF(AC$3=$J$3,$G257,IF($F257='KU Meter Schedule'!AC$3,'KU Meter Schedule'!AB257-'KU Meter Schedule'!$G257,AB257))</f>
        <v>45.02</v>
      </c>
      <c r="AD257" s="6">
        <f>IF(AD$3=$J$3,$G257,IF($F257='KU Meter Schedule'!AD$3,'KU Meter Schedule'!AC257-'KU Meter Schedule'!$G257,AC257))</f>
        <v>45.02</v>
      </c>
      <c r="AE257" s="6">
        <f>IF(AE$3=$J$3,$G257,IF($F257='KU Meter Schedule'!AE$3,'KU Meter Schedule'!AD257-'KU Meter Schedule'!$G257,AD257))</f>
        <v>45.02</v>
      </c>
      <c r="AF257" s="6">
        <f>IF(AF$3=$J$3,$G257,IF($F257='KU Meter Schedule'!AF$3,'KU Meter Schedule'!AE257-'KU Meter Schedule'!$G257,AE257))</f>
        <v>45.02</v>
      </c>
      <c r="AG257" s="6">
        <f>IF(AG$3=$J$3,$G257,IF($F257='KU Meter Schedule'!AG$3,'KU Meter Schedule'!AF257-'KU Meter Schedule'!$G257,AF257))</f>
        <v>45.02</v>
      </c>
      <c r="AH257" s="6">
        <f>IF(AH$3=$J$3,$G257,IF($F257='KU Meter Schedule'!AH$3,'KU Meter Schedule'!AG257-'KU Meter Schedule'!$G257,AG257))</f>
        <v>45.02</v>
      </c>
      <c r="AI257" s="6">
        <f>IF(AI$3=$J$3,$G257,IF($F257='KU Meter Schedule'!AI$3,'KU Meter Schedule'!AH257-'KU Meter Schedule'!$G257,AH257))</f>
        <v>45.02</v>
      </c>
      <c r="AJ257" s="6">
        <f>IF(AJ$3=$J$3,$G257,IF($F257='KU Meter Schedule'!AJ$3,'KU Meter Schedule'!AI257-'KU Meter Schedule'!$G257,AI257))</f>
        <v>45.02</v>
      </c>
      <c r="AK257" s="6">
        <f>IF(AK$3=$J$3,$G257,IF($F257='KU Meter Schedule'!AK$3,'KU Meter Schedule'!AJ257-'KU Meter Schedule'!$G257,AJ257))</f>
        <v>45.02</v>
      </c>
      <c r="AL257" s="6">
        <f>IF(AL$3=$J$3,$G257,IF($F257='KU Meter Schedule'!AL$3,'KU Meter Schedule'!AK257-'KU Meter Schedule'!$G257,AK257))</f>
        <v>45.02</v>
      </c>
      <c r="AM257" s="6">
        <f>IF(AM$3=$J$3,$G257,IF($F257='KU Meter Schedule'!AM$3,'KU Meter Schedule'!AL257-'KU Meter Schedule'!$G257,AL257))</f>
        <v>45.02</v>
      </c>
      <c r="AN257" s="6">
        <f>IF(AN$3=$J$3,$G257,IF($F257='KU Meter Schedule'!AN$3,'KU Meter Schedule'!AM257-'KU Meter Schedule'!$G257,AM257))</f>
        <v>45.02</v>
      </c>
      <c r="AO257" s="6">
        <f>IF(AO$3=$J$3,$G257,IF($F257='KU Meter Schedule'!AO$3,'KU Meter Schedule'!AN257-'KU Meter Schedule'!$G257,AN257))</f>
        <v>45.02</v>
      </c>
      <c r="AP257" s="6">
        <f>IF(AP$3=$J$3,$G257,IF($F257='KU Meter Schedule'!AP$3,'KU Meter Schedule'!AO257-'KU Meter Schedule'!$G257,AO257))</f>
        <v>45.02</v>
      </c>
      <c r="AQ257" s="6">
        <f>IF(AQ$3=$J$3,$G257,IF($F257='KU Meter Schedule'!AQ$3,'KU Meter Schedule'!AP257-'KU Meter Schedule'!$G257,AP257))</f>
        <v>45.02</v>
      </c>
      <c r="AR257" s="6">
        <f>IF(AR$3=$J$3,$G257,IF($F257='KU Meter Schedule'!AR$3,'KU Meter Schedule'!AQ257-'KU Meter Schedule'!$G257,AQ257))</f>
        <v>45.02</v>
      </c>
      <c r="AS257" s="6">
        <f>IF(AS$3=$J$3,$G257,IF($F257='KU Meter Schedule'!AS$3,'KU Meter Schedule'!AR257-'KU Meter Schedule'!$G257,AR257))</f>
        <v>45.02</v>
      </c>
      <c r="AT257" s="6">
        <f>IF(AT$3=$J$3,$G257,IF($F257='KU Meter Schedule'!AT$3,'KU Meter Schedule'!AS257-'KU Meter Schedule'!$G257,AS257))</f>
        <v>45.02</v>
      </c>
      <c r="AU257" s="6">
        <f>IF(AU$3=$J$3,$G257,IF($F257='KU Meter Schedule'!AU$3,'KU Meter Schedule'!AT257-'KU Meter Schedule'!$G257,AT257))</f>
        <v>45.02</v>
      </c>
      <c r="AV257" s="6">
        <f>IF(AV$3=$J$3,$G257,IF($F257='KU Meter Schedule'!AV$3,'KU Meter Schedule'!AU257-'KU Meter Schedule'!$G257,AU257))</f>
        <v>45.02</v>
      </c>
      <c r="AW257" s="6">
        <f>IF(AW$3=$J$3,$G257,IF($F257='KU Meter Schedule'!AW$3,'KU Meter Schedule'!AV257-'KU Meter Schedule'!$G257,AV257))</f>
        <v>45.02</v>
      </c>
      <c r="AX257" s="6">
        <f>IF(AX$3=$J$3,$G257,IF($F257='KU Meter Schedule'!AX$3,'KU Meter Schedule'!AW257-'KU Meter Schedule'!$G257,AW257))</f>
        <v>0</v>
      </c>
      <c r="AZ257" s="21">
        <f>IF(AZ$3&lt;'Depr. Rate'!$B$1,('Depr. Rate'!$B$4*'KU Meter Schedule'!J257)/12,IF(J257=0,I257/2*'Depr. Rate'!$C$4/12,('Depr. Rate'!$C$4*'KU Meter Schedule'!J257)/12))</f>
        <v>8.5913166666666665E-2</v>
      </c>
      <c r="BA257" s="21">
        <f>IF(BA$3&lt;'Depr. Rate'!$B$1,('Depr. Rate'!$B$4*'KU Meter Schedule'!K257)/12,IF(K257=0,J257/2*'Depr. Rate'!$C$4/12,('Depr. Rate'!$C$4*'KU Meter Schedule'!K257)/12))</f>
        <v>8.5913166666666665E-2</v>
      </c>
      <c r="BB257" s="21">
        <f>IF(BB$3&lt;'Depr. Rate'!$B$1,('Depr. Rate'!$B$4*'KU Meter Schedule'!L257)/12,IF(L257=0,K257/2*'Depr. Rate'!$C$4/12,('Depr. Rate'!$C$4*'KU Meter Schedule'!L257)/12))</f>
        <v>8.5913166666666665E-2</v>
      </c>
      <c r="BC257" s="21">
        <f>IF(BC$3&lt;'Depr. Rate'!$B$1,('Depr. Rate'!$B$4*'KU Meter Schedule'!M257)/12,IF(M257=0,L257/2*'Depr. Rate'!$C$4/12,('Depr. Rate'!$C$4*'KU Meter Schedule'!M257)/12))</f>
        <v>8.5913166666666665E-2</v>
      </c>
      <c r="BD257" s="21">
        <f>IF(BD$3&lt;'Depr. Rate'!$B$1,('Depr. Rate'!$B$4*'KU Meter Schedule'!N257)/12,IF(N257=0,M257/2*'Depr. Rate'!$C$4/12,('Depr. Rate'!$C$4*'KU Meter Schedule'!N257)/12))</f>
        <v>8.5913166666666665E-2</v>
      </c>
      <c r="BE257" s="21">
        <f>IF(BE$3&lt;'Depr. Rate'!$B$1,('Depr. Rate'!$B$4*'KU Meter Schedule'!O257)/12,IF(O257=0,N257/2*'Depr. Rate'!$C$4/12,('Depr. Rate'!$C$4*'KU Meter Schedule'!O257)/12))</f>
        <v>8.5913166666666665E-2</v>
      </c>
      <c r="BF257" s="21">
        <f>IF(BF$3&lt;'Depr. Rate'!$B$1,('Depr. Rate'!$B$4*'KU Meter Schedule'!P257)/12,IF(P257=0,O257/2*'Depr. Rate'!$C$4/12,('Depr. Rate'!$C$4*'KU Meter Schedule'!P257)/12))</f>
        <v>8.5913166666666665E-2</v>
      </c>
      <c r="BG257" s="21">
        <f>IF(BG$3&lt;'Depr. Rate'!$B$1,('Depr. Rate'!$B$4*'KU Meter Schedule'!Q257)/12,IF(Q257=0,P257/2*'Depr. Rate'!$C$4/12,('Depr. Rate'!$C$4*'KU Meter Schedule'!Q257)/12))</f>
        <v>8.5913166666666665E-2</v>
      </c>
      <c r="BH257" s="21">
        <f>IF(BH$3&lt;'Depr. Rate'!$B$1,('Depr. Rate'!$B$4*'KU Meter Schedule'!R257)/12,IF(R257=0,Q257/2*'Depr. Rate'!$C$4/12,('Depr. Rate'!$C$4*'KU Meter Schedule'!R257)/12))</f>
        <v>8.5913166666666665E-2</v>
      </c>
      <c r="BI257" s="21">
        <f>IF(BI$3&lt;'Depr. Rate'!$B$1,('Depr. Rate'!$B$4*'KU Meter Schedule'!S257)/12,IF(S257=0,R257/2*'Depr. Rate'!$C$4/12,('Depr. Rate'!$C$4*'KU Meter Schedule'!S257)/12))</f>
        <v>8.5913166666666665E-2</v>
      </c>
      <c r="BJ257" s="21">
        <f>IF(BJ$3&lt;'Depr. Rate'!$B$1,('Depr. Rate'!$B$4*'KU Meter Schedule'!T257)/12,IF(T257=0,S257/2*'Depr. Rate'!$C$4/12,('Depr. Rate'!$C$4*'KU Meter Schedule'!T257)/12))</f>
        <v>8.5913166666666665E-2</v>
      </c>
      <c r="BK257" s="21">
        <f>IF(BK$3&lt;'Depr. Rate'!$B$1,('Depr. Rate'!$B$4*'KU Meter Schedule'!U257)/12,IF(U257=0,T257/2*'Depr. Rate'!$C$4/12,('Depr. Rate'!$C$4*'KU Meter Schedule'!U257)/12))</f>
        <v>0.13168350000000001</v>
      </c>
      <c r="BL257" s="21">
        <f>IF(BL$3&lt;'Depr. Rate'!$B$1,('Depr. Rate'!$B$4*'KU Meter Schedule'!V257)/12,IF(V257=0,U257/2*'Depr. Rate'!$C$4/12,('Depr. Rate'!$C$4*'KU Meter Schedule'!V257)/12))</f>
        <v>0.13168350000000001</v>
      </c>
      <c r="BM257" s="21">
        <f>IF(BM$3&lt;'Depr. Rate'!$B$1,('Depr. Rate'!$B$4*'KU Meter Schedule'!W257)/12,IF(W257=0,V257/2*'Depr. Rate'!$C$4/12,('Depr. Rate'!$C$4*'KU Meter Schedule'!W257)/12))</f>
        <v>0.13168350000000001</v>
      </c>
      <c r="BN257" s="21">
        <f>IF(BN$3&lt;'Depr. Rate'!$B$1,('Depr. Rate'!$B$4*'KU Meter Schedule'!X257)/12,IF(X257=0,W257/2*'Depr. Rate'!$C$4/12,('Depr. Rate'!$C$4*'KU Meter Schedule'!X257)/12))</f>
        <v>0.13168350000000001</v>
      </c>
      <c r="BO257" s="21">
        <f>IF(BO$3&lt;'Depr. Rate'!$B$1,('Depr. Rate'!$B$4*'KU Meter Schedule'!Y257)/12,IF(Y257=0,X257/2*'Depr. Rate'!$C$4/12,('Depr. Rate'!$C$4*'KU Meter Schedule'!Y257)/12))</f>
        <v>0.13168350000000001</v>
      </c>
      <c r="BP257" s="21">
        <f>IF(BP$3&lt;'Depr. Rate'!$B$1,('Depr. Rate'!$B$4*'KU Meter Schedule'!Z257)/12,IF(Z257=0,Y257/2*'Depr. Rate'!$C$4/12,('Depr. Rate'!$C$4*'KU Meter Schedule'!Z257)/12))</f>
        <v>0.13168350000000001</v>
      </c>
      <c r="BQ257" s="21">
        <f>IF(BQ$3&lt;'Depr. Rate'!$B$1,('Depr. Rate'!$B$4*'KU Meter Schedule'!AA257)/12,IF(AA257=0,Z257/2*'Depr. Rate'!$C$4/12,('Depr. Rate'!$C$4*'KU Meter Schedule'!AA257)/12))</f>
        <v>0.13168350000000001</v>
      </c>
      <c r="BR257" s="21">
        <f>IF(BR$3&lt;'Depr. Rate'!$B$1,('Depr. Rate'!$B$4*'KU Meter Schedule'!AB257)/12,IF(AB257=0,AA257/2*'Depr. Rate'!$C$4/12,('Depr. Rate'!$C$4*'KU Meter Schedule'!AB257)/12))</f>
        <v>0.13168350000000001</v>
      </c>
      <c r="BS257" s="21">
        <f>IF(BS$3&lt;'Depr. Rate'!$B$1,('Depr. Rate'!$B$4*'KU Meter Schedule'!AC257)/12,IF(AC257=0,AB257/2*'Depr. Rate'!$C$4/12,('Depr. Rate'!$C$4*'KU Meter Schedule'!AC257)/12))</f>
        <v>0.13168350000000001</v>
      </c>
      <c r="BT257" s="21">
        <f>IF(BT$3&lt;'Depr. Rate'!$B$1,('Depr. Rate'!$B$4*'KU Meter Schedule'!AD257)/12,IF(AD257=0,AC257/2*'Depr. Rate'!$C$4/12,('Depr. Rate'!$C$4*'KU Meter Schedule'!AD257)/12))</f>
        <v>0.13168350000000001</v>
      </c>
      <c r="BU257" s="21">
        <f>IF(BU$3&lt;'Depr. Rate'!$B$1,('Depr. Rate'!$B$4*'KU Meter Schedule'!AE257)/12,IF(AE257=0,AD257/2*'Depr. Rate'!$C$4/12,('Depr. Rate'!$C$4*'KU Meter Schedule'!AE257)/12))</f>
        <v>0.13168350000000001</v>
      </c>
      <c r="BV257" s="21">
        <f>IF(BV$3&lt;'Depr. Rate'!$B$1,('Depr. Rate'!$B$4*'KU Meter Schedule'!AF257)/12,IF(AF257=0,AE257/2*'Depr. Rate'!$C$4/12,('Depr. Rate'!$C$4*'KU Meter Schedule'!AF257)/12))</f>
        <v>0.13168350000000001</v>
      </c>
      <c r="BW257" s="21">
        <f>IF(BW$3&lt;'Depr. Rate'!$B$1,('Depr. Rate'!$B$4*'KU Meter Schedule'!AG257)/12,IF(AG257=0,AF257/2*'Depr. Rate'!$C$4/12,('Depr. Rate'!$C$4*'KU Meter Schedule'!AG257)/12))</f>
        <v>0.13168350000000001</v>
      </c>
      <c r="BX257" s="21">
        <f>IF(BX$3&lt;'Depr. Rate'!$B$1,('Depr. Rate'!$B$4*'KU Meter Schedule'!AH257)/12,IF(AH257=0,AG257/2*'Depr. Rate'!$C$4/12,('Depr. Rate'!$C$4*'KU Meter Schedule'!AH257)/12))</f>
        <v>0.13168350000000001</v>
      </c>
      <c r="BY257" s="21">
        <f>IF(BY$3&lt;'Depr. Rate'!$B$1,('Depr. Rate'!$B$4*'KU Meter Schedule'!AI257)/12,IF(AI257=0,AH257/2*'Depr. Rate'!$C$4/12,('Depr. Rate'!$C$4*'KU Meter Schedule'!AI257)/12))</f>
        <v>0.13168350000000001</v>
      </c>
      <c r="BZ257" s="21">
        <f>IF(BZ$3&lt;'Depr. Rate'!$B$1,('Depr. Rate'!$B$4*'KU Meter Schedule'!AJ257)/12,IF(AJ257=0,AI257/2*'Depr. Rate'!$C$4/12,('Depr. Rate'!$C$4*'KU Meter Schedule'!AJ257)/12))</f>
        <v>0.13168350000000001</v>
      </c>
      <c r="CA257" s="21">
        <f>IF(CA$3&lt;'Depr. Rate'!$B$1,('Depr. Rate'!$B$4*'KU Meter Schedule'!AK257)/12,IF(AK257=0,AJ257/2*'Depr. Rate'!$C$4/12,('Depr. Rate'!$C$4*'KU Meter Schedule'!AK257)/12))</f>
        <v>0.13168350000000001</v>
      </c>
      <c r="CB257" s="21">
        <f>IF(CB$3&lt;'Depr. Rate'!$B$1,('Depr. Rate'!$B$4*'KU Meter Schedule'!AL257)/12,IF(AL257=0,AK257/2*'Depr. Rate'!$C$4/12,('Depr. Rate'!$C$4*'KU Meter Schedule'!AL257)/12))</f>
        <v>0.13168350000000001</v>
      </c>
      <c r="CC257" s="21">
        <f>IF(CC$3&lt;'Depr. Rate'!$B$1,('Depr. Rate'!$B$4*'KU Meter Schedule'!AM257)/12,IF(AM257=0,AL257/2*'Depr. Rate'!$C$4/12,('Depr. Rate'!$C$4*'KU Meter Schedule'!AM257)/12))</f>
        <v>0.13168350000000001</v>
      </c>
      <c r="CD257" s="21">
        <f>IF(CD$3&lt;'Depr. Rate'!$B$1,('Depr. Rate'!$B$4*'KU Meter Schedule'!AN257)/12,IF(AN257=0,AM257/2*'Depr. Rate'!$C$4/12,('Depr. Rate'!$C$4*'KU Meter Schedule'!AN257)/12))</f>
        <v>0.13168350000000001</v>
      </c>
      <c r="CE257" s="21">
        <f>IF(CE$3&lt;'Depr. Rate'!$B$1,('Depr. Rate'!$B$4*'KU Meter Schedule'!AO257)/12,IF(AO257=0,AN257/2*'Depr. Rate'!$C$4/12,('Depr. Rate'!$C$4*'KU Meter Schedule'!AO257)/12))</f>
        <v>0.13168350000000001</v>
      </c>
      <c r="CF257" s="21">
        <f>IF(CF$3&lt;'Depr. Rate'!$B$1,('Depr. Rate'!$B$4*'KU Meter Schedule'!AP257)/12,IF(AP257=0,AO257/2*'Depr. Rate'!$C$4/12,('Depr. Rate'!$C$4*'KU Meter Schedule'!AP257)/12))</f>
        <v>0.13168350000000001</v>
      </c>
      <c r="CG257" s="21">
        <f>IF(CG$3&lt;'Depr. Rate'!$B$1,('Depr. Rate'!$B$4*'KU Meter Schedule'!AQ257)/12,IF(AQ257=0,AP257/2*'Depr. Rate'!$C$4/12,('Depr. Rate'!$C$4*'KU Meter Schedule'!AQ257)/12))</f>
        <v>0.13168350000000001</v>
      </c>
      <c r="CH257" s="21">
        <f>IF(CH$3&lt;'Depr. Rate'!$B$1,('Depr. Rate'!$B$4*'KU Meter Schedule'!AR257)/12,IF(AR257=0,AQ257/2*'Depr. Rate'!$C$4/12,('Depr. Rate'!$C$4*'KU Meter Schedule'!AR257)/12))</f>
        <v>0.13168350000000001</v>
      </c>
      <c r="CI257" s="21">
        <f>IF(CI$3&lt;'Depr. Rate'!$B$1,('Depr. Rate'!$B$4*'KU Meter Schedule'!AS257)/12,IF(AS257=0,AR257/2*'Depr. Rate'!$C$4/12,('Depr. Rate'!$C$4*'KU Meter Schedule'!AS257)/12))</f>
        <v>0.13168350000000001</v>
      </c>
      <c r="CJ257" s="21">
        <f>IF(CJ$3&lt;'Depr. Rate'!$B$1,('Depr. Rate'!$B$4*'KU Meter Schedule'!AT257)/12,IF(AT257=0,AS257/2*'Depr. Rate'!$C$4/12,('Depr. Rate'!$C$4*'KU Meter Schedule'!AT257)/12))</f>
        <v>0.13168350000000001</v>
      </c>
      <c r="CK257" s="21">
        <f>IF(CK$3&lt;'Depr. Rate'!$B$1,('Depr. Rate'!$B$4*'KU Meter Schedule'!AU257)/12,IF(AU257=0,AT257/2*'Depr. Rate'!$C$4/12,('Depr. Rate'!$C$4*'KU Meter Schedule'!AU257)/12))</f>
        <v>0.13168350000000001</v>
      </c>
      <c r="CL257" s="21">
        <f>IF(CL$3&lt;'Depr. Rate'!$B$1,('Depr. Rate'!$B$4*'KU Meter Schedule'!AV257)/12,IF(AV257=0,AU257/2*'Depr. Rate'!$C$4/12,('Depr. Rate'!$C$4*'KU Meter Schedule'!AV257)/12))</f>
        <v>0.13168350000000001</v>
      </c>
      <c r="CM257" s="21">
        <f>IF(CM$3&lt;'Depr. Rate'!$B$1,('Depr. Rate'!$B$4*'KU Meter Schedule'!AW257)/12,IF(AW257=0,AV257/2*'Depr. Rate'!$C$4/12,('Depr. Rate'!$C$4*'KU Meter Schedule'!AW257)/12))</f>
        <v>0.13168350000000001</v>
      </c>
      <c r="CN257" s="21">
        <f>IF(CN$3&lt;'Depr. Rate'!$B$1,('Depr. Rate'!$B$4*'KU Meter Schedule'!AX257)/12,IF(AX257=0,AW257/2*'Depr. Rate'!$C$4/12,('Depr. Rate'!$C$4*'KU Meter Schedule'!AX257)/12))</f>
        <v>6.5841750000000004E-2</v>
      </c>
      <c r="CP257" s="6">
        <f>IF(CP$3=$CP$3,$H257+AZ257,IF($F257='KU Meter Schedule'!CP$3,'KU Meter Schedule'!CO257+AZ257-$G257,SUM(CO257,AZ257)))</f>
        <v>24.045913166666672</v>
      </c>
      <c r="CQ257" s="6">
        <f>IF(CQ$3=$CP$3,$H257+BA257,IF($F257='KU Meter Schedule'!CQ$3,'KU Meter Schedule'!CP257+BA257-$G257,SUM(CP257,BA257)))</f>
        <v>24.13182633333334</v>
      </c>
      <c r="CR257" s="6">
        <f>IF(CR$3=$CP$3,$H257+BB257,IF($F257='KU Meter Schedule'!CR$3,'KU Meter Schedule'!CQ257+BB257-$G257,SUM(CQ257,BB257)))</f>
        <v>24.217739500000008</v>
      </c>
      <c r="CS257" s="6">
        <f>IF(CS$3=$CP$3,$H257+BC257,IF($F257='KU Meter Schedule'!CS$3,'KU Meter Schedule'!CR257+BC257-$G257,SUM(CR257,BC257)))</f>
        <v>24.303652666666675</v>
      </c>
      <c r="CT257" s="6">
        <f>IF(CT$3=$CP$3,$H257+BD257,IF($F257='KU Meter Schedule'!CT$3,'KU Meter Schedule'!CS257+BD257-$G257,SUM(CS257,BD257)))</f>
        <v>24.389565833333343</v>
      </c>
      <c r="CU257" s="6">
        <f>IF(CU$3=$CP$3,$H257+BE257,IF($F257='KU Meter Schedule'!CU$3,'KU Meter Schedule'!CT257+BE257-$G257,SUM(CT257,BE257)))</f>
        <v>24.475479000000011</v>
      </c>
      <c r="CV257" s="6">
        <f>IF(CV$3=$CP$3,$H257+BF257,IF($F257='KU Meter Schedule'!CV$3,'KU Meter Schedule'!CU257+BF257-$G257,SUM(CU257,BF257)))</f>
        <v>24.561392166666678</v>
      </c>
      <c r="CW257" s="6">
        <f>IF(CW$3=$CP$3,$H257+BG257,IF($F257='KU Meter Schedule'!CW$3,'KU Meter Schedule'!CV257+BG257-$G257,SUM(CV257,BG257)))</f>
        <v>24.647305333333346</v>
      </c>
      <c r="CX257" s="6">
        <f>IF(CX$3=$CP$3,$H257+BH257,IF($F257='KU Meter Schedule'!CX$3,'KU Meter Schedule'!CW257+BH257-$G257,SUM(CW257,BH257)))</f>
        <v>24.733218500000014</v>
      </c>
      <c r="CY257" s="6">
        <f>IF(CY$3=$CP$3,$H257+BI257,IF($F257='KU Meter Schedule'!CY$3,'KU Meter Schedule'!CX257+BI257-$G257,SUM(CX257,BI257)))</f>
        <v>24.819131666666681</v>
      </c>
      <c r="CZ257" s="6">
        <f>IF(CZ$3=$CP$3,$H257+BJ257,IF($F257='KU Meter Schedule'!CZ$3,'KU Meter Schedule'!CY257+BJ257-$G257,SUM(CY257,BJ257)))</f>
        <v>24.905044833333349</v>
      </c>
      <c r="DA257" s="6">
        <f>IF(DA$3=$CP$3,$H257+BK257,IF($F257='KU Meter Schedule'!DA$3,'KU Meter Schedule'!CZ257+BK257-$G257,SUM(CZ257,BK257)))</f>
        <v>25.03672833333335</v>
      </c>
      <c r="DB257" s="6">
        <f>IF(DB$3=$CP$3,$H257+BL257,IF($F257='KU Meter Schedule'!DB$3,'KU Meter Schedule'!DA257+BL257-$G257,SUM(DA257,BL257)))</f>
        <v>25.168411833333352</v>
      </c>
      <c r="DC257" s="6">
        <f>IF(DC$3=$CP$3,$H257+BM257,IF($F257='KU Meter Schedule'!DC$3,'KU Meter Schedule'!DB257+BM257-$G257,SUM(DB257,BM257)))</f>
        <v>25.300095333333353</v>
      </c>
      <c r="DD257" s="6">
        <f>IF(DD$3=$CP$3,$H257+BN257,IF($F257='KU Meter Schedule'!DD$3,'KU Meter Schedule'!DC257+BN257-$G257,SUM(DC257,BN257)))</f>
        <v>25.431778833333354</v>
      </c>
      <c r="DE257" s="6">
        <f>IF(DE$3=$CP$3,$H257+BO257,IF($F257='KU Meter Schedule'!DE$3,'KU Meter Schedule'!DD257+BO257-$G257,SUM(DD257,BO257)))</f>
        <v>25.563462333333355</v>
      </c>
      <c r="DF257" s="6">
        <f>IF(DF$3=$CP$3,$H257+BP257,IF($F257='KU Meter Schedule'!DF$3,'KU Meter Schedule'!DE257+BP257-$G257,SUM(DE257,BP257)))</f>
        <v>25.695145833333356</v>
      </c>
      <c r="DG257" s="6">
        <f>IF(DG$3=$CP$3,$H257+BQ257,IF($F257='KU Meter Schedule'!DG$3,'KU Meter Schedule'!DF257+BQ257-$G257,SUM(DF257,BQ257)))</f>
        <v>25.826829333333357</v>
      </c>
      <c r="DH257" s="6">
        <f>IF(DH$3=$CP$3,$H257+BR257,IF($F257='KU Meter Schedule'!DH$3,'KU Meter Schedule'!DG257+BR257-$G257,SUM(DG257,BR257)))</f>
        <v>25.958512833333359</v>
      </c>
      <c r="DI257" s="6">
        <f>IF(DI$3=$CP$3,$H257+BS257,IF($F257='KU Meter Schedule'!DI$3,'KU Meter Schedule'!DH257+BS257-$G257,SUM(DH257,BS257)))</f>
        <v>26.09019633333336</v>
      </c>
      <c r="DJ257" s="6">
        <f>IF(DJ$3=$CP$3,$H257+BT257,IF($F257='KU Meter Schedule'!DJ$3,'KU Meter Schedule'!DI257+BT257-$G257,SUM(DI257,BT257)))</f>
        <v>26.221879833333361</v>
      </c>
      <c r="DK257" s="6">
        <f>IF(DK$3=$CP$3,$H257+BU257,IF($F257='KU Meter Schedule'!DK$3,'KU Meter Schedule'!DJ257+BU257-$G257,SUM(DJ257,BU257)))</f>
        <v>26.353563333333362</v>
      </c>
      <c r="DL257" s="6">
        <f>IF(DL$3=$CP$3,$H257+BV257,IF($F257='KU Meter Schedule'!DL$3,'KU Meter Schedule'!DK257+BV257-$G257,SUM(DK257,BV257)))</f>
        <v>26.485246833333363</v>
      </c>
      <c r="DM257" s="6">
        <f>IF(DM$3=$CP$3,$H257+BW257,IF($F257='KU Meter Schedule'!DM$3,'KU Meter Schedule'!DL257+BW257-$G257,SUM(DL257,BW257)))</f>
        <v>26.616930333333364</v>
      </c>
      <c r="DN257" s="6">
        <f>IF(DN$3=$CP$3,$H257+BX257,IF($F257='KU Meter Schedule'!DN$3,'KU Meter Schedule'!DM257+BX257-$G257,SUM(DM257,BX257)))</f>
        <v>26.748613833333366</v>
      </c>
      <c r="DO257" s="6">
        <f>IF(DO$3=$CP$3,$H257+BY257,IF($F257='KU Meter Schedule'!DO$3,'KU Meter Schedule'!DN257+BY257-$G257,SUM(DN257,BY257)))</f>
        <v>26.880297333333367</v>
      </c>
      <c r="DP257" s="6">
        <f>IF(DP$3=$CP$3,$H257+BZ257,IF($F257='KU Meter Schedule'!DP$3,'KU Meter Schedule'!DO257+BZ257-$G257,SUM(DO257,BZ257)))</f>
        <v>27.011980833333368</v>
      </c>
      <c r="DQ257" s="6">
        <f>IF(DQ$3=$CP$3,$H257+CA257,IF($F257='KU Meter Schedule'!DQ$3,'KU Meter Schedule'!DP257+CA257-$G257,SUM(DP257,CA257)))</f>
        <v>27.143664333333369</v>
      </c>
      <c r="DR257" s="6">
        <f>IF(DR$3=$CP$3,$H257+CB257,IF($F257='KU Meter Schedule'!DR$3,'KU Meter Schedule'!DQ257+CB257-$G257,SUM(DQ257,CB257)))</f>
        <v>27.27534783333337</v>
      </c>
      <c r="DS257" s="6">
        <f>IF(DS$3=$CP$3,$H257+CC257,IF($F257='KU Meter Schedule'!DS$3,'KU Meter Schedule'!DR257+CC257-$G257,SUM(DR257,CC257)))</f>
        <v>27.407031333333371</v>
      </c>
      <c r="DT257" s="6">
        <f>IF(DT$3=$CP$3,$H257+CD257,IF($F257='KU Meter Schedule'!DT$3,'KU Meter Schedule'!DS257+CD257-$G257,SUM(DS257,CD257)))</f>
        <v>27.538714833333373</v>
      </c>
      <c r="DU257" s="6">
        <f>IF(DU$3=$CP$3,$H257+CE257,IF($F257='KU Meter Schedule'!DU$3,'KU Meter Schedule'!DT257+CE257-$G257,SUM(DT257,CE257)))</f>
        <v>27.670398333333374</v>
      </c>
      <c r="DV257" s="6">
        <f>IF(DV$3=$CP$3,$H257+CF257,IF($F257='KU Meter Schedule'!DV$3,'KU Meter Schedule'!DU257+CF257-$G257,SUM(DU257,CF257)))</f>
        <v>27.802081833333375</v>
      </c>
      <c r="DW257" s="6">
        <f>IF(DW$3=$CP$3,$H257+CG257,IF($F257='KU Meter Schedule'!DW$3,'KU Meter Schedule'!DV257+CG257-$G257,SUM(DV257,CG257)))</f>
        <v>27.933765333333376</v>
      </c>
      <c r="DX257" s="6">
        <f>IF(DX$3=$CP$3,$H257+CH257,IF($F257='KU Meter Schedule'!DX$3,'KU Meter Schedule'!DW257+CH257-$G257,SUM(DW257,CH257)))</f>
        <v>28.065448833333377</v>
      </c>
      <c r="DY257" s="6">
        <f>IF(DY$3=$CP$3,$H257+CI257,IF($F257='KU Meter Schedule'!DY$3,'KU Meter Schedule'!DX257+CI257-$G257,SUM(DX257,CI257)))</f>
        <v>28.197132333333379</v>
      </c>
      <c r="DZ257" s="6">
        <f>IF(DZ$3=$CP$3,$H257+CJ257,IF($F257='KU Meter Schedule'!DZ$3,'KU Meter Schedule'!DY257+CJ257-$G257,SUM(DY257,CJ257)))</f>
        <v>28.32881583333338</v>
      </c>
      <c r="EA257" s="6">
        <f>IF(EA$3=$CP$3,$H257+CK257,IF($F257='KU Meter Schedule'!EA$3,'KU Meter Schedule'!DZ257+CK257-$G257,SUM(DZ257,CK257)))</f>
        <v>28.460499333333381</v>
      </c>
      <c r="EB257" s="6">
        <f>IF(EB$3=$CP$3,$H257+CL257,IF($F257='KU Meter Schedule'!EB$3,'KU Meter Schedule'!EA257+CL257-$G257,SUM(EA257,CL257)))</f>
        <v>28.592182833333382</v>
      </c>
      <c r="EC257" s="6">
        <f>IF(EC$3=$CP$3,$H257+CM257,IF($F257='KU Meter Schedule'!EC$3,'KU Meter Schedule'!EB257+CM257-$G257,SUM(EB257,CM257)))</f>
        <v>28.723866333333383</v>
      </c>
      <c r="ED257" s="6">
        <f>IF(ED$3=$CP$3,$H257+CN257,IF($F257='KU Meter Schedule'!ED$3,'KU Meter Schedule'!EC257+CN257-$G257,SUM(EC257,CN257)))</f>
        <v>-16.230291916666619</v>
      </c>
      <c r="EF257" s="8">
        <f t="shared" si="52"/>
        <v>20.974086833333331</v>
      </c>
      <c r="EG257" s="8">
        <f t="shared" si="52"/>
        <v>20.888173666666663</v>
      </c>
      <c r="EH257" s="8">
        <f t="shared" si="52"/>
        <v>20.802260499999996</v>
      </c>
      <c r="EI257" s="8">
        <f t="shared" si="52"/>
        <v>20.716347333333328</v>
      </c>
      <c r="EJ257" s="8">
        <f t="shared" si="52"/>
        <v>20.63043416666666</v>
      </c>
      <c r="EK257" s="8">
        <f t="shared" si="52"/>
        <v>20.544520999999992</v>
      </c>
      <c r="EL257" s="8">
        <f t="shared" si="52"/>
        <v>20.458607833333325</v>
      </c>
      <c r="EM257" s="8">
        <f t="shared" si="52"/>
        <v>20.372694666666657</v>
      </c>
      <c r="EN257" s="8">
        <f t="shared" si="52"/>
        <v>20.286781499999989</v>
      </c>
      <c r="EO257" s="8">
        <f t="shared" si="52"/>
        <v>20.200868333333322</v>
      </c>
      <c r="EP257" s="8">
        <f t="shared" si="52"/>
        <v>20.114955166666654</v>
      </c>
      <c r="EQ257" s="8">
        <f t="shared" si="52"/>
        <v>19.983271666666653</v>
      </c>
      <c r="ER257" s="8">
        <f t="shared" si="52"/>
        <v>19.851588166666652</v>
      </c>
      <c r="ES257" s="8">
        <f t="shared" si="52"/>
        <v>19.71990466666665</v>
      </c>
      <c r="ET257" s="8">
        <f t="shared" si="52"/>
        <v>19.588221166666649</v>
      </c>
      <c r="EU257" s="8">
        <f t="shared" si="52"/>
        <v>19.456537666666648</v>
      </c>
      <c r="EV257" s="8">
        <f t="shared" si="51"/>
        <v>19.324854166666647</v>
      </c>
      <c r="EW257" s="8">
        <f t="shared" si="51"/>
        <v>19.193170666666646</v>
      </c>
      <c r="EX257" s="8">
        <f t="shared" si="51"/>
        <v>19.061487166666645</v>
      </c>
      <c r="EY257" s="8">
        <f t="shared" si="51"/>
        <v>18.929803666666643</v>
      </c>
      <c r="EZ257" s="8">
        <f t="shared" si="51"/>
        <v>18.798120166666642</v>
      </c>
      <c r="FA257" s="8">
        <f t="shared" si="51"/>
        <v>18.666436666666641</v>
      </c>
      <c r="FB257" s="8">
        <f t="shared" si="51"/>
        <v>18.53475316666664</v>
      </c>
      <c r="FC257" s="8">
        <f t="shared" si="51"/>
        <v>18.403069666666639</v>
      </c>
      <c r="FD257" s="8">
        <f t="shared" si="51"/>
        <v>18.271386166666638</v>
      </c>
      <c r="FE257" s="8">
        <f t="shared" si="51"/>
        <v>18.139702666666636</v>
      </c>
      <c r="FF257" s="8">
        <f t="shared" si="51"/>
        <v>18.008019166666635</v>
      </c>
      <c r="FG257" s="8">
        <f t="shared" si="51"/>
        <v>17.876335666666634</v>
      </c>
      <c r="FH257" s="8">
        <f t="shared" si="51"/>
        <v>17.744652166666633</v>
      </c>
      <c r="FI257" s="8">
        <f t="shared" si="51"/>
        <v>17.612968666666632</v>
      </c>
      <c r="FJ257" s="8">
        <f t="shared" si="51"/>
        <v>17.48128516666663</v>
      </c>
      <c r="FK257" s="8">
        <f t="shared" si="50"/>
        <v>17.349601666666629</v>
      </c>
      <c r="FL257" s="8">
        <f t="shared" si="50"/>
        <v>17.217918166666628</v>
      </c>
      <c r="FM257" s="8">
        <f t="shared" si="50"/>
        <v>17.086234666666627</v>
      </c>
      <c r="FN257" s="8">
        <f t="shared" si="50"/>
        <v>16.954551166666626</v>
      </c>
      <c r="FO257" s="8">
        <f t="shared" si="50"/>
        <v>16.822867666666625</v>
      </c>
      <c r="FP257" s="8">
        <f t="shared" si="50"/>
        <v>16.691184166666623</v>
      </c>
      <c r="FQ257" s="8">
        <f t="shared" si="50"/>
        <v>16.559500666666622</v>
      </c>
      <c r="FR257" s="8">
        <f t="shared" si="50"/>
        <v>16.427817166666621</v>
      </c>
      <c r="FS257" s="8">
        <f t="shared" si="50"/>
        <v>16.29613366666662</v>
      </c>
      <c r="FT257" s="8">
        <f t="shared" si="50"/>
        <v>16.230291916666619</v>
      </c>
    </row>
    <row r="258" spans="1:176" x14ac:dyDescent="0.25">
      <c r="A258" s="3" t="s">
        <v>12</v>
      </c>
      <c r="B258" s="3" t="s">
        <v>2</v>
      </c>
      <c r="C258" s="27" t="s">
        <v>38</v>
      </c>
      <c r="D258" s="3" t="s">
        <v>4</v>
      </c>
      <c r="E258" s="3">
        <v>1957</v>
      </c>
      <c r="F258" s="24">
        <f>IFERROR(VLOOKUP(CONCATENATE(C258,E258),'KU Retirements'!$A$4:$E$150,5,FALSE),"N/A")</f>
        <v>43739</v>
      </c>
      <c r="G258" s="5">
        <v>43.55</v>
      </c>
      <c r="H258" s="5">
        <v>13.999999999999996</v>
      </c>
      <c r="J258" s="6">
        <f>IF(J$3=$J$3,$G258,IF($F258='KU Meter Schedule'!J$3,'KU Meter Schedule'!I258-'KU Meter Schedule'!$G258,I258))</f>
        <v>43.55</v>
      </c>
      <c r="K258" s="6">
        <f>IF(K$3=$J$3,$G258,IF($F258='KU Meter Schedule'!K$3,'KU Meter Schedule'!J258-'KU Meter Schedule'!$G258,J258))</f>
        <v>43.55</v>
      </c>
      <c r="L258" s="6">
        <f>IF(L$3=$J$3,$G258,IF($F258='KU Meter Schedule'!L$3,'KU Meter Schedule'!K258-'KU Meter Schedule'!$G258,K258))</f>
        <v>43.55</v>
      </c>
      <c r="M258" s="6">
        <f>IF(M$3=$J$3,$G258,IF($F258='KU Meter Schedule'!M$3,'KU Meter Schedule'!L258-'KU Meter Schedule'!$G258,L258))</f>
        <v>43.55</v>
      </c>
      <c r="N258" s="6">
        <f>IF(N$3=$J$3,$G258,IF($F258='KU Meter Schedule'!N$3,'KU Meter Schedule'!M258-'KU Meter Schedule'!$G258,M258))</f>
        <v>43.55</v>
      </c>
      <c r="O258" s="6">
        <f>IF(O$3=$J$3,$G258,IF($F258='KU Meter Schedule'!O$3,'KU Meter Schedule'!N258-'KU Meter Schedule'!$G258,N258))</f>
        <v>43.55</v>
      </c>
      <c r="P258" s="6">
        <f>IF(P$3=$J$3,$G258,IF($F258='KU Meter Schedule'!P$3,'KU Meter Schedule'!O258-'KU Meter Schedule'!$G258,O258))</f>
        <v>43.55</v>
      </c>
      <c r="Q258" s="6">
        <f>IF(Q$3=$J$3,$G258,IF($F258='KU Meter Schedule'!Q$3,'KU Meter Schedule'!P258-'KU Meter Schedule'!$G258,P258))</f>
        <v>43.55</v>
      </c>
      <c r="R258" s="6">
        <f>IF(R$3=$J$3,$G258,IF($F258='KU Meter Schedule'!R$3,'KU Meter Schedule'!Q258-'KU Meter Schedule'!$G258,Q258))</f>
        <v>43.55</v>
      </c>
      <c r="S258" s="6">
        <f>IF(S$3=$J$3,$G258,IF($F258='KU Meter Schedule'!S$3,'KU Meter Schedule'!R258-'KU Meter Schedule'!$G258,R258))</f>
        <v>43.55</v>
      </c>
      <c r="T258" s="6">
        <f>IF(T$3=$J$3,$G258,IF($F258='KU Meter Schedule'!T$3,'KU Meter Schedule'!S258-'KU Meter Schedule'!$G258,S258))</f>
        <v>43.55</v>
      </c>
      <c r="U258" s="6">
        <f>IF(U$3=$J$3,$G258,IF($F258='KU Meter Schedule'!U$3,'KU Meter Schedule'!T258-'KU Meter Schedule'!$G258,T258))</f>
        <v>43.55</v>
      </c>
      <c r="V258" s="6">
        <f>IF(V$3=$J$3,$G258,IF($F258='KU Meter Schedule'!V$3,'KU Meter Schedule'!U258-'KU Meter Schedule'!$G258,U258))</f>
        <v>43.55</v>
      </c>
      <c r="W258" s="6">
        <f>IF(W$3=$J$3,$G258,IF($F258='KU Meter Schedule'!W$3,'KU Meter Schedule'!V258-'KU Meter Schedule'!$G258,V258))</f>
        <v>43.55</v>
      </c>
      <c r="X258" s="6">
        <f>IF(X$3=$J$3,$G258,IF($F258='KU Meter Schedule'!X$3,'KU Meter Schedule'!W258-'KU Meter Schedule'!$G258,W258))</f>
        <v>43.55</v>
      </c>
      <c r="Y258" s="6">
        <f>IF(Y$3=$J$3,$G258,IF($F258='KU Meter Schedule'!Y$3,'KU Meter Schedule'!X258-'KU Meter Schedule'!$G258,X258))</f>
        <v>43.55</v>
      </c>
      <c r="Z258" s="6">
        <f>IF(Z$3=$J$3,$G258,IF($F258='KU Meter Schedule'!Z$3,'KU Meter Schedule'!Y258-'KU Meter Schedule'!$G258,Y258))</f>
        <v>43.55</v>
      </c>
      <c r="AA258" s="6">
        <f>IF(AA$3=$J$3,$G258,IF($F258='KU Meter Schedule'!AA$3,'KU Meter Schedule'!Z258-'KU Meter Schedule'!$G258,Z258))</f>
        <v>43.55</v>
      </c>
      <c r="AB258" s="6">
        <f>IF(AB$3=$J$3,$G258,IF($F258='KU Meter Schedule'!AB$3,'KU Meter Schedule'!AA258-'KU Meter Schedule'!$G258,AA258))</f>
        <v>43.55</v>
      </c>
      <c r="AC258" s="6">
        <f>IF(AC$3=$J$3,$G258,IF($F258='KU Meter Schedule'!AC$3,'KU Meter Schedule'!AB258-'KU Meter Schedule'!$G258,AB258))</f>
        <v>43.55</v>
      </c>
      <c r="AD258" s="6">
        <f>IF(AD$3=$J$3,$G258,IF($F258='KU Meter Schedule'!AD$3,'KU Meter Schedule'!AC258-'KU Meter Schedule'!$G258,AC258))</f>
        <v>43.55</v>
      </c>
      <c r="AE258" s="6">
        <f>IF(AE$3=$J$3,$G258,IF($F258='KU Meter Schedule'!AE$3,'KU Meter Schedule'!AD258-'KU Meter Schedule'!$G258,AD258))</f>
        <v>43.55</v>
      </c>
      <c r="AF258" s="6">
        <f>IF(AF$3=$J$3,$G258,IF($F258='KU Meter Schedule'!AF$3,'KU Meter Schedule'!AE258-'KU Meter Schedule'!$G258,AE258))</f>
        <v>43.55</v>
      </c>
      <c r="AG258" s="6">
        <f>IF(AG$3=$J$3,$G258,IF($F258='KU Meter Schedule'!AG$3,'KU Meter Schedule'!AF258-'KU Meter Schedule'!$G258,AF258))</f>
        <v>43.55</v>
      </c>
      <c r="AH258" s="6">
        <f>IF(AH$3=$J$3,$G258,IF($F258='KU Meter Schedule'!AH$3,'KU Meter Schedule'!AG258-'KU Meter Schedule'!$G258,AG258))</f>
        <v>43.55</v>
      </c>
      <c r="AI258" s="6">
        <f>IF(AI$3=$J$3,$G258,IF($F258='KU Meter Schedule'!AI$3,'KU Meter Schedule'!AH258-'KU Meter Schedule'!$G258,AH258))</f>
        <v>43.55</v>
      </c>
      <c r="AJ258" s="6">
        <f>IF(AJ$3=$J$3,$G258,IF($F258='KU Meter Schedule'!AJ$3,'KU Meter Schedule'!AI258-'KU Meter Schedule'!$G258,AI258))</f>
        <v>43.55</v>
      </c>
      <c r="AK258" s="6">
        <f>IF(AK$3=$J$3,$G258,IF($F258='KU Meter Schedule'!AK$3,'KU Meter Schedule'!AJ258-'KU Meter Schedule'!$G258,AJ258))</f>
        <v>43.55</v>
      </c>
      <c r="AL258" s="6">
        <f>IF(AL$3=$J$3,$G258,IF($F258='KU Meter Schedule'!AL$3,'KU Meter Schedule'!AK258-'KU Meter Schedule'!$G258,AK258))</f>
        <v>43.55</v>
      </c>
      <c r="AM258" s="6">
        <f>IF(AM$3=$J$3,$G258,IF($F258='KU Meter Schedule'!AM$3,'KU Meter Schedule'!AL258-'KU Meter Schedule'!$G258,AL258))</f>
        <v>43.55</v>
      </c>
      <c r="AN258" s="6">
        <f>IF(AN$3=$J$3,$G258,IF($F258='KU Meter Schedule'!AN$3,'KU Meter Schedule'!AM258-'KU Meter Schedule'!$G258,AM258))</f>
        <v>43.55</v>
      </c>
      <c r="AO258" s="6">
        <f>IF(AO$3=$J$3,$G258,IF($F258='KU Meter Schedule'!AO$3,'KU Meter Schedule'!AN258-'KU Meter Schedule'!$G258,AN258))</f>
        <v>43.55</v>
      </c>
      <c r="AP258" s="6">
        <f>IF(AP$3=$J$3,$G258,IF($F258='KU Meter Schedule'!AP$3,'KU Meter Schedule'!AO258-'KU Meter Schedule'!$G258,AO258))</f>
        <v>43.55</v>
      </c>
      <c r="AQ258" s="6">
        <f>IF(AQ$3=$J$3,$G258,IF($F258='KU Meter Schedule'!AQ$3,'KU Meter Schedule'!AP258-'KU Meter Schedule'!$G258,AP258))</f>
        <v>43.55</v>
      </c>
      <c r="AR258" s="6">
        <f>IF(AR$3=$J$3,$G258,IF($F258='KU Meter Schedule'!AR$3,'KU Meter Schedule'!AQ258-'KU Meter Schedule'!$G258,AQ258))</f>
        <v>43.55</v>
      </c>
      <c r="AS258" s="6">
        <f>IF(AS$3=$J$3,$G258,IF($F258='KU Meter Schedule'!AS$3,'KU Meter Schedule'!AR258-'KU Meter Schedule'!$G258,AR258))</f>
        <v>43.55</v>
      </c>
      <c r="AT258" s="6">
        <f>IF(AT$3=$J$3,$G258,IF($F258='KU Meter Schedule'!AT$3,'KU Meter Schedule'!AS258-'KU Meter Schedule'!$G258,AS258))</f>
        <v>43.55</v>
      </c>
      <c r="AU258" s="6">
        <f>IF(AU$3=$J$3,$G258,IF($F258='KU Meter Schedule'!AU$3,'KU Meter Schedule'!AT258-'KU Meter Schedule'!$G258,AT258))</f>
        <v>43.55</v>
      </c>
      <c r="AV258" s="6">
        <f>IF(AV$3=$J$3,$G258,IF($F258='KU Meter Schedule'!AV$3,'KU Meter Schedule'!AU258-'KU Meter Schedule'!$G258,AU258))</f>
        <v>0</v>
      </c>
      <c r="AW258" s="6">
        <f>IF(AW$3=$J$3,$G258,IF($F258='KU Meter Schedule'!AW$3,'KU Meter Schedule'!AV258-'KU Meter Schedule'!$G258,AV258))</f>
        <v>0</v>
      </c>
      <c r="AX258" s="6">
        <f>IF(AX$3=$J$3,$G258,IF($F258='KU Meter Schedule'!AX$3,'KU Meter Schedule'!AW258-'KU Meter Schedule'!$G258,AW258))</f>
        <v>0</v>
      </c>
      <c r="AZ258" s="21">
        <f>IF(AZ$3&lt;'Depr. Rate'!$B$1,('Depr. Rate'!$B$4*'KU Meter Schedule'!J258)/12,IF(J258=0,I258/2*'Depr. Rate'!$C$4/12,('Depr. Rate'!$C$4*'KU Meter Schedule'!J258)/12))</f>
        <v>8.3107916666666656E-2</v>
      </c>
      <c r="BA258" s="21">
        <f>IF(BA$3&lt;'Depr. Rate'!$B$1,('Depr. Rate'!$B$4*'KU Meter Schedule'!K258)/12,IF(K258=0,J258/2*'Depr. Rate'!$C$4/12,('Depr. Rate'!$C$4*'KU Meter Schedule'!K258)/12))</f>
        <v>8.3107916666666656E-2</v>
      </c>
      <c r="BB258" s="21">
        <f>IF(BB$3&lt;'Depr. Rate'!$B$1,('Depr. Rate'!$B$4*'KU Meter Schedule'!L258)/12,IF(L258=0,K258/2*'Depr. Rate'!$C$4/12,('Depr. Rate'!$C$4*'KU Meter Schedule'!L258)/12))</f>
        <v>8.3107916666666656E-2</v>
      </c>
      <c r="BC258" s="21">
        <f>IF(BC$3&lt;'Depr. Rate'!$B$1,('Depr. Rate'!$B$4*'KU Meter Schedule'!M258)/12,IF(M258=0,L258/2*'Depr. Rate'!$C$4/12,('Depr. Rate'!$C$4*'KU Meter Schedule'!M258)/12))</f>
        <v>8.3107916666666656E-2</v>
      </c>
      <c r="BD258" s="21">
        <f>IF(BD$3&lt;'Depr. Rate'!$B$1,('Depr. Rate'!$B$4*'KU Meter Schedule'!N258)/12,IF(N258=0,M258/2*'Depr. Rate'!$C$4/12,('Depr. Rate'!$C$4*'KU Meter Schedule'!N258)/12))</f>
        <v>8.3107916666666656E-2</v>
      </c>
      <c r="BE258" s="21">
        <f>IF(BE$3&lt;'Depr. Rate'!$B$1,('Depr. Rate'!$B$4*'KU Meter Schedule'!O258)/12,IF(O258=0,N258/2*'Depr. Rate'!$C$4/12,('Depr. Rate'!$C$4*'KU Meter Schedule'!O258)/12))</f>
        <v>8.3107916666666656E-2</v>
      </c>
      <c r="BF258" s="21">
        <f>IF(BF$3&lt;'Depr. Rate'!$B$1,('Depr. Rate'!$B$4*'KU Meter Schedule'!P258)/12,IF(P258=0,O258/2*'Depr. Rate'!$C$4/12,('Depr. Rate'!$C$4*'KU Meter Schedule'!P258)/12))</f>
        <v>8.3107916666666656E-2</v>
      </c>
      <c r="BG258" s="21">
        <f>IF(BG$3&lt;'Depr. Rate'!$B$1,('Depr. Rate'!$B$4*'KU Meter Schedule'!Q258)/12,IF(Q258=0,P258/2*'Depr. Rate'!$C$4/12,('Depr. Rate'!$C$4*'KU Meter Schedule'!Q258)/12))</f>
        <v>8.3107916666666656E-2</v>
      </c>
      <c r="BH258" s="21">
        <f>IF(BH$3&lt;'Depr. Rate'!$B$1,('Depr. Rate'!$B$4*'KU Meter Schedule'!R258)/12,IF(R258=0,Q258/2*'Depr. Rate'!$C$4/12,('Depr. Rate'!$C$4*'KU Meter Schedule'!R258)/12))</f>
        <v>8.3107916666666656E-2</v>
      </c>
      <c r="BI258" s="21">
        <f>IF(BI$3&lt;'Depr. Rate'!$B$1,('Depr. Rate'!$B$4*'KU Meter Schedule'!S258)/12,IF(S258=0,R258/2*'Depr. Rate'!$C$4/12,('Depr. Rate'!$C$4*'KU Meter Schedule'!S258)/12))</f>
        <v>8.3107916666666656E-2</v>
      </c>
      <c r="BJ258" s="21">
        <f>IF(BJ$3&lt;'Depr. Rate'!$B$1,('Depr. Rate'!$B$4*'KU Meter Schedule'!T258)/12,IF(T258=0,S258/2*'Depr. Rate'!$C$4/12,('Depr. Rate'!$C$4*'KU Meter Schedule'!T258)/12))</f>
        <v>8.3107916666666656E-2</v>
      </c>
      <c r="BK258" s="21">
        <f>IF(BK$3&lt;'Depr. Rate'!$B$1,('Depr. Rate'!$B$4*'KU Meter Schedule'!U258)/12,IF(U258=0,T258/2*'Depr. Rate'!$C$4/12,('Depr. Rate'!$C$4*'KU Meter Schedule'!U258)/12))</f>
        <v>0.12738374999999999</v>
      </c>
      <c r="BL258" s="21">
        <f>IF(BL$3&lt;'Depr. Rate'!$B$1,('Depr. Rate'!$B$4*'KU Meter Schedule'!V258)/12,IF(V258=0,U258/2*'Depr. Rate'!$C$4/12,('Depr. Rate'!$C$4*'KU Meter Schedule'!V258)/12))</f>
        <v>0.12738374999999999</v>
      </c>
      <c r="BM258" s="21">
        <f>IF(BM$3&lt;'Depr. Rate'!$B$1,('Depr. Rate'!$B$4*'KU Meter Schedule'!W258)/12,IF(W258=0,V258/2*'Depr. Rate'!$C$4/12,('Depr. Rate'!$C$4*'KU Meter Schedule'!W258)/12))</f>
        <v>0.12738374999999999</v>
      </c>
      <c r="BN258" s="21">
        <f>IF(BN$3&lt;'Depr. Rate'!$B$1,('Depr. Rate'!$B$4*'KU Meter Schedule'!X258)/12,IF(X258=0,W258/2*'Depr. Rate'!$C$4/12,('Depr. Rate'!$C$4*'KU Meter Schedule'!X258)/12))</f>
        <v>0.12738374999999999</v>
      </c>
      <c r="BO258" s="21">
        <f>IF(BO$3&lt;'Depr. Rate'!$B$1,('Depr. Rate'!$B$4*'KU Meter Schedule'!Y258)/12,IF(Y258=0,X258/2*'Depr. Rate'!$C$4/12,('Depr. Rate'!$C$4*'KU Meter Schedule'!Y258)/12))</f>
        <v>0.12738374999999999</v>
      </c>
      <c r="BP258" s="21">
        <f>IF(BP$3&lt;'Depr. Rate'!$B$1,('Depr. Rate'!$B$4*'KU Meter Schedule'!Z258)/12,IF(Z258=0,Y258/2*'Depr. Rate'!$C$4/12,('Depr. Rate'!$C$4*'KU Meter Schedule'!Z258)/12))</f>
        <v>0.12738374999999999</v>
      </c>
      <c r="BQ258" s="21">
        <f>IF(BQ$3&lt;'Depr. Rate'!$B$1,('Depr. Rate'!$B$4*'KU Meter Schedule'!AA258)/12,IF(AA258=0,Z258/2*'Depr. Rate'!$C$4/12,('Depr. Rate'!$C$4*'KU Meter Schedule'!AA258)/12))</f>
        <v>0.12738374999999999</v>
      </c>
      <c r="BR258" s="21">
        <f>IF(BR$3&lt;'Depr. Rate'!$B$1,('Depr. Rate'!$B$4*'KU Meter Schedule'!AB258)/12,IF(AB258=0,AA258/2*'Depr. Rate'!$C$4/12,('Depr. Rate'!$C$4*'KU Meter Schedule'!AB258)/12))</f>
        <v>0.12738374999999999</v>
      </c>
      <c r="BS258" s="21">
        <f>IF(BS$3&lt;'Depr. Rate'!$B$1,('Depr. Rate'!$B$4*'KU Meter Schedule'!AC258)/12,IF(AC258=0,AB258/2*'Depr. Rate'!$C$4/12,('Depr. Rate'!$C$4*'KU Meter Schedule'!AC258)/12))</f>
        <v>0.12738374999999999</v>
      </c>
      <c r="BT258" s="21">
        <f>IF(BT$3&lt;'Depr. Rate'!$B$1,('Depr. Rate'!$B$4*'KU Meter Schedule'!AD258)/12,IF(AD258=0,AC258/2*'Depr. Rate'!$C$4/12,('Depr. Rate'!$C$4*'KU Meter Schedule'!AD258)/12))</f>
        <v>0.12738374999999999</v>
      </c>
      <c r="BU258" s="21">
        <f>IF(BU$3&lt;'Depr. Rate'!$B$1,('Depr. Rate'!$B$4*'KU Meter Schedule'!AE258)/12,IF(AE258=0,AD258/2*'Depr. Rate'!$C$4/12,('Depr. Rate'!$C$4*'KU Meter Schedule'!AE258)/12))</f>
        <v>0.12738374999999999</v>
      </c>
      <c r="BV258" s="21">
        <f>IF(BV$3&lt;'Depr. Rate'!$B$1,('Depr. Rate'!$B$4*'KU Meter Schedule'!AF258)/12,IF(AF258=0,AE258/2*'Depr. Rate'!$C$4/12,('Depr. Rate'!$C$4*'KU Meter Schedule'!AF258)/12))</f>
        <v>0.12738374999999999</v>
      </c>
      <c r="BW258" s="21">
        <f>IF(BW$3&lt;'Depr. Rate'!$B$1,('Depr. Rate'!$B$4*'KU Meter Schedule'!AG258)/12,IF(AG258=0,AF258/2*'Depr. Rate'!$C$4/12,('Depr. Rate'!$C$4*'KU Meter Schedule'!AG258)/12))</f>
        <v>0.12738374999999999</v>
      </c>
      <c r="BX258" s="21">
        <f>IF(BX$3&lt;'Depr. Rate'!$B$1,('Depr. Rate'!$B$4*'KU Meter Schedule'!AH258)/12,IF(AH258=0,AG258/2*'Depr. Rate'!$C$4/12,('Depr. Rate'!$C$4*'KU Meter Schedule'!AH258)/12))</f>
        <v>0.12738374999999999</v>
      </c>
      <c r="BY258" s="21">
        <f>IF(BY$3&lt;'Depr. Rate'!$B$1,('Depr. Rate'!$B$4*'KU Meter Schedule'!AI258)/12,IF(AI258=0,AH258/2*'Depr. Rate'!$C$4/12,('Depr. Rate'!$C$4*'KU Meter Schedule'!AI258)/12))</f>
        <v>0.12738374999999999</v>
      </c>
      <c r="BZ258" s="21">
        <f>IF(BZ$3&lt;'Depr. Rate'!$B$1,('Depr. Rate'!$B$4*'KU Meter Schedule'!AJ258)/12,IF(AJ258=0,AI258/2*'Depr. Rate'!$C$4/12,('Depr. Rate'!$C$4*'KU Meter Schedule'!AJ258)/12))</f>
        <v>0.12738374999999999</v>
      </c>
      <c r="CA258" s="21">
        <f>IF(CA$3&lt;'Depr. Rate'!$B$1,('Depr. Rate'!$B$4*'KU Meter Schedule'!AK258)/12,IF(AK258=0,AJ258/2*'Depr. Rate'!$C$4/12,('Depr. Rate'!$C$4*'KU Meter Schedule'!AK258)/12))</f>
        <v>0.12738374999999999</v>
      </c>
      <c r="CB258" s="21">
        <f>IF(CB$3&lt;'Depr. Rate'!$B$1,('Depr. Rate'!$B$4*'KU Meter Schedule'!AL258)/12,IF(AL258=0,AK258/2*'Depr. Rate'!$C$4/12,('Depr. Rate'!$C$4*'KU Meter Schedule'!AL258)/12))</f>
        <v>0.12738374999999999</v>
      </c>
      <c r="CC258" s="21">
        <f>IF(CC$3&lt;'Depr. Rate'!$B$1,('Depr. Rate'!$B$4*'KU Meter Schedule'!AM258)/12,IF(AM258=0,AL258/2*'Depr. Rate'!$C$4/12,('Depr. Rate'!$C$4*'KU Meter Schedule'!AM258)/12))</f>
        <v>0.12738374999999999</v>
      </c>
      <c r="CD258" s="21">
        <f>IF(CD$3&lt;'Depr. Rate'!$B$1,('Depr. Rate'!$B$4*'KU Meter Schedule'!AN258)/12,IF(AN258=0,AM258/2*'Depr. Rate'!$C$4/12,('Depr. Rate'!$C$4*'KU Meter Schedule'!AN258)/12))</f>
        <v>0.12738374999999999</v>
      </c>
      <c r="CE258" s="21">
        <f>IF(CE$3&lt;'Depr. Rate'!$B$1,('Depr. Rate'!$B$4*'KU Meter Schedule'!AO258)/12,IF(AO258=0,AN258/2*'Depr. Rate'!$C$4/12,('Depr. Rate'!$C$4*'KU Meter Schedule'!AO258)/12))</f>
        <v>0.12738374999999999</v>
      </c>
      <c r="CF258" s="21">
        <f>IF(CF$3&lt;'Depr. Rate'!$B$1,('Depr. Rate'!$B$4*'KU Meter Schedule'!AP258)/12,IF(AP258=0,AO258/2*'Depr. Rate'!$C$4/12,('Depr. Rate'!$C$4*'KU Meter Schedule'!AP258)/12))</f>
        <v>0.12738374999999999</v>
      </c>
      <c r="CG258" s="21">
        <f>IF(CG$3&lt;'Depr. Rate'!$B$1,('Depr. Rate'!$B$4*'KU Meter Schedule'!AQ258)/12,IF(AQ258=0,AP258/2*'Depr. Rate'!$C$4/12,('Depr. Rate'!$C$4*'KU Meter Schedule'!AQ258)/12))</f>
        <v>0.12738374999999999</v>
      </c>
      <c r="CH258" s="21">
        <f>IF(CH$3&lt;'Depr. Rate'!$B$1,('Depr. Rate'!$B$4*'KU Meter Schedule'!AR258)/12,IF(AR258=0,AQ258/2*'Depr. Rate'!$C$4/12,('Depr. Rate'!$C$4*'KU Meter Schedule'!AR258)/12))</f>
        <v>0.12738374999999999</v>
      </c>
      <c r="CI258" s="21">
        <f>IF(CI$3&lt;'Depr. Rate'!$B$1,('Depr. Rate'!$B$4*'KU Meter Schedule'!AS258)/12,IF(AS258=0,AR258/2*'Depr. Rate'!$C$4/12,('Depr. Rate'!$C$4*'KU Meter Schedule'!AS258)/12))</f>
        <v>0.12738374999999999</v>
      </c>
      <c r="CJ258" s="21">
        <f>IF(CJ$3&lt;'Depr. Rate'!$B$1,('Depr. Rate'!$B$4*'KU Meter Schedule'!AT258)/12,IF(AT258=0,AS258/2*'Depr. Rate'!$C$4/12,('Depr. Rate'!$C$4*'KU Meter Schedule'!AT258)/12))</f>
        <v>0.12738374999999999</v>
      </c>
      <c r="CK258" s="21">
        <f>IF(CK$3&lt;'Depr. Rate'!$B$1,('Depr. Rate'!$B$4*'KU Meter Schedule'!AU258)/12,IF(AU258=0,AT258/2*'Depr. Rate'!$C$4/12,('Depr. Rate'!$C$4*'KU Meter Schedule'!AU258)/12))</f>
        <v>0.12738374999999999</v>
      </c>
      <c r="CL258" s="21">
        <f>IF(CL$3&lt;'Depr. Rate'!$B$1,('Depr. Rate'!$B$4*'KU Meter Schedule'!AV258)/12,IF(AV258=0,AU258/2*'Depr. Rate'!$C$4/12,('Depr. Rate'!$C$4*'KU Meter Schedule'!AV258)/12))</f>
        <v>6.3691874999999995E-2</v>
      </c>
      <c r="CM258" s="21">
        <f>IF(CM$3&lt;'Depr. Rate'!$B$1,('Depr. Rate'!$B$4*'KU Meter Schedule'!AW258)/12,IF(AW258=0,AV258/2*'Depr. Rate'!$C$4/12,('Depr. Rate'!$C$4*'KU Meter Schedule'!AW258)/12))</f>
        <v>0</v>
      </c>
      <c r="CN258" s="21">
        <f>IF(CN$3&lt;'Depr. Rate'!$B$1,('Depr. Rate'!$B$4*'KU Meter Schedule'!AX258)/12,IF(AX258=0,AW258/2*'Depr. Rate'!$C$4/12,('Depr. Rate'!$C$4*'KU Meter Schedule'!AX258)/12))</f>
        <v>0</v>
      </c>
      <c r="CP258" s="6">
        <f>IF(CP$3=$CP$3,$H258+AZ258,IF($F258='KU Meter Schedule'!CP$3,'KU Meter Schedule'!CO258+AZ258-$G258,SUM(CO258,AZ258)))</f>
        <v>14.083107916666663</v>
      </c>
      <c r="CQ258" s="6">
        <f>IF(CQ$3=$CP$3,$H258+BA258,IF($F258='KU Meter Schedule'!CQ$3,'KU Meter Schedule'!CP258+BA258-$G258,SUM(CP258,BA258)))</f>
        <v>14.166215833333329</v>
      </c>
      <c r="CR258" s="6">
        <f>IF(CR$3=$CP$3,$H258+BB258,IF($F258='KU Meter Schedule'!CR$3,'KU Meter Schedule'!CQ258+BB258-$G258,SUM(CQ258,BB258)))</f>
        <v>14.249323749999995</v>
      </c>
      <c r="CS258" s="6">
        <f>IF(CS$3=$CP$3,$H258+BC258,IF($F258='KU Meter Schedule'!CS$3,'KU Meter Schedule'!CR258+BC258-$G258,SUM(CR258,BC258)))</f>
        <v>14.332431666666661</v>
      </c>
      <c r="CT258" s="6">
        <f>IF(CT$3=$CP$3,$H258+BD258,IF($F258='KU Meter Schedule'!CT$3,'KU Meter Schedule'!CS258+BD258-$G258,SUM(CS258,BD258)))</f>
        <v>14.415539583333327</v>
      </c>
      <c r="CU258" s="6">
        <f>IF(CU$3=$CP$3,$H258+BE258,IF($F258='KU Meter Schedule'!CU$3,'KU Meter Schedule'!CT258+BE258-$G258,SUM(CT258,BE258)))</f>
        <v>14.498647499999993</v>
      </c>
      <c r="CV258" s="6">
        <f>IF(CV$3=$CP$3,$H258+BF258,IF($F258='KU Meter Schedule'!CV$3,'KU Meter Schedule'!CU258+BF258-$G258,SUM(CU258,BF258)))</f>
        <v>14.58175541666666</v>
      </c>
      <c r="CW258" s="6">
        <f>IF(CW$3=$CP$3,$H258+BG258,IF($F258='KU Meter Schedule'!CW$3,'KU Meter Schedule'!CV258+BG258-$G258,SUM(CV258,BG258)))</f>
        <v>14.664863333333326</v>
      </c>
      <c r="CX258" s="6">
        <f>IF(CX$3=$CP$3,$H258+BH258,IF($F258='KU Meter Schedule'!CX$3,'KU Meter Schedule'!CW258+BH258-$G258,SUM(CW258,BH258)))</f>
        <v>14.747971249999992</v>
      </c>
      <c r="CY258" s="6">
        <f>IF(CY$3=$CP$3,$H258+BI258,IF($F258='KU Meter Schedule'!CY$3,'KU Meter Schedule'!CX258+BI258-$G258,SUM(CX258,BI258)))</f>
        <v>14.831079166666658</v>
      </c>
      <c r="CZ258" s="6">
        <f>IF(CZ$3=$CP$3,$H258+BJ258,IF($F258='KU Meter Schedule'!CZ$3,'KU Meter Schedule'!CY258+BJ258-$G258,SUM(CY258,BJ258)))</f>
        <v>14.914187083333324</v>
      </c>
      <c r="DA258" s="6">
        <f>IF(DA$3=$CP$3,$H258+BK258,IF($F258='KU Meter Schedule'!DA$3,'KU Meter Schedule'!CZ258+BK258-$G258,SUM(CZ258,BK258)))</f>
        <v>15.041570833333324</v>
      </c>
      <c r="DB258" s="6">
        <f>IF(DB$3=$CP$3,$H258+BL258,IF($F258='KU Meter Schedule'!DB$3,'KU Meter Schedule'!DA258+BL258-$G258,SUM(DA258,BL258)))</f>
        <v>15.168954583333324</v>
      </c>
      <c r="DC258" s="6">
        <f>IF(DC$3=$CP$3,$H258+BM258,IF($F258='KU Meter Schedule'!DC$3,'KU Meter Schedule'!DB258+BM258-$G258,SUM(DB258,BM258)))</f>
        <v>15.296338333333324</v>
      </c>
      <c r="DD258" s="6">
        <f>IF(DD$3=$CP$3,$H258+BN258,IF($F258='KU Meter Schedule'!DD$3,'KU Meter Schedule'!DC258+BN258-$G258,SUM(DC258,BN258)))</f>
        <v>15.423722083333324</v>
      </c>
      <c r="DE258" s="6">
        <f>IF(DE$3=$CP$3,$H258+BO258,IF($F258='KU Meter Schedule'!DE$3,'KU Meter Schedule'!DD258+BO258-$G258,SUM(DD258,BO258)))</f>
        <v>15.551105833333324</v>
      </c>
      <c r="DF258" s="6">
        <f>IF(DF$3=$CP$3,$H258+BP258,IF($F258='KU Meter Schedule'!DF$3,'KU Meter Schedule'!DE258+BP258-$G258,SUM(DE258,BP258)))</f>
        <v>15.678489583333324</v>
      </c>
      <c r="DG258" s="6">
        <f>IF(DG$3=$CP$3,$H258+BQ258,IF($F258='KU Meter Schedule'!DG$3,'KU Meter Schedule'!DF258+BQ258-$G258,SUM(DF258,BQ258)))</f>
        <v>15.805873333333324</v>
      </c>
      <c r="DH258" s="6">
        <f>IF(DH$3=$CP$3,$H258+BR258,IF($F258='KU Meter Schedule'!DH$3,'KU Meter Schedule'!DG258+BR258-$G258,SUM(DG258,BR258)))</f>
        <v>15.933257083333324</v>
      </c>
      <c r="DI258" s="6">
        <f>IF(DI$3=$CP$3,$H258+BS258,IF($F258='KU Meter Schedule'!DI$3,'KU Meter Schedule'!DH258+BS258-$G258,SUM(DH258,BS258)))</f>
        <v>16.060640833333323</v>
      </c>
      <c r="DJ258" s="6">
        <f>IF(DJ$3=$CP$3,$H258+BT258,IF($F258='KU Meter Schedule'!DJ$3,'KU Meter Schedule'!DI258+BT258-$G258,SUM(DI258,BT258)))</f>
        <v>16.188024583333323</v>
      </c>
      <c r="DK258" s="6">
        <f>IF(DK$3=$CP$3,$H258+BU258,IF($F258='KU Meter Schedule'!DK$3,'KU Meter Schedule'!DJ258+BU258-$G258,SUM(DJ258,BU258)))</f>
        <v>16.315408333333323</v>
      </c>
      <c r="DL258" s="6">
        <f>IF(DL$3=$CP$3,$H258+BV258,IF($F258='KU Meter Schedule'!DL$3,'KU Meter Schedule'!DK258+BV258-$G258,SUM(DK258,BV258)))</f>
        <v>16.442792083333323</v>
      </c>
      <c r="DM258" s="6">
        <f>IF(DM$3=$CP$3,$H258+BW258,IF($F258='KU Meter Schedule'!DM$3,'KU Meter Schedule'!DL258+BW258-$G258,SUM(DL258,BW258)))</f>
        <v>16.570175833333323</v>
      </c>
      <c r="DN258" s="6">
        <f>IF(DN$3=$CP$3,$H258+BX258,IF($F258='KU Meter Schedule'!DN$3,'KU Meter Schedule'!DM258+BX258-$G258,SUM(DM258,BX258)))</f>
        <v>16.697559583333323</v>
      </c>
      <c r="DO258" s="6">
        <f>IF(DO$3=$CP$3,$H258+BY258,IF($F258='KU Meter Schedule'!DO$3,'KU Meter Schedule'!DN258+BY258-$G258,SUM(DN258,BY258)))</f>
        <v>16.824943333333323</v>
      </c>
      <c r="DP258" s="6">
        <f>IF(DP$3=$CP$3,$H258+BZ258,IF($F258='KU Meter Schedule'!DP$3,'KU Meter Schedule'!DO258+BZ258-$G258,SUM(DO258,BZ258)))</f>
        <v>16.952327083333323</v>
      </c>
      <c r="DQ258" s="6">
        <f>IF(DQ$3=$CP$3,$H258+CA258,IF($F258='KU Meter Schedule'!DQ$3,'KU Meter Schedule'!DP258+CA258-$G258,SUM(DP258,CA258)))</f>
        <v>17.079710833333323</v>
      </c>
      <c r="DR258" s="6">
        <f>IF(DR$3=$CP$3,$H258+CB258,IF($F258='KU Meter Schedule'!DR$3,'KU Meter Schedule'!DQ258+CB258-$G258,SUM(DQ258,CB258)))</f>
        <v>17.207094583333323</v>
      </c>
      <c r="DS258" s="6">
        <f>IF(DS$3=$CP$3,$H258+CC258,IF($F258='KU Meter Schedule'!DS$3,'KU Meter Schedule'!DR258+CC258-$G258,SUM(DR258,CC258)))</f>
        <v>17.334478333333323</v>
      </c>
      <c r="DT258" s="6">
        <f>IF(DT$3=$CP$3,$H258+CD258,IF($F258='KU Meter Schedule'!DT$3,'KU Meter Schedule'!DS258+CD258-$G258,SUM(DS258,CD258)))</f>
        <v>17.461862083333322</v>
      </c>
      <c r="DU258" s="6">
        <f>IF(DU$3=$CP$3,$H258+CE258,IF($F258='KU Meter Schedule'!DU$3,'KU Meter Schedule'!DT258+CE258-$G258,SUM(DT258,CE258)))</f>
        <v>17.589245833333322</v>
      </c>
      <c r="DV258" s="6">
        <f>IF(DV$3=$CP$3,$H258+CF258,IF($F258='KU Meter Schedule'!DV$3,'KU Meter Schedule'!DU258+CF258-$G258,SUM(DU258,CF258)))</f>
        <v>17.716629583333322</v>
      </c>
      <c r="DW258" s="6">
        <f>IF(DW$3=$CP$3,$H258+CG258,IF($F258='KU Meter Schedule'!DW$3,'KU Meter Schedule'!DV258+CG258-$G258,SUM(DV258,CG258)))</f>
        <v>17.844013333333322</v>
      </c>
      <c r="DX258" s="6">
        <f>IF(DX$3=$CP$3,$H258+CH258,IF($F258='KU Meter Schedule'!DX$3,'KU Meter Schedule'!DW258+CH258-$G258,SUM(DW258,CH258)))</f>
        <v>17.971397083333322</v>
      </c>
      <c r="DY258" s="6">
        <f>IF(DY$3=$CP$3,$H258+CI258,IF($F258='KU Meter Schedule'!DY$3,'KU Meter Schedule'!DX258+CI258-$G258,SUM(DX258,CI258)))</f>
        <v>18.098780833333322</v>
      </c>
      <c r="DZ258" s="6">
        <f>IF(DZ$3=$CP$3,$H258+CJ258,IF($F258='KU Meter Schedule'!DZ$3,'KU Meter Schedule'!DY258+CJ258-$G258,SUM(DY258,CJ258)))</f>
        <v>18.226164583333322</v>
      </c>
      <c r="EA258" s="6">
        <f>IF(EA$3=$CP$3,$H258+CK258,IF($F258='KU Meter Schedule'!EA$3,'KU Meter Schedule'!DZ258+CK258-$G258,SUM(DZ258,CK258)))</f>
        <v>18.353548333333322</v>
      </c>
      <c r="EB258" s="6">
        <f>IF(EB$3=$CP$3,$H258+CL258,IF($F258='KU Meter Schedule'!EB$3,'KU Meter Schedule'!EA258+CL258-$G258,SUM(EA258,CL258)))</f>
        <v>-25.132759791666675</v>
      </c>
      <c r="EC258" s="6">
        <f>IF(EC$3=$CP$3,$H258+CM258,IF($F258='KU Meter Schedule'!EC$3,'KU Meter Schedule'!EB258+CM258-$G258,SUM(EB258,CM258)))</f>
        <v>-25.132759791666675</v>
      </c>
      <c r="ED258" s="6">
        <f>IF(ED$3=$CP$3,$H258+CN258,IF($F258='KU Meter Schedule'!ED$3,'KU Meter Schedule'!EC258+CN258-$G258,SUM(EC258,CN258)))</f>
        <v>-25.132759791666675</v>
      </c>
      <c r="EF258" s="8">
        <f t="shared" si="52"/>
        <v>29.466892083333335</v>
      </c>
      <c r="EG258" s="8">
        <f t="shared" si="52"/>
        <v>29.383784166666668</v>
      </c>
      <c r="EH258" s="8">
        <f t="shared" si="52"/>
        <v>29.300676250000002</v>
      </c>
      <c r="EI258" s="8">
        <f t="shared" si="52"/>
        <v>29.217568333333336</v>
      </c>
      <c r="EJ258" s="8">
        <f t="shared" si="52"/>
        <v>29.13446041666667</v>
      </c>
      <c r="EK258" s="8">
        <f t="shared" si="52"/>
        <v>29.051352500000004</v>
      </c>
      <c r="EL258" s="8">
        <f t="shared" si="52"/>
        <v>28.968244583333338</v>
      </c>
      <c r="EM258" s="8">
        <f t="shared" si="52"/>
        <v>28.885136666666671</v>
      </c>
      <c r="EN258" s="8">
        <f t="shared" si="52"/>
        <v>28.802028750000005</v>
      </c>
      <c r="EO258" s="8">
        <f t="shared" si="52"/>
        <v>28.718920833333339</v>
      </c>
      <c r="EP258" s="8">
        <f t="shared" si="52"/>
        <v>28.635812916666673</v>
      </c>
      <c r="EQ258" s="8">
        <f t="shared" si="52"/>
        <v>28.508429166666673</v>
      </c>
      <c r="ER258" s="8">
        <f t="shared" si="52"/>
        <v>28.381045416666673</v>
      </c>
      <c r="ES258" s="8">
        <f t="shared" si="52"/>
        <v>28.253661666666673</v>
      </c>
      <c r="ET258" s="8">
        <f t="shared" si="52"/>
        <v>28.126277916666673</v>
      </c>
      <c r="EU258" s="8">
        <f t="shared" si="52"/>
        <v>27.998894166666673</v>
      </c>
      <c r="EV258" s="8">
        <f t="shared" si="51"/>
        <v>27.871510416666673</v>
      </c>
      <c r="EW258" s="8">
        <f t="shared" si="51"/>
        <v>27.744126666666673</v>
      </c>
      <c r="EX258" s="8">
        <f t="shared" si="51"/>
        <v>27.616742916666674</v>
      </c>
      <c r="EY258" s="8">
        <f t="shared" si="51"/>
        <v>27.489359166666674</v>
      </c>
      <c r="EZ258" s="8">
        <f t="shared" si="51"/>
        <v>27.361975416666674</v>
      </c>
      <c r="FA258" s="8">
        <f t="shared" si="51"/>
        <v>27.234591666666674</v>
      </c>
      <c r="FB258" s="8">
        <f t="shared" si="51"/>
        <v>27.107207916666674</v>
      </c>
      <c r="FC258" s="8">
        <f t="shared" si="51"/>
        <v>26.979824166666674</v>
      </c>
      <c r="FD258" s="8">
        <f t="shared" si="51"/>
        <v>26.852440416666674</v>
      </c>
      <c r="FE258" s="8">
        <f t="shared" si="51"/>
        <v>26.725056666666674</v>
      </c>
      <c r="FF258" s="8">
        <f t="shared" si="51"/>
        <v>26.597672916666674</v>
      </c>
      <c r="FG258" s="8">
        <f t="shared" si="51"/>
        <v>26.470289166666674</v>
      </c>
      <c r="FH258" s="8">
        <f t="shared" si="51"/>
        <v>26.342905416666675</v>
      </c>
      <c r="FI258" s="8">
        <f t="shared" si="51"/>
        <v>26.215521666666675</v>
      </c>
      <c r="FJ258" s="8">
        <f t="shared" si="51"/>
        <v>26.088137916666675</v>
      </c>
      <c r="FK258" s="8">
        <f t="shared" si="50"/>
        <v>25.960754166666675</v>
      </c>
      <c r="FL258" s="8">
        <f t="shared" si="50"/>
        <v>25.833370416666675</v>
      </c>
      <c r="FM258" s="8">
        <f t="shared" si="50"/>
        <v>25.705986666666675</v>
      </c>
      <c r="FN258" s="8">
        <f t="shared" si="50"/>
        <v>25.578602916666675</v>
      </c>
      <c r="FO258" s="8">
        <f t="shared" si="50"/>
        <v>25.451219166666675</v>
      </c>
      <c r="FP258" s="8">
        <f t="shared" si="50"/>
        <v>25.323835416666675</v>
      </c>
      <c r="FQ258" s="8">
        <f t="shared" si="50"/>
        <v>25.196451666666675</v>
      </c>
      <c r="FR258" s="8">
        <f t="shared" si="50"/>
        <v>25.132759791666675</v>
      </c>
      <c r="FS258" s="8">
        <f t="shared" si="50"/>
        <v>25.132759791666675</v>
      </c>
      <c r="FT258" s="8">
        <f t="shared" si="50"/>
        <v>25.132759791666675</v>
      </c>
    </row>
    <row r="259" spans="1:176" x14ac:dyDescent="0.25">
      <c r="A259" s="3" t="s">
        <v>12</v>
      </c>
      <c r="B259" s="3" t="s">
        <v>2</v>
      </c>
      <c r="C259" s="27" t="s">
        <v>38</v>
      </c>
      <c r="D259" s="3" t="s">
        <v>5</v>
      </c>
      <c r="E259" s="3">
        <v>2013</v>
      </c>
      <c r="F259" s="24">
        <f>IFERROR(VLOOKUP(CONCATENATE(C259,E259),'KU Retirements'!$A$4:$E$150,5,FALSE),"N/A")</f>
        <v>43770</v>
      </c>
      <c r="G259" s="5">
        <v>212.03</v>
      </c>
      <c r="H259" s="5">
        <v>11.099999999999994</v>
      </c>
      <c r="J259" s="6">
        <f>IF(J$3=$J$3,$G259,IF($F259='KU Meter Schedule'!J$3,'KU Meter Schedule'!I259-'KU Meter Schedule'!$G259,I259))</f>
        <v>212.03</v>
      </c>
      <c r="K259" s="6">
        <f>IF(K$3=$J$3,$G259,IF($F259='KU Meter Schedule'!K$3,'KU Meter Schedule'!J259-'KU Meter Schedule'!$G259,J259))</f>
        <v>212.03</v>
      </c>
      <c r="L259" s="6">
        <f>IF(L$3=$J$3,$G259,IF($F259='KU Meter Schedule'!L$3,'KU Meter Schedule'!K259-'KU Meter Schedule'!$G259,K259))</f>
        <v>212.03</v>
      </c>
      <c r="M259" s="6">
        <f>IF(M$3=$J$3,$G259,IF($F259='KU Meter Schedule'!M$3,'KU Meter Schedule'!L259-'KU Meter Schedule'!$G259,L259))</f>
        <v>212.03</v>
      </c>
      <c r="N259" s="6">
        <f>IF(N$3=$J$3,$G259,IF($F259='KU Meter Schedule'!N$3,'KU Meter Schedule'!M259-'KU Meter Schedule'!$G259,M259))</f>
        <v>212.03</v>
      </c>
      <c r="O259" s="6">
        <f>IF(O$3=$J$3,$G259,IF($F259='KU Meter Schedule'!O$3,'KU Meter Schedule'!N259-'KU Meter Schedule'!$G259,N259))</f>
        <v>212.03</v>
      </c>
      <c r="P259" s="6">
        <f>IF(P$3=$J$3,$G259,IF($F259='KU Meter Schedule'!P$3,'KU Meter Schedule'!O259-'KU Meter Schedule'!$G259,O259))</f>
        <v>212.03</v>
      </c>
      <c r="Q259" s="6">
        <f>IF(Q$3=$J$3,$G259,IF($F259='KU Meter Schedule'!Q$3,'KU Meter Schedule'!P259-'KU Meter Schedule'!$G259,P259))</f>
        <v>212.03</v>
      </c>
      <c r="R259" s="6">
        <f>IF(R$3=$J$3,$G259,IF($F259='KU Meter Schedule'!R$3,'KU Meter Schedule'!Q259-'KU Meter Schedule'!$G259,Q259))</f>
        <v>212.03</v>
      </c>
      <c r="S259" s="6">
        <f>IF(S$3=$J$3,$G259,IF($F259='KU Meter Schedule'!S$3,'KU Meter Schedule'!R259-'KU Meter Schedule'!$G259,R259))</f>
        <v>212.03</v>
      </c>
      <c r="T259" s="6">
        <f>IF(T$3=$J$3,$G259,IF($F259='KU Meter Schedule'!T$3,'KU Meter Schedule'!S259-'KU Meter Schedule'!$G259,S259))</f>
        <v>212.03</v>
      </c>
      <c r="U259" s="6">
        <f>IF(U$3=$J$3,$G259,IF($F259='KU Meter Schedule'!U$3,'KU Meter Schedule'!T259-'KU Meter Schedule'!$G259,T259))</f>
        <v>212.03</v>
      </c>
      <c r="V259" s="6">
        <f>IF(V$3=$J$3,$G259,IF($F259='KU Meter Schedule'!V$3,'KU Meter Schedule'!U259-'KU Meter Schedule'!$G259,U259))</f>
        <v>212.03</v>
      </c>
      <c r="W259" s="6">
        <f>IF(W$3=$J$3,$G259,IF($F259='KU Meter Schedule'!W$3,'KU Meter Schedule'!V259-'KU Meter Schedule'!$G259,V259))</f>
        <v>212.03</v>
      </c>
      <c r="X259" s="6">
        <f>IF(X$3=$J$3,$G259,IF($F259='KU Meter Schedule'!X$3,'KU Meter Schedule'!W259-'KU Meter Schedule'!$G259,W259))</f>
        <v>212.03</v>
      </c>
      <c r="Y259" s="6">
        <f>IF(Y$3=$J$3,$G259,IF($F259='KU Meter Schedule'!Y$3,'KU Meter Schedule'!X259-'KU Meter Schedule'!$G259,X259))</f>
        <v>212.03</v>
      </c>
      <c r="Z259" s="6">
        <f>IF(Z$3=$J$3,$G259,IF($F259='KU Meter Schedule'!Z$3,'KU Meter Schedule'!Y259-'KU Meter Schedule'!$G259,Y259))</f>
        <v>212.03</v>
      </c>
      <c r="AA259" s="6">
        <f>IF(AA$3=$J$3,$G259,IF($F259='KU Meter Schedule'!AA$3,'KU Meter Schedule'!Z259-'KU Meter Schedule'!$G259,Z259))</f>
        <v>212.03</v>
      </c>
      <c r="AB259" s="6">
        <f>IF(AB$3=$J$3,$G259,IF($F259='KU Meter Schedule'!AB$3,'KU Meter Schedule'!AA259-'KU Meter Schedule'!$G259,AA259))</f>
        <v>212.03</v>
      </c>
      <c r="AC259" s="6">
        <f>IF(AC$3=$J$3,$G259,IF($F259='KU Meter Schedule'!AC$3,'KU Meter Schedule'!AB259-'KU Meter Schedule'!$G259,AB259))</f>
        <v>212.03</v>
      </c>
      <c r="AD259" s="6">
        <f>IF(AD$3=$J$3,$G259,IF($F259='KU Meter Schedule'!AD$3,'KU Meter Schedule'!AC259-'KU Meter Schedule'!$G259,AC259))</f>
        <v>212.03</v>
      </c>
      <c r="AE259" s="6">
        <f>IF(AE$3=$J$3,$G259,IF($F259='KU Meter Schedule'!AE$3,'KU Meter Schedule'!AD259-'KU Meter Schedule'!$G259,AD259))</f>
        <v>212.03</v>
      </c>
      <c r="AF259" s="6">
        <f>IF(AF$3=$J$3,$G259,IF($F259='KU Meter Schedule'!AF$3,'KU Meter Schedule'!AE259-'KU Meter Schedule'!$G259,AE259))</f>
        <v>212.03</v>
      </c>
      <c r="AG259" s="6">
        <f>IF(AG$3=$J$3,$G259,IF($F259='KU Meter Schedule'!AG$3,'KU Meter Schedule'!AF259-'KU Meter Schedule'!$G259,AF259))</f>
        <v>212.03</v>
      </c>
      <c r="AH259" s="6">
        <f>IF(AH$3=$J$3,$G259,IF($F259='KU Meter Schedule'!AH$3,'KU Meter Schedule'!AG259-'KU Meter Schedule'!$G259,AG259))</f>
        <v>212.03</v>
      </c>
      <c r="AI259" s="6">
        <f>IF(AI$3=$J$3,$G259,IF($F259='KU Meter Schedule'!AI$3,'KU Meter Schedule'!AH259-'KU Meter Schedule'!$G259,AH259))</f>
        <v>212.03</v>
      </c>
      <c r="AJ259" s="6">
        <f>IF(AJ$3=$J$3,$G259,IF($F259='KU Meter Schedule'!AJ$3,'KU Meter Schedule'!AI259-'KU Meter Schedule'!$G259,AI259))</f>
        <v>212.03</v>
      </c>
      <c r="AK259" s="6">
        <f>IF(AK$3=$J$3,$G259,IF($F259='KU Meter Schedule'!AK$3,'KU Meter Schedule'!AJ259-'KU Meter Schedule'!$G259,AJ259))</f>
        <v>212.03</v>
      </c>
      <c r="AL259" s="6">
        <f>IF(AL$3=$J$3,$G259,IF($F259='KU Meter Schedule'!AL$3,'KU Meter Schedule'!AK259-'KU Meter Schedule'!$G259,AK259))</f>
        <v>212.03</v>
      </c>
      <c r="AM259" s="6">
        <f>IF(AM$3=$J$3,$G259,IF($F259='KU Meter Schedule'!AM$3,'KU Meter Schedule'!AL259-'KU Meter Schedule'!$G259,AL259))</f>
        <v>212.03</v>
      </c>
      <c r="AN259" s="6">
        <f>IF(AN$3=$J$3,$G259,IF($F259='KU Meter Schedule'!AN$3,'KU Meter Schedule'!AM259-'KU Meter Schedule'!$G259,AM259))</f>
        <v>212.03</v>
      </c>
      <c r="AO259" s="6">
        <f>IF(AO$3=$J$3,$G259,IF($F259='KU Meter Schedule'!AO$3,'KU Meter Schedule'!AN259-'KU Meter Schedule'!$G259,AN259))</f>
        <v>212.03</v>
      </c>
      <c r="AP259" s="6">
        <f>IF(AP$3=$J$3,$G259,IF($F259='KU Meter Schedule'!AP$3,'KU Meter Schedule'!AO259-'KU Meter Schedule'!$G259,AO259))</f>
        <v>212.03</v>
      </c>
      <c r="AQ259" s="6">
        <f>IF(AQ$3=$J$3,$G259,IF($F259='KU Meter Schedule'!AQ$3,'KU Meter Schedule'!AP259-'KU Meter Schedule'!$G259,AP259))</f>
        <v>212.03</v>
      </c>
      <c r="AR259" s="6">
        <f>IF(AR$3=$J$3,$G259,IF($F259='KU Meter Schedule'!AR$3,'KU Meter Schedule'!AQ259-'KU Meter Schedule'!$G259,AQ259))</f>
        <v>212.03</v>
      </c>
      <c r="AS259" s="6">
        <f>IF(AS$3=$J$3,$G259,IF($F259='KU Meter Schedule'!AS$3,'KU Meter Schedule'!AR259-'KU Meter Schedule'!$G259,AR259))</f>
        <v>212.03</v>
      </c>
      <c r="AT259" s="6">
        <f>IF(AT$3=$J$3,$G259,IF($F259='KU Meter Schedule'!AT$3,'KU Meter Schedule'!AS259-'KU Meter Schedule'!$G259,AS259))</f>
        <v>212.03</v>
      </c>
      <c r="AU259" s="6">
        <f>IF(AU$3=$J$3,$G259,IF($F259='KU Meter Schedule'!AU$3,'KU Meter Schedule'!AT259-'KU Meter Schedule'!$G259,AT259))</f>
        <v>212.03</v>
      </c>
      <c r="AV259" s="6">
        <f>IF(AV$3=$J$3,$G259,IF($F259='KU Meter Schedule'!AV$3,'KU Meter Schedule'!AU259-'KU Meter Schedule'!$G259,AU259))</f>
        <v>212.03</v>
      </c>
      <c r="AW259" s="6">
        <f>IF(AW$3=$J$3,$G259,IF($F259='KU Meter Schedule'!AW$3,'KU Meter Schedule'!AV259-'KU Meter Schedule'!$G259,AV259))</f>
        <v>0</v>
      </c>
      <c r="AX259" s="6">
        <f>IF(AX$3=$J$3,$G259,IF($F259='KU Meter Schedule'!AX$3,'KU Meter Schedule'!AW259-'KU Meter Schedule'!$G259,AW259))</f>
        <v>0</v>
      </c>
      <c r="AZ259" s="21">
        <f>IF(AZ$3&lt;'Depr. Rate'!$B$1,('Depr. Rate'!$B$4*'KU Meter Schedule'!J259)/12,IF(J259=0,I259/2*'Depr. Rate'!$C$4/12,('Depr. Rate'!$C$4*'KU Meter Schedule'!J259)/12))</f>
        <v>0.40462391666666669</v>
      </c>
      <c r="BA259" s="21">
        <f>IF(BA$3&lt;'Depr. Rate'!$B$1,('Depr. Rate'!$B$4*'KU Meter Schedule'!K259)/12,IF(K259=0,J259/2*'Depr. Rate'!$C$4/12,('Depr. Rate'!$C$4*'KU Meter Schedule'!K259)/12))</f>
        <v>0.40462391666666669</v>
      </c>
      <c r="BB259" s="21">
        <f>IF(BB$3&lt;'Depr. Rate'!$B$1,('Depr. Rate'!$B$4*'KU Meter Schedule'!L259)/12,IF(L259=0,K259/2*'Depr. Rate'!$C$4/12,('Depr. Rate'!$C$4*'KU Meter Schedule'!L259)/12))</f>
        <v>0.40462391666666669</v>
      </c>
      <c r="BC259" s="21">
        <f>IF(BC$3&lt;'Depr. Rate'!$B$1,('Depr. Rate'!$B$4*'KU Meter Schedule'!M259)/12,IF(M259=0,L259/2*'Depr. Rate'!$C$4/12,('Depr. Rate'!$C$4*'KU Meter Schedule'!M259)/12))</f>
        <v>0.40462391666666669</v>
      </c>
      <c r="BD259" s="21">
        <f>IF(BD$3&lt;'Depr. Rate'!$B$1,('Depr. Rate'!$B$4*'KU Meter Schedule'!N259)/12,IF(N259=0,M259/2*'Depr. Rate'!$C$4/12,('Depr. Rate'!$C$4*'KU Meter Schedule'!N259)/12))</f>
        <v>0.40462391666666669</v>
      </c>
      <c r="BE259" s="21">
        <f>IF(BE$3&lt;'Depr. Rate'!$B$1,('Depr. Rate'!$B$4*'KU Meter Schedule'!O259)/12,IF(O259=0,N259/2*'Depr. Rate'!$C$4/12,('Depr. Rate'!$C$4*'KU Meter Schedule'!O259)/12))</f>
        <v>0.40462391666666669</v>
      </c>
      <c r="BF259" s="21">
        <f>IF(BF$3&lt;'Depr. Rate'!$B$1,('Depr. Rate'!$B$4*'KU Meter Schedule'!P259)/12,IF(P259=0,O259/2*'Depr. Rate'!$C$4/12,('Depr. Rate'!$C$4*'KU Meter Schedule'!P259)/12))</f>
        <v>0.40462391666666669</v>
      </c>
      <c r="BG259" s="21">
        <f>IF(BG$3&lt;'Depr. Rate'!$B$1,('Depr. Rate'!$B$4*'KU Meter Schedule'!Q259)/12,IF(Q259=0,P259/2*'Depr. Rate'!$C$4/12,('Depr. Rate'!$C$4*'KU Meter Schedule'!Q259)/12))</f>
        <v>0.40462391666666669</v>
      </c>
      <c r="BH259" s="21">
        <f>IF(BH$3&lt;'Depr. Rate'!$B$1,('Depr. Rate'!$B$4*'KU Meter Schedule'!R259)/12,IF(R259=0,Q259/2*'Depr. Rate'!$C$4/12,('Depr. Rate'!$C$4*'KU Meter Schedule'!R259)/12))</f>
        <v>0.40462391666666669</v>
      </c>
      <c r="BI259" s="21">
        <f>IF(BI$3&lt;'Depr. Rate'!$B$1,('Depr. Rate'!$B$4*'KU Meter Schedule'!S259)/12,IF(S259=0,R259/2*'Depr. Rate'!$C$4/12,('Depr. Rate'!$C$4*'KU Meter Schedule'!S259)/12))</f>
        <v>0.40462391666666669</v>
      </c>
      <c r="BJ259" s="21">
        <f>IF(BJ$3&lt;'Depr. Rate'!$B$1,('Depr. Rate'!$B$4*'KU Meter Schedule'!T259)/12,IF(T259=0,S259/2*'Depr. Rate'!$C$4/12,('Depr. Rate'!$C$4*'KU Meter Schedule'!T259)/12))</f>
        <v>0.40462391666666669</v>
      </c>
      <c r="BK259" s="21">
        <f>IF(BK$3&lt;'Depr. Rate'!$B$1,('Depr. Rate'!$B$4*'KU Meter Schedule'!U259)/12,IF(U259=0,T259/2*'Depr. Rate'!$C$4/12,('Depr. Rate'!$C$4*'KU Meter Schedule'!U259)/12))</f>
        <v>0.62018775000000004</v>
      </c>
      <c r="BL259" s="21">
        <f>IF(BL$3&lt;'Depr. Rate'!$B$1,('Depr. Rate'!$B$4*'KU Meter Schedule'!V259)/12,IF(V259=0,U259/2*'Depr. Rate'!$C$4/12,('Depr. Rate'!$C$4*'KU Meter Schedule'!V259)/12))</f>
        <v>0.62018775000000004</v>
      </c>
      <c r="BM259" s="21">
        <f>IF(BM$3&lt;'Depr. Rate'!$B$1,('Depr. Rate'!$B$4*'KU Meter Schedule'!W259)/12,IF(W259=0,V259/2*'Depr. Rate'!$C$4/12,('Depr. Rate'!$C$4*'KU Meter Schedule'!W259)/12))</f>
        <v>0.62018775000000004</v>
      </c>
      <c r="BN259" s="21">
        <f>IF(BN$3&lt;'Depr. Rate'!$B$1,('Depr. Rate'!$B$4*'KU Meter Schedule'!X259)/12,IF(X259=0,W259/2*'Depr. Rate'!$C$4/12,('Depr. Rate'!$C$4*'KU Meter Schedule'!X259)/12))</f>
        <v>0.62018775000000004</v>
      </c>
      <c r="BO259" s="21">
        <f>IF(BO$3&lt;'Depr. Rate'!$B$1,('Depr. Rate'!$B$4*'KU Meter Schedule'!Y259)/12,IF(Y259=0,X259/2*'Depr. Rate'!$C$4/12,('Depr. Rate'!$C$4*'KU Meter Schedule'!Y259)/12))</f>
        <v>0.62018775000000004</v>
      </c>
      <c r="BP259" s="21">
        <f>IF(BP$3&lt;'Depr. Rate'!$B$1,('Depr. Rate'!$B$4*'KU Meter Schedule'!Z259)/12,IF(Z259=0,Y259/2*'Depr. Rate'!$C$4/12,('Depr. Rate'!$C$4*'KU Meter Schedule'!Z259)/12))</f>
        <v>0.62018775000000004</v>
      </c>
      <c r="BQ259" s="21">
        <f>IF(BQ$3&lt;'Depr. Rate'!$B$1,('Depr. Rate'!$B$4*'KU Meter Schedule'!AA259)/12,IF(AA259=0,Z259/2*'Depr. Rate'!$C$4/12,('Depr. Rate'!$C$4*'KU Meter Schedule'!AA259)/12))</f>
        <v>0.62018775000000004</v>
      </c>
      <c r="BR259" s="21">
        <f>IF(BR$3&lt;'Depr. Rate'!$B$1,('Depr. Rate'!$B$4*'KU Meter Schedule'!AB259)/12,IF(AB259=0,AA259/2*'Depr. Rate'!$C$4/12,('Depr. Rate'!$C$4*'KU Meter Schedule'!AB259)/12))</f>
        <v>0.62018775000000004</v>
      </c>
      <c r="BS259" s="21">
        <f>IF(BS$3&lt;'Depr. Rate'!$B$1,('Depr. Rate'!$B$4*'KU Meter Schedule'!AC259)/12,IF(AC259=0,AB259/2*'Depr. Rate'!$C$4/12,('Depr. Rate'!$C$4*'KU Meter Schedule'!AC259)/12))</f>
        <v>0.62018775000000004</v>
      </c>
      <c r="BT259" s="21">
        <f>IF(BT$3&lt;'Depr. Rate'!$B$1,('Depr. Rate'!$B$4*'KU Meter Schedule'!AD259)/12,IF(AD259=0,AC259/2*'Depr. Rate'!$C$4/12,('Depr. Rate'!$C$4*'KU Meter Schedule'!AD259)/12))</f>
        <v>0.62018775000000004</v>
      </c>
      <c r="BU259" s="21">
        <f>IF(BU$3&lt;'Depr. Rate'!$B$1,('Depr. Rate'!$B$4*'KU Meter Schedule'!AE259)/12,IF(AE259=0,AD259/2*'Depr. Rate'!$C$4/12,('Depr. Rate'!$C$4*'KU Meter Schedule'!AE259)/12))</f>
        <v>0.62018775000000004</v>
      </c>
      <c r="BV259" s="21">
        <f>IF(BV$3&lt;'Depr. Rate'!$B$1,('Depr. Rate'!$B$4*'KU Meter Schedule'!AF259)/12,IF(AF259=0,AE259/2*'Depr. Rate'!$C$4/12,('Depr. Rate'!$C$4*'KU Meter Schedule'!AF259)/12))</f>
        <v>0.62018775000000004</v>
      </c>
      <c r="BW259" s="21">
        <f>IF(BW$3&lt;'Depr. Rate'!$B$1,('Depr. Rate'!$B$4*'KU Meter Schedule'!AG259)/12,IF(AG259=0,AF259/2*'Depr. Rate'!$C$4/12,('Depr. Rate'!$C$4*'KU Meter Schedule'!AG259)/12))</f>
        <v>0.62018775000000004</v>
      </c>
      <c r="BX259" s="21">
        <f>IF(BX$3&lt;'Depr. Rate'!$B$1,('Depr. Rate'!$B$4*'KU Meter Schedule'!AH259)/12,IF(AH259=0,AG259/2*'Depr. Rate'!$C$4/12,('Depr. Rate'!$C$4*'KU Meter Schedule'!AH259)/12))</f>
        <v>0.62018775000000004</v>
      </c>
      <c r="BY259" s="21">
        <f>IF(BY$3&lt;'Depr. Rate'!$B$1,('Depr. Rate'!$B$4*'KU Meter Schedule'!AI259)/12,IF(AI259=0,AH259/2*'Depr. Rate'!$C$4/12,('Depr. Rate'!$C$4*'KU Meter Schedule'!AI259)/12))</f>
        <v>0.62018775000000004</v>
      </c>
      <c r="BZ259" s="21">
        <f>IF(BZ$3&lt;'Depr. Rate'!$B$1,('Depr. Rate'!$B$4*'KU Meter Schedule'!AJ259)/12,IF(AJ259=0,AI259/2*'Depr. Rate'!$C$4/12,('Depr. Rate'!$C$4*'KU Meter Schedule'!AJ259)/12))</f>
        <v>0.62018775000000004</v>
      </c>
      <c r="CA259" s="21">
        <f>IF(CA$3&lt;'Depr. Rate'!$B$1,('Depr. Rate'!$B$4*'KU Meter Schedule'!AK259)/12,IF(AK259=0,AJ259/2*'Depr. Rate'!$C$4/12,('Depr. Rate'!$C$4*'KU Meter Schedule'!AK259)/12))</f>
        <v>0.62018775000000004</v>
      </c>
      <c r="CB259" s="21">
        <f>IF(CB$3&lt;'Depr. Rate'!$B$1,('Depr. Rate'!$B$4*'KU Meter Schedule'!AL259)/12,IF(AL259=0,AK259/2*'Depr. Rate'!$C$4/12,('Depr. Rate'!$C$4*'KU Meter Schedule'!AL259)/12))</f>
        <v>0.62018775000000004</v>
      </c>
      <c r="CC259" s="21">
        <f>IF(CC$3&lt;'Depr. Rate'!$B$1,('Depr. Rate'!$B$4*'KU Meter Schedule'!AM259)/12,IF(AM259=0,AL259/2*'Depr. Rate'!$C$4/12,('Depr. Rate'!$C$4*'KU Meter Schedule'!AM259)/12))</f>
        <v>0.62018775000000004</v>
      </c>
      <c r="CD259" s="21">
        <f>IF(CD$3&lt;'Depr. Rate'!$B$1,('Depr. Rate'!$B$4*'KU Meter Schedule'!AN259)/12,IF(AN259=0,AM259/2*'Depr. Rate'!$C$4/12,('Depr. Rate'!$C$4*'KU Meter Schedule'!AN259)/12))</f>
        <v>0.62018775000000004</v>
      </c>
      <c r="CE259" s="21">
        <f>IF(CE$3&lt;'Depr. Rate'!$B$1,('Depr. Rate'!$B$4*'KU Meter Schedule'!AO259)/12,IF(AO259=0,AN259/2*'Depr. Rate'!$C$4/12,('Depr. Rate'!$C$4*'KU Meter Schedule'!AO259)/12))</f>
        <v>0.62018775000000004</v>
      </c>
      <c r="CF259" s="21">
        <f>IF(CF$3&lt;'Depr. Rate'!$B$1,('Depr. Rate'!$B$4*'KU Meter Schedule'!AP259)/12,IF(AP259=0,AO259/2*'Depr. Rate'!$C$4/12,('Depr. Rate'!$C$4*'KU Meter Schedule'!AP259)/12))</f>
        <v>0.62018775000000004</v>
      </c>
      <c r="CG259" s="21">
        <f>IF(CG$3&lt;'Depr. Rate'!$B$1,('Depr. Rate'!$B$4*'KU Meter Schedule'!AQ259)/12,IF(AQ259=0,AP259/2*'Depr. Rate'!$C$4/12,('Depr. Rate'!$C$4*'KU Meter Schedule'!AQ259)/12))</f>
        <v>0.62018775000000004</v>
      </c>
      <c r="CH259" s="21">
        <f>IF(CH$3&lt;'Depr. Rate'!$B$1,('Depr. Rate'!$B$4*'KU Meter Schedule'!AR259)/12,IF(AR259=0,AQ259/2*'Depr. Rate'!$C$4/12,('Depr. Rate'!$C$4*'KU Meter Schedule'!AR259)/12))</f>
        <v>0.62018775000000004</v>
      </c>
      <c r="CI259" s="21">
        <f>IF(CI$3&lt;'Depr. Rate'!$B$1,('Depr. Rate'!$B$4*'KU Meter Schedule'!AS259)/12,IF(AS259=0,AR259/2*'Depr. Rate'!$C$4/12,('Depr. Rate'!$C$4*'KU Meter Schedule'!AS259)/12))</f>
        <v>0.62018775000000004</v>
      </c>
      <c r="CJ259" s="21">
        <f>IF(CJ$3&lt;'Depr. Rate'!$B$1,('Depr. Rate'!$B$4*'KU Meter Schedule'!AT259)/12,IF(AT259=0,AS259/2*'Depr. Rate'!$C$4/12,('Depr. Rate'!$C$4*'KU Meter Schedule'!AT259)/12))</f>
        <v>0.62018775000000004</v>
      </c>
      <c r="CK259" s="21">
        <f>IF(CK$3&lt;'Depr. Rate'!$B$1,('Depr. Rate'!$B$4*'KU Meter Schedule'!AU259)/12,IF(AU259=0,AT259/2*'Depr. Rate'!$C$4/12,('Depr. Rate'!$C$4*'KU Meter Schedule'!AU259)/12))</f>
        <v>0.62018775000000004</v>
      </c>
      <c r="CL259" s="21">
        <f>IF(CL$3&lt;'Depr. Rate'!$B$1,('Depr. Rate'!$B$4*'KU Meter Schedule'!AV259)/12,IF(AV259=0,AU259/2*'Depr. Rate'!$C$4/12,('Depr. Rate'!$C$4*'KU Meter Schedule'!AV259)/12))</f>
        <v>0.62018775000000004</v>
      </c>
      <c r="CM259" s="21">
        <f>IF(CM$3&lt;'Depr. Rate'!$B$1,('Depr. Rate'!$B$4*'KU Meter Schedule'!AW259)/12,IF(AW259=0,AV259/2*'Depr. Rate'!$C$4/12,('Depr. Rate'!$C$4*'KU Meter Schedule'!AW259)/12))</f>
        <v>0.31009387500000002</v>
      </c>
      <c r="CN259" s="21">
        <f>IF(CN$3&lt;'Depr. Rate'!$B$1,('Depr. Rate'!$B$4*'KU Meter Schedule'!AX259)/12,IF(AX259=0,AW259/2*'Depr. Rate'!$C$4/12,('Depr. Rate'!$C$4*'KU Meter Schedule'!AX259)/12))</f>
        <v>0</v>
      </c>
      <c r="CP259" s="6">
        <f>IF(CP$3=$CP$3,$H259+AZ259,IF($F259='KU Meter Schedule'!CP$3,'KU Meter Schedule'!CO259+AZ259-$G259,SUM(CO259,AZ259)))</f>
        <v>11.504623916666661</v>
      </c>
      <c r="CQ259" s="6">
        <f>IF(CQ$3=$CP$3,$H259+BA259,IF($F259='KU Meter Schedule'!CQ$3,'KU Meter Schedule'!CP259+BA259-$G259,SUM(CP259,BA259)))</f>
        <v>11.909247833333328</v>
      </c>
      <c r="CR259" s="6">
        <f>IF(CR$3=$CP$3,$H259+BB259,IF($F259='KU Meter Schedule'!CR$3,'KU Meter Schedule'!CQ259+BB259-$G259,SUM(CQ259,BB259)))</f>
        <v>12.313871749999995</v>
      </c>
      <c r="CS259" s="6">
        <f>IF(CS$3=$CP$3,$H259+BC259,IF($F259='KU Meter Schedule'!CS$3,'KU Meter Schedule'!CR259+BC259-$G259,SUM(CR259,BC259)))</f>
        <v>12.718495666666662</v>
      </c>
      <c r="CT259" s="6">
        <f>IF(CT$3=$CP$3,$H259+BD259,IF($F259='KU Meter Schedule'!CT$3,'KU Meter Schedule'!CS259+BD259-$G259,SUM(CS259,BD259)))</f>
        <v>13.123119583333329</v>
      </c>
      <c r="CU259" s="6">
        <f>IF(CU$3=$CP$3,$H259+BE259,IF($F259='KU Meter Schedule'!CU$3,'KU Meter Schedule'!CT259+BE259-$G259,SUM(CT259,BE259)))</f>
        <v>13.527743499999996</v>
      </c>
      <c r="CV259" s="6">
        <f>IF(CV$3=$CP$3,$H259+BF259,IF($F259='KU Meter Schedule'!CV$3,'KU Meter Schedule'!CU259+BF259-$G259,SUM(CU259,BF259)))</f>
        <v>13.932367416666663</v>
      </c>
      <c r="CW259" s="6">
        <f>IF(CW$3=$CP$3,$H259+BG259,IF($F259='KU Meter Schedule'!CW$3,'KU Meter Schedule'!CV259+BG259-$G259,SUM(CV259,BG259)))</f>
        <v>14.33699133333333</v>
      </c>
      <c r="CX259" s="6">
        <f>IF(CX$3=$CP$3,$H259+BH259,IF($F259='KU Meter Schedule'!CX$3,'KU Meter Schedule'!CW259+BH259-$G259,SUM(CW259,BH259)))</f>
        <v>14.741615249999997</v>
      </c>
      <c r="CY259" s="6">
        <f>IF(CY$3=$CP$3,$H259+BI259,IF($F259='KU Meter Schedule'!CY$3,'KU Meter Schedule'!CX259+BI259-$G259,SUM(CX259,BI259)))</f>
        <v>15.146239166666664</v>
      </c>
      <c r="CZ259" s="6">
        <f>IF(CZ$3=$CP$3,$H259+BJ259,IF($F259='KU Meter Schedule'!CZ$3,'KU Meter Schedule'!CY259+BJ259-$G259,SUM(CY259,BJ259)))</f>
        <v>15.550863083333331</v>
      </c>
      <c r="DA259" s="6">
        <f>IF(DA$3=$CP$3,$H259+BK259,IF($F259='KU Meter Schedule'!DA$3,'KU Meter Schedule'!CZ259+BK259-$G259,SUM(CZ259,BK259)))</f>
        <v>16.171050833333332</v>
      </c>
      <c r="DB259" s="6">
        <f>IF(DB$3=$CP$3,$H259+BL259,IF($F259='KU Meter Schedule'!DB$3,'KU Meter Schedule'!DA259+BL259-$G259,SUM(DA259,BL259)))</f>
        <v>16.791238583333332</v>
      </c>
      <c r="DC259" s="6">
        <f>IF(DC$3=$CP$3,$H259+BM259,IF($F259='KU Meter Schedule'!DC$3,'KU Meter Schedule'!DB259+BM259-$G259,SUM(DB259,BM259)))</f>
        <v>17.411426333333331</v>
      </c>
      <c r="DD259" s="6">
        <f>IF(DD$3=$CP$3,$H259+BN259,IF($F259='KU Meter Schedule'!DD$3,'KU Meter Schedule'!DC259+BN259-$G259,SUM(DC259,BN259)))</f>
        <v>18.031614083333331</v>
      </c>
      <c r="DE259" s="6">
        <f>IF(DE$3=$CP$3,$H259+BO259,IF($F259='KU Meter Schedule'!DE$3,'KU Meter Schedule'!DD259+BO259-$G259,SUM(DD259,BO259)))</f>
        <v>18.65180183333333</v>
      </c>
      <c r="DF259" s="6">
        <f>IF(DF$3=$CP$3,$H259+BP259,IF($F259='KU Meter Schedule'!DF$3,'KU Meter Schedule'!DE259+BP259-$G259,SUM(DE259,BP259)))</f>
        <v>19.27198958333333</v>
      </c>
      <c r="DG259" s="6">
        <f>IF(DG$3=$CP$3,$H259+BQ259,IF($F259='KU Meter Schedule'!DG$3,'KU Meter Schedule'!DF259+BQ259-$G259,SUM(DF259,BQ259)))</f>
        <v>19.892177333333329</v>
      </c>
      <c r="DH259" s="6">
        <f>IF(DH$3=$CP$3,$H259+BR259,IF($F259='KU Meter Schedule'!DH$3,'KU Meter Schedule'!DG259+BR259-$G259,SUM(DG259,BR259)))</f>
        <v>20.512365083333329</v>
      </c>
      <c r="DI259" s="6">
        <f>IF(DI$3=$CP$3,$H259+BS259,IF($F259='KU Meter Schedule'!DI$3,'KU Meter Schedule'!DH259+BS259-$G259,SUM(DH259,BS259)))</f>
        <v>21.132552833333328</v>
      </c>
      <c r="DJ259" s="6">
        <f>IF(DJ$3=$CP$3,$H259+BT259,IF($F259='KU Meter Schedule'!DJ$3,'KU Meter Schedule'!DI259+BT259-$G259,SUM(DI259,BT259)))</f>
        <v>21.752740583333328</v>
      </c>
      <c r="DK259" s="6">
        <f>IF(DK$3=$CP$3,$H259+BU259,IF($F259='KU Meter Schedule'!DK$3,'KU Meter Schedule'!DJ259+BU259-$G259,SUM(DJ259,BU259)))</f>
        <v>22.372928333333327</v>
      </c>
      <c r="DL259" s="6">
        <f>IF(DL$3=$CP$3,$H259+BV259,IF($F259='KU Meter Schedule'!DL$3,'KU Meter Schedule'!DK259+BV259-$G259,SUM(DK259,BV259)))</f>
        <v>22.993116083333327</v>
      </c>
      <c r="DM259" s="6">
        <f>IF(DM$3=$CP$3,$H259+BW259,IF($F259='KU Meter Schedule'!DM$3,'KU Meter Schedule'!DL259+BW259-$G259,SUM(DL259,BW259)))</f>
        <v>23.613303833333326</v>
      </c>
      <c r="DN259" s="6">
        <f>IF(DN$3=$CP$3,$H259+BX259,IF($F259='KU Meter Schedule'!DN$3,'KU Meter Schedule'!DM259+BX259-$G259,SUM(DM259,BX259)))</f>
        <v>24.233491583333326</v>
      </c>
      <c r="DO259" s="6">
        <f>IF(DO$3=$CP$3,$H259+BY259,IF($F259='KU Meter Schedule'!DO$3,'KU Meter Schedule'!DN259+BY259-$G259,SUM(DN259,BY259)))</f>
        <v>24.853679333333325</v>
      </c>
      <c r="DP259" s="6">
        <f>IF(DP$3=$CP$3,$H259+BZ259,IF($F259='KU Meter Schedule'!DP$3,'KU Meter Schedule'!DO259+BZ259-$G259,SUM(DO259,BZ259)))</f>
        <v>25.473867083333325</v>
      </c>
      <c r="DQ259" s="6">
        <f>IF(DQ$3=$CP$3,$H259+CA259,IF($F259='KU Meter Schedule'!DQ$3,'KU Meter Schedule'!DP259+CA259-$G259,SUM(DP259,CA259)))</f>
        <v>26.094054833333324</v>
      </c>
      <c r="DR259" s="6">
        <f>IF(DR$3=$CP$3,$H259+CB259,IF($F259='KU Meter Schedule'!DR$3,'KU Meter Schedule'!DQ259+CB259-$G259,SUM(DQ259,CB259)))</f>
        <v>26.714242583333323</v>
      </c>
      <c r="DS259" s="6">
        <f>IF(DS$3=$CP$3,$H259+CC259,IF($F259='KU Meter Schedule'!DS$3,'KU Meter Schedule'!DR259+CC259-$G259,SUM(DR259,CC259)))</f>
        <v>27.334430333333323</v>
      </c>
      <c r="DT259" s="6">
        <f>IF(DT$3=$CP$3,$H259+CD259,IF($F259='KU Meter Schedule'!DT$3,'KU Meter Schedule'!DS259+CD259-$G259,SUM(DS259,CD259)))</f>
        <v>27.954618083333322</v>
      </c>
      <c r="DU259" s="6">
        <f>IF(DU$3=$CP$3,$H259+CE259,IF($F259='KU Meter Schedule'!DU$3,'KU Meter Schedule'!DT259+CE259-$G259,SUM(DT259,CE259)))</f>
        <v>28.574805833333322</v>
      </c>
      <c r="DV259" s="6">
        <f>IF(DV$3=$CP$3,$H259+CF259,IF($F259='KU Meter Schedule'!DV$3,'KU Meter Schedule'!DU259+CF259-$G259,SUM(DU259,CF259)))</f>
        <v>29.194993583333321</v>
      </c>
      <c r="DW259" s="6">
        <f>IF(DW$3=$CP$3,$H259+CG259,IF($F259='KU Meter Schedule'!DW$3,'KU Meter Schedule'!DV259+CG259-$G259,SUM(DV259,CG259)))</f>
        <v>29.815181333333321</v>
      </c>
      <c r="DX259" s="6">
        <f>IF(DX$3=$CP$3,$H259+CH259,IF($F259='KU Meter Schedule'!DX$3,'KU Meter Schedule'!DW259+CH259-$G259,SUM(DW259,CH259)))</f>
        <v>30.43536908333332</v>
      </c>
      <c r="DY259" s="6">
        <f>IF(DY$3=$CP$3,$H259+CI259,IF($F259='KU Meter Schedule'!DY$3,'KU Meter Schedule'!DX259+CI259-$G259,SUM(DX259,CI259)))</f>
        <v>31.05555683333332</v>
      </c>
      <c r="DZ259" s="6">
        <f>IF(DZ$3=$CP$3,$H259+CJ259,IF($F259='KU Meter Schedule'!DZ$3,'KU Meter Schedule'!DY259+CJ259-$G259,SUM(DY259,CJ259)))</f>
        <v>31.675744583333319</v>
      </c>
      <c r="EA259" s="6">
        <f>IF(EA$3=$CP$3,$H259+CK259,IF($F259='KU Meter Schedule'!EA$3,'KU Meter Schedule'!DZ259+CK259-$G259,SUM(DZ259,CK259)))</f>
        <v>32.295932333333319</v>
      </c>
      <c r="EB259" s="6">
        <f>IF(EB$3=$CP$3,$H259+CL259,IF($F259='KU Meter Schedule'!EB$3,'KU Meter Schedule'!EA259+CL259-$G259,SUM(EA259,CL259)))</f>
        <v>32.916120083333318</v>
      </c>
      <c r="EC259" s="6">
        <f>IF(EC$3=$CP$3,$H259+CM259,IF($F259='KU Meter Schedule'!EC$3,'KU Meter Schedule'!EB259+CM259-$G259,SUM(EB259,CM259)))</f>
        <v>-178.80378604166668</v>
      </c>
      <c r="ED259" s="6">
        <f>IF(ED$3=$CP$3,$H259+CN259,IF($F259='KU Meter Schedule'!ED$3,'KU Meter Schedule'!EC259+CN259-$G259,SUM(EC259,CN259)))</f>
        <v>-178.80378604166668</v>
      </c>
      <c r="EF259" s="8">
        <f t="shared" si="52"/>
        <v>200.52537608333333</v>
      </c>
      <c r="EG259" s="8">
        <f t="shared" si="52"/>
        <v>200.12075216666668</v>
      </c>
      <c r="EH259" s="8">
        <f t="shared" si="52"/>
        <v>199.71612825</v>
      </c>
      <c r="EI259" s="8">
        <f t="shared" si="52"/>
        <v>199.31150433333335</v>
      </c>
      <c r="EJ259" s="8">
        <f t="shared" si="52"/>
        <v>198.90688041666667</v>
      </c>
      <c r="EK259" s="8">
        <f t="shared" si="52"/>
        <v>198.50225650000002</v>
      </c>
      <c r="EL259" s="8">
        <f t="shared" si="52"/>
        <v>198.09763258333334</v>
      </c>
      <c r="EM259" s="8">
        <f t="shared" si="52"/>
        <v>197.69300866666669</v>
      </c>
      <c r="EN259" s="8">
        <f t="shared" si="52"/>
        <v>197.28838475000001</v>
      </c>
      <c r="EO259" s="8">
        <f t="shared" si="52"/>
        <v>196.88376083333333</v>
      </c>
      <c r="EP259" s="8">
        <f t="shared" si="52"/>
        <v>196.47913691666668</v>
      </c>
      <c r="EQ259" s="8">
        <f t="shared" si="52"/>
        <v>195.85894916666666</v>
      </c>
      <c r="ER259" s="8">
        <f t="shared" si="52"/>
        <v>195.23876141666668</v>
      </c>
      <c r="ES259" s="8">
        <f t="shared" si="52"/>
        <v>194.61857366666666</v>
      </c>
      <c r="ET259" s="8">
        <f t="shared" si="52"/>
        <v>193.99838591666668</v>
      </c>
      <c r="EU259" s="8">
        <f t="shared" si="52"/>
        <v>193.37819816666666</v>
      </c>
      <c r="EV259" s="8">
        <f t="shared" si="51"/>
        <v>192.75801041666668</v>
      </c>
      <c r="EW259" s="8">
        <f t="shared" si="51"/>
        <v>192.13782266666666</v>
      </c>
      <c r="EX259" s="8">
        <f t="shared" si="51"/>
        <v>191.51763491666668</v>
      </c>
      <c r="EY259" s="8">
        <f t="shared" si="51"/>
        <v>190.89744716666667</v>
      </c>
      <c r="EZ259" s="8">
        <f t="shared" si="51"/>
        <v>190.27725941666668</v>
      </c>
      <c r="FA259" s="8">
        <f t="shared" si="51"/>
        <v>189.65707166666667</v>
      </c>
      <c r="FB259" s="8">
        <f t="shared" si="51"/>
        <v>189.03688391666668</v>
      </c>
      <c r="FC259" s="8">
        <f t="shared" si="51"/>
        <v>188.41669616666667</v>
      </c>
      <c r="FD259" s="8">
        <f t="shared" si="51"/>
        <v>187.79650841666668</v>
      </c>
      <c r="FE259" s="8">
        <f t="shared" si="51"/>
        <v>187.17632066666667</v>
      </c>
      <c r="FF259" s="8">
        <f t="shared" si="51"/>
        <v>186.55613291666668</v>
      </c>
      <c r="FG259" s="8">
        <f t="shared" si="51"/>
        <v>185.93594516666667</v>
      </c>
      <c r="FH259" s="8">
        <f t="shared" si="51"/>
        <v>185.31575741666668</v>
      </c>
      <c r="FI259" s="8">
        <f t="shared" si="51"/>
        <v>184.69556966666667</v>
      </c>
      <c r="FJ259" s="8">
        <f t="shared" si="51"/>
        <v>184.07538191666669</v>
      </c>
      <c r="FK259" s="8">
        <f t="shared" si="50"/>
        <v>183.45519416666667</v>
      </c>
      <c r="FL259" s="8">
        <f t="shared" si="50"/>
        <v>182.83500641666669</v>
      </c>
      <c r="FM259" s="8">
        <f t="shared" si="50"/>
        <v>182.21481866666667</v>
      </c>
      <c r="FN259" s="8">
        <f t="shared" si="50"/>
        <v>181.59463091666669</v>
      </c>
      <c r="FO259" s="8">
        <f t="shared" si="50"/>
        <v>180.97444316666667</v>
      </c>
      <c r="FP259" s="8">
        <f t="shared" si="50"/>
        <v>180.35425541666669</v>
      </c>
      <c r="FQ259" s="8">
        <f t="shared" si="50"/>
        <v>179.73406766666668</v>
      </c>
      <c r="FR259" s="8">
        <f t="shared" si="50"/>
        <v>179.11387991666669</v>
      </c>
      <c r="FS259" s="8">
        <f t="shared" si="50"/>
        <v>178.80378604166668</v>
      </c>
      <c r="FT259" s="8">
        <f t="shared" si="50"/>
        <v>178.80378604166668</v>
      </c>
    </row>
    <row r="261" spans="1:176" x14ac:dyDescent="0.25">
      <c r="E261" s="3" t="s">
        <v>30</v>
      </c>
      <c r="G261" s="8">
        <f>SUM(G4:G259)</f>
        <v>66222819.159999989</v>
      </c>
      <c r="H261" s="8">
        <f>SUM(H4:H259)</f>
        <v>33637392.419049628</v>
      </c>
      <c r="J261" s="8">
        <f t="shared" ref="J261:AO261" si="53">SUM(J4:J259)</f>
        <v>66222819.159999989</v>
      </c>
      <c r="K261" s="8">
        <f t="shared" si="53"/>
        <v>66222819.159999989</v>
      </c>
      <c r="L261" s="8">
        <f t="shared" si="53"/>
        <v>66222819.159999989</v>
      </c>
      <c r="M261" s="8">
        <f t="shared" si="53"/>
        <v>66222819.159999989</v>
      </c>
      <c r="N261" s="8">
        <f t="shared" si="53"/>
        <v>66222819.159999989</v>
      </c>
      <c r="O261" s="8">
        <f t="shared" si="53"/>
        <v>66222819.159999989</v>
      </c>
      <c r="P261" s="8">
        <f t="shared" si="53"/>
        <v>66222819.159999989</v>
      </c>
      <c r="Q261" s="8">
        <f t="shared" si="53"/>
        <v>66222819.159999989</v>
      </c>
      <c r="R261" s="8">
        <f t="shared" si="53"/>
        <v>66222819.159999989</v>
      </c>
      <c r="S261" s="8">
        <f t="shared" si="53"/>
        <v>66222819.159999989</v>
      </c>
      <c r="T261" s="8">
        <f t="shared" si="53"/>
        <v>66222819.159999989</v>
      </c>
      <c r="U261" s="8">
        <f t="shared" si="53"/>
        <v>66222819.159999989</v>
      </c>
      <c r="V261" s="8">
        <f t="shared" si="53"/>
        <v>66222819.159999989</v>
      </c>
      <c r="W261" s="8">
        <f t="shared" si="53"/>
        <v>66222819.159999989</v>
      </c>
      <c r="X261" s="8">
        <f t="shared" si="53"/>
        <v>66222819.159999989</v>
      </c>
      <c r="Y261" s="8">
        <f t="shared" si="53"/>
        <v>66222819.159999989</v>
      </c>
      <c r="Z261" s="8">
        <f t="shared" si="53"/>
        <v>66222819.159999989</v>
      </c>
      <c r="AA261" s="8">
        <f t="shared" si="53"/>
        <v>64292096.039999999</v>
      </c>
      <c r="AB261" s="8">
        <f t="shared" si="53"/>
        <v>62470732.829999991</v>
      </c>
      <c r="AC261" s="8">
        <f t="shared" si="53"/>
        <v>60901034.18999999</v>
      </c>
      <c r="AD261" s="8">
        <f t="shared" si="53"/>
        <v>57007891.710000001</v>
      </c>
      <c r="AE261" s="8">
        <f t="shared" si="53"/>
        <v>53400094.249999993</v>
      </c>
      <c r="AF261" s="8">
        <f t="shared" si="53"/>
        <v>49065411.510000005</v>
      </c>
      <c r="AG261" s="8">
        <f t="shared" si="53"/>
        <v>47321135.830000006</v>
      </c>
      <c r="AH261" s="8">
        <f t="shared" si="53"/>
        <v>44032925.210000016</v>
      </c>
      <c r="AI261" s="8">
        <f t="shared" si="53"/>
        <v>41535920.580000035</v>
      </c>
      <c r="AJ261" s="8">
        <f t="shared" si="53"/>
        <v>38572528.090000033</v>
      </c>
      <c r="AK261" s="8">
        <f t="shared" si="53"/>
        <v>35922177.050000027</v>
      </c>
      <c r="AL261" s="8">
        <f t="shared" si="53"/>
        <v>34147537.450000003</v>
      </c>
      <c r="AM261" s="8">
        <f t="shared" si="53"/>
        <v>31734082.919999998</v>
      </c>
      <c r="AN261" s="8">
        <f t="shared" si="53"/>
        <v>29510658.759999998</v>
      </c>
      <c r="AO261" s="8">
        <f t="shared" si="53"/>
        <v>26003657.02999999</v>
      </c>
      <c r="AP261" s="8">
        <f t="shared" ref="AP261:BU261" si="54">SUM(AP4:AP259)</f>
        <v>23812312.61999999</v>
      </c>
      <c r="AQ261" s="8">
        <f t="shared" si="54"/>
        <v>21521945.749999993</v>
      </c>
      <c r="AR261" s="8">
        <f t="shared" si="54"/>
        <v>19223683.759999987</v>
      </c>
      <c r="AS261" s="8">
        <f t="shared" si="54"/>
        <v>17693105.289999999</v>
      </c>
      <c r="AT261" s="8">
        <f t="shared" si="54"/>
        <v>14096880.609999992</v>
      </c>
      <c r="AU261" s="8">
        <f t="shared" si="54"/>
        <v>10498123.669999991</v>
      </c>
      <c r="AV261" s="8">
        <f t="shared" si="54"/>
        <v>6941435.1399999997</v>
      </c>
      <c r="AW261" s="8">
        <f t="shared" si="54"/>
        <v>1032920.8300000001</v>
      </c>
      <c r="AX261" s="8">
        <f t="shared" si="54"/>
        <v>0</v>
      </c>
      <c r="AY261" s="8">
        <f t="shared" si="54"/>
        <v>0</v>
      </c>
      <c r="AZ261" s="8">
        <f t="shared" si="54"/>
        <v>126375.21323033326</v>
      </c>
      <c r="BA261" s="8">
        <f t="shared" si="54"/>
        <v>126375.21323033326</v>
      </c>
      <c r="BB261" s="8">
        <f t="shared" si="54"/>
        <v>126375.21323033326</v>
      </c>
      <c r="BC261" s="8">
        <f t="shared" si="54"/>
        <v>126375.21323033326</v>
      </c>
      <c r="BD261" s="8">
        <f t="shared" si="54"/>
        <v>126375.21323033326</v>
      </c>
      <c r="BE261" s="8">
        <f t="shared" si="54"/>
        <v>126375.21323033326</v>
      </c>
      <c r="BF261" s="8">
        <f t="shared" si="54"/>
        <v>126375.21323033326</v>
      </c>
      <c r="BG261" s="8">
        <f t="shared" si="54"/>
        <v>126375.21323033326</v>
      </c>
      <c r="BH261" s="8">
        <f t="shared" si="54"/>
        <v>126375.21323033326</v>
      </c>
      <c r="BI261" s="8">
        <f t="shared" si="54"/>
        <v>126375.21323033326</v>
      </c>
      <c r="BJ261" s="8">
        <f t="shared" si="54"/>
        <v>126375.21323033326</v>
      </c>
      <c r="BK261" s="8">
        <f t="shared" si="54"/>
        <v>193701.74604299993</v>
      </c>
      <c r="BL261" s="8">
        <f t="shared" si="54"/>
        <v>193701.74604299993</v>
      </c>
      <c r="BM261" s="8">
        <f t="shared" si="54"/>
        <v>193701.74604299993</v>
      </c>
      <c r="BN261" s="8">
        <f t="shared" si="54"/>
        <v>193701.74604299993</v>
      </c>
      <c r="BO261" s="8">
        <f t="shared" si="54"/>
        <v>193701.74604299993</v>
      </c>
      <c r="BP261" s="8">
        <f t="shared" si="54"/>
        <v>193701.74604299993</v>
      </c>
      <c r="BQ261" s="8">
        <f t="shared" si="54"/>
        <v>190878.06347999992</v>
      </c>
      <c r="BR261" s="8">
        <f t="shared" si="54"/>
        <v>185390.63722237493</v>
      </c>
      <c r="BS261" s="8">
        <f t="shared" si="54"/>
        <v>180431.20926674994</v>
      </c>
      <c r="BT261" s="8">
        <f t="shared" si="54"/>
        <v>172441.80412874997</v>
      </c>
      <c r="BU261" s="8">
        <f t="shared" si="54"/>
        <v>161471.67946649992</v>
      </c>
      <c r="BV261" s="8">
        <f t="shared" ref="BV261:DA261" si="55">SUM(BV4:BV259)</f>
        <v>149855.80217399992</v>
      </c>
      <c r="BW261" s="8">
        <f t="shared" si="55"/>
        <v>140965.32548474995</v>
      </c>
      <c r="BX261" s="8">
        <f t="shared" si="55"/>
        <v>133605.31427099998</v>
      </c>
      <c r="BY261" s="8">
        <f t="shared" si="55"/>
        <v>125144.43696787507</v>
      </c>
      <c r="BZ261" s="8">
        <f t="shared" si="55"/>
        <v>117158.60617987505</v>
      </c>
      <c r="CA261" s="8">
        <f t="shared" si="55"/>
        <v>108948.50626725004</v>
      </c>
      <c r="CB261" s="8">
        <f t="shared" si="55"/>
        <v>102476.95745625005</v>
      </c>
      <c r="CC261" s="8">
        <f t="shared" si="55"/>
        <v>96351.86979112502</v>
      </c>
      <c r="CD261" s="8">
        <f t="shared" si="55"/>
        <v>89570.434707000051</v>
      </c>
      <c r="CE261" s="8">
        <f t="shared" si="55"/>
        <v>81189.686842875046</v>
      </c>
      <c r="CF261" s="8">
        <f t="shared" si="55"/>
        <v>72855.855613125037</v>
      </c>
      <c r="CG261" s="8">
        <f t="shared" si="55"/>
        <v>66301.352866125046</v>
      </c>
      <c r="CH261" s="8">
        <f t="shared" si="55"/>
        <v>59590.483158375027</v>
      </c>
      <c r="CI261" s="8">
        <f t="shared" si="55"/>
        <v>53990.803985625018</v>
      </c>
      <c r="CJ261" s="8">
        <f t="shared" si="55"/>
        <v>46492.854378750024</v>
      </c>
      <c r="CK261" s="8">
        <f t="shared" si="55"/>
        <v>35970.193759499991</v>
      </c>
      <c r="CL261" s="8">
        <f t="shared" si="55"/>
        <v>25505.354759624981</v>
      </c>
      <c r="CM261" s="8">
        <f t="shared" si="55"/>
        <v>11662.495606124996</v>
      </c>
      <c r="CN261" s="8">
        <f t="shared" si="55"/>
        <v>1510.6467138749999</v>
      </c>
      <c r="CO261" s="8">
        <f t="shared" si="55"/>
        <v>0</v>
      </c>
      <c r="CP261" s="8">
        <f t="shared" si="55"/>
        <v>33763767.63228</v>
      </c>
      <c r="CQ261" s="8">
        <f t="shared" si="55"/>
        <v>33890142.845510289</v>
      </c>
      <c r="CR261" s="8">
        <f t="shared" si="55"/>
        <v>34016518.058740638</v>
      </c>
      <c r="CS261" s="8">
        <f t="shared" si="55"/>
        <v>34142893.27197098</v>
      </c>
      <c r="CT261" s="8">
        <f t="shared" si="55"/>
        <v>34269268.485201307</v>
      </c>
      <c r="CU261" s="8">
        <f t="shared" si="55"/>
        <v>34395643.698431656</v>
      </c>
      <c r="CV261" s="8">
        <f t="shared" si="55"/>
        <v>34522018.911661983</v>
      </c>
      <c r="CW261" s="8">
        <f t="shared" si="55"/>
        <v>34648394.12489228</v>
      </c>
      <c r="CX261" s="8">
        <f t="shared" si="55"/>
        <v>34774769.338122636</v>
      </c>
      <c r="CY261" s="8">
        <f t="shared" si="55"/>
        <v>34901144.551352963</v>
      </c>
      <c r="CZ261" s="8">
        <f t="shared" si="55"/>
        <v>35027519.764583267</v>
      </c>
      <c r="DA261" s="8">
        <f t="shared" si="55"/>
        <v>35221221.510626294</v>
      </c>
      <c r="DB261" s="8">
        <f t="shared" ref="DB261:EG261" si="56">SUM(DB4:DB259)</f>
        <v>35414923.25666932</v>
      </c>
      <c r="DC261" s="8">
        <f t="shared" si="56"/>
        <v>35608625.002712324</v>
      </c>
      <c r="DD261" s="8">
        <f t="shared" si="56"/>
        <v>35802326.748755269</v>
      </c>
      <c r="DE261" s="8">
        <f t="shared" si="56"/>
        <v>35996028.49479825</v>
      </c>
      <c r="DF261" s="8">
        <f t="shared" si="56"/>
        <v>36189730.240841247</v>
      </c>
      <c r="DG261" s="8">
        <f t="shared" si="56"/>
        <v>34449885.184321322</v>
      </c>
      <c r="DH261" s="8">
        <f t="shared" si="56"/>
        <v>32813912.611543689</v>
      </c>
      <c r="DI261" s="8">
        <f t="shared" si="56"/>
        <v>31424645.180810429</v>
      </c>
      <c r="DJ261" s="8">
        <f t="shared" si="56"/>
        <v>27703944.504939195</v>
      </c>
      <c r="DK261" s="8">
        <f t="shared" si="56"/>
        <v>24257618.724405691</v>
      </c>
      <c r="DL261" s="8">
        <f t="shared" si="56"/>
        <v>20072791.786579687</v>
      </c>
      <c r="DM261" s="8">
        <f t="shared" si="56"/>
        <v>18469481.432064429</v>
      </c>
      <c r="DN261" s="8">
        <f t="shared" si="56"/>
        <v>15314876.126335425</v>
      </c>
      <c r="DO261" s="8">
        <f t="shared" si="56"/>
        <v>12943015.9333033</v>
      </c>
      <c r="DP261" s="8">
        <f t="shared" si="56"/>
        <v>10096782.049483182</v>
      </c>
      <c r="DQ261" s="8">
        <f t="shared" si="56"/>
        <v>7555379.5157504268</v>
      </c>
      <c r="DR261" s="8">
        <f t="shared" si="56"/>
        <v>5883216.8732066834</v>
      </c>
      <c r="DS261" s="8">
        <f t="shared" si="56"/>
        <v>3566114.2129978049</v>
      </c>
      <c r="DT261" s="8">
        <f t="shared" si="56"/>
        <v>1432260.4877048037</v>
      </c>
      <c r="DU261" s="8">
        <f t="shared" si="56"/>
        <v>-1993551.5554523217</v>
      </c>
      <c r="DV261" s="8">
        <f t="shared" si="56"/>
        <v>-4112040.1098391949</v>
      </c>
      <c r="DW261" s="8">
        <f t="shared" si="56"/>
        <v>-6336105.6269730693</v>
      </c>
      <c r="DX261" s="8">
        <f t="shared" si="56"/>
        <v>-8574777.1338146906</v>
      </c>
      <c r="DY261" s="8">
        <f t="shared" si="56"/>
        <v>-10051364.799829077</v>
      </c>
      <c r="DZ261" s="8">
        <f t="shared" si="56"/>
        <v>-13601096.625450322</v>
      </c>
      <c r="EA261" s="8">
        <f t="shared" si="56"/>
        <v>-17163883.371690813</v>
      </c>
      <c r="EB261" s="8">
        <f t="shared" si="56"/>
        <v>-20695066.54693117</v>
      </c>
      <c r="EC261" s="8">
        <f t="shared" si="56"/>
        <v>-26591918.361325055</v>
      </c>
      <c r="ED261" s="8">
        <f t="shared" si="56"/>
        <v>-27623328.544611178</v>
      </c>
      <c r="EE261" s="8">
        <f t="shared" si="56"/>
        <v>0</v>
      </c>
      <c r="EF261" s="8">
        <f t="shared" si="56"/>
        <v>32459051.527720023</v>
      </c>
      <c r="EG261" s="8">
        <f t="shared" si="56"/>
        <v>32332676.314489681</v>
      </c>
      <c r="EH261" s="8">
        <f t="shared" ref="EH261:FM261" si="57">SUM(EH4:EH259)</f>
        <v>32206301.101259358</v>
      </c>
      <c r="EI261" s="8">
        <f t="shared" si="57"/>
        <v>32079925.888029031</v>
      </c>
      <c r="EJ261" s="8">
        <f t="shared" si="57"/>
        <v>31953550.674798679</v>
      </c>
      <c r="EK261" s="8">
        <f t="shared" si="57"/>
        <v>31827175.461568382</v>
      </c>
      <c r="EL261" s="8">
        <f t="shared" si="57"/>
        <v>31700800.248338018</v>
      </c>
      <c r="EM261" s="8">
        <f t="shared" si="57"/>
        <v>31574425.035107695</v>
      </c>
      <c r="EN261" s="8">
        <f t="shared" si="57"/>
        <v>31448049.821877357</v>
      </c>
      <c r="EO261" s="8">
        <f t="shared" si="57"/>
        <v>31321674.608647022</v>
      </c>
      <c r="EP261" s="8">
        <f t="shared" si="57"/>
        <v>31195299.395416722</v>
      </c>
      <c r="EQ261" s="8">
        <f t="shared" si="57"/>
        <v>31001597.649373692</v>
      </c>
      <c r="ER261" s="8">
        <f t="shared" si="57"/>
        <v>30807895.903330695</v>
      </c>
      <c r="ES261" s="8">
        <f t="shared" si="57"/>
        <v>30614194.157287683</v>
      </c>
      <c r="ET261" s="8">
        <f t="shared" si="57"/>
        <v>30420492.411244683</v>
      </c>
      <c r="EU261" s="8">
        <f t="shared" si="57"/>
        <v>30226790.665201686</v>
      </c>
      <c r="EV261" s="8">
        <f t="shared" si="57"/>
        <v>30033088.919158693</v>
      </c>
      <c r="EW261" s="8">
        <f t="shared" si="57"/>
        <v>29842210.8556787</v>
      </c>
      <c r="EX261" s="8">
        <f t="shared" si="57"/>
        <v>29656820.218456313</v>
      </c>
      <c r="EY261" s="8">
        <f t="shared" si="57"/>
        <v>29476389.009189546</v>
      </c>
      <c r="EZ261" s="8">
        <f t="shared" si="57"/>
        <v>29303947.205060817</v>
      </c>
      <c r="FA261" s="8">
        <f t="shared" si="57"/>
        <v>29142475.525594324</v>
      </c>
      <c r="FB261" s="8">
        <f t="shared" si="57"/>
        <v>28992619.723420311</v>
      </c>
      <c r="FC261" s="8">
        <f t="shared" si="57"/>
        <v>28851654.397935577</v>
      </c>
      <c r="FD261" s="8">
        <f t="shared" si="57"/>
        <v>28718049.083664566</v>
      </c>
      <c r="FE261" s="8">
        <f t="shared" si="57"/>
        <v>28592904.646696713</v>
      </c>
      <c r="FF261" s="8">
        <f t="shared" si="57"/>
        <v>28475746.040516812</v>
      </c>
      <c r="FG261" s="8">
        <f t="shared" si="57"/>
        <v>28366797.534249581</v>
      </c>
      <c r="FH261" s="8">
        <f t="shared" si="57"/>
        <v>28264320.576793347</v>
      </c>
      <c r="FI261" s="8">
        <f t="shared" si="57"/>
        <v>28167968.707002193</v>
      </c>
      <c r="FJ261" s="8">
        <f t="shared" si="57"/>
        <v>28078398.272295196</v>
      </c>
      <c r="FK261" s="8">
        <f t="shared" si="57"/>
        <v>27997208.585452333</v>
      </c>
      <c r="FL261" s="8">
        <f t="shared" si="57"/>
        <v>27924352.72983918</v>
      </c>
      <c r="FM261" s="8">
        <f t="shared" si="57"/>
        <v>27858051.376973081</v>
      </c>
      <c r="FN261" s="8">
        <f t="shared" ref="FN261:FT261" si="58">SUM(FN4:FN259)</f>
        <v>27798460.89381469</v>
      </c>
      <c r="FO261" s="8">
        <f t="shared" si="58"/>
        <v>27744470.089829061</v>
      </c>
      <c r="FP261" s="8">
        <f t="shared" si="58"/>
        <v>27697977.23545032</v>
      </c>
      <c r="FQ261" s="8">
        <f t="shared" si="58"/>
        <v>27662007.041690815</v>
      </c>
      <c r="FR261" s="8">
        <f t="shared" si="58"/>
        <v>27636501.686931182</v>
      </c>
      <c r="FS261" s="8">
        <f t="shared" si="58"/>
        <v>27624839.19132505</v>
      </c>
      <c r="FT261" s="8">
        <f t="shared" si="58"/>
        <v>27623328.544611178</v>
      </c>
    </row>
  </sheetData>
  <pageMargins left="0.75" right="0.75" top="1" bottom="1" header="0.5" footer="0.5"/>
  <pageSetup scale="32" firstPageNumber="22" fitToWidth="0" fitToHeight="2" orientation="portrait" useFirstPageNumber="1" r:id="rId1"/>
  <headerFooter>
    <oddHeader>&amp;R&amp;"Times New Roman,Bold"&amp;12Attachment to Response to KLC-2 Question No. 5
Page &amp;P of 59
Malloy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8"/>
  <sheetViews>
    <sheetView workbookViewId="0">
      <selection activeCell="G37" sqref="G37"/>
    </sheetView>
  </sheetViews>
  <sheetFormatPr defaultRowHeight="15" x14ac:dyDescent="0.25"/>
  <cols>
    <col min="1" max="1" width="13.140625" bestFit="1" customWidth="1"/>
    <col min="2" max="2" width="14.28515625" customWidth="1"/>
    <col min="3" max="3" width="15.85546875" bestFit="1" customWidth="1"/>
    <col min="5" max="5" width="26.5703125" bestFit="1" customWidth="1"/>
    <col min="6" max="6" width="9.7109375" bestFit="1" customWidth="1"/>
    <col min="7" max="7" width="15" bestFit="1" customWidth="1"/>
    <col min="8" max="8" width="14.28515625" bestFit="1" customWidth="1"/>
    <col min="9" max="10" width="14" bestFit="1" customWidth="1"/>
  </cols>
  <sheetData>
    <row r="2" spans="1:10" x14ac:dyDescent="0.25">
      <c r="G2" t="s">
        <v>20</v>
      </c>
      <c r="H2" t="s">
        <v>28</v>
      </c>
    </row>
    <row r="3" spans="1:10" x14ac:dyDescent="0.25">
      <c r="A3" s="13" t="s">
        <v>22</v>
      </c>
      <c r="B3" t="s">
        <v>24</v>
      </c>
      <c r="C3" t="s">
        <v>29</v>
      </c>
      <c r="E3" t="s">
        <v>25</v>
      </c>
      <c r="F3" s="15">
        <v>42917</v>
      </c>
      <c r="G3" s="1">
        <v>-1754222.5925</v>
      </c>
      <c r="H3" s="2">
        <f>SUMPRODUCT((F3=$C$4:$C$47)*($B$4:$B$47))</f>
        <v>1755294.9699999997</v>
      </c>
      <c r="I3" s="2">
        <f>H3+G3</f>
        <v>1072.3774999997113</v>
      </c>
      <c r="J3" s="2">
        <f>-H3</f>
        <v>-1755294.9699999997</v>
      </c>
    </row>
    <row r="4" spans="1:10" x14ac:dyDescent="0.25">
      <c r="A4" s="17">
        <v>1972</v>
      </c>
      <c r="B4" s="16">
        <v>448436.52999999997</v>
      </c>
      <c r="C4" s="15">
        <v>42917</v>
      </c>
      <c r="E4" t="s">
        <v>25</v>
      </c>
      <c r="F4" s="15">
        <v>42948</v>
      </c>
      <c r="G4" s="1">
        <v>-1754222.5925</v>
      </c>
      <c r="H4" s="2">
        <f t="shared" ref="H4:H20" si="0">SUMPRODUCT((F4=$C$4:$C$47)*($B$4:$B$47))</f>
        <v>1744083.9</v>
      </c>
      <c r="I4" s="2">
        <f t="shared" ref="I4:I20" si="1">H4+G4</f>
        <v>-10138.692500000121</v>
      </c>
      <c r="J4" s="2">
        <f t="shared" ref="J4:J20" si="2">-H4</f>
        <v>-1744083.9</v>
      </c>
    </row>
    <row r="5" spans="1:10" x14ac:dyDescent="0.25">
      <c r="A5" s="17">
        <v>1973</v>
      </c>
      <c r="B5" s="16">
        <v>650165.8899999999</v>
      </c>
      <c r="C5" s="15">
        <v>42917</v>
      </c>
      <c r="E5" t="s">
        <v>25</v>
      </c>
      <c r="F5" s="15">
        <v>42979</v>
      </c>
      <c r="G5" s="1">
        <v>-1754222.5925</v>
      </c>
      <c r="H5" s="2">
        <f t="shared" si="0"/>
        <v>1618963.42</v>
      </c>
      <c r="I5" s="2">
        <f t="shared" si="1"/>
        <v>-135259.1725000001</v>
      </c>
      <c r="J5" s="2">
        <f t="shared" si="2"/>
        <v>-1618963.42</v>
      </c>
    </row>
    <row r="6" spans="1:10" x14ac:dyDescent="0.25">
      <c r="A6" s="17">
        <v>1974</v>
      </c>
      <c r="B6" s="16">
        <v>11884.39</v>
      </c>
      <c r="C6" s="15">
        <v>42917</v>
      </c>
      <c r="E6" t="s">
        <v>25</v>
      </c>
      <c r="F6" s="15">
        <v>43009</v>
      </c>
      <c r="G6" s="1">
        <v>-2338963.456666667</v>
      </c>
      <c r="H6" s="2">
        <f t="shared" si="0"/>
        <v>1947583.47</v>
      </c>
      <c r="I6" s="2">
        <f t="shared" si="1"/>
        <v>-391379.98666666704</v>
      </c>
      <c r="J6" s="2">
        <f t="shared" si="2"/>
        <v>-1947583.47</v>
      </c>
    </row>
    <row r="7" spans="1:10" x14ac:dyDescent="0.25">
      <c r="A7" s="17">
        <v>1975</v>
      </c>
      <c r="B7" s="16">
        <v>9897.69</v>
      </c>
      <c r="C7" s="15">
        <v>42917</v>
      </c>
      <c r="E7" t="s">
        <v>25</v>
      </c>
      <c r="F7" s="15">
        <v>43040</v>
      </c>
      <c r="G7" s="1">
        <v>-2338963.456666667</v>
      </c>
      <c r="H7" s="2">
        <f t="shared" si="0"/>
        <v>1770165.35</v>
      </c>
      <c r="I7" s="2">
        <f t="shared" si="1"/>
        <v>-568798.10666666692</v>
      </c>
      <c r="J7" s="2">
        <f t="shared" si="2"/>
        <v>-1770165.35</v>
      </c>
    </row>
    <row r="8" spans="1:10" x14ac:dyDescent="0.25">
      <c r="A8" s="17">
        <v>1976</v>
      </c>
      <c r="B8" s="16">
        <v>265163.55</v>
      </c>
      <c r="C8" s="15">
        <v>42917</v>
      </c>
      <c r="E8" t="s">
        <v>25</v>
      </c>
      <c r="F8" s="15">
        <v>43070</v>
      </c>
      <c r="G8" s="1">
        <v>-2338963.456666667</v>
      </c>
      <c r="H8" s="2">
        <f t="shared" si="0"/>
        <v>2326720.02</v>
      </c>
      <c r="I8" s="2">
        <f t="shared" si="1"/>
        <v>-12243.436666666996</v>
      </c>
      <c r="J8" s="2">
        <f t="shared" si="2"/>
        <v>-2326720.02</v>
      </c>
    </row>
    <row r="9" spans="1:10" x14ac:dyDescent="0.25">
      <c r="A9" s="17">
        <v>1977</v>
      </c>
      <c r="B9" s="16">
        <v>369746.92000000004</v>
      </c>
      <c r="C9" s="15">
        <v>42917</v>
      </c>
      <c r="E9" t="s">
        <v>25</v>
      </c>
      <c r="F9" s="15">
        <v>43101</v>
      </c>
      <c r="G9" s="1">
        <v>-2338963.456666667</v>
      </c>
      <c r="H9" s="2">
        <f t="shared" si="0"/>
        <v>1985505.02</v>
      </c>
      <c r="I9" s="2">
        <f t="shared" si="1"/>
        <v>-353458.436666667</v>
      </c>
      <c r="J9" s="2">
        <f t="shared" si="2"/>
        <v>-1985505.02</v>
      </c>
    </row>
    <row r="10" spans="1:10" x14ac:dyDescent="0.25">
      <c r="A10" s="17">
        <v>1978</v>
      </c>
      <c r="B10" s="16">
        <v>407754.32999999996</v>
      </c>
      <c r="C10" s="15">
        <v>42948</v>
      </c>
      <c r="E10" t="s">
        <v>25</v>
      </c>
      <c r="F10" s="15">
        <v>43132</v>
      </c>
      <c r="G10" s="1">
        <v>-2338963.456666667</v>
      </c>
      <c r="H10" s="2">
        <f t="shared" si="0"/>
        <v>2922776.56</v>
      </c>
      <c r="I10" s="2">
        <f t="shared" si="1"/>
        <v>583813.10333333304</v>
      </c>
      <c r="J10" s="2">
        <f t="shared" si="2"/>
        <v>-2922776.56</v>
      </c>
    </row>
    <row r="11" spans="1:10" x14ac:dyDescent="0.25">
      <c r="A11" s="17">
        <v>1979</v>
      </c>
      <c r="B11" s="16">
        <v>464700.33</v>
      </c>
      <c r="C11" s="15">
        <v>42948</v>
      </c>
      <c r="E11" t="s">
        <v>25</v>
      </c>
      <c r="F11" s="15">
        <v>43160</v>
      </c>
      <c r="G11" s="1">
        <v>-2338963.456666667</v>
      </c>
      <c r="H11" s="2">
        <f t="shared" si="0"/>
        <v>1739393.4300000002</v>
      </c>
      <c r="I11" s="2">
        <f t="shared" si="1"/>
        <v>-599570.02666666685</v>
      </c>
      <c r="J11" s="2">
        <f t="shared" si="2"/>
        <v>-1739393.4300000002</v>
      </c>
    </row>
    <row r="12" spans="1:10" x14ac:dyDescent="0.25">
      <c r="A12" s="17">
        <v>1980</v>
      </c>
      <c r="B12" s="16">
        <v>392742.6</v>
      </c>
      <c r="C12" s="15">
        <v>42948</v>
      </c>
      <c r="E12" t="s">
        <v>25</v>
      </c>
      <c r="F12" s="15">
        <v>43191</v>
      </c>
      <c r="G12" s="1">
        <v>-2338963.456666667</v>
      </c>
      <c r="H12" s="2">
        <f t="shared" si="0"/>
        <v>2480712.81</v>
      </c>
      <c r="I12" s="2">
        <f t="shared" si="1"/>
        <v>141749.35333333304</v>
      </c>
      <c r="J12" s="2">
        <f t="shared" si="2"/>
        <v>-2480712.81</v>
      </c>
    </row>
    <row r="13" spans="1:10" x14ac:dyDescent="0.25">
      <c r="A13" s="17">
        <v>1981</v>
      </c>
      <c r="B13" s="16">
        <v>478886.64</v>
      </c>
      <c r="C13" s="15">
        <v>42948</v>
      </c>
      <c r="E13" t="s">
        <v>25</v>
      </c>
      <c r="F13" s="15">
        <v>43221</v>
      </c>
      <c r="G13" s="1">
        <v>-2338963.456666667</v>
      </c>
      <c r="H13" s="2">
        <f t="shared" si="0"/>
        <v>2842786.3099999996</v>
      </c>
      <c r="I13" s="2">
        <f t="shared" si="1"/>
        <v>503822.85333333258</v>
      </c>
      <c r="J13" s="2">
        <f t="shared" si="2"/>
        <v>-2842786.3099999996</v>
      </c>
    </row>
    <row r="14" spans="1:10" x14ac:dyDescent="0.25">
      <c r="A14" s="17">
        <v>1982</v>
      </c>
      <c r="B14" s="16">
        <v>581192.58000000007</v>
      </c>
      <c r="C14" s="15">
        <v>42979</v>
      </c>
      <c r="E14" t="s">
        <v>25</v>
      </c>
      <c r="F14" s="15">
        <v>43252</v>
      </c>
      <c r="G14" s="1">
        <v>-2338963.456666667</v>
      </c>
      <c r="H14" s="2">
        <f t="shared" si="0"/>
        <v>2340038.19</v>
      </c>
      <c r="I14" s="2">
        <f t="shared" si="1"/>
        <v>1074.7333333329298</v>
      </c>
      <c r="J14" s="2">
        <f t="shared" si="2"/>
        <v>-2340038.19</v>
      </c>
    </row>
    <row r="15" spans="1:10" x14ac:dyDescent="0.25">
      <c r="A15" s="17">
        <v>1983</v>
      </c>
      <c r="B15" s="16">
        <v>437921.85</v>
      </c>
      <c r="C15" s="15">
        <v>42979</v>
      </c>
      <c r="E15" t="s">
        <v>25</v>
      </c>
      <c r="F15" s="15">
        <v>43282</v>
      </c>
      <c r="G15" s="1">
        <v>-2338963.456666667</v>
      </c>
      <c r="H15" s="2">
        <f t="shared" si="0"/>
        <v>2617882.0700000003</v>
      </c>
      <c r="I15" s="2">
        <f t="shared" si="1"/>
        <v>278918.61333333328</v>
      </c>
      <c r="J15" s="2">
        <f t="shared" si="2"/>
        <v>-2617882.0700000003</v>
      </c>
    </row>
    <row r="16" spans="1:10" x14ac:dyDescent="0.25">
      <c r="A16" s="17">
        <v>1984</v>
      </c>
      <c r="B16" s="16">
        <v>599848.99</v>
      </c>
      <c r="C16" s="15">
        <v>42979</v>
      </c>
      <c r="E16" t="s">
        <v>25</v>
      </c>
      <c r="F16" s="15">
        <v>43313</v>
      </c>
      <c r="G16" s="1">
        <v>-2338963.456666667</v>
      </c>
      <c r="H16" s="2">
        <f t="shared" si="0"/>
        <v>2623445.2999999998</v>
      </c>
      <c r="I16" s="2">
        <f t="shared" si="1"/>
        <v>284481.8433333328</v>
      </c>
      <c r="J16" s="2">
        <f t="shared" si="2"/>
        <v>-2623445.2999999998</v>
      </c>
    </row>
    <row r="17" spans="1:10" x14ac:dyDescent="0.25">
      <c r="A17" s="17">
        <v>1985</v>
      </c>
      <c r="B17" s="16">
        <v>354264.84</v>
      </c>
      <c r="C17" s="15">
        <v>43009</v>
      </c>
      <c r="E17" t="s">
        <v>25</v>
      </c>
      <c r="F17" s="15">
        <v>43344</v>
      </c>
      <c r="G17" s="1">
        <v>-2338963.456666667</v>
      </c>
      <c r="H17" s="2">
        <f t="shared" si="0"/>
        <v>2238254.21</v>
      </c>
      <c r="I17" s="2">
        <f t="shared" si="1"/>
        <v>-100709.24666666705</v>
      </c>
      <c r="J17" s="2">
        <f t="shared" si="2"/>
        <v>-2238254.21</v>
      </c>
    </row>
    <row r="18" spans="1:10" x14ac:dyDescent="0.25">
      <c r="A18" s="17">
        <v>1986</v>
      </c>
      <c r="B18" s="16">
        <v>1593318.63</v>
      </c>
      <c r="C18" s="15">
        <v>43009</v>
      </c>
      <c r="E18" t="s">
        <v>25</v>
      </c>
      <c r="F18" s="15">
        <v>43374</v>
      </c>
      <c r="G18" s="1">
        <v>-584740.86416666675</v>
      </c>
      <c r="H18" s="2">
        <f t="shared" si="0"/>
        <v>447186.06000000006</v>
      </c>
      <c r="I18" s="2">
        <f t="shared" si="1"/>
        <v>-137554.8041666667</v>
      </c>
      <c r="J18" s="2">
        <f t="shared" si="2"/>
        <v>-447186.06000000006</v>
      </c>
    </row>
    <row r="19" spans="1:10" x14ac:dyDescent="0.25">
      <c r="A19" s="17">
        <v>1987</v>
      </c>
      <c r="B19" s="16">
        <v>1770165.35</v>
      </c>
      <c r="C19" s="15">
        <v>43040</v>
      </c>
      <c r="E19" t="s">
        <v>25</v>
      </c>
      <c r="F19" s="15">
        <v>43405</v>
      </c>
      <c r="G19" s="1">
        <v>-584740.86416666675</v>
      </c>
      <c r="H19" s="2">
        <f t="shared" si="0"/>
        <v>1604444.98</v>
      </c>
      <c r="I19" s="2">
        <f t="shared" si="1"/>
        <v>1019704.1158333332</v>
      </c>
      <c r="J19" s="2">
        <f t="shared" si="2"/>
        <v>-1604444.98</v>
      </c>
    </row>
    <row r="20" spans="1:10" x14ac:dyDescent="0.25">
      <c r="A20" s="17">
        <v>1988</v>
      </c>
      <c r="B20" s="16">
        <v>2326720.02</v>
      </c>
      <c r="C20" s="15">
        <v>43070</v>
      </c>
      <c r="E20" t="s">
        <v>25</v>
      </c>
      <c r="F20" s="15">
        <v>43435</v>
      </c>
      <c r="G20" s="1">
        <v>-584740.86416666675</v>
      </c>
      <c r="H20" s="2">
        <f t="shared" si="0"/>
        <v>79215.78</v>
      </c>
      <c r="I20" s="2">
        <f t="shared" si="1"/>
        <v>-505525.08416666673</v>
      </c>
      <c r="J20" s="2">
        <f t="shared" si="2"/>
        <v>-79215.78</v>
      </c>
    </row>
    <row r="21" spans="1:10" x14ac:dyDescent="0.25">
      <c r="A21" s="17">
        <v>1989</v>
      </c>
      <c r="B21" s="16">
        <v>1985505.02</v>
      </c>
      <c r="C21" s="15">
        <v>43101</v>
      </c>
    </row>
    <row r="22" spans="1:10" x14ac:dyDescent="0.25">
      <c r="A22" s="17">
        <v>1990</v>
      </c>
      <c r="B22" s="16">
        <v>942319.36</v>
      </c>
      <c r="C22" s="15">
        <v>43132</v>
      </c>
      <c r="G22" s="2">
        <f>SUM(G3:G20)</f>
        <v>-35084451.850000009</v>
      </c>
      <c r="H22" s="2">
        <f>SUM(H3:H20)</f>
        <v>35084451.850000001</v>
      </c>
      <c r="I22" s="2">
        <f>G22+H22</f>
        <v>0</v>
      </c>
    </row>
    <row r="23" spans="1:10" x14ac:dyDescent="0.25">
      <c r="A23" s="17">
        <v>1991</v>
      </c>
      <c r="B23" s="16">
        <v>725509.76</v>
      </c>
      <c r="C23" s="15">
        <v>43132</v>
      </c>
    </row>
    <row r="24" spans="1:10" x14ac:dyDescent="0.25">
      <c r="A24" s="17">
        <v>1992</v>
      </c>
      <c r="B24" s="16">
        <v>1254947.44</v>
      </c>
      <c r="C24" s="15">
        <v>43132</v>
      </c>
    </row>
    <row r="25" spans="1:10" x14ac:dyDescent="0.25">
      <c r="A25" s="17">
        <v>1993</v>
      </c>
      <c r="B25" s="16">
        <v>1160217.3</v>
      </c>
      <c r="C25" s="15">
        <v>43160</v>
      </c>
    </row>
    <row r="26" spans="1:10" x14ac:dyDescent="0.25">
      <c r="A26" s="17">
        <v>1994</v>
      </c>
      <c r="B26" s="16">
        <v>579176.13</v>
      </c>
      <c r="C26" s="15">
        <v>43160</v>
      </c>
    </row>
    <row r="27" spans="1:10" x14ac:dyDescent="0.25">
      <c r="A27" s="17">
        <v>1995</v>
      </c>
      <c r="B27" s="16">
        <v>2480712.81</v>
      </c>
      <c r="C27" s="15">
        <v>43191</v>
      </c>
    </row>
    <row r="28" spans="1:10" x14ac:dyDescent="0.25">
      <c r="A28" s="17">
        <v>1996</v>
      </c>
      <c r="B28" s="16">
        <v>942564.73</v>
      </c>
      <c r="C28" s="15">
        <v>43221</v>
      </c>
      <c r="F28" s="15"/>
      <c r="G28" s="1"/>
    </row>
    <row r="29" spans="1:10" x14ac:dyDescent="0.25">
      <c r="A29" s="17">
        <v>1997</v>
      </c>
      <c r="B29" s="16">
        <v>818876.92</v>
      </c>
      <c r="C29" s="15">
        <v>43221</v>
      </c>
      <c r="F29" s="15"/>
      <c r="G29" s="1"/>
    </row>
    <row r="30" spans="1:10" x14ac:dyDescent="0.25">
      <c r="A30" s="17">
        <v>1998</v>
      </c>
      <c r="B30" s="16">
        <v>364677.38</v>
      </c>
      <c r="C30" s="15">
        <v>43221</v>
      </c>
      <c r="F30" s="15"/>
      <c r="G30" s="1"/>
    </row>
    <row r="31" spans="1:10" x14ac:dyDescent="0.25">
      <c r="A31" s="17">
        <v>1999</v>
      </c>
      <c r="B31" s="16">
        <v>716667.28</v>
      </c>
      <c r="C31" s="15">
        <v>43221</v>
      </c>
      <c r="F31" s="15"/>
      <c r="G31" s="1"/>
    </row>
    <row r="32" spans="1:10" x14ac:dyDescent="0.25">
      <c r="A32" s="17">
        <v>2000</v>
      </c>
      <c r="B32" s="16">
        <v>133714.74</v>
      </c>
      <c r="C32" s="15">
        <v>43252</v>
      </c>
      <c r="F32" s="15"/>
      <c r="G32" s="1"/>
    </row>
    <row r="33" spans="1:7" x14ac:dyDescent="0.25">
      <c r="A33" s="17">
        <v>2001</v>
      </c>
      <c r="B33" s="16">
        <v>794135.11</v>
      </c>
      <c r="C33" s="15">
        <v>43252</v>
      </c>
      <c r="F33" s="15"/>
      <c r="G33" s="1"/>
    </row>
    <row r="34" spans="1:7" x14ac:dyDescent="0.25">
      <c r="A34" s="17">
        <v>2002</v>
      </c>
      <c r="B34" s="16">
        <v>1412188.34</v>
      </c>
      <c r="C34" s="15">
        <v>43252</v>
      </c>
      <c r="F34" s="15"/>
      <c r="G34" s="1"/>
    </row>
    <row r="35" spans="1:7" x14ac:dyDescent="0.25">
      <c r="A35" s="17">
        <v>2003</v>
      </c>
      <c r="B35" s="16">
        <v>826585.27</v>
      </c>
      <c r="C35" s="15">
        <v>43282</v>
      </c>
      <c r="F35" s="15"/>
      <c r="G35" s="1"/>
    </row>
    <row r="36" spans="1:7" x14ac:dyDescent="0.25">
      <c r="A36" s="17">
        <v>2004</v>
      </c>
      <c r="B36" s="16">
        <v>683046.95</v>
      </c>
      <c r="C36" s="15">
        <v>43282</v>
      </c>
      <c r="F36" s="15"/>
      <c r="G36" s="1"/>
    </row>
    <row r="37" spans="1:7" x14ac:dyDescent="0.25">
      <c r="A37" s="17">
        <v>2005</v>
      </c>
      <c r="B37" s="16">
        <v>573931.34</v>
      </c>
      <c r="C37" s="15">
        <v>43282</v>
      </c>
      <c r="F37" s="15"/>
      <c r="G37" s="1"/>
    </row>
    <row r="38" spans="1:7" x14ac:dyDescent="0.25">
      <c r="A38" s="17">
        <v>2006</v>
      </c>
      <c r="B38" s="16">
        <v>534318.51</v>
      </c>
      <c r="C38" s="15">
        <v>43282</v>
      </c>
    </row>
    <row r="39" spans="1:7" x14ac:dyDescent="0.25">
      <c r="A39" s="17">
        <v>2007</v>
      </c>
      <c r="B39" s="16">
        <v>144928.89000000001</v>
      </c>
      <c r="C39" s="15">
        <v>43313</v>
      </c>
    </row>
    <row r="40" spans="1:7" x14ac:dyDescent="0.25">
      <c r="A40" s="17">
        <v>2008</v>
      </c>
      <c r="B40" s="16">
        <v>211814.53</v>
      </c>
      <c r="C40" s="15">
        <v>43313</v>
      </c>
    </row>
    <row r="41" spans="1:7" x14ac:dyDescent="0.25">
      <c r="A41" s="17">
        <v>2009</v>
      </c>
      <c r="B41" s="16">
        <v>2266701.88</v>
      </c>
      <c r="C41" s="15">
        <v>43313</v>
      </c>
    </row>
    <row r="42" spans="1:7" x14ac:dyDescent="0.25">
      <c r="A42" s="14">
        <v>2010</v>
      </c>
      <c r="B42" s="2">
        <v>864445.23</v>
      </c>
      <c r="C42" s="15">
        <v>43344</v>
      </c>
    </row>
    <row r="43" spans="1:7" x14ac:dyDescent="0.25">
      <c r="A43" s="14">
        <v>2011</v>
      </c>
      <c r="B43" s="2">
        <v>344171.65</v>
      </c>
      <c r="C43" s="15">
        <v>43344</v>
      </c>
    </row>
    <row r="44" spans="1:7" x14ac:dyDescent="0.25">
      <c r="A44" s="14">
        <v>2012</v>
      </c>
      <c r="B44" s="2">
        <v>1029637.3300000001</v>
      </c>
      <c r="C44" s="15">
        <v>43344</v>
      </c>
    </row>
    <row r="45" spans="1:7" x14ac:dyDescent="0.25">
      <c r="A45" s="14">
        <v>2013</v>
      </c>
      <c r="B45" s="2">
        <v>447186.06000000006</v>
      </c>
      <c r="C45" s="15">
        <v>43374</v>
      </c>
    </row>
    <row r="46" spans="1:7" x14ac:dyDescent="0.25">
      <c r="A46" s="14">
        <v>2014</v>
      </c>
      <c r="B46" s="2">
        <v>1604444.98</v>
      </c>
      <c r="C46" s="15">
        <v>43405</v>
      </c>
    </row>
    <row r="47" spans="1:7" x14ac:dyDescent="0.25">
      <c r="A47" s="14">
        <v>2015</v>
      </c>
      <c r="B47" s="2">
        <v>79215.78</v>
      </c>
      <c r="C47" s="15">
        <v>43435</v>
      </c>
    </row>
    <row r="48" spans="1:7" x14ac:dyDescent="0.25">
      <c r="A48" s="14" t="s">
        <v>23</v>
      </c>
      <c r="B48" s="2">
        <v>35084451.849999994</v>
      </c>
    </row>
  </sheetData>
  <pageMargins left="0.7" right="0.7" top="0.75" bottom="0.75" header="0.3" footer="0.3"/>
  <pageSetup scale="72" firstPageNumber="52" orientation="landscape" useFirstPageNumber="1" r:id="rId2"/>
  <headerFooter>
    <oddFooter>&amp;R&amp;"Times New Roman,Bold"&amp;12Attachment to Response to KLC-2 Question No. 5
Page &amp;P of 59
Malloy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130"/>
  <sheetViews>
    <sheetView workbookViewId="0">
      <pane ySplit="3" topLeftCell="A4" activePane="bottomLeft" state="frozen"/>
      <selection pane="bottomLeft" activeCell="Q13" sqref="Q13"/>
    </sheetView>
  </sheetViews>
  <sheetFormatPr defaultRowHeight="15" x14ac:dyDescent="0.25"/>
  <cols>
    <col min="1" max="1" width="14.7109375" bestFit="1" customWidth="1"/>
    <col min="2" max="2" width="12.42578125" bestFit="1" customWidth="1"/>
    <col min="3" max="3" width="11.28515625" customWidth="1"/>
    <col min="4" max="4" width="14.28515625" customWidth="1"/>
    <col min="5" max="5" width="15.85546875" bestFit="1" customWidth="1"/>
    <col min="7" max="7" width="10.5703125" bestFit="1" customWidth="1"/>
    <col min="8" max="8" width="9.7109375" bestFit="1" customWidth="1"/>
    <col min="9" max="9" width="15" bestFit="1" customWidth="1"/>
    <col min="10" max="10" width="14.28515625" bestFit="1" customWidth="1"/>
    <col min="11" max="11" width="15" bestFit="1" customWidth="1"/>
    <col min="12" max="12" width="14" bestFit="1" customWidth="1"/>
  </cols>
  <sheetData>
    <row r="3" spans="1:12" x14ac:dyDescent="0.25">
      <c r="A3" s="28" t="s">
        <v>42</v>
      </c>
      <c r="B3" s="13" t="s">
        <v>39</v>
      </c>
      <c r="C3" s="13" t="s">
        <v>7</v>
      </c>
      <c r="D3" t="s">
        <v>24</v>
      </c>
      <c r="E3" t="s">
        <v>29</v>
      </c>
      <c r="I3" t="s">
        <v>20</v>
      </c>
      <c r="J3" t="s">
        <v>28</v>
      </c>
    </row>
    <row r="4" spans="1:12" x14ac:dyDescent="0.25">
      <c r="A4" t="str">
        <f>CONCATENATE(B4,C4)</f>
        <v>Kentucky1941</v>
      </c>
      <c r="B4" t="s">
        <v>40</v>
      </c>
      <c r="C4">
        <v>1941</v>
      </c>
      <c r="D4" s="2">
        <v>596.79999999999995</v>
      </c>
      <c r="E4" s="15">
        <v>43101</v>
      </c>
      <c r="G4" t="s">
        <v>40</v>
      </c>
      <c r="H4" s="15">
        <v>43101</v>
      </c>
      <c r="I4" s="1">
        <v>-1895599.9934999999</v>
      </c>
      <c r="J4" s="2">
        <f>SUMPRODUCT((H4=$E$4:$E$129)*($B$4:$B$129=G4),($D$4:$D$129))</f>
        <v>1930723.1199999996</v>
      </c>
      <c r="K4" s="2">
        <f>J4+I4</f>
        <v>35123.12649999978</v>
      </c>
      <c r="L4" s="2">
        <f>-J4</f>
        <v>-1930723.1199999996</v>
      </c>
    </row>
    <row r="5" spans="1:12" x14ac:dyDescent="0.25">
      <c r="A5" t="str">
        <f t="shared" ref="A5:A68" si="0">CONCATENATE(B5,C5)</f>
        <v>Kentucky1942</v>
      </c>
      <c r="B5" t="s">
        <v>40</v>
      </c>
      <c r="C5">
        <v>1942</v>
      </c>
      <c r="D5" s="2">
        <v>5492.19</v>
      </c>
      <c r="E5" s="15">
        <v>43101</v>
      </c>
      <c r="G5" t="s">
        <v>40</v>
      </c>
      <c r="H5" s="15">
        <v>43132</v>
      </c>
      <c r="I5" s="1">
        <v>-1895599.9934999999</v>
      </c>
      <c r="J5" s="2">
        <f t="shared" ref="J5:J33" si="1">SUMPRODUCT((H5=$E$4:$E$129)*($B$4:$B$129=G5),($D$4:$D$129))</f>
        <v>1821363.2100000002</v>
      </c>
      <c r="K5" s="2">
        <f t="shared" ref="K5:K33" si="2">J5+I5</f>
        <v>-74236.78349999967</v>
      </c>
      <c r="L5" s="2">
        <f t="shared" ref="L5:L33" si="3">-J5</f>
        <v>-1821363.2100000002</v>
      </c>
    </row>
    <row r="6" spans="1:12" x14ac:dyDescent="0.25">
      <c r="A6" t="str">
        <f t="shared" si="0"/>
        <v>Kentucky1946</v>
      </c>
      <c r="B6" t="s">
        <v>40</v>
      </c>
      <c r="C6">
        <v>1946</v>
      </c>
      <c r="D6" s="2">
        <v>143.78</v>
      </c>
      <c r="E6" s="15">
        <v>43101</v>
      </c>
      <c r="G6" t="s">
        <v>40</v>
      </c>
      <c r="H6" s="15">
        <v>43160</v>
      </c>
      <c r="I6" s="1">
        <v>-1895599.9934999999</v>
      </c>
      <c r="J6" s="2">
        <f t="shared" si="1"/>
        <v>1569698.6400000001</v>
      </c>
      <c r="K6" s="2">
        <f t="shared" si="2"/>
        <v>-325901.35349999974</v>
      </c>
      <c r="L6" s="2">
        <f t="shared" si="3"/>
        <v>-1569698.6400000001</v>
      </c>
    </row>
    <row r="7" spans="1:12" x14ac:dyDescent="0.25">
      <c r="A7" t="str">
        <f t="shared" si="0"/>
        <v>Kentucky1947</v>
      </c>
      <c r="B7" t="s">
        <v>40</v>
      </c>
      <c r="C7">
        <v>1947</v>
      </c>
      <c r="D7" s="2">
        <v>189.09</v>
      </c>
      <c r="E7" s="15">
        <v>43101</v>
      </c>
      <c r="G7" t="s">
        <v>40</v>
      </c>
      <c r="H7" s="15">
        <v>43191</v>
      </c>
      <c r="I7" s="1">
        <v>-3791199.9869999997</v>
      </c>
      <c r="J7" s="2">
        <f t="shared" si="1"/>
        <v>3893142.48</v>
      </c>
      <c r="K7" s="2">
        <f t="shared" si="2"/>
        <v>101942.49300000025</v>
      </c>
      <c r="L7" s="2">
        <f t="shared" si="3"/>
        <v>-3893142.48</v>
      </c>
    </row>
    <row r="8" spans="1:12" x14ac:dyDescent="0.25">
      <c r="A8" t="str">
        <f t="shared" si="0"/>
        <v>Kentucky1949</v>
      </c>
      <c r="B8" t="s">
        <v>40</v>
      </c>
      <c r="C8">
        <v>1949</v>
      </c>
      <c r="D8" s="2">
        <v>33973.800000000003</v>
      </c>
      <c r="E8" s="15">
        <v>43101</v>
      </c>
      <c r="G8" t="s">
        <v>40</v>
      </c>
      <c r="H8" s="15">
        <v>43221</v>
      </c>
      <c r="I8" s="1">
        <v>-3791199.9869999997</v>
      </c>
      <c r="J8" s="2">
        <f t="shared" si="1"/>
        <v>3607797.46</v>
      </c>
      <c r="K8" s="2">
        <f t="shared" si="2"/>
        <v>-183402.52699999977</v>
      </c>
      <c r="L8" s="2">
        <f t="shared" si="3"/>
        <v>-3607797.46</v>
      </c>
    </row>
    <row r="9" spans="1:12" x14ac:dyDescent="0.25">
      <c r="A9" t="str">
        <f t="shared" si="0"/>
        <v>Kentucky1950</v>
      </c>
      <c r="B9" t="s">
        <v>40</v>
      </c>
      <c r="C9">
        <v>1950</v>
      </c>
      <c r="D9" s="2">
        <v>123994.19</v>
      </c>
      <c r="E9" s="15">
        <v>43101</v>
      </c>
      <c r="G9" t="s">
        <v>40</v>
      </c>
      <c r="H9" s="15">
        <v>43252</v>
      </c>
      <c r="I9" s="1">
        <v>-3791199.9869999997</v>
      </c>
      <c r="J9" s="2">
        <f t="shared" si="1"/>
        <v>4334682.74</v>
      </c>
      <c r="K9" s="2">
        <f t="shared" si="2"/>
        <v>543482.75300000049</v>
      </c>
      <c r="L9" s="2">
        <f t="shared" si="3"/>
        <v>-4334682.74</v>
      </c>
    </row>
    <row r="10" spans="1:12" x14ac:dyDescent="0.25">
      <c r="A10" t="str">
        <f t="shared" si="0"/>
        <v>Kentucky1951</v>
      </c>
      <c r="B10" t="s">
        <v>40</v>
      </c>
      <c r="C10">
        <v>1951</v>
      </c>
      <c r="D10" s="2">
        <v>194914.31999999998</v>
      </c>
      <c r="E10" s="15">
        <v>43101</v>
      </c>
      <c r="G10" t="s">
        <v>40</v>
      </c>
      <c r="H10" s="15">
        <v>43282</v>
      </c>
      <c r="I10" s="1">
        <v>-2527466.6579999998</v>
      </c>
      <c r="J10" s="2">
        <f t="shared" si="1"/>
        <v>1744275.6800000002</v>
      </c>
      <c r="K10" s="2">
        <f t="shared" si="2"/>
        <v>-783190.97799999965</v>
      </c>
      <c r="L10" s="2">
        <f t="shared" si="3"/>
        <v>-1744275.6800000002</v>
      </c>
    </row>
    <row r="11" spans="1:12" x14ac:dyDescent="0.25">
      <c r="A11" t="str">
        <f t="shared" si="0"/>
        <v>Kentucky1952</v>
      </c>
      <c r="B11" t="s">
        <v>40</v>
      </c>
      <c r="C11">
        <v>1952</v>
      </c>
      <c r="D11" s="2">
        <v>162426.96</v>
      </c>
      <c r="E11" s="15">
        <v>43101</v>
      </c>
      <c r="G11" t="s">
        <v>40</v>
      </c>
      <c r="H11" s="15">
        <v>43313</v>
      </c>
      <c r="I11" s="1">
        <v>-2527466.6579999998</v>
      </c>
      <c r="J11" s="2">
        <f t="shared" si="1"/>
        <v>3288210.62</v>
      </c>
      <c r="K11" s="2">
        <f t="shared" si="2"/>
        <v>760743.96200000029</v>
      </c>
      <c r="L11" s="2">
        <f t="shared" si="3"/>
        <v>-3288210.62</v>
      </c>
    </row>
    <row r="12" spans="1:12" x14ac:dyDescent="0.25">
      <c r="A12" t="str">
        <f t="shared" si="0"/>
        <v>Kentucky1953</v>
      </c>
      <c r="B12" t="s">
        <v>40</v>
      </c>
      <c r="C12">
        <v>1953</v>
      </c>
      <c r="D12" s="2">
        <v>94499.81</v>
      </c>
      <c r="E12" s="15">
        <v>43101</v>
      </c>
      <c r="G12" t="s">
        <v>40</v>
      </c>
      <c r="H12" s="15">
        <v>43344</v>
      </c>
      <c r="I12" s="1">
        <v>-2527466.6579999998</v>
      </c>
      <c r="J12" s="2">
        <f t="shared" si="1"/>
        <v>2497004.63</v>
      </c>
      <c r="K12" s="2">
        <f t="shared" si="2"/>
        <v>-30462.027999999933</v>
      </c>
      <c r="L12" s="2">
        <f t="shared" si="3"/>
        <v>-2497004.63</v>
      </c>
    </row>
    <row r="13" spans="1:12" x14ac:dyDescent="0.25">
      <c r="A13" t="str">
        <f t="shared" si="0"/>
        <v>Kentucky1954</v>
      </c>
      <c r="B13" t="s">
        <v>40</v>
      </c>
      <c r="C13">
        <v>1954</v>
      </c>
      <c r="D13" s="2">
        <v>145402.38</v>
      </c>
      <c r="E13" s="15">
        <v>43101</v>
      </c>
      <c r="G13" t="s">
        <v>40</v>
      </c>
      <c r="H13" s="15">
        <v>43374</v>
      </c>
      <c r="I13" s="1">
        <v>-2527466.6579999998</v>
      </c>
      <c r="J13" s="2">
        <f t="shared" si="1"/>
        <v>2963392.49</v>
      </c>
      <c r="K13" s="2">
        <f t="shared" si="2"/>
        <v>435925.8320000004</v>
      </c>
      <c r="L13" s="2">
        <f t="shared" si="3"/>
        <v>-2963392.49</v>
      </c>
    </row>
    <row r="14" spans="1:12" x14ac:dyDescent="0.25">
      <c r="A14" t="str">
        <f t="shared" si="0"/>
        <v>Kentucky1955</v>
      </c>
      <c r="B14" t="s">
        <v>40</v>
      </c>
      <c r="C14">
        <v>1955</v>
      </c>
      <c r="D14" s="2">
        <v>148661.62</v>
      </c>
      <c r="E14" s="15">
        <v>43101</v>
      </c>
      <c r="G14" t="s">
        <v>40</v>
      </c>
      <c r="H14" s="15">
        <v>43405</v>
      </c>
      <c r="I14" s="1">
        <v>-2527466.6579999998</v>
      </c>
      <c r="J14" s="2">
        <f t="shared" si="1"/>
        <v>2650351.04</v>
      </c>
      <c r="K14" s="2">
        <f t="shared" si="2"/>
        <v>122884.38200000022</v>
      </c>
      <c r="L14" s="2">
        <f t="shared" si="3"/>
        <v>-2650351.04</v>
      </c>
    </row>
    <row r="15" spans="1:12" x14ac:dyDescent="0.25">
      <c r="A15" t="str">
        <f t="shared" si="0"/>
        <v>Kentucky1956</v>
      </c>
      <c r="B15" t="s">
        <v>40</v>
      </c>
      <c r="C15">
        <v>1956</v>
      </c>
      <c r="D15" s="2">
        <v>123120.84</v>
      </c>
      <c r="E15" s="15">
        <v>43101</v>
      </c>
      <c r="G15" t="s">
        <v>40</v>
      </c>
      <c r="H15" s="15">
        <v>43435</v>
      </c>
      <c r="I15" s="1">
        <v>-2527466.6579999998</v>
      </c>
      <c r="J15" s="2">
        <f t="shared" si="1"/>
        <v>1774639.6</v>
      </c>
      <c r="K15" s="2">
        <f t="shared" si="2"/>
        <v>-752827.05799999973</v>
      </c>
      <c r="L15" s="2">
        <f t="shared" si="3"/>
        <v>-1774639.6</v>
      </c>
    </row>
    <row r="16" spans="1:12" x14ac:dyDescent="0.25">
      <c r="A16" t="str">
        <f t="shared" si="0"/>
        <v>Kentucky1957</v>
      </c>
      <c r="B16" t="s">
        <v>40</v>
      </c>
      <c r="C16">
        <v>1957</v>
      </c>
      <c r="D16" s="2">
        <v>180351.12</v>
      </c>
      <c r="E16" s="15">
        <v>43101</v>
      </c>
      <c r="G16" t="s">
        <v>40</v>
      </c>
      <c r="H16" s="15">
        <v>43466</v>
      </c>
      <c r="I16" s="1">
        <v>-2738088.8794999998</v>
      </c>
      <c r="J16" s="2">
        <f t="shared" si="1"/>
        <v>2413454.5300000003</v>
      </c>
      <c r="K16" s="2">
        <f t="shared" si="2"/>
        <v>-324634.34949999955</v>
      </c>
      <c r="L16" s="2">
        <f t="shared" si="3"/>
        <v>-2413454.5300000003</v>
      </c>
    </row>
    <row r="17" spans="1:12" x14ac:dyDescent="0.25">
      <c r="A17" t="str">
        <f t="shared" si="0"/>
        <v>Kentucky1958</v>
      </c>
      <c r="B17" t="s">
        <v>40</v>
      </c>
      <c r="C17">
        <v>1958</v>
      </c>
      <c r="D17" s="2">
        <v>258546.41999999998</v>
      </c>
      <c r="E17" s="15">
        <v>43101</v>
      </c>
      <c r="G17" t="s">
        <v>40</v>
      </c>
      <c r="H17" s="15">
        <v>43497</v>
      </c>
      <c r="I17" s="1">
        <v>-2738088.8794999998</v>
      </c>
      <c r="J17" s="2">
        <f t="shared" si="1"/>
        <v>2223424.16</v>
      </c>
      <c r="K17" s="2">
        <f t="shared" si="2"/>
        <v>-514664.71949999966</v>
      </c>
      <c r="L17" s="2">
        <f t="shared" si="3"/>
        <v>-2223424.16</v>
      </c>
    </row>
    <row r="18" spans="1:12" x14ac:dyDescent="0.25">
      <c r="A18" t="str">
        <f t="shared" si="0"/>
        <v>Kentucky1959</v>
      </c>
      <c r="B18" t="s">
        <v>40</v>
      </c>
      <c r="C18">
        <v>1959</v>
      </c>
      <c r="D18" s="2">
        <v>226794.66</v>
      </c>
      <c r="E18" s="15">
        <v>43101</v>
      </c>
      <c r="G18" t="s">
        <v>40</v>
      </c>
      <c r="H18" s="15">
        <v>43525</v>
      </c>
      <c r="I18" s="1">
        <v>-2738088.8794999998</v>
      </c>
      <c r="J18" s="2">
        <f t="shared" si="1"/>
        <v>3507001.73</v>
      </c>
      <c r="K18" s="2">
        <f t="shared" si="2"/>
        <v>768912.85050000018</v>
      </c>
      <c r="L18" s="2">
        <f t="shared" si="3"/>
        <v>-3507001.73</v>
      </c>
    </row>
    <row r="19" spans="1:12" x14ac:dyDescent="0.25">
      <c r="A19" t="str">
        <f t="shared" si="0"/>
        <v>Kentucky1960</v>
      </c>
      <c r="B19" t="s">
        <v>40</v>
      </c>
      <c r="C19">
        <v>1960</v>
      </c>
      <c r="D19" s="2">
        <v>231615.14</v>
      </c>
      <c r="E19" s="15">
        <v>43101</v>
      </c>
      <c r="G19" t="s">
        <v>40</v>
      </c>
      <c r="H19" s="15">
        <v>43556</v>
      </c>
      <c r="I19" s="1">
        <v>-2738088.8794999998</v>
      </c>
      <c r="J19" s="2">
        <f t="shared" si="1"/>
        <v>2191344.41</v>
      </c>
      <c r="K19" s="2">
        <f t="shared" si="2"/>
        <v>-546744.46949999966</v>
      </c>
      <c r="L19" s="2">
        <f t="shared" si="3"/>
        <v>-2191344.41</v>
      </c>
    </row>
    <row r="20" spans="1:12" x14ac:dyDescent="0.25">
      <c r="A20" t="str">
        <f t="shared" si="0"/>
        <v>Kentucky1961</v>
      </c>
      <c r="B20" t="s">
        <v>40</v>
      </c>
      <c r="C20">
        <v>1961</v>
      </c>
      <c r="D20" s="2">
        <v>243443.90000000002</v>
      </c>
      <c r="E20" s="15">
        <v>43132</v>
      </c>
      <c r="G20" t="s">
        <v>40</v>
      </c>
      <c r="H20" s="15">
        <v>43586</v>
      </c>
      <c r="I20" s="1">
        <v>-2738088.8794999998</v>
      </c>
      <c r="J20" s="2">
        <f t="shared" si="1"/>
        <v>2290366.87</v>
      </c>
      <c r="K20" s="2">
        <f t="shared" si="2"/>
        <v>-447722.00949999969</v>
      </c>
      <c r="L20" s="2">
        <f t="shared" si="3"/>
        <v>-2290366.87</v>
      </c>
    </row>
    <row r="21" spans="1:12" x14ac:dyDescent="0.25">
      <c r="A21" t="str">
        <f t="shared" si="0"/>
        <v>Kentucky1962</v>
      </c>
      <c r="B21" t="s">
        <v>40</v>
      </c>
      <c r="C21">
        <v>1962</v>
      </c>
      <c r="D21" s="2">
        <v>245840.94</v>
      </c>
      <c r="E21" s="15">
        <v>43132</v>
      </c>
      <c r="G21" t="s">
        <v>40</v>
      </c>
      <c r="H21" s="15">
        <v>43617</v>
      </c>
      <c r="I21" s="1">
        <v>-2738088.8794999998</v>
      </c>
      <c r="J21" s="2">
        <f t="shared" si="1"/>
        <v>2298261.9900000002</v>
      </c>
      <c r="K21" s="2">
        <f t="shared" si="2"/>
        <v>-439826.88949999958</v>
      </c>
      <c r="L21" s="2">
        <f t="shared" si="3"/>
        <v>-2298261.9900000002</v>
      </c>
    </row>
    <row r="22" spans="1:12" x14ac:dyDescent="0.25">
      <c r="A22" t="str">
        <f t="shared" si="0"/>
        <v>Kentucky1963</v>
      </c>
      <c r="B22" t="s">
        <v>40</v>
      </c>
      <c r="C22">
        <v>1963</v>
      </c>
      <c r="D22" s="2">
        <v>296909.96999999997</v>
      </c>
      <c r="E22" s="15">
        <v>43132</v>
      </c>
      <c r="G22" t="s">
        <v>40</v>
      </c>
      <c r="H22" s="15">
        <v>43647</v>
      </c>
      <c r="I22" s="1">
        <v>-2527466.6579999998</v>
      </c>
      <c r="J22" s="2">
        <f t="shared" si="1"/>
        <v>1530578.47</v>
      </c>
      <c r="K22" s="2">
        <f>J22+I22</f>
        <v>-996888.18799999985</v>
      </c>
      <c r="L22" s="2">
        <f t="shared" si="3"/>
        <v>-1530578.47</v>
      </c>
    </row>
    <row r="23" spans="1:12" x14ac:dyDescent="0.25">
      <c r="A23" t="str">
        <f t="shared" si="0"/>
        <v>Kentucky1964</v>
      </c>
      <c r="B23" t="s">
        <v>40</v>
      </c>
      <c r="C23">
        <v>1964</v>
      </c>
      <c r="D23" s="2">
        <v>314459.17000000004</v>
      </c>
      <c r="E23" s="15">
        <v>43132</v>
      </c>
      <c r="G23" t="s">
        <v>40</v>
      </c>
      <c r="H23" s="15">
        <v>43678</v>
      </c>
      <c r="I23" s="1">
        <v>-2527466.6579999998</v>
      </c>
      <c r="J23" s="2">
        <f t="shared" si="1"/>
        <v>3596224.6800000006</v>
      </c>
      <c r="K23" s="2">
        <f t="shared" si="2"/>
        <v>1068758.0220000008</v>
      </c>
      <c r="L23" s="2">
        <f t="shared" si="3"/>
        <v>-3596224.6800000006</v>
      </c>
    </row>
    <row r="24" spans="1:12" x14ac:dyDescent="0.25">
      <c r="A24" t="str">
        <f t="shared" si="0"/>
        <v>Kentucky1965</v>
      </c>
      <c r="B24" t="s">
        <v>40</v>
      </c>
      <c r="C24">
        <v>1965</v>
      </c>
      <c r="D24" s="2">
        <v>391411.37</v>
      </c>
      <c r="E24" s="15">
        <v>43132</v>
      </c>
      <c r="G24" t="s">
        <v>40</v>
      </c>
      <c r="H24" s="15">
        <v>43709</v>
      </c>
      <c r="I24" s="1">
        <v>-2527466.6579999998</v>
      </c>
      <c r="J24" s="2">
        <f t="shared" si="1"/>
        <v>3598756.94</v>
      </c>
      <c r="K24" s="2">
        <f t="shared" si="2"/>
        <v>1071290.2820000001</v>
      </c>
      <c r="L24" s="2">
        <f t="shared" si="3"/>
        <v>-3598756.94</v>
      </c>
    </row>
    <row r="25" spans="1:12" x14ac:dyDescent="0.25">
      <c r="A25" t="str">
        <f t="shared" si="0"/>
        <v>Kentucky1966</v>
      </c>
      <c r="B25" t="s">
        <v>40</v>
      </c>
      <c r="C25">
        <v>1966</v>
      </c>
      <c r="D25" s="2">
        <v>329297.86000000004</v>
      </c>
      <c r="E25" s="15">
        <v>43132</v>
      </c>
      <c r="G25" t="s">
        <v>40</v>
      </c>
      <c r="H25" s="15">
        <v>43739</v>
      </c>
      <c r="I25" s="1">
        <v>-2316844.4364999998</v>
      </c>
      <c r="J25" s="2">
        <f t="shared" si="1"/>
        <v>2418803.37</v>
      </c>
      <c r="K25" s="2">
        <f t="shared" si="2"/>
        <v>101958.93350000028</v>
      </c>
      <c r="L25" s="2">
        <f t="shared" si="3"/>
        <v>-2418803.37</v>
      </c>
    </row>
    <row r="26" spans="1:12" x14ac:dyDescent="0.25">
      <c r="A26" t="str">
        <f t="shared" si="0"/>
        <v>Kentucky1967</v>
      </c>
      <c r="B26" t="s">
        <v>40</v>
      </c>
      <c r="C26">
        <v>1967</v>
      </c>
      <c r="D26" s="2">
        <v>306991.34999999998</v>
      </c>
      <c r="E26" s="15">
        <v>43160</v>
      </c>
      <c r="G26" t="s">
        <v>40</v>
      </c>
      <c r="H26" s="15">
        <v>43770</v>
      </c>
      <c r="I26" s="1">
        <v>-2316844.4364999998</v>
      </c>
      <c r="J26" s="2">
        <f t="shared" si="1"/>
        <v>4859847.92</v>
      </c>
      <c r="K26" s="2">
        <f t="shared" si="2"/>
        <v>2543003.4835000001</v>
      </c>
      <c r="L26" s="2">
        <f t="shared" si="3"/>
        <v>-4859847.92</v>
      </c>
    </row>
    <row r="27" spans="1:12" x14ac:dyDescent="0.25">
      <c r="A27" t="str">
        <f t="shared" si="0"/>
        <v>Kentucky1968</v>
      </c>
      <c r="B27" t="s">
        <v>40</v>
      </c>
      <c r="C27">
        <v>1968</v>
      </c>
      <c r="D27" s="2">
        <v>391362.46</v>
      </c>
      <c r="E27" s="15">
        <v>43160</v>
      </c>
      <c r="G27" t="s">
        <v>40</v>
      </c>
      <c r="H27" s="15">
        <v>43800</v>
      </c>
      <c r="I27" s="1">
        <v>-2316844.4364999998</v>
      </c>
      <c r="J27" s="2">
        <f t="shared" si="1"/>
        <v>183319.67</v>
      </c>
      <c r="K27" s="2">
        <f t="shared" si="2"/>
        <v>-2133524.7664999999</v>
      </c>
      <c r="L27" s="2">
        <f t="shared" si="3"/>
        <v>-183319.67</v>
      </c>
    </row>
    <row r="28" spans="1:12" x14ac:dyDescent="0.25">
      <c r="A28" t="str">
        <f t="shared" si="0"/>
        <v>Kentucky1969</v>
      </c>
      <c r="B28" t="s">
        <v>40</v>
      </c>
      <c r="C28">
        <v>1969</v>
      </c>
      <c r="D28" s="2">
        <v>466037.37999999995</v>
      </c>
      <c r="E28" s="15">
        <v>43160</v>
      </c>
      <c r="G28" t="s">
        <v>37</v>
      </c>
      <c r="H28" s="15">
        <v>43739</v>
      </c>
      <c r="I28" s="1">
        <v>-1011950.7033333333</v>
      </c>
      <c r="J28" s="2">
        <f t="shared" si="1"/>
        <v>1137841.6099999999</v>
      </c>
      <c r="K28" s="2">
        <f t="shared" si="2"/>
        <v>125890.90666666662</v>
      </c>
      <c r="L28" s="2">
        <f t="shared" si="3"/>
        <v>-1137841.6099999999</v>
      </c>
    </row>
    <row r="29" spans="1:12" x14ac:dyDescent="0.25">
      <c r="A29" t="str">
        <f t="shared" si="0"/>
        <v>Kentucky1970</v>
      </c>
      <c r="B29" t="s">
        <v>40</v>
      </c>
      <c r="C29">
        <v>1970</v>
      </c>
      <c r="D29" s="2">
        <v>405307.45000000007</v>
      </c>
      <c r="E29" s="15">
        <v>43160</v>
      </c>
      <c r="G29" t="s">
        <v>37</v>
      </c>
      <c r="H29" s="15">
        <v>43770</v>
      </c>
      <c r="I29" s="1">
        <v>-1011950.7033333333</v>
      </c>
      <c r="J29" s="2">
        <f t="shared" si="1"/>
        <v>1048454.36</v>
      </c>
      <c r="K29" s="2">
        <f t="shared" si="2"/>
        <v>36503.656666666735</v>
      </c>
      <c r="L29" s="2">
        <f t="shared" si="3"/>
        <v>-1048454.36</v>
      </c>
    </row>
    <row r="30" spans="1:12" x14ac:dyDescent="0.25">
      <c r="A30" t="str">
        <f t="shared" si="0"/>
        <v>Kentucky1971</v>
      </c>
      <c r="B30" t="s">
        <v>40</v>
      </c>
      <c r="C30">
        <v>1971</v>
      </c>
      <c r="D30" s="2">
        <v>557691.07000000007</v>
      </c>
      <c r="E30" s="15">
        <v>43191</v>
      </c>
      <c r="G30" t="s">
        <v>37</v>
      </c>
      <c r="H30" s="15">
        <v>43800</v>
      </c>
      <c r="I30" s="1">
        <v>-1011950.7033333333</v>
      </c>
      <c r="J30" s="2">
        <f t="shared" si="1"/>
        <v>849556.14000000013</v>
      </c>
      <c r="K30" s="2">
        <f t="shared" si="2"/>
        <v>-162394.56333333312</v>
      </c>
      <c r="L30" s="2">
        <f t="shared" si="3"/>
        <v>-849556.14000000013</v>
      </c>
    </row>
    <row r="31" spans="1:12" x14ac:dyDescent="0.25">
      <c r="A31" t="str">
        <f t="shared" si="0"/>
        <v>Kentucky1972</v>
      </c>
      <c r="B31" t="s">
        <v>40</v>
      </c>
      <c r="C31">
        <v>1972</v>
      </c>
      <c r="D31" s="2">
        <v>656267.75</v>
      </c>
      <c r="E31" s="15">
        <v>43191</v>
      </c>
      <c r="G31" t="s">
        <v>38</v>
      </c>
      <c r="H31" s="15">
        <v>43739</v>
      </c>
      <c r="I31" s="1">
        <v>-100.2</v>
      </c>
      <c r="J31" s="2">
        <f t="shared" si="1"/>
        <v>43.55</v>
      </c>
      <c r="K31" s="2">
        <f t="shared" si="2"/>
        <v>-56.650000000000006</v>
      </c>
      <c r="L31" s="2">
        <f t="shared" si="3"/>
        <v>-43.55</v>
      </c>
    </row>
    <row r="32" spans="1:12" x14ac:dyDescent="0.25">
      <c r="A32" t="str">
        <f t="shared" si="0"/>
        <v>Kentucky1973</v>
      </c>
      <c r="B32" t="s">
        <v>40</v>
      </c>
      <c r="C32">
        <v>1973</v>
      </c>
      <c r="D32" s="2">
        <v>706206.12999999989</v>
      </c>
      <c r="E32" s="15">
        <v>43191</v>
      </c>
      <c r="G32" t="s">
        <v>38</v>
      </c>
      <c r="H32" s="15">
        <v>43770</v>
      </c>
      <c r="I32" s="1">
        <v>-100.2</v>
      </c>
      <c r="J32" s="2">
        <f t="shared" si="1"/>
        <v>212.03</v>
      </c>
      <c r="K32" s="2">
        <f t="shared" si="2"/>
        <v>111.83</v>
      </c>
      <c r="L32" s="2">
        <f t="shared" si="3"/>
        <v>-212.03</v>
      </c>
    </row>
    <row r="33" spans="1:12" x14ac:dyDescent="0.25">
      <c r="A33" t="str">
        <f t="shared" si="0"/>
        <v>Kentucky1974</v>
      </c>
      <c r="B33" t="s">
        <v>40</v>
      </c>
      <c r="C33">
        <v>1974</v>
      </c>
      <c r="D33" s="2">
        <v>1421855.45</v>
      </c>
      <c r="E33" s="15">
        <v>43191</v>
      </c>
      <c r="G33" t="s">
        <v>38</v>
      </c>
      <c r="H33" s="15">
        <v>43800</v>
      </c>
      <c r="I33" s="1">
        <v>-100.2</v>
      </c>
      <c r="J33" s="2">
        <f t="shared" si="1"/>
        <v>45.02</v>
      </c>
      <c r="K33" s="2">
        <f t="shared" si="2"/>
        <v>-55.18</v>
      </c>
      <c r="L33" s="2">
        <f t="shared" si="3"/>
        <v>-45.02</v>
      </c>
    </row>
    <row r="34" spans="1:12" x14ac:dyDescent="0.25">
      <c r="A34" t="str">
        <f t="shared" si="0"/>
        <v>Kentucky1975</v>
      </c>
      <c r="B34" t="s">
        <v>40</v>
      </c>
      <c r="C34">
        <v>1975</v>
      </c>
      <c r="D34" s="2">
        <v>551122.08000000007</v>
      </c>
      <c r="E34" s="15">
        <v>43191</v>
      </c>
      <c r="L34" s="2"/>
    </row>
    <row r="35" spans="1:12" x14ac:dyDescent="0.25">
      <c r="A35" t="str">
        <f t="shared" si="0"/>
        <v>Kentucky1976</v>
      </c>
      <c r="B35" t="s">
        <v>40</v>
      </c>
      <c r="C35">
        <v>1976</v>
      </c>
      <c r="D35" s="2">
        <v>897880.89</v>
      </c>
      <c r="E35" s="15">
        <v>43221</v>
      </c>
      <c r="I35" s="2">
        <f>SUM(I4:I33)</f>
        <v>-66222819.160000011</v>
      </c>
      <c r="J35" s="2">
        <f t="shared" ref="J35:K35" si="4">SUM(J4:J33)</f>
        <v>66222819.160000004</v>
      </c>
      <c r="K35" s="2">
        <f t="shared" si="4"/>
        <v>6.7520815605348616E-9</v>
      </c>
    </row>
    <row r="36" spans="1:12" x14ac:dyDescent="0.25">
      <c r="A36" t="str">
        <f t="shared" si="0"/>
        <v>Kentucky1977</v>
      </c>
      <c r="B36" t="s">
        <v>40</v>
      </c>
      <c r="C36">
        <v>1977</v>
      </c>
      <c r="D36" s="2">
        <v>1585438.8800000001</v>
      </c>
      <c r="E36" s="15">
        <v>43221</v>
      </c>
    </row>
    <row r="37" spans="1:12" x14ac:dyDescent="0.25">
      <c r="A37" t="str">
        <f t="shared" si="0"/>
        <v>Kentucky1978</v>
      </c>
      <c r="B37" t="s">
        <v>40</v>
      </c>
      <c r="C37">
        <v>1978</v>
      </c>
      <c r="D37" s="2">
        <v>1124477.69</v>
      </c>
      <c r="E37" s="15">
        <v>43221</v>
      </c>
    </row>
    <row r="38" spans="1:12" x14ac:dyDescent="0.25">
      <c r="A38" t="str">
        <f t="shared" si="0"/>
        <v>Kentucky1979</v>
      </c>
      <c r="B38" t="s">
        <v>40</v>
      </c>
      <c r="C38">
        <v>1979</v>
      </c>
      <c r="D38" s="2">
        <v>1370697.9</v>
      </c>
      <c r="E38" s="15">
        <v>43252</v>
      </c>
    </row>
    <row r="39" spans="1:12" x14ac:dyDescent="0.25">
      <c r="A39" t="str">
        <f t="shared" si="0"/>
        <v>Kentucky1980</v>
      </c>
      <c r="B39" t="s">
        <v>40</v>
      </c>
      <c r="C39">
        <v>1980</v>
      </c>
      <c r="D39" s="2">
        <v>565870.39999999991</v>
      </c>
      <c r="E39" s="15">
        <v>43252</v>
      </c>
    </row>
    <row r="40" spans="1:12" x14ac:dyDescent="0.25">
      <c r="A40" t="str">
        <f t="shared" si="0"/>
        <v>Kentucky1981</v>
      </c>
      <c r="B40" t="s">
        <v>40</v>
      </c>
      <c r="C40">
        <v>1981</v>
      </c>
      <c r="D40" s="2">
        <v>513690.7</v>
      </c>
      <c r="E40" s="15">
        <v>43252</v>
      </c>
    </row>
    <row r="41" spans="1:12" x14ac:dyDescent="0.25">
      <c r="A41" t="str">
        <f t="shared" si="0"/>
        <v>Kentucky1982</v>
      </c>
      <c r="B41" t="s">
        <v>40</v>
      </c>
      <c r="C41">
        <v>1982</v>
      </c>
      <c r="D41" s="2">
        <v>661490.52</v>
      </c>
      <c r="E41" s="15">
        <v>43252</v>
      </c>
      <c r="H41" s="15"/>
      <c r="I41" s="1"/>
    </row>
    <row r="42" spans="1:12" x14ac:dyDescent="0.25">
      <c r="A42" t="str">
        <f t="shared" si="0"/>
        <v>Kentucky1983</v>
      </c>
      <c r="B42" t="s">
        <v>40</v>
      </c>
      <c r="C42">
        <v>1983</v>
      </c>
      <c r="D42" s="2">
        <v>1222933.22</v>
      </c>
      <c r="E42" s="15">
        <v>43252</v>
      </c>
      <c r="H42" s="15"/>
      <c r="I42" s="1"/>
    </row>
    <row r="43" spans="1:12" x14ac:dyDescent="0.25">
      <c r="A43" t="str">
        <f t="shared" si="0"/>
        <v>Kentucky1984</v>
      </c>
      <c r="B43" t="s">
        <v>40</v>
      </c>
      <c r="C43">
        <v>1984</v>
      </c>
      <c r="D43" s="2">
        <v>903737.5</v>
      </c>
      <c r="E43" s="15">
        <v>43282</v>
      </c>
      <c r="H43" s="15"/>
      <c r="I43" s="1"/>
    </row>
    <row r="44" spans="1:12" x14ac:dyDescent="0.25">
      <c r="A44" t="str">
        <f t="shared" si="0"/>
        <v>Kentucky1985</v>
      </c>
      <c r="B44" t="s">
        <v>40</v>
      </c>
      <c r="C44">
        <v>1985</v>
      </c>
      <c r="D44" s="2">
        <v>840538.18</v>
      </c>
      <c r="E44" s="15">
        <v>43282</v>
      </c>
      <c r="H44" s="15"/>
      <c r="I44" s="1"/>
    </row>
    <row r="45" spans="1:12" x14ac:dyDescent="0.25">
      <c r="A45" t="str">
        <f t="shared" si="0"/>
        <v>Kentucky1986</v>
      </c>
      <c r="B45" t="s">
        <v>40</v>
      </c>
      <c r="C45">
        <v>1986</v>
      </c>
      <c r="D45" s="2">
        <v>1052558.4100000001</v>
      </c>
      <c r="E45" s="15">
        <v>43313</v>
      </c>
      <c r="H45" s="15"/>
      <c r="I45" s="1"/>
    </row>
    <row r="46" spans="1:12" x14ac:dyDescent="0.25">
      <c r="A46" t="str">
        <f t="shared" si="0"/>
        <v>Kentucky1987</v>
      </c>
      <c r="B46" t="s">
        <v>40</v>
      </c>
      <c r="C46">
        <v>1987</v>
      </c>
      <c r="D46" s="2">
        <v>1062274.6700000002</v>
      </c>
      <c r="E46" s="15">
        <v>43313</v>
      </c>
      <c r="H46" s="15"/>
      <c r="I46" s="1"/>
    </row>
    <row r="47" spans="1:12" x14ac:dyDescent="0.25">
      <c r="A47" t="str">
        <f t="shared" si="0"/>
        <v>Kentucky1988</v>
      </c>
      <c r="B47" t="s">
        <v>40</v>
      </c>
      <c r="C47">
        <v>1988</v>
      </c>
      <c r="D47" s="2">
        <v>1173377.54</v>
      </c>
      <c r="E47" s="15">
        <v>43313</v>
      </c>
      <c r="H47" s="15"/>
      <c r="I47" s="1"/>
    </row>
    <row r="48" spans="1:12" x14ac:dyDescent="0.25">
      <c r="A48" t="str">
        <f t="shared" si="0"/>
        <v>Kentucky1989</v>
      </c>
      <c r="B48" t="s">
        <v>40</v>
      </c>
      <c r="C48">
        <v>1989</v>
      </c>
      <c r="D48" s="2">
        <v>1071593.81</v>
      </c>
      <c r="E48" s="15">
        <v>43344</v>
      </c>
      <c r="H48" s="15"/>
      <c r="I48" s="1"/>
    </row>
    <row r="49" spans="1:9" x14ac:dyDescent="0.25">
      <c r="A49" t="str">
        <f t="shared" si="0"/>
        <v>Kentucky1990</v>
      </c>
      <c r="B49" t="s">
        <v>40</v>
      </c>
      <c r="C49">
        <v>1990</v>
      </c>
      <c r="D49" s="2">
        <v>1425410.82</v>
      </c>
      <c r="E49" s="15">
        <v>43344</v>
      </c>
      <c r="H49" s="15"/>
      <c r="I49" s="1"/>
    </row>
    <row r="50" spans="1:9" x14ac:dyDescent="0.25">
      <c r="A50" t="str">
        <f t="shared" si="0"/>
        <v>Kentucky1991</v>
      </c>
      <c r="B50" t="s">
        <v>40</v>
      </c>
      <c r="C50">
        <v>1991</v>
      </c>
      <c r="D50" s="2">
        <v>1410540.25</v>
      </c>
      <c r="E50" s="15">
        <v>43374</v>
      </c>
      <c r="H50" s="15"/>
      <c r="I50" s="1"/>
    </row>
    <row r="51" spans="1:9" x14ac:dyDescent="0.25">
      <c r="A51" t="str">
        <f t="shared" si="0"/>
        <v>Kentucky1992</v>
      </c>
      <c r="B51" t="s">
        <v>40</v>
      </c>
      <c r="C51">
        <v>1992</v>
      </c>
      <c r="D51" s="2">
        <v>1552852.24</v>
      </c>
      <c r="E51" s="15">
        <v>43374</v>
      </c>
      <c r="H51" s="15"/>
      <c r="I51" s="1"/>
    </row>
    <row r="52" spans="1:9" x14ac:dyDescent="0.25">
      <c r="A52" t="str">
        <f t="shared" si="0"/>
        <v>Kentucky1993</v>
      </c>
      <c r="B52" t="s">
        <v>40</v>
      </c>
      <c r="C52">
        <v>1993</v>
      </c>
      <c r="D52" s="2">
        <v>1199322.55</v>
      </c>
      <c r="E52" s="15">
        <v>43405</v>
      </c>
      <c r="H52" s="15"/>
      <c r="I52" s="1"/>
    </row>
    <row r="53" spans="1:9" x14ac:dyDescent="0.25">
      <c r="A53" t="str">
        <f t="shared" si="0"/>
        <v>Kentucky1994</v>
      </c>
      <c r="B53" t="s">
        <v>40</v>
      </c>
      <c r="C53">
        <v>1994</v>
      </c>
      <c r="D53" s="2">
        <v>1451028.49</v>
      </c>
      <c r="E53" s="15">
        <v>43405</v>
      </c>
      <c r="H53" s="15"/>
      <c r="I53" s="1"/>
    </row>
    <row r="54" spans="1:9" x14ac:dyDescent="0.25">
      <c r="A54" t="str">
        <f t="shared" si="0"/>
        <v>Kentucky1995</v>
      </c>
      <c r="B54" t="s">
        <v>40</v>
      </c>
      <c r="C54">
        <v>1995</v>
      </c>
      <c r="D54" s="2">
        <v>1774639.6</v>
      </c>
      <c r="E54" s="15">
        <v>43435</v>
      </c>
      <c r="H54" s="15"/>
      <c r="I54" s="1"/>
    </row>
    <row r="55" spans="1:9" x14ac:dyDescent="0.25">
      <c r="A55" t="str">
        <f t="shared" si="0"/>
        <v>Kentucky1996</v>
      </c>
      <c r="B55" t="s">
        <v>40</v>
      </c>
      <c r="C55">
        <v>1996</v>
      </c>
      <c r="D55" s="2">
        <v>2413454.5300000003</v>
      </c>
      <c r="E55" s="15">
        <v>43466</v>
      </c>
      <c r="H55" s="15"/>
      <c r="I55" s="1"/>
    </row>
    <row r="56" spans="1:9" x14ac:dyDescent="0.25">
      <c r="A56" t="str">
        <f t="shared" si="0"/>
        <v>Kentucky1997</v>
      </c>
      <c r="B56" t="s">
        <v>40</v>
      </c>
      <c r="C56">
        <v>1997</v>
      </c>
      <c r="D56" s="2">
        <v>2223424.16</v>
      </c>
      <c r="E56" s="15">
        <v>43497</v>
      </c>
      <c r="H56" s="15"/>
      <c r="I56" s="1"/>
    </row>
    <row r="57" spans="1:9" x14ac:dyDescent="0.25">
      <c r="A57" t="str">
        <f t="shared" si="0"/>
        <v>Kentucky1998</v>
      </c>
      <c r="B57" t="s">
        <v>40</v>
      </c>
      <c r="C57">
        <v>1998</v>
      </c>
      <c r="D57" s="2">
        <v>1835613.34</v>
      </c>
      <c r="E57" s="15">
        <v>43525</v>
      </c>
      <c r="H57" s="15"/>
      <c r="I57" s="1"/>
    </row>
    <row r="58" spans="1:9" x14ac:dyDescent="0.25">
      <c r="A58" t="str">
        <f t="shared" si="0"/>
        <v>Kentucky1999</v>
      </c>
      <c r="B58" t="s">
        <v>40</v>
      </c>
      <c r="C58">
        <v>1999</v>
      </c>
      <c r="D58" s="2">
        <v>1671388.39</v>
      </c>
      <c r="E58" s="15">
        <v>43525</v>
      </c>
      <c r="H58" s="15"/>
      <c r="I58" s="1"/>
    </row>
    <row r="59" spans="1:9" x14ac:dyDescent="0.25">
      <c r="A59" t="str">
        <f t="shared" si="0"/>
        <v>Kentucky2000</v>
      </c>
      <c r="B59" t="s">
        <v>40</v>
      </c>
      <c r="C59">
        <v>2000</v>
      </c>
      <c r="D59" s="2">
        <v>2191344.41</v>
      </c>
      <c r="E59" s="15">
        <v>43556</v>
      </c>
      <c r="H59" s="15"/>
      <c r="I59" s="1"/>
    </row>
    <row r="60" spans="1:9" x14ac:dyDescent="0.25">
      <c r="A60" t="str">
        <f t="shared" si="0"/>
        <v>Kentucky2001</v>
      </c>
      <c r="B60" t="s">
        <v>40</v>
      </c>
      <c r="C60">
        <v>2001</v>
      </c>
      <c r="D60" s="2">
        <v>2290366.87</v>
      </c>
      <c r="E60" s="15">
        <v>43586</v>
      </c>
      <c r="H60" s="15"/>
      <c r="I60" s="1"/>
    </row>
    <row r="61" spans="1:9" x14ac:dyDescent="0.25">
      <c r="A61" t="str">
        <f t="shared" si="0"/>
        <v>Kentucky2002</v>
      </c>
      <c r="B61" t="s">
        <v>40</v>
      </c>
      <c r="C61">
        <v>2002</v>
      </c>
      <c r="D61" s="2">
        <v>2298261.9900000002</v>
      </c>
      <c r="E61" s="15">
        <v>43617</v>
      </c>
      <c r="H61" s="15"/>
      <c r="I61" s="1"/>
    </row>
    <row r="62" spans="1:9" x14ac:dyDescent="0.25">
      <c r="A62" t="str">
        <f t="shared" si="0"/>
        <v>Kentucky2003</v>
      </c>
      <c r="B62" t="s">
        <v>40</v>
      </c>
      <c r="C62">
        <v>2003</v>
      </c>
      <c r="D62" s="2">
        <v>1530578.47</v>
      </c>
      <c r="E62" s="15">
        <v>43647</v>
      </c>
      <c r="H62" s="15"/>
      <c r="I62" s="1"/>
    </row>
    <row r="63" spans="1:9" x14ac:dyDescent="0.25">
      <c r="A63" t="str">
        <f t="shared" si="0"/>
        <v>Kentucky2004</v>
      </c>
      <c r="B63" t="s">
        <v>40</v>
      </c>
      <c r="C63">
        <v>2004</v>
      </c>
      <c r="D63" s="2">
        <v>3596224.6800000006</v>
      </c>
      <c r="E63" s="15">
        <v>43678</v>
      </c>
    </row>
    <row r="64" spans="1:9" x14ac:dyDescent="0.25">
      <c r="A64" t="str">
        <f t="shared" si="0"/>
        <v>Kentucky2005</v>
      </c>
      <c r="B64" t="s">
        <v>40</v>
      </c>
      <c r="C64">
        <v>2005</v>
      </c>
      <c r="D64" s="2">
        <v>85774.69</v>
      </c>
      <c r="E64" s="15">
        <v>43709</v>
      </c>
    </row>
    <row r="65" spans="1:9" x14ac:dyDescent="0.25">
      <c r="A65" t="str">
        <f t="shared" si="0"/>
        <v>Kentucky2006</v>
      </c>
      <c r="B65" t="s">
        <v>40</v>
      </c>
      <c r="C65">
        <v>2006</v>
      </c>
      <c r="D65" s="2">
        <v>1390241.69</v>
      </c>
      <c r="E65" s="15">
        <v>43709</v>
      </c>
    </row>
    <row r="66" spans="1:9" x14ac:dyDescent="0.25">
      <c r="A66" t="str">
        <f t="shared" si="0"/>
        <v>Kentucky2007</v>
      </c>
      <c r="B66" t="s">
        <v>40</v>
      </c>
      <c r="C66">
        <v>2007</v>
      </c>
      <c r="D66" s="2">
        <v>323978.33</v>
      </c>
      <c r="E66" s="15">
        <v>43709</v>
      </c>
    </row>
    <row r="67" spans="1:9" x14ac:dyDescent="0.25">
      <c r="A67" t="str">
        <f t="shared" si="0"/>
        <v>Kentucky2009</v>
      </c>
      <c r="B67" t="s">
        <v>40</v>
      </c>
      <c r="C67">
        <v>2009</v>
      </c>
      <c r="D67" s="2">
        <v>1798762.23</v>
      </c>
      <c r="E67" s="15">
        <v>43709</v>
      </c>
    </row>
    <row r="68" spans="1:9" x14ac:dyDescent="0.25">
      <c r="A68" t="str">
        <f t="shared" si="0"/>
        <v>Kentucky2010</v>
      </c>
      <c r="B68" t="s">
        <v>40</v>
      </c>
      <c r="C68">
        <v>2010</v>
      </c>
      <c r="D68" s="2">
        <v>924328.78</v>
      </c>
      <c r="E68" s="15">
        <v>43739</v>
      </c>
    </row>
    <row r="69" spans="1:9" x14ac:dyDescent="0.25">
      <c r="A69" t="str">
        <f t="shared" ref="A69:A130" si="5">CONCATENATE(B69,C69)</f>
        <v>Kentucky2011</v>
      </c>
      <c r="B69" t="s">
        <v>40</v>
      </c>
      <c r="C69">
        <v>2011</v>
      </c>
      <c r="D69" s="2">
        <v>556787.14999999991</v>
      </c>
      <c r="E69" s="15">
        <v>43739</v>
      </c>
      <c r="H69" s="15"/>
      <c r="I69" s="1"/>
    </row>
    <row r="70" spans="1:9" x14ac:dyDescent="0.25">
      <c r="A70" t="str">
        <f t="shared" si="5"/>
        <v>Kentucky2012</v>
      </c>
      <c r="B70" t="s">
        <v>40</v>
      </c>
      <c r="C70">
        <v>2012</v>
      </c>
      <c r="D70" s="2">
        <v>937687.44</v>
      </c>
      <c r="E70" s="15">
        <v>43739</v>
      </c>
    </row>
    <row r="71" spans="1:9" x14ac:dyDescent="0.25">
      <c r="A71" t="str">
        <f t="shared" si="5"/>
        <v>Kentucky2013</v>
      </c>
      <c r="B71" t="s">
        <v>40</v>
      </c>
      <c r="C71">
        <v>2013</v>
      </c>
      <c r="D71" s="2">
        <v>4859847.92</v>
      </c>
      <c r="E71" s="15">
        <v>43770</v>
      </c>
    </row>
    <row r="72" spans="1:9" x14ac:dyDescent="0.25">
      <c r="A72" t="str">
        <f t="shared" si="5"/>
        <v>Kentucky2014</v>
      </c>
      <c r="B72" t="s">
        <v>40</v>
      </c>
      <c r="C72">
        <v>2014</v>
      </c>
      <c r="D72" s="2">
        <v>49712.95</v>
      </c>
      <c r="E72" s="15">
        <v>43800</v>
      </c>
    </row>
    <row r="73" spans="1:9" x14ac:dyDescent="0.25">
      <c r="A73" t="str">
        <f t="shared" si="5"/>
        <v>Kentucky2015</v>
      </c>
      <c r="B73" t="s">
        <v>40</v>
      </c>
      <c r="C73">
        <v>2015</v>
      </c>
      <c r="D73" s="2">
        <v>123596.02</v>
      </c>
      <c r="E73" s="15">
        <v>43800</v>
      </c>
    </row>
    <row r="74" spans="1:9" x14ac:dyDescent="0.25">
      <c r="A74" t="str">
        <f t="shared" si="5"/>
        <v>Kentucky2016</v>
      </c>
      <c r="B74" t="s">
        <v>40</v>
      </c>
      <c r="C74">
        <v>2016</v>
      </c>
      <c r="D74" s="2">
        <v>10010.700000000001</v>
      </c>
      <c r="E74" s="15">
        <v>43800</v>
      </c>
    </row>
    <row r="75" spans="1:9" x14ac:dyDescent="0.25">
      <c r="A75" t="str">
        <f t="shared" si="5"/>
        <v>Virginia1941</v>
      </c>
      <c r="B75" t="s">
        <v>37</v>
      </c>
      <c r="C75">
        <v>1941</v>
      </c>
      <c r="D75" s="2">
        <v>3921.96</v>
      </c>
      <c r="E75" s="15">
        <v>43739</v>
      </c>
    </row>
    <row r="76" spans="1:9" x14ac:dyDescent="0.25">
      <c r="A76" t="str">
        <f t="shared" si="5"/>
        <v>Virginia1949</v>
      </c>
      <c r="B76" t="s">
        <v>37</v>
      </c>
      <c r="C76">
        <v>1949</v>
      </c>
      <c r="D76" s="2">
        <v>9401.4500000000007</v>
      </c>
      <c r="E76" s="15">
        <v>43739</v>
      </c>
    </row>
    <row r="77" spans="1:9" x14ac:dyDescent="0.25">
      <c r="A77" t="str">
        <f t="shared" si="5"/>
        <v>Virginia1950</v>
      </c>
      <c r="B77" t="s">
        <v>37</v>
      </c>
      <c r="C77">
        <v>1950</v>
      </c>
      <c r="D77" s="2">
        <v>37.46</v>
      </c>
      <c r="E77" s="15">
        <v>43739</v>
      </c>
    </row>
    <row r="78" spans="1:9" x14ac:dyDescent="0.25">
      <c r="A78" t="str">
        <f t="shared" si="5"/>
        <v>Virginia1951</v>
      </c>
      <c r="B78" t="s">
        <v>37</v>
      </c>
      <c r="C78">
        <v>1951</v>
      </c>
      <c r="D78" s="2">
        <v>4728.9399999999996</v>
      </c>
      <c r="E78" s="15">
        <v>43739</v>
      </c>
    </row>
    <row r="79" spans="1:9" x14ac:dyDescent="0.25">
      <c r="A79" t="str">
        <f t="shared" si="5"/>
        <v>Virginia1955</v>
      </c>
      <c r="B79" t="s">
        <v>37</v>
      </c>
      <c r="C79">
        <v>1955</v>
      </c>
      <c r="D79" s="2">
        <v>144.62</v>
      </c>
      <c r="E79" s="15">
        <v>43739</v>
      </c>
    </row>
    <row r="80" spans="1:9" x14ac:dyDescent="0.25">
      <c r="A80" t="str">
        <f t="shared" si="5"/>
        <v>Virginia1956</v>
      </c>
      <c r="B80" t="s">
        <v>37</v>
      </c>
      <c r="C80">
        <v>1956</v>
      </c>
      <c r="D80" s="2">
        <v>997.27</v>
      </c>
      <c r="E80" s="15">
        <v>43739</v>
      </c>
    </row>
    <row r="81" spans="1:5" x14ac:dyDescent="0.25">
      <c r="A81" t="str">
        <f t="shared" si="5"/>
        <v>Virginia1957</v>
      </c>
      <c r="B81" t="s">
        <v>37</v>
      </c>
      <c r="C81">
        <v>1957</v>
      </c>
      <c r="D81" s="2">
        <v>14732.94</v>
      </c>
      <c r="E81" s="15">
        <v>43739</v>
      </c>
    </row>
    <row r="82" spans="1:5" x14ac:dyDescent="0.25">
      <c r="A82" t="str">
        <f t="shared" si="5"/>
        <v>Virginia1958</v>
      </c>
      <c r="B82" t="s">
        <v>37</v>
      </c>
      <c r="C82">
        <v>1958</v>
      </c>
      <c r="D82" s="2">
        <v>24425.279999999999</v>
      </c>
      <c r="E82" s="15">
        <v>43739</v>
      </c>
    </row>
    <row r="83" spans="1:5" x14ac:dyDescent="0.25">
      <c r="A83" t="str">
        <f t="shared" si="5"/>
        <v>Virginia1960</v>
      </c>
      <c r="B83" t="s">
        <v>37</v>
      </c>
      <c r="C83">
        <v>1960</v>
      </c>
      <c r="D83" s="2">
        <v>17235.099999999999</v>
      </c>
      <c r="E83" s="15">
        <v>43739</v>
      </c>
    </row>
    <row r="84" spans="1:5" x14ac:dyDescent="0.25">
      <c r="A84" t="str">
        <f t="shared" si="5"/>
        <v>Virginia1961</v>
      </c>
      <c r="B84" t="s">
        <v>37</v>
      </c>
      <c r="C84">
        <v>1961</v>
      </c>
      <c r="D84" s="2">
        <v>16098.68</v>
      </c>
      <c r="E84" s="15">
        <v>43739</v>
      </c>
    </row>
    <row r="85" spans="1:5" x14ac:dyDescent="0.25">
      <c r="A85" t="str">
        <f t="shared" si="5"/>
        <v>Virginia1962</v>
      </c>
      <c r="B85" t="s">
        <v>37</v>
      </c>
      <c r="C85">
        <v>1962</v>
      </c>
      <c r="D85" s="2">
        <v>15969.26</v>
      </c>
      <c r="E85" s="15">
        <v>43739</v>
      </c>
    </row>
    <row r="86" spans="1:5" x14ac:dyDescent="0.25">
      <c r="A86" t="str">
        <f t="shared" si="5"/>
        <v>Virginia1963</v>
      </c>
      <c r="B86" t="s">
        <v>37</v>
      </c>
      <c r="C86">
        <v>1963</v>
      </c>
      <c r="D86" s="2">
        <v>14786.75</v>
      </c>
      <c r="E86" s="15">
        <v>43739</v>
      </c>
    </row>
    <row r="87" spans="1:5" x14ac:dyDescent="0.25">
      <c r="A87" t="str">
        <f t="shared" si="5"/>
        <v>Virginia1964</v>
      </c>
      <c r="B87" t="s">
        <v>37</v>
      </c>
      <c r="C87">
        <v>1964</v>
      </c>
      <c r="D87" s="2">
        <v>17482.79</v>
      </c>
      <c r="E87" s="15">
        <v>43739</v>
      </c>
    </row>
    <row r="88" spans="1:5" x14ac:dyDescent="0.25">
      <c r="A88" t="str">
        <f t="shared" si="5"/>
        <v>Virginia1965</v>
      </c>
      <c r="B88" t="s">
        <v>37</v>
      </c>
      <c r="C88">
        <v>1965</v>
      </c>
      <c r="D88" s="2">
        <v>23680.23</v>
      </c>
      <c r="E88" s="15">
        <v>43739</v>
      </c>
    </row>
    <row r="89" spans="1:5" x14ac:dyDescent="0.25">
      <c r="A89" t="str">
        <f t="shared" si="5"/>
        <v>Virginia1966</v>
      </c>
      <c r="B89" t="s">
        <v>37</v>
      </c>
      <c r="C89">
        <v>1966</v>
      </c>
      <c r="D89" s="2">
        <v>22309.91</v>
      </c>
      <c r="E89" s="15">
        <v>43739</v>
      </c>
    </row>
    <row r="90" spans="1:5" x14ac:dyDescent="0.25">
      <c r="A90" t="str">
        <f t="shared" si="5"/>
        <v>Virginia1967</v>
      </c>
      <c r="B90" t="s">
        <v>37</v>
      </c>
      <c r="C90">
        <v>1967</v>
      </c>
      <c r="D90" s="2">
        <v>26436.01</v>
      </c>
      <c r="E90" s="15">
        <v>43739</v>
      </c>
    </row>
    <row r="91" spans="1:5" x14ac:dyDescent="0.25">
      <c r="A91" t="str">
        <f t="shared" si="5"/>
        <v>Virginia1968</v>
      </c>
      <c r="B91" t="s">
        <v>37</v>
      </c>
      <c r="C91">
        <v>1968</v>
      </c>
      <c r="D91" s="2">
        <v>19344.16</v>
      </c>
      <c r="E91" s="15">
        <v>43739</v>
      </c>
    </row>
    <row r="92" spans="1:5" x14ac:dyDescent="0.25">
      <c r="A92" t="str">
        <f t="shared" si="5"/>
        <v>Virginia1969</v>
      </c>
      <c r="B92" t="s">
        <v>37</v>
      </c>
      <c r="C92">
        <v>1969</v>
      </c>
      <c r="D92" s="2">
        <v>33162.870000000003</v>
      </c>
      <c r="E92" s="15">
        <v>43739</v>
      </c>
    </row>
    <row r="93" spans="1:5" x14ac:dyDescent="0.25">
      <c r="A93" t="str">
        <f t="shared" si="5"/>
        <v>Virginia1970</v>
      </c>
      <c r="B93" t="s">
        <v>37</v>
      </c>
      <c r="C93">
        <v>1970</v>
      </c>
      <c r="D93" s="2">
        <v>42037.83</v>
      </c>
      <c r="E93" s="15">
        <v>43739</v>
      </c>
    </row>
    <row r="94" spans="1:5" x14ac:dyDescent="0.25">
      <c r="A94" t="str">
        <f t="shared" si="5"/>
        <v>Virginia1971</v>
      </c>
      <c r="B94" t="s">
        <v>37</v>
      </c>
      <c r="C94">
        <v>1971</v>
      </c>
      <c r="D94" s="2">
        <v>32953.339999999997</v>
      </c>
      <c r="E94" s="15">
        <v>43739</v>
      </c>
    </row>
    <row r="95" spans="1:5" x14ac:dyDescent="0.25">
      <c r="A95" t="str">
        <f t="shared" si="5"/>
        <v>Virginia1972</v>
      </c>
      <c r="B95" t="s">
        <v>37</v>
      </c>
      <c r="C95">
        <v>1972</v>
      </c>
      <c r="D95" s="2">
        <v>72766.600000000006</v>
      </c>
      <c r="E95" s="15">
        <v>43739</v>
      </c>
    </row>
    <row r="96" spans="1:5" x14ac:dyDescent="0.25">
      <c r="A96" t="str">
        <f t="shared" si="5"/>
        <v>Virginia1973</v>
      </c>
      <c r="B96" t="s">
        <v>37</v>
      </c>
      <c r="C96">
        <v>1973</v>
      </c>
      <c r="D96" s="2">
        <v>66001.430000000008</v>
      </c>
      <c r="E96" s="15">
        <v>43739</v>
      </c>
    </row>
    <row r="97" spans="1:5" x14ac:dyDescent="0.25">
      <c r="A97" t="str">
        <f t="shared" si="5"/>
        <v>Virginia1974</v>
      </c>
      <c r="B97" t="s">
        <v>37</v>
      </c>
      <c r="C97">
        <v>1974</v>
      </c>
      <c r="D97" s="2">
        <v>85108.52</v>
      </c>
      <c r="E97" s="15">
        <v>43739</v>
      </c>
    </row>
    <row r="98" spans="1:5" x14ac:dyDescent="0.25">
      <c r="A98" t="str">
        <f t="shared" si="5"/>
        <v>Virginia1975</v>
      </c>
      <c r="B98" t="s">
        <v>37</v>
      </c>
      <c r="C98">
        <v>1975</v>
      </c>
      <c r="D98" s="2">
        <v>81101.959999999992</v>
      </c>
      <c r="E98" s="15">
        <v>43739</v>
      </c>
    </row>
    <row r="99" spans="1:5" x14ac:dyDescent="0.25">
      <c r="A99" t="str">
        <f t="shared" si="5"/>
        <v>Virginia1976</v>
      </c>
      <c r="B99" t="s">
        <v>37</v>
      </c>
      <c r="C99">
        <v>1976</v>
      </c>
      <c r="D99" s="2">
        <v>89400.85</v>
      </c>
      <c r="E99" s="15">
        <v>43739</v>
      </c>
    </row>
    <row r="100" spans="1:5" x14ac:dyDescent="0.25">
      <c r="A100" t="str">
        <f t="shared" si="5"/>
        <v>Virginia1977</v>
      </c>
      <c r="B100" t="s">
        <v>37</v>
      </c>
      <c r="C100">
        <v>1977</v>
      </c>
      <c r="D100" s="2">
        <v>89011.15</v>
      </c>
      <c r="E100" s="15">
        <v>43739</v>
      </c>
    </row>
    <row r="101" spans="1:5" x14ac:dyDescent="0.25">
      <c r="A101" t="str">
        <f t="shared" si="5"/>
        <v>Virginia1978</v>
      </c>
      <c r="B101" t="s">
        <v>37</v>
      </c>
      <c r="C101">
        <v>1978</v>
      </c>
      <c r="D101" s="2">
        <v>119941.92</v>
      </c>
      <c r="E101" s="15">
        <v>43739</v>
      </c>
    </row>
    <row r="102" spans="1:5" x14ac:dyDescent="0.25">
      <c r="A102" t="str">
        <f t="shared" si="5"/>
        <v>Virginia1979</v>
      </c>
      <c r="B102" t="s">
        <v>37</v>
      </c>
      <c r="C102">
        <v>1979</v>
      </c>
      <c r="D102" s="2">
        <v>194622.33</v>
      </c>
      <c r="E102" s="15">
        <v>43739</v>
      </c>
    </row>
    <row r="103" spans="1:5" x14ac:dyDescent="0.25">
      <c r="A103" t="str">
        <f t="shared" si="5"/>
        <v>Virginia1980</v>
      </c>
      <c r="B103" t="s">
        <v>37</v>
      </c>
      <c r="C103">
        <v>1980</v>
      </c>
      <c r="D103" s="2">
        <v>69662.98000000001</v>
      </c>
      <c r="E103" s="15">
        <v>43770</v>
      </c>
    </row>
    <row r="104" spans="1:5" x14ac:dyDescent="0.25">
      <c r="A104" t="str">
        <f t="shared" si="5"/>
        <v>Virginia1981</v>
      </c>
      <c r="B104" t="s">
        <v>37</v>
      </c>
      <c r="C104">
        <v>1981</v>
      </c>
      <c r="D104" s="2">
        <v>51029.27</v>
      </c>
      <c r="E104" s="15">
        <v>43770</v>
      </c>
    </row>
    <row r="105" spans="1:5" x14ac:dyDescent="0.25">
      <c r="A105" t="str">
        <f t="shared" si="5"/>
        <v>Virginia1982</v>
      </c>
      <c r="B105" t="s">
        <v>37</v>
      </c>
      <c r="C105">
        <v>1982</v>
      </c>
      <c r="D105" s="2">
        <v>49482.03</v>
      </c>
      <c r="E105" s="15">
        <v>43770</v>
      </c>
    </row>
    <row r="106" spans="1:5" x14ac:dyDescent="0.25">
      <c r="A106" t="str">
        <f t="shared" si="5"/>
        <v>Virginia1983</v>
      </c>
      <c r="B106" t="s">
        <v>37</v>
      </c>
      <c r="C106">
        <v>1983</v>
      </c>
      <c r="D106" s="2">
        <v>77947.34</v>
      </c>
      <c r="E106" s="15">
        <v>43770</v>
      </c>
    </row>
    <row r="107" spans="1:5" x14ac:dyDescent="0.25">
      <c r="A107" t="str">
        <f t="shared" si="5"/>
        <v>Virginia1985</v>
      </c>
      <c r="B107" t="s">
        <v>37</v>
      </c>
      <c r="C107">
        <v>1985</v>
      </c>
      <c r="D107" s="2">
        <v>64568.87</v>
      </c>
      <c r="E107" s="15">
        <v>43770</v>
      </c>
    </row>
    <row r="108" spans="1:5" x14ac:dyDescent="0.25">
      <c r="A108" t="str">
        <f t="shared" si="5"/>
        <v>Virginia1986</v>
      </c>
      <c r="B108" t="s">
        <v>37</v>
      </c>
      <c r="C108">
        <v>1986</v>
      </c>
      <c r="D108" s="2">
        <v>61534.979999999996</v>
      </c>
      <c r="E108" s="15">
        <v>43770</v>
      </c>
    </row>
    <row r="109" spans="1:5" x14ac:dyDescent="0.25">
      <c r="A109" t="str">
        <f t="shared" si="5"/>
        <v>Virginia1987</v>
      </c>
      <c r="B109" t="s">
        <v>37</v>
      </c>
      <c r="C109">
        <v>1987</v>
      </c>
      <c r="D109" s="2">
        <v>89123.74</v>
      </c>
      <c r="E109" s="15">
        <v>43770</v>
      </c>
    </row>
    <row r="110" spans="1:5" x14ac:dyDescent="0.25">
      <c r="A110" t="str">
        <f t="shared" si="5"/>
        <v>Virginia1988</v>
      </c>
      <c r="B110" t="s">
        <v>37</v>
      </c>
      <c r="C110">
        <v>1988</v>
      </c>
      <c r="D110" s="2">
        <v>48176.19</v>
      </c>
      <c r="E110" s="15">
        <v>43770</v>
      </c>
    </row>
    <row r="111" spans="1:5" x14ac:dyDescent="0.25">
      <c r="A111" t="str">
        <f t="shared" si="5"/>
        <v>Virginia1989</v>
      </c>
      <c r="B111" t="s">
        <v>37</v>
      </c>
      <c r="C111">
        <v>1989</v>
      </c>
      <c r="D111" s="2">
        <v>105705.84</v>
      </c>
      <c r="E111" s="15">
        <v>43770</v>
      </c>
    </row>
    <row r="112" spans="1:5" x14ac:dyDescent="0.25">
      <c r="A112" t="str">
        <f t="shared" si="5"/>
        <v>Virginia1990</v>
      </c>
      <c r="B112" t="s">
        <v>37</v>
      </c>
      <c r="C112">
        <v>1990</v>
      </c>
      <c r="D112" s="2">
        <v>70095.17</v>
      </c>
      <c r="E112" s="15">
        <v>43770</v>
      </c>
    </row>
    <row r="113" spans="1:9" x14ac:dyDescent="0.25">
      <c r="A113" t="str">
        <f t="shared" si="5"/>
        <v>Virginia1991</v>
      </c>
      <c r="B113" t="s">
        <v>37</v>
      </c>
      <c r="C113">
        <v>1991</v>
      </c>
      <c r="D113" s="2">
        <v>142965.04999999999</v>
      </c>
      <c r="E113" s="15">
        <v>43770</v>
      </c>
    </row>
    <row r="114" spans="1:9" x14ac:dyDescent="0.25">
      <c r="A114" t="str">
        <f t="shared" si="5"/>
        <v>Virginia1992</v>
      </c>
      <c r="B114" t="s">
        <v>37</v>
      </c>
      <c r="C114">
        <v>1992</v>
      </c>
      <c r="D114" s="2">
        <v>66936.98</v>
      </c>
      <c r="E114" s="15">
        <v>43770</v>
      </c>
    </row>
    <row r="115" spans="1:9" x14ac:dyDescent="0.25">
      <c r="A115" t="str">
        <f t="shared" si="5"/>
        <v>Virginia1993</v>
      </c>
      <c r="B115" t="s">
        <v>37</v>
      </c>
      <c r="C115">
        <v>1993</v>
      </c>
      <c r="D115" s="2">
        <v>4635.75</v>
      </c>
      <c r="E115" s="15">
        <v>43770</v>
      </c>
    </row>
    <row r="116" spans="1:9" x14ac:dyDescent="0.25">
      <c r="A116" t="str">
        <f t="shared" si="5"/>
        <v>Virginia1994</v>
      </c>
      <c r="B116" t="s">
        <v>37</v>
      </c>
      <c r="C116">
        <v>1994</v>
      </c>
      <c r="D116" s="2">
        <v>32962.660000000003</v>
      </c>
      <c r="E116" s="15">
        <v>43770</v>
      </c>
      <c r="H116" s="15"/>
      <c r="I116" s="1"/>
    </row>
    <row r="117" spans="1:9" x14ac:dyDescent="0.25">
      <c r="A117" t="str">
        <f t="shared" si="5"/>
        <v>Virginia1995</v>
      </c>
      <c r="B117" t="s">
        <v>37</v>
      </c>
      <c r="C117">
        <v>1995</v>
      </c>
      <c r="D117" s="2">
        <v>113627.51</v>
      </c>
      <c r="E117" s="15">
        <v>43770</v>
      </c>
      <c r="H117" s="15"/>
      <c r="I117" s="1"/>
    </row>
    <row r="118" spans="1:9" x14ac:dyDescent="0.25">
      <c r="A118" t="str">
        <f t="shared" si="5"/>
        <v>Virginia1996</v>
      </c>
      <c r="B118" t="s">
        <v>37</v>
      </c>
      <c r="C118">
        <v>1996</v>
      </c>
      <c r="D118" s="2">
        <v>129882.93</v>
      </c>
      <c r="E118" s="15">
        <v>43800</v>
      </c>
      <c r="H118" s="15"/>
      <c r="I118" s="1"/>
    </row>
    <row r="119" spans="1:9" x14ac:dyDescent="0.25">
      <c r="A119" t="str">
        <f t="shared" si="5"/>
        <v>Virginia1997</v>
      </c>
      <c r="B119" t="s">
        <v>37</v>
      </c>
      <c r="C119">
        <v>1997</v>
      </c>
      <c r="D119" s="2">
        <v>71475.34</v>
      </c>
      <c r="E119" s="15">
        <v>43800</v>
      </c>
      <c r="H119" s="15"/>
      <c r="I119" s="1"/>
    </row>
    <row r="120" spans="1:9" x14ac:dyDescent="0.25">
      <c r="A120" t="str">
        <f t="shared" si="5"/>
        <v>Virginia1998</v>
      </c>
      <c r="B120" t="s">
        <v>37</v>
      </c>
      <c r="C120">
        <v>1998</v>
      </c>
      <c r="D120" s="2">
        <v>147923.27000000002</v>
      </c>
      <c r="E120" s="15">
        <v>43800</v>
      </c>
      <c r="H120" s="15"/>
      <c r="I120" s="1"/>
    </row>
    <row r="121" spans="1:9" x14ac:dyDescent="0.25">
      <c r="A121" t="str">
        <f t="shared" si="5"/>
        <v>Virginia1999</v>
      </c>
      <c r="B121" t="s">
        <v>37</v>
      </c>
      <c r="C121">
        <v>1999</v>
      </c>
      <c r="D121" s="2">
        <v>104296.11</v>
      </c>
      <c r="E121" s="15">
        <v>43800</v>
      </c>
      <c r="H121" s="15"/>
      <c r="I121" s="1"/>
    </row>
    <row r="122" spans="1:9" x14ac:dyDescent="0.25">
      <c r="A122" t="str">
        <f t="shared" si="5"/>
        <v>Virginia2009</v>
      </c>
      <c r="B122" t="s">
        <v>37</v>
      </c>
      <c r="C122">
        <v>2009</v>
      </c>
      <c r="D122" s="2">
        <v>12022.53</v>
      </c>
      <c r="E122" s="15">
        <v>43800</v>
      </c>
    </row>
    <row r="123" spans="1:9" x14ac:dyDescent="0.25">
      <c r="A123" t="str">
        <f t="shared" si="5"/>
        <v>Virginia2010</v>
      </c>
      <c r="B123" t="s">
        <v>37</v>
      </c>
      <c r="C123">
        <v>2010</v>
      </c>
      <c r="D123" s="2">
        <v>20036.669999999998</v>
      </c>
      <c r="E123" s="15">
        <v>43800</v>
      </c>
    </row>
    <row r="124" spans="1:9" x14ac:dyDescent="0.25">
      <c r="A124" t="str">
        <f t="shared" si="5"/>
        <v>Virginia2011</v>
      </c>
      <c r="B124" t="s">
        <v>37</v>
      </c>
      <c r="C124">
        <v>2011</v>
      </c>
      <c r="D124" s="2">
        <v>10596.74</v>
      </c>
      <c r="E124" s="15">
        <v>43800</v>
      </c>
    </row>
    <row r="125" spans="1:9" x14ac:dyDescent="0.25">
      <c r="A125" t="str">
        <f t="shared" si="5"/>
        <v>Virginia2012</v>
      </c>
      <c r="B125" t="s">
        <v>37</v>
      </c>
      <c r="C125">
        <v>2012</v>
      </c>
      <c r="D125" s="2">
        <v>269027.51</v>
      </c>
      <c r="E125" s="15">
        <v>43800</v>
      </c>
    </row>
    <row r="126" spans="1:9" x14ac:dyDescent="0.25">
      <c r="A126" t="str">
        <f t="shared" si="5"/>
        <v>Virginia2013</v>
      </c>
      <c r="B126" t="s">
        <v>37</v>
      </c>
      <c r="C126">
        <v>2013</v>
      </c>
      <c r="D126" s="2">
        <v>84295.040000000008</v>
      </c>
      <c r="E126" s="15">
        <v>43800</v>
      </c>
    </row>
    <row r="127" spans="1:9" x14ac:dyDescent="0.25">
      <c r="A127" t="str">
        <f t="shared" si="5"/>
        <v>Tennessee1957</v>
      </c>
      <c r="B127" t="s">
        <v>38</v>
      </c>
      <c r="C127">
        <v>1957</v>
      </c>
      <c r="D127" s="2">
        <v>43.55</v>
      </c>
      <c r="E127" s="15">
        <v>43739</v>
      </c>
    </row>
    <row r="128" spans="1:9" x14ac:dyDescent="0.25">
      <c r="A128" t="str">
        <f t="shared" si="5"/>
        <v>Tennessee2013</v>
      </c>
      <c r="B128" t="s">
        <v>38</v>
      </c>
      <c r="C128">
        <v>2013</v>
      </c>
      <c r="D128" s="2">
        <v>212.03</v>
      </c>
      <c r="E128" s="15">
        <v>43770</v>
      </c>
    </row>
    <row r="129" spans="1:5" x14ac:dyDescent="0.25">
      <c r="A129" t="str">
        <f t="shared" si="5"/>
        <v>Tennessee1948</v>
      </c>
      <c r="B129" t="s">
        <v>38</v>
      </c>
      <c r="C129">
        <v>1948</v>
      </c>
      <c r="D129" s="2">
        <v>45.02</v>
      </c>
      <c r="E129" s="15">
        <v>43800</v>
      </c>
    </row>
    <row r="130" spans="1:5" x14ac:dyDescent="0.25">
      <c r="A130" t="str">
        <f t="shared" si="5"/>
        <v>Grand Total</v>
      </c>
      <c r="B130" t="s">
        <v>23</v>
      </c>
      <c r="D130" s="2">
        <v>66222819.159999982</v>
      </c>
    </row>
  </sheetData>
  <pageMargins left="0.7" right="0.7" top="0.75" bottom="0.75" header="0.3" footer="0.3"/>
  <pageSetup scale="78" firstPageNumber="53" fitToHeight="0" orientation="landscape" useFirstPageNumber="1" r:id="rId2"/>
  <headerFooter>
    <oddFooter>&amp;R&amp;"Times New Roman,Bold"&amp;12Attachment to Response to KLC-2 Question No. 5
Page &amp;P of 59
Malloy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2"/>
  <sheetViews>
    <sheetView showGridLines="0" topLeftCell="B1" workbookViewId="0">
      <pane xSplit="1" ySplit="3" topLeftCell="C4" activePane="bottomRight" state="frozen"/>
      <selection activeCell="B1" sqref="B1"/>
      <selection pane="topRight" activeCell="C1" sqref="C1"/>
      <selection pane="bottomLeft" activeCell="B4" sqref="B4"/>
      <selection pane="bottomRight" activeCell="N7" sqref="N7"/>
    </sheetView>
  </sheetViews>
  <sheetFormatPr defaultRowHeight="15.75" x14ac:dyDescent="0.25"/>
  <cols>
    <col min="1" max="1" width="0" style="50" hidden="1" customWidth="1"/>
    <col min="2" max="2" width="32.140625" style="50" bestFit="1" customWidth="1"/>
    <col min="3" max="9" width="5" style="50" bestFit="1" customWidth="1"/>
    <col min="10" max="19" width="5.42578125" style="50" bestFit="1" customWidth="1"/>
    <col min="20" max="25" width="7" style="50" bestFit="1" customWidth="1"/>
    <col min="26" max="26" width="5.42578125" style="50" bestFit="1" customWidth="1"/>
    <col min="27" max="32" width="7" style="50" bestFit="1" customWidth="1"/>
    <col min="33" max="33" width="5.42578125" style="50" bestFit="1" customWidth="1"/>
    <col min="34" max="37" width="7" style="50" bestFit="1" customWidth="1"/>
    <col min="38" max="90" width="5.42578125" style="50" bestFit="1" customWidth="1"/>
    <col min="91" max="98" width="5" style="50" bestFit="1" customWidth="1"/>
    <col min="99" max="16384" width="9.140625" style="50"/>
  </cols>
  <sheetData>
    <row r="1" spans="1:98" x14ac:dyDescent="0.25">
      <c r="A1" s="47"/>
      <c r="B1" s="47" t="s">
        <v>55</v>
      </c>
      <c r="C1" s="48" t="s">
        <v>56</v>
      </c>
      <c r="D1" s="48" t="s">
        <v>57</v>
      </c>
      <c r="E1" s="48" t="s">
        <v>58</v>
      </c>
      <c r="F1" s="48" t="s">
        <v>59</v>
      </c>
      <c r="G1" s="48" t="s">
        <v>60</v>
      </c>
      <c r="H1" s="48" t="s">
        <v>61</v>
      </c>
      <c r="I1" s="48" t="s">
        <v>62</v>
      </c>
      <c r="J1" s="48" t="s">
        <v>63</v>
      </c>
      <c r="K1" s="48" t="s">
        <v>64</v>
      </c>
      <c r="L1" s="48" t="s">
        <v>65</v>
      </c>
      <c r="M1" s="48" t="s">
        <v>66</v>
      </c>
      <c r="N1" s="49" t="s">
        <v>67</v>
      </c>
      <c r="O1" s="48" t="s">
        <v>56</v>
      </c>
      <c r="P1" s="48" t="s">
        <v>57</v>
      </c>
      <c r="Q1" s="48" t="s">
        <v>58</v>
      </c>
      <c r="R1" s="48" t="s">
        <v>59</v>
      </c>
      <c r="S1" s="48" t="s">
        <v>60</v>
      </c>
      <c r="T1" s="48" t="s">
        <v>61</v>
      </c>
      <c r="U1" s="48" t="s">
        <v>62</v>
      </c>
      <c r="V1" s="48" t="s">
        <v>63</v>
      </c>
      <c r="W1" s="48" t="s">
        <v>64</v>
      </c>
      <c r="X1" s="48" t="s">
        <v>65</v>
      </c>
      <c r="Y1" s="48" t="s">
        <v>66</v>
      </c>
      <c r="Z1" s="49" t="s">
        <v>67</v>
      </c>
      <c r="AA1" s="48" t="s">
        <v>56</v>
      </c>
      <c r="AB1" s="48" t="s">
        <v>57</v>
      </c>
      <c r="AC1" s="48" t="s">
        <v>58</v>
      </c>
      <c r="AD1" s="48" t="s">
        <v>59</v>
      </c>
      <c r="AE1" s="48" t="s">
        <v>60</v>
      </c>
      <c r="AF1" s="48" t="s">
        <v>61</v>
      </c>
      <c r="AG1" s="48" t="s">
        <v>62</v>
      </c>
      <c r="AH1" s="48" t="s">
        <v>63</v>
      </c>
      <c r="AI1" s="48" t="s">
        <v>64</v>
      </c>
      <c r="AJ1" s="48" t="s">
        <v>65</v>
      </c>
      <c r="AK1" s="48" t="s">
        <v>66</v>
      </c>
      <c r="AL1" s="49" t="s">
        <v>67</v>
      </c>
      <c r="AM1" s="48" t="s">
        <v>56</v>
      </c>
      <c r="AN1" s="48" t="s">
        <v>57</v>
      </c>
      <c r="AO1" s="48" t="s">
        <v>58</v>
      </c>
      <c r="AP1" s="48" t="s">
        <v>59</v>
      </c>
      <c r="AQ1" s="48" t="s">
        <v>60</v>
      </c>
      <c r="AR1" s="48" t="s">
        <v>61</v>
      </c>
      <c r="AS1" s="48" t="s">
        <v>62</v>
      </c>
      <c r="AT1" s="48" t="s">
        <v>63</v>
      </c>
      <c r="AU1" s="48" t="s">
        <v>64</v>
      </c>
      <c r="AV1" s="48" t="s">
        <v>65</v>
      </c>
      <c r="AW1" s="48" t="s">
        <v>66</v>
      </c>
      <c r="AX1" s="49" t="s">
        <v>67</v>
      </c>
      <c r="AY1" s="48" t="s">
        <v>56</v>
      </c>
      <c r="AZ1" s="48" t="s">
        <v>57</v>
      </c>
      <c r="BA1" s="48" t="s">
        <v>58</v>
      </c>
      <c r="BB1" s="48" t="s">
        <v>59</v>
      </c>
      <c r="BC1" s="48" t="s">
        <v>60</v>
      </c>
      <c r="BD1" s="48" t="s">
        <v>61</v>
      </c>
      <c r="BE1" s="48" t="s">
        <v>62</v>
      </c>
      <c r="BF1" s="48" t="s">
        <v>63</v>
      </c>
      <c r="BG1" s="48" t="s">
        <v>64</v>
      </c>
      <c r="BH1" s="48" t="s">
        <v>65</v>
      </c>
      <c r="BI1" s="48" t="s">
        <v>66</v>
      </c>
      <c r="BJ1" s="49" t="s">
        <v>67</v>
      </c>
      <c r="BK1" s="48" t="s">
        <v>56</v>
      </c>
      <c r="BL1" s="48" t="s">
        <v>57</v>
      </c>
      <c r="BM1" s="48" t="s">
        <v>58</v>
      </c>
      <c r="BN1" s="48" t="s">
        <v>59</v>
      </c>
      <c r="BO1" s="48" t="s">
        <v>60</v>
      </c>
      <c r="BP1" s="48" t="s">
        <v>61</v>
      </c>
      <c r="BQ1" s="48" t="s">
        <v>62</v>
      </c>
      <c r="BR1" s="48" t="s">
        <v>63</v>
      </c>
      <c r="BS1" s="48" t="s">
        <v>64</v>
      </c>
      <c r="BT1" s="48" t="s">
        <v>65</v>
      </c>
      <c r="BU1" s="48" t="s">
        <v>66</v>
      </c>
      <c r="BV1" s="49" t="s">
        <v>67</v>
      </c>
      <c r="BW1" s="48" t="s">
        <v>56</v>
      </c>
      <c r="BX1" s="48" t="s">
        <v>57</v>
      </c>
      <c r="BY1" s="48" t="s">
        <v>58</v>
      </c>
      <c r="BZ1" s="48" t="s">
        <v>59</v>
      </c>
      <c r="CA1" s="48" t="s">
        <v>60</v>
      </c>
      <c r="CB1" s="48" t="s">
        <v>61</v>
      </c>
      <c r="CC1" s="48" t="s">
        <v>62</v>
      </c>
      <c r="CD1" s="48" t="s">
        <v>63</v>
      </c>
      <c r="CE1" s="48" t="s">
        <v>64</v>
      </c>
      <c r="CF1" s="48" t="s">
        <v>65</v>
      </c>
      <c r="CG1" s="48" t="s">
        <v>66</v>
      </c>
      <c r="CH1" s="49" t="s">
        <v>67</v>
      </c>
      <c r="CI1" s="48" t="s">
        <v>56</v>
      </c>
      <c r="CJ1" s="48" t="s">
        <v>57</v>
      </c>
      <c r="CK1" s="48" t="s">
        <v>58</v>
      </c>
      <c r="CL1" s="48" t="s">
        <v>59</v>
      </c>
      <c r="CM1" s="48" t="s">
        <v>60</v>
      </c>
      <c r="CN1" s="48" t="s">
        <v>61</v>
      </c>
      <c r="CO1" s="48" t="s">
        <v>62</v>
      </c>
      <c r="CP1" s="48" t="s">
        <v>63</v>
      </c>
      <c r="CQ1" s="48" t="s">
        <v>64</v>
      </c>
      <c r="CR1" s="48" t="s">
        <v>65</v>
      </c>
      <c r="CS1" s="48" t="s">
        <v>66</v>
      </c>
      <c r="CT1" s="49" t="s">
        <v>67</v>
      </c>
    </row>
    <row r="2" spans="1:98" ht="16.5" thickBot="1" x14ac:dyDescent="0.3">
      <c r="A2" s="47"/>
      <c r="B2" s="47"/>
      <c r="C2" s="48">
        <v>2017</v>
      </c>
      <c r="D2" s="48">
        <v>2017</v>
      </c>
      <c r="E2" s="48">
        <v>2017</v>
      </c>
      <c r="F2" s="48">
        <v>2017</v>
      </c>
      <c r="G2" s="48">
        <v>2017</v>
      </c>
      <c r="H2" s="48">
        <v>2017</v>
      </c>
      <c r="I2" s="48">
        <v>2017</v>
      </c>
      <c r="J2" s="48">
        <v>2017</v>
      </c>
      <c r="K2" s="48">
        <v>2017</v>
      </c>
      <c r="L2" s="48">
        <v>2017</v>
      </c>
      <c r="M2" s="48">
        <v>2017</v>
      </c>
      <c r="N2" s="49">
        <v>2017</v>
      </c>
      <c r="O2" s="48">
        <v>2018</v>
      </c>
      <c r="P2" s="48">
        <v>2018</v>
      </c>
      <c r="Q2" s="48">
        <v>2018</v>
      </c>
      <c r="R2" s="48">
        <v>2018</v>
      </c>
      <c r="S2" s="48">
        <v>2018</v>
      </c>
      <c r="T2" s="48">
        <v>2018</v>
      </c>
      <c r="U2" s="48">
        <v>2018</v>
      </c>
      <c r="V2" s="48">
        <v>2018</v>
      </c>
      <c r="W2" s="48">
        <v>2018</v>
      </c>
      <c r="X2" s="48">
        <v>2018</v>
      </c>
      <c r="Y2" s="48">
        <v>2018</v>
      </c>
      <c r="Z2" s="49">
        <v>2018</v>
      </c>
      <c r="AA2" s="48">
        <v>2019</v>
      </c>
      <c r="AB2" s="48">
        <v>2019</v>
      </c>
      <c r="AC2" s="48">
        <v>2019</v>
      </c>
      <c r="AD2" s="48">
        <v>2019</v>
      </c>
      <c r="AE2" s="48">
        <v>2019</v>
      </c>
      <c r="AF2" s="48">
        <v>2019</v>
      </c>
      <c r="AG2" s="48">
        <v>2019</v>
      </c>
      <c r="AH2" s="48">
        <v>2019</v>
      </c>
      <c r="AI2" s="48">
        <v>2019</v>
      </c>
      <c r="AJ2" s="48">
        <v>2019</v>
      </c>
      <c r="AK2" s="48">
        <v>2019</v>
      </c>
      <c r="AL2" s="49">
        <v>2019</v>
      </c>
      <c r="AM2" s="48">
        <v>2020</v>
      </c>
      <c r="AN2" s="48">
        <v>2020</v>
      </c>
      <c r="AO2" s="48">
        <v>2020</v>
      </c>
      <c r="AP2" s="48">
        <v>2020</v>
      </c>
      <c r="AQ2" s="48">
        <v>2020</v>
      </c>
      <c r="AR2" s="48">
        <v>2020</v>
      </c>
      <c r="AS2" s="48">
        <v>2020</v>
      </c>
      <c r="AT2" s="48">
        <v>2020</v>
      </c>
      <c r="AU2" s="48">
        <v>2020</v>
      </c>
      <c r="AV2" s="48">
        <v>2020</v>
      </c>
      <c r="AW2" s="48">
        <v>2020</v>
      </c>
      <c r="AX2" s="49">
        <v>2020</v>
      </c>
      <c r="AY2" s="48">
        <v>2021</v>
      </c>
      <c r="AZ2" s="48">
        <v>2021</v>
      </c>
      <c r="BA2" s="48">
        <v>2021</v>
      </c>
      <c r="BB2" s="48">
        <v>2021</v>
      </c>
      <c r="BC2" s="48">
        <v>2021</v>
      </c>
      <c r="BD2" s="48">
        <v>2021</v>
      </c>
      <c r="BE2" s="48">
        <v>2021</v>
      </c>
      <c r="BF2" s="48">
        <v>2021</v>
      </c>
      <c r="BG2" s="48">
        <v>2021</v>
      </c>
      <c r="BH2" s="48">
        <v>2021</v>
      </c>
      <c r="BI2" s="48">
        <v>2021</v>
      </c>
      <c r="BJ2" s="49">
        <v>2021</v>
      </c>
      <c r="BK2" s="48">
        <v>2022</v>
      </c>
      <c r="BL2" s="48">
        <v>2022</v>
      </c>
      <c r="BM2" s="48">
        <v>2022</v>
      </c>
      <c r="BN2" s="48">
        <v>2022</v>
      </c>
      <c r="BO2" s="48">
        <v>2022</v>
      </c>
      <c r="BP2" s="48">
        <v>2022</v>
      </c>
      <c r="BQ2" s="48">
        <v>2022</v>
      </c>
      <c r="BR2" s="48">
        <v>2022</v>
      </c>
      <c r="BS2" s="48">
        <v>2022</v>
      </c>
      <c r="BT2" s="48">
        <v>2022</v>
      </c>
      <c r="BU2" s="48">
        <v>2022</v>
      </c>
      <c r="BV2" s="49">
        <v>2022</v>
      </c>
      <c r="BW2" s="48">
        <v>2023</v>
      </c>
      <c r="BX2" s="48">
        <v>2023</v>
      </c>
      <c r="BY2" s="48">
        <v>2023</v>
      </c>
      <c r="BZ2" s="48">
        <v>2023</v>
      </c>
      <c r="CA2" s="48">
        <v>2023</v>
      </c>
      <c r="CB2" s="48">
        <v>2023</v>
      </c>
      <c r="CC2" s="48">
        <v>2023</v>
      </c>
      <c r="CD2" s="48">
        <v>2023</v>
      </c>
      <c r="CE2" s="48">
        <v>2023</v>
      </c>
      <c r="CF2" s="48">
        <v>2023</v>
      </c>
      <c r="CG2" s="48">
        <v>2023</v>
      </c>
      <c r="CH2" s="49">
        <v>2023</v>
      </c>
      <c r="CI2" s="48">
        <v>2024</v>
      </c>
      <c r="CJ2" s="48">
        <v>2024</v>
      </c>
      <c r="CK2" s="48">
        <v>2024</v>
      </c>
      <c r="CL2" s="48">
        <v>2024</v>
      </c>
      <c r="CM2" s="48">
        <v>2024</v>
      </c>
      <c r="CN2" s="48">
        <v>2024</v>
      </c>
      <c r="CO2" s="48">
        <v>2024</v>
      </c>
      <c r="CP2" s="48">
        <v>2024</v>
      </c>
      <c r="CQ2" s="48">
        <v>2024</v>
      </c>
      <c r="CR2" s="48">
        <v>2024</v>
      </c>
      <c r="CS2" s="48">
        <v>2024</v>
      </c>
      <c r="CT2" s="49">
        <v>2024</v>
      </c>
    </row>
    <row r="3" spans="1:98" ht="16.5" thickBot="1" x14ac:dyDescent="0.3">
      <c r="A3" s="51"/>
      <c r="B3" s="51" t="s">
        <v>68</v>
      </c>
      <c r="C3" s="52"/>
      <c r="D3" s="52"/>
      <c r="E3" s="52"/>
      <c r="F3" s="52"/>
      <c r="G3" s="52"/>
      <c r="H3" s="52"/>
      <c r="I3" s="52"/>
      <c r="J3" s="52"/>
      <c r="K3" s="52"/>
      <c r="L3" s="52"/>
      <c r="M3" s="52"/>
      <c r="N3" s="53"/>
      <c r="O3" s="52"/>
      <c r="P3" s="52"/>
      <c r="Q3" s="52"/>
      <c r="R3" s="52"/>
      <c r="S3" s="52"/>
      <c r="T3" s="52"/>
      <c r="U3" s="52"/>
      <c r="V3" s="52"/>
      <c r="W3" s="52"/>
      <c r="X3" s="52"/>
      <c r="Y3" s="52"/>
      <c r="Z3" s="53"/>
      <c r="AA3" s="52"/>
      <c r="AB3" s="52"/>
      <c r="AC3" s="52"/>
      <c r="AD3" s="52"/>
      <c r="AE3" s="52"/>
      <c r="AF3" s="52"/>
      <c r="AG3" s="52"/>
      <c r="AH3" s="52"/>
      <c r="AI3" s="52"/>
      <c r="AJ3" s="52"/>
      <c r="AK3" s="52"/>
      <c r="AL3" s="53"/>
      <c r="AM3" s="52"/>
      <c r="AN3" s="52"/>
      <c r="AO3" s="52"/>
      <c r="AP3" s="52"/>
      <c r="AQ3" s="52"/>
      <c r="AR3" s="52"/>
      <c r="AS3" s="52"/>
      <c r="AT3" s="52"/>
      <c r="AU3" s="52"/>
      <c r="AV3" s="52"/>
      <c r="AW3" s="52"/>
      <c r="AX3" s="53"/>
      <c r="AY3" s="52"/>
      <c r="AZ3" s="52"/>
      <c r="BA3" s="52"/>
      <c r="BB3" s="52"/>
      <c r="BC3" s="52"/>
      <c r="BD3" s="52"/>
      <c r="BE3" s="52"/>
      <c r="BF3" s="52"/>
      <c r="BG3" s="52"/>
      <c r="BH3" s="52"/>
      <c r="BI3" s="52"/>
      <c r="BJ3" s="53"/>
      <c r="BK3" s="52"/>
      <c r="BL3" s="52"/>
      <c r="BM3" s="52"/>
      <c r="BN3" s="52"/>
      <c r="BO3" s="52"/>
      <c r="BP3" s="52"/>
      <c r="BQ3" s="52"/>
      <c r="BR3" s="52"/>
      <c r="BS3" s="52"/>
      <c r="BT3" s="52"/>
      <c r="BU3" s="52"/>
      <c r="BV3" s="53"/>
      <c r="BW3" s="52"/>
      <c r="BX3" s="52"/>
      <c r="BY3" s="52"/>
      <c r="BZ3" s="52"/>
      <c r="CA3" s="52"/>
      <c r="CB3" s="52"/>
      <c r="CC3" s="52"/>
      <c r="CD3" s="52"/>
      <c r="CE3" s="52"/>
      <c r="CF3" s="52"/>
      <c r="CG3" s="52"/>
      <c r="CH3" s="53"/>
      <c r="CI3" s="52"/>
      <c r="CJ3" s="52"/>
      <c r="CK3" s="52"/>
      <c r="CL3" s="52"/>
      <c r="CM3" s="52"/>
      <c r="CN3" s="52"/>
      <c r="CO3" s="52"/>
      <c r="CP3" s="52"/>
      <c r="CQ3" s="52"/>
      <c r="CR3" s="52"/>
      <c r="CS3" s="52"/>
      <c r="CT3" s="53"/>
    </row>
    <row r="4" spans="1:98" x14ac:dyDescent="0.25">
      <c r="A4" s="54"/>
      <c r="B4" s="54" t="s">
        <v>69</v>
      </c>
      <c r="C4" s="55"/>
      <c r="D4" s="55"/>
      <c r="E4" s="55"/>
      <c r="F4" s="55"/>
      <c r="G4" s="55"/>
      <c r="H4" s="55"/>
      <c r="I4" s="55"/>
      <c r="J4" s="55"/>
      <c r="K4" s="55"/>
      <c r="L4" s="55"/>
      <c r="M4" s="55"/>
      <c r="N4" s="49"/>
      <c r="O4" s="55"/>
      <c r="P4" s="55"/>
      <c r="Q4" s="55"/>
      <c r="R4" s="55"/>
      <c r="S4" s="55"/>
      <c r="T4" s="55"/>
      <c r="U4" s="55"/>
      <c r="V4" s="55"/>
      <c r="W4" s="55"/>
      <c r="X4" s="55"/>
      <c r="Y4" s="55"/>
      <c r="Z4" s="49"/>
      <c r="AA4" s="55"/>
      <c r="AB4" s="55"/>
      <c r="AC4" s="55"/>
      <c r="AD4" s="55"/>
      <c r="AE4" s="55"/>
      <c r="AF4" s="55"/>
      <c r="AG4" s="55"/>
      <c r="AH4" s="55"/>
      <c r="AI4" s="55"/>
      <c r="AJ4" s="55"/>
      <c r="AK4" s="55"/>
      <c r="AL4" s="49"/>
      <c r="AM4" s="55"/>
      <c r="AN4" s="55"/>
      <c r="AO4" s="55"/>
      <c r="AP4" s="55"/>
      <c r="AQ4" s="55"/>
      <c r="AR4" s="55"/>
      <c r="AS4" s="55"/>
      <c r="AT4" s="55"/>
      <c r="AU4" s="55"/>
      <c r="AV4" s="55"/>
      <c r="AW4" s="55"/>
      <c r="AX4" s="49"/>
      <c r="AY4" s="55"/>
      <c r="AZ4" s="55"/>
      <c r="BA4" s="55"/>
      <c r="BB4" s="55"/>
      <c r="BC4" s="55"/>
      <c r="BD4" s="55"/>
      <c r="BE4" s="55"/>
      <c r="BF4" s="55"/>
      <c r="BG4" s="55"/>
      <c r="BH4" s="55"/>
      <c r="BI4" s="55"/>
      <c r="BJ4" s="49"/>
      <c r="BK4" s="55"/>
      <c r="BL4" s="55"/>
      <c r="BM4" s="55"/>
      <c r="BN4" s="55"/>
      <c r="BO4" s="55"/>
      <c r="BP4" s="55"/>
      <c r="BQ4" s="55"/>
      <c r="BR4" s="55"/>
      <c r="BS4" s="55"/>
      <c r="BT4" s="55"/>
      <c r="BU4" s="55"/>
      <c r="BV4" s="49"/>
      <c r="BW4" s="55"/>
      <c r="BX4" s="55"/>
      <c r="BY4" s="55"/>
      <c r="BZ4" s="55"/>
      <c r="CA4" s="55"/>
      <c r="CB4" s="55"/>
      <c r="CC4" s="55"/>
      <c r="CD4" s="55"/>
      <c r="CE4" s="55"/>
      <c r="CF4" s="55"/>
      <c r="CG4" s="55"/>
      <c r="CH4" s="49"/>
      <c r="CI4" s="55"/>
      <c r="CJ4" s="55"/>
      <c r="CK4" s="55"/>
      <c r="CL4" s="55"/>
      <c r="CM4" s="55"/>
      <c r="CN4" s="55"/>
      <c r="CO4" s="55"/>
      <c r="CP4" s="55"/>
      <c r="CQ4" s="55"/>
      <c r="CR4" s="55"/>
      <c r="CS4" s="55"/>
      <c r="CT4" s="49"/>
    </row>
    <row r="5" spans="1:98" x14ac:dyDescent="0.25">
      <c r="A5" s="56" t="s">
        <v>70</v>
      </c>
      <c r="B5" s="56" t="s">
        <v>71</v>
      </c>
      <c r="C5" s="57"/>
      <c r="D5" s="57"/>
      <c r="E5" s="57"/>
      <c r="F5" s="57"/>
      <c r="G5" s="57"/>
      <c r="H5" s="57"/>
      <c r="I5" s="61">
        <v>0</v>
      </c>
      <c r="J5" s="61">
        <v>0</v>
      </c>
      <c r="K5" s="61">
        <v>0</v>
      </c>
      <c r="L5" s="61">
        <v>0</v>
      </c>
      <c r="M5" s="61">
        <v>0</v>
      </c>
      <c r="N5" s="62">
        <v>0</v>
      </c>
      <c r="O5" s="61">
        <v>28.629468728048952</v>
      </c>
      <c r="P5" s="61">
        <v>108.63290660216434</v>
      </c>
      <c r="Q5" s="61">
        <v>142.86169211707073</v>
      </c>
      <c r="R5" s="61">
        <v>498.78266836317312</v>
      </c>
      <c r="S5" s="61">
        <v>599.02745044216829</v>
      </c>
      <c r="T5" s="61">
        <v>922.01149178355161</v>
      </c>
      <c r="U5" s="61">
        <v>454.58186678081523</v>
      </c>
      <c r="V5" s="61">
        <v>984.11638941936292</v>
      </c>
      <c r="W5" s="61">
        <v>850.95727436281925</v>
      </c>
      <c r="X5" s="61">
        <v>1109.538372392984</v>
      </c>
      <c r="Y5" s="61">
        <v>1090.0080017908565</v>
      </c>
      <c r="Z5" s="62">
        <v>777.25805988874777</v>
      </c>
      <c r="AA5" s="61">
        <v>1100.5777746591227</v>
      </c>
      <c r="AB5" s="61">
        <v>1054.9078023950749</v>
      </c>
      <c r="AC5" s="61">
        <v>1765.4918991733136</v>
      </c>
      <c r="AD5" s="61">
        <v>1172.0705864113997</v>
      </c>
      <c r="AE5" s="61">
        <v>1270.4037772749862</v>
      </c>
      <c r="AF5" s="61">
        <v>1320.9510685212042</v>
      </c>
      <c r="AG5" s="61">
        <v>925.85205475046314</v>
      </c>
      <c r="AH5" s="61">
        <v>2214.0825900462178</v>
      </c>
      <c r="AI5" s="61">
        <v>2511.6751847953451</v>
      </c>
      <c r="AJ5" s="61">
        <v>1876.9130766505166</v>
      </c>
      <c r="AK5" s="61">
        <v>3997.3541271939216</v>
      </c>
      <c r="AL5" s="62">
        <v>158.02210475365538</v>
      </c>
      <c r="AM5" s="61">
        <v>0</v>
      </c>
      <c r="AN5" s="61">
        <v>0</v>
      </c>
      <c r="AO5" s="61">
        <v>0</v>
      </c>
      <c r="AP5" s="61">
        <v>0</v>
      </c>
      <c r="AQ5" s="61">
        <v>0</v>
      </c>
      <c r="AR5" s="61">
        <v>0</v>
      </c>
      <c r="AS5" s="61">
        <v>0</v>
      </c>
      <c r="AT5" s="61">
        <v>0</v>
      </c>
      <c r="AU5" s="61">
        <v>0</v>
      </c>
      <c r="AV5" s="61">
        <v>0</v>
      </c>
      <c r="AW5" s="61">
        <v>0</v>
      </c>
      <c r="AX5" s="62">
        <v>0</v>
      </c>
      <c r="AY5" s="61">
        <v>0</v>
      </c>
      <c r="AZ5" s="61">
        <v>0</v>
      </c>
      <c r="BA5" s="61">
        <v>0</v>
      </c>
      <c r="BB5" s="61">
        <v>0</v>
      </c>
      <c r="BC5" s="61">
        <v>0</v>
      </c>
      <c r="BD5" s="61">
        <v>0</v>
      </c>
      <c r="BE5" s="61">
        <v>0</v>
      </c>
      <c r="BF5" s="61">
        <v>0</v>
      </c>
      <c r="BG5" s="61">
        <v>0</v>
      </c>
      <c r="BH5" s="61">
        <v>0</v>
      </c>
      <c r="BI5" s="61">
        <v>0</v>
      </c>
      <c r="BJ5" s="62">
        <v>0</v>
      </c>
      <c r="BK5" s="61">
        <v>0</v>
      </c>
      <c r="BL5" s="61">
        <v>0</v>
      </c>
      <c r="BM5" s="61">
        <v>0</v>
      </c>
      <c r="BN5" s="61">
        <v>0</v>
      </c>
      <c r="BO5" s="61">
        <v>0</v>
      </c>
      <c r="BP5" s="61">
        <v>0</v>
      </c>
      <c r="BQ5" s="61">
        <v>0</v>
      </c>
      <c r="BR5" s="61">
        <v>0</v>
      </c>
      <c r="BS5" s="61">
        <v>0</v>
      </c>
      <c r="BT5" s="61">
        <v>0</v>
      </c>
      <c r="BU5" s="61">
        <v>0</v>
      </c>
      <c r="BV5" s="62">
        <v>0</v>
      </c>
      <c r="BW5" s="61">
        <v>0</v>
      </c>
      <c r="BX5" s="61">
        <v>0</v>
      </c>
      <c r="BY5" s="61">
        <v>0</v>
      </c>
      <c r="BZ5" s="61">
        <v>0</v>
      </c>
      <c r="CA5" s="61">
        <v>0</v>
      </c>
      <c r="CB5" s="61">
        <v>0</v>
      </c>
      <c r="CC5" s="61">
        <v>0</v>
      </c>
      <c r="CD5" s="61">
        <v>0</v>
      </c>
      <c r="CE5" s="61">
        <v>0</v>
      </c>
      <c r="CF5" s="61">
        <v>0</v>
      </c>
      <c r="CG5" s="61">
        <v>0</v>
      </c>
      <c r="CH5" s="62">
        <v>0</v>
      </c>
      <c r="CI5" s="61">
        <v>0</v>
      </c>
      <c r="CJ5" s="61">
        <v>0</v>
      </c>
      <c r="CK5" s="61">
        <v>0</v>
      </c>
      <c r="CL5" s="61">
        <v>0</v>
      </c>
      <c r="CM5" s="57"/>
      <c r="CN5" s="57"/>
      <c r="CO5" s="57"/>
      <c r="CP5" s="57"/>
      <c r="CQ5" s="57"/>
      <c r="CR5" s="57"/>
      <c r="CS5" s="57"/>
      <c r="CT5" s="58"/>
    </row>
    <row r="6" spans="1:98" x14ac:dyDescent="0.25">
      <c r="A6" s="56" t="s">
        <v>72</v>
      </c>
      <c r="B6" s="56" t="s">
        <v>73</v>
      </c>
      <c r="C6" s="57"/>
      <c r="D6" s="57"/>
      <c r="E6" s="57"/>
      <c r="F6" s="57"/>
      <c r="G6" s="57"/>
      <c r="H6" s="57"/>
      <c r="I6" s="61">
        <v>0</v>
      </c>
      <c r="J6" s="61">
        <v>0</v>
      </c>
      <c r="K6" s="61">
        <v>0</v>
      </c>
      <c r="L6" s="61">
        <v>0</v>
      </c>
      <c r="M6" s="61">
        <v>0</v>
      </c>
      <c r="N6" s="62">
        <v>0</v>
      </c>
      <c r="O6" s="61">
        <v>0</v>
      </c>
      <c r="P6" s="61">
        <v>0</v>
      </c>
      <c r="Q6" s="61">
        <v>0</v>
      </c>
      <c r="R6" s="61">
        <v>0</v>
      </c>
      <c r="S6" s="61">
        <v>0</v>
      </c>
      <c r="T6" s="61">
        <v>0</v>
      </c>
      <c r="U6" s="61">
        <v>0</v>
      </c>
      <c r="V6" s="61">
        <v>0</v>
      </c>
      <c r="W6" s="61">
        <v>0</v>
      </c>
      <c r="X6" s="61">
        <v>0</v>
      </c>
      <c r="Y6" s="61">
        <v>0</v>
      </c>
      <c r="Z6" s="62">
        <v>0</v>
      </c>
      <c r="AA6" s="61">
        <v>0</v>
      </c>
      <c r="AB6" s="61">
        <v>0</v>
      </c>
      <c r="AC6" s="61">
        <v>0</v>
      </c>
      <c r="AD6" s="61">
        <v>0</v>
      </c>
      <c r="AE6" s="61">
        <v>210.99089999999998</v>
      </c>
      <c r="AF6" s="61">
        <v>232.52315999999999</v>
      </c>
      <c r="AG6" s="61">
        <v>255.29818</v>
      </c>
      <c r="AH6" s="61">
        <v>271.5412</v>
      </c>
      <c r="AI6" s="61">
        <v>311.07839000000001</v>
      </c>
      <c r="AJ6" s="61">
        <v>356.74521000000004</v>
      </c>
      <c r="AK6" s="61">
        <v>391.50286</v>
      </c>
      <c r="AL6" s="62">
        <v>466.92464000000001</v>
      </c>
      <c r="AM6" s="61">
        <v>469.96352000000002</v>
      </c>
      <c r="AN6" s="61">
        <v>469.96352000000002</v>
      </c>
      <c r="AO6" s="61">
        <v>469.96352000000002</v>
      </c>
      <c r="AP6" s="61">
        <v>469.96352000000002</v>
      </c>
      <c r="AQ6" s="61">
        <v>469.96352000000002</v>
      </c>
      <c r="AR6" s="61">
        <v>469.96352000000002</v>
      </c>
      <c r="AS6" s="61">
        <v>469.96352000000002</v>
      </c>
      <c r="AT6" s="61">
        <v>469.96352000000002</v>
      </c>
      <c r="AU6" s="61">
        <v>469.96352000000002</v>
      </c>
      <c r="AV6" s="61">
        <v>469.96352000000002</v>
      </c>
      <c r="AW6" s="61">
        <v>469.96352000000002</v>
      </c>
      <c r="AX6" s="62">
        <v>469.96352000000002</v>
      </c>
      <c r="AY6" s="61">
        <v>469.96352000000002</v>
      </c>
      <c r="AZ6" s="61">
        <v>469.96352000000002</v>
      </c>
      <c r="BA6" s="61">
        <v>469.96352000000002</v>
      </c>
      <c r="BB6" s="61">
        <v>469.96352000000002</v>
      </c>
      <c r="BC6" s="61">
        <v>469.96352000000002</v>
      </c>
      <c r="BD6" s="61">
        <v>469.96352000000002</v>
      </c>
      <c r="BE6" s="61">
        <v>469.96352000000002</v>
      </c>
      <c r="BF6" s="61">
        <v>469.96352000000002</v>
      </c>
      <c r="BG6" s="61">
        <v>469.96352000000002</v>
      </c>
      <c r="BH6" s="61">
        <v>469.96352000000002</v>
      </c>
      <c r="BI6" s="61">
        <v>469.96352000000002</v>
      </c>
      <c r="BJ6" s="62">
        <v>469.96352000000002</v>
      </c>
      <c r="BK6" s="61">
        <v>469.96352000000002</v>
      </c>
      <c r="BL6" s="61">
        <v>469.96352000000002</v>
      </c>
      <c r="BM6" s="61">
        <v>469.96352000000002</v>
      </c>
      <c r="BN6" s="61">
        <v>469.96352000000002</v>
      </c>
      <c r="BO6" s="61">
        <v>469.96352000000002</v>
      </c>
      <c r="BP6" s="61">
        <v>469.96352000000002</v>
      </c>
      <c r="BQ6" s="61">
        <v>469.96352000000002</v>
      </c>
      <c r="BR6" s="61">
        <v>469.96353000000005</v>
      </c>
      <c r="BS6" s="61">
        <v>469.96352000000002</v>
      </c>
      <c r="BT6" s="61">
        <v>469.96353000000005</v>
      </c>
      <c r="BU6" s="61">
        <v>469.96352000000002</v>
      </c>
      <c r="BV6" s="62">
        <v>469.96353000000005</v>
      </c>
      <c r="BW6" s="61">
        <v>469.96352000000002</v>
      </c>
      <c r="BX6" s="61">
        <v>469.96353000000005</v>
      </c>
      <c r="BY6" s="61">
        <v>469.96352000000002</v>
      </c>
      <c r="BZ6" s="61">
        <v>469.96353000000005</v>
      </c>
      <c r="CA6" s="61">
        <v>469.96352000000002</v>
      </c>
      <c r="CB6" s="61">
        <v>469.96353000000005</v>
      </c>
      <c r="CC6" s="61">
        <v>469.96352000000002</v>
      </c>
      <c r="CD6" s="61">
        <v>469.96353000000005</v>
      </c>
      <c r="CE6" s="61">
        <v>469.96352000000002</v>
      </c>
      <c r="CF6" s="61">
        <v>469.96353000000005</v>
      </c>
      <c r="CG6" s="61">
        <v>469.96352000000002</v>
      </c>
      <c r="CH6" s="62">
        <v>469.96353000000005</v>
      </c>
      <c r="CI6" s="61">
        <v>469.96352000000002</v>
      </c>
      <c r="CJ6" s="61">
        <v>469.96353000000005</v>
      </c>
      <c r="CK6" s="61">
        <v>469.96352000000002</v>
      </c>
      <c r="CL6" s="61">
        <v>469.96353000000005</v>
      </c>
      <c r="CM6" s="57"/>
      <c r="CN6" s="57"/>
      <c r="CO6" s="57"/>
      <c r="CP6" s="57"/>
      <c r="CQ6" s="57"/>
      <c r="CR6" s="57"/>
      <c r="CS6" s="57"/>
      <c r="CT6" s="58"/>
    </row>
    <row r="7" spans="1:98" x14ac:dyDescent="0.25">
      <c r="A7" s="56" t="s">
        <v>74</v>
      </c>
      <c r="B7" s="56" t="s">
        <v>75</v>
      </c>
      <c r="C7" s="57"/>
      <c r="D7" s="57"/>
      <c r="E7" s="57"/>
      <c r="F7" s="57"/>
      <c r="G7" s="57"/>
      <c r="H7" s="57"/>
      <c r="I7" s="61">
        <v>0</v>
      </c>
      <c r="J7" s="61">
        <v>0</v>
      </c>
      <c r="K7" s="61">
        <v>0</v>
      </c>
      <c r="L7" s="61">
        <v>0</v>
      </c>
      <c r="M7" s="61">
        <v>0</v>
      </c>
      <c r="N7" s="62">
        <v>0</v>
      </c>
      <c r="O7" s="61">
        <v>0</v>
      </c>
      <c r="P7" s="61">
        <v>0</v>
      </c>
      <c r="Q7" s="61">
        <v>0</v>
      </c>
      <c r="R7" s="61">
        <v>0</v>
      </c>
      <c r="S7" s="61">
        <v>0</v>
      </c>
      <c r="T7" s="61">
        <v>0</v>
      </c>
      <c r="U7" s="61">
        <v>0</v>
      </c>
      <c r="V7" s="61">
        <v>0</v>
      </c>
      <c r="W7" s="61">
        <v>0</v>
      </c>
      <c r="X7" s="61">
        <v>0</v>
      </c>
      <c r="Y7" s="61">
        <v>0</v>
      </c>
      <c r="Z7" s="62">
        <v>0</v>
      </c>
      <c r="AA7" s="61">
        <v>0</v>
      </c>
      <c r="AB7" s="61">
        <v>0</v>
      </c>
      <c r="AC7" s="61">
        <v>0</v>
      </c>
      <c r="AD7" s="61">
        <v>0</v>
      </c>
      <c r="AE7" s="61">
        <v>0</v>
      </c>
      <c r="AF7" s="61">
        <v>0</v>
      </c>
      <c r="AG7" s="61">
        <v>0</v>
      </c>
      <c r="AH7" s="61">
        <v>0</v>
      </c>
      <c r="AI7" s="61">
        <v>0</v>
      </c>
      <c r="AJ7" s="61">
        <v>-5.8354348111504555</v>
      </c>
      <c r="AK7" s="61">
        <v>195.79844625996245</v>
      </c>
      <c r="AL7" s="62">
        <v>498.43767702764899</v>
      </c>
      <c r="AM7" s="61">
        <v>0</v>
      </c>
      <c r="AN7" s="61">
        <v>0</v>
      </c>
      <c r="AO7" s="61">
        <v>0</v>
      </c>
      <c r="AP7" s="61">
        <v>0</v>
      </c>
      <c r="AQ7" s="61">
        <v>0</v>
      </c>
      <c r="AR7" s="61">
        <v>0</v>
      </c>
      <c r="AS7" s="61">
        <v>0</v>
      </c>
      <c r="AT7" s="61">
        <v>0</v>
      </c>
      <c r="AU7" s="61">
        <v>0</v>
      </c>
      <c r="AV7" s="61">
        <v>0</v>
      </c>
      <c r="AW7" s="61">
        <v>0</v>
      </c>
      <c r="AX7" s="62">
        <v>0</v>
      </c>
      <c r="AY7" s="61">
        <v>0</v>
      </c>
      <c r="AZ7" s="61">
        <v>0</v>
      </c>
      <c r="BA7" s="61">
        <v>0</v>
      </c>
      <c r="BB7" s="61">
        <v>0</v>
      </c>
      <c r="BC7" s="61">
        <v>0</v>
      </c>
      <c r="BD7" s="61">
        <v>0</v>
      </c>
      <c r="BE7" s="61">
        <v>0</v>
      </c>
      <c r="BF7" s="61">
        <v>0</v>
      </c>
      <c r="BG7" s="61">
        <v>0</v>
      </c>
      <c r="BH7" s="61">
        <v>0</v>
      </c>
      <c r="BI7" s="61">
        <v>0</v>
      </c>
      <c r="BJ7" s="62">
        <v>0</v>
      </c>
      <c r="BK7" s="61">
        <v>0</v>
      </c>
      <c r="BL7" s="61">
        <v>0</v>
      </c>
      <c r="BM7" s="61">
        <v>0</v>
      </c>
      <c r="BN7" s="61">
        <v>0</v>
      </c>
      <c r="BO7" s="61">
        <v>0</v>
      </c>
      <c r="BP7" s="61">
        <v>0</v>
      </c>
      <c r="BQ7" s="61">
        <v>0</v>
      </c>
      <c r="BR7" s="61">
        <v>0</v>
      </c>
      <c r="BS7" s="61">
        <v>0</v>
      </c>
      <c r="BT7" s="61">
        <v>0</v>
      </c>
      <c r="BU7" s="61">
        <v>0</v>
      </c>
      <c r="BV7" s="62">
        <v>0</v>
      </c>
      <c r="BW7" s="61">
        <v>0</v>
      </c>
      <c r="BX7" s="61">
        <v>0</v>
      </c>
      <c r="BY7" s="61">
        <v>0</v>
      </c>
      <c r="BZ7" s="61">
        <v>0</v>
      </c>
      <c r="CA7" s="61">
        <v>0</v>
      </c>
      <c r="CB7" s="61">
        <v>0</v>
      </c>
      <c r="CC7" s="61">
        <v>0</v>
      </c>
      <c r="CD7" s="61">
        <v>0</v>
      </c>
      <c r="CE7" s="61">
        <v>0</v>
      </c>
      <c r="CF7" s="61">
        <v>0</v>
      </c>
      <c r="CG7" s="61">
        <v>0</v>
      </c>
      <c r="CH7" s="62">
        <v>0</v>
      </c>
      <c r="CI7" s="61">
        <v>0</v>
      </c>
      <c r="CJ7" s="61">
        <v>0</v>
      </c>
      <c r="CK7" s="61">
        <v>0</v>
      </c>
      <c r="CL7" s="61">
        <v>0</v>
      </c>
      <c r="CM7" s="57"/>
      <c r="CN7" s="57"/>
      <c r="CO7" s="57"/>
      <c r="CP7" s="57"/>
      <c r="CQ7" s="57"/>
      <c r="CR7" s="57"/>
      <c r="CS7" s="57"/>
      <c r="CT7" s="58"/>
    </row>
    <row r="8" spans="1:98" x14ac:dyDescent="0.25">
      <c r="A8" s="54"/>
      <c r="B8" s="54" t="s">
        <v>76</v>
      </c>
      <c r="C8" s="55"/>
      <c r="D8" s="55"/>
      <c r="E8" s="55"/>
      <c r="F8" s="55"/>
      <c r="G8" s="55"/>
      <c r="H8" s="55"/>
      <c r="I8" s="63"/>
      <c r="J8" s="63"/>
      <c r="K8" s="63"/>
      <c r="L8" s="63"/>
      <c r="M8" s="63"/>
      <c r="N8" s="62"/>
      <c r="O8" s="63"/>
      <c r="P8" s="63"/>
      <c r="Q8" s="63"/>
      <c r="R8" s="63"/>
      <c r="S8" s="63"/>
      <c r="T8" s="63"/>
      <c r="U8" s="63"/>
      <c r="V8" s="63"/>
      <c r="W8" s="63"/>
      <c r="X8" s="63"/>
      <c r="Y8" s="63"/>
      <c r="Z8" s="62"/>
      <c r="AA8" s="63"/>
      <c r="AB8" s="63"/>
      <c r="AC8" s="63"/>
      <c r="AD8" s="63"/>
      <c r="AE8" s="63"/>
      <c r="AF8" s="63"/>
      <c r="AG8" s="63"/>
      <c r="AH8" s="63"/>
      <c r="AI8" s="63"/>
      <c r="AJ8" s="63"/>
      <c r="AK8" s="63"/>
      <c r="AL8" s="62"/>
      <c r="AM8" s="63"/>
      <c r="AN8" s="63"/>
      <c r="AO8" s="63"/>
      <c r="AP8" s="63"/>
      <c r="AQ8" s="63"/>
      <c r="AR8" s="63"/>
      <c r="AS8" s="63"/>
      <c r="AT8" s="63"/>
      <c r="AU8" s="63"/>
      <c r="AV8" s="63"/>
      <c r="AW8" s="63"/>
      <c r="AX8" s="62"/>
      <c r="AY8" s="63"/>
      <c r="AZ8" s="63"/>
      <c r="BA8" s="63"/>
      <c r="BB8" s="63"/>
      <c r="BC8" s="63"/>
      <c r="BD8" s="63"/>
      <c r="BE8" s="63"/>
      <c r="BF8" s="63"/>
      <c r="BG8" s="63"/>
      <c r="BH8" s="63"/>
      <c r="BI8" s="63"/>
      <c r="BJ8" s="62"/>
      <c r="BK8" s="63"/>
      <c r="BL8" s="63"/>
      <c r="BM8" s="63"/>
      <c r="BN8" s="63"/>
      <c r="BO8" s="63"/>
      <c r="BP8" s="63"/>
      <c r="BQ8" s="63"/>
      <c r="BR8" s="63"/>
      <c r="BS8" s="63"/>
      <c r="BT8" s="63"/>
      <c r="BU8" s="63"/>
      <c r="BV8" s="62"/>
      <c r="BW8" s="63"/>
      <c r="BX8" s="63"/>
      <c r="BY8" s="63"/>
      <c r="BZ8" s="63"/>
      <c r="CA8" s="63"/>
      <c r="CB8" s="63"/>
      <c r="CC8" s="63"/>
      <c r="CD8" s="63"/>
      <c r="CE8" s="63"/>
      <c r="CF8" s="63"/>
      <c r="CG8" s="63"/>
      <c r="CH8" s="62"/>
      <c r="CI8" s="63"/>
      <c r="CJ8" s="63"/>
      <c r="CK8" s="63"/>
      <c r="CL8" s="63"/>
      <c r="CM8" s="55"/>
      <c r="CN8" s="55"/>
      <c r="CO8" s="55"/>
      <c r="CP8" s="55"/>
      <c r="CQ8" s="55"/>
      <c r="CR8" s="55"/>
      <c r="CS8" s="55"/>
      <c r="CT8" s="49"/>
    </row>
    <row r="9" spans="1:98" x14ac:dyDescent="0.25">
      <c r="A9" s="56" t="s">
        <v>77</v>
      </c>
      <c r="B9" s="56" t="s">
        <v>71</v>
      </c>
      <c r="C9" s="57"/>
      <c r="D9" s="57"/>
      <c r="E9" s="57"/>
      <c r="F9" s="57"/>
      <c r="G9" s="57"/>
      <c r="H9" s="57"/>
      <c r="I9" s="61">
        <v>61.65777722909548</v>
      </c>
      <c r="J9" s="61">
        <v>114.99200991541291</v>
      </c>
      <c r="K9" s="61">
        <v>151.26603407932208</v>
      </c>
      <c r="L9" s="61">
        <v>240.19612314951956</v>
      </c>
      <c r="M9" s="61">
        <v>243.02077974389258</v>
      </c>
      <c r="N9" s="62">
        <v>349.35378939856298</v>
      </c>
      <c r="O9" s="61">
        <v>326.17110124585503</v>
      </c>
      <c r="P9" s="61">
        <v>588.19419871776097</v>
      </c>
      <c r="Q9" s="61">
        <v>427.3602342513376</v>
      </c>
      <c r="R9" s="61">
        <v>700.73102837238127</v>
      </c>
      <c r="S9" s="61">
        <v>967.22656996150249</v>
      </c>
      <c r="T9" s="61">
        <v>1078.8298228334738</v>
      </c>
      <c r="U9" s="61">
        <v>1433.3919427044657</v>
      </c>
      <c r="V9" s="61">
        <v>1829.4907958243311</v>
      </c>
      <c r="W9" s="61">
        <v>1730.2054472134546</v>
      </c>
      <c r="X9" s="61">
        <v>374.01461691938272</v>
      </c>
      <c r="Y9" s="61">
        <v>1391.7993984802063</v>
      </c>
      <c r="Z9" s="62">
        <v>71.131040023466781</v>
      </c>
      <c r="AA9" s="61">
        <v>0</v>
      </c>
      <c r="AB9" s="61">
        <v>0</v>
      </c>
      <c r="AC9" s="61">
        <v>0</v>
      </c>
      <c r="AD9" s="61">
        <v>0</v>
      </c>
      <c r="AE9" s="61">
        <v>0</v>
      </c>
      <c r="AF9" s="61">
        <v>0</v>
      </c>
      <c r="AG9" s="61">
        <v>0</v>
      </c>
      <c r="AH9" s="61">
        <v>0</v>
      </c>
      <c r="AI9" s="61">
        <v>0</v>
      </c>
      <c r="AJ9" s="61">
        <v>0</v>
      </c>
      <c r="AK9" s="61">
        <v>0</v>
      </c>
      <c r="AL9" s="62">
        <v>0</v>
      </c>
      <c r="AM9" s="61">
        <v>0</v>
      </c>
      <c r="AN9" s="61">
        <v>0</v>
      </c>
      <c r="AO9" s="61">
        <v>0</v>
      </c>
      <c r="AP9" s="61">
        <v>0</v>
      </c>
      <c r="AQ9" s="61">
        <v>0</v>
      </c>
      <c r="AR9" s="61">
        <v>0</v>
      </c>
      <c r="AS9" s="61">
        <v>0</v>
      </c>
      <c r="AT9" s="61">
        <v>0</v>
      </c>
      <c r="AU9" s="61">
        <v>0</v>
      </c>
      <c r="AV9" s="61">
        <v>0</v>
      </c>
      <c r="AW9" s="61">
        <v>0</v>
      </c>
      <c r="AX9" s="62">
        <v>0</v>
      </c>
      <c r="AY9" s="61">
        <v>0</v>
      </c>
      <c r="AZ9" s="61">
        <v>0</v>
      </c>
      <c r="BA9" s="61">
        <v>0</v>
      </c>
      <c r="BB9" s="61">
        <v>0</v>
      </c>
      <c r="BC9" s="61">
        <v>0</v>
      </c>
      <c r="BD9" s="61">
        <v>0</v>
      </c>
      <c r="BE9" s="61">
        <v>0</v>
      </c>
      <c r="BF9" s="61">
        <v>0</v>
      </c>
      <c r="BG9" s="61">
        <v>0</v>
      </c>
      <c r="BH9" s="61">
        <v>0</v>
      </c>
      <c r="BI9" s="61">
        <v>0</v>
      </c>
      <c r="BJ9" s="62">
        <v>0</v>
      </c>
      <c r="BK9" s="61">
        <v>0</v>
      </c>
      <c r="BL9" s="61">
        <v>0</v>
      </c>
      <c r="BM9" s="61">
        <v>0</v>
      </c>
      <c r="BN9" s="61">
        <v>0</v>
      </c>
      <c r="BO9" s="61">
        <v>0</v>
      </c>
      <c r="BP9" s="61">
        <v>0</v>
      </c>
      <c r="BQ9" s="61">
        <v>0</v>
      </c>
      <c r="BR9" s="61">
        <v>0</v>
      </c>
      <c r="BS9" s="61">
        <v>0</v>
      </c>
      <c r="BT9" s="61">
        <v>0</v>
      </c>
      <c r="BU9" s="61">
        <v>0</v>
      </c>
      <c r="BV9" s="62">
        <v>0</v>
      </c>
      <c r="BW9" s="61">
        <v>0</v>
      </c>
      <c r="BX9" s="61">
        <v>0</v>
      </c>
      <c r="BY9" s="61">
        <v>0</v>
      </c>
      <c r="BZ9" s="61">
        <v>0</v>
      </c>
      <c r="CA9" s="61">
        <v>0</v>
      </c>
      <c r="CB9" s="61">
        <v>0</v>
      </c>
      <c r="CC9" s="61">
        <v>0</v>
      </c>
      <c r="CD9" s="61">
        <v>0</v>
      </c>
      <c r="CE9" s="61">
        <v>0</v>
      </c>
      <c r="CF9" s="61">
        <v>0</v>
      </c>
      <c r="CG9" s="61">
        <v>0</v>
      </c>
      <c r="CH9" s="62">
        <v>0</v>
      </c>
      <c r="CI9" s="61">
        <v>0</v>
      </c>
      <c r="CJ9" s="61">
        <v>0</v>
      </c>
      <c r="CK9" s="61">
        <v>0</v>
      </c>
      <c r="CL9" s="61">
        <v>0</v>
      </c>
      <c r="CM9" s="57"/>
      <c r="CN9" s="57"/>
      <c r="CO9" s="57"/>
      <c r="CP9" s="57"/>
      <c r="CQ9" s="57"/>
      <c r="CR9" s="57"/>
      <c r="CS9" s="57"/>
      <c r="CT9" s="58"/>
    </row>
    <row r="10" spans="1:98" x14ac:dyDescent="0.25">
      <c r="A10" s="56" t="s">
        <v>78</v>
      </c>
      <c r="B10" s="56" t="s">
        <v>73</v>
      </c>
      <c r="C10" s="57"/>
      <c r="D10" s="57"/>
      <c r="E10" s="57"/>
      <c r="F10" s="57"/>
      <c r="G10" s="57"/>
      <c r="H10" s="57"/>
      <c r="I10" s="61">
        <v>0</v>
      </c>
      <c r="J10" s="61">
        <v>0</v>
      </c>
      <c r="K10" s="61">
        <v>0</v>
      </c>
      <c r="L10" s="61">
        <v>0</v>
      </c>
      <c r="M10" s="61">
        <v>0</v>
      </c>
      <c r="N10" s="62">
        <v>0</v>
      </c>
      <c r="O10" s="61">
        <v>0</v>
      </c>
      <c r="P10" s="61">
        <v>0</v>
      </c>
      <c r="Q10" s="61">
        <v>0</v>
      </c>
      <c r="R10" s="61">
        <v>0</v>
      </c>
      <c r="S10" s="61">
        <v>0</v>
      </c>
      <c r="T10" s="61">
        <v>0</v>
      </c>
      <c r="U10" s="61">
        <v>0</v>
      </c>
      <c r="V10" s="61">
        <v>0</v>
      </c>
      <c r="W10" s="61">
        <v>0</v>
      </c>
      <c r="X10" s="61">
        <v>0</v>
      </c>
      <c r="Y10" s="61">
        <v>0</v>
      </c>
      <c r="Z10" s="62">
        <v>0</v>
      </c>
      <c r="AA10" s="61">
        <v>0</v>
      </c>
      <c r="AB10" s="61">
        <v>0</v>
      </c>
      <c r="AC10" s="61">
        <v>0</v>
      </c>
      <c r="AD10" s="61">
        <v>0</v>
      </c>
      <c r="AE10" s="61">
        <v>201.31720999999999</v>
      </c>
      <c r="AF10" s="61">
        <v>201.31720999999999</v>
      </c>
      <c r="AG10" s="61">
        <v>201.31720999999999</v>
      </c>
      <c r="AH10" s="61">
        <v>201.31720999999999</v>
      </c>
      <c r="AI10" s="61">
        <v>201.31720999999999</v>
      </c>
      <c r="AJ10" s="61">
        <v>201.31720999999999</v>
      </c>
      <c r="AK10" s="61">
        <v>201.31720999999999</v>
      </c>
      <c r="AL10" s="62">
        <v>201.31720999999999</v>
      </c>
      <c r="AM10" s="61">
        <v>201.31720999999999</v>
      </c>
      <c r="AN10" s="61">
        <v>201.31720999999999</v>
      </c>
      <c r="AO10" s="61">
        <v>201.31720999999999</v>
      </c>
      <c r="AP10" s="61">
        <v>201.31720999999999</v>
      </c>
      <c r="AQ10" s="61">
        <v>201.31720999999999</v>
      </c>
      <c r="AR10" s="61">
        <v>201.31720999999999</v>
      </c>
      <c r="AS10" s="61">
        <v>201.31720999999999</v>
      </c>
      <c r="AT10" s="61">
        <v>201.31720999999999</v>
      </c>
      <c r="AU10" s="61">
        <v>201.31720999999999</v>
      </c>
      <c r="AV10" s="61">
        <v>201.31720999999999</v>
      </c>
      <c r="AW10" s="61">
        <v>201.31720999999999</v>
      </c>
      <c r="AX10" s="62">
        <v>201.31720999999999</v>
      </c>
      <c r="AY10" s="61">
        <v>201.31720999999999</v>
      </c>
      <c r="AZ10" s="61">
        <v>201.31720999999999</v>
      </c>
      <c r="BA10" s="61">
        <v>201.31720999999999</v>
      </c>
      <c r="BB10" s="61">
        <v>201.31720999999999</v>
      </c>
      <c r="BC10" s="61">
        <v>201.31720999999999</v>
      </c>
      <c r="BD10" s="61">
        <v>201.31720999999999</v>
      </c>
      <c r="BE10" s="61">
        <v>201.31720999999999</v>
      </c>
      <c r="BF10" s="61">
        <v>201.31720999999999</v>
      </c>
      <c r="BG10" s="61">
        <v>201.31720999999999</v>
      </c>
      <c r="BH10" s="61">
        <v>201.31720999999999</v>
      </c>
      <c r="BI10" s="61">
        <v>201.31720999999999</v>
      </c>
      <c r="BJ10" s="62">
        <v>201.31720999999999</v>
      </c>
      <c r="BK10" s="61">
        <v>201.31720999999999</v>
      </c>
      <c r="BL10" s="61">
        <v>201.31720999999999</v>
      </c>
      <c r="BM10" s="61">
        <v>201.31720999999999</v>
      </c>
      <c r="BN10" s="61">
        <v>201.31720999999999</v>
      </c>
      <c r="BO10" s="61">
        <v>201.31720999999999</v>
      </c>
      <c r="BP10" s="61">
        <v>201.31720999999999</v>
      </c>
      <c r="BQ10" s="61">
        <v>201.31721999999999</v>
      </c>
      <c r="BR10" s="61">
        <v>201.31720999999999</v>
      </c>
      <c r="BS10" s="61">
        <v>201.31721999999999</v>
      </c>
      <c r="BT10" s="61">
        <v>201.31720999999999</v>
      </c>
      <c r="BU10" s="61">
        <v>201.31721999999999</v>
      </c>
      <c r="BV10" s="62">
        <v>201.31720999999999</v>
      </c>
      <c r="BW10" s="61">
        <v>201.31721999999999</v>
      </c>
      <c r="BX10" s="61">
        <v>201.31720999999999</v>
      </c>
      <c r="BY10" s="61">
        <v>201.31721999999999</v>
      </c>
      <c r="BZ10" s="61">
        <v>201.31720999999999</v>
      </c>
      <c r="CA10" s="61">
        <v>201.31721999999999</v>
      </c>
      <c r="CB10" s="61">
        <v>201.31720999999999</v>
      </c>
      <c r="CC10" s="61">
        <v>201.31721999999999</v>
      </c>
      <c r="CD10" s="61">
        <v>201.31720999999999</v>
      </c>
      <c r="CE10" s="61">
        <v>201.31721999999999</v>
      </c>
      <c r="CF10" s="61">
        <v>201.31720999999999</v>
      </c>
      <c r="CG10" s="61">
        <v>201.31721999999999</v>
      </c>
      <c r="CH10" s="62">
        <v>201.31720999999999</v>
      </c>
      <c r="CI10" s="61">
        <v>201.31721999999999</v>
      </c>
      <c r="CJ10" s="61">
        <v>201.31720999999999</v>
      </c>
      <c r="CK10" s="61">
        <v>201.31721999999999</v>
      </c>
      <c r="CL10" s="61">
        <v>201.31720999999999</v>
      </c>
      <c r="CM10" s="57"/>
      <c r="CN10" s="57"/>
      <c r="CO10" s="57"/>
      <c r="CP10" s="57"/>
      <c r="CQ10" s="57"/>
      <c r="CR10" s="57"/>
      <c r="CS10" s="57"/>
      <c r="CT10" s="58"/>
    </row>
    <row r="11" spans="1:98" x14ac:dyDescent="0.25">
      <c r="A11" s="56" t="s">
        <v>79</v>
      </c>
      <c r="B11" s="56" t="s">
        <v>75</v>
      </c>
      <c r="C11" s="57"/>
      <c r="D11" s="57"/>
      <c r="E11" s="57"/>
      <c r="F11" s="57"/>
      <c r="G11" s="57"/>
      <c r="H11" s="57"/>
      <c r="I11" s="57"/>
      <c r="J11" s="57"/>
      <c r="K11" s="57"/>
      <c r="L11" s="57"/>
      <c r="M11" s="57"/>
      <c r="N11" s="58"/>
      <c r="O11" s="57"/>
      <c r="P11" s="57"/>
      <c r="Q11" s="57"/>
      <c r="R11" s="57"/>
      <c r="S11" s="57"/>
      <c r="T11" s="57"/>
      <c r="U11" s="57"/>
      <c r="V11" s="57"/>
      <c r="W11" s="57"/>
      <c r="X11" s="57"/>
      <c r="Y11" s="57"/>
      <c r="Z11" s="58"/>
      <c r="AA11" s="57"/>
      <c r="AB11" s="57"/>
      <c r="AC11" s="57"/>
      <c r="AD11" s="57"/>
      <c r="AE11" s="57"/>
      <c r="AF11" s="57"/>
      <c r="AG11" s="57"/>
      <c r="AH11" s="57"/>
      <c r="AI11" s="57"/>
      <c r="AJ11" s="57"/>
      <c r="AK11" s="57"/>
      <c r="AL11" s="58"/>
      <c r="AM11" s="57"/>
      <c r="AN11" s="57"/>
      <c r="AO11" s="57"/>
      <c r="AP11" s="57"/>
      <c r="AQ11" s="57"/>
      <c r="AR11" s="57"/>
      <c r="AS11" s="57"/>
      <c r="AT11" s="57"/>
      <c r="AU11" s="57"/>
      <c r="AV11" s="57"/>
      <c r="AW11" s="57"/>
      <c r="AX11" s="58"/>
      <c r="AY11" s="57"/>
      <c r="AZ11" s="57"/>
      <c r="BA11" s="57"/>
      <c r="BB11" s="57"/>
      <c r="BC11" s="57"/>
      <c r="BD11" s="57"/>
      <c r="BE11" s="57"/>
      <c r="BF11" s="57"/>
      <c r="BG11" s="57"/>
      <c r="BH11" s="57"/>
      <c r="BI11" s="57"/>
      <c r="BJ11" s="58"/>
      <c r="BK11" s="57"/>
      <c r="BL11" s="57"/>
      <c r="BM11" s="57"/>
      <c r="BN11" s="57"/>
      <c r="BO11" s="57"/>
      <c r="BP11" s="57"/>
      <c r="BQ11" s="57"/>
      <c r="BR11" s="57"/>
      <c r="BS11" s="57"/>
      <c r="BT11" s="57"/>
      <c r="BU11" s="57"/>
      <c r="BV11" s="58"/>
      <c r="BW11" s="57"/>
      <c r="BX11" s="57"/>
      <c r="BY11" s="57"/>
      <c r="BZ11" s="57"/>
      <c r="CA11" s="57"/>
      <c r="CB11" s="57"/>
      <c r="CC11" s="57"/>
      <c r="CD11" s="57"/>
      <c r="CE11" s="57"/>
      <c r="CF11" s="57"/>
      <c r="CG11" s="57"/>
      <c r="CH11" s="58"/>
      <c r="CI11" s="57"/>
      <c r="CJ11" s="57"/>
      <c r="CK11" s="57"/>
      <c r="CL11" s="57"/>
      <c r="CM11" s="57"/>
      <c r="CN11" s="57"/>
      <c r="CO11" s="57"/>
      <c r="CP11" s="57"/>
      <c r="CQ11" s="57"/>
      <c r="CR11" s="57"/>
      <c r="CS11" s="57"/>
      <c r="CT11" s="58"/>
    </row>
    <row r="12" spans="1:98" x14ac:dyDescent="0.25">
      <c r="A12" s="59">
        <v>-1</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row>
  </sheetData>
  <pageMargins left="0.7" right="0.7" top="0.75" bottom="0.75" header="0.3" footer="0.3"/>
  <pageSetup scale="63" firstPageNumber="56" fitToWidth="3" orientation="landscape" useFirstPageNumber="1" r:id="rId1"/>
  <headerFooter>
    <oddFooter>&amp;R&amp;"Times New Roman,Bold"&amp;12Attachment to Response to KLC-2 Question No. 5
Page &amp;P of 59
Malloy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E11" sqref="E10:E11"/>
    </sheetView>
  </sheetViews>
  <sheetFormatPr defaultRowHeight="15" x14ac:dyDescent="0.25"/>
  <cols>
    <col min="1" max="1" width="36.28515625" bestFit="1" customWidth="1"/>
    <col min="2" max="2" width="9.7109375" bestFit="1" customWidth="1"/>
    <col min="3" max="3" width="10.28515625" bestFit="1" customWidth="1"/>
  </cols>
  <sheetData>
    <row r="1" spans="1:3" x14ac:dyDescent="0.25">
      <c r="A1" s="15"/>
      <c r="B1" s="15">
        <v>42916</v>
      </c>
    </row>
    <row r="2" spans="1:3" x14ac:dyDescent="0.25">
      <c r="A2" t="s">
        <v>19</v>
      </c>
      <c r="B2" t="s">
        <v>20</v>
      </c>
      <c r="C2" t="s">
        <v>21</v>
      </c>
    </row>
    <row r="3" spans="1:3" x14ac:dyDescent="0.25">
      <c r="A3" s="4" t="s">
        <v>1</v>
      </c>
      <c r="B3" s="10">
        <v>2.92E-2</v>
      </c>
      <c r="C3" s="12">
        <v>2.7877020971613094E-2</v>
      </c>
    </row>
    <row r="4" spans="1:3" x14ac:dyDescent="0.25">
      <c r="A4" s="4" t="s">
        <v>12</v>
      </c>
      <c r="B4" s="10">
        <v>2.29E-2</v>
      </c>
      <c r="C4" s="11">
        <v>3.5099999999999999E-2</v>
      </c>
    </row>
  </sheetData>
  <pageMargins left="0.7" right="0.7" top="0.75" bottom="0.75" header="0.3" footer="0.3"/>
  <pageSetup firstPageNumber="59" orientation="portrait" useFirstPageNumber="1" r:id="rId1"/>
  <headerFooter>
    <oddHeader>&amp;R&amp;"Times New Roman,Bold"&amp;12Attachment to Response to KLC-2 Question No. 5
Page &amp;P of 59
Malloy</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23" ma:contentTypeDescription="Create a new document." ma:contentTypeScope="" ma:versionID="73383d9a78a3df77068a9e26cb068e63">
  <xsd:schema xmlns:xsd="http://www.w3.org/2001/XMLSchema" xmlns:xs="http://www.w3.org/2001/XMLSchema" xmlns:p="http://schemas.microsoft.com/office/2006/metadata/properties" xmlns:ns2="54fcda00-7b58-44a7-b108-8bd10a8a08ba" targetNamespace="http://schemas.microsoft.com/office/2006/metadata/properties" ma:root="true" ma:fieldsID="53fd3a616918e40b69a84a582ae753a0" ns2:_="">
    <xsd:import namespace="54fcda00-7b58-44a7-b108-8bd10a8a08ba"/>
    <xsd:element name="properties">
      <xsd:complexType>
        <xsd:sequence>
          <xsd:element name="documentManagement">
            <xsd:complexType>
              <xsd:all>
                <xsd:element ref="ns2:Rate_x0020_Case_x0020_Type"/>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Filed_x0020_Documents" minOccurs="0"/>
                <xsd:element ref="ns2:Document_x0020_Date" minOccurs="0"/>
                <xsd:element ref="ns2: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Rate_x0020_Case_x0020_Type" ma:index="2" ma:displayName="Rate Case Jurisdiction" ma:format="Dropdown" ma:internalName="Rate_x0020_Case_x0020_Type">
      <xsd:simpleType>
        <xsd:restriction base="dms:Choice">
          <xsd:enumeration value="Kentucky"/>
          <xsd:enumeration value="Virginia"/>
          <xsd:enumeration value="Tennessee"/>
          <xsd:enumeration value="FERC"/>
        </xsd:restriction>
      </xsd:simpleType>
    </xsd:element>
    <xsd:element name="Company" ma:index="3"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4" ma:displayName="Year" ma:format="Dropdown" ma:internalName="Year">
      <xsd:simpleType>
        <xsd:restriction base="dms:Choice">
          <xsd:enumeration value="2016"/>
          <xsd:enumeration value="2015"/>
          <xsd:enumeration value="2014"/>
        </xsd:restriction>
      </xsd:simpleType>
    </xsd:element>
    <xsd:element name="Document_x0020_Type" ma:index="5" ma:displayName="Document Type" ma:format="Dropdown" ma:internalName="Document_x0020_Type">
      <xsd:simpleType>
        <xsd:restriction base="dms:Choice">
          <xsd:enumeration value="General Information"/>
          <xsd:enumeration value="Application"/>
          <xsd:enumeration value="Orders"/>
          <xsd:enumeration value="Testimony"/>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6" nillable="true" ma:displayName="Filing Requirement" ma:format="Dropdown" ma:internalName="Filing_x0020_Requirement">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restriction>
      </xsd:simpleType>
    </xsd:element>
    <xsd:element name="Witness_x0020_Testimony" ma:index="7" nillable="true" ma:displayName="Witness" ma:format="Dropdown" ma:internalName="Witness_x0020_Testimony">
      <xsd:simpleType>
        <xsd:restriction base="dms:Choice">
          <xsd:enumeration value="Arbough, Daniel K."/>
          <xsd:enumeration value="Bellar, Lonnie E."/>
          <xsd:enumeration value="Blake, Kent W."/>
          <xsd:enumeration value="Conroy, Robert M."/>
          <xsd:enumeration value="Garrett, Christopher M."/>
          <xsd:enumeration value="Lovekamp, Rick E."/>
          <xsd:enumeration value="Malloy, John P."/>
          <xsd:enumeration value="McKenzie, Adrien M. (FINCAP, Inc.)"/>
          <xsd:enumeration value="Meiman, Greg J."/>
          <xsd:enumeration value="Metts, Heather D."/>
          <xsd:enumeration value="Murphy, J. Clay"/>
          <xsd:enumeration value="Rahn, Derek"/>
          <xsd:enumeration value="Scott, Valerie L."/>
          <xsd:enumeration value="Seelye, Steve (The Prime Group)"/>
          <xsd:enumeration value="Sinclair, David S."/>
          <xsd:enumeration value="Spanos, John J. (Gannett Fleming)"/>
          <xsd:enumeration value="Staffieri, Victor A."/>
          <xsd:enumeration value="Straight, Scott"/>
          <xsd:enumeration value="Thompson, Paul W."/>
          <xsd:enumeration value="Wolfe, John K."/>
          <xsd:enumeration value="z - eFiled/Filed"/>
        </xsd:restriction>
      </xsd:simpleType>
    </xsd:element>
    <xsd:element name="Intervemprs" ma:index="8" nillable="true" ma:displayName="Data Request Party" ma:format="Dropdown" ma:internalName="Intervemprs">
      <xsd:simpleType>
        <xsd:restriction base="dms:Choice">
          <xsd:enumeration value="0-Data Response Tracking Sheet"/>
          <xsd:enumeration value="KY Public Service Commission - PSC"/>
          <xsd:enumeration value="Association of Community Ministries - ACM"/>
          <xsd:enumeration value="Attorney General - AG"/>
          <xsd:enumeration value="AT&amp;T"/>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9" nillable="true" ma:displayName="Data Request Round" ma:format="Dropdown" ma:internalName="Round">
      <xsd:simpleType>
        <xsd:restriction base="dms:Choice">
          <xsd:enumeration value="DR1"/>
          <xsd:enumeration value="DR1 Attachments"/>
          <xsd:enumeration value="DR1 eFiled/Filed"/>
          <xsd:enumeration value="DR2"/>
          <xsd:enumeration value="DR2 Attachments"/>
          <xsd:enumeration value="DR2 eFiled/Filed"/>
          <xsd:enumeration value="DR3"/>
          <xsd:enumeration value="DR3 Attachments"/>
          <xsd:enumeration value="DR3 eFiled/Filed"/>
          <xsd:enumeration value="Post"/>
          <xsd:enumeration value="Post Attachments"/>
          <xsd:enumeration value="Post eFiled/Filed"/>
          <xsd:enumeration value="PSC DR2/Intervenors DR1"/>
          <xsd:enumeration value="PSC DR3/Intervenors DR2"/>
        </xsd:restriction>
      </xsd:simpleType>
    </xsd:element>
    <xsd:element name="Data_x0020_Request_x0020_Question_x0020_No_x002e_" ma:index="10" nillable="true" ma:displayName="Data Request Question No." ma:format="Dropdown" ma:internalName="Data_x0020_Request_x0020_Question_x0020_No_x002e_">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Filed_x0020_Documents" ma:index="11" nillable="true" ma:displayName="Filed Documents (Internal Use Only)" ma:format="Dropdown" ma:internalName="Filed_x0020_Documents">
      <xsd:simpleType>
        <xsd:restriction base="dms:Choice">
          <xsd:enumeration value="Application/Filing Requirements/Testimony"/>
          <xsd:enumeration value="PSC DR 1"/>
          <xsd:enumeration value="PSC DR 2/Intervenor DR 1"/>
          <xsd:enumeration value="PSC DR 3/Intervenor DR 2"/>
        </xsd:restriction>
      </xsd:simpleType>
    </xsd:element>
    <xsd:element name="Document_x0020_Date" ma:index="12" nillable="true" ma:displayName="Document Date (Internal Use Only)" ma:format="DateOnly" ma:internalName="Document_x0020_Date">
      <xsd:simpleType>
        <xsd:restriction base="dms:DateTime"/>
      </xsd:simpleType>
    </xsd:element>
    <xsd:element name="Status_x0020__x0028_Internal_x0020_Use_x0020_Only_x0029_" ma:index="13"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Document_x0020_Date xmlns="54fcda00-7b58-44a7-b108-8bd10a8a08ba" xsi:nil="true"/>
    <Status_x0020__x0028_Internal_x0020_Use_x0020_Only_x0029_ xmlns="54fcda00-7b58-44a7-b108-8bd10a8a08ba"/>
    <Filing_x0020_Requirement xmlns="54fcda00-7b58-44a7-b108-8bd10a8a08ba" xsi:nil="true"/>
    <Round xmlns="54fcda00-7b58-44a7-b108-8bd10a8a08ba">DR2 Attachments</Round>
    <Rate_x0020_Case_x0020_Type xmlns="54fcda00-7b58-44a7-b108-8bd10a8a08ba">Kentucky</Rate_x0020_Case_x0020_Type>
    <Data_x0020_Request_x0020_Question_x0020_No_x002e_ xmlns="54fcda00-7b58-44a7-b108-8bd10a8a08ba">005</Data_x0020_Request_x0020_Question_x0020_No_x002e_>
    <Year xmlns="54fcda00-7b58-44a7-b108-8bd10a8a08ba">2016</Year>
    <Document_x0020_Type xmlns="54fcda00-7b58-44a7-b108-8bd10a8a08ba">Data Requests</Document_x0020_Type>
    <Witness_x0020_Testimony xmlns="54fcda00-7b58-44a7-b108-8bd10a8a08ba" xsi:nil="true"/>
    <Intervemprs xmlns="54fcda00-7b58-44a7-b108-8bd10a8a08ba">Kentucky League of Cities - KLC</Intervemprs>
    <Filed_x0020_Documents xmlns="54fcda00-7b58-44a7-b108-8bd10a8a08ba" xsi:nil="true"/>
  </documentManagement>
</p:properties>
</file>

<file path=customXml/itemProps1.xml><?xml version="1.0" encoding="utf-8"?>
<ds:datastoreItem xmlns:ds="http://schemas.openxmlformats.org/officeDocument/2006/customXml" ds:itemID="{09BED887-7D83-40E6-9238-FCEBE30CED42}"/>
</file>

<file path=customXml/itemProps2.xml><?xml version="1.0" encoding="utf-8"?>
<ds:datastoreItem xmlns:ds="http://schemas.openxmlformats.org/officeDocument/2006/customXml" ds:itemID="{16C2AB18-BF94-4204-A5F6-D721997B285F}"/>
</file>

<file path=customXml/itemProps3.xml><?xml version="1.0" encoding="utf-8"?>
<ds:datastoreItem xmlns:ds="http://schemas.openxmlformats.org/officeDocument/2006/customXml" ds:itemID="{D2EB6889-C712-4BE6-8C99-4CEB93C6C8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Summary Schedule</vt:lpstr>
      <vt:lpstr>NBV</vt:lpstr>
      <vt:lpstr>LGE Meters Schedule</vt:lpstr>
      <vt:lpstr>KU Meter Schedule</vt:lpstr>
      <vt:lpstr>LGE Retirements</vt:lpstr>
      <vt:lpstr>KU Retirements</vt:lpstr>
      <vt:lpstr>UI Input</vt:lpstr>
      <vt:lpstr>Depr. Rate</vt:lpstr>
      <vt:lpstr>'KU Meter Schedule'!Print_Titles</vt:lpstr>
      <vt:lpstr>'LGE Meters Schedule'!Print_Titles</vt:lpstr>
      <vt:lpstr>NBV!Print_Titles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Fister, Jay</dc:creator>
  <cp:lastModifiedBy>Stickler, Samantha</cp:lastModifiedBy>
  <cp:lastPrinted>2017-02-08T17:36:02Z</cp:lastPrinted>
  <dcterms:created xsi:type="dcterms:W3CDTF">2016-08-24T19:05:27Z</dcterms:created>
  <dcterms:modified xsi:type="dcterms:W3CDTF">2017-02-08T17:44:37Z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